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230" windowHeight="1152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C23" i="28" a="1"/>
  <c r="AH23" i="26" a="1"/>
  <c r="AI23" i="13" a="1"/>
  <c r="AG23" i="27" a="1"/>
  <c r="AC34" i="29" a="1"/>
  <c r="AC23" i="28" l="1"/>
  <c r="AC31" i="28"/>
  <c r="AC39" i="28"/>
  <c r="AC47" i="28"/>
  <c r="AC55" i="28"/>
  <c r="AC63" i="28"/>
  <c r="AC71" i="28"/>
  <c r="AC79" i="28"/>
  <c r="AC87" i="28"/>
  <c r="AC95" i="28"/>
  <c r="AC32" i="28"/>
  <c r="AC40" i="28"/>
  <c r="AC48" i="28"/>
  <c r="AC56" i="28"/>
  <c r="AC64" i="28"/>
  <c r="AC72" i="28"/>
  <c r="AC80" i="28"/>
  <c r="AC88" i="28"/>
  <c r="AC96" i="28"/>
  <c r="AC25" i="28"/>
  <c r="AC33" i="28"/>
  <c r="AC41" i="28"/>
  <c r="AC49" i="28"/>
  <c r="AC57" i="28"/>
  <c r="AC65" i="28"/>
  <c r="AC73" i="28"/>
  <c r="AC81" i="28"/>
  <c r="AC89" i="28"/>
  <c r="AC97" i="28"/>
  <c r="AC26" i="28"/>
  <c r="AC34" i="28"/>
  <c r="AC42" i="28"/>
  <c r="AC50" i="28"/>
  <c r="AC58" i="28"/>
  <c r="AC74" i="28"/>
  <c r="AC90" i="28"/>
  <c r="AC27" i="28"/>
  <c r="AC43" i="28"/>
  <c r="AC59" i="28"/>
  <c r="AC75" i="28"/>
  <c r="AC91" i="28"/>
  <c r="AC28" i="28"/>
  <c r="AC44" i="28"/>
  <c r="AC60" i="28"/>
  <c r="AC76" i="28"/>
  <c r="AC92" i="28"/>
  <c r="AC37" i="28"/>
  <c r="AC53" i="28"/>
  <c r="AC69" i="28"/>
  <c r="AC85" i="28"/>
  <c r="AC93" i="28"/>
  <c r="AC30" i="28"/>
  <c r="AC46" i="28"/>
  <c r="AC62" i="28"/>
  <c r="AC86" i="28"/>
  <c r="AC24" i="28"/>
  <c r="AC66" i="28"/>
  <c r="AC82" i="28"/>
  <c r="AC98" i="28"/>
  <c r="AC35" i="28"/>
  <c r="AC51" i="28"/>
  <c r="AC67" i="28"/>
  <c r="AC83" i="28"/>
  <c r="AC99" i="28"/>
  <c r="AC36" i="28"/>
  <c r="AC52" i="28"/>
  <c r="AC68" i="28"/>
  <c r="AC84" i="28"/>
  <c r="AC29" i="28"/>
  <c r="AC45" i="28"/>
  <c r="AC61" i="28"/>
  <c r="AC77" i="28"/>
  <c r="AC38" i="28"/>
  <c r="AC54" i="28"/>
  <c r="AC70" i="28"/>
  <c r="AC78" i="28"/>
  <c r="AC94" i="28"/>
  <c r="AH30" i="26"/>
  <c r="AH38" i="26"/>
  <c r="AH46" i="26"/>
  <c r="AH54" i="26"/>
  <c r="AH62" i="26"/>
  <c r="AH70" i="26"/>
  <c r="AH23" i="26"/>
  <c r="AH31" i="26"/>
  <c r="AH39" i="26"/>
  <c r="AH47" i="26"/>
  <c r="AH55" i="26"/>
  <c r="AH63" i="26"/>
  <c r="AH71" i="26"/>
  <c r="AH24" i="26"/>
  <c r="AH32" i="26"/>
  <c r="AH40" i="26"/>
  <c r="AH48" i="26"/>
  <c r="AH56" i="26"/>
  <c r="AH64" i="26"/>
  <c r="AH72" i="26"/>
  <c r="AH25" i="26"/>
  <c r="AH33" i="26"/>
  <c r="AH41" i="26"/>
  <c r="AH49" i="26"/>
  <c r="AH57" i="26"/>
  <c r="AH65" i="26"/>
  <c r="AH73" i="26"/>
  <c r="AH26" i="26"/>
  <c r="AH34" i="26"/>
  <c r="AH42" i="26"/>
  <c r="AH50" i="26"/>
  <c r="AH58" i="26"/>
  <c r="AH66" i="26"/>
  <c r="AH74" i="26"/>
  <c r="AH27" i="26"/>
  <c r="AH35" i="26"/>
  <c r="AH43" i="26"/>
  <c r="AH51" i="26"/>
  <c r="AH59" i="26"/>
  <c r="AH67" i="26"/>
  <c r="AH75" i="26"/>
  <c r="AH28" i="26"/>
  <c r="AH36" i="26"/>
  <c r="AH44" i="26"/>
  <c r="AH52" i="26"/>
  <c r="AH60" i="26"/>
  <c r="AH68" i="26"/>
  <c r="AH76" i="26"/>
  <c r="AH29" i="26"/>
  <c r="AH37" i="26"/>
  <c r="AH45" i="26"/>
  <c r="AH53" i="26"/>
  <c r="AH61" i="26"/>
  <c r="AH69" i="26"/>
  <c r="AH77" i="26"/>
  <c r="AI30" i="13"/>
  <c r="AI38" i="13"/>
  <c r="AI46" i="13"/>
  <c r="AI54" i="13"/>
  <c r="AI62" i="13"/>
  <c r="AI70" i="13"/>
  <c r="AI78" i="13"/>
  <c r="AI86" i="13"/>
  <c r="AI94" i="13"/>
  <c r="AI102" i="13"/>
  <c r="AI110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105" i="13"/>
  <c r="AI26" i="13"/>
  <c r="AI34" i="13"/>
  <c r="AI42" i="13"/>
  <c r="AI50" i="13"/>
  <c r="AI58" i="13"/>
  <c r="AI66" i="13"/>
  <c r="AI74" i="13"/>
  <c r="AI82" i="13"/>
  <c r="AI90" i="13"/>
  <c r="AI98" i="13"/>
  <c r="AI106" i="13"/>
  <c r="AI27" i="13"/>
  <c r="AI35" i="13"/>
  <c r="AI43" i="13"/>
  <c r="AI51" i="13"/>
  <c r="AI59" i="13"/>
  <c r="AI67" i="13"/>
  <c r="AI75" i="13"/>
  <c r="AI83" i="13"/>
  <c r="AI91" i="13"/>
  <c r="AI99" i="13"/>
  <c r="AI107" i="13"/>
  <c r="AI28" i="13"/>
  <c r="AI36" i="13"/>
  <c r="AI44" i="13"/>
  <c r="AI52" i="13"/>
  <c r="AI60" i="13"/>
  <c r="AI68" i="13"/>
  <c r="AI76" i="13"/>
  <c r="AI84" i="13"/>
  <c r="AI92" i="13"/>
  <c r="AI100" i="13"/>
  <c r="AI108" i="13"/>
  <c r="AI29" i="13"/>
  <c r="AI37" i="13"/>
  <c r="AI45" i="13"/>
  <c r="AI53" i="13"/>
  <c r="AI61" i="13"/>
  <c r="AI69" i="13"/>
  <c r="AI77" i="13"/>
  <c r="AI85" i="13"/>
  <c r="AI93" i="13"/>
  <c r="AI101" i="13"/>
  <c r="AI109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71" i="27"/>
  <c r="AG24" i="27"/>
  <c r="AG32" i="27"/>
  <c r="AG40" i="27"/>
  <c r="AG48" i="27"/>
  <c r="AG56" i="27"/>
  <c r="AG64" i="27"/>
  <c r="AG72" i="27"/>
  <c r="AG25" i="27"/>
  <c r="AG33" i="27"/>
  <c r="AG41" i="27"/>
  <c r="AG49" i="27"/>
  <c r="AG57" i="27"/>
  <c r="AG65" i="27"/>
  <c r="AG73" i="27"/>
  <c r="AG26" i="27"/>
  <c r="AG34" i="27"/>
  <c r="AG42" i="27"/>
  <c r="AG50" i="27"/>
  <c r="AG58" i="27"/>
  <c r="AG66" i="27"/>
  <c r="AG74" i="27"/>
  <c r="AG27" i="27"/>
  <c r="AG35" i="27"/>
  <c r="AG43" i="27"/>
  <c r="AG51" i="27"/>
  <c r="AG59" i="27"/>
  <c r="AG67" i="27"/>
  <c r="AG75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C41" i="29"/>
  <c r="AC49" i="29"/>
  <c r="AC57" i="29"/>
  <c r="AC65" i="29"/>
  <c r="AC34" i="29"/>
  <c r="AC42" i="29"/>
  <c r="AC50" i="29"/>
  <c r="AC58" i="29"/>
  <c r="AC66" i="29"/>
  <c r="AC35" i="29"/>
  <c r="AC43" i="29"/>
  <c r="AC51" i="29"/>
  <c r="AC59" i="29"/>
  <c r="AC67" i="29"/>
  <c r="AC36" i="29"/>
  <c r="AC44" i="29"/>
  <c r="AC52" i="29"/>
  <c r="AC60" i="29"/>
  <c r="AC68" i="29"/>
  <c r="AC37" i="29"/>
  <c r="AC45" i="29"/>
  <c r="AC53" i="29"/>
  <c r="AC61" i="29"/>
  <c r="AC69" i="29"/>
  <c r="AC38" i="29"/>
  <c r="AC46" i="29"/>
  <c r="AC54" i="29"/>
  <c r="AC62" i="29"/>
  <c r="AC39" i="29"/>
  <c r="AC47" i="29"/>
  <c r="AC55" i="29"/>
  <c r="AC63" i="29"/>
  <c r="AC40" i="29"/>
  <c r="AC48" i="29"/>
  <c r="AC56" i="29"/>
  <c r="AC64" i="29"/>
  <c r="P66" i="13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S30" i="29"/>
  <c r="S32" i="29"/>
  <c r="T23" i="29"/>
  <c r="S33" i="29"/>
  <c r="O31" i="29"/>
  <c r="S28" i="29"/>
  <c r="S23" i="29"/>
  <c r="T31" i="29"/>
  <c r="T26" i="29"/>
  <c r="T25" i="29"/>
  <c r="S26" i="29"/>
  <c r="O26" i="29"/>
  <c r="S25" i="29"/>
  <c r="T27" i="29"/>
  <c r="O30" i="29"/>
  <c r="O25" i="29"/>
  <c r="S24" i="29"/>
  <c r="S31" i="29"/>
  <c r="T24" i="29"/>
  <c r="O28" i="29"/>
  <c r="T29" i="29"/>
  <c r="O24" i="29"/>
  <c r="T28" i="29"/>
  <c r="S29" i="29"/>
  <c r="O29" i="29"/>
  <c r="O23" i="29"/>
  <c r="S27" i="29"/>
  <c r="O32" i="29"/>
  <c r="T30" i="29"/>
  <c r="O27" i="29"/>
  <c r="O33" i="29"/>
  <c r="T33" i="29"/>
  <c r="T32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34" i="29"/>
  <c r="AA4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T34" i="29"/>
  <c r="S34" i="29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3" i="27"/>
  <c r="D5" i="28"/>
  <c r="D4" i="27"/>
  <c r="D4" i="29"/>
  <c r="D3" i="28"/>
  <c r="D5" i="27"/>
  <c r="D3" i="29"/>
  <c r="D4" i="28"/>
  <c r="D5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93" i="13"/>
  <c r="AA29" i="27"/>
  <c r="AA25" i="27"/>
  <c r="AA62" i="26"/>
  <c r="K18" i="22"/>
  <c r="AA92" i="13"/>
  <c r="D6" i="22"/>
  <c r="AA83" i="13"/>
  <c r="AA85" i="13"/>
  <c r="AA67" i="26"/>
  <c r="AA86" i="13"/>
  <c r="AA64" i="13"/>
  <c r="AA72" i="13"/>
  <c r="L19" i="22"/>
  <c r="AA28" i="27"/>
  <c r="AA91" i="13"/>
  <c r="AA73" i="26"/>
  <c r="AA26" i="27"/>
  <c r="AA82" i="13"/>
  <c r="AA27" i="27"/>
  <c r="AA75" i="13"/>
  <c r="AA71" i="13"/>
  <c r="AA74" i="13"/>
  <c r="AA70" i="26"/>
  <c r="AA66" i="13"/>
  <c r="J18" i="22"/>
  <c r="AA77" i="13"/>
  <c r="AA46" i="26"/>
  <c r="AA81" i="13"/>
  <c r="AA48" i="26"/>
  <c r="AA100" i="13"/>
  <c r="L18" i="22"/>
  <c r="AA54" i="26"/>
  <c r="AA44" i="26"/>
  <c r="AA67" i="13"/>
  <c r="AA30" i="27"/>
  <c r="AA65" i="26"/>
  <c r="AA52" i="26"/>
  <c r="AA32" i="27"/>
  <c r="AA63" i="26"/>
  <c r="AA88" i="13"/>
  <c r="AA70" i="13"/>
  <c r="AA71" i="26"/>
  <c r="AA73" i="13"/>
  <c r="K17" i="22"/>
  <c r="AA41" i="26"/>
  <c r="AA33" i="27"/>
  <c r="AA61" i="13"/>
  <c r="AA57" i="26"/>
  <c r="J16" i="22"/>
  <c r="AA59" i="26"/>
  <c r="AA51" i="26"/>
  <c r="AA63" i="13"/>
  <c r="M18" i="22"/>
  <c r="AA66" i="26"/>
  <c r="AA99" i="13"/>
  <c r="AA55" i="26"/>
  <c r="AA75" i="26"/>
  <c r="AA77" i="26"/>
  <c r="AA23" i="27"/>
  <c r="M19" i="22"/>
  <c r="AA74" i="26"/>
  <c r="K19" i="22"/>
  <c r="AA64" i="26"/>
  <c r="M16" i="22"/>
  <c r="AA78" i="13"/>
  <c r="AA49" i="26"/>
  <c r="AA24" i="27"/>
  <c r="AA90" i="13"/>
  <c r="AA98" i="13"/>
  <c r="AA87" i="13"/>
  <c r="AA45" i="26"/>
  <c r="AA68" i="13"/>
  <c r="AA95" i="13"/>
  <c r="AA65" i="13"/>
  <c r="AA60" i="26"/>
  <c r="AA58" i="26"/>
  <c r="K16" i="22"/>
  <c r="AA80" i="13"/>
  <c r="AA72" i="26"/>
  <c r="AA79" i="13"/>
  <c r="AC104" i="13"/>
  <c r="AA89" i="13"/>
  <c r="AA84" i="13"/>
  <c r="J19" i="22"/>
  <c r="AA47" i="26"/>
  <c r="AA53" i="26"/>
  <c r="AA69" i="26"/>
  <c r="AA69" i="13"/>
  <c r="L16" i="22"/>
  <c r="AA62" i="13"/>
  <c r="AA103" i="13"/>
  <c r="AA76" i="13"/>
  <c r="AA102" i="13"/>
  <c r="AA97" i="13"/>
  <c r="J17" i="22"/>
  <c r="AA56" i="26"/>
  <c r="L17" i="22"/>
  <c r="AA43" i="26"/>
  <c r="AA101" i="13"/>
  <c r="AA61" i="26"/>
  <c r="AA94" i="13"/>
  <c r="AA50" i="26"/>
  <c r="AA68" i="26"/>
  <c r="AA96" i="13"/>
  <c r="M17" i="22"/>
  <c r="AA42" i="26"/>
  <c r="AA31" i="27"/>
  <c r="AA76" i="26"/>
  <c r="AA52" i="29"/>
  <c r="I18" i="22"/>
  <c r="AA58" i="29"/>
  <c r="AA40" i="29"/>
  <c r="AA65" i="29"/>
  <c r="AA43" i="29"/>
  <c r="AA48" i="29"/>
  <c r="AA46" i="29"/>
  <c r="AA35" i="29"/>
  <c r="AA53" i="29"/>
  <c r="AA68" i="29"/>
  <c r="AA36" i="29"/>
  <c r="AA55" i="29"/>
  <c r="AA51" i="29"/>
  <c r="AA59" i="29"/>
  <c r="AA49" i="29"/>
  <c r="AA45" i="29"/>
  <c r="AA66" i="29"/>
  <c r="AA42" i="29"/>
  <c r="AA69" i="29"/>
  <c r="AA56" i="29"/>
  <c r="I17" i="22"/>
  <c r="AA50" i="29"/>
  <c r="AA54" i="29"/>
  <c r="T66" i="29"/>
  <c r="AA38" i="29"/>
  <c r="AA47" i="29"/>
  <c r="T50" i="29"/>
  <c r="AA67" i="29"/>
  <c r="AA39" i="29"/>
  <c r="I19" i="22"/>
  <c r="AA57" i="29"/>
  <c r="AA37" i="29"/>
  <c r="I16" i="22"/>
  <c r="AA63" i="29"/>
  <c r="AA60" i="29"/>
  <c r="AA41" i="29"/>
  <c r="AA61" i="29"/>
  <c r="AA64" i="29"/>
  <c r="AA62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6" i="13"/>
  <c r="O35" i="13"/>
  <c r="S62" i="13"/>
  <c r="AE108" i="13"/>
  <c r="S65" i="13"/>
  <c r="S64" i="13"/>
  <c r="S61" i="13"/>
  <c r="AE110" i="13"/>
  <c r="S63" i="13"/>
  <c r="T38" i="29"/>
  <c r="S38" i="29"/>
  <c r="S49" i="29"/>
  <c r="S54" i="29"/>
  <c r="T36" i="29"/>
  <c r="S55" i="29"/>
  <c r="T43" i="29"/>
  <c r="S57" i="29"/>
  <c r="S50" i="29"/>
  <c r="S69" i="29"/>
  <c r="S51" i="29"/>
  <c r="S56" i="29"/>
  <c r="T68" i="29"/>
  <c r="T45" i="29"/>
  <c r="T39" i="29"/>
  <c r="S41" i="29"/>
  <c r="S66" i="29"/>
  <c r="T56" i="29"/>
  <c r="T61" i="29"/>
  <c r="T37" i="29"/>
  <c r="T52" i="29"/>
  <c r="T46" i="29"/>
  <c r="S63" i="29"/>
  <c r="S44" i="29"/>
  <c r="T48" i="29"/>
  <c r="S35" i="29"/>
  <c r="S68" i="29"/>
  <c r="S36" i="29"/>
  <c r="S48" i="29"/>
  <c r="S65" i="29"/>
  <c r="S62" i="29"/>
  <c r="T69" i="29"/>
  <c r="S43" i="29"/>
  <c r="S52" i="29"/>
  <c r="T47" i="29"/>
  <c r="T35" i="29"/>
  <c r="T53" i="29"/>
  <c r="T67" i="29"/>
  <c r="S37" i="29"/>
  <c r="T63" i="29"/>
  <c r="S67" i="29"/>
  <c r="T62" i="29"/>
  <c r="T54" i="29"/>
  <c r="T49" i="29"/>
  <c r="S64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85" i="13"/>
  <c r="S48" i="26"/>
  <c r="S68" i="26"/>
  <c r="S70" i="26"/>
  <c r="S63" i="26"/>
  <c r="S88" i="13"/>
  <c r="S87" i="13"/>
  <c r="S96" i="13"/>
  <c r="S44" i="26"/>
  <c r="S94" i="13"/>
  <c r="S98" i="13"/>
  <c r="S72" i="13"/>
  <c r="J4" i="21"/>
  <c r="S91" i="13"/>
  <c r="S102" i="13"/>
  <c r="T63" i="13"/>
  <c r="T64" i="13"/>
  <c r="S50" i="26"/>
  <c r="S100" i="13"/>
  <c r="S62" i="26"/>
  <c r="S54" i="26"/>
  <c r="S45" i="26"/>
  <c r="H5" i="21"/>
  <c r="T62" i="13"/>
  <c r="K4" i="21"/>
  <c r="S92" i="13"/>
  <c r="D4" i="13"/>
  <c r="S86" i="13"/>
  <c r="K21" i="22"/>
  <c r="S89" i="13"/>
  <c r="S56" i="26"/>
  <c r="S66" i="26"/>
  <c r="T61" i="13"/>
  <c r="S95" i="13"/>
  <c r="D5" i="26"/>
  <c r="L4" i="21"/>
  <c r="S65" i="26"/>
  <c r="S76" i="13"/>
  <c r="J21" i="22"/>
  <c r="S76" i="26"/>
  <c r="S101" i="13"/>
  <c r="S68" i="13"/>
  <c r="S41" i="26"/>
  <c r="T65" i="13"/>
  <c r="S81" i="13"/>
  <c r="S55" i="26"/>
  <c r="S51" i="26"/>
  <c r="S75" i="26"/>
  <c r="M4" i="21"/>
  <c r="S69" i="13"/>
  <c r="S74" i="26"/>
  <c r="T102" i="13"/>
  <c r="S59" i="26"/>
  <c r="S52" i="26"/>
  <c r="S99" i="13"/>
  <c r="D5" i="13"/>
  <c r="S61" i="26"/>
  <c r="T66" i="13"/>
  <c r="S57" i="26"/>
  <c r="S60" i="26"/>
  <c r="S70" i="13"/>
  <c r="S79" i="13"/>
  <c r="S78" i="13"/>
  <c r="S80" i="13"/>
  <c r="L21" i="22"/>
  <c r="AE104" i="13"/>
  <c r="S90" i="13"/>
  <c r="S74" i="13"/>
  <c r="S43" i="26"/>
  <c r="S103" i="13"/>
  <c r="S83" i="13"/>
  <c r="L22" i="22"/>
  <c r="S58" i="26"/>
  <c r="S93" i="13"/>
  <c r="L24" i="22"/>
  <c r="D3" i="26"/>
  <c r="S64" i="26"/>
  <c r="S72" i="26"/>
  <c r="D4" i="26"/>
  <c r="S73" i="13"/>
  <c r="S47" i="26"/>
  <c r="S53" i="26"/>
  <c r="S75" i="13"/>
  <c r="S71" i="13"/>
  <c r="S46" i="26"/>
  <c r="D5" i="21"/>
  <c r="S42" i="26"/>
  <c r="S67" i="13"/>
  <c r="S77" i="26"/>
  <c r="S82" i="13"/>
  <c r="S71" i="26"/>
  <c r="M21" i="22"/>
  <c r="S77" i="13"/>
  <c r="S84" i="13"/>
  <c r="S67" i="26"/>
  <c r="S73" i="26"/>
  <c r="S97" i="13"/>
  <c r="S69" i="26"/>
  <c r="D3" i="13"/>
  <c r="S49" i="26"/>
  <c r="S45" i="29"/>
  <c r="S53" i="29"/>
  <c r="T59" i="29"/>
  <c r="S60" i="29"/>
  <c r="T51" i="29"/>
  <c r="T55" i="29"/>
  <c r="T42" i="29"/>
  <c r="S61" i="29"/>
  <c r="S47" i="29"/>
  <c r="T64" i="29"/>
  <c r="T44" i="29"/>
  <c r="S46" i="29"/>
  <c r="T41" i="29"/>
  <c r="S42" i="29"/>
  <c r="T40" i="29"/>
  <c r="T58" i="29"/>
  <c r="S58" i="29"/>
  <c r="T57" i="29"/>
  <c r="S39" i="29"/>
  <c r="S40" i="29"/>
  <c r="S59" i="29"/>
  <c r="T65" i="29"/>
  <c r="F4" i="21"/>
  <c r="T60" i="29"/>
  <c r="J25" i="22"/>
  <c r="J22" i="22"/>
  <c r="M22" i="22"/>
  <c r="M25" i="22"/>
  <c r="D10" i="26" l="1"/>
  <c r="D12" i="26"/>
  <c r="D6" i="26"/>
  <c r="D13" i="26" s="1"/>
  <c r="D11" i="26"/>
  <c r="F9" i="13"/>
  <c r="L25" i="22"/>
  <c r="T80" i="13"/>
  <c r="T103" i="13"/>
  <c r="T68" i="13"/>
  <c r="T43" i="26"/>
  <c r="T50" i="26"/>
  <c r="T59" i="26"/>
  <c r="O36" i="13"/>
  <c r="T67" i="26"/>
  <c r="T97" i="13"/>
  <c r="T46" i="26"/>
  <c r="T68" i="26"/>
  <c r="K22" i="22"/>
  <c r="T76" i="13"/>
  <c r="T101" i="13"/>
  <c r="T92" i="13"/>
  <c r="T74" i="13"/>
  <c r="T100" i="13"/>
  <c r="T88" i="13"/>
  <c r="J24" i="22"/>
  <c r="T96" i="13"/>
  <c r="S104" i="13"/>
  <c r="T69" i="13"/>
  <c r="T81" i="13"/>
  <c r="T45" i="26"/>
  <c r="T55" i="26"/>
  <c r="T66" i="26"/>
  <c r="T53" i="26"/>
  <c r="T91" i="13"/>
  <c r="T44" i="26"/>
  <c r="T72" i="13"/>
  <c r="T72" i="26"/>
  <c r="T42" i="26"/>
  <c r="T77" i="26"/>
  <c r="T99" i="13"/>
  <c r="T63" i="26"/>
  <c r="T86" i="13"/>
  <c r="AE105" i="13"/>
  <c r="T76" i="26"/>
  <c r="T64" i="26"/>
  <c r="T51" i="26"/>
  <c r="T71" i="13"/>
  <c r="T95" i="13"/>
  <c r="T82" i="13"/>
  <c r="T69" i="26"/>
  <c r="T61" i="26"/>
  <c r="T77" i="13"/>
  <c r="T48" i="26"/>
  <c r="T47" i="26"/>
  <c r="T74" i="26"/>
  <c r="T65" i="26"/>
  <c r="H6" i="21"/>
  <c r="T67" i="13"/>
  <c r="T84" i="13"/>
  <c r="K24" i="22"/>
  <c r="T70" i="13"/>
  <c r="T56" i="26"/>
  <c r="T98" i="13"/>
  <c r="M24" i="22"/>
  <c r="T85" i="13"/>
  <c r="T87" i="13"/>
  <c r="T62" i="26"/>
  <c r="K23" i="22"/>
  <c r="T93" i="13"/>
  <c r="T54" i="26"/>
  <c r="T73" i="13"/>
  <c r="T57" i="26"/>
  <c r="T71" i="26"/>
  <c r="K25" i="22"/>
  <c r="T52" i="26"/>
  <c r="T90" i="13"/>
  <c r="T73" i="26"/>
  <c r="T58" i="26"/>
  <c r="T70" i="26"/>
  <c r="T41" i="26"/>
  <c r="D6" i="21"/>
  <c r="T83" i="13"/>
  <c r="M23" i="22"/>
  <c r="T75" i="13"/>
  <c r="T78" i="13"/>
  <c r="J23" i="22"/>
  <c r="T89" i="13"/>
  <c r="T60" i="26"/>
  <c r="T79" i="13"/>
  <c r="T94" i="13"/>
  <c r="L23" i="22"/>
  <c r="T49" i="26"/>
  <c r="T75" i="26"/>
  <c r="D10" i="13" l="1"/>
  <c r="D6" i="13"/>
  <c r="D13" i="13" s="1"/>
  <c r="D12" i="13"/>
  <c r="D11" i="13"/>
  <c r="AA104" i="13"/>
  <c r="R104" i="13"/>
  <c r="T104" i="13"/>
  <c r="Q36" i="13" l="1"/>
  <c r="Q35" i="13"/>
  <c r="P36" i="13"/>
  <c r="P35" i="13"/>
  <c r="K6" i="21"/>
  <c r="I5" i="21"/>
  <c r="S29" i="27"/>
  <c r="S23" i="27"/>
  <c r="S36" i="13"/>
  <c r="M5" i="21"/>
  <c r="O37" i="13"/>
  <c r="I4" i="21"/>
  <c r="S32" i="27"/>
  <c r="S24" i="13"/>
  <c r="S37" i="26"/>
  <c r="T35" i="28"/>
  <c r="S23" i="13"/>
  <c r="S29" i="13"/>
  <c r="S23" i="28"/>
  <c r="T26" i="28"/>
  <c r="S24" i="28"/>
  <c r="T40" i="26"/>
  <c r="T38" i="26"/>
  <c r="T40" i="28"/>
  <c r="S38" i="28"/>
  <c r="S32" i="26"/>
  <c r="T23" i="28"/>
  <c r="AE106" i="13"/>
  <c r="J6" i="21"/>
  <c r="P5" i="21"/>
  <c r="S26" i="28"/>
  <c r="T31" i="26"/>
  <c r="S24" i="26"/>
  <c r="D7" i="21"/>
  <c r="S110" i="13"/>
  <c r="S44" i="28"/>
  <c r="S33" i="28"/>
  <c r="T24" i="13"/>
  <c r="S36" i="28"/>
  <c r="T44" i="28"/>
  <c r="T32" i="28"/>
  <c r="T24" i="28"/>
  <c r="S26" i="13"/>
  <c r="T28" i="28"/>
  <c r="S38" i="26"/>
  <c r="T45" i="28"/>
  <c r="S105" i="13"/>
  <c r="M6" i="21"/>
  <c r="S45" i="28"/>
  <c r="T32" i="26"/>
  <c r="S25" i="13"/>
  <c r="T41" i="28"/>
  <c r="T34" i="26"/>
  <c r="S26" i="26"/>
  <c r="S42" i="28"/>
  <c r="S32" i="13"/>
  <c r="T24" i="26"/>
  <c r="T39" i="26"/>
  <c r="D7" i="13"/>
  <c r="S108" i="13"/>
  <c r="S26" i="27"/>
  <c r="T25" i="26"/>
  <c r="S25" i="27"/>
  <c r="S39" i="28"/>
  <c r="I6" i="21"/>
  <c r="S25" i="28"/>
  <c r="S25" i="26"/>
  <c r="S39" i="26"/>
  <c r="T27" i="13"/>
  <c r="S37" i="28"/>
  <c r="T25" i="28"/>
  <c r="D7" i="26"/>
  <c r="R105" i="13"/>
  <c r="R108" i="13"/>
  <c r="T34" i="28"/>
  <c r="T26" i="13"/>
  <c r="T25" i="13"/>
  <c r="S24" i="27"/>
  <c r="T37" i="26"/>
  <c r="T28" i="13"/>
  <c r="S31" i="28"/>
  <c r="T32" i="13"/>
  <c r="T29" i="26"/>
  <c r="T33" i="26"/>
  <c r="J5" i="21"/>
  <c r="L6" i="21"/>
  <c r="S33" i="27"/>
  <c r="S33" i="26"/>
  <c r="T42" i="28"/>
  <c r="S35" i="28"/>
  <c r="T31" i="28"/>
  <c r="S29" i="28"/>
  <c r="T30" i="26"/>
  <c r="S23" i="26"/>
  <c r="S31" i="13"/>
  <c r="S28" i="13"/>
  <c r="S27" i="27"/>
  <c r="H7" i="21"/>
  <c r="T38" i="28"/>
  <c r="S27" i="28"/>
  <c r="T23" i="26"/>
  <c r="T46" i="28"/>
  <c r="S35" i="13"/>
  <c r="T33" i="13"/>
  <c r="S31" i="26"/>
  <c r="T34" i="13"/>
  <c r="T30" i="13"/>
  <c r="S40" i="28"/>
  <c r="S37" i="13"/>
  <c r="K5" i="21"/>
  <c r="S30" i="13"/>
  <c r="O59" i="13"/>
  <c r="S29" i="26"/>
  <c r="T36" i="28"/>
  <c r="L5" i="21"/>
  <c r="T27" i="26"/>
  <c r="S30" i="27"/>
  <c r="S32" i="28"/>
  <c r="S28" i="26"/>
  <c r="R36" i="13"/>
  <c r="S28" i="27"/>
  <c r="T29" i="13"/>
  <c r="H8" i="21"/>
  <c r="T43" i="28"/>
  <c r="T31" i="13"/>
  <c r="T36" i="13"/>
  <c r="Q5" i="21"/>
  <c r="T23" i="13"/>
  <c r="T26" i="26"/>
  <c r="S41" i="28"/>
  <c r="S34" i="13"/>
  <c r="H9" i="21"/>
  <c r="S31" i="27"/>
  <c r="T37" i="28"/>
  <c r="I9" i="21"/>
  <c r="T29" i="28"/>
  <c r="T28" i="26"/>
  <c r="AE109" i="13"/>
  <c r="S27" i="13"/>
  <c r="S33" i="13"/>
  <c r="S46" i="28"/>
  <c r="S30" i="26"/>
  <c r="S35" i="26"/>
  <c r="T36" i="26"/>
  <c r="O4" i="21"/>
  <c r="T39" i="28"/>
  <c r="S34" i="28"/>
  <c r="S34" i="26"/>
  <c r="K9" i="21"/>
  <c r="R31" i="29"/>
  <c r="AA32" i="29"/>
  <c r="R33" i="29"/>
  <c r="R24" i="29"/>
  <c r="AA26" i="29"/>
  <c r="E4" i="21"/>
  <c r="R32" i="29"/>
  <c r="AA23" i="29"/>
  <c r="R26" i="29"/>
  <c r="AA31" i="29"/>
  <c r="AA33" i="29"/>
  <c r="F5" i="21"/>
  <c r="AA25" i="29"/>
  <c r="E5" i="21"/>
  <c r="F6" i="21"/>
  <c r="R23" i="29"/>
  <c r="R25" i="29"/>
  <c r="R27" i="29"/>
  <c r="F7" i="21"/>
  <c r="R29" i="29"/>
  <c r="R30" i="29"/>
  <c r="E6" i="21"/>
  <c r="R28" i="29"/>
  <c r="E7" i="21"/>
  <c r="T27" i="28"/>
  <c r="P4" i="21"/>
  <c r="S36" i="26"/>
  <c r="S28" i="28"/>
  <c r="T33" i="28"/>
  <c r="S40" i="26"/>
  <c r="T30" i="28"/>
  <c r="S27" i="26"/>
  <c r="S43" i="28"/>
  <c r="Q4" i="21"/>
  <c r="T35" i="26"/>
  <c r="S30" i="28"/>
  <c r="S106" i="13"/>
  <c r="AA106" i="13" s="1"/>
  <c r="Q6" i="21"/>
  <c r="M7" i="21"/>
  <c r="K7" i="21"/>
  <c r="L7" i="21"/>
  <c r="R37" i="13"/>
  <c r="T37" i="13"/>
  <c r="S59" i="13"/>
  <c r="O60" i="13"/>
  <c r="K8" i="21"/>
  <c r="L8" i="21"/>
  <c r="I8" i="21"/>
  <c r="J8" i="21"/>
  <c r="H10" i="21"/>
  <c r="M9" i="21"/>
  <c r="J9" i="21"/>
  <c r="L9" i="21"/>
  <c r="Q9" i="21"/>
  <c r="P9" i="21"/>
  <c r="P8" i="21"/>
  <c r="Q8" i="21"/>
  <c r="K10" i="21"/>
  <c r="M10" i="21"/>
  <c r="J10" i="21"/>
  <c r="I10" i="21"/>
  <c r="H11" i="21"/>
  <c r="L10" i="21"/>
  <c r="P10" i="21"/>
  <c r="Q10" i="21"/>
  <c r="O10" i="21"/>
  <c r="K11" i="21"/>
  <c r="I11" i="21"/>
  <c r="J11" i="21"/>
  <c r="L11" i="21"/>
  <c r="H12" i="21"/>
  <c r="M11" i="21"/>
  <c r="Q11" i="21"/>
  <c r="O11" i="21"/>
  <c r="P11" i="21"/>
  <c r="L12" i="21"/>
  <c r="M12" i="21"/>
  <c r="H13" i="21"/>
  <c r="K12" i="21"/>
  <c r="J12" i="21"/>
  <c r="I12" i="21"/>
  <c r="M13" i="21"/>
  <c r="J13" i="21"/>
  <c r="I13" i="21"/>
  <c r="L13" i="21"/>
  <c r="K13" i="21"/>
  <c r="H14" i="21"/>
  <c r="Q12" i="21"/>
  <c r="P12" i="21"/>
  <c r="O12" i="21"/>
  <c r="P13" i="21"/>
  <c r="Q13" i="21"/>
  <c r="O13" i="21"/>
  <c r="K14" i="21"/>
  <c r="I14" i="21"/>
  <c r="L14" i="21"/>
  <c r="H15" i="21"/>
  <c r="J14" i="21"/>
  <c r="M14" i="21"/>
  <c r="O14" i="21"/>
  <c r="P14" i="21"/>
  <c r="Q14" i="21"/>
  <c r="J15" i="21"/>
  <c r="H16" i="21"/>
  <c r="M15" i="21"/>
  <c r="K15" i="21"/>
  <c r="L15" i="21"/>
  <c r="I15" i="21"/>
  <c r="L16" i="21"/>
  <c r="I16" i="21"/>
  <c r="H17" i="21"/>
  <c r="J16" i="21"/>
  <c r="K16" i="21"/>
  <c r="M16" i="21"/>
  <c r="Q15" i="21"/>
  <c r="O15" i="21"/>
  <c r="P15" i="21"/>
  <c r="Q16" i="21"/>
  <c r="P16" i="21"/>
  <c r="O16" i="21"/>
  <c r="K17" i="21"/>
  <c r="I17" i="21"/>
  <c r="M17" i="21"/>
  <c r="H18" i="21"/>
  <c r="J17" i="21"/>
  <c r="L17" i="21"/>
  <c r="P17" i="21"/>
  <c r="Q17" i="21"/>
  <c r="O17" i="21"/>
  <c r="K18" i="21"/>
  <c r="J18" i="21"/>
  <c r="M18" i="21"/>
  <c r="H19" i="21"/>
  <c r="L18" i="21"/>
  <c r="I18" i="21"/>
  <c r="M19" i="21"/>
  <c r="J19" i="21"/>
  <c r="I19" i="21"/>
  <c r="H20" i="21"/>
  <c r="K19" i="21"/>
  <c r="L19" i="21"/>
  <c r="Q18" i="21"/>
  <c r="P18" i="21"/>
  <c r="O18" i="21"/>
  <c r="P19" i="21"/>
  <c r="O19" i="21"/>
  <c r="Q19" i="21"/>
  <c r="H21" i="21"/>
  <c r="I20" i="21"/>
  <c r="M20" i="21"/>
  <c r="L20" i="21"/>
  <c r="K20" i="21"/>
  <c r="J20" i="21"/>
  <c r="H22" i="21"/>
  <c r="I21" i="21"/>
  <c r="J21" i="21"/>
  <c r="K21" i="21"/>
  <c r="L21" i="21"/>
  <c r="M21" i="21"/>
  <c r="P20" i="21"/>
  <c r="O20" i="21"/>
  <c r="Q20" i="21"/>
  <c r="K22" i="21"/>
  <c r="L22" i="21"/>
  <c r="I22" i="21"/>
  <c r="J22" i="21"/>
  <c r="M22" i="21"/>
  <c r="H23" i="21"/>
  <c r="Q21" i="21"/>
  <c r="P21" i="21"/>
  <c r="O21" i="21"/>
  <c r="O22" i="21"/>
  <c r="Q22" i="21"/>
  <c r="P22" i="21"/>
  <c r="M23" i="21"/>
  <c r="L23" i="21"/>
  <c r="K23" i="21"/>
  <c r="I23" i="21"/>
  <c r="J23" i="21"/>
  <c r="H24" i="21"/>
  <c r="O23" i="21"/>
  <c r="Q23" i="21"/>
  <c r="P23" i="21"/>
  <c r="H25" i="21"/>
  <c r="L24" i="21"/>
  <c r="K24" i="21"/>
  <c r="I24" i="21"/>
  <c r="M24" i="21"/>
  <c r="J24" i="21"/>
  <c r="J25" i="21"/>
  <c r="L25" i="21"/>
  <c r="I25" i="21"/>
  <c r="K25" i="21"/>
  <c r="M25" i="21"/>
  <c r="H26" i="21"/>
  <c r="O24" i="21"/>
  <c r="Q24" i="21"/>
  <c r="P24" i="21"/>
  <c r="Q25" i="21"/>
  <c r="P25" i="21"/>
  <c r="O25" i="21"/>
  <c r="H27" i="21"/>
  <c r="L26" i="21"/>
  <c r="K26" i="21"/>
  <c r="J26" i="21"/>
  <c r="M26" i="21"/>
  <c r="I26" i="21"/>
  <c r="M27" i="21"/>
  <c r="J27" i="21"/>
  <c r="L27" i="21"/>
  <c r="K27" i="21"/>
  <c r="I27" i="21"/>
  <c r="H28" i="21"/>
  <c r="O26" i="21"/>
  <c r="P26" i="21"/>
  <c r="Q26" i="21"/>
  <c r="Q27" i="21"/>
  <c r="P27" i="21"/>
  <c r="O27" i="21"/>
  <c r="K28" i="21"/>
  <c r="L28" i="21"/>
  <c r="J28" i="21"/>
  <c r="I28" i="21"/>
  <c r="M28" i="21"/>
  <c r="H29" i="21"/>
  <c r="Q28" i="21"/>
  <c r="N28" i="21"/>
  <c r="P28" i="21"/>
  <c r="O28" i="21"/>
  <c r="I29" i="21"/>
  <c r="M29" i="21"/>
  <c r="L29" i="21"/>
  <c r="K29" i="21"/>
  <c r="J29" i="21"/>
  <c r="H30" i="21"/>
  <c r="O29" i="21"/>
  <c r="P29" i="21"/>
  <c r="Q29" i="21"/>
  <c r="M30" i="21"/>
  <c r="L30" i="21"/>
  <c r="I30" i="21"/>
  <c r="H31" i="21"/>
  <c r="J30" i="21"/>
  <c r="K30" i="21"/>
  <c r="Q30" i="21"/>
  <c r="P30" i="21"/>
  <c r="O30" i="21"/>
  <c r="J31" i="21"/>
  <c r="M31" i="21"/>
  <c r="I31" i="21"/>
  <c r="K31" i="21"/>
  <c r="H32" i="21"/>
  <c r="O31" i="21"/>
  <c r="Q31" i="21"/>
  <c r="P31" i="21"/>
  <c r="I32" i="21"/>
  <c r="L32" i="21"/>
  <c r="M32" i="21"/>
  <c r="J32" i="21"/>
  <c r="K32" i="21"/>
  <c r="H33" i="21"/>
  <c r="O32" i="21"/>
  <c r="P32" i="21"/>
  <c r="N32" i="21"/>
  <c r="Q32" i="21"/>
  <c r="H34" i="21"/>
  <c r="I33" i="21"/>
  <c r="M33" i="21"/>
  <c r="J33" i="21"/>
  <c r="K33" i="21"/>
  <c r="L33" i="21"/>
  <c r="H35" i="21"/>
  <c r="K34" i="21"/>
  <c r="M34" i="21"/>
  <c r="J34" i="21"/>
  <c r="L34" i="21"/>
  <c r="I34" i="21"/>
  <c r="Q33" i="21"/>
  <c r="O33" i="21"/>
  <c r="P33" i="21"/>
  <c r="L35" i="21"/>
  <c r="J35" i="21"/>
  <c r="K35" i="21"/>
  <c r="I35" i="21"/>
  <c r="H36" i="21"/>
  <c r="M35" i="21"/>
  <c r="P34" i="21"/>
  <c r="O34" i="21"/>
  <c r="Q34" i="21"/>
  <c r="Q35" i="21"/>
  <c r="P35" i="21"/>
  <c r="O35" i="21"/>
  <c r="I36" i="21"/>
  <c r="J36" i="21"/>
  <c r="K36" i="21"/>
  <c r="L36" i="21"/>
  <c r="H37" i="21"/>
  <c r="M36" i="21"/>
  <c r="O36" i="21"/>
  <c r="Q36" i="21"/>
  <c r="P36" i="21"/>
  <c r="I37" i="21"/>
  <c r="M37" i="21"/>
  <c r="J37" i="21"/>
  <c r="K37" i="21"/>
  <c r="H38" i="21"/>
  <c r="L37" i="21"/>
  <c r="Q37" i="21"/>
  <c r="O37" i="21"/>
  <c r="P37" i="21"/>
  <c r="H39" i="21"/>
  <c r="K38" i="21"/>
  <c r="L38" i="21"/>
  <c r="J38" i="21"/>
  <c r="M38" i="21"/>
  <c r="I38" i="21"/>
  <c r="J39" i="21"/>
  <c r="I39" i="21"/>
  <c r="L39" i="21"/>
  <c r="M39" i="21"/>
  <c r="H40" i="21"/>
  <c r="K39" i="21"/>
  <c r="Q38" i="21"/>
  <c r="P38" i="21"/>
  <c r="O38" i="21"/>
  <c r="P39" i="21"/>
  <c r="O39" i="21"/>
  <c r="Q39" i="21"/>
  <c r="J40" i="21"/>
  <c r="L40" i="21"/>
  <c r="M40" i="21"/>
  <c r="I40" i="21"/>
  <c r="H41" i="21"/>
  <c r="K40" i="21"/>
  <c r="P40" i="21"/>
  <c r="Q40" i="21"/>
  <c r="O40" i="21"/>
  <c r="J41" i="21"/>
  <c r="H42" i="21"/>
  <c r="K41" i="21"/>
  <c r="I41" i="21"/>
  <c r="M41" i="21"/>
  <c r="L41" i="21"/>
  <c r="K42" i="21"/>
  <c r="M42" i="21"/>
  <c r="L42" i="21"/>
  <c r="J42" i="21"/>
  <c r="H43" i="21"/>
  <c r="I42" i="21"/>
  <c r="O41" i="21"/>
  <c r="P41" i="21"/>
  <c r="Q41" i="21"/>
  <c r="L43" i="21"/>
  <c r="K43" i="21"/>
  <c r="I43" i="21"/>
  <c r="J43" i="21"/>
  <c r="H44" i="21"/>
  <c r="M43" i="21"/>
  <c r="O42" i="21"/>
  <c r="P42" i="21"/>
  <c r="Q42" i="21"/>
  <c r="P43" i="21"/>
  <c r="O43" i="21"/>
  <c r="Q43" i="21"/>
  <c r="H45" i="21"/>
  <c r="K44" i="21"/>
  <c r="L44" i="21"/>
  <c r="M44" i="21"/>
  <c r="J44" i="21"/>
  <c r="I44" i="21"/>
  <c r="H46" i="21"/>
  <c r="L45" i="21"/>
  <c r="J45" i="21"/>
  <c r="M45" i="21"/>
  <c r="K45" i="21"/>
  <c r="I45" i="21"/>
  <c r="O44" i="21"/>
  <c r="P44" i="21"/>
  <c r="Q44" i="21"/>
  <c r="H47" i="21"/>
  <c r="J46" i="21"/>
  <c r="L46" i="21"/>
  <c r="K46" i="21"/>
  <c r="M46" i="21"/>
  <c r="I46" i="21"/>
  <c r="Q45" i="21"/>
  <c r="P45" i="21"/>
  <c r="O45" i="21"/>
  <c r="K47" i="21"/>
  <c r="I47" i="21"/>
  <c r="L47" i="21"/>
  <c r="M47" i="21"/>
  <c r="J47" i="21"/>
  <c r="H48" i="21"/>
  <c r="Q46" i="21"/>
  <c r="O46" i="21"/>
  <c r="P46" i="21"/>
  <c r="O47" i="21"/>
  <c r="P47" i="21"/>
  <c r="Q47" i="21"/>
  <c r="L48" i="21"/>
  <c r="M48" i="21"/>
  <c r="K48" i="21"/>
  <c r="J48" i="21"/>
  <c r="I48" i="21"/>
  <c r="H49" i="21"/>
  <c r="P48" i="21"/>
  <c r="O48" i="21"/>
  <c r="Q48" i="21"/>
  <c r="L49" i="21"/>
  <c r="M49" i="21"/>
  <c r="J49" i="21"/>
  <c r="H50" i="21"/>
  <c r="I49" i="21"/>
  <c r="K49" i="21"/>
  <c r="M50" i="21"/>
  <c r="L50" i="21"/>
  <c r="J50" i="21"/>
  <c r="I50" i="21"/>
  <c r="K50" i="21"/>
  <c r="H51" i="21"/>
  <c r="O49" i="21"/>
  <c r="Q49" i="21"/>
  <c r="P49" i="21"/>
  <c r="Q50" i="21"/>
  <c r="P50" i="21"/>
  <c r="O50" i="21"/>
  <c r="I51" i="21"/>
  <c r="K51" i="21"/>
  <c r="M51" i="21"/>
  <c r="L51" i="21"/>
  <c r="H52" i="21"/>
  <c r="J51" i="21"/>
  <c r="O51" i="21"/>
  <c r="Q51" i="21"/>
  <c r="P51" i="21"/>
  <c r="H53" i="21"/>
  <c r="K52" i="21"/>
  <c r="M52" i="21"/>
  <c r="I52" i="21"/>
  <c r="J52" i="21"/>
  <c r="L52" i="21"/>
  <c r="I53" i="21"/>
  <c r="L53" i="21"/>
  <c r="M53" i="21"/>
  <c r="J53" i="21"/>
  <c r="H54" i="21"/>
  <c r="K53" i="21"/>
  <c r="P52" i="21"/>
  <c r="Q52" i="21"/>
  <c r="O52" i="21"/>
  <c r="O53" i="21"/>
  <c r="P53" i="21"/>
  <c r="Q53" i="21"/>
  <c r="L54" i="21"/>
  <c r="J54" i="21"/>
  <c r="I54" i="21"/>
  <c r="K54" i="21"/>
  <c r="H55" i="21"/>
  <c r="M54" i="21"/>
  <c r="Q54" i="21"/>
  <c r="O54" i="21"/>
  <c r="P54" i="21"/>
  <c r="M55" i="21"/>
  <c r="K55" i="21"/>
  <c r="J55" i="21"/>
  <c r="H56" i="21"/>
  <c r="L55" i="21"/>
  <c r="I55" i="21"/>
  <c r="J56" i="21"/>
  <c r="K56" i="21"/>
  <c r="L56" i="21"/>
  <c r="M56" i="21"/>
  <c r="I56" i="21"/>
  <c r="H57" i="21"/>
  <c r="O55" i="21"/>
  <c r="Q55" i="21"/>
  <c r="P55" i="21"/>
  <c r="P56" i="21"/>
  <c r="O56" i="21"/>
  <c r="Q56" i="21"/>
  <c r="I57" i="21"/>
  <c r="M57" i="21"/>
  <c r="L57" i="21"/>
  <c r="J57" i="21"/>
  <c r="H58" i="21"/>
  <c r="K57" i="21"/>
  <c r="P57" i="21"/>
  <c r="Q57" i="21"/>
  <c r="O57" i="21"/>
  <c r="J58" i="21"/>
  <c r="K58" i="21"/>
  <c r="M58" i="21"/>
  <c r="L58" i="21"/>
  <c r="I58" i="21"/>
  <c r="H59" i="21"/>
  <c r="O58" i="21"/>
  <c r="Q58" i="21"/>
  <c r="P58" i="21"/>
  <c r="K59" i="21"/>
  <c r="J59" i="21"/>
  <c r="I59" i="21"/>
  <c r="M59" i="21"/>
  <c r="H60" i="21"/>
  <c r="L59" i="21"/>
  <c r="Q59" i="21"/>
  <c r="P59" i="21"/>
  <c r="O59" i="21"/>
  <c r="J60" i="21"/>
  <c r="K60" i="21"/>
  <c r="M60" i="21"/>
  <c r="L60" i="21"/>
  <c r="I60" i="21"/>
  <c r="H61" i="21"/>
  <c r="Q60" i="21"/>
  <c r="O60" i="21"/>
  <c r="P60" i="21"/>
  <c r="L61" i="21"/>
  <c r="H62" i="21"/>
  <c r="K61" i="21"/>
  <c r="M61" i="21"/>
  <c r="J61" i="21"/>
  <c r="I61" i="21"/>
  <c r="K62" i="21"/>
  <c r="M62" i="21"/>
  <c r="J62" i="21"/>
  <c r="I62" i="21"/>
  <c r="H63" i="21"/>
  <c r="L62" i="21"/>
  <c r="P61" i="21"/>
  <c r="Q61" i="21"/>
  <c r="O61" i="21"/>
  <c r="O62" i="21"/>
  <c r="P62" i="21"/>
  <c r="Q62" i="21"/>
  <c r="M63" i="21"/>
  <c r="K63" i="21"/>
  <c r="J63" i="21"/>
  <c r="L63" i="21"/>
  <c r="H64" i="21"/>
  <c r="I63" i="21"/>
  <c r="I64" i="21"/>
  <c r="L64" i="21"/>
  <c r="H65" i="21"/>
  <c r="K64" i="21"/>
  <c r="J64" i="21"/>
  <c r="M64" i="21"/>
  <c r="O63" i="21"/>
  <c r="P63" i="21"/>
  <c r="Q63" i="21"/>
  <c r="P64" i="21"/>
  <c r="Q64" i="21"/>
  <c r="O64" i="21"/>
  <c r="M65" i="21"/>
  <c r="J65" i="21"/>
  <c r="L65" i="21"/>
  <c r="H66" i="21"/>
  <c r="I65" i="21"/>
  <c r="K65" i="21"/>
  <c r="L66" i="21"/>
  <c r="I66" i="21"/>
  <c r="J66" i="21"/>
  <c r="M66" i="21"/>
  <c r="K66" i="21"/>
  <c r="H67" i="21"/>
  <c r="O65" i="21"/>
  <c r="P65" i="21"/>
  <c r="Q65" i="21"/>
  <c r="Q66" i="21"/>
  <c r="O66" i="21"/>
  <c r="P66" i="21"/>
  <c r="K67" i="21"/>
  <c r="I67" i="21"/>
  <c r="M67" i="21"/>
  <c r="J67" i="21"/>
  <c r="L67" i="21"/>
  <c r="H68" i="21"/>
  <c r="Q67" i="21"/>
  <c r="P67" i="21"/>
  <c r="O67" i="21"/>
  <c r="L68" i="21"/>
  <c r="J68" i="21"/>
  <c r="K68" i="21"/>
  <c r="M68" i="21"/>
  <c r="H69" i="21"/>
  <c r="I68" i="21"/>
  <c r="L69" i="21"/>
  <c r="K69" i="21"/>
  <c r="H70" i="21"/>
  <c r="J69" i="21"/>
  <c r="I69" i="21"/>
  <c r="M69" i="21"/>
  <c r="O68" i="21"/>
  <c r="P68" i="21"/>
  <c r="Q68" i="21"/>
  <c r="L70" i="21"/>
  <c r="K70" i="21"/>
  <c r="H71" i="21"/>
  <c r="J70" i="21"/>
  <c r="I70" i="21"/>
  <c r="M70" i="21"/>
  <c r="Q69" i="21"/>
  <c r="P69" i="21"/>
  <c r="O69" i="21"/>
  <c r="L71" i="21"/>
  <c r="I71" i="21"/>
  <c r="H72" i="21"/>
  <c r="K71" i="21"/>
  <c r="M71" i="21"/>
  <c r="J71" i="21"/>
  <c r="Q70" i="21"/>
  <c r="O70" i="21"/>
  <c r="P70" i="21"/>
  <c r="P71" i="21"/>
  <c r="Q71" i="21"/>
  <c r="O71" i="21"/>
  <c r="K72" i="21"/>
  <c r="I72" i="21"/>
  <c r="J72" i="21"/>
  <c r="H73" i="21"/>
  <c r="M72" i="21"/>
  <c r="L72" i="21"/>
  <c r="O72" i="21"/>
  <c r="Q72" i="21"/>
  <c r="P72" i="21"/>
  <c r="L73" i="21"/>
  <c r="I73" i="21"/>
  <c r="K73" i="21"/>
  <c r="M73" i="21"/>
  <c r="H74" i="21"/>
  <c r="J73" i="21"/>
  <c r="O73" i="21"/>
  <c r="Q73" i="21"/>
  <c r="P73" i="21"/>
  <c r="H75" i="21"/>
  <c r="J74" i="21"/>
  <c r="L74" i="21"/>
  <c r="M74" i="21"/>
  <c r="K74" i="21"/>
  <c r="I74" i="21"/>
  <c r="I75" i="21"/>
  <c r="M75" i="21"/>
  <c r="H76" i="21"/>
  <c r="L75" i="21"/>
  <c r="J75" i="21"/>
  <c r="K75" i="21"/>
  <c r="Q74" i="21"/>
  <c r="P74" i="21"/>
  <c r="O74" i="21"/>
  <c r="Q75" i="21"/>
  <c r="O75" i="21"/>
  <c r="P75" i="21"/>
  <c r="H77" i="21"/>
  <c r="K76" i="21"/>
  <c r="I76" i="21"/>
  <c r="J76" i="21"/>
  <c r="L76" i="21"/>
  <c r="M76" i="21"/>
  <c r="L77" i="21"/>
  <c r="J77" i="21"/>
  <c r="H78" i="21"/>
  <c r="M77" i="21"/>
  <c r="I77" i="21"/>
  <c r="K77" i="21"/>
  <c r="O76" i="21"/>
  <c r="Q76" i="21"/>
  <c r="P76" i="21"/>
  <c r="I78" i="21"/>
  <c r="K78" i="21"/>
  <c r="L78" i="21"/>
  <c r="H79" i="21"/>
  <c r="J78" i="21"/>
  <c r="M78" i="21"/>
  <c r="P77" i="21"/>
  <c r="O77" i="21"/>
  <c r="Q77" i="21"/>
  <c r="P78" i="21"/>
  <c r="O78" i="21"/>
  <c r="Q78" i="21"/>
  <c r="J79" i="21"/>
  <c r="I79" i="21"/>
  <c r="K79" i="21"/>
  <c r="L79" i="21"/>
  <c r="H80" i="21"/>
  <c r="M79" i="21"/>
  <c r="Q79" i="21"/>
  <c r="P79" i="21"/>
  <c r="O79" i="21"/>
  <c r="K80" i="21"/>
  <c r="M80" i="21"/>
  <c r="L80" i="21"/>
  <c r="H81" i="21"/>
  <c r="I80" i="21"/>
  <c r="J80" i="21"/>
  <c r="H82" i="21"/>
  <c r="J81" i="21"/>
  <c r="I81" i="21"/>
  <c r="K81" i="21"/>
  <c r="L81" i="21"/>
  <c r="M81" i="21"/>
  <c r="P80" i="21"/>
  <c r="O80" i="21"/>
  <c r="K82" i="21"/>
  <c r="I82" i="21"/>
  <c r="J82" i="21"/>
  <c r="M82" i="21"/>
  <c r="L82" i="21"/>
  <c r="H83" i="21"/>
  <c r="Q81" i="21"/>
  <c r="O81" i="21"/>
  <c r="P81" i="21"/>
  <c r="O82" i="21"/>
  <c r="P82" i="21"/>
  <c r="Q82" i="21"/>
  <c r="J83" i="21"/>
  <c r="L83" i="21"/>
  <c r="I83" i="21"/>
  <c r="H84" i="21"/>
  <c r="K83" i="21"/>
  <c r="M83" i="21"/>
  <c r="O83" i="21"/>
  <c r="Q83" i="21"/>
  <c r="P83" i="21"/>
  <c r="H85" i="21"/>
  <c r="L84" i="21"/>
  <c r="I84" i="21"/>
  <c r="K84" i="21"/>
  <c r="J84" i="21"/>
  <c r="M84" i="21"/>
  <c r="H86" i="21"/>
  <c r="J85" i="21"/>
  <c r="L85" i="21"/>
  <c r="I85" i="21"/>
  <c r="K85" i="21"/>
  <c r="M85" i="21"/>
  <c r="Q84" i="21"/>
  <c r="O84" i="21"/>
  <c r="P84" i="21"/>
  <c r="L86" i="21"/>
  <c r="H87" i="21"/>
  <c r="J86" i="21"/>
  <c r="I86" i="21"/>
  <c r="M86" i="21"/>
  <c r="K86" i="21"/>
  <c r="O85" i="21"/>
  <c r="P85" i="21"/>
  <c r="Q85" i="21"/>
  <c r="K87" i="21"/>
  <c r="L87" i="21"/>
  <c r="I87" i="21"/>
  <c r="M87" i="21"/>
  <c r="J87" i="21"/>
  <c r="H88" i="21"/>
  <c r="P86" i="21"/>
  <c r="O86" i="21"/>
  <c r="Q86" i="21"/>
  <c r="Q87" i="21"/>
  <c r="P87" i="21"/>
  <c r="O87" i="21"/>
  <c r="M88" i="21"/>
  <c r="K88" i="21"/>
  <c r="J88" i="21"/>
  <c r="L88" i="21"/>
  <c r="H89" i="21"/>
  <c r="I88" i="21"/>
  <c r="M89" i="21"/>
  <c r="H90" i="21"/>
  <c r="I89" i="21"/>
  <c r="J89" i="21"/>
  <c r="K89" i="21"/>
  <c r="L89" i="21"/>
  <c r="P88" i="21"/>
  <c r="O88" i="21"/>
  <c r="Q88" i="21"/>
  <c r="L90" i="21"/>
  <c r="J90" i="21"/>
  <c r="K90" i="21"/>
  <c r="H91" i="21"/>
  <c r="M90" i="21"/>
  <c r="I90" i="21"/>
  <c r="O89" i="21"/>
  <c r="P89" i="21"/>
  <c r="Q89" i="21"/>
  <c r="J91" i="21"/>
  <c r="L91" i="21"/>
  <c r="M91" i="21"/>
  <c r="K91" i="21"/>
  <c r="H92" i="21"/>
  <c r="I91" i="21"/>
  <c r="P90" i="21"/>
  <c r="O90" i="21"/>
  <c r="Q90" i="21"/>
  <c r="H93" i="21"/>
  <c r="I92" i="21"/>
  <c r="L92" i="21"/>
  <c r="J92" i="21"/>
  <c r="M92" i="21"/>
  <c r="K92" i="21"/>
  <c r="O91" i="21"/>
  <c r="P91" i="21"/>
  <c r="Q91" i="21"/>
  <c r="M93" i="21"/>
  <c r="H94" i="21"/>
  <c r="K93" i="21"/>
  <c r="J93" i="21"/>
  <c r="L93" i="21"/>
  <c r="I93" i="21"/>
  <c r="P92" i="21"/>
  <c r="O92" i="21"/>
  <c r="Q92" i="21"/>
  <c r="M94" i="21"/>
  <c r="H95" i="21"/>
  <c r="L94" i="21"/>
  <c r="J94" i="21"/>
  <c r="K94" i="21"/>
  <c r="I94" i="21"/>
  <c r="P93" i="21"/>
  <c r="Q93" i="21"/>
  <c r="O93" i="21"/>
  <c r="K95" i="21"/>
  <c r="J95" i="21"/>
  <c r="L95" i="21"/>
  <c r="I95" i="21"/>
  <c r="M95" i="21"/>
  <c r="H96" i="21"/>
  <c r="O94" i="21"/>
  <c r="Q94" i="21"/>
  <c r="P94" i="21"/>
  <c r="O95" i="21"/>
  <c r="P95" i="21"/>
  <c r="Q95" i="21"/>
  <c r="H97" i="21"/>
  <c r="L96" i="21"/>
  <c r="I96" i="21"/>
  <c r="K96" i="21"/>
  <c r="J96" i="21"/>
  <c r="M96" i="21"/>
  <c r="J97" i="21"/>
  <c r="I97" i="21"/>
  <c r="M97" i="21"/>
  <c r="H98" i="21"/>
  <c r="L97" i="21"/>
  <c r="K97" i="21"/>
  <c r="Q96" i="21"/>
  <c r="O96" i="21"/>
  <c r="P96" i="21"/>
  <c r="O97" i="21"/>
  <c r="Q97" i="21"/>
  <c r="P97" i="21"/>
  <c r="K98" i="21"/>
  <c r="H99" i="21"/>
  <c r="M98" i="21"/>
  <c r="I98" i="21"/>
  <c r="J98" i="21"/>
  <c r="L98" i="21"/>
  <c r="L99" i="21"/>
  <c r="J99" i="21"/>
  <c r="K99" i="21"/>
  <c r="H100" i="21"/>
  <c r="I99" i="21"/>
  <c r="M99" i="21"/>
  <c r="Q98" i="21"/>
  <c r="O98" i="21"/>
  <c r="P98" i="21"/>
  <c r="M100" i="21"/>
  <c r="L100" i="21"/>
  <c r="H101" i="21"/>
  <c r="J100" i="21"/>
  <c r="K100" i="21"/>
  <c r="I100" i="21"/>
  <c r="P99" i="21"/>
  <c r="O99" i="21"/>
  <c r="Q99" i="21"/>
  <c r="J101" i="21"/>
  <c r="L101" i="21"/>
  <c r="M101" i="21"/>
  <c r="K101" i="21"/>
  <c r="I101" i="21"/>
  <c r="H102" i="21"/>
  <c r="Q100" i="21"/>
  <c r="P100" i="21"/>
  <c r="O100" i="21"/>
  <c r="O101" i="21"/>
  <c r="P101" i="21"/>
  <c r="Q101" i="21"/>
  <c r="M102" i="21"/>
  <c r="L102" i="21"/>
  <c r="J102" i="21"/>
  <c r="K102" i="21"/>
  <c r="H103" i="21"/>
  <c r="I102" i="21"/>
  <c r="L103" i="21"/>
  <c r="M103" i="21"/>
  <c r="I103" i="21"/>
  <c r="K103" i="21"/>
  <c r="J103" i="21"/>
  <c r="H104" i="21"/>
  <c r="O102" i="21"/>
  <c r="P102" i="21"/>
  <c r="Q102" i="21"/>
  <c r="Q103" i="21"/>
  <c r="P103" i="21"/>
  <c r="O103" i="21"/>
  <c r="M104" i="21"/>
  <c r="J104" i="21"/>
  <c r="H105" i="21"/>
  <c r="L104" i="21"/>
  <c r="I104" i="21"/>
  <c r="K104" i="21"/>
  <c r="M105" i="21"/>
  <c r="H106" i="21"/>
  <c r="L105" i="21"/>
  <c r="J105" i="21"/>
  <c r="K105" i="21"/>
  <c r="I105" i="21"/>
  <c r="O104" i="21"/>
  <c r="Q104" i="21"/>
  <c r="P104" i="21"/>
  <c r="K106" i="21"/>
  <c r="I106" i="21"/>
  <c r="M106" i="21"/>
  <c r="L106" i="21"/>
  <c r="H107" i="21"/>
  <c r="J106" i="21"/>
  <c r="O105" i="21"/>
  <c r="Q105" i="21"/>
  <c r="P105" i="21"/>
  <c r="O106" i="21"/>
  <c r="Q106" i="21"/>
  <c r="P106" i="21"/>
  <c r="J107" i="21"/>
  <c r="H108" i="21"/>
  <c r="I107" i="21"/>
  <c r="L107" i="21"/>
  <c r="K107" i="21"/>
  <c r="M107" i="21"/>
  <c r="I108" i="21"/>
  <c r="M108" i="21"/>
  <c r="L108" i="21"/>
  <c r="J108" i="21"/>
  <c r="H109" i="21"/>
  <c r="K108" i="21"/>
  <c r="O107" i="21"/>
  <c r="Q107" i="21"/>
  <c r="P107" i="21"/>
  <c r="O108" i="21"/>
  <c r="Q108" i="21"/>
  <c r="P108" i="21"/>
  <c r="H110" i="21"/>
  <c r="K109" i="21"/>
  <c r="L109" i="21"/>
  <c r="I109" i="21"/>
  <c r="J109" i="21"/>
  <c r="M109" i="21"/>
  <c r="M110" i="21"/>
  <c r="H111" i="21"/>
  <c r="L110" i="21"/>
  <c r="J110" i="21"/>
  <c r="K110" i="21"/>
  <c r="I110" i="21"/>
  <c r="P109" i="21"/>
  <c r="Q109" i="21"/>
  <c r="O109" i="21"/>
  <c r="K111" i="21"/>
  <c r="M111" i="21"/>
  <c r="J111" i="21"/>
  <c r="H112" i="21"/>
  <c r="I111" i="21"/>
  <c r="L111" i="21"/>
  <c r="Q110" i="21"/>
  <c r="O110" i="21"/>
  <c r="P110" i="21"/>
  <c r="K112" i="21"/>
  <c r="M112" i="21"/>
  <c r="I112" i="21"/>
  <c r="H113" i="21"/>
  <c r="L112" i="21"/>
  <c r="J112" i="21"/>
  <c r="O111" i="21"/>
  <c r="P111" i="21"/>
  <c r="Q111" i="21"/>
  <c r="Q112" i="21"/>
  <c r="O112" i="21"/>
  <c r="P112" i="21"/>
  <c r="M113" i="21"/>
  <c r="H114" i="21"/>
  <c r="I113" i="21"/>
  <c r="K113" i="21"/>
  <c r="L113" i="21"/>
  <c r="J113" i="21"/>
  <c r="M114" i="21"/>
  <c r="J114" i="21"/>
  <c r="K114" i="21"/>
  <c r="L114" i="21"/>
  <c r="I114" i="21"/>
  <c r="H115" i="21"/>
  <c r="Q113" i="21"/>
  <c r="O113" i="21"/>
  <c r="P113" i="21"/>
  <c r="Q114" i="21"/>
  <c r="O114" i="21"/>
  <c r="P114" i="21"/>
  <c r="L115" i="21"/>
  <c r="H116" i="21"/>
  <c r="J115" i="21"/>
  <c r="I115" i="21"/>
  <c r="K115" i="21"/>
  <c r="M115" i="21"/>
  <c r="M116" i="21"/>
  <c r="K116" i="21"/>
  <c r="J116" i="21"/>
  <c r="H117" i="21"/>
  <c r="L116" i="21"/>
  <c r="I116" i="21"/>
  <c r="P115" i="21"/>
  <c r="Q115" i="21"/>
  <c r="O115" i="21"/>
  <c r="K117" i="21"/>
  <c r="I117" i="21"/>
  <c r="L117" i="21"/>
  <c r="H118" i="21"/>
  <c r="M117" i="21"/>
  <c r="J117" i="21"/>
  <c r="P116" i="21"/>
  <c r="O116" i="21"/>
  <c r="Q116" i="21"/>
  <c r="P117" i="21"/>
  <c r="O117" i="21"/>
  <c r="Q117" i="21"/>
  <c r="H119" i="21"/>
  <c r="I118" i="21"/>
  <c r="M118" i="21"/>
  <c r="J118" i="21"/>
  <c r="L118" i="21"/>
  <c r="K118" i="21"/>
  <c r="H120" i="21"/>
  <c r="M119" i="21"/>
  <c r="K119" i="21"/>
  <c r="L119" i="21"/>
  <c r="I119" i="21"/>
  <c r="J119" i="21"/>
  <c r="P118" i="21"/>
  <c r="O118" i="21"/>
  <c r="Q118" i="21"/>
  <c r="H121" i="21"/>
  <c r="K120" i="21"/>
  <c r="I120" i="21"/>
  <c r="L120" i="21"/>
  <c r="J120" i="21"/>
  <c r="M120" i="21"/>
  <c r="P119" i="21"/>
  <c r="Q119" i="21"/>
  <c r="O119" i="21"/>
  <c r="H122" i="21"/>
  <c r="K121" i="21"/>
  <c r="J121" i="21"/>
  <c r="L121" i="21"/>
  <c r="I121" i="21"/>
  <c r="M121" i="21"/>
  <c r="Q120" i="21"/>
  <c r="P120" i="21"/>
  <c r="O120" i="21"/>
  <c r="M122" i="21"/>
  <c r="H123" i="21"/>
  <c r="L122" i="21"/>
  <c r="J122" i="21"/>
  <c r="I122" i="21"/>
  <c r="K122" i="21"/>
  <c r="O121" i="21"/>
  <c r="P121" i="21"/>
  <c r="Q121" i="21"/>
  <c r="L123" i="21"/>
  <c r="M123" i="21"/>
  <c r="I123" i="21"/>
  <c r="H124" i="21"/>
  <c r="J123" i="21"/>
  <c r="K123" i="21"/>
  <c r="P122" i="21"/>
  <c r="Q122" i="21"/>
  <c r="O122" i="21"/>
  <c r="P123" i="21"/>
  <c r="Q123" i="21"/>
  <c r="O123" i="21"/>
  <c r="I124" i="21"/>
  <c r="M124" i="21"/>
  <c r="K124" i="21"/>
  <c r="J124" i="21"/>
  <c r="L124" i="21"/>
  <c r="H125" i="21"/>
  <c r="P124" i="21"/>
  <c r="O124" i="21"/>
  <c r="Q124" i="21"/>
  <c r="M125" i="21"/>
  <c r="H126" i="21"/>
  <c r="I125" i="21"/>
  <c r="J125" i="21"/>
  <c r="K125" i="21"/>
  <c r="L125" i="21"/>
  <c r="L126" i="21"/>
  <c r="K126" i="21"/>
  <c r="M126" i="21"/>
  <c r="J126" i="21"/>
  <c r="I126" i="21"/>
  <c r="H127" i="21"/>
  <c r="Q125" i="21"/>
  <c r="P125" i="21"/>
  <c r="O125" i="21"/>
  <c r="O126" i="21"/>
  <c r="P126" i="21"/>
  <c r="Q126" i="21"/>
  <c r="I127" i="21"/>
  <c r="H128" i="21"/>
  <c r="M127" i="21"/>
  <c r="L127" i="21"/>
  <c r="K127" i="21"/>
  <c r="J127" i="21"/>
  <c r="P127" i="21"/>
  <c r="Q127" i="21"/>
  <c r="O127" i="21"/>
  <c r="J128" i="21"/>
  <c r="H129" i="21"/>
  <c r="K128" i="21"/>
  <c r="I128" i="21"/>
  <c r="L128" i="21"/>
  <c r="M128" i="21"/>
  <c r="K129" i="21"/>
  <c r="H130" i="21"/>
  <c r="J129" i="21"/>
  <c r="M129" i="21"/>
  <c r="L129" i="21"/>
  <c r="I129" i="21"/>
  <c r="Q128" i="21"/>
  <c r="O128" i="21"/>
  <c r="P128" i="21"/>
  <c r="I130" i="21"/>
  <c r="H131" i="21"/>
  <c r="L130" i="21"/>
  <c r="J130" i="21"/>
  <c r="M130" i="21"/>
  <c r="K130" i="21"/>
  <c r="P129" i="21"/>
  <c r="O129" i="21"/>
  <c r="Q129" i="21"/>
  <c r="O130" i="21"/>
  <c r="Q130" i="21"/>
  <c r="P130" i="21"/>
  <c r="I131" i="21"/>
  <c r="H132" i="21"/>
  <c r="J131" i="21"/>
  <c r="M131" i="21"/>
  <c r="L131" i="21"/>
  <c r="K131" i="21"/>
  <c r="O131" i="21"/>
  <c r="P131" i="21"/>
  <c r="Q131" i="21"/>
  <c r="M132" i="21"/>
  <c r="H133" i="21"/>
  <c r="J132" i="21"/>
  <c r="I132" i="21"/>
  <c r="L132" i="21"/>
  <c r="K132" i="21"/>
  <c r="M133" i="21"/>
  <c r="J133" i="21"/>
  <c r="L133" i="21"/>
  <c r="K133" i="21"/>
  <c r="H134" i="21"/>
  <c r="I133" i="21"/>
  <c r="O132" i="21"/>
  <c r="Q132" i="21"/>
  <c r="P132" i="21"/>
  <c r="K134" i="21"/>
  <c r="J134" i="21"/>
  <c r="M134" i="21"/>
  <c r="I134" i="21"/>
  <c r="L134" i="21"/>
  <c r="H135" i="21"/>
  <c r="O133" i="21"/>
  <c r="P133" i="21"/>
  <c r="Q133" i="21"/>
  <c r="P134" i="21"/>
  <c r="Q134" i="21"/>
  <c r="O134" i="21"/>
  <c r="M135" i="21"/>
  <c r="H136" i="21"/>
  <c r="K135" i="21"/>
  <c r="J135" i="21"/>
  <c r="L135" i="21"/>
  <c r="I135" i="21"/>
  <c r="M136" i="21"/>
  <c r="L136" i="21"/>
  <c r="I136" i="21"/>
  <c r="K136" i="21"/>
  <c r="H137" i="21"/>
  <c r="J136" i="21"/>
  <c r="O135" i="21"/>
  <c r="P135" i="21"/>
  <c r="Q135" i="21"/>
  <c r="Q136" i="21"/>
  <c r="O136" i="21"/>
  <c r="P136" i="21"/>
  <c r="H138" i="21"/>
  <c r="I137" i="21"/>
  <c r="K137" i="21"/>
  <c r="J137" i="21"/>
  <c r="L137" i="21"/>
  <c r="M137" i="21"/>
  <c r="L138" i="21"/>
  <c r="K138" i="21"/>
  <c r="M138" i="21"/>
  <c r="H139" i="21"/>
  <c r="I138" i="21"/>
  <c r="J138" i="21"/>
  <c r="P137" i="21"/>
  <c r="Q137" i="21"/>
  <c r="O137" i="21"/>
  <c r="H140" i="21"/>
  <c r="M139" i="21"/>
  <c r="I139" i="21"/>
  <c r="L139" i="21"/>
  <c r="J139" i="21"/>
  <c r="K139" i="21"/>
  <c r="Q138" i="21"/>
  <c r="O138" i="21"/>
  <c r="P138" i="21"/>
  <c r="I140" i="21"/>
  <c r="K140" i="21"/>
  <c r="J140" i="21"/>
  <c r="M140" i="21"/>
  <c r="H141" i="21"/>
  <c r="L140" i="21"/>
  <c r="P139" i="21"/>
  <c r="O139" i="21"/>
  <c r="Q139" i="21"/>
  <c r="P140" i="21"/>
  <c r="O140" i="21"/>
  <c r="Q140" i="21"/>
  <c r="H142" i="21"/>
  <c r="M141" i="21"/>
  <c r="I141" i="21"/>
  <c r="L141" i="21"/>
  <c r="J141" i="21"/>
  <c r="K141" i="21"/>
  <c r="L142" i="21"/>
  <c r="M142" i="21"/>
  <c r="H143" i="21"/>
  <c r="I142" i="21"/>
  <c r="J142" i="21"/>
  <c r="K142" i="21"/>
  <c r="P141" i="21"/>
  <c r="O141" i="21"/>
  <c r="Q141" i="21"/>
  <c r="M143" i="21"/>
  <c r="L143" i="21"/>
  <c r="H144" i="21"/>
  <c r="J143" i="21"/>
  <c r="I143" i="21"/>
  <c r="K143" i="21"/>
  <c r="Q142" i="21"/>
  <c r="O142" i="21"/>
  <c r="P142" i="21"/>
  <c r="L144" i="21"/>
  <c r="H145" i="21"/>
  <c r="M144" i="21"/>
  <c r="J144" i="21"/>
  <c r="K144" i="21"/>
  <c r="I144" i="21"/>
  <c r="O143" i="21"/>
  <c r="P143" i="21"/>
  <c r="Q143" i="21"/>
  <c r="L145" i="21"/>
  <c r="H146" i="21"/>
  <c r="J145" i="21"/>
  <c r="M145" i="21"/>
  <c r="I145" i="21"/>
  <c r="K145" i="21"/>
  <c r="P144" i="21"/>
  <c r="O144" i="21"/>
  <c r="Q144" i="21"/>
  <c r="I146" i="21"/>
  <c r="L146" i="21"/>
  <c r="H147" i="21"/>
  <c r="M146" i="21"/>
  <c r="J146" i="21"/>
  <c r="K146" i="21"/>
  <c r="Q145" i="21"/>
  <c r="O145" i="21"/>
  <c r="P145" i="21"/>
  <c r="Q146" i="21"/>
  <c r="O146" i="21"/>
  <c r="P146" i="21"/>
  <c r="J147" i="21"/>
  <c r="I147" i="21"/>
  <c r="M147" i="21"/>
  <c r="L147" i="21"/>
  <c r="K147" i="21"/>
  <c r="H148" i="21"/>
  <c r="P147" i="21"/>
  <c r="Q147" i="21"/>
  <c r="O147" i="21"/>
  <c r="L148" i="21"/>
  <c r="I148" i="21"/>
  <c r="H149" i="21"/>
  <c r="K148" i="21"/>
  <c r="M148" i="21"/>
  <c r="J148" i="21"/>
  <c r="O148" i="21"/>
  <c r="P148" i="21"/>
  <c r="Q148" i="21"/>
  <c r="H150" i="21"/>
  <c r="L149" i="21"/>
  <c r="K149" i="21"/>
  <c r="J149" i="21"/>
  <c r="M149" i="21"/>
  <c r="I149" i="21"/>
  <c r="I150" i="21"/>
  <c r="M150" i="21"/>
  <c r="K150" i="21"/>
  <c r="L150" i="21"/>
  <c r="J150" i="21"/>
  <c r="H151" i="21"/>
  <c r="O149" i="21"/>
  <c r="Q149" i="21"/>
  <c r="P149" i="21"/>
  <c r="Q150" i="21"/>
  <c r="P150" i="21"/>
  <c r="O150" i="21"/>
  <c r="H152" i="21"/>
  <c r="I151" i="21"/>
  <c r="J151" i="21"/>
  <c r="L151" i="21"/>
  <c r="M151" i="21"/>
  <c r="K151" i="21"/>
  <c r="J152" i="21"/>
  <c r="M152" i="21"/>
  <c r="L152" i="21"/>
  <c r="K152" i="21"/>
  <c r="H153" i="21"/>
  <c r="I152" i="21"/>
  <c r="P151" i="21"/>
  <c r="Q151" i="21"/>
  <c r="O151" i="21"/>
  <c r="H154" i="21"/>
  <c r="J153" i="21"/>
  <c r="M153" i="21"/>
  <c r="K153" i="21"/>
  <c r="I153" i="21"/>
  <c r="L153" i="21"/>
  <c r="O152" i="21"/>
  <c r="Q152" i="21"/>
  <c r="P152" i="21"/>
  <c r="J154" i="21"/>
  <c r="K154" i="21"/>
  <c r="I154" i="21"/>
  <c r="M154" i="21"/>
  <c r="L154" i="21"/>
  <c r="H155" i="21"/>
  <c r="O153" i="21"/>
  <c r="P153" i="21"/>
  <c r="Q153" i="21"/>
  <c r="Q154" i="21"/>
  <c r="P154" i="21"/>
  <c r="O154" i="21"/>
  <c r="H156" i="21"/>
  <c r="I155" i="21"/>
  <c r="L155" i="21"/>
  <c r="K155" i="21"/>
  <c r="M155" i="21"/>
  <c r="J155" i="21"/>
  <c r="I156" i="21"/>
  <c r="J156" i="21"/>
  <c r="M156" i="21"/>
  <c r="K156" i="21"/>
  <c r="L156" i="21"/>
  <c r="H157" i="21"/>
  <c r="P155" i="21"/>
  <c r="O155" i="21"/>
  <c r="Q155" i="21"/>
  <c r="O156" i="21"/>
  <c r="Q156" i="21"/>
  <c r="P156" i="21"/>
  <c r="H158" i="21"/>
  <c r="J157" i="21"/>
  <c r="K157" i="21"/>
  <c r="M157" i="21"/>
  <c r="I157" i="21"/>
  <c r="L157" i="21"/>
  <c r="I158" i="21"/>
  <c r="H159" i="21"/>
  <c r="L158" i="21"/>
  <c r="K158" i="21"/>
  <c r="J158" i="21"/>
  <c r="M158" i="21"/>
  <c r="O157" i="21"/>
  <c r="Q157" i="21"/>
  <c r="P157" i="21"/>
  <c r="P158" i="21"/>
  <c r="Q158" i="21"/>
  <c r="O158" i="21"/>
  <c r="H160" i="21"/>
  <c r="L159" i="21"/>
  <c r="M159" i="21"/>
  <c r="K159" i="21"/>
  <c r="I159" i="21"/>
  <c r="J159" i="21"/>
  <c r="M160" i="21"/>
  <c r="J160" i="21"/>
  <c r="K160" i="21"/>
  <c r="I160" i="21"/>
  <c r="H161" i="21"/>
  <c r="L160" i="21"/>
  <c r="O159" i="21"/>
  <c r="P159" i="21"/>
  <c r="Q159" i="21"/>
  <c r="P160" i="21"/>
  <c r="Q160" i="21"/>
  <c r="O160" i="21"/>
  <c r="H162" i="21"/>
  <c r="L161" i="21"/>
  <c r="M161" i="21"/>
  <c r="K161" i="21"/>
  <c r="I161" i="21"/>
  <c r="J161" i="21"/>
  <c r="J162" i="21"/>
  <c r="L162" i="21"/>
  <c r="K162" i="21"/>
  <c r="H163" i="21"/>
  <c r="I162" i="21"/>
  <c r="M162" i="21"/>
  <c r="Q161" i="21"/>
  <c r="O161" i="21"/>
  <c r="P161" i="21"/>
  <c r="M163" i="21"/>
  <c r="J163" i="21"/>
  <c r="I163" i="21"/>
  <c r="H164" i="21"/>
  <c r="L163" i="21"/>
  <c r="K163" i="21"/>
  <c r="Q162" i="21"/>
  <c r="O162" i="21"/>
  <c r="P162" i="21"/>
  <c r="Q163" i="21"/>
  <c r="P163" i="21"/>
  <c r="O163" i="21"/>
  <c r="I164" i="21"/>
  <c r="J164" i="21"/>
  <c r="M164" i="21"/>
  <c r="L164" i="21"/>
  <c r="K164" i="21"/>
  <c r="H165" i="21"/>
  <c r="Q164" i="21"/>
  <c r="O164" i="21"/>
  <c r="P164" i="21"/>
  <c r="M165" i="21"/>
  <c r="K165" i="21"/>
  <c r="H166" i="21"/>
  <c r="J165" i="21"/>
  <c r="I165" i="21"/>
  <c r="L165" i="21"/>
  <c r="J166" i="21"/>
  <c r="K166" i="21"/>
  <c r="L166" i="21"/>
  <c r="M166" i="21"/>
  <c r="H167" i="21"/>
  <c r="I166" i="21"/>
  <c r="O165" i="21"/>
  <c r="P165" i="21"/>
  <c r="Q165" i="21"/>
  <c r="K167" i="21"/>
  <c r="M167" i="21"/>
  <c r="J167" i="21"/>
  <c r="L167" i="21"/>
  <c r="I167" i="21"/>
  <c r="H168" i="21"/>
  <c r="Q166" i="21"/>
  <c r="O166" i="21"/>
  <c r="P166" i="21"/>
  <c r="P167" i="21"/>
  <c r="O167" i="21"/>
  <c r="Q167" i="21"/>
  <c r="J168" i="21"/>
  <c r="L168" i="21"/>
  <c r="I168" i="21"/>
  <c r="M168" i="21"/>
  <c r="K168" i="21"/>
  <c r="H169" i="21"/>
  <c r="Q168" i="21"/>
  <c r="P168" i="21"/>
  <c r="O168" i="21"/>
  <c r="M169" i="21"/>
  <c r="I169" i="21"/>
  <c r="L169" i="21"/>
  <c r="H170" i="21"/>
  <c r="K169" i="21"/>
  <c r="J169" i="21"/>
  <c r="O169" i="21"/>
  <c r="Q169" i="21"/>
  <c r="P169" i="21"/>
  <c r="K170" i="21"/>
  <c r="J170" i="21"/>
  <c r="L170" i="21"/>
  <c r="H171" i="21"/>
  <c r="I170" i="21"/>
  <c r="M170" i="21"/>
  <c r="I171" i="21"/>
  <c r="H172" i="21"/>
  <c r="J171" i="21"/>
  <c r="M171" i="21"/>
  <c r="K171" i="21"/>
  <c r="L171" i="21"/>
  <c r="P170" i="21"/>
  <c r="O170" i="21"/>
  <c r="Q170" i="21"/>
  <c r="O171" i="21"/>
  <c r="Q171" i="21"/>
  <c r="P171" i="21"/>
  <c r="L172" i="21"/>
  <c r="I172" i="21"/>
  <c r="H173" i="21"/>
  <c r="M172" i="21"/>
  <c r="K172" i="21"/>
  <c r="J172" i="21"/>
  <c r="Q172" i="21"/>
  <c r="P172" i="21"/>
  <c r="O172" i="21"/>
  <c r="M173" i="21"/>
  <c r="L173" i="21"/>
  <c r="K173" i="21"/>
  <c r="H174" i="21"/>
  <c r="J173" i="21"/>
  <c r="I173" i="21"/>
  <c r="H175" i="21"/>
  <c r="I174" i="21"/>
  <c r="K174" i="21"/>
  <c r="M174" i="21"/>
  <c r="L174" i="21"/>
  <c r="J174" i="21"/>
  <c r="Q173" i="21"/>
  <c r="O173" i="21"/>
  <c r="P173" i="21"/>
  <c r="L175" i="21"/>
  <c r="I175" i="21"/>
  <c r="M175" i="21"/>
  <c r="J175" i="21"/>
  <c r="H176" i="21"/>
  <c r="K175" i="21"/>
  <c r="Q174" i="21"/>
  <c r="P174" i="21"/>
  <c r="O174" i="21"/>
  <c r="Q175" i="21"/>
  <c r="P175" i="21"/>
  <c r="O175" i="21"/>
  <c r="K176" i="21"/>
  <c r="M176" i="21"/>
  <c r="J176" i="21"/>
  <c r="I176" i="21"/>
  <c r="L176" i="21"/>
  <c r="H177" i="21"/>
  <c r="P176" i="21"/>
  <c r="O176" i="21"/>
  <c r="Q176" i="21"/>
  <c r="M177" i="21"/>
  <c r="J177" i="21"/>
  <c r="H178" i="21"/>
  <c r="K177" i="21"/>
  <c r="I177" i="21"/>
  <c r="L177" i="21"/>
  <c r="I178" i="21"/>
  <c r="K178" i="21"/>
  <c r="M178" i="21"/>
  <c r="J178" i="21"/>
  <c r="L178" i="21"/>
  <c r="H179" i="21"/>
  <c r="P177" i="21"/>
  <c r="O177" i="21"/>
  <c r="Q177" i="21"/>
  <c r="Q178" i="21"/>
  <c r="P178" i="21"/>
  <c r="O178" i="21"/>
  <c r="J179" i="21"/>
  <c r="K179" i="21"/>
  <c r="L179" i="21"/>
  <c r="I179" i="21"/>
  <c r="M179" i="21"/>
  <c r="H180" i="21"/>
  <c r="O179" i="21"/>
  <c r="Q179" i="21"/>
  <c r="P179" i="21"/>
  <c r="M180" i="21"/>
  <c r="L180" i="21"/>
  <c r="I180" i="21"/>
  <c r="H181" i="21"/>
  <c r="J180" i="21"/>
  <c r="K180" i="21"/>
  <c r="P180" i="21"/>
  <c r="Q180" i="21"/>
  <c r="O180" i="21"/>
  <c r="L181" i="21"/>
  <c r="J181" i="21"/>
  <c r="H182" i="21"/>
  <c r="M181" i="21"/>
  <c r="K181" i="21"/>
  <c r="I181" i="21"/>
  <c r="L182" i="21"/>
  <c r="M182" i="21"/>
  <c r="I182" i="21"/>
  <c r="H183" i="21"/>
  <c r="J182" i="21"/>
  <c r="K182" i="21"/>
  <c r="P181" i="21"/>
  <c r="Q181" i="21"/>
  <c r="O181" i="21"/>
  <c r="P182" i="21"/>
  <c r="Q182" i="21"/>
  <c r="O182" i="21"/>
  <c r="M183" i="21"/>
  <c r="I183" i="21"/>
  <c r="J183" i="21"/>
  <c r="H184" i="21"/>
  <c r="L183" i="21"/>
  <c r="K183" i="21"/>
  <c r="O183" i="21"/>
  <c r="Q183" i="21"/>
  <c r="P183" i="21"/>
  <c r="I184" i="21"/>
  <c r="M184" i="21"/>
  <c r="L184" i="21"/>
  <c r="K184" i="21"/>
  <c r="H185" i="21"/>
  <c r="J184" i="21"/>
  <c r="Q184" i="21"/>
  <c r="O184" i="21"/>
  <c r="P184" i="21"/>
  <c r="K185" i="21"/>
  <c r="M185" i="21"/>
  <c r="L185" i="21"/>
  <c r="J185" i="21"/>
  <c r="I185" i="21"/>
  <c r="H186" i="21"/>
  <c r="P185" i="21"/>
  <c r="Q185" i="21"/>
  <c r="O185" i="21"/>
  <c r="H187" i="21"/>
  <c r="M186" i="21"/>
  <c r="L186" i="21"/>
  <c r="I186" i="21"/>
  <c r="K186" i="21"/>
  <c r="J186" i="21"/>
  <c r="J187" i="21"/>
  <c r="L187" i="21"/>
  <c r="M187" i="21"/>
  <c r="K187" i="21"/>
  <c r="H188" i="21"/>
  <c r="I187" i="21"/>
  <c r="Q186" i="21"/>
  <c r="P186" i="21"/>
  <c r="O186" i="21"/>
  <c r="H189" i="21"/>
  <c r="M188" i="21"/>
  <c r="L188" i="21"/>
  <c r="K188" i="21"/>
  <c r="I188" i="21"/>
  <c r="J188" i="21"/>
  <c r="O187" i="21"/>
  <c r="Q187" i="21"/>
  <c r="P187" i="21"/>
  <c r="I189" i="21"/>
  <c r="K189" i="21"/>
  <c r="J189" i="21"/>
  <c r="M189" i="21"/>
  <c r="L189" i="21"/>
  <c r="H190" i="21"/>
  <c r="Q188" i="21"/>
  <c r="O188" i="21"/>
  <c r="P188" i="21"/>
  <c r="O189" i="21"/>
  <c r="Q189" i="21"/>
  <c r="P189" i="21"/>
  <c r="H191" i="21"/>
  <c r="I190" i="21"/>
  <c r="M190" i="21"/>
  <c r="J190" i="21"/>
  <c r="K190" i="21"/>
  <c r="L190" i="21"/>
  <c r="H192" i="21"/>
  <c r="L191" i="21"/>
  <c r="M191" i="21"/>
  <c r="K191" i="21"/>
  <c r="J191" i="21"/>
  <c r="I191" i="21"/>
  <c r="Q190" i="21"/>
  <c r="O190" i="21"/>
  <c r="P190" i="21"/>
  <c r="H193" i="21"/>
  <c r="L192" i="21"/>
  <c r="M192" i="21"/>
  <c r="I192" i="21"/>
  <c r="J192" i="21"/>
  <c r="K192" i="21"/>
  <c r="P191" i="21"/>
  <c r="Q191" i="21"/>
  <c r="O191" i="21"/>
  <c r="J193" i="21"/>
  <c r="H194" i="21"/>
  <c r="L193" i="21"/>
  <c r="K193" i="21"/>
  <c r="M193" i="21"/>
  <c r="I193" i="21"/>
  <c r="Q192" i="21"/>
  <c r="O192" i="21"/>
  <c r="P192" i="21"/>
  <c r="M194" i="21"/>
  <c r="K194" i="21"/>
  <c r="H195" i="21"/>
  <c r="I194" i="21"/>
  <c r="L194" i="21"/>
  <c r="J194" i="21"/>
  <c r="Q193" i="21"/>
  <c r="O193" i="21"/>
  <c r="P193" i="21"/>
  <c r="M195" i="21"/>
  <c r="K195" i="21"/>
  <c r="I195" i="21"/>
  <c r="J195" i="21"/>
  <c r="H196" i="21"/>
  <c r="L195" i="21"/>
  <c r="P194" i="21"/>
  <c r="O194" i="21"/>
  <c r="Q194" i="21"/>
  <c r="P195" i="21"/>
  <c r="Q195" i="21"/>
  <c r="O195" i="21"/>
  <c r="L196" i="21"/>
  <c r="K196" i="21"/>
  <c r="M196" i="21"/>
  <c r="J196" i="21"/>
  <c r="H197" i="21"/>
  <c r="I196" i="21"/>
  <c r="L197" i="21"/>
  <c r="J197" i="21"/>
  <c r="H198" i="21"/>
  <c r="K197" i="21"/>
  <c r="M197" i="21"/>
  <c r="I197" i="21"/>
  <c r="O196" i="21"/>
  <c r="Q196" i="21"/>
  <c r="P196" i="21"/>
  <c r="M198" i="21"/>
  <c r="J198" i="21"/>
  <c r="H199" i="21"/>
  <c r="I198" i="21"/>
  <c r="K198" i="21"/>
  <c r="L198" i="21"/>
  <c r="Q197" i="21"/>
  <c r="O197" i="21"/>
  <c r="P197" i="21"/>
  <c r="M199" i="21"/>
  <c r="K199" i="21"/>
  <c r="J199" i="21"/>
  <c r="H200" i="21"/>
  <c r="I199" i="21"/>
  <c r="L199" i="21"/>
  <c r="P198" i="21"/>
  <c r="Q198" i="21"/>
  <c r="O198" i="21"/>
  <c r="H201" i="21"/>
  <c r="I200" i="21"/>
  <c r="M200" i="21"/>
  <c r="K200" i="21"/>
  <c r="J200" i="21"/>
  <c r="L200" i="21"/>
  <c r="O199" i="21"/>
  <c r="P199" i="21"/>
  <c r="Q199" i="21"/>
  <c r="M201" i="21"/>
  <c r="L201" i="21"/>
  <c r="J201" i="21"/>
  <c r="H202" i="21"/>
  <c r="I201" i="21"/>
  <c r="K201" i="21"/>
  <c r="O200" i="21"/>
  <c r="P200" i="21"/>
  <c r="Q200" i="21"/>
  <c r="J202" i="21"/>
  <c r="H203" i="21"/>
  <c r="M202" i="21"/>
  <c r="L202" i="21"/>
  <c r="I202" i="21"/>
  <c r="K202" i="21"/>
  <c r="P201" i="21"/>
  <c r="Q201" i="21"/>
  <c r="O201" i="21"/>
  <c r="K203" i="21"/>
  <c r="J203" i="21"/>
  <c r="H204" i="21"/>
  <c r="L203" i="21"/>
  <c r="M203" i="21"/>
  <c r="I203" i="21"/>
  <c r="Q202" i="21"/>
  <c r="O202" i="21"/>
  <c r="P202" i="21"/>
  <c r="L204" i="21"/>
  <c r="M204" i="21"/>
  <c r="H205" i="21"/>
  <c r="K204" i="21"/>
  <c r="I204" i="21"/>
  <c r="J204" i="21"/>
  <c r="P203" i="21"/>
  <c r="Q203" i="21"/>
  <c r="O203" i="21"/>
  <c r="I205" i="21"/>
  <c r="H206" i="21"/>
  <c r="L205" i="21"/>
  <c r="M205" i="21"/>
  <c r="K205" i="21"/>
  <c r="J205" i="21"/>
  <c r="P204" i="21"/>
  <c r="O204" i="21"/>
  <c r="Q204" i="21"/>
  <c r="P205" i="21"/>
  <c r="O205" i="21"/>
  <c r="Q205" i="21"/>
  <c r="J206" i="21"/>
  <c r="L206" i="21"/>
  <c r="K206" i="21"/>
  <c r="I206" i="21"/>
  <c r="M206" i="21"/>
  <c r="H207" i="21"/>
  <c r="P206" i="21"/>
  <c r="O206" i="21"/>
  <c r="Q206" i="21"/>
  <c r="L207" i="21"/>
  <c r="K207" i="21"/>
  <c r="H208" i="21"/>
  <c r="I207" i="21"/>
  <c r="J207" i="21"/>
  <c r="M207" i="21"/>
  <c r="J208" i="21"/>
  <c r="H209" i="21"/>
  <c r="M208" i="21"/>
  <c r="K208" i="21"/>
  <c r="I208" i="21"/>
  <c r="L208" i="21"/>
  <c r="P207" i="21"/>
  <c r="O207" i="21"/>
  <c r="Q207" i="21"/>
  <c r="J209" i="21"/>
  <c r="K209" i="21"/>
  <c r="L209" i="21"/>
  <c r="M209" i="21"/>
  <c r="H210" i="21"/>
  <c r="I209" i="21"/>
  <c r="O208" i="21"/>
  <c r="P208" i="21"/>
  <c r="Q208" i="21"/>
  <c r="K210" i="21"/>
  <c r="H211" i="21"/>
  <c r="L210" i="21"/>
  <c r="J210" i="21"/>
  <c r="I210" i="21"/>
  <c r="M210" i="21"/>
  <c r="Q209" i="21"/>
  <c r="P209" i="21"/>
  <c r="O209" i="21"/>
  <c r="I211" i="21"/>
  <c r="M211" i="21"/>
  <c r="L211" i="21"/>
  <c r="H212" i="21"/>
  <c r="J211" i="21"/>
  <c r="K211" i="21"/>
  <c r="O210" i="21"/>
  <c r="Q210" i="21"/>
  <c r="P210" i="21"/>
  <c r="P211" i="21"/>
  <c r="Q211" i="21"/>
  <c r="O211" i="21"/>
  <c r="K212" i="21"/>
  <c r="I212" i="21"/>
  <c r="M212" i="21"/>
  <c r="H213" i="21"/>
  <c r="J212" i="21"/>
  <c r="L212" i="21"/>
  <c r="O212" i="21"/>
  <c r="P212" i="21"/>
  <c r="Q212" i="21"/>
  <c r="K213" i="21"/>
  <c r="L213" i="21"/>
  <c r="H214" i="21"/>
  <c r="J213" i="21"/>
  <c r="M213" i="21"/>
  <c r="I213" i="21"/>
  <c r="L214" i="21"/>
  <c r="I214" i="21"/>
  <c r="H215" i="21"/>
  <c r="J214" i="21"/>
  <c r="K214" i="21"/>
  <c r="M214" i="21"/>
  <c r="O213" i="21"/>
  <c r="Q213" i="21"/>
  <c r="P213" i="21"/>
  <c r="O214" i="21"/>
  <c r="P214" i="21"/>
  <c r="Q214" i="21"/>
  <c r="H216" i="21"/>
  <c r="M215" i="21"/>
  <c r="L215" i="21"/>
  <c r="K215" i="21"/>
  <c r="I215" i="21"/>
  <c r="J215" i="21"/>
  <c r="I216" i="21"/>
  <c r="H217" i="21"/>
  <c r="K216" i="21"/>
  <c r="L216" i="21"/>
  <c r="J216" i="21"/>
  <c r="M216" i="21"/>
  <c r="P215" i="21"/>
  <c r="O215" i="21"/>
  <c r="Q215" i="21"/>
  <c r="Q216" i="21"/>
  <c r="P216" i="21"/>
  <c r="O216" i="21"/>
  <c r="I217" i="21"/>
  <c r="L217" i="21"/>
  <c r="K217" i="21"/>
  <c r="M217" i="21"/>
  <c r="J217" i="21"/>
  <c r="H218" i="21"/>
  <c r="O217" i="21"/>
  <c r="P217" i="21"/>
  <c r="Q217" i="21"/>
  <c r="K218" i="21"/>
  <c r="M218" i="21"/>
  <c r="I218" i="21"/>
  <c r="J218" i="21"/>
  <c r="H219" i="21"/>
  <c r="L218" i="21"/>
  <c r="Q218" i="21"/>
  <c r="P218" i="21"/>
  <c r="O218" i="21"/>
  <c r="I219" i="21"/>
  <c r="K219" i="21"/>
  <c r="J219" i="21"/>
  <c r="H220" i="21"/>
  <c r="L219" i="21"/>
  <c r="M219" i="21"/>
  <c r="P219" i="21"/>
  <c r="O219" i="21"/>
  <c r="Q219" i="21"/>
  <c r="K220" i="21"/>
  <c r="J220" i="21"/>
  <c r="L220" i="21"/>
  <c r="I220" i="21"/>
  <c r="H221" i="21"/>
  <c r="M220" i="21"/>
  <c r="O220" i="21"/>
  <c r="P220" i="21"/>
  <c r="Q220" i="21"/>
  <c r="M221" i="21"/>
  <c r="H222" i="21"/>
  <c r="I221" i="21"/>
  <c r="L221" i="21"/>
  <c r="J221" i="21"/>
  <c r="K221" i="21"/>
  <c r="J222" i="21"/>
  <c r="M222" i="21"/>
  <c r="K222" i="21"/>
  <c r="I222" i="21"/>
  <c r="L222" i="21"/>
  <c r="H223" i="21"/>
  <c r="O221" i="21"/>
  <c r="P221" i="21"/>
  <c r="Q221" i="21"/>
  <c r="Q222" i="21"/>
  <c r="P222" i="21"/>
  <c r="O222" i="21"/>
  <c r="L223" i="21"/>
  <c r="H224" i="21"/>
  <c r="M223" i="21"/>
  <c r="I223" i="21"/>
  <c r="J223" i="21"/>
  <c r="K223" i="21"/>
  <c r="K224" i="21"/>
  <c r="H225" i="21"/>
  <c r="I224" i="21"/>
  <c r="L224" i="21"/>
  <c r="J224" i="21"/>
  <c r="M224" i="21"/>
  <c r="P223" i="21"/>
  <c r="O223" i="21"/>
  <c r="Q223" i="21"/>
  <c r="K225" i="21"/>
  <c r="H226" i="21"/>
  <c r="I225" i="21"/>
  <c r="J225" i="21"/>
  <c r="L225" i="21"/>
  <c r="M225" i="21"/>
  <c r="Q224" i="21"/>
  <c r="P224" i="21"/>
  <c r="O224" i="21"/>
  <c r="M226" i="21"/>
  <c r="H227" i="21"/>
  <c r="J226" i="21"/>
  <c r="K226" i="21"/>
  <c r="I226" i="21"/>
  <c r="L226" i="21"/>
  <c r="Q225" i="21"/>
  <c r="O225" i="21"/>
  <c r="P225" i="21"/>
  <c r="J227" i="21"/>
  <c r="I227" i="21"/>
  <c r="M227" i="21"/>
  <c r="H228" i="21"/>
  <c r="K227" i="21"/>
  <c r="L227" i="21"/>
  <c r="Q226" i="21"/>
  <c r="O226" i="21"/>
  <c r="P226" i="21"/>
  <c r="Q227" i="21"/>
  <c r="O227" i="21"/>
  <c r="P227" i="21"/>
  <c r="H229" i="21"/>
  <c r="J228" i="21"/>
  <c r="M228" i="21"/>
  <c r="L228" i="21"/>
  <c r="I228" i="21"/>
  <c r="K228" i="21"/>
  <c r="L229" i="21"/>
  <c r="H230" i="21"/>
  <c r="M229" i="21"/>
  <c r="J229" i="21"/>
  <c r="K229" i="21"/>
  <c r="I229" i="21"/>
  <c r="O228" i="21"/>
  <c r="P228" i="21"/>
  <c r="Q228" i="21"/>
  <c r="H231" i="21"/>
  <c r="I230" i="21"/>
  <c r="M230" i="21"/>
  <c r="K230" i="21"/>
  <c r="L230" i="21"/>
  <c r="J230" i="21"/>
  <c r="O229" i="21"/>
  <c r="Q229" i="21"/>
  <c r="P229" i="21"/>
  <c r="J231" i="21"/>
  <c r="K231" i="21"/>
  <c r="H232" i="21"/>
  <c r="L231" i="21"/>
  <c r="I231" i="21"/>
  <c r="M231" i="21"/>
  <c r="O230" i="21"/>
  <c r="P230" i="21"/>
  <c r="Q230" i="21"/>
  <c r="J232" i="21"/>
  <c r="L232" i="21"/>
  <c r="M232" i="21"/>
  <c r="I232" i="21"/>
  <c r="H233" i="21"/>
  <c r="K232" i="21"/>
  <c r="O231" i="21"/>
  <c r="Q231" i="21"/>
  <c r="P231" i="21"/>
  <c r="P232" i="21"/>
  <c r="Q232" i="21"/>
  <c r="O232" i="21"/>
  <c r="H234" i="21"/>
  <c r="M233" i="21"/>
  <c r="J233" i="21"/>
  <c r="L233" i="21"/>
  <c r="I233" i="21"/>
  <c r="K233" i="21"/>
  <c r="M234" i="21"/>
  <c r="I234" i="21"/>
  <c r="L234" i="21"/>
  <c r="J234" i="21"/>
  <c r="H235" i="21"/>
  <c r="K234" i="21"/>
  <c r="O233" i="21"/>
  <c r="P233" i="21"/>
  <c r="Q233" i="21"/>
  <c r="O234" i="21"/>
  <c r="Q234" i="21"/>
  <c r="P234" i="21"/>
  <c r="M235" i="21"/>
  <c r="I235" i="21"/>
  <c r="L235" i="21"/>
  <c r="J235" i="21"/>
  <c r="H236" i="21"/>
  <c r="K235" i="21"/>
  <c r="O235" i="21"/>
  <c r="P235" i="21"/>
  <c r="Q235" i="21"/>
  <c r="J236" i="21"/>
  <c r="I236" i="21"/>
  <c r="M236" i="21"/>
  <c r="L236" i="21"/>
  <c r="H237" i="21"/>
  <c r="K236" i="21"/>
  <c r="O236" i="21"/>
  <c r="Q236" i="21"/>
  <c r="P236" i="21"/>
  <c r="M237" i="21"/>
  <c r="I237" i="21"/>
  <c r="H238" i="21"/>
  <c r="J237" i="21"/>
  <c r="L237" i="21"/>
  <c r="K237" i="21"/>
  <c r="Q237" i="21"/>
  <c r="P237" i="21"/>
  <c r="O237" i="21"/>
  <c r="I238" i="21"/>
  <c r="H239" i="21"/>
  <c r="K238" i="21"/>
  <c r="L238" i="21"/>
  <c r="M238" i="21"/>
  <c r="J238" i="21"/>
  <c r="Q238" i="21"/>
  <c r="O238" i="21"/>
  <c r="P238" i="21"/>
  <c r="I239" i="21"/>
  <c r="H240" i="21"/>
  <c r="K239" i="21"/>
  <c r="L239" i="21"/>
  <c r="J239" i="21"/>
  <c r="M239" i="21"/>
  <c r="O239" i="21"/>
  <c r="Q239" i="21"/>
  <c r="P239" i="21"/>
  <c r="M240" i="21"/>
  <c r="K240" i="21"/>
  <c r="L240" i="21"/>
  <c r="J240" i="21"/>
  <c r="H241" i="21"/>
  <c r="I240" i="21"/>
  <c r="J241" i="21"/>
  <c r="L241" i="21"/>
  <c r="K241" i="21"/>
  <c r="M241" i="21"/>
  <c r="H242" i="21"/>
  <c r="I241" i="21"/>
  <c r="P240" i="21"/>
  <c r="O240" i="21"/>
  <c r="Q240" i="21"/>
  <c r="I242" i="21"/>
  <c r="K242" i="21"/>
  <c r="H243" i="21"/>
  <c r="M242" i="21"/>
  <c r="L242" i="21"/>
  <c r="J242" i="21"/>
  <c r="P241" i="21"/>
  <c r="Q241" i="21"/>
  <c r="O241" i="21"/>
  <c r="O242" i="21"/>
  <c r="Q242" i="21"/>
  <c r="P242" i="21"/>
  <c r="I243" i="21"/>
  <c r="J243" i="21"/>
  <c r="K243" i="21"/>
  <c r="H244" i="21"/>
  <c r="L243" i="21"/>
  <c r="M243" i="21"/>
  <c r="O243" i="21"/>
  <c r="P243" i="21"/>
  <c r="Q243" i="21"/>
  <c r="M244" i="21"/>
  <c r="K244" i="21"/>
  <c r="J244" i="21"/>
  <c r="L244" i="21"/>
  <c r="H245" i="21"/>
  <c r="I244" i="21"/>
  <c r="H246" i="21"/>
  <c r="M245" i="21"/>
  <c r="J245" i="21"/>
  <c r="I245" i="21"/>
  <c r="K245" i="21"/>
  <c r="L245" i="21"/>
  <c r="Q244" i="21"/>
  <c r="O244" i="21"/>
  <c r="P244" i="21"/>
  <c r="M246" i="21"/>
  <c r="I246" i="21"/>
  <c r="K246" i="21"/>
  <c r="L246" i="21"/>
  <c r="H247" i="21"/>
  <c r="J246" i="21"/>
  <c r="Q245" i="21"/>
  <c r="P245" i="21"/>
  <c r="O245" i="21"/>
  <c r="P246" i="21"/>
  <c r="O246" i="21"/>
  <c r="Q246" i="21"/>
  <c r="H248" i="21"/>
  <c r="K247" i="21"/>
  <c r="M247" i="21"/>
  <c r="L247" i="21"/>
  <c r="I247" i="21"/>
  <c r="J247" i="21"/>
  <c r="J248" i="21"/>
  <c r="M248" i="21"/>
  <c r="K248" i="21"/>
  <c r="I248" i="21"/>
  <c r="H249" i="21"/>
  <c r="L248" i="21"/>
  <c r="Q247" i="21"/>
  <c r="P247" i="21"/>
  <c r="O247" i="21"/>
  <c r="Q248" i="21"/>
  <c r="P248" i="21"/>
  <c r="O248" i="21"/>
  <c r="K249" i="21"/>
  <c r="J249" i="21"/>
  <c r="H250" i="21"/>
  <c r="I249" i="21"/>
  <c r="M249" i="21"/>
  <c r="L249" i="21"/>
  <c r="I250" i="21"/>
  <c r="J250" i="21"/>
  <c r="L250" i="21"/>
  <c r="K250" i="21"/>
  <c r="M250" i="21"/>
  <c r="H251" i="21"/>
  <c r="O249" i="21"/>
  <c r="Q249" i="21"/>
  <c r="P249" i="21"/>
  <c r="O250" i="21"/>
  <c r="P250" i="21"/>
  <c r="Q250" i="21"/>
  <c r="L251" i="21"/>
  <c r="J251" i="21"/>
  <c r="H252" i="21"/>
  <c r="I251" i="21"/>
  <c r="K251" i="21"/>
  <c r="M251" i="21"/>
  <c r="K252" i="21"/>
  <c r="L252" i="21"/>
  <c r="H253" i="21"/>
  <c r="M252" i="21"/>
  <c r="J252" i="21"/>
  <c r="I252" i="21"/>
  <c r="Q251" i="21"/>
  <c r="O251" i="21"/>
  <c r="P251" i="21"/>
  <c r="J253" i="21"/>
  <c r="I253" i="21"/>
  <c r="H254" i="21"/>
  <c r="L253" i="21"/>
  <c r="M253" i="21"/>
  <c r="K253" i="21"/>
  <c r="Q252" i="21"/>
  <c r="O252" i="21"/>
  <c r="P252" i="21"/>
  <c r="Q253" i="21"/>
  <c r="P253" i="21"/>
  <c r="O253" i="21"/>
  <c r="M254" i="21"/>
  <c r="K254" i="21"/>
  <c r="I254" i="21"/>
  <c r="H255" i="21"/>
  <c r="J254" i="21"/>
  <c r="L254" i="21"/>
  <c r="P254" i="21"/>
  <c r="O254" i="21"/>
  <c r="Q254" i="21"/>
  <c r="H256" i="21"/>
  <c r="L255" i="21"/>
  <c r="I255" i="21"/>
  <c r="K255" i="21"/>
  <c r="M255" i="21"/>
  <c r="J255" i="21"/>
  <c r="K256" i="21"/>
  <c r="L256" i="21"/>
  <c r="M256" i="21"/>
  <c r="J256" i="21"/>
  <c r="I256" i="21"/>
  <c r="H257" i="21"/>
  <c r="P255" i="21"/>
  <c r="O255" i="21"/>
  <c r="Q255" i="21"/>
  <c r="Q256" i="21"/>
  <c r="O256" i="21"/>
  <c r="P256" i="21"/>
  <c r="H258" i="21"/>
  <c r="I257" i="21"/>
  <c r="K257" i="21"/>
  <c r="J257" i="21"/>
  <c r="L257" i="21"/>
  <c r="M257" i="21"/>
  <c r="K258" i="21"/>
  <c r="L258" i="21"/>
  <c r="J258" i="21"/>
  <c r="I258" i="21"/>
  <c r="M258" i="21"/>
  <c r="H259" i="21"/>
  <c r="Q257" i="21"/>
  <c r="P257" i="21"/>
  <c r="O257" i="21"/>
  <c r="O258" i="21"/>
  <c r="P258" i="21"/>
  <c r="Q258" i="21"/>
  <c r="H260" i="21"/>
  <c r="J259" i="21"/>
  <c r="M259" i="21"/>
  <c r="K259" i="21"/>
  <c r="I259" i="21"/>
  <c r="L259" i="21"/>
  <c r="H261" i="21"/>
  <c r="J260" i="21"/>
  <c r="K260" i="21"/>
  <c r="M260" i="21"/>
  <c r="I260" i="21"/>
  <c r="L260" i="21"/>
  <c r="Q259" i="21"/>
  <c r="O259" i="21"/>
  <c r="P259" i="21"/>
  <c r="H262" i="21"/>
  <c r="L261" i="21"/>
  <c r="I261" i="21"/>
  <c r="K261" i="21"/>
  <c r="J261" i="21"/>
  <c r="M261" i="21"/>
  <c r="P260" i="21"/>
  <c r="O260" i="21"/>
  <c r="Q260" i="21"/>
  <c r="L262" i="21"/>
  <c r="J262" i="21"/>
  <c r="K262" i="21"/>
  <c r="M262" i="21"/>
  <c r="H263" i="21"/>
  <c r="I262" i="21"/>
  <c r="O261" i="21"/>
  <c r="P261" i="21"/>
  <c r="Q261" i="21"/>
  <c r="J263" i="21"/>
  <c r="M263" i="21"/>
  <c r="K263" i="21"/>
  <c r="H264" i="21"/>
  <c r="I263" i="21"/>
  <c r="L263" i="21"/>
  <c r="O262" i="21"/>
  <c r="P262" i="21"/>
  <c r="Q262" i="21"/>
  <c r="J264" i="21"/>
  <c r="M264" i="21"/>
  <c r="K264" i="21"/>
  <c r="H265" i="21"/>
  <c r="L264" i="21"/>
  <c r="I264" i="21"/>
  <c r="O263" i="21"/>
  <c r="P263" i="21"/>
  <c r="Q263" i="21"/>
  <c r="H266" i="21"/>
  <c r="I265" i="21"/>
  <c r="M265" i="21"/>
  <c r="J265" i="21"/>
  <c r="K265" i="21"/>
  <c r="L265" i="21"/>
  <c r="P264" i="21"/>
  <c r="O264" i="21"/>
  <c r="Q264" i="21"/>
  <c r="L266" i="21"/>
  <c r="K266" i="21"/>
  <c r="M266" i="21"/>
  <c r="J266" i="21"/>
  <c r="H267" i="21"/>
  <c r="I266" i="21"/>
  <c r="O265" i="21"/>
  <c r="P265" i="21"/>
  <c r="Q265" i="21"/>
  <c r="K267" i="21"/>
  <c r="H268" i="21"/>
  <c r="I267" i="21"/>
  <c r="L267" i="21"/>
  <c r="M267" i="21"/>
  <c r="J267" i="21"/>
  <c r="O266" i="21"/>
  <c r="P266" i="21"/>
  <c r="Q266" i="21"/>
  <c r="I268" i="21"/>
  <c r="K268" i="21"/>
  <c r="M268" i="21"/>
  <c r="L268" i="21"/>
  <c r="J268" i="21"/>
  <c r="H269" i="21"/>
  <c r="P267" i="21"/>
  <c r="Q267" i="21"/>
  <c r="O267" i="21"/>
  <c r="Q268" i="21"/>
  <c r="P268" i="21"/>
  <c r="O268" i="21"/>
  <c r="I269" i="21"/>
  <c r="J269" i="21"/>
  <c r="H270" i="21"/>
  <c r="M269" i="21"/>
  <c r="K269" i="21"/>
  <c r="L269" i="21"/>
  <c r="O269" i="21"/>
  <c r="P269" i="21"/>
  <c r="Q269" i="21"/>
  <c r="K270" i="21"/>
  <c r="J270" i="21"/>
  <c r="L270" i="21"/>
  <c r="M270" i="21"/>
  <c r="I270" i="21"/>
  <c r="H271" i="21"/>
  <c r="Q270" i="21"/>
  <c r="O270" i="21"/>
  <c r="P270" i="21"/>
  <c r="I271" i="21"/>
  <c r="J271" i="21"/>
  <c r="H272" i="21"/>
  <c r="L271" i="21"/>
  <c r="K271" i="21"/>
  <c r="M271" i="21"/>
  <c r="P271" i="21"/>
  <c r="Q271" i="21"/>
  <c r="O271" i="21"/>
  <c r="I272" i="21"/>
  <c r="J272" i="21"/>
  <c r="K272" i="21"/>
  <c r="L272" i="21"/>
  <c r="M272" i="21"/>
  <c r="H273" i="21"/>
  <c r="Q272" i="21"/>
  <c r="P272" i="21"/>
  <c r="O272" i="21"/>
  <c r="I273" i="21"/>
  <c r="L273" i="21"/>
  <c r="M273" i="21"/>
  <c r="K273" i="21"/>
  <c r="J273" i="21"/>
  <c r="H274" i="21"/>
  <c r="P273" i="21"/>
  <c r="O273" i="21"/>
  <c r="Q273" i="21"/>
  <c r="J274" i="21"/>
  <c r="H275" i="21"/>
  <c r="I274" i="21"/>
  <c r="K274" i="21"/>
  <c r="L274" i="21"/>
  <c r="M274" i="21"/>
  <c r="L275" i="21"/>
  <c r="I275" i="21"/>
  <c r="J275" i="21"/>
  <c r="M275" i="21"/>
  <c r="H276" i="21"/>
  <c r="K275" i="21"/>
  <c r="P274" i="21"/>
  <c r="Q274" i="21"/>
  <c r="O274" i="21"/>
  <c r="Q275" i="21"/>
  <c r="P275" i="21"/>
  <c r="O275" i="21"/>
  <c r="K276" i="21"/>
  <c r="L276" i="21"/>
  <c r="M276" i="21"/>
  <c r="H277" i="21"/>
  <c r="J276" i="21"/>
  <c r="I276" i="21"/>
  <c r="H278" i="21"/>
  <c r="K277" i="21"/>
  <c r="I277" i="21"/>
  <c r="J277" i="21"/>
  <c r="L277" i="21"/>
  <c r="M277" i="21"/>
  <c r="O276" i="21"/>
  <c r="Q276" i="21"/>
  <c r="P276" i="21"/>
  <c r="J278" i="21"/>
  <c r="K278" i="21"/>
  <c r="H279" i="21"/>
  <c r="M278" i="21"/>
  <c r="I278" i="21"/>
  <c r="L278" i="21"/>
  <c r="Q277" i="21"/>
  <c r="O277" i="21"/>
  <c r="P277" i="21"/>
  <c r="L279" i="21"/>
  <c r="H280" i="21"/>
  <c r="M279" i="21"/>
  <c r="J279" i="21"/>
  <c r="I279" i="21"/>
  <c r="K279" i="21"/>
  <c r="O278" i="21"/>
  <c r="P278" i="21"/>
  <c r="Q278" i="21"/>
  <c r="J280" i="21"/>
  <c r="M280" i="21"/>
  <c r="H281" i="21"/>
  <c r="I280" i="21"/>
  <c r="K280" i="21"/>
  <c r="L280" i="21"/>
  <c r="Q279" i="21"/>
  <c r="O279" i="21"/>
  <c r="P279" i="21"/>
  <c r="I281" i="21"/>
  <c r="H282" i="21"/>
  <c r="M281" i="21"/>
  <c r="K281" i="21"/>
  <c r="J281" i="21"/>
  <c r="L281" i="21"/>
  <c r="Q280" i="21"/>
  <c r="O280" i="21"/>
  <c r="P280" i="21"/>
  <c r="Q281" i="21"/>
  <c r="O281" i="21"/>
  <c r="P281" i="21"/>
  <c r="I282" i="21"/>
  <c r="H283" i="21"/>
  <c r="M282" i="21"/>
  <c r="K282" i="21"/>
  <c r="J282" i="21"/>
  <c r="L282" i="21"/>
  <c r="Q282" i="21"/>
  <c r="P282" i="21"/>
  <c r="O282" i="21"/>
  <c r="I283" i="21"/>
  <c r="K283" i="21"/>
  <c r="H284" i="21"/>
  <c r="L283" i="21"/>
  <c r="J283" i="21"/>
  <c r="M283" i="21"/>
  <c r="O283" i="21"/>
  <c r="Q283" i="21"/>
  <c r="P283" i="21"/>
  <c r="L284" i="21"/>
  <c r="M284" i="21"/>
  <c r="I284" i="21"/>
  <c r="J284" i="21"/>
  <c r="H285" i="21"/>
  <c r="K284" i="21"/>
  <c r="Q284" i="21"/>
  <c r="O284" i="21"/>
  <c r="P284" i="21"/>
  <c r="K285" i="21"/>
  <c r="J285" i="21"/>
  <c r="H286" i="21"/>
  <c r="L285" i="21"/>
  <c r="M285" i="21"/>
  <c r="I285" i="21"/>
  <c r="L286" i="21"/>
  <c r="K286" i="21"/>
  <c r="I286" i="21"/>
  <c r="H287" i="21"/>
  <c r="J286" i="21"/>
  <c r="M286" i="21"/>
  <c r="O285" i="21"/>
  <c r="Q285" i="21"/>
  <c r="P285" i="21"/>
  <c r="P286" i="21"/>
  <c r="O286" i="21"/>
  <c r="Q286" i="21"/>
  <c r="K287" i="21"/>
  <c r="H288" i="21"/>
  <c r="M287" i="21"/>
  <c r="L287" i="21"/>
  <c r="J287" i="21"/>
  <c r="I287" i="21"/>
  <c r="I288" i="21"/>
  <c r="L288" i="21"/>
  <c r="H289" i="21"/>
  <c r="K288" i="21"/>
  <c r="M288" i="21"/>
  <c r="J288" i="21"/>
  <c r="P287" i="21"/>
  <c r="Q287" i="21"/>
  <c r="O287" i="21"/>
  <c r="P288" i="21"/>
  <c r="Q288" i="21"/>
  <c r="O288" i="21"/>
  <c r="H290" i="21"/>
  <c r="M289" i="21"/>
  <c r="L289" i="21"/>
  <c r="J289" i="21"/>
  <c r="K289" i="21"/>
  <c r="I289" i="21"/>
  <c r="H291" i="21"/>
  <c r="I290" i="21"/>
  <c r="K290" i="21"/>
  <c r="J290" i="21"/>
  <c r="L290" i="21"/>
  <c r="M290" i="21"/>
  <c r="O289" i="21"/>
  <c r="Q289" i="21"/>
  <c r="P289" i="21"/>
  <c r="M291" i="21"/>
  <c r="J291" i="21"/>
  <c r="L291" i="21"/>
  <c r="K291" i="21"/>
  <c r="H292" i="21"/>
  <c r="I291" i="21"/>
  <c r="Q290" i="21"/>
  <c r="P290" i="21"/>
  <c r="O290" i="21"/>
  <c r="I292" i="21"/>
  <c r="K292" i="21"/>
  <c r="J292" i="21"/>
  <c r="H293" i="21"/>
  <c r="L292" i="21"/>
  <c r="M292" i="21"/>
  <c r="Q291" i="21"/>
  <c r="O291" i="21"/>
  <c r="P291" i="21"/>
  <c r="O292" i="21"/>
  <c r="P292" i="21"/>
  <c r="Q292" i="21"/>
  <c r="M293" i="21"/>
  <c r="K293" i="21"/>
  <c r="J293" i="21"/>
  <c r="L293" i="21"/>
  <c r="H294" i="21"/>
  <c r="I293" i="21"/>
  <c r="L294" i="21"/>
  <c r="H295" i="21"/>
  <c r="K294" i="21"/>
  <c r="M294" i="21"/>
  <c r="I294" i="21"/>
  <c r="J294" i="21"/>
  <c r="Q293" i="21"/>
  <c r="O293" i="21"/>
  <c r="P293" i="21"/>
  <c r="I295" i="21"/>
  <c r="J295" i="21"/>
  <c r="H296" i="21"/>
  <c r="L295" i="21"/>
  <c r="K295" i="21"/>
  <c r="M295" i="21"/>
  <c r="O294" i="21"/>
  <c r="P294" i="21"/>
  <c r="Q294" i="21"/>
  <c r="P295" i="21"/>
  <c r="O295" i="21"/>
  <c r="Q295" i="21"/>
  <c r="L296" i="21"/>
  <c r="H297" i="21"/>
  <c r="K296" i="21"/>
  <c r="M296" i="21"/>
  <c r="I296" i="21"/>
  <c r="J296" i="21"/>
  <c r="H298" i="21"/>
  <c r="J297" i="21"/>
  <c r="L297" i="21"/>
  <c r="M297" i="21"/>
  <c r="K297" i="21"/>
  <c r="I297" i="21"/>
  <c r="P296" i="21"/>
  <c r="Q296" i="21"/>
  <c r="O296" i="21"/>
  <c r="L298" i="21"/>
  <c r="K298" i="21"/>
  <c r="H299" i="21"/>
  <c r="I298" i="21"/>
  <c r="J298" i="21"/>
  <c r="M298" i="21"/>
  <c r="O297" i="21"/>
  <c r="P297" i="21"/>
  <c r="Q297" i="21"/>
  <c r="I299" i="21"/>
  <c r="K299" i="21"/>
  <c r="H300" i="21"/>
  <c r="L299" i="21"/>
  <c r="J299" i="21"/>
  <c r="M299" i="21"/>
  <c r="O298" i="21"/>
  <c r="Q298" i="21"/>
  <c r="P298" i="21"/>
  <c r="Q299" i="21"/>
  <c r="P299" i="21"/>
  <c r="O299" i="21"/>
  <c r="K300" i="21"/>
  <c r="L300" i="21"/>
  <c r="J300" i="21"/>
  <c r="I300" i="21"/>
  <c r="M300" i="21"/>
  <c r="H301" i="21"/>
  <c r="P300" i="21"/>
  <c r="Q300" i="21"/>
  <c r="O300" i="21"/>
  <c r="M301" i="21"/>
  <c r="J301" i="21"/>
  <c r="L301" i="21"/>
  <c r="H302" i="21"/>
  <c r="K301" i="21"/>
  <c r="I301" i="21"/>
  <c r="H303" i="21"/>
  <c r="I302" i="21"/>
  <c r="K302" i="21"/>
  <c r="J302" i="21"/>
  <c r="L302" i="21"/>
  <c r="M302" i="21"/>
  <c r="O301" i="21"/>
  <c r="P301" i="21"/>
  <c r="Q301" i="21"/>
  <c r="J303" i="21"/>
  <c r="M303" i="21"/>
  <c r="K303" i="21"/>
  <c r="H304" i="21"/>
  <c r="L303" i="21"/>
  <c r="I303" i="21"/>
  <c r="P302" i="21"/>
  <c r="O302" i="21"/>
  <c r="Q302" i="21"/>
  <c r="L304" i="21"/>
  <c r="H305" i="21"/>
  <c r="J304" i="21"/>
  <c r="M304" i="21"/>
  <c r="K304" i="21"/>
  <c r="I304" i="21"/>
  <c r="O303" i="21"/>
  <c r="P303" i="21"/>
  <c r="Q303" i="21"/>
  <c r="M305" i="21"/>
  <c r="K305" i="21"/>
  <c r="L305" i="21"/>
  <c r="J305" i="21"/>
  <c r="I305" i="21"/>
  <c r="H306" i="21"/>
  <c r="P304" i="21"/>
  <c r="O304" i="21"/>
  <c r="Q304" i="21"/>
  <c r="P305" i="21"/>
  <c r="O305" i="21"/>
  <c r="Q305" i="21"/>
  <c r="I306" i="21"/>
  <c r="H307" i="21"/>
  <c r="M306" i="21"/>
  <c r="K306" i="21"/>
  <c r="L306" i="21"/>
  <c r="J306" i="21"/>
  <c r="O306" i="21"/>
  <c r="P306" i="21"/>
  <c r="Q306" i="21"/>
  <c r="J307" i="21"/>
  <c r="L307" i="21"/>
  <c r="K307" i="21"/>
  <c r="H308" i="21"/>
  <c r="M307" i="21"/>
  <c r="I307" i="21"/>
  <c r="J308" i="21"/>
  <c r="I308" i="21"/>
  <c r="H309" i="21"/>
  <c r="M308" i="21"/>
  <c r="L308" i="21"/>
  <c r="K308" i="21"/>
  <c r="O307" i="21"/>
  <c r="P307" i="21"/>
  <c r="Q307" i="21"/>
  <c r="P308" i="21"/>
  <c r="Q308" i="21"/>
  <c r="O308" i="21"/>
  <c r="I309" i="21"/>
  <c r="K309" i="21"/>
  <c r="L309" i="21"/>
  <c r="J309" i="21"/>
  <c r="M309" i="21"/>
  <c r="H310" i="21"/>
  <c r="O309" i="21"/>
  <c r="Q309" i="21"/>
  <c r="P309" i="21"/>
  <c r="L310" i="21"/>
  <c r="M310" i="21"/>
  <c r="K310" i="21"/>
  <c r="I310" i="21"/>
  <c r="J310" i="21"/>
  <c r="H311" i="21"/>
  <c r="Q310" i="21"/>
  <c r="O310" i="21"/>
  <c r="P310" i="21"/>
  <c r="L311" i="21"/>
  <c r="M311" i="21"/>
  <c r="J311" i="21"/>
  <c r="I311" i="21"/>
  <c r="H312" i="21"/>
  <c r="K311" i="21"/>
  <c r="O311" i="21"/>
  <c r="Q311" i="21"/>
  <c r="P311" i="21"/>
  <c r="H313" i="21"/>
  <c r="K312" i="21"/>
  <c r="M312" i="21"/>
  <c r="J312" i="21"/>
  <c r="L312" i="21"/>
  <c r="I312" i="21"/>
  <c r="K313" i="21"/>
  <c r="L313" i="21"/>
  <c r="H314" i="21"/>
  <c r="J313" i="21"/>
  <c r="I313" i="21"/>
  <c r="M313" i="21"/>
  <c r="O312" i="21"/>
  <c r="P312" i="21"/>
  <c r="Q312" i="21"/>
  <c r="L314" i="21"/>
  <c r="J314" i="21"/>
  <c r="H315" i="21"/>
  <c r="M314" i="21"/>
  <c r="I314" i="21"/>
  <c r="K314" i="21"/>
  <c r="Q313" i="21"/>
  <c r="O313" i="21"/>
  <c r="P313" i="21"/>
  <c r="J315" i="21"/>
  <c r="L315" i="21"/>
  <c r="I315" i="21"/>
  <c r="M315" i="21"/>
  <c r="K315" i="21"/>
  <c r="H316" i="21"/>
  <c r="O314" i="21"/>
  <c r="Q314" i="21"/>
  <c r="P314" i="21"/>
  <c r="O315" i="21"/>
  <c r="Q315" i="21"/>
  <c r="P315" i="21"/>
  <c r="K316" i="21"/>
  <c r="J316" i="21"/>
  <c r="L316" i="21"/>
  <c r="H317" i="21"/>
  <c r="M316" i="21"/>
  <c r="I316" i="21"/>
  <c r="I317" i="21"/>
  <c r="J317" i="21"/>
  <c r="H318" i="21"/>
  <c r="M317" i="21"/>
  <c r="L317" i="21"/>
  <c r="K317" i="21"/>
  <c r="Q316" i="21"/>
  <c r="O316" i="21"/>
  <c r="P316" i="21"/>
  <c r="O317" i="21"/>
  <c r="P317" i="21"/>
  <c r="Q317" i="21"/>
  <c r="I318" i="21"/>
  <c r="M318" i="21"/>
  <c r="J318" i="21"/>
  <c r="H319" i="21"/>
  <c r="K318" i="21"/>
  <c r="L318" i="21"/>
  <c r="Q318" i="21"/>
  <c r="P318" i="21"/>
  <c r="O318" i="21"/>
  <c r="K319" i="21"/>
  <c r="J319" i="21"/>
  <c r="I319" i="21"/>
  <c r="H320" i="21"/>
  <c r="L319" i="21"/>
  <c r="M319" i="21"/>
  <c r="P319" i="21"/>
  <c r="Q319" i="21"/>
  <c r="O319" i="21"/>
  <c r="M320" i="21"/>
  <c r="L320" i="21"/>
  <c r="K320" i="21"/>
  <c r="I320" i="21"/>
  <c r="J320" i="21"/>
  <c r="H321" i="21"/>
  <c r="P320" i="21"/>
  <c r="O320" i="21"/>
  <c r="Q320" i="21"/>
  <c r="H322" i="21"/>
  <c r="K321" i="21"/>
  <c r="L321" i="21"/>
  <c r="M321" i="21"/>
  <c r="I321" i="21"/>
  <c r="J321" i="21"/>
  <c r="L322" i="21"/>
  <c r="M322" i="21"/>
  <c r="J322" i="21"/>
  <c r="K322" i="21"/>
  <c r="H323" i="21"/>
  <c r="I322" i="21"/>
  <c r="O321" i="21"/>
  <c r="P321" i="21"/>
  <c r="Q321" i="21"/>
  <c r="L323" i="21"/>
  <c r="I323" i="21"/>
  <c r="H324" i="21"/>
  <c r="M323" i="21"/>
  <c r="J323" i="21"/>
  <c r="K323" i="21"/>
  <c r="Q322" i="21"/>
  <c r="P322" i="21"/>
  <c r="O322" i="21"/>
  <c r="O323" i="21"/>
  <c r="Q323" i="21"/>
  <c r="P323" i="21"/>
  <c r="M324" i="21"/>
  <c r="K324" i="21"/>
  <c r="I324" i="21"/>
  <c r="L324" i="21"/>
  <c r="J324" i="21"/>
  <c r="H325" i="21"/>
  <c r="O324" i="21"/>
  <c r="Q324" i="21"/>
  <c r="P324" i="21"/>
  <c r="K325" i="21"/>
  <c r="L325" i="21"/>
  <c r="H326" i="21"/>
  <c r="J325" i="21"/>
  <c r="M325" i="21"/>
  <c r="I325" i="21"/>
  <c r="H327" i="21"/>
  <c r="K326" i="21"/>
  <c r="M326" i="21"/>
  <c r="J326" i="21"/>
  <c r="I326" i="21"/>
  <c r="L326" i="21"/>
  <c r="P325" i="21"/>
  <c r="O325" i="21"/>
  <c r="Q325" i="21"/>
  <c r="L327" i="21"/>
  <c r="K327" i="21"/>
  <c r="I327" i="21"/>
  <c r="J327" i="21"/>
  <c r="M327" i="21"/>
  <c r="H328" i="21"/>
  <c r="P326" i="21"/>
  <c r="Q326" i="21"/>
  <c r="O326" i="21"/>
  <c r="O327" i="21"/>
  <c r="Q327" i="21"/>
  <c r="P327" i="21"/>
  <c r="I328" i="21"/>
  <c r="J328" i="21"/>
  <c r="K328" i="21"/>
  <c r="M328" i="21"/>
  <c r="H329" i="21"/>
  <c r="L328" i="21"/>
  <c r="Q328" i="21"/>
  <c r="P328" i="21"/>
  <c r="O328" i="21"/>
  <c r="M329" i="21"/>
  <c r="I329" i="21"/>
  <c r="L329" i="21"/>
  <c r="H330" i="21"/>
  <c r="K329" i="21"/>
  <c r="J329" i="21"/>
  <c r="Q329" i="21"/>
  <c r="O329" i="21"/>
  <c r="P329" i="21"/>
  <c r="H331" i="21"/>
  <c r="M330" i="21"/>
  <c r="L330" i="21"/>
  <c r="J330" i="21"/>
  <c r="I330" i="21"/>
  <c r="K330" i="21"/>
  <c r="L331" i="21"/>
  <c r="M331" i="21"/>
  <c r="J331" i="21"/>
  <c r="K331" i="21"/>
  <c r="I331" i="21"/>
  <c r="H332" i="21"/>
  <c r="Q330" i="21"/>
  <c r="P330" i="21"/>
  <c r="O330" i="21"/>
  <c r="O331" i="21"/>
  <c r="P331" i="21"/>
  <c r="Q331" i="21"/>
  <c r="H333" i="21"/>
  <c r="J332" i="21"/>
  <c r="L332" i="21"/>
  <c r="K332" i="21"/>
  <c r="M332" i="21"/>
  <c r="I332" i="21"/>
  <c r="J333" i="21"/>
  <c r="L333" i="21"/>
  <c r="I333" i="21"/>
  <c r="K333" i="21"/>
  <c r="M333" i="21"/>
  <c r="H334" i="21"/>
  <c r="Q332" i="21"/>
  <c r="P332" i="21"/>
  <c r="O332" i="21"/>
  <c r="O333" i="21"/>
  <c r="Q333" i="21"/>
  <c r="P333" i="21"/>
  <c r="J334" i="21"/>
  <c r="K334" i="21"/>
  <c r="I334" i="21"/>
  <c r="H335" i="21"/>
  <c r="L334" i="21"/>
  <c r="M334" i="21"/>
  <c r="Q334" i="21"/>
  <c r="P334" i="21"/>
  <c r="O334" i="21"/>
  <c r="M335" i="21"/>
  <c r="K335" i="21"/>
  <c r="L335" i="21"/>
  <c r="J335" i="21"/>
  <c r="I335" i="21"/>
  <c r="H336" i="21"/>
  <c r="P335" i="21"/>
  <c r="Q335" i="21"/>
  <c r="O335" i="21"/>
  <c r="L336" i="21"/>
  <c r="J336" i="21"/>
  <c r="M336" i="21"/>
  <c r="H337" i="21"/>
  <c r="K336" i="21"/>
  <c r="I336" i="21"/>
  <c r="J337" i="21"/>
  <c r="K337" i="21"/>
  <c r="M337" i="21"/>
  <c r="L337" i="21"/>
  <c r="I337" i="21"/>
  <c r="H338" i="21"/>
  <c r="Q336" i="21"/>
  <c r="P336" i="21"/>
  <c r="O336" i="21"/>
  <c r="P337" i="21"/>
  <c r="Q337" i="21"/>
  <c r="O337" i="21"/>
  <c r="M338" i="21"/>
  <c r="H339" i="21"/>
  <c r="I338" i="21"/>
  <c r="K338" i="21"/>
  <c r="J338" i="21"/>
  <c r="L338" i="21"/>
  <c r="H340" i="21"/>
  <c r="K339" i="21"/>
  <c r="I339" i="21"/>
  <c r="M339" i="21"/>
  <c r="L339" i="21"/>
  <c r="J339" i="21"/>
  <c r="P338" i="21"/>
  <c r="O338" i="21"/>
  <c r="Q338" i="21"/>
  <c r="H341" i="21"/>
  <c r="J340" i="21"/>
  <c r="I340" i="21"/>
  <c r="L340" i="21"/>
  <c r="M340" i="21"/>
  <c r="K340" i="21"/>
  <c r="P339" i="21"/>
  <c r="Q339" i="21"/>
  <c r="O339" i="21"/>
  <c r="J341" i="21"/>
  <c r="M341" i="21"/>
  <c r="L341" i="21"/>
  <c r="I341" i="21"/>
  <c r="K341" i="21"/>
  <c r="H342" i="21"/>
  <c r="P340" i="21"/>
  <c r="Q340" i="21"/>
  <c r="O340" i="21"/>
  <c r="Q341" i="21"/>
  <c r="P341" i="21"/>
  <c r="O341" i="21"/>
  <c r="L342" i="21"/>
  <c r="M342" i="21"/>
  <c r="I342" i="21"/>
  <c r="J342" i="21"/>
  <c r="K342" i="21"/>
  <c r="H343" i="21"/>
  <c r="O342" i="21"/>
  <c r="Q342" i="21"/>
  <c r="P342" i="21"/>
  <c r="J343" i="21"/>
  <c r="H344" i="21"/>
  <c r="M343" i="21"/>
  <c r="K343" i="21"/>
  <c r="L343" i="21"/>
  <c r="I343" i="21"/>
  <c r="K344" i="21"/>
  <c r="L344" i="21"/>
  <c r="J344" i="21"/>
  <c r="M344" i="21"/>
  <c r="I344" i="21"/>
  <c r="H345" i="21"/>
  <c r="Q343" i="21"/>
  <c r="P343" i="21"/>
  <c r="O343" i="21"/>
  <c r="P344" i="21"/>
  <c r="O344" i="21"/>
  <c r="Q344" i="21"/>
  <c r="M345" i="21"/>
  <c r="J345" i="21"/>
  <c r="K345" i="21"/>
  <c r="L345" i="21"/>
  <c r="H346" i="21"/>
  <c r="I345" i="21"/>
  <c r="I346" i="21"/>
  <c r="K346" i="21"/>
  <c r="H347" i="21"/>
  <c r="M346" i="21"/>
  <c r="J346" i="21"/>
  <c r="L346" i="21"/>
  <c r="Q345" i="21"/>
  <c r="O345" i="21"/>
  <c r="P345" i="21"/>
  <c r="O346" i="21"/>
  <c r="P346" i="21"/>
  <c r="Q346" i="21"/>
  <c r="H348" i="21"/>
  <c r="M347" i="21"/>
  <c r="L347" i="21"/>
  <c r="J347" i="21"/>
  <c r="I347" i="21"/>
  <c r="K347" i="21"/>
  <c r="K348" i="21"/>
  <c r="L348" i="21"/>
  <c r="H349" i="21"/>
  <c r="J348" i="21"/>
  <c r="M348" i="21"/>
  <c r="I348" i="21"/>
  <c r="Q347" i="21"/>
  <c r="O347" i="21"/>
  <c r="P347" i="21"/>
  <c r="L349" i="21"/>
  <c r="H350" i="21"/>
  <c r="I349" i="21"/>
  <c r="J349" i="21"/>
  <c r="K349" i="21"/>
  <c r="M349" i="21"/>
  <c r="O348" i="21"/>
  <c r="P348" i="21"/>
  <c r="Q348" i="21"/>
  <c r="M350" i="21"/>
  <c r="K350" i="21"/>
  <c r="I350" i="21"/>
  <c r="J350" i="21"/>
  <c r="H351" i="21"/>
  <c r="L350" i="21"/>
  <c r="O349" i="21"/>
  <c r="P349" i="21"/>
  <c r="Q349" i="21"/>
  <c r="P350" i="21"/>
  <c r="O350" i="21"/>
  <c r="Q350" i="21"/>
  <c r="H352" i="21"/>
  <c r="L351" i="21"/>
  <c r="K351" i="21"/>
  <c r="J351" i="21"/>
  <c r="I351" i="21"/>
  <c r="M351" i="21"/>
  <c r="L352" i="21"/>
  <c r="I352" i="21"/>
  <c r="J352" i="21"/>
  <c r="H353" i="21"/>
  <c r="K352" i="21"/>
  <c r="M352" i="21"/>
  <c r="Q351" i="21"/>
  <c r="O351" i="21"/>
  <c r="P351" i="21"/>
  <c r="Q352" i="21"/>
  <c r="P352" i="21"/>
  <c r="O352" i="21"/>
  <c r="L353" i="21"/>
  <c r="H354" i="21"/>
  <c r="I353" i="21"/>
  <c r="K353" i="21"/>
  <c r="J353" i="21"/>
  <c r="M353" i="21"/>
  <c r="H355" i="21"/>
  <c r="M354" i="21"/>
  <c r="J354" i="21"/>
  <c r="I354" i="21"/>
  <c r="K354" i="21"/>
  <c r="L354" i="21"/>
  <c r="Q353" i="21"/>
  <c r="P353" i="21"/>
  <c r="O353" i="21"/>
  <c r="L355" i="21"/>
  <c r="I355" i="21"/>
  <c r="J355" i="21"/>
  <c r="H356" i="21"/>
  <c r="M355" i="21"/>
  <c r="K355" i="21"/>
  <c r="Q354" i="21"/>
  <c r="O354" i="21"/>
  <c r="P354" i="21"/>
  <c r="O355" i="21"/>
  <c r="Q355" i="21"/>
  <c r="P355" i="21"/>
  <c r="K356" i="21"/>
  <c r="M356" i="21"/>
  <c r="I356" i="21"/>
  <c r="J356" i="21"/>
  <c r="H357" i="21"/>
  <c r="L356" i="21"/>
  <c r="O356" i="21"/>
  <c r="Q356" i="21"/>
  <c r="P356" i="21"/>
  <c r="I357" i="21"/>
  <c r="H358" i="21"/>
  <c r="M357" i="21"/>
  <c r="L357" i="21"/>
  <c r="K357" i="21"/>
  <c r="J357" i="21"/>
  <c r="Q357" i="21"/>
  <c r="O357" i="21"/>
  <c r="P357" i="21"/>
  <c r="M358" i="21"/>
  <c r="H359" i="21"/>
  <c r="I358" i="21"/>
  <c r="K358" i="21"/>
  <c r="L358" i="21"/>
  <c r="J358" i="21"/>
  <c r="I359" i="21"/>
  <c r="K359" i="21"/>
  <c r="L359" i="21"/>
  <c r="J359" i="21"/>
  <c r="H360" i="21"/>
  <c r="M359" i="21"/>
  <c r="P358" i="21"/>
  <c r="O358" i="21"/>
  <c r="Q358" i="21"/>
  <c r="Q359" i="21"/>
  <c r="P359" i="21"/>
  <c r="O359" i="21"/>
  <c r="K360" i="21"/>
  <c r="L360" i="21"/>
  <c r="J360" i="21"/>
  <c r="H361" i="21"/>
  <c r="M360" i="21"/>
  <c r="I360" i="21"/>
  <c r="K361" i="21"/>
  <c r="L361" i="21"/>
  <c r="H362" i="21"/>
  <c r="I361" i="21"/>
  <c r="M361" i="21"/>
  <c r="J361" i="21"/>
  <c r="Q360" i="21"/>
  <c r="O360" i="21"/>
  <c r="P360" i="21"/>
  <c r="J362" i="21"/>
  <c r="L362" i="21"/>
  <c r="H363" i="21"/>
  <c r="I362" i="21"/>
  <c r="M362" i="21"/>
  <c r="K362" i="21"/>
  <c r="O361" i="21"/>
  <c r="P361" i="21"/>
  <c r="Q361" i="21"/>
  <c r="L363" i="21"/>
  <c r="I363" i="21"/>
  <c r="M363" i="21"/>
  <c r="K363" i="21"/>
  <c r="J363" i="21"/>
  <c r="H364" i="21"/>
  <c r="Q362" i="21"/>
  <c r="O362" i="21"/>
  <c r="P362" i="21"/>
  <c r="Q363" i="21"/>
  <c r="O363" i="21"/>
  <c r="P363" i="21"/>
  <c r="I364" i="21"/>
  <c r="K364" i="21"/>
  <c r="H365" i="21"/>
  <c r="L364" i="21"/>
  <c r="M364" i="21"/>
  <c r="J364" i="21"/>
  <c r="O364" i="21"/>
  <c r="P364" i="21"/>
  <c r="Q364" i="21"/>
  <c r="M365" i="21"/>
  <c r="H366" i="21"/>
  <c r="I365" i="21"/>
  <c r="L365" i="21"/>
  <c r="J365" i="21"/>
  <c r="K365" i="21"/>
  <c r="J366" i="21"/>
  <c r="I366" i="21"/>
  <c r="H367" i="21"/>
  <c r="K366" i="21"/>
  <c r="M366" i="21"/>
  <c r="L366" i="21"/>
  <c r="Q365" i="21"/>
  <c r="O365" i="21"/>
  <c r="P365" i="21"/>
  <c r="Q366" i="21"/>
  <c r="O366" i="21"/>
  <c r="P366" i="21"/>
  <c r="K367" i="21"/>
  <c r="J367" i="21"/>
  <c r="L367" i="21"/>
  <c r="M367" i="21"/>
  <c r="H368" i="21"/>
  <c r="I367" i="21"/>
  <c r="I368" i="21"/>
  <c r="M368" i="21"/>
  <c r="K368" i="21"/>
  <c r="L368" i="21"/>
  <c r="H369" i="21"/>
  <c r="J368" i="21"/>
  <c r="P367" i="21"/>
  <c r="Q367" i="21"/>
  <c r="O367" i="21"/>
  <c r="P368" i="21"/>
  <c r="O368" i="21"/>
  <c r="Q368" i="21"/>
  <c r="J369" i="21"/>
  <c r="K369" i="21"/>
  <c r="H370" i="21"/>
  <c r="M369" i="21"/>
  <c r="L369" i="21"/>
  <c r="I369" i="21"/>
  <c r="L370" i="21"/>
  <c r="K370" i="21"/>
  <c r="M370" i="21"/>
  <c r="I370" i="21"/>
  <c r="J370" i="21"/>
  <c r="H371" i="21"/>
  <c r="P369" i="21"/>
  <c r="Q369" i="21"/>
  <c r="O369" i="21"/>
  <c r="P370" i="21"/>
  <c r="O370" i="21"/>
  <c r="Q370" i="21"/>
  <c r="L371" i="21"/>
  <c r="J371" i="21"/>
  <c r="I371" i="21"/>
  <c r="H372" i="21"/>
  <c r="M371" i="21"/>
  <c r="K371" i="21"/>
  <c r="Q371" i="21"/>
  <c r="O371" i="21"/>
  <c r="P371" i="21"/>
  <c r="K372" i="21"/>
  <c r="H373" i="21"/>
  <c r="I372" i="21"/>
  <c r="M372" i="21"/>
  <c r="J372" i="21"/>
  <c r="L372" i="21"/>
  <c r="K373" i="21"/>
  <c r="H374" i="21"/>
  <c r="I373" i="21"/>
  <c r="L373" i="21"/>
  <c r="J373" i="21"/>
  <c r="M373" i="21"/>
  <c r="Q372" i="21"/>
  <c r="O372" i="21"/>
  <c r="P372" i="21"/>
  <c r="H375" i="21"/>
  <c r="I374" i="21"/>
  <c r="J374" i="21"/>
  <c r="L374" i="21"/>
  <c r="M374" i="21"/>
  <c r="K374" i="21"/>
  <c r="P373" i="21"/>
  <c r="Q373" i="21"/>
  <c r="O373" i="21"/>
  <c r="M375" i="21"/>
  <c r="I375" i="21"/>
  <c r="K375" i="21"/>
  <c r="L375" i="21"/>
  <c r="H376" i="21"/>
  <c r="J375" i="21"/>
  <c r="O374" i="21"/>
  <c r="Q374" i="21"/>
  <c r="P374" i="21"/>
  <c r="O375" i="21"/>
  <c r="Q375" i="21"/>
  <c r="P375" i="21"/>
  <c r="M376" i="21"/>
  <c r="L376" i="21"/>
  <c r="I376" i="21"/>
  <c r="J376" i="21"/>
  <c r="H377" i="21"/>
  <c r="K376" i="21"/>
  <c r="Q376" i="21"/>
  <c r="P376" i="21"/>
  <c r="O376" i="21"/>
  <c r="H378" i="21"/>
  <c r="L377" i="21"/>
  <c r="K377" i="21"/>
  <c r="M377" i="21"/>
  <c r="J377" i="21"/>
  <c r="I377" i="21"/>
  <c r="J378" i="21"/>
  <c r="L378" i="21"/>
  <c r="K378" i="21"/>
  <c r="H379" i="21"/>
  <c r="I378" i="21"/>
  <c r="M378" i="21"/>
  <c r="Q377" i="21"/>
  <c r="P377" i="21"/>
  <c r="O377" i="21"/>
  <c r="M379" i="21"/>
  <c r="I379" i="21"/>
  <c r="L379" i="21"/>
  <c r="H380" i="21"/>
  <c r="K379" i="21"/>
  <c r="J379" i="21"/>
  <c r="O378" i="21"/>
  <c r="Q378" i="21"/>
  <c r="P378" i="21"/>
  <c r="Q379" i="21"/>
  <c r="O379" i="21"/>
  <c r="P379" i="21"/>
  <c r="I380" i="21"/>
  <c r="M380" i="21"/>
  <c r="K380" i="21"/>
  <c r="L380" i="21"/>
  <c r="H381" i="21"/>
  <c r="J380" i="21"/>
  <c r="Q380" i="21"/>
  <c r="O380" i="21"/>
  <c r="P380" i="21"/>
  <c r="H382" i="21"/>
  <c r="K381" i="21"/>
  <c r="I381" i="21"/>
  <c r="J381" i="21"/>
  <c r="M381" i="21"/>
  <c r="L381" i="21"/>
  <c r="J382" i="21"/>
  <c r="L382" i="21"/>
  <c r="K382" i="21"/>
  <c r="I382" i="21"/>
  <c r="H383" i="21"/>
  <c r="M382" i="21"/>
  <c r="Q381" i="21"/>
  <c r="O381" i="21"/>
  <c r="P381" i="21"/>
  <c r="P382" i="21"/>
  <c r="O382" i="21"/>
  <c r="Q382" i="21"/>
  <c r="I383" i="21"/>
  <c r="J383" i="21"/>
  <c r="M383" i="21"/>
  <c r="H384" i="21"/>
  <c r="K383" i="21"/>
  <c r="L383" i="21"/>
  <c r="Q383" i="21"/>
  <c r="O383" i="21"/>
  <c r="P383" i="21"/>
  <c r="J384" i="21"/>
  <c r="H385" i="21"/>
  <c r="K384" i="21"/>
  <c r="M384" i="21"/>
  <c r="L384" i="21"/>
  <c r="I384" i="21"/>
  <c r="J385" i="21"/>
  <c r="K385" i="21"/>
  <c r="I385" i="21"/>
  <c r="M385" i="21"/>
  <c r="H386" i="21"/>
  <c r="L385" i="21"/>
  <c r="P384" i="21"/>
  <c r="O384" i="21"/>
  <c r="Q384" i="21"/>
  <c r="O385" i="21"/>
  <c r="P385" i="21"/>
  <c r="Q385" i="21"/>
  <c r="L386" i="21"/>
  <c r="K386" i="21"/>
  <c r="H387" i="21"/>
  <c r="M386" i="21"/>
  <c r="I386" i="21"/>
  <c r="J386" i="21"/>
  <c r="I387" i="21"/>
  <c r="K387" i="21"/>
  <c r="L387" i="21"/>
  <c r="M387" i="21"/>
  <c r="H388" i="21"/>
  <c r="J387" i="21"/>
  <c r="O386" i="21"/>
  <c r="Q386" i="21"/>
  <c r="O387" i="21"/>
  <c r="P387" i="21"/>
  <c r="Q387" i="21"/>
  <c r="K388" i="21"/>
  <c r="I388" i="21"/>
  <c r="J388" i="21"/>
  <c r="H389" i="21"/>
  <c r="M388" i="21"/>
  <c r="L388" i="21"/>
  <c r="O388" i="21"/>
  <c r="P388" i="21"/>
  <c r="Q388" i="21"/>
  <c r="L389" i="21"/>
  <c r="I389" i="21"/>
  <c r="K389" i="21"/>
  <c r="J389" i="21"/>
  <c r="M389" i="21"/>
  <c r="H390" i="21"/>
  <c r="P389" i="21"/>
  <c r="Q389" i="21"/>
  <c r="O389" i="21"/>
  <c r="I390" i="21"/>
  <c r="H391" i="21"/>
  <c r="J390" i="21"/>
  <c r="L390" i="21"/>
  <c r="K390" i="21"/>
  <c r="M390" i="21"/>
  <c r="P390" i="21"/>
  <c r="Q390" i="21"/>
  <c r="O390" i="21"/>
  <c r="I391" i="21"/>
  <c r="M391" i="21"/>
  <c r="H392" i="21"/>
  <c r="J391" i="21"/>
  <c r="K391" i="21"/>
  <c r="L391" i="21"/>
  <c r="Q391" i="21"/>
  <c r="P391" i="21"/>
  <c r="O391" i="21"/>
  <c r="J392" i="21"/>
  <c r="I392" i="21"/>
  <c r="K392" i="21"/>
  <c r="M392" i="21"/>
  <c r="L392" i="21"/>
  <c r="H393" i="21"/>
  <c r="P392" i="21"/>
  <c r="O392" i="21"/>
  <c r="Q392" i="21"/>
  <c r="M393" i="21"/>
  <c r="L393" i="21"/>
  <c r="I393" i="21"/>
  <c r="H394" i="21"/>
  <c r="J393" i="21"/>
  <c r="K393" i="21"/>
  <c r="O393" i="21"/>
  <c r="Q393" i="21"/>
  <c r="P393" i="21"/>
  <c r="L394" i="21"/>
  <c r="M394" i="21"/>
  <c r="J394" i="21"/>
  <c r="I394" i="21"/>
  <c r="K394" i="21"/>
  <c r="H395" i="21"/>
  <c r="O394" i="21"/>
  <c r="P394" i="21"/>
  <c r="Q394" i="21"/>
  <c r="L395" i="21"/>
  <c r="M395" i="21"/>
  <c r="K395" i="21"/>
  <c r="I395" i="21"/>
  <c r="H396" i="21"/>
  <c r="J395" i="21"/>
  <c r="Q395" i="21"/>
  <c r="O395" i="21"/>
  <c r="P395" i="21"/>
  <c r="J396" i="21"/>
  <c r="M396" i="21"/>
  <c r="H397" i="21"/>
  <c r="K396" i="21"/>
  <c r="I396" i="21"/>
  <c r="L396" i="21"/>
  <c r="H398" i="21"/>
  <c r="K397" i="21"/>
  <c r="L397" i="21"/>
  <c r="J397" i="21"/>
  <c r="M397" i="21"/>
  <c r="I397" i="21"/>
  <c r="O396" i="21"/>
  <c r="Q396" i="21"/>
  <c r="P396" i="21"/>
  <c r="I398" i="21"/>
  <c r="M398" i="21"/>
  <c r="J398" i="21"/>
  <c r="H399" i="21"/>
  <c r="K398" i="21"/>
  <c r="L398" i="21"/>
  <c r="O397" i="21"/>
  <c r="P397" i="21"/>
  <c r="Q397" i="21"/>
  <c r="O398" i="21"/>
  <c r="P398" i="21"/>
  <c r="Q398" i="21"/>
  <c r="L399" i="21"/>
  <c r="H400" i="21"/>
  <c r="M399" i="21"/>
  <c r="K399" i="21"/>
  <c r="J399" i="21"/>
  <c r="I399" i="21"/>
  <c r="K400" i="21"/>
  <c r="H401" i="21"/>
  <c r="L400" i="21"/>
  <c r="I400" i="21"/>
  <c r="J400" i="21"/>
  <c r="M400" i="21"/>
  <c r="P399" i="21"/>
  <c r="O399" i="21"/>
  <c r="Q399" i="21"/>
  <c r="J401" i="21"/>
  <c r="I401" i="21"/>
  <c r="M401" i="21"/>
  <c r="H402" i="21"/>
  <c r="K401" i="21"/>
  <c r="L401" i="21"/>
  <c r="O400" i="21"/>
  <c r="P400" i="21"/>
  <c r="Q400" i="21"/>
  <c r="Q401" i="21"/>
  <c r="O401" i="21"/>
  <c r="P401" i="21"/>
  <c r="J402" i="21"/>
  <c r="I402" i="21"/>
  <c r="K402" i="21"/>
  <c r="H403" i="21"/>
  <c r="L402" i="21"/>
  <c r="M402" i="21"/>
  <c r="O402" i="21"/>
  <c r="P402" i="21"/>
  <c r="Q402" i="21"/>
  <c r="I403" i="21"/>
  <c r="M403" i="21"/>
  <c r="L403" i="21"/>
  <c r="H404" i="21"/>
  <c r="K403" i="21"/>
  <c r="J403" i="21"/>
  <c r="O403" i="21"/>
  <c r="Q403" i="21"/>
  <c r="P403" i="21"/>
  <c r="M404" i="21"/>
  <c r="H405" i="21"/>
  <c r="K404" i="21"/>
  <c r="L404" i="21"/>
  <c r="I404" i="21"/>
  <c r="J404" i="21"/>
  <c r="K405" i="21"/>
  <c r="M405" i="21"/>
  <c r="L405" i="21"/>
  <c r="I405" i="21"/>
  <c r="J405" i="21"/>
  <c r="H406" i="21"/>
  <c r="O404" i="21"/>
  <c r="Q404" i="21"/>
  <c r="P404" i="21"/>
  <c r="O405" i="21"/>
  <c r="Q405" i="21"/>
  <c r="P405" i="21"/>
  <c r="K406" i="21"/>
  <c r="M406" i="21"/>
  <c r="L406" i="21"/>
  <c r="J406" i="21"/>
  <c r="I406" i="21"/>
  <c r="H407" i="21"/>
  <c r="P406" i="21"/>
  <c r="O406" i="21"/>
  <c r="Q406" i="21"/>
  <c r="H408" i="21"/>
  <c r="L407" i="21"/>
  <c r="M407" i="21"/>
  <c r="K407" i="21"/>
  <c r="I407" i="21"/>
  <c r="J407" i="21"/>
  <c r="H409" i="21"/>
  <c r="I408" i="21"/>
  <c r="M408" i="21"/>
  <c r="L408" i="21"/>
  <c r="J408" i="21"/>
  <c r="K408" i="21"/>
  <c r="P407" i="21"/>
  <c r="Q407" i="21"/>
  <c r="O407" i="21"/>
  <c r="K409" i="21"/>
  <c r="L409" i="21"/>
  <c r="J409" i="21"/>
  <c r="M409" i="21"/>
  <c r="H410" i="21"/>
  <c r="I409" i="21"/>
  <c r="O408" i="21"/>
  <c r="P408" i="21"/>
  <c r="Q408" i="21"/>
  <c r="L410" i="21"/>
  <c r="J410" i="21"/>
  <c r="M410" i="21"/>
  <c r="K410" i="21"/>
  <c r="H411" i="21"/>
  <c r="I410" i="21"/>
  <c r="P409" i="21"/>
  <c r="Q409" i="21"/>
  <c r="O409" i="21"/>
  <c r="I411" i="21"/>
  <c r="M411" i="21"/>
  <c r="L411" i="21"/>
  <c r="J411" i="21"/>
  <c r="K411" i="21"/>
  <c r="H412" i="21"/>
  <c r="P410" i="21"/>
  <c r="O410" i="21"/>
  <c r="Q410" i="21"/>
  <c r="P411" i="21"/>
  <c r="O411" i="21"/>
  <c r="Q411" i="21"/>
  <c r="J412" i="21"/>
  <c r="K412" i="21"/>
  <c r="I412" i="21"/>
  <c r="H413" i="21"/>
  <c r="L412" i="21"/>
  <c r="M412" i="21"/>
  <c r="O412" i="21"/>
  <c r="Q412" i="21"/>
  <c r="P412" i="21"/>
  <c r="J413" i="21"/>
  <c r="I413" i="21"/>
  <c r="M413" i="21"/>
  <c r="K413" i="21"/>
  <c r="L413" i="21"/>
  <c r="H414" i="21"/>
  <c r="O413" i="21"/>
  <c r="P413" i="21"/>
  <c r="Q413" i="21"/>
  <c r="H415" i="21"/>
  <c r="M414" i="21"/>
  <c r="L414" i="21"/>
  <c r="K414" i="21"/>
  <c r="J414" i="21"/>
  <c r="I414" i="21"/>
  <c r="I415" i="21"/>
  <c r="L415" i="21"/>
  <c r="J415" i="21"/>
  <c r="H416" i="21"/>
  <c r="K415" i="21"/>
  <c r="M415" i="21"/>
  <c r="O414" i="21"/>
  <c r="Q414" i="21"/>
  <c r="P414" i="21"/>
  <c r="O415" i="21"/>
  <c r="Q415" i="21"/>
  <c r="P415" i="21"/>
  <c r="L416" i="21"/>
  <c r="M416" i="21"/>
  <c r="J416" i="21"/>
  <c r="K416" i="21"/>
  <c r="H417" i="21"/>
  <c r="I416" i="21"/>
  <c r="H418" i="21"/>
  <c r="M417" i="21"/>
  <c r="I417" i="21"/>
  <c r="K417" i="21"/>
  <c r="L417" i="21"/>
  <c r="J417" i="21"/>
  <c r="O416" i="21"/>
  <c r="Q416" i="21"/>
  <c r="P416" i="21"/>
  <c r="M418" i="21"/>
  <c r="H419" i="21"/>
  <c r="L418" i="21"/>
  <c r="J418" i="21"/>
  <c r="K418" i="21"/>
  <c r="I418" i="21"/>
  <c r="O417" i="21"/>
  <c r="P417" i="21"/>
  <c r="Q417" i="21"/>
  <c r="K419" i="21"/>
  <c r="H420" i="21"/>
  <c r="J419" i="21"/>
  <c r="M419" i="21"/>
  <c r="L419" i="21"/>
  <c r="I419" i="21"/>
  <c r="Q418" i="21"/>
  <c r="P418" i="21"/>
  <c r="J420" i="21"/>
  <c r="I420" i="21"/>
  <c r="L420" i="21"/>
  <c r="H421" i="21"/>
  <c r="K420" i="21"/>
  <c r="M420" i="21"/>
  <c r="O419" i="21"/>
  <c r="P419" i="21"/>
  <c r="Q419" i="21"/>
  <c r="O420" i="21"/>
  <c r="P420" i="21"/>
  <c r="Q420" i="21"/>
  <c r="H422" i="21"/>
  <c r="K421" i="21"/>
  <c r="J421" i="21"/>
  <c r="I421" i="21"/>
  <c r="M421" i="21"/>
  <c r="L421" i="21"/>
  <c r="L422" i="21"/>
  <c r="J422" i="21"/>
  <c r="M422" i="21"/>
  <c r="K422" i="21"/>
  <c r="I422" i="21"/>
  <c r="H423" i="21"/>
  <c r="P421" i="21"/>
  <c r="Q421" i="21"/>
  <c r="O421" i="21"/>
  <c r="O422" i="21"/>
  <c r="Q422" i="21"/>
  <c r="P422" i="21"/>
  <c r="J423" i="21"/>
  <c r="H424" i="21"/>
  <c r="K423" i="21"/>
  <c r="M423" i="21"/>
  <c r="I423" i="21"/>
  <c r="L423" i="21"/>
  <c r="J424" i="21"/>
  <c r="I424" i="21"/>
  <c r="L424" i="21"/>
  <c r="M424" i="21"/>
  <c r="H425" i="21"/>
  <c r="K424" i="21"/>
  <c r="Q423" i="21"/>
  <c r="P423" i="21"/>
  <c r="O423" i="21"/>
  <c r="Q424" i="21"/>
  <c r="P424" i="21"/>
  <c r="O424" i="21"/>
  <c r="L425" i="21"/>
  <c r="H426" i="21"/>
  <c r="J425" i="21"/>
  <c r="K425" i="21"/>
  <c r="M425" i="21"/>
  <c r="I425" i="21"/>
  <c r="L426" i="21"/>
  <c r="H427" i="21"/>
  <c r="J426" i="21"/>
  <c r="I426" i="21"/>
  <c r="K426" i="21"/>
  <c r="M426" i="21"/>
  <c r="P425" i="21"/>
  <c r="Q425" i="21"/>
  <c r="O425" i="21"/>
  <c r="H428" i="21"/>
  <c r="K427" i="21"/>
  <c r="I427" i="21"/>
  <c r="L427" i="21"/>
  <c r="J427" i="21"/>
  <c r="M427" i="21"/>
  <c r="O426" i="21"/>
  <c r="Q426" i="21"/>
  <c r="P426" i="21"/>
  <c r="J428" i="21"/>
  <c r="M428" i="21"/>
  <c r="H429" i="21"/>
  <c r="K428" i="21"/>
  <c r="I428" i="21"/>
  <c r="L428" i="21"/>
  <c r="P427" i="21"/>
  <c r="Q427" i="21"/>
  <c r="O427" i="21"/>
  <c r="L429" i="21"/>
  <c r="I429" i="21"/>
  <c r="M429" i="21"/>
  <c r="K429" i="21"/>
  <c r="J429" i="21"/>
  <c r="H430" i="21"/>
  <c r="O428" i="21"/>
  <c r="Q428" i="21"/>
  <c r="P428" i="21"/>
  <c r="P429" i="21"/>
  <c r="Q429" i="21"/>
  <c r="O429" i="21"/>
  <c r="I430" i="21"/>
  <c r="J430" i="21"/>
  <c r="M430" i="21"/>
  <c r="H431" i="21"/>
  <c r="L430" i="21"/>
  <c r="K430" i="21"/>
  <c r="P430" i="21"/>
  <c r="Q430" i="21"/>
  <c r="O430" i="21"/>
  <c r="I431" i="21"/>
  <c r="J431" i="21"/>
  <c r="K431" i="21"/>
  <c r="M431" i="21"/>
  <c r="L431" i="21"/>
  <c r="H432" i="21"/>
  <c r="Q431" i="21"/>
  <c r="P431" i="21"/>
  <c r="O431" i="21"/>
  <c r="M432" i="21"/>
  <c r="J432" i="21"/>
  <c r="I432" i="21"/>
  <c r="K432" i="21"/>
  <c r="H433" i="21"/>
  <c r="L432" i="21"/>
  <c r="O432" i="21"/>
  <c r="Q432" i="21"/>
  <c r="P432" i="21"/>
  <c r="K433" i="21"/>
  <c r="H434" i="21"/>
  <c r="M433" i="21"/>
  <c r="L433" i="21"/>
  <c r="J433" i="21"/>
  <c r="I433" i="21"/>
  <c r="K434" i="21"/>
  <c r="I434" i="21"/>
  <c r="H435" i="21"/>
  <c r="J434" i="21"/>
  <c r="L434" i="21"/>
  <c r="M434" i="21"/>
  <c r="Q433" i="21"/>
  <c r="O433" i="21"/>
  <c r="P433" i="21"/>
  <c r="O434" i="21"/>
  <c r="Q434" i="21"/>
  <c r="P434" i="21"/>
  <c r="H436" i="21"/>
  <c r="J435" i="21"/>
  <c r="K435" i="21"/>
  <c r="L435" i="21"/>
  <c r="M435" i="21"/>
  <c r="I435" i="21"/>
  <c r="L436" i="21"/>
  <c r="H437" i="21"/>
  <c r="M436" i="21"/>
  <c r="J436" i="21"/>
  <c r="K436" i="21"/>
  <c r="I436" i="21"/>
  <c r="O435" i="21"/>
  <c r="Q435" i="21"/>
  <c r="P435" i="21"/>
  <c r="M437" i="21"/>
  <c r="K437" i="21"/>
  <c r="J437" i="21"/>
  <c r="I437" i="21"/>
  <c r="L437" i="21"/>
  <c r="H438" i="21"/>
  <c r="O436" i="21"/>
  <c r="Q436" i="21"/>
  <c r="P436" i="21"/>
  <c r="Q437" i="21"/>
  <c r="P437" i="21"/>
  <c r="O437" i="21"/>
  <c r="I438" i="21"/>
  <c r="M438" i="21"/>
  <c r="H439" i="21"/>
  <c r="J438" i="21"/>
  <c r="L438" i="21"/>
  <c r="K438" i="21"/>
  <c r="P438" i="21"/>
  <c r="O438" i="21"/>
  <c r="Q438" i="21"/>
  <c r="K439" i="21"/>
  <c r="M439" i="21"/>
  <c r="H440" i="21"/>
  <c r="L439" i="21"/>
  <c r="J439" i="21"/>
  <c r="I439" i="21"/>
  <c r="K440" i="21"/>
  <c r="L440" i="21"/>
  <c r="M440" i="21"/>
  <c r="H441" i="21"/>
  <c r="I440" i="21"/>
  <c r="J440" i="21"/>
  <c r="O439" i="21"/>
  <c r="Q439" i="21"/>
  <c r="P439" i="21"/>
  <c r="M441" i="21"/>
  <c r="K441" i="21"/>
  <c r="L441" i="21"/>
  <c r="J441" i="21"/>
  <c r="H442" i="21"/>
  <c r="I441" i="21"/>
  <c r="Q440" i="21"/>
  <c r="O440" i="21"/>
  <c r="P440" i="21"/>
  <c r="I442" i="21"/>
  <c r="M442" i="21"/>
  <c r="H443" i="21"/>
  <c r="L442" i="21"/>
  <c r="K442" i="21"/>
  <c r="J442" i="21"/>
  <c r="O441" i="21"/>
  <c r="P441" i="21"/>
  <c r="Q441" i="21"/>
  <c r="Q442" i="21"/>
  <c r="O442" i="21"/>
  <c r="P442" i="21"/>
  <c r="H444" i="21"/>
  <c r="L443" i="21"/>
  <c r="M443" i="21"/>
  <c r="I443" i="21"/>
  <c r="J443" i="21"/>
  <c r="K443" i="21"/>
  <c r="J444" i="21"/>
  <c r="M444" i="21"/>
  <c r="H445" i="21"/>
  <c r="K444" i="21"/>
  <c r="I444" i="21"/>
  <c r="L444" i="21"/>
  <c r="Q443" i="21"/>
  <c r="P443" i="21"/>
  <c r="O443" i="21"/>
  <c r="L445" i="21"/>
  <c r="H446" i="21"/>
  <c r="J445" i="21"/>
  <c r="M445" i="21"/>
  <c r="K445" i="21"/>
  <c r="I445" i="21"/>
  <c r="Q444" i="21"/>
  <c r="O444" i="21"/>
  <c r="P444" i="21"/>
  <c r="M446" i="21"/>
  <c r="J446" i="21"/>
  <c r="K446" i="21"/>
  <c r="L446" i="21"/>
  <c r="I446" i="21"/>
  <c r="H447" i="21"/>
  <c r="Q445" i="21"/>
  <c r="P445" i="21"/>
  <c r="O445" i="21"/>
  <c r="Q446" i="21"/>
  <c r="O446" i="21"/>
  <c r="P446" i="21"/>
  <c r="H448" i="21"/>
  <c r="I447" i="21"/>
  <c r="L447" i="21"/>
  <c r="J447" i="21"/>
  <c r="M447" i="21"/>
  <c r="K447" i="21"/>
  <c r="I448" i="21"/>
  <c r="H449" i="21"/>
  <c r="M448" i="21"/>
  <c r="K448" i="21"/>
  <c r="J448" i="21"/>
  <c r="L448" i="21"/>
  <c r="O447" i="21"/>
  <c r="P447" i="21"/>
  <c r="Q447" i="21"/>
  <c r="O448" i="21"/>
  <c r="P448" i="21"/>
  <c r="Q448" i="21"/>
  <c r="M449" i="21"/>
  <c r="H450" i="21"/>
  <c r="I449" i="21"/>
  <c r="K449" i="21"/>
  <c r="J449" i="21"/>
  <c r="L449" i="21"/>
  <c r="J450" i="21"/>
  <c r="M450" i="21"/>
  <c r="H451" i="21"/>
  <c r="K450" i="21"/>
  <c r="I450" i="21"/>
  <c r="L450" i="21"/>
  <c r="Q449" i="21"/>
  <c r="O449" i="21"/>
  <c r="P449" i="21"/>
  <c r="J451" i="21"/>
  <c r="H452" i="21"/>
  <c r="M451" i="21"/>
  <c r="I451" i="21"/>
  <c r="L451" i="21"/>
  <c r="K451" i="21"/>
  <c r="Q450" i="21"/>
  <c r="O450" i="21"/>
  <c r="P450" i="21"/>
  <c r="H453" i="21"/>
  <c r="I452" i="21"/>
  <c r="K452" i="21"/>
  <c r="L452" i="21"/>
  <c r="J452" i="21"/>
  <c r="M452" i="21"/>
  <c r="P451" i="21"/>
  <c r="Q451" i="21"/>
  <c r="O451" i="21"/>
  <c r="M453" i="21"/>
  <c r="H454" i="21"/>
  <c r="K453" i="21"/>
  <c r="L453" i="21"/>
  <c r="J453" i="21"/>
  <c r="I453" i="21"/>
  <c r="O452" i="21"/>
  <c r="Q452" i="21"/>
  <c r="P452" i="21"/>
  <c r="I454" i="21"/>
  <c r="H455" i="21"/>
  <c r="K454" i="21"/>
  <c r="L454" i="21"/>
  <c r="J454" i="21"/>
  <c r="M454" i="21"/>
  <c r="Q453" i="21"/>
  <c r="O453" i="21"/>
  <c r="P453" i="21"/>
  <c r="P454" i="21"/>
  <c r="Q454" i="21"/>
  <c r="O454" i="21"/>
  <c r="M455" i="21"/>
  <c r="H456" i="21"/>
  <c r="L455" i="21"/>
  <c r="J455" i="21"/>
  <c r="I455" i="21"/>
  <c r="K455" i="21"/>
  <c r="M456" i="21"/>
  <c r="I456" i="21"/>
  <c r="K456" i="21"/>
  <c r="J456" i="21"/>
  <c r="H457" i="21"/>
  <c r="L456" i="21"/>
  <c r="P455" i="21"/>
  <c r="Q455" i="21"/>
  <c r="O455" i="21"/>
  <c r="O456" i="21"/>
  <c r="Q456" i="21"/>
  <c r="P456" i="21"/>
  <c r="J457" i="21"/>
  <c r="I457" i="21"/>
  <c r="H458" i="21"/>
  <c r="L457" i="21"/>
  <c r="K457" i="21"/>
  <c r="M457" i="21"/>
  <c r="O457" i="21"/>
  <c r="Q457" i="21"/>
  <c r="P457" i="21"/>
  <c r="J458" i="21"/>
  <c r="M458" i="21"/>
  <c r="H459" i="21"/>
  <c r="K458" i="21"/>
  <c r="I458" i="21"/>
  <c r="L458" i="21"/>
  <c r="J459" i="21"/>
  <c r="I459" i="21"/>
  <c r="H460" i="21"/>
  <c r="M459" i="21"/>
  <c r="K459" i="21"/>
  <c r="L459" i="21"/>
  <c r="P458" i="21"/>
  <c r="Q458" i="21"/>
  <c r="O458" i="21"/>
  <c r="Q459" i="21"/>
  <c r="O459" i="21"/>
  <c r="P459" i="21"/>
  <c r="J460" i="21"/>
  <c r="I460" i="21"/>
  <c r="M460" i="21"/>
  <c r="H461" i="21"/>
  <c r="L460" i="21"/>
  <c r="K460" i="21"/>
  <c r="Q460" i="21"/>
  <c r="O460" i="21"/>
  <c r="P460" i="21"/>
  <c r="J461" i="21"/>
  <c r="M461" i="21"/>
  <c r="K461" i="21"/>
  <c r="L461" i="21"/>
  <c r="H462" i="21"/>
  <c r="I461" i="21"/>
  <c r="K462" i="21"/>
  <c r="L462" i="21"/>
  <c r="H463" i="21"/>
  <c r="I462" i="21"/>
  <c r="M462" i="21"/>
  <c r="J462" i="21"/>
  <c r="P461" i="21"/>
  <c r="O461" i="21"/>
  <c r="Q461" i="21"/>
  <c r="I463" i="21"/>
  <c r="L463" i="21"/>
  <c r="J463" i="21"/>
  <c r="K463" i="21"/>
  <c r="M463" i="21"/>
  <c r="H464" i="21"/>
  <c r="O462" i="21"/>
  <c r="Q462" i="21"/>
  <c r="P462" i="21"/>
  <c r="P463" i="21"/>
  <c r="Q463" i="21"/>
  <c r="O463" i="21"/>
  <c r="I464" i="21"/>
  <c r="K464" i="21"/>
  <c r="H465" i="21"/>
  <c r="L464" i="21"/>
  <c r="M464" i="21"/>
  <c r="J464" i="21"/>
  <c r="Q464" i="21"/>
  <c r="P464" i="21"/>
  <c r="O464" i="21"/>
  <c r="J465" i="21"/>
  <c r="I465" i="21"/>
  <c r="K465" i="21"/>
  <c r="H466" i="21"/>
  <c r="L465" i="21"/>
  <c r="M465" i="21"/>
  <c r="Q465" i="21"/>
  <c r="O465" i="21"/>
  <c r="P465" i="21"/>
  <c r="J466" i="21"/>
  <c r="L466" i="21"/>
  <c r="M466" i="21"/>
  <c r="H467" i="21"/>
  <c r="K466" i="21"/>
  <c r="I466" i="21"/>
  <c r="I467" i="21"/>
  <c r="M467" i="21"/>
  <c r="L467" i="21"/>
  <c r="H468" i="21"/>
  <c r="K467" i="21"/>
  <c r="J467" i="21"/>
  <c r="Q466" i="21"/>
  <c r="P466" i="21"/>
  <c r="O466" i="21"/>
  <c r="O467" i="21"/>
  <c r="P467" i="21"/>
  <c r="Q467" i="21"/>
  <c r="M468" i="21"/>
  <c r="J468" i="21"/>
  <c r="H469" i="21"/>
  <c r="K468" i="21"/>
  <c r="L468" i="21"/>
  <c r="I468" i="21"/>
  <c r="I469" i="21"/>
  <c r="J469" i="21"/>
  <c r="K469" i="21"/>
  <c r="H470" i="21"/>
  <c r="L469" i="21"/>
  <c r="M469" i="21"/>
  <c r="P468" i="21"/>
  <c r="O468" i="21"/>
  <c r="Q468" i="21"/>
  <c r="O469" i="21"/>
  <c r="P469" i="21"/>
  <c r="Q469" i="21"/>
  <c r="H471" i="21"/>
  <c r="L470" i="21"/>
  <c r="M470" i="21"/>
  <c r="I470" i="21"/>
  <c r="J470" i="21"/>
  <c r="K470" i="21"/>
  <c r="M471" i="21"/>
  <c r="L471" i="21"/>
  <c r="J471" i="21"/>
  <c r="I471" i="21"/>
  <c r="K471" i="21"/>
  <c r="H472" i="21"/>
  <c r="O470" i="21"/>
  <c r="Q470" i="21"/>
  <c r="P470" i="21"/>
  <c r="P471" i="21"/>
  <c r="O471" i="21"/>
  <c r="Q471" i="21"/>
  <c r="L472" i="21"/>
  <c r="K472" i="21"/>
  <c r="I472" i="21"/>
  <c r="H473" i="21"/>
  <c r="J472" i="21"/>
  <c r="M472" i="21"/>
  <c r="P472" i="21"/>
  <c r="Q472" i="21"/>
  <c r="O472" i="21"/>
  <c r="M473" i="21"/>
  <c r="L473" i="21"/>
  <c r="H474" i="21"/>
  <c r="I473" i="21"/>
  <c r="K473" i="21"/>
  <c r="J473" i="21"/>
  <c r="L474" i="21"/>
  <c r="M474" i="21"/>
  <c r="I474" i="21"/>
  <c r="J474" i="21"/>
  <c r="H475" i="21"/>
  <c r="K474" i="21"/>
  <c r="O473" i="21"/>
  <c r="P473" i="21"/>
  <c r="Q473" i="21"/>
  <c r="Q474" i="21"/>
  <c r="O474" i="21"/>
  <c r="P474" i="21"/>
  <c r="I475" i="21"/>
  <c r="L475" i="21"/>
  <c r="H476" i="21"/>
  <c r="J475" i="21"/>
  <c r="M475" i="21"/>
  <c r="K475" i="21"/>
  <c r="P475" i="21"/>
  <c r="O475" i="21"/>
  <c r="Q475" i="21"/>
  <c r="J476" i="21"/>
  <c r="H477" i="21"/>
  <c r="I476" i="21"/>
  <c r="L476" i="21"/>
  <c r="M476" i="21"/>
  <c r="K476" i="21"/>
  <c r="I477" i="21"/>
  <c r="K477" i="21"/>
  <c r="H478" i="21"/>
  <c r="L477" i="21"/>
  <c r="J477" i="21"/>
  <c r="M477" i="21"/>
  <c r="O476" i="21"/>
  <c r="Q476" i="21"/>
  <c r="P476" i="21"/>
  <c r="O477" i="21"/>
  <c r="Q477" i="21"/>
  <c r="P477" i="21"/>
  <c r="I478" i="21"/>
  <c r="J478" i="21"/>
  <c r="M478" i="21"/>
  <c r="K478" i="21"/>
  <c r="L478" i="21"/>
  <c r="H479" i="21"/>
  <c r="Q478" i="21"/>
  <c r="P478" i="21"/>
  <c r="O478" i="21"/>
  <c r="M479" i="21"/>
  <c r="H480" i="21"/>
  <c r="K479" i="21"/>
  <c r="L479" i="21"/>
  <c r="I479" i="21"/>
  <c r="J479" i="21"/>
  <c r="M480" i="21"/>
  <c r="K480" i="21"/>
  <c r="L480" i="21"/>
  <c r="H481" i="21"/>
  <c r="J480" i="21"/>
  <c r="I480" i="21"/>
  <c r="Q479" i="21"/>
  <c r="P479" i="21"/>
  <c r="O479" i="21"/>
  <c r="H482" i="21"/>
  <c r="J481" i="21"/>
  <c r="I481" i="21"/>
  <c r="M481" i="21"/>
  <c r="L481" i="21"/>
  <c r="K481" i="21"/>
  <c r="P480" i="21"/>
  <c r="Q480" i="21"/>
  <c r="O480" i="21"/>
  <c r="M482" i="21"/>
  <c r="I482" i="21"/>
  <c r="K482" i="21"/>
  <c r="H483" i="21"/>
  <c r="L482" i="21"/>
  <c r="J482" i="21"/>
  <c r="P481" i="21"/>
  <c r="Q481" i="21"/>
  <c r="O481" i="21"/>
  <c r="P482" i="21"/>
  <c r="Q482" i="21"/>
  <c r="O482" i="21"/>
  <c r="L483" i="21"/>
  <c r="J483" i="21"/>
  <c r="H484" i="21"/>
  <c r="I483" i="21"/>
  <c r="K483" i="21"/>
  <c r="M483" i="21"/>
  <c r="M484" i="21"/>
  <c r="I484" i="21"/>
  <c r="J484" i="21"/>
  <c r="K484" i="21"/>
  <c r="L484" i="21"/>
  <c r="H485" i="21"/>
  <c r="O483" i="21"/>
  <c r="Q483" i="21"/>
  <c r="P483" i="21"/>
  <c r="O484" i="21"/>
  <c r="P484" i="21"/>
  <c r="Q484" i="21"/>
  <c r="H486" i="21"/>
  <c r="K485" i="21"/>
  <c r="J485" i="21"/>
  <c r="M485" i="21"/>
  <c r="I485" i="21"/>
  <c r="L485" i="21"/>
  <c r="M486" i="21"/>
  <c r="H487" i="21"/>
  <c r="I486" i="21"/>
  <c r="J486" i="21"/>
  <c r="L486" i="21"/>
  <c r="K486" i="21"/>
  <c r="O485" i="21"/>
  <c r="Q485" i="21"/>
  <c r="P485" i="21"/>
  <c r="H488" i="21"/>
  <c r="J487" i="21"/>
  <c r="L487" i="21"/>
  <c r="K487" i="21"/>
  <c r="M487" i="21"/>
  <c r="I487" i="21"/>
  <c r="P486" i="21"/>
  <c r="O486" i="21"/>
  <c r="Q486" i="21"/>
  <c r="M488" i="21"/>
  <c r="J488" i="21"/>
  <c r="L488" i="21"/>
  <c r="H489" i="21"/>
  <c r="K488" i="21"/>
  <c r="I488" i="21"/>
  <c r="O487" i="21"/>
  <c r="P487" i="21"/>
  <c r="Q487" i="21"/>
  <c r="I489" i="21"/>
  <c r="K489" i="21"/>
  <c r="M489" i="21"/>
  <c r="L489" i="21"/>
  <c r="J489" i="21"/>
  <c r="H490" i="21"/>
  <c r="P488" i="21"/>
  <c r="Q488" i="21"/>
  <c r="O488" i="21"/>
  <c r="Q489" i="21"/>
  <c r="O489" i="21"/>
  <c r="P489" i="21"/>
  <c r="I490" i="21"/>
  <c r="M490" i="21"/>
  <c r="K490" i="21"/>
  <c r="J490" i="21"/>
  <c r="H491" i="21"/>
  <c r="L490" i="21"/>
  <c r="P490" i="21"/>
  <c r="O490" i="21"/>
  <c r="Q490" i="21"/>
  <c r="J491" i="21"/>
  <c r="K491" i="21"/>
  <c r="L491" i="21"/>
  <c r="M491" i="21"/>
  <c r="H492" i="21"/>
  <c r="I491" i="21"/>
  <c r="K492" i="21"/>
  <c r="H493" i="21"/>
  <c r="I492" i="21"/>
  <c r="M492" i="21"/>
  <c r="L492" i="21"/>
  <c r="J492" i="21"/>
  <c r="O491" i="21"/>
  <c r="Q491" i="21"/>
  <c r="P491" i="21"/>
  <c r="K493" i="21"/>
  <c r="H494" i="21"/>
  <c r="M493" i="21"/>
  <c r="L493" i="21"/>
  <c r="I493" i="21"/>
  <c r="J493" i="21"/>
  <c r="O492" i="21"/>
  <c r="Q492" i="21"/>
  <c r="P492" i="21"/>
  <c r="K494" i="21"/>
  <c r="I494" i="21"/>
  <c r="H495" i="21"/>
  <c r="L494" i="21"/>
  <c r="J494" i="21"/>
  <c r="M494" i="21"/>
  <c r="P493" i="21"/>
  <c r="O493" i="21"/>
  <c r="Q493" i="21"/>
  <c r="Q494" i="21"/>
  <c r="O494" i="21"/>
  <c r="P494" i="21"/>
  <c r="M495" i="21"/>
  <c r="K495" i="21"/>
  <c r="I495" i="21"/>
  <c r="J495" i="21"/>
  <c r="H496" i="21"/>
  <c r="L495" i="21"/>
  <c r="Q495" i="21"/>
  <c r="P495" i="21"/>
  <c r="O495" i="21"/>
  <c r="M496" i="21"/>
  <c r="L496" i="21"/>
  <c r="I496" i="21"/>
  <c r="H497" i="21"/>
  <c r="J496" i="21"/>
  <c r="K496" i="21"/>
  <c r="P496" i="21"/>
  <c r="Q496" i="21"/>
  <c r="O496" i="21"/>
  <c r="I497" i="21"/>
  <c r="L497" i="21"/>
  <c r="K497" i="21"/>
  <c r="M497" i="21"/>
  <c r="J497" i="21"/>
  <c r="H498" i="21"/>
  <c r="P497" i="21"/>
  <c r="Q497" i="21"/>
  <c r="O497" i="21"/>
  <c r="M498" i="21"/>
  <c r="K498" i="21"/>
  <c r="L498" i="21"/>
  <c r="I498" i="21"/>
  <c r="H499" i="21"/>
  <c r="J498" i="21"/>
  <c r="P498" i="21"/>
  <c r="O498" i="21"/>
  <c r="Q498" i="21"/>
  <c r="K499" i="21"/>
  <c r="J499" i="21"/>
  <c r="L499" i="21"/>
  <c r="M499" i="21"/>
  <c r="H500" i="21"/>
  <c r="I499" i="21"/>
  <c r="I500" i="21"/>
  <c r="J500" i="21"/>
  <c r="M500" i="21"/>
  <c r="L500" i="21"/>
  <c r="K500" i="21"/>
  <c r="H501" i="21"/>
  <c r="Q499" i="21"/>
  <c r="O499" i="21"/>
  <c r="P499" i="21"/>
  <c r="P500" i="21"/>
  <c r="O500" i="21"/>
  <c r="Q500" i="21"/>
  <c r="M501" i="21"/>
  <c r="H502" i="21"/>
  <c r="I501" i="21"/>
  <c r="L501" i="21"/>
  <c r="J501" i="21"/>
  <c r="K501" i="21"/>
  <c r="H503" i="21"/>
  <c r="I502" i="21"/>
  <c r="M502" i="21"/>
  <c r="L502" i="21"/>
  <c r="K502" i="21"/>
  <c r="J502" i="21"/>
  <c r="P501" i="21"/>
  <c r="Q501" i="21"/>
  <c r="O501" i="21"/>
  <c r="H504" i="21"/>
  <c r="I503" i="21"/>
  <c r="K503" i="21"/>
  <c r="M503" i="21"/>
  <c r="J503" i="21"/>
  <c r="L503" i="21"/>
  <c r="Q502" i="21"/>
  <c r="O502" i="21"/>
  <c r="P502" i="21"/>
  <c r="L504" i="21"/>
  <c r="H505" i="21"/>
  <c r="J504" i="21"/>
  <c r="I504" i="21"/>
  <c r="K504" i="21"/>
  <c r="M504" i="21"/>
  <c r="O503" i="21"/>
  <c r="P503" i="21"/>
  <c r="Q503" i="21"/>
  <c r="I505" i="21"/>
  <c r="H506" i="21"/>
  <c r="J505" i="21"/>
  <c r="L505" i="21"/>
  <c r="M505" i="21"/>
  <c r="K505" i="21"/>
  <c r="P504" i="21"/>
  <c r="Q504" i="21"/>
  <c r="O504" i="21"/>
  <c r="P505" i="21"/>
  <c r="O505" i="21"/>
  <c r="Q505" i="21"/>
  <c r="H507" i="21"/>
  <c r="I506" i="21"/>
  <c r="K506" i="21"/>
  <c r="L506" i="21"/>
  <c r="J506" i="21"/>
  <c r="M506" i="21"/>
  <c r="H508" i="21"/>
  <c r="L507" i="21"/>
  <c r="J507" i="21"/>
  <c r="I507" i="21"/>
  <c r="K507" i="21"/>
  <c r="M507" i="21"/>
  <c r="P506" i="21"/>
  <c r="Q506" i="21"/>
  <c r="O506" i="21"/>
  <c r="J508" i="21"/>
  <c r="H509" i="21"/>
  <c r="L508" i="21"/>
  <c r="M508" i="21"/>
  <c r="I508" i="21"/>
  <c r="K508" i="21"/>
  <c r="Q507" i="21"/>
  <c r="P507" i="21"/>
  <c r="O507" i="21"/>
  <c r="L509" i="21"/>
  <c r="M509" i="21"/>
  <c r="H510" i="21"/>
  <c r="I509" i="21"/>
  <c r="J509" i="21"/>
  <c r="K509" i="21"/>
  <c r="Q508" i="21"/>
  <c r="O508" i="21"/>
  <c r="P508" i="21"/>
  <c r="K510" i="21"/>
  <c r="H511" i="21"/>
  <c r="L510" i="21"/>
  <c r="M510" i="21"/>
  <c r="I510" i="21"/>
  <c r="J510" i="21"/>
  <c r="P509" i="21"/>
  <c r="Q509" i="21"/>
  <c r="O509" i="21"/>
  <c r="M511" i="21"/>
  <c r="J511" i="21"/>
  <c r="K511" i="21"/>
  <c r="L511" i="21"/>
  <c r="H512" i="21"/>
  <c r="I511" i="21"/>
  <c r="Q510" i="21"/>
  <c r="P510" i="21"/>
  <c r="O510" i="21"/>
  <c r="K512" i="21"/>
  <c r="L512" i="21"/>
  <c r="J512" i="21"/>
  <c r="I512" i="21"/>
  <c r="H513" i="21"/>
  <c r="M512" i="21"/>
  <c r="O511" i="21"/>
  <c r="Q511" i="21"/>
  <c r="P511" i="21"/>
  <c r="Q512" i="21"/>
  <c r="P512" i="21"/>
  <c r="O512" i="21"/>
  <c r="H514" i="21"/>
  <c r="L513" i="21"/>
  <c r="J513" i="21"/>
  <c r="M513" i="21"/>
  <c r="K513" i="21"/>
  <c r="I513" i="21"/>
  <c r="K514" i="21"/>
  <c r="J514" i="21"/>
  <c r="L514" i="21"/>
  <c r="M514" i="21"/>
  <c r="I514" i="21"/>
  <c r="H515" i="21"/>
  <c r="Q513" i="21"/>
  <c r="P513" i="21"/>
  <c r="O513" i="21"/>
  <c r="P514" i="21"/>
  <c r="O514" i="21"/>
  <c r="Q514" i="21"/>
  <c r="I515" i="21"/>
  <c r="M515" i="21"/>
  <c r="K515" i="21"/>
  <c r="J515" i="21"/>
  <c r="L515" i="21"/>
  <c r="H516" i="21"/>
  <c r="O515" i="21"/>
  <c r="Q515" i="21"/>
  <c r="P515" i="21"/>
  <c r="H517" i="21"/>
  <c r="J516" i="21"/>
  <c r="I516" i="21"/>
  <c r="M516" i="21"/>
  <c r="L516" i="21"/>
  <c r="K516" i="21"/>
  <c r="J517" i="21"/>
  <c r="L517" i="21"/>
  <c r="H518" i="21"/>
  <c r="I517" i="21"/>
  <c r="K517" i="21"/>
  <c r="M517" i="21"/>
  <c r="O516" i="21"/>
  <c r="P516" i="21"/>
  <c r="Q516" i="21"/>
  <c r="K518" i="21"/>
  <c r="M518" i="21"/>
  <c r="J518" i="21"/>
  <c r="L518" i="21"/>
  <c r="H519" i="21"/>
  <c r="I518" i="21"/>
  <c r="P517" i="21"/>
  <c r="O517" i="21"/>
  <c r="Q517" i="21"/>
  <c r="I519" i="21"/>
  <c r="H520" i="21"/>
  <c r="M519" i="21"/>
  <c r="J519" i="21"/>
  <c r="K519" i="21"/>
  <c r="L519" i="21"/>
  <c r="O518" i="21"/>
  <c r="Q518" i="21"/>
  <c r="P518" i="21"/>
  <c r="Q519" i="21"/>
  <c r="O519" i="21"/>
  <c r="P519" i="21"/>
  <c r="I520" i="21"/>
  <c r="J520" i="21"/>
  <c r="K520" i="21"/>
  <c r="L520" i="21"/>
  <c r="H521" i="21"/>
  <c r="M520" i="21"/>
  <c r="O520" i="21"/>
  <c r="P520" i="21"/>
  <c r="Q520" i="21"/>
  <c r="M521" i="21"/>
  <c r="K521" i="21"/>
  <c r="L521" i="21"/>
  <c r="I521" i="21"/>
  <c r="J521" i="21"/>
  <c r="H522" i="21"/>
  <c r="P521" i="21"/>
  <c r="Q521" i="21"/>
  <c r="O521" i="21"/>
  <c r="L522" i="21"/>
  <c r="J522" i="21"/>
  <c r="I522" i="21"/>
  <c r="K522" i="21"/>
  <c r="H523" i="21"/>
  <c r="M522" i="21"/>
  <c r="P522" i="21"/>
  <c r="Q522" i="21"/>
  <c r="O522" i="21"/>
  <c r="K523" i="21"/>
  <c r="I523" i="21"/>
  <c r="H524" i="21"/>
  <c r="M523" i="21"/>
  <c r="L523" i="21"/>
  <c r="J523" i="21"/>
  <c r="P523" i="21"/>
  <c r="O523" i="21"/>
  <c r="Q523" i="21"/>
  <c r="K524" i="21"/>
  <c r="H525" i="21"/>
  <c r="I524" i="21"/>
  <c r="M524" i="21"/>
  <c r="J524" i="21"/>
  <c r="L524" i="21"/>
  <c r="K525" i="21"/>
  <c r="J525" i="21"/>
  <c r="M525" i="21"/>
  <c r="I525" i="21"/>
  <c r="L525" i="21"/>
  <c r="H526" i="21"/>
  <c r="P524" i="21"/>
  <c r="O524" i="21"/>
  <c r="Q524" i="21"/>
  <c r="O525" i="21"/>
  <c r="P525" i="21"/>
  <c r="Q525" i="21"/>
  <c r="M526" i="21"/>
  <c r="L526" i="21"/>
  <c r="I526" i="21"/>
  <c r="H527" i="21"/>
  <c r="K526" i="21"/>
  <c r="J526" i="21"/>
  <c r="O526" i="21"/>
  <c r="Q526" i="21"/>
  <c r="P526" i="21"/>
  <c r="K527" i="21"/>
  <c r="M527" i="21"/>
  <c r="I527" i="21"/>
  <c r="L527" i="21"/>
  <c r="H528" i="21"/>
  <c r="J527" i="21"/>
  <c r="P527" i="21"/>
  <c r="Q527" i="21"/>
  <c r="O527" i="21"/>
  <c r="H529" i="21"/>
  <c r="K528" i="21"/>
  <c r="L528" i="21"/>
  <c r="I528" i="21"/>
  <c r="J528" i="21"/>
  <c r="M528" i="21"/>
  <c r="H530" i="21"/>
  <c r="K529" i="21"/>
  <c r="L529" i="21"/>
  <c r="M529" i="21"/>
  <c r="J529" i="21"/>
  <c r="I529" i="21"/>
  <c r="P528" i="21"/>
  <c r="O528" i="21"/>
  <c r="Q528" i="21"/>
  <c r="L530" i="21"/>
  <c r="I530" i="21"/>
  <c r="J530" i="21"/>
  <c r="H531" i="21"/>
  <c r="K530" i="21"/>
  <c r="M530" i="21"/>
  <c r="O529" i="21"/>
  <c r="P529" i="21"/>
  <c r="Q529" i="21"/>
  <c r="O530" i="21"/>
  <c r="Q530" i="21"/>
  <c r="P530" i="21"/>
  <c r="L531" i="21"/>
  <c r="J531" i="21"/>
  <c r="H532" i="21"/>
  <c r="M531" i="21"/>
  <c r="K531" i="21"/>
  <c r="I531" i="21"/>
  <c r="M532" i="21"/>
  <c r="K532" i="21"/>
  <c r="L532" i="21"/>
  <c r="H533" i="21"/>
  <c r="J532" i="21"/>
  <c r="I532" i="21"/>
  <c r="Q531" i="21"/>
  <c r="O531" i="21"/>
  <c r="P531" i="21"/>
  <c r="K533" i="21"/>
  <c r="M533" i="21"/>
  <c r="H534" i="21"/>
  <c r="I533" i="21"/>
  <c r="L533" i="21"/>
  <c r="J533" i="21"/>
  <c r="P532" i="21"/>
  <c r="Q532" i="21"/>
  <c r="O532" i="21"/>
  <c r="M534" i="21"/>
  <c r="H535" i="21"/>
  <c r="J534" i="21"/>
  <c r="L534" i="21"/>
  <c r="I534" i="21"/>
  <c r="K534" i="21"/>
  <c r="P533" i="21"/>
  <c r="Q533" i="21"/>
  <c r="O533" i="21"/>
  <c r="I535" i="21"/>
  <c r="M535" i="21"/>
  <c r="J535" i="21"/>
  <c r="H536" i="21"/>
  <c r="K535" i="21"/>
  <c r="L535" i="21"/>
  <c r="P534" i="21"/>
  <c r="O534" i="21"/>
  <c r="Q534" i="21"/>
  <c r="Q535" i="21"/>
  <c r="P535" i="21"/>
  <c r="O535" i="21"/>
  <c r="L536" i="21"/>
  <c r="H537" i="21"/>
  <c r="M536" i="21"/>
  <c r="I536" i="21"/>
  <c r="J536" i="21"/>
  <c r="K536" i="21"/>
  <c r="L537" i="21"/>
  <c r="M537" i="21"/>
  <c r="K537" i="21"/>
  <c r="J537" i="21"/>
  <c r="I537" i="21"/>
  <c r="H538" i="21"/>
  <c r="O536" i="21"/>
  <c r="Q536" i="21"/>
  <c r="P536" i="21"/>
  <c r="Q537" i="21"/>
  <c r="P537" i="21"/>
  <c r="O537" i="21"/>
  <c r="J538" i="21"/>
  <c r="L538" i="21"/>
  <c r="I538" i="21"/>
  <c r="H539" i="21"/>
  <c r="K538" i="21"/>
  <c r="M538" i="21"/>
  <c r="Q538" i="21"/>
  <c r="P538" i="21"/>
  <c r="O538" i="21"/>
  <c r="H540" i="21"/>
  <c r="M539" i="21"/>
  <c r="I539" i="21"/>
  <c r="L539" i="21"/>
  <c r="J539" i="21"/>
  <c r="K539" i="21"/>
  <c r="I540" i="21"/>
  <c r="M540" i="21"/>
  <c r="J540" i="21"/>
  <c r="K540" i="21"/>
  <c r="L540" i="21"/>
  <c r="H541" i="21"/>
  <c r="Q539" i="21"/>
  <c r="O539" i="21"/>
  <c r="P539" i="21"/>
  <c r="Q540" i="21"/>
  <c r="O540" i="21"/>
  <c r="P540" i="21"/>
  <c r="K541" i="21"/>
  <c r="L541" i="21"/>
  <c r="M541" i="21"/>
  <c r="J541" i="21"/>
  <c r="I541" i="21"/>
  <c r="H542" i="21"/>
  <c r="Q541" i="21"/>
  <c r="O541" i="21"/>
  <c r="P541" i="21"/>
  <c r="L542" i="21"/>
  <c r="H543" i="21"/>
  <c r="J542" i="21"/>
  <c r="K542" i="21"/>
  <c r="I542" i="21"/>
  <c r="M542" i="21"/>
  <c r="L543" i="21"/>
  <c r="M543" i="21"/>
  <c r="I543" i="21"/>
  <c r="H544" i="21"/>
  <c r="K543" i="21"/>
  <c r="J543" i="21"/>
  <c r="Q542" i="21"/>
  <c r="P542" i="21"/>
  <c r="O542" i="21"/>
  <c r="O543" i="21"/>
  <c r="Q543" i="21"/>
  <c r="P543" i="21"/>
  <c r="J544" i="21"/>
  <c r="H545" i="21"/>
  <c r="K544" i="21"/>
  <c r="L544" i="21"/>
  <c r="I544" i="21"/>
  <c r="M544" i="21"/>
  <c r="H546" i="21"/>
  <c r="M545" i="21"/>
  <c r="K545" i="21"/>
  <c r="L545" i="21"/>
  <c r="I545" i="21"/>
  <c r="J545" i="21"/>
  <c r="Q544" i="21"/>
  <c r="P544" i="21"/>
  <c r="O544" i="21"/>
  <c r="K546" i="21"/>
  <c r="L546" i="21"/>
  <c r="M546" i="21"/>
  <c r="I546" i="21"/>
  <c r="J546" i="21"/>
  <c r="H547" i="21"/>
  <c r="O545" i="21"/>
  <c r="Q545" i="21"/>
  <c r="P545" i="21"/>
  <c r="O546" i="21"/>
  <c r="P546" i="21"/>
  <c r="Q546" i="21"/>
  <c r="K547" i="21"/>
  <c r="M547" i="21"/>
  <c r="I547" i="21"/>
  <c r="J547" i="21"/>
  <c r="H548" i="21"/>
  <c r="L547" i="21"/>
  <c r="P547" i="21"/>
  <c r="O547" i="21"/>
  <c r="Q547" i="21"/>
  <c r="J548" i="21"/>
  <c r="H549" i="21"/>
  <c r="K548" i="21"/>
  <c r="I548" i="21"/>
  <c r="M548" i="21"/>
  <c r="L548" i="21"/>
  <c r="I549" i="21"/>
  <c r="L549" i="21"/>
  <c r="M549" i="21"/>
  <c r="J549" i="21"/>
  <c r="H550" i="21"/>
  <c r="K549" i="21"/>
  <c r="P548" i="21"/>
  <c r="Q548" i="21"/>
  <c r="O548" i="21"/>
  <c r="Q549" i="21"/>
  <c r="O549" i="21"/>
  <c r="P549" i="21"/>
  <c r="M550" i="21"/>
  <c r="H551" i="21"/>
  <c r="I550" i="21"/>
  <c r="J550" i="21"/>
  <c r="K550" i="21"/>
  <c r="L550" i="21"/>
  <c r="I551" i="21"/>
  <c r="H552" i="21"/>
  <c r="L551" i="21"/>
  <c r="J551" i="21"/>
  <c r="M551" i="21"/>
  <c r="K551" i="21"/>
  <c r="P550" i="21"/>
  <c r="Q550" i="21"/>
  <c r="Q551" i="21"/>
  <c r="O551" i="21"/>
  <c r="P551" i="21"/>
  <c r="J552" i="21"/>
  <c r="H553" i="21"/>
  <c r="I552" i="21"/>
  <c r="M552" i="21"/>
  <c r="L552" i="21"/>
  <c r="K552" i="21"/>
  <c r="H554" i="21"/>
  <c r="J553" i="21"/>
  <c r="I553" i="21"/>
  <c r="M553" i="21"/>
  <c r="K553" i="21"/>
  <c r="L553" i="21"/>
  <c r="O552" i="21"/>
  <c r="Q552" i="21"/>
  <c r="P552" i="21"/>
  <c r="K554" i="21"/>
  <c r="J554" i="21"/>
  <c r="I554" i="21"/>
  <c r="M554" i="21"/>
  <c r="L554" i="21"/>
  <c r="H555" i="21"/>
  <c r="O553" i="21"/>
  <c r="Q553" i="21"/>
  <c r="P553" i="21"/>
  <c r="O554" i="21"/>
  <c r="P554" i="21"/>
  <c r="Q554" i="21"/>
  <c r="J555" i="21"/>
  <c r="K555" i="21"/>
  <c r="H556" i="21"/>
  <c r="I555" i="21"/>
  <c r="L555" i="21"/>
  <c r="M555" i="21"/>
  <c r="K556" i="21"/>
  <c r="L556" i="21"/>
  <c r="H557" i="21"/>
  <c r="M556" i="21"/>
  <c r="J556" i="21"/>
  <c r="I556" i="21"/>
  <c r="O555" i="21"/>
  <c r="Q555" i="21"/>
  <c r="P555" i="21"/>
  <c r="H558" i="21"/>
  <c r="J557" i="21"/>
  <c r="L557" i="21"/>
  <c r="I557" i="21"/>
  <c r="K557" i="21"/>
  <c r="M557" i="21"/>
  <c r="P556" i="21"/>
  <c r="Q556" i="21"/>
  <c r="O556" i="21"/>
  <c r="I558" i="21"/>
  <c r="K558" i="21"/>
  <c r="J558" i="21"/>
  <c r="L558" i="21"/>
  <c r="H559" i="21"/>
  <c r="M558" i="21"/>
  <c r="O557" i="21"/>
  <c r="P557" i="21"/>
  <c r="Q557" i="21"/>
  <c r="P558" i="21"/>
  <c r="Q558" i="21"/>
  <c r="O558" i="21"/>
  <c r="K559" i="21"/>
  <c r="I559" i="21"/>
  <c r="J559" i="21"/>
  <c r="H560" i="21"/>
  <c r="M559" i="21"/>
  <c r="L559" i="21"/>
  <c r="Q559" i="21"/>
  <c r="O559" i="21"/>
  <c r="P559" i="21"/>
  <c r="M560" i="21"/>
  <c r="I560" i="21"/>
  <c r="H561" i="21"/>
  <c r="J560" i="21"/>
  <c r="K560" i="21"/>
  <c r="L560" i="21"/>
  <c r="O560" i="21"/>
  <c r="P560" i="21"/>
  <c r="Q560" i="21"/>
  <c r="H562" i="21"/>
  <c r="K561" i="21"/>
  <c r="L561" i="21"/>
  <c r="J561" i="21"/>
  <c r="I561" i="21"/>
  <c r="M561" i="21"/>
  <c r="K562" i="21"/>
  <c r="J562" i="21"/>
  <c r="I562" i="21"/>
  <c r="L562" i="21"/>
  <c r="H563" i="21"/>
  <c r="M562" i="21"/>
  <c r="P561" i="21"/>
  <c r="Q561" i="21"/>
  <c r="O561" i="21"/>
  <c r="Q562" i="21"/>
  <c r="O562" i="21"/>
  <c r="P562" i="21"/>
  <c r="I563" i="21"/>
  <c r="L563" i="21"/>
  <c r="K563" i="21"/>
  <c r="J563" i="21"/>
  <c r="M563" i="21"/>
  <c r="H564" i="21"/>
  <c r="P563" i="21"/>
  <c r="O563" i="21"/>
  <c r="Q563" i="21"/>
  <c r="M564" i="21"/>
  <c r="I564" i="21"/>
  <c r="L564" i="21"/>
  <c r="J564" i="21"/>
  <c r="H565" i="21"/>
  <c r="K564" i="21"/>
  <c r="O564" i="21"/>
  <c r="P564" i="21"/>
  <c r="Q564" i="21"/>
  <c r="I565" i="21"/>
  <c r="M565" i="21"/>
  <c r="L565" i="21"/>
  <c r="J565" i="21"/>
  <c r="K565" i="21"/>
  <c r="H566" i="21"/>
  <c r="Q565" i="21"/>
  <c r="P565" i="21"/>
  <c r="O565" i="21"/>
  <c r="I566" i="21"/>
  <c r="H567" i="21"/>
  <c r="K566" i="21"/>
  <c r="J566" i="21"/>
  <c r="L566" i="21"/>
  <c r="M566" i="21"/>
  <c r="P566" i="21"/>
  <c r="Q566" i="21"/>
  <c r="O566" i="21"/>
  <c r="I567" i="21"/>
  <c r="L567" i="21"/>
  <c r="K567" i="21"/>
  <c r="J567" i="21"/>
  <c r="M567" i="21"/>
  <c r="H568" i="21"/>
  <c r="Q567" i="21"/>
  <c r="P567" i="21"/>
  <c r="O567" i="21"/>
  <c r="K568" i="21"/>
  <c r="I568" i="21"/>
  <c r="H569" i="21"/>
  <c r="L568" i="21"/>
  <c r="J568" i="21"/>
  <c r="M568" i="21"/>
  <c r="O568" i="21"/>
  <c r="Q568" i="21"/>
  <c r="P568" i="21"/>
  <c r="L569" i="21"/>
  <c r="M569" i="21"/>
  <c r="K569" i="21"/>
  <c r="J569" i="21"/>
  <c r="I569" i="21"/>
  <c r="H570" i="21"/>
  <c r="Q569" i="21"/>
  <c r="O569" i="21"/>
  <c r="P569" i="21"/>
  <c r="J570" i="21"/>
  <c r="K570" i="21"/>
  <c r="L570" i="21"/>
  <c r="I570" i="21"/>
  <c r="M570" i="21"/>
  <c r="H571" i="21"/>
  <c r="P570" i="21"/>
  <c r="Q570" i="21"/>
  <c r="O570" i="21"/>
  <c r="K571" i="21"/>
  <c r="I571" i="21"/>
  <c r="M571" i="21"/>
  <c r="H572" i="21"/>
  <c r="J571" i="21"/>
  <c r="L571" i="21"/>
  <c r="P571" i="21"/>
  <c r="O571" i="21"/>
  <c r="Q571" i="21"/>
  <c r="I572" i="21"/>
  <c r="J572" i="21"/>
  <c r="H573" i="21"/>
  <c r="M572" i="21"/>
  <c r="K572" i="21"/>
  <c r="L572" i="21"/>
  <c r="Q572" i="21"/>
  <c r="P572" i="21"/>
  <c r="O572" i="21"/>
  <c r="K573" i="21"/>
  <c r="M573" i="21"/>
  <c r="H574" i="21"/>
  <c r="I573" i="21"/>
  <c r="J573" i="21"/>
  <c r="L573" i="21"/>
  <c r="I574" i="21"/>
  <c r="M574" i="21"/>
  <c r="K574" i="21"/>
  <c r="H575" i="21"/>
  <c r="J574" i="21"/>
  <c r="L574" i="21"/>
  <c r="O573" i="21"/>
  <c r="Q573" i="21"/>
  <c r="P573" i="21"/>
  <c r="O574" i="21"/>
  <c r="P574" i="21"/>
  <c r="Q574" i="21"/>
  <c r="K575" i="21"/>
  <c r="J575" i="21"/>
  <c r="M575" i="21"/>
  <c r="H576" i="21"/>
  <c r="I575" i="21"/>
  <c r="L575" i="21"/>
  <c r="M576" i="21"/>
  <c r="L576" i="21"/>
  <c r="H577" i="21"/>
  <c r="J576" i="21"/>
  <c r="I576" i="21"/>
  <c r="K576" i="21"/>
  <c r="Q575" i="21"/>
  <c r="P575" i="21"/>
  <c r="O575" i="21"/>
  <c r="M577" i="21"/>
  <c r="K577" i="21"/>
  <c r="I577" i="21"/>
  <c r="L577" i="21"/>
  <c r="J577" i="21"/>
  <c r="H578" i="21"/>
  <c r="P576" i="21"/>
  <c r="Q576" i="21"/>
  <c r="O576" i="21"/>
  <c r="Q577" i="21"/>
  <c r="P577" i="21"/>
  <c r="O577" i="21"/>
  <c r="M578" i="21"/>
  <c r="K578" i="21"/>
  <c r="H579" i="21"/>
  <c r="J578" i="21"/>
  <c r="I578" i="21"/>
  <c r="L578" i="21"/>
  <c r="H580" i="21"/>
  <c r="K579" i="21"/>
  <c r="M579" i="21"/>
  <c r="I579" i="21"/>
  <c r="L579" i="21"/>
  <c r="J579" i="21"/>
  <c r="Q578" i="21"/>
  <c r="P578" i="21"/>
  <c r="O578" i="21"/>
  <c r="M580" i="21"/>
  <c r="J580" i="21"/>
  <c r="I580" i="21"/>
  <c r="L580" i="21"/>
  <c r="H581" i="21"/>
  <c r="K580" i="21"/>
  <c r="Q579" i="21"/>
  <c r="P579" i="21"/>
  <c r="O579" i="21"/>
  <c r="O580" i="21"/>
  <c r="P580" i="21"/>
  <c r="Q580" i="21"/>
  <c r="M581" i="21"/>
  <c r="I581" i="21"/>
  <c r="H582" i="21"/>
  <c r="K581" i="21"/>
  <c r="L581" i="21"/>
  <c r="J581" i="21"/>
  <c r="O581" i="21"/>
  <c r="P581" i="21"/>
  <c r="Q581" i="21"/>
  <c r="H583" i="21"/>
  <c r="I582" i="21"/>
  <c r="L582" i="21"/>
  <c r="J582" i="21"/>
  <c r="M582" i="21"/>
  <c r="K582" i="21"/>
  <c r="H584" i="21"/>
  <c r="I583" i="21"/>
  <c r="M583" i="21"/>
  <c r="K583" i="21"/>
  <c r="L583" i="21"/>
  <c r="J583" i="21"/>
  <c r="P582" i="21"/>
  <c r="Q582" i="21"/>
  <c r="O582" i="21"/>
  <c r="H585" i="21"/>
  <c r="J584" i="21"/>
  <c r="K584" i="21"/>
  <c r="I584" i="21"/>
  <c r="M584" i="21"/>
  <c r="L584" i="21"/>
  <c r="P583" i="21"/>
  <c r="Q583" i="21"/>
  <c r="O583" i="21"/>
  <c r="M585" i="21"/>
  <c r="K585" i="21"/>
  <c r="J585" i="21"/>
  <c r="L585" i="21"/>
  <c r="H586" i="21"/>
  <c r="I585" i="21"/>
  <c r="O584" i="21"/>
  <c r="P584" i="21"/>
  <c r="Q584" i="21"/>
  <c r="J586" i="21"/>
  <c r="L586" i="21"/>
  <c r="K586" i="21"/>
  <c r="H587" i="21"/>
  <c r="I586" i="21"/>
  <c r="M586" i="21"/>
  <c r="O585" i="21"/>
  <c r="P585" i="21"/>
  <c r="Q585" i="21"/>
  <c r="J587" i="21"/>
  <c r="M587" i="21"/>
  <c r="H588" i="21"/>
  <c r="K587" i="21"/>
  <c r="I587" i="21"/>
  <c r="L587" i="21"/>
  <c r="P586" i="21"/>
  <c r="O586" i="21"/>
  <c r="Q586" i="21"/>
  <c r="K588" i="21"/>
  <c r="I588" i="21"/>
  <c r="L588" i="21"/>
  <c r="H589" i="21"/>
  <c r="M588" i="21"/>
  <c r="J588" i="21"/>
  <c r="Q587" i="21"/>
  <c r="O587" i="21"/>
  <c r="P587" i="21"/>
  <c r="O588" i="21"/>
  <c r="P588" i="21"/>
  <c r="Q588" i="21"/>
  <c r="J589" i="21"/>
  <c r="K589" i="21"/>
  <c r="I589" i="21"/>
  <c r="H590" i="21"/>
  <c r="M589" i="21"/>
  <c r="L589" i="21"/>
  <c r="P589" i="21"/>
  <c r="O589" i="21"/>
  <c r="Q589" i="21"/>
  <c r="J590" i="21"/>
  <c r="K590" i="21"/>
  <c r="M590" i="21"/>
  <c r="H591" i="21"/>
  <c r="I590" i="21"/>
  <c r="L590" i="21"/>
  <c r="K591" i="21"/>
  <c r="L591" i="21"/>
  <c r="J591" i="21"/>
  <c r="I591" i="21"/>
  <c r="M591" i="21"/>
  <c r="H592" i="21"/>
  <c r="O590" i="21"/>
  <c r="Q590" i="21"/>
  <c r="P590" i="21"/>
  <c r="Q591" i="21"/>
  <c r="P591" i="21"/>
  <c r="O591" i="21"/>
  <c r="M592" i="21"/>
  <c r="K592" i="21"/>
  <c r="I592" i="21"/>
  <c r="L592" i="21"/>
  <c r="J592" i="21"/>
  <c r="H593" i="21"/>
  <c r="P592" i="21"/>
  <c r="O592" i="21"/>
  <c r="Q592" i="21"/>
  <c r="K593" i="21"/>
  <c r="M593" i="21"/>
  <c r="H594" i="21"/>
  <c r="L593" i="21"/>
  <c r="J593" i="21"/>
  <c r="I593" i="21"/>
  <c r="H595" i="21"/>
  <c r="J594" i="21"/>
  <c r="K594" i="21"/>
  <c r="L594" i="21"/>
  <c r="M594" i="21"/>
  <c r="I594" i="21"/>
  <c r="O593" i="21"/>
  <c r="Q593" i="21"/>
  <c r="P593" i="21"/>
  <c r="K595" i="21"/>
  <c r="I595" i="21"/>
  <c r="L595" i="21"/>
  <c r="J595" i="21"/>
  <c r="H596" i="21"/>
  <c r="M595" i="21"/>
  <c r="Q594" i="21"/>
  <c r="O594" i="21"/>
  <c r="P594" i="21"/>
  <c r="P595" i="21"/>
  <c r="Q595" i="21"/>
  <c r="O595" i="21"/>
  <c r="J596" i="21"/>
  <c r="H597" i="21"/>
  <c r="M596" i="21"/>
  <c r="K596" i="21"/>
  <c r="I596" i="21"/>
  <c r="L596" i="21"/>
  <c r="K597" i="21"/>
  <c r="M597" i="21"/>
  <c r="L597" i="21"/>
  <c r="J597" i="21"/>
  <c r="I597" i="21"/>
  <c r="H598" i="21"/>
  <c r="P596" i="21"/>
  <c r="Q596" i="21"/>
  <c r="O596" i="21"/>
  <c r="P597" i="21"/>
  <c r="Q597" i="21"/>
  <c r="O597" i="21"/>
  <c r="I598" i="21"/>
  <c r="K598" i="21"/>
  <c r="L598" i="21"/>
  <c r="H599" i="21"/>
  <c r="J598" i="21"/>
  <c r="M598" i="21"/>
  <c r="O598" i="21"/>
  <c r="Q598" i="21"/>
  <c r="P598" i="21"/>
  <c r="M599" i="21"/>
  <c r="K599" i="21"/>
  <c r="H600" i="21"/>
  <c r="L599" i="21"/>
  <c r="I599" i="21"/>
  <c r="J599" i="21"/>
  <c r="I600" i="21"/>
  <c r="J600" i="21"/>
  <c r="L600" i="21"/>
  <c r="M600" i="21"/>
  <c r="K600" i="21"/>
  <c r="H601" i="21"/>
  <c r="P599" i="21"/>
  <c r="O599" i="21"/>
  <c r="Q599" i="21"/>
  <c r="O600" i="21"/>
  <c r="P600" i="21"/>
  <c r="Q600" i="21"/>
  <c r="K601" i="21"/>
  <c r="I601" i="21"/>
  <c r="L601" i="21"/>
  <c r="J601" i="21"/>
  <c r="M601" i="21"/>
  <c r="H602" i="21"/>
  <c r="O601" i="21"/>
  <c r="Q601" i="21"/>
  <c r="P601" i="21"/>
  <c r="J602" i="21"/>
  <c r="K602" i="21"/>
  <c r="M602" i="21"/>
  <c r="I602" i="21"/>
  <c r="H603" i="21"/>
  <c r="L602" i="21"/>
  <c r="Q602" i="21"/>
  <c r="O602" i="21"/>
  <c r="P602" i="21"/>
  <c r="I603" i="21"/>
  <c r="M603" i="21"/>
  <c r="J603" i="21"/>
  <c r="K603" i="21"/>
  <c r="H604" i="21"/>
  <c r="L603" i="21"/>
  <c r="O603" i="21"/>
  <c r="Q603" i="21"/>
  <c r="P603" i="21"/>
  <c r="M604" i="21"/>
  <c r="K604" i="21"/>
  <c r="I604" i="21"/>
  <c r="L604" i="21"/>
  <c r="H605" i="21"/>
  <c r="J604" i="21"/>
  <c r="Q604" i="21"/>
  <c r="O604" i="21"/>
  <c r="P604" i="21"/>
  <c r="M605" i="21"/>
  <c r="H606" i="21"/>
  <c r="K605" i="21"/>
  <c r="L605" i="21"/>
  <c r="J605" i="21"/>
  <c r="I605" i="21"/>
  <c r="M606" i="21"/>
  <c r="K606" i="21"/>
  <c r="H607" i="21"/>
  <c r="J606" i="21"/>
  <c r="L606" i="21"/>
  <c r="I606" i="21"/>
  <c r="Q605" i="21"/>
  <c r="O605" i="21"/>
  <c r="P605" i="21"/>
  <c r="L607" i="21"/>
  <c r="M607" i="21"/>
  <c r="I607" i="21"/>
  <c r="K607" i="21"/>
  <c r="H608" i="21"/>
  <c r="J607" i="21"/>
  <c r="Q606" i="21"/>
  <c r="O606" i="21"/>
  <c r="P606" i="21"/>
  <c r="P607" i="21"/>
  <c r="O607" i="21"/>
  <c r="Q607" i="21"/>
  <c r="K608" i="21"/>
  <c r="J608" i="21"/>
  <c r="I608" i="21"/>
  <c r="L608" i="21"/>
  <c r="H609" i="21"/>
  <c r="M608" i="21"/>
  <c r="Q608" i="21"/>
  <c r="P608" i="21"/>
  <c r="O608" i="21"/>
  <c r="H610" i="21"/>
  <c r="L609" i="21"/>
  <c r="K609" i="21"/>
  <c r="J609" i="21"/>
  <c r="M609" i="21"/>
  <c r="I609" i="21"/>
  <c r="J610" i="21"/>
  <c r="H611" i="21"/>
  <c r="M610" i="21"/>
  <c r="I610" i="21"/>
  <c r="L610" i="21"/>
  <c r="K610" i="21"/>
  <c r="O609" i="21"/>
  <c r="P609" i="21"/>
  <c r="Q609" i="21"/>
  <c r="L611" i="21"/>
  <c r="I611" i="21"/>
  <c r="K611" i="21"/>
  <c r="H612" i="21"/>
  <c r="M611" i="21"/>
  <c r="J611" i="21"/>
  <c r="P610" i="21"/>
  <c r="Q610" i="21"/>
  <c r="O610" i="21"/>
  <c r="P611" i="21"/>
  <c r="O611" i="21"/>
  <c r="Q611" i="21"/>
  <c r="J612" i="21"/>
  <c r="L612" i="21"/>
  <c r="H613" i="21"/>
  <c r="I612" i="21"/>
  <c r="M612" i="21"/>
  <c r="K612" i="21"/>
  <c r="M613" i="21"/>
  <c r="K613" i="21"/>
  <c r="J613" i="21"/>
  <c r="H614" i="21"/>
  <c r="L613" i="21"/>
  <c r="I613" i="21"/>
  <c r="P612" i="21"/>
  <c r="O612" i="21"/>
  <c r="Q612" i="21"/>
  <c r="H615" i="21"/>
  <c r="I614" i="21"/>
  <c r="M614" i="21"/>
  <c r="L614" i="21"/>
  <c r="J614" i="21"/>
  <c r="K614" i="21"/>
  <c r="P613" i="21"/>
  <c r="Q613" i="21"/>
  <c r="O613" i="21"/>
  <c r="H616" i="21"/>
  <c r="I615" i="21"/>
  <c r="L615" i="21"/>
  <c r="J615" i="21"/>
  <c r="K615" i="21"/>
  <c r="M615" i="21"/>
  <c r="P614" i="21"/>
  <c r="Q614" i="21"/>
  <c r="O614" i="21"/>
  <c r="K616" i="21"/>
  <c r="J616" i="21"/>
  <c r="L616" i="21"/>
  <c r="H617" i="21"/>
  <c r="I616" i="21"/>
  <c r="M616" i="21"/>
  <c r="Q615" i="21"/>
  <c r="O615" i="21"/>
  <c r="P615" i="21"/>
  <c r="H618" i="21"/>
  <c r="M617" i="21"/>
  <c r="J617" i="21"/>
  <c r="I617" i="21"/>
  <c r="L617" i="21"/>
  <c r="K617" i="21"/>
  <c r="Q616" i="21"/>
  <c r="P616" i="21"/>
  <c r="O616" i="21"/>
  <c r="K618" i="21"/>
  <c r="J618" i="21"/>
  <c r="I618" i="21"/>
  <c r="M618" i="21"/>
  <c r="H619" i="21"/>
  <c r="L618" i="21"/>
  <c r="O617" i="21"/>
  <c r="P617" i="21"/>
  <c r="Q617" i="21"/>
  <c r="P618" i="21"/>
  <c r="Q618" i="21"/>
  <c r="O618" i="21"/>
  <c r="K619" i="21"/>
  <c r="J619" i="21"/>
  <c r="M619" i="21"/>
  <c r="L619" i="21"/>
  <c r="H620" i="21"/>
  <c r="I619" i="21"/>
  <c r="J620" i="21"/>
  <c r="K620" i="21"/>
  <c r="L620" i="21"/>
  <c r="M620" i="21"/>
  <c r="I620" i="21"/>
  <c r="H621" i="21"/>
  <c r="Q619" i="21"/>
  <c r="O619" i="21"/>
  <c r="P619" i="21"/>
  <c r="Q620" i="21"/>
  <c r="O620" i="21"/>
  <c r="P620" i="21"/>
  <c r="J621" i="21"/>
  <c r="H622" i="21"/>
  <c r="K621" i="21"/>
  <c r="L621" i="21"/>
  <c r="I621" i="21"/>
  <c r="M621" i="21"/>
  <c r="H623" i="21"/>
  <c r="M622" i="21"/>
  <c r="L622" i="21"/>
  <c r="K622" i="21"/>
  <c r="J622" i="21"/>
  <c r="I622" i="21"/>
  <c r="P621" i="21"/>
  <c r="O621" i="21"/>
  <c r="Q621" i="21"/>
  <c r="L623" i="21"/>
  <c r="M623" i="21"/>
  <c r="I623" i="21"/>
  <c r="H624" i="21"/>
  <c r="J623" i="21"/>
  <c r="K623" i="21"/>
  <c r="Q622" i="21"/>
  <c r="P622" i="21"/>
  <c r="O622" i="21"/>
  <c r="P623" i="21"/>
  <c r="Q623" i="21"/>
  <c r="O623" i="21"/>
  <c r="H625" i="21"/>
  <c r="J624" i="21"/>
  <c r="K624" i="21"/>
  <c r="M624" i="21"/>
  <c r="I624" i="21"/>
  <c r="L624" i="21"/>
  <c r="M625" i="21"/>
  <c r="J625" i="21"/>
  <c r="L625" i="21"/>
  <c r="H626" i="21"/>
  <c r="K625" i="21"/>
  <c r="I625" i="21"/>
  <c r="P624" i="21"/>
  <c r="Q624" i="21"/>
  <c r="O624" i="21"/>
  <c r="J626" i="21"/>
  <c r="L626" i="21"/>
  <c r="H627" i="21"/>
  <c r="M626" i="21"/>
  <c r="I626" i="21"/>
  <c r="K626" i="21"/>
  <c r="O625" i="21"/>
  <c r="P625" i="21"/>
  <c r="Q625" i="21"/>
  <c r="K627" i="21"/>
  <c r="H628" i="21"/>
  <c r="L627" i="21"/>
  <c r="M627" i="21"/>
  <c r="I627" i="21"/>
  <c r="J627" i="21"/>
  <c r="O626" i="21"/>
  <c r="Q626" i="21"/>
  <c r="P626" i="21"/>
  <c r="J628" i="21"/>
  <c r="H629" i="21"/>
  <c r="L628" i="21"/>
  <c r="K628" i="21"/>
  <c r="I628" i="21"/>
  <c r="M628" i="21"/>
  <c r="Q627" i="21"/>
  <c r="P627" i="21"/>
  <c r="O627" i="21"/>
  <c r="L629" i="21"/>
  <c r="K629" i="21"/>
  <c r="M629" i="21"/>
  <c r="H630" i="21"/>
  <c r="I629" i="21"/>
  <c r="J629" i="21"/>
  <c r="Q628" i="21"/>
  <c r="O628" i="21"/>
  <c r="P628" i="21"/>
  <c r="H631" i="21"/>
  <c r="M630" i="21"/>
  <c r="K630" i="21"/>
  <c r="I630" i="21"/>
  <c r="L630" i="21"/>
  <c r="J630" i="21"/>
  <c r="Q629" i="21"/>
  <c r="P629" i="21"/>
  <c r="O629" i="21"/>
  <c r="K631" i="21"/>
  <c r="M631" i="21"/>
  <c r="J631" i="21"/>
  <c r="L631" i="21"/>
  <c r="I631" i="21"/>
  <c r="H632" i="21"/>
  <c r="P630" i="21"/>
  <c r="O630" i="21"/>
  <c r="Q630" i="21"/>
  <c r="O631" i="21"/>
  <c r="Q631" i="21"/>
  <c r="P631" i="21"/>
  <c r="M632" i="21"/>
  <c r="H633" i="21"/>
  <c r="K632" i="21"/>
  <c r="L632" i="21"/>
  <c r="J632" i="21"/>
  <c r="I632" i="21"/>
  <c r="H634" i="21"/>
  <c r="K633" i="21"/>
  <c r="J633" i="21"/>
  <c r="L633" i="21"/>
  <c r="I633" i="21"/>
  <c r="M633" i="21"/>
  <c r="P632" i="21"/>
  <c r="O632" i="21"/>
  <c r="Q632" i="21"/>
  <c r="I634" i="21"/>
  <c r="M634" i="21"/>
  <c r="K634" i="21"/>
  <c r="J634" i="21"/>
  <c r="L634" i="21"/>
  <c r="H635" i="21"/>
  <c r="Q633" i="21"/>
  <c r="P633" i="21"/>
  <c r="O633" i="21"/>
  <c r="P634" i="21"/>
  <c r="O634" i="21"/>
  <c r="Q634" i="21"/>
  <c r="I635" i="21"/>
  <c r="K635" i="21"/>
  <c r="H636" i="21"/>
  <c r="J635" i="21"/>
  <c r="M635" i="21"/>
  <c r="L635" i="21"/>
  <c r="O635" i="21"/>
  <c r="P635" i="21"/>
  <c r="Q635" i="21"/>
  <c r="H637" i="21"/>
  <c r="M636" i="21"/>
  <c r="K636" i="21"/>
  <c r="J636" i="21"/>
  <c r="L636" i="21"/>
  <c r="I636" i="21"/>
  <c r="I637" i="21"/>
  <c r="L637" i="21"/>
  <c r="J637" i="21"/>
  <c r="M637" i="21"/>
  <c r="H638" i="21"/>
  <c r="K637" i="21"/>
  <c r="P636" i="21"/>
  <c r="O636" i="21"/>
  <c r="Q636" i="21"/>
  <c r="O637" i="21"/>
  <c r="Q637" i="21"/>
  <c r="P637" i="21"/>
  <c r="K638" i="21"/>
  <c r="L638" i="21"/>
  <c r="J638" i="21"/>
  <c r="M638" i="21"/>
  <c r="I638" i="21"/>
  <c r="H639" i="21"/>
  <c r="Q638" i="21"/>
  <c r="O638" i="21"/>
  <c r="P638" i="21"/>
  <c r="K639" i="21"/>
  <c r="L639" i="21"/>
  <c r="H640" i="21"/>
  <c r="I639" i="21"/>
  <c r="M639" i="21"/>
  <c r="J639" i="21"/>
  <c r="J640" i="21"/>
  <c r="I640" i="21"/>
  <c r="H641" i="21"/>
  <c r="M640" i="21"/>
  <c r="K640" i="21"/>
  <c r="L640" i="21"/>
  <c r="O639" i="21"/>
  <c r="P639" i="21"/>
  <c r="Q639" i="21"/>
  <c r="O640" i="21"/>
  <c r="P640" i="21"/>
  <c r="Q640" i="21"/>
  <c r="L641" i="21"/>
  <c r="H642" i="21"/>
  <c r="K641" i="21"/>
  <c r="J641" i="21"/>
  <c r="M641" i="21"/>
  <c r="I641" i="21"/>
  <c r="M642" i="21"/>
  <c r="L642" i="21"/>
  <c r="I642" i="21"/>
  <c r="H643" i="21"/>
  <c r="K642" i="21"/>
  <c r="J642" i="21"/>
  <c r="P641" i="21"/>
  <c r="O641" i="21"/>
  <c r="Q641" i="21"/>
  <c r="Q642" i="21"/>
  <c r="P642" i="21"/>
  <c r="O642" i="21"/>
  <c r="M643" i="21"/>
  <c r="I643" i="21"/>
  <c r="J643" i="21"/>
  <c r="L643" i="21"/>
  <c r="H644" i="21"/>
  <c r="K643" i="21"/>
  <c r="O643" i="21"/>
  <c r="Q643" i="21"/>
  <c r="P643" i="21"/>
  <c r="K644" i="21"/>
  <c r="L644" i="21"/>
  <c r="H645" i="21"/>
  <c r="I644" i="21"/>
  <c r="J644" i="21"/>
  <c r="M644" i="21"/>
  <c r="J645" i="21"/>
  <c r="H646" i="21"/>
  <c r="L645" i="21"/>
  <c r="M645" i="21"/>
  <c r="K645" i="21"/>
  <c r="I645" i="21"/>
  <c r="P644" i="21"/>
  <c r="Q644" i="21"/>
  <c r="O644" i="21"/>
  <c r="H647" i="21"/>
  <c r="M646" i="21"/>
  <c r="J646" i="21"/>
  <c r="K646" i="21"/>
  <c r="L646" i="21"/>
  <c r="I646" i="21"/>
  <c r="O645" i="21"/>
  <c r="P645" i="21"/>
  <c r="Q645" i="21"/>
  <c r="K647" i="21"/>
  <c r="I647" i="21"/>
  <c r="H648" i="21"/>
  <c r="M647" i="21"/>
  <c r="J647" i="21"/>
  <c r="L647" i="21"/>
  <c r="O646" i="21"/>
  <c r="Q646" i="21"/>
  <c r="P646" i="21"/>
  <c r="O647" i="21"/>
  <c r="Q647" i="21"/>
  <c r="P647" i="21"/>
  <c r="I648" i="21"/>
  <c r="M648" i="21"/>
  <c r="J648" i="21"/>
  <c r="K648" i="21"/>
  <c r="L648" i="21"/>
  <c r="H649" i="21"/>
  <c r="Q648" i="21"/>
  <c r="P648" i="21"/>
  <c r="O648" i="21"/>
  <c r="L649" i="21"/>
  <c r="J649" i="21"/>
  <c r="H650" i="21"/>
  <c r="M649" i="21"/>
  <c r="I649" i="21"/>
  <c r="K649" i="21"/>
  <c r="J650" i="21"/>
  <c r="K650" i="21"/>
  <c r="L650" i="21"/>
  <c r="H651" i="21"/>
  <c r="M650" i="21"/>
  <c r="I650" i="21"/>
  <c r="P649" i="21"/>
  <c r="O649" i="21"/>
  <c r="Q649" i="21"/>
  <c r="L651" i="21"/>
  <c r="J651" i="21"/>
  <c r="M651" i="21"/>
  <c r="K651" i="21"/>
  <c r="I651" i="21"/>
  <c r="H652" i="21"/>
  <c r="Q650" i="21"/>
  <c r="P650" i="21"/>
  <c r="O650" i="21"/>
  <c r="Q651" i="21"/>
  <c r="O651" i="21"/>
  <c r="P651" i="21"/>
  <c r="K652" i="21"/>
  <c r="L652" i="21"/>
  <c r="I652" i="21"/>
  <c r="H653" i="21"/>
  <c r="M652" i="21"/>
  <c r="J652" i="21"/>
  <c r="O652" i="21"/>
  <c r="Q652" i="21"/>
  <c r="P652" i="21"/>
  <c r="H654" i="21"/>
  <c r="L653" i="21"/>
  <c r="M653" i="21"/>
  <c r="I653" i="21"/>
  <c r="K653" i="21"/>
  <c r="J653" i="21"/>
  <c r="M654" i="21"/>
  <c r="H655" i="21"/>
  <c r="I654" i="21"/>
  <c r="L654" i="21"/>
  <c r="J654" i="21"/>
  <c r="K654" i="21"/>
  <c r="Q653" i="21"/>
  <c r="P653" i="21"/>
  <c r="O653" i="21"/>
  <c r="I655" i="21"/>
  <c r="L655" i="21"/>
  <c r="K655" i="21"/>
  <c r="M655" i="21"/>
  <c r="H656" i="21"/>
  <c r="J655" i="21"/>
  <c r="P654" i="21"/>
  <c r="O654" i="21"/>
  <c r="Q654" i="21"/>
  <c r="Q655" i="21"/>
  <c r="O655" i="21"/>
  <c r="P655" i="21"/>
  <c r="M656" i="21"/>
  <c r="K656" i="21"/>
  <c r="L656" i="21"/>
  <c r="J656" i="21"/>
  <c r="H657" i="21"/>
  <c r="I656" i="21"/>
  <c r="M657" i="21"/>
  <c r="K657" i="21"/>
  <c r="I657" i="21"/>
  <c r="H658" i="21"/>
  <c r="L657" i="21"/>
  <c r="J657" i="21"/>
  <c r="Q656" i="21"/>
  <c r="P656" i="21"/>
  <c r="O656" i="21"/>
  <c r="O657" i="21"/>
  <c r="Q657" i="21"/>
  <c r="P657" i="21"/>
  <c r="M658" i="21"/>
  <c r="K658" i="21"/>
  <c r="I658" i="21"/>
  <c r="L658" i="21"/>
  <c r="J658" i="21"/>
  <c r="H659" i="21"/>
  <c r="Q658" i="21"/>
  <c r="P658" i="21"/>
  <c r="O658" i="21"/>
  <c r="I659" i="21"/>
  <c r="M659" i="21"/>
  <c r="L659" i="21"/>
  <c r="H660" i="21"/>
  <c r="K659" i="21"/>
  <c r="J659" i="21"/>
  <c r="P659" i="21"/>
  <c r="O659" i="21"/>
  <c r="Q659" i="21"/>
  <c r="J660" i="21"/>
  <c r="M660" i="21"/>
  <c r="L660" i="21"/>
  <c r="H661" i="21"/>
  <c r="I660" i="21"/>
  <c r="K660" i="21"/>
  <c r="M661" i="21"/>
  <c r="L661" i="21"/>
  <c r="K661" i="21"/>
  <c r="J661" i="21"/>
  <c r="I661" i="21"/>
  <c r="H662" i="21"/>
  <c r="P660" i="21"/>
  <c r="O660" i="21"/>
  <c r="Q660" i="21"/>
  <c r="Q661" i="21"/>
  <c r="P661" i="21"/>
  <c r="O661" i="21"/>
  <c r="I662" i="21"/>
  <c r="H663" i="21"/>
  <c r="M662" i="21"/>
  <c r="K662" i="21"/>
  <c r="L662" i="21"/>
  <c r="J662" i="21"/>
  <c r="O662" i="21"/>
  <c r="Q662" i="21"/>
  <c r="P662" i="21"/>
  <c r="L663" i="21"/>
  <c r="H664" i="21"/>
  <c r="M663" i="21"/>
  <c r="K663" i="21"/>
  <c r="I663" i="21"/>
  <c r="J663" i="21"/>
  <c r="H665" i="21"/>
  <c r="K664" i="21"/>
  <c r="I664" i="21"/>
  <c r="M664" i="21"/>
  <c r="J664" i="21"/>
  <c r="L664" i="21"/>
  <c r="Q663" i="21"/>
  <c r="O663" i="21"/>
  <c r="P663" i="21"/>
  <c r="J665" i="21"/>
  <c r="I665" i="21"/>
  <c r="L665" i="21"/>
  <c r="M665" i="21"/>
  <c r="K665" i="21"/>
  <c r="H666" i="21"/>
  <c r="P664" i="21"/>
  <c r="O664" i="21"/>
  <c r="Q664" i="21"/>
  <c r="P665" i="21"/>
  <c r="Q665" i="21"/>
  <c r="O665" i="21"/>
  <c r="J666" i="21"/>
  <c r="M666" i="21"/>
  <c r="K666" i="21"/>
  <c r="H667" i="21"/>
  <c r="L666" i="21"/>
  <c r="I666" i="21"/>
  <c r="J667" i="21"/>
  <c r="M667" i="21"/>
  <c r="I667" i="21"/>
  <c r="K667" i="21"/>
  <c r="H668" i="21"/>
  <c r="L667" i="21"/>
  <c r="O666" i="21"/>
  <c r="P666" i="21"/>
  <c r="Q666" i="21"/>
  <c r="Q667" i="21"/>
  <c r="O667" i="21"/>
  <c r="P667" i="21"/>
  <c r="M668" i="21"/>
  <c r="I668" i="21"/>
  <c r="L668" i="21"/>
  <c r="H669" i="21"/>
  <c r="J668" i="21"/>
  <c r="K668" i="21"/>
  <c r="O668" i="21"/>
  <c r="P668" i="21"/>
  <c r="Q668" i="21"/>
  <c r="H670" i="21"/>
  <c r="M669" i="21"/>
  <c r="I669" i="21"/>
  <c r="L669" i="21"/>
  <c r="J669" i="21"/>
  <c r="K669" i="21"/>
  <c r="L670" i="21"/>
  <c r="H671" i="21"/>
  <c r="K670" i="21"/>
  <c r="J670" i="21"/>
  <c r="M670" i="21"/>
  <c r="I670" i="21"/>
  <c r="P669" i="21"/>
  <c r="O669" i="21"/>
  <c r="Q669" i="21"/>
  <c r="K671" i="21"/>
  <c r="M671" i="21"/>
  <c r="H672" i="21"/>
  <c r="L671" i="21"/>
  <c r="I671" i="21"/>
  <c r="J671" i="21"/>
  <c r="Q670" i="21"/>
  <c r="O670" i="21"/>
  <c r="P670" i="21"/>
  <c r="K672" i="21"/>
  <c r="J672" i="21"/>
  <c r="L672" i="21"/>
  <c r="M672" i="21"/>
  <c r="H673" i="21"/>
  <c r="I672" i="21"/>
  <c r="Q671" i="21"/>
  <c r="P671" i="21"/>
  <c r="O671" i="21"/>
  <c r="K673" i="21"/>
  <c r="L673" i="21"/>
  <c r="M673" i="21"/>
  <c r="J673" i="21"/>
  <c r="I673" i="21"/>
  <c r="H674" i="21"/>
  <c r="P672" i="21"/>
  <c r="O672" i="21"/>
  <c r="Q672" i="21"/>
  <c r="Q673" i="21"/>
  <c r="P673" i="21"/>
  <c r="O673" i="21"/>
  <c r="I674" i="21"/>
  <c r="M674" i="21"/>
  <c r="J674" i="21"/>
  <c r="H675" i="21"/>
  <c r="K674" i="21"/>
  <c r="L674" i="21"/>
  <c r="P674" i="21"/>
  <c r="Q674" i="21"/>
  <c r="O674" i="21"/>
  <c r="I675" i="21"/>
  <c r="K675" i="21"/>
  <c r="J675" i="21"/>
  <c r="H676" i="21"/>
  <c r="M675" i="21"/>
  <c r="L675" i="21"/>
  <c r="O675" i="21"/>
  <c r="P675" i="21"/>
  <c r="Q675" i="21"/>
  <c r="M676" i="21"/>
  <c r="I676" i="21"/>
  <c r="J676" i="21"/>
  <c r="H677" i="21"/>
  <c r="L676" i="21"/>
  <c r="K676" i="21"/>
  <c r="Q676" i="21"/>
  <c r="O676" i="21"/>
  <c r="P676" i="21"/>
  <c r="L677" i="21"/>
  <c r="I677" i="21"/>
  <c r="H678" i="21"/>
  <c r="M677" i="21"/>
  <c r="J677" i="21"/>
  <c r="K677" i="21"/>
  <c r="Q677" i="21"/>
  <c r="P677" i="21"/>
  <c r="O677" i="21"/>
  <c r="L678" i="21"/>
  <c r="K678" i="21"/>
  <c r="M678" i="21"/>
  <c r="J678" i="21"/>
  <c r="H679" i="21"/>
  <c r="I678" i="21"/>
  <c r="I679" i="21"/>
  <c r="J679" i="21"/>
  <c r="M679" i="21"/>
  <c r="K679" i="21"/>
  <c r="H680" i="21"/>
  <c r="L679" i="21"/>
  <c r="O678" i="21"/>
  <c r="Q678" i="21"/>
  <c r="P678" i="21"/>
  <c r="Q679" i="21"/>
  <c r="O679" i="21"/>
  <c r="P679" i="21"/>
  <c r="J680" i="21"/>
  <c r="K680" i="21"/>
  <c r="L680" i="21"/>
  <c r="M680" i="21"/>
  <c r="H681" i="21"/>
  <c r="I680" i="21"/>
  <c r="H682" i="21"/>
  <c r="K681" i="21"/>
  <c r="L681" i="21"/>
  <c r="I681" i="21"/>
  <c r="M681" i="21"/>
  <c r="J681" i="21"/>
  <c r="O680" i="21"/>
  <c r="P680" i="21"/>
  <c r="Q680" i="21"/>
  <c r="L682" i="21"/>
  <c r="I682" i="21"/>
  <c r="K682" i="21"/>
  <c r="J682" i="21"/>
  <c r="H683" i="21"/>
  <c r="M682" i="21"/>
  <c r="Q681" i="21"/>
  <c r="O681" i="21"/>
  <c r="P681" i="21"/>
  <c r="O682" i="21"/>
  <c r="P682" i="21"/>
  <c r="Q682" i="21"/>
  <c r="K683" i="21"/>
  <c r="J683" i="21"/>
  <c r="H684" i="21"/>
  <c r="M683" i="21"/>
  <c r="L683" i="21"/>
  <c r="I683" i="21"/>
  <c r="J684" i="21"/>
  <c r="K684" i="21"/>
  <c r="H685" i="21"/>
  <c r="L684" i="21"/>
  <c r="M684" i="21"/>
  <c r="I684" i="21"/>
  <c r="P683" i="21"/>
  <c r="O683" i="21"/>
  <c r="Q683" i="21"/>
  <c r="K685" i="21"/>
  <c r="L685" i="21"/>
  <c r="M685" i="21"/>
  <c r="I685" i="21"/>
  <c r="J685" i="21"/>
  <c r="H686" i="21"/>
  <c r="Q684" i="21"/>
  <c r="O684" i="21"/>
  <c r="P684" i="21"/>
  <c r="Q685" i="21"/>
  <c r="P685" i="21"/>
  <c r="O685" i="21"/>
  <c r="H687" i="21"/>
  <c r="M686" i="21"/>
  <c r="I686" i="21"/>
  <c r="J686" i="21"/>
  <c r="K686" i="21"/>
  <c r="L686" i="21"/>
  <c r="M687" i="21"/>
  <c r="I687" i="21"/>
  <c r="J687" i="21"/>
  <c r="L687" i="21"/>
  <c r="K687" i="21"/>
  <c r="H688" i="21"/>
  <c r="Q686" i="21"/>
  <c r="O686" i="21"/>
  <c r="P686" i="21"/>
  <c r="O687" i="21"/>
  <c r="Q687" i="21"/>
  <c r="P687" i="21"/>
  <c r="J688" i="21"/>
  <c r="L688" i="21"/>
  <c r="I688" i="21"/>
  <c r="K688" i="21"/>
  <c r="M688" i="21"/>
  <c r="H689" i="21"/>
  <c r="O688" i="21"/>
  <c r="Q688" i="21"/>
  <c r="P688" i="21"/>
  <c r="H690" i="21"/>
  <c r="J689" i="21"/>
  <c r="L689" i="21"/>
  <c r="I689" i="21"/>
  <c r="K689" i="21"/>
  <c r="M689" i="21"/>
  <c r="H691" i="21"/>
  <c r="K690" i="21"/>
  <c r="L690" i="21"/>
  <c r="M690" i="21"/>
  <c r="I690" i="21"/>
  <c r="J690" i="21"/>
  <c r="O689" i="21"/>
  <c r="P689" i="21"/>
  <c r="Q689" i="21"/>
  <c r="L691" i="21"/>
  <c r="J691" i="21"/>
  <c r="H692" i="21"/>
  <c r="M691" i="21"/>
  <c r="I691" i="21"/>
  <c r="K691" i="21"/>
  <c r="O690" i="21"/>
  <c r="Q690" i="21"/>
  <c r="P690" i="21"/>
  <c r="K692" i="21"/>
  <c r="M692" i="21"/>
  <c r="L692" i="21"/>
  <c r="H693" i="21"/>
  <c r="J692" i="21"/>
  <c r="I692" i="21"/>
  <c r="O691" i="21"/>
  <c r="Q691" i="21"/>
  <c r="P691" i="21"/>
  <c r="M693" i="21"/>
  <c r="J693" i="21"/>
  <c r="I693" i="21"/>
  <c r="L693" i="21"/>
  <c r="H694" i="21"/>
  <c r="K693" i="21"/>
  <c r="O692" i="21"/>
  <c r="P692" i="21"/>
  <c r="Q692" i="21"/>
  <c r="O693" i="21"/>
  <c r="P693" i="21"/>
  <c r="Q693" i="21"/>
  <c r="I694" i="21"/>
  <c r="H695" i="21"/>
  <c r="K694" i="21"/>
  <c r="L694" i="21"/>
  <c r="J694" i="21"/>
  <c r="M694" i="21"/>
  <c r="P694" i="21"/>
  <c r="O694" i="21"/>
  <c r="Q694" i="21"/>
  <c r="I695" i="21"/>
  <c r="K695" i="21"/>
  <c r="J695" i="21"/>
  <c r="H696" i="21"/>
  <c r="M695" i="21"/>
  <c r="L695" i="21"/>
  <c r="O695" i="21"/>
  <c r="P695" i="21"/>
  <c r="Q695" i="21"/>
  <c r="I696" i="21"/>
  <c r="H697" i="21"/>
  <c r="M696" i="21"/>
  <c r="K696" i="21"/>
  <c r="L696" i="21"/>
  <c r="J696" i="21"/>
  <c r="Q696" i="21"/>
  <c r="P696" i="21"/>
  <c r="O696" i="21"/>
  <c r="K697" i="21"/>
  <c r="L697" i="21"/>
  <c r="J697" i="21"/>
  <c r="I697" i="21"/>
  <c r="M697" i="21"/>
  <c r="H698" i="21"/>
  <c r="P697" i="21"/>
  <c r="O697" i="21"/>
  <c r="Q697" i="21"/>
  <c r="J698" i="21"/>
  <c r="I698" i="21"/>
  <c r="K698" i="21"/>
  <c r="H699" i="21"/>
  <c r="L698" i="21"/>
  <c r="M698" i="21"/>
  <c r="P698" i="21"/>
  <c r="O698" i="21"/>
  <c r="Q698" i="21"/>
  <c r="K699" i="21"/>
  <c r="H700" i="21"/>
  <c r="L699" i="21"/>
  <c r="J699" i="21"/>
  <c r="M699" i="21"/>
  <c r="I699" i="21"/>
  <c r="M700" i="21"/>
  <c r="K700" i="21"/>
  <c r="J700" i="21"/>
  <c r="I700" i="21"/>
  <c r="H701" i="21"/>
  <c r="L700" i="21"/>
  <c r="P699" i="21"/>
  <c r="O699" i="21"/>
  <c r="Q699" i="21"/>
  <c r="O700" i="21"/>
  <c r="Q700" i="21"/>
  <c r="P700" i="21"/>
  <c r="L701" i="21"/>
  <c r="K701" i="21"/>
  <c r="I701" i="21"/>
  <c r="M701" i="21"/>
  <c r="H702" i="21"/>
  <c r="J701" i="21"/>
  <c r="P701" i="21"/>
  <c r="Q701" i="21"/>
  <c r="O701" i="21"/>
  <c r="H703" i="21"/>
  <c r="J702" i="21"/>
  <c r="M702" i="21"/>
  <c r="K702" i="21"/>
  <c r="I702" i="21"/>
  <c r="L702" i="21"/>
  <c r="H704" i="21"/>
  <c r="K703" i="21"/>
  <c r="J703" i="21"/>
  <c r="L703" i="21"/>
  <c r="M703" i="21"/>
  <c r="I703" i="21"/>
  <c r="O702" i="21"/>
  <c r="Q702" i="21"/>
  <c r="P702" i="21"/>
  <c r="L704" i="21"/>
  <c r="I704" i="21"/>
  <c r="H705" i="21"/>
  <c r="M704" i="21"/>
  <c r="K704" i="21"/>
  <c r="J704" i="21"/>
  <c r="Q703" i="21"/>
  <c r="O703" i="21"/>
  <c r="P703" i="21"/>
  <c r="O704" i="21"/>
  <c r="Q704" i="21"/>
  <c r="P704" i="21"/>
  <c r="I705" i="21"/>
  <c r="M705" i="21"/>
  <c r="J705" i="21"/>
  <c r="H706" i="21"/>
  <c r="K705" i="21"/>
  <c r="L705" i="21"/>
  <c r="P705" i="21"/>
  <c r="Q705" i="21"/>
  <c r="O705" i="21"/>
  <c r="L706" i="21"/>
  <c r="M706" i="21"/>
  <c r="I706" i="21"/>
  <c r="H707" i="21"/>
  <c r="K706" i="21"/>
  <c r="J706" i="21"/>
  <c r="Q706" i="21"/>
  <c r="P706" i="21"/>
  <c r="O706" i="21"/>
  <c r="I707" i="21"/>
  <c r="M707" i="21"/>
  <c r="K707" i="21"/>
  <c r="J707" i="21"/>
  <c r="L707" i="21"/>
  <c r="H708" i="21"/>
  <c r="O707" i="21"/>
  <c r="P707" i="21"/>
  <c r="Q707" i="21"/>
  <c r="J708" i="21"/>
  <c r="L708" i="21"/>
  <c r="M708" i="21"/>
  <c r="K708" i="21"/>
  <c r="H709" i="21"/>
  <c r="I708" i="21"/>
  <c r="K709" i="21"/>
  <c r="H710" i="21"/>
  <c r="I709" i="21"/>
  <c r="L709" i="21"/>
  <c r="J709" i="21"/>
  <c r="M709" i="21"/>
  <c r="O708" i="21"/>
  <c r="Q708" i="21"/>
  <c r="P708" i="21"/>
  <c r="I710" i="21"/>
  <c r="H711" i="21"/>
  <c r="K710" i="21"/>
  <c r="J710" i="21"/>
  <c r="L710" i="21"/>
  <c r="M710" i="21"/>
  <c r="P709" i="21"/>
  <c r="O709" i="21"/>
  <c r="Q709" i="21"/>
  <c r="Q710" i="21"/>
  <c r="O710" i="21"/>
  <c r="P710" i="21"/>
  <c r="K711" i="21"/>
  <c r="J711" i="21"/>
  <c r="L711" i="21"/>
  <c r="I711" i="21"/>
  <c r="H712" i="21"/>
  <c r="M711" i="21"/>
  <c r="O711" i="21"/>
  <c r="P711" i="21"/>
  <c r="Q711" i="21"/>
  <c r="I712" i="21"/>
  <c r="L712" i="21"/>
  <c r="J712" i="21"/>
  <c r="H713" i="21"/>
  <c r="M712" i="21"/>
  <c r="K712" i="21"/>
  <c r="P712" i="21"/>
  <c r="O712" i="21"/>
  <c r="Q712" i="21"/>
  <c r="L713" i="21"/>
  <c r="I713" i="21"/>
  <c r="H714" i="21"/>
  <c r="M713" i="21"/>
  <c r="J713" i="21"/>
  <c r="K713" i="21"/>
  <c r="P713" i="21"/>
  <c r="O713" i="21"/>
  <c r="Q713" i="21"/>
  <c r="I714" i="21"/>
  <c r="H715" i="21"/>
  <c r="K714" i="21"/>
  <c r="J714" i="21"/>
  <c r="M714" i="21"/>
  <c r="L714" i="21"/>
  <c r="Q714" i="21"/>
  <c r="P714" i="21"/>
  <c r="O714" i="21"/>
  <c r="K715" i="21"/>
  <c r="J715" i="21"/>
  <c r="I715" i="21"/>
  <c r="M715" i="21"/>
  <c r="H716" i="21"/>
  <c r="L715" i="21"/>
  <c r="O715" i="21"/>
  <c r="P715" i="21"/>
  <c r="Q715" i="21"/>
  <c r="K716" i="21"/>
  <c r="H717" i="21"/>
  <c r="M716" i="21"/>
  <c r="L716" i="21"/>
  <c r="I716" i="21"/>
  <c r="J716" i="21"/>
  <c r="L717" i="21"/>
  <c r="I717" i="21"/>
  <c r="H718" i="21"/>
  <c r="K717" i="21"/>
  <c r="J717" i="21"/>
  <c r="M717" i="21"/>
  <c r="O716" i="21"/>
  <c r="Q716" i="21"/>
  <c r="P716" i="21"/>
  <c r="P717" i="21"/>
  <c r="O717" i="21"/>
  <c r="Q717" i="21"/>
  <c r="M718" i="21"/>
  <c r="H719" i="21"/>
  <c r="L718" i="21"/>
  <c r="J718" i="21"/>
  <c r="I718" i="21"/>
  <c r="K718" i="21"/>
  <c r="K719" i="21"/>
  <c r="I719" i="21"/>
  <c r="L719" i="21"/>
  <c r="J719" i="21"/>
  <c r="H720" i="21"/>
  <c r="M719" i="21"/>
  <c r="Q718" i="21"/>
  <c r="O718" i="21"/>
  <c r="P718" i="21"/>
  <c r="P719" i="21"/>
  <c r="O719" i="21"/>
  <c r="Q719" i="21"/>
  <c r="L720" i="21"/>
  <c r="I720" i="21"/>
  <c r="J720" i="21"/>
  <c r="H721" i="21"/>
  <c r="K720" i="21"/>
  <c r="M720" i="21"/>
  <c r="O720" i="21"/>
  <c r="Q720" i="21"/>
  <c r="P720" i="21"/>
  <c r="K721" i="21"/>
  <c r="H722" i="21"/>
  <c r="M721" i="21"/>
  <c r="J721" i="21"/>
  <c r="L721" i="21"/>
  <c r="I721" i="21"/>
  <c r="J722" i="21"/>
  <c r="I722" i="21"/>
  <c r="K722" i="21"/>
  <c r="M722" i="21"/>
  <c r="H723" i="21"/>
  <c r="L722" i="21"/>
  <c r="P721" i="21"/>
  <c r="O721" i="21"/>
  <c r="Q721" i="21"/>
  <c r="O722" i="21"/>
  <c r="Q722" i="21"/>
  <c r="P722" i="21"/>
  <c r="L723" i="21"/>
  <c r="I723" i="21"/>
  <c r="K723" i="21"/>
  <c r="H724" i="21"/>
  <c r="J723" i="21"/>
  <c r="M723" i="21"/>
  <c r="Q723" i="21"/>
  <c r="O723" i="21"/>
  <c r="P723" i="21"/>
  <c r="L724" i="21"/>
  <c r="M724" i="21"/>
  <c r="H725" i="21"/>
  <c r="I724" i="21"/>
  <c r="K724" i="21"/>
  <c r="J724" i="21"/>
  <c r="H726" i="21"/>
  <c r="M725" i="21"/>
  <c r="J725" i="21"/>
  <c r="I725" i="21"/>
  <c r="K725" i="21"/>
  <c r="L725" i="21"/>
  <c r="O724" i="21"/>
  <c r="Q724" i="21"/>
  <c r="P724" i="21"/>
  <c r="M726" i="21"/>
  <c r="J726" i="21"/>
  <c r="L726" i="21"/>
  <c r="H727" i="21"/>
  <c r="I726" i="21"/>
  <c r="K726" i="21"/>
  <c r="O725" i="21"/>
  <c r="Q725" i="21"/>
  <c r="P725" i="21"/>
  <c r="L727" i="21"/>
  <c r="K727" i="21"/>
  <c r="H728" i="21"/>
  <c r="M727" i="21"/>
  <c r="J727" i="21"/>
  <c r="I727" i="21"/>
  <c r="P726" i="21"/>
  <c r="O726" i="21"/>
  <c r="Q726" i="21"/>
  <c r="L728" i="21"/>
  <c r="I728" i="21"/>
  <c r="M728" i="21"/>
  <c r="H729" i="21"/>
  <c r="J728" i="21"/>
  <c r="K728" i="21"/>
  <c r="Q727" i="21"/>
  <c r="O727" i="21"/>
  <c r="P727" i="21"/>
  <c r="Q728" i="21"/>
  <c r="O728" i="21"/>
  <c r="P728" i="21"/>
  <c r="K729" i="21"/>
  <c r="M729" i="21"/>
  <c r="H730" i="21"/>
  <c r="I729" i="21"/>
  <c r="J729" i="21"/>
  <c r="L729" i="21"/>
  <c r="J730" i="21"/>
  <c r="I730" i="21"/>
  <c r="M730" i="21"/>
  <c r="H731" i="21"/>
  <c r="K730" i="21"/>
  <c r="L730" i="21"/>
  <c r="O729" i="21"/>
  <c r="P729" i="21"/>
  <c r="Q729" i="21"/>
  <c r="P730" i="21"/>
  <c r="Q730" i="21"/>
  <c r="O730" i="21"/>
  <c r="L731" i="21"/>
  <c r="M731" i="21"/>
  <c r="I731" i="21"/>
  <c r="H732" i="21"/>
  <c r="K731" i="21"/>
  <c r="J731" i="21"/>
  <c r="O731" i="21"/>
  <c r="Q731" i="21"/>
  <c r="P731" i="21"/>
  <c r="I732" i="21"/>
  <c r="M732" i="21"/>
  <c r="K732" i="21"/>
  <c r="L732" i="21"/>
  <c r="J732" i="21"/>
  <c r="H733" i="21"/>
  <c r="O732" i="21"/>
  <c r="P732" i="21"/>
  <c r="Q732" i="21"/>
  <c r="M733" i="21"/>
  <c r="J733" i="21"/>
  <c r="L733" i="21"/>
  <c r="H734" i="21"/>
  <c r="I733" i="21"/>
  <c r="K733" i="21"/>
  <c r="H735" i="21"/>
  <c r="M734" i="21"/>
  <c r="K734" i="21"/>
  <c r="L734" i="21"/>
  <c r="J734" i="21"/>
  <c r="I734" i="21"/>
  <c r="P733" i="21"/>
  <c r="O733" i="21"/>
  <c r="Q733" i="21"/>
  <c r="M735" i="21"/>
  <c r="J735" i="21"/>
  <c r="L735" i="21"/>
  <c r="H736" i="21"/>
  <c r="I735" i="21"/>
  <c r="K735" i="21"/>
  <c r="O734" i="21"/>
  <c r="P734" i="21"/>
  <c r="Q734" i="21"/>
  <c r="H737" i="21"/>
  <c r="L736" i="21"/>
  <c r="J736" i="21"/>
  <c r="I736" i="21"/>
  <c r="M736" i="21"/>
  <c r="K736" i="21"/>
  <c r="P735" i="21"/>
  <c r="O735" i="21"/>
  <c r="Q735" i="21"/>
  <c r="M737" i="21"/>
  <c r="H738" i="21"/>
  <c r="L737" i="21"/>
  <c r="I737" i="21"/>
  <c r="K737" i="21"/>
  <c r="J737" i="21"/>
  <c r="O736" i="21"/>
  <c r="Q736" i="21"/>
  <c r="P736" i="21"/>
  <c r="H739" i="21"/>
  <c r="K738" i="21"/>
  <c r="M738" i="21"/>
  <c r="I738" i="21"/>
  <c r="J738" i="21"/>
  <c r="L738" i="21"/>
  <c r="O737" i="21"/>
  <c r="Q737" i="21"/>
  <c r="P737" i="21"/>
  <c r="L739" i="21"/>
  <c r="J739" i="21"/>
  <c r="I739" i="21"/>
  <c r="H740" i="21"/>
  <c r="M739" i="21"/>
  <c r="K739" i="21"/>
  <c r="P738" i="21"/>
  <c r="O738" i="21"/>
  <c r="Q738" i="21"/>
  <c r="Q739" i="21"/>
  <c r="O739" i="21"/>
  <c r="P739" i="21"/>
  <c r="K740" i="21"/>
  <c r="H741" i="21"/>
  <c r="M740" i="21"/>
  <c r="L740" i="21"/>
  <c r="J740" i="21"/>
  <c r="I740" i="21"/>
  <c r="L741" i="21"/>
  <c r="J741" i="21"/>
  <c r="H742" i="21"/>
  <c r="M741" i="21"/>
  <c r="K741" i="21"/>
  <c r="I741" i="21"/>
  <c r="Q740" i="21"/>
  <c r="P740" i="21"/>
  <c r="O740" i="21"/>
  <c r="J742" i="21"/>
  <c r="M742" i="21"/>
  <c r="L742" i="21"/>
  <c r="H743" i="21"/>
  <c r="I742" i="21"/>
  <c r="K742" i="21"/>
  <c r="Q741" i="21"/>
  <c r="O741" i="21"/>
  <c r="P741" i="21"/>
  <c r="H744" i="21"/>
  <c r="K743" i="21"/>
  <c r="M743" i="21"/>
  <c r="J743" i="21"/>
  <c r="L743" i="21"/>
  <c r="I743" i="21"/>
  <c r="O742" i="21"/>
  <c r="Q742" i="21"/>
  <c r="P742" i="21"/>
  <c r="K744" i="21"/>
  <c r="J744" i="21"/>
  <c r="M744" i="21"/>
  <c r="H745" i="21"/>
  <c r="L744" i="21"/>
  <c r="I744" i="21"/>
  <c r="Q743" i="21"/>
  <c r="P743" i="21"/>
  <c r="O743" i="21"/>
  <c r="L745" i="21"/>
  <c r="M745" i="21"/>
  <c r="J745" i="21"/>
  <c r="I745" i="21"/>
  <c r="K745" i="21"/>
  <c r="H746" i="21"/>
  <c r="Q744" i="21"/>
  <c r="O744" i="21"/>
  <c r="P744" i="21"/>
  <c r="P745" i="21"/>
  <c r="Q745" i="21"/>
  <c r="O745" i="21"/>
  <c r="K746" i="21"/>
  <c r="H747" i="21"/>
  <c r="J746" i="21"/>
  <c r="L746" i="21"/>
  <c r="I746" i="21"/>
  <c r="M746" i="21"/>
  <c r="M747" i="21"/>
  <c r="I747" i="21"/>
  <c r="H748" i="21"/>
  <c r="J747" i="21"/>
  <c r="K747" i="21"/>
  <c r="L747" i="21"/>
  <c r="Q746" i="21"/>
  <c r="O746" i="21"/>
  <c r="P746" i="21"/>
  <c r="P747" i="21"/>
  <c r="O747" i="21"/>
  <c r="Q747" i="21"/>
  <c r="H749" i="21"/>
  <c r="I748" i="21"/>
  <c r="L748" i="21"/>
  <c r="K748" i="21"/>
  <c r="M748" i="21"/>
  <c r="J748" i="21"/>
  <c r="H750" i="21"/>
  <c r="K749" i="21"/>
  <c r="J749" i="21"/>
  <c r="M749" i="21"/>
  <c r="L749" i="21"/>
  <c r="I749" i="21"/>
  <c r="P748" i="21"/>
  <c r="O748" i="21"/>
  <c r="Q748" i="21"/>
  <c r="H751" i="21"/>
  <c r="J750" i="21"/>
  <c r="I750" i="21"/>
  <c r="K750" i="21"/>
  <c r="M750" i="21"/>
  <c r="L750" i="21"/>
  <c r="O749" i="21"/>
  <c r="Q749" i="21"/>
  <c r="P749" i="21"/>
  <c r="L751" i="21"/>
  <c r="I751" i="21"/>
  <c r="M751" i="21"/>
  <c r="H752" i="21"/>
  <c r="J751" i="21"/>
  <c r="K751" i="21"/>
  <c r="Q750" i="21"/>
  <c r="O750" i="21"/>
  <c r="P750" i="21"/>
  <c r="O751" i="21"/>
  <c r="Q751" i="21"/>
  <c r="P751" i="21"/>
  <c r="I752" i="21"/>
  <c r="J752" i="21"/>
  <c r="K752" i="21"/>
  <c r="M752" i="21"/>
  <c r="L752" i="21"/>
  <c r="H753" i="21"/>
  <c r="Q752" i="21"/>
  <c r="P752" i="21"/>
  <c r="O752" i="21"/>
  <c r="H754" i="21"/>
  <c r="I753" i="21"/>
  <c r="M753" i="21"/>
  <c r="J753" i="21"/>
  <c r="K753" i="21"/>
  <c r="L753" i="21"/>
  <c r="H755" i="21"/>
  <c r="I754" i="21"/>
  <c r="J754" i="21"/>
  <c r="K754" i="21"/>
  <c r="L754" i="21"/>
  <c r="M754" i="21"/>
  <c r="Q753" i="21"/>
  <c r="P753" i="21"/>
  <c r="O753" i="21"/>
  <c r="K755" i="21"/>
  <c r="I755" i="21"/>
  <c r="M755" i="21"/>
  <c r="J755" i="21"/>
  <c r="L755" i="21"/>
  <c r="H756" i="21"/>
  <c r="P754" i="21"/>
  <c r="Q754" i="21"/>
  <c r="O754" i="21"/>
  <c r="P755" i="21"/>
  <c r="O755" i="21"/>
  <c r="Q755" i="21"/>
  <c r="M756" i="21"/>
  <c r="H757" i="21"/>
  <c r="L756" i="21"/>
  <c r="I756" i="21"/>
  <c r="K756" i="21"/>
  <c r="J756" i="21"/>
  <c r="I757" i="21"/>
  <c r="K757" i="21"/>
  <c r="H758" i="21"/>
  <c r="M757" i="21"/>
  <c r="J757" i="21"/>
  <c r="L757" i="21"/>
  <c r="O756" i="21"/>
  <c r="P756" i="21"/>
  <c r="Q756" i="21"/>
  <c r="O757" i="21"/>
  <c r="P757" i="21"/>
  <c r="Q757" i="21"/>
  <c r="M758" i="21"/>
  <c r="L758" i="21"/>
  <c r="J758" i="21"/>
  <c r="K758" i="21"/>
  <c r="I758" i="21"/>
  <c r="H759" i="21"/>
  <c r="P758" i="21"/>
  <c r="O758" i="21"/>
  <c r="Q758" i="21"/>
  <c r="H760" i="21"/>
  <c r="L759" i="21"/>
  <c r="I759" i="21"/>
  <c r="J759" i="21"/>
  <c r="M759" i="21"/>
  <c r="K759" i="21"/>
  <c r="L760" i="21"/>
  <c r="K760" i="21"/>
  <c r="J760" i="21"/>
  <c r="H761" i="21"/>
  <c r="M760" i="21"/>
  <c r="I760" i="21"/>
  <c r="P759" i="21"/>
  <c r="Q759" i="21"/>
  <c r="O759" i="21"/>
  <c r="H762" i="21"/>
  <c r="L761" i="21"/>
  <c r="J761" i="21"/>
  <c r="I761" i="21"/>
  <c r="K761" i="21"/>
  <c r="M761" i="21"/>
  <c r="Q760" i="21"/>
  <c r="P760" i="21"/>
  <c r="O760" i="21"/>
  <c r="L762" i="21"/>
  <c r="H763" i="21"/>
  <c r="K762" i="21"/>
  <c r="J762" i="21"/>
  <c r="M762" i="21"/>
  <c r="I762" i="21"/>
  <c r="O761" i="21"/>
  <c r="Q761" i="21"/>
  <c r="P761" i="21"/>
  <c r="H764" i="21"/>
  <c r="M763" i="21"/>
  <c r="L763" i="21"/>
  <c r="I763" i="21"/>
  <c r="J763" i="21"/>
  <c r="K763" i="21"/>
  <c r="Q762" i="21"/>
  <c r="P762" i="21"/>
  <c r="O762" i="21"/>
  <c r="M764" i="21"/>
  <c r="I764" i="21"/>
  <c r="L764" i="21"/>
  <c r="K764" i="21"/>
  <c r="J764" i="21"/>
  <c r="H765" i="21"/>
  <c r="Q763" i="21"/>
  <c r="O763" i="21"/>
  <c r="P763" i="21"/>
  <c r="P764" i="21"/>
  <c r="O764" i="21"/>
  <c r="Q764" i="21"/>
  <c r="L765" i="21"/>
  <c r="M765" i="21"/>
  <c r="J765" i="21"/>
  <c r="K765" i="21"/>
  <c r="H766" i="21"/>
  <c r="I765" i="21"/>
  <c r="M766" i="21"/>
  <c r="H767" i="21"/>
  <c r="K766" i="21"/>
  <c r="J766" i="21"/>
  <c r="L766" i="21"/>
  <c r="I766" i="21"/>
  <c r="Q765" i="21"/>
  <c r="O765" i="21"/>
  <c r="P765" i="21"/>
  <c r="I767" i="21"/>
  <c r="M767" i="21"/>
  <c r="J767" i="21"/>
  <c r="L767" i="21"/>
  <c r="K767" i="21"/>
  <c r="H768" i="21"/>
  <c r="P766" i="21"/>
  <c r="Q766" i="21"/>
  <c r="O766" i="21"/>
  <c r="P767" i="21"/>
  <c r="Q767" i="21"/>
  <c r="O767" i="21"/>
  <c r="K768" i="21"/>
  <c r="J768" i="21"/>
  <c r="M768" i="21"/>
  <c r="L768" i="21"/>
  <c r="H769" i="21"/>
  <c r="I768" i="21"/>
  <c r="L769" i="21"/>
  <c r="K769" i="21"/>
  <c r="H770" i="21"/>
  <c r="J769" i="21"/>
  <c r="I769" i="21"/>
  <c r="M769" i="21"/>
  <c r="Q768" i="21"/>
  <c r="O768" i="21"/>
  <c r="P768" i="21"/>
  <c r="K770" i="21"/>
  <c r="M770" i="21"/>
  <c r="J770" i="21"/>
  <c r="H771" i="21"/>
  <c r="L770" i="21"/>
  <c r="I770" i="21"/>
  <c r="P769" i="21"/>
  <c r="Q769" i="21"/>
  <c r="O769" i="21"/>
  <c r="K771" i="21"/>
  <c r="J771" i="21"/>
  <c r="L771" i="21"/>
  <c r="M771" i="21"/>
  <c r="H772" i="21"/>
  <c r="I771" i="21"/>
  <c r="O770" i="21"/>
  <c r="Q770" i="21"/>
  <c r="P770" i="21"/>
  <c r="K772" i="21"/>
  <c r="H773" i="21"/>
  <c r="L772" i="21"/>
  <c r="J772" i="21"/>
  <c r="M772" i="21"/>
  <c r="I772" i="21"/>
  <c r="Q771" i="21"/>
  <c r="O771" i="21"/>
  <c r="P771" i="21"/>
  <c r="K773" i="21"/>
  <c r="J773" i="21"/>
  <c r="H774" i="21"/>
  <c r="I773" i="21"/>
  <c r="M773" i="21"/>
  <c r="L773" i="21"/>
  <c r="Q772" i="21"/>
  <c r="P772" i="21"/>
  <c r="O772" i="21"/>
  <c r="K774" i="21"/>
  <c r="I774" i="21"/>
  <c r="M774" i="21"/>
  <c r="J774" i="21"/>
  <c r="H775" i="21"/>
  <c r="L774" i="21"/>
  <c r="Q773" i="21"/>
  <c r="P773" i="21"/>
  <c r="O773" i="21"/>
  <c r="O774" i="21"/>
  <c r="P774" i="21"/>
  <c r="Q774" i="21"/>
  <c r="K775" i="21"/>
  <c r="L775" i="21"/>
  <c r="H776" i="21"/>
  <c r="J775" i="21"/>
  <c r="M775" i="21"/>
  <c r="I775" i="21"/>
  <c r="L776" i="21"/>
  <c r="J776" i="21"/>
  <c r="M776" i="21"/>
  <c r="K776" i="21"/>
  <c r="H777" i="21"/>
  <c r="I776" i="21"/>
  <c r="Q775" i="21"/>
  <c r="O775" i="21"/>
  <c r="P775" i="21"/>
  <c r="I777" i="21"/>
  <c r="H778" i="21"/>
  <c r="K777" i="21"/>
  <c r="M777" i="21"/>
  <c r="L777" i="21"/>
  <c r="J777" i="21"/>
  <c r="Q776" i="21"/>
  <c r="O776" i="21"/>
  <c r="P776" i="21"/>
  <c r="O777" i="21"/>
  <c r="P777" i="21"/>
  <c r="Q777" i="21"/>
  <c r="L778" i="21"/>
  <c r="M778" i="21"/>
  <c r="I778" i="21"/>
  <c r="H779" i="21"/>
  <c r="J778" i="21"/>
  <c r="K778" i="21"/>
  <c r="P778" i="21"/>
  <c r="O778" i="21"/>
  <c r="Q778" i="21"/>
  <c r="J779" i="21"/>
  <c r="I779" i="21"/>
  <c r="M779" i="21"/>
  <c r="H780" i="21"/>
  <c r="K779" i="21"/>
  <c r="L779" i="21"/>
  <c r="O779" i="21"/>
  <c r="Q779" i="21"/>
  <c r="P779" i="21"/>
  <c r="J780" i="21"/>
  <c r="M780" i="21"/>
  <c r="L780" i="21"/>
  <c r="I780" i="21"/>
  <c r="K780" i="21"/>
  <c r="H781" i="21"/>
  <c r="P780" i="21"/>
  <c r="O780" i="21"/>
  <c r="Q780" i="21"/>
  <c r="M781" i="21"/>
  <c r="J781" i="21"/>
  <c r="L781" i="21"/>
  <c r="I781" i="21"/>
  <c r="H782" i="21"/>
  <c r="K781" i="21"/>
  <c r="Q781" i="21"/>
  <c r="P781" i="21"/>
  <c r="O781" i="21"/>
  <c r="I782" i="21"/>
  <c r="J782" i="21"/>
  <c r="L782" i="21"/>
  <c r="H783" i="21"/>
  <c r="K782" i="21"/>
  <c r="M782" i="21"/>
  <c r="O782" i="21"/>
  <c r="Q782" i="21"/>
  <c r="P782" i="21"/>
  <c r="M783" i="21"/>
  <c r="K783" i="21"/>
  <c r="J783" i="21"/>
  <c r="L783" i="21"/>
  <c r="H784" i="21"/>
  <c r="I783" i="21"/>
  <c r="K784" i="21"/>
  <c r="J784" i="21"/>
  <c r="L784" i="21"/>
  <c r="M784" i="21"/>
  <c r="H785" i="21"/>
  <c r="I784" i="21"/>
  <c r="O783" i="21"/>
  <c r="Q783" i="21"/>
  <c r="P783" i="21"/>
  <c r="J785" i="21"/>
  <c r="H786" i="21"/>
  <c r="M785" i="21"/>
  <c r="K785" i="21"/>
  <c r="L785" i="21"/>
  <c r="I785" i="21"/>
  <c r="O784" i="21"/>
  <c r="P784" i="21"/>
  <c r="Q784" i="21"/>
  <c r="M786" i="21"/>
  <c r="L786" i="21"/>
  <c r="I786" i="21"/>
  <c r="J786" i="21"/>
  <c r="H787" i="21"/>
  <c r="K786" i="21"/>
  <c r="Q785" i="21"/>
  <c r="P785" i="21"/>
  <c r="O785" i="21"/>
  <c r="P786" i="21"/>
  <c r="O786" i="21"/>
  <c r="Q786" i="21"/>
  <c r="K787" i="21"/>
  <c r="L787" i="21"/>
  <c r="H788" i="21"/>
  <c r="J787" i="21"/>
  <c r="I787" i="21"/>
  <c r="M787" i="21"/>
  <c r="I788" i="21"/>
  <c r="K788" i="21"/>
  <c r="L788" i="21"/>
  <c r="J788" i="21"/>
  <c r="H789" i="21"/>
  <c r="M788" i="21"/>
  <c r="O787" i="21"/>
  <c r="P787" i="21"/>
  <c r="Q787" i="21"/>
  <c r="O788" i="21"/>
  <c r="P788" i="21"/>
  <c r="Q788" i="21"/>
  <c r="H790" i="21"/>
  <c r="K789" i="21"/>
  <c r="L789" i="21"/>
  <c r="I789" i="21"/>
  <c r="M789" i="21"/>
  <c r="J789" i="21"/>
  <c r="J790" i="21"/>
  <c r="H791" i="21"/>
  <c r="K790" i="21"/>
  <c r="I790" i="21"/>
  <c r="M790" i="21"/>
  <c r="L790" i="21"/>
  <c r="Q789" i="21"/>
  <c r="O789" i="21"/>
  <c r="P789" i="21"/>
  <c r="H792" i="21"/>
  <c r="L791" i="21"/>
  <c r="M791" i="21"/>
  <c r="K791" i="21"/>
  <c r="I791" i="21"/>
  <c r="J791" i="21"/>
  <c r="Q790" i="21"/>
  <c r="O790" i="21"/>
  <c r="P790" i="21"/>
  <c r="J792" i="21"/>
  <c r="M792" i="21"/>
  <c r="I792" i="21"/>
  <c r="L792" i="21"/>
  <c r="K792" i="21"/>
  <c r="H793" i="21"/>
  <c r="Q791" i="21"/>
  <c r="P791" i="21"/>
  <c r="O791" i="21"/>
  <c r="O792" i="21"/>
  <c r="P792" i="21"/>
  <c r="Q792" i="21"/>
  <c r="L793" i="21"/>
  <c r="I793" i="21"/>
  <c r="J793" i="21"/>
  <c r="K793" i="21"/>
  <c r="M793" i="21"/>
  <c r="H794" i="21"/>
  <c r="Q793" i="21"/>
  <c r="O793" i="21"/>
  <c r="P793" i="21"/>
  <c r="I794" i="21"/>
  <c r="J794" i="21"/>
  <c r="H795" i="21"/>
  <c r="K794" i="21"/>
  <c r="M794" i="21"/>
  <c r="L794" i="21"/>
  <c r="P794" i="21"/>
  <c r="O794" i="21"/>
  <c r="Q794" i="21"/>
  <c r="I795" i="21"/>
  <c r="H796" i="21"/>
  <c r="M795" i="21"/>
  <c r="K795" i="21"/>
  <c r="J795" i="21"/>
  <c r="L795" i="21"/>
  <c r="Q795" i="21"/>
  <c r="O795" i="21"/>
  <c r="P795" i="21"/>
  <c r="J796" i="21"/>
  <c r="H797" i="21"/>
  <c r="K796" i="21"/>
  <c r="I796" i="21"/>
  <c r="M796" i="21"/>
  <c r="L796" i="21"/>
  <c r="H798" i="21"/>
  <c r="M797" i="21"/>
  <c r="L797" i="21"/>
  <c r="K797" i="21"/>
  <c r="I797" i="21"/>
  <c r="J797" i="21"/>
  <c r="Q796" i="21"/>
  <c r="O796" i="21"/>
  <c r="P796" i="21"/>
  <c r="H799" i="21"/>
  <c r="I798" i="21"/>
  <c r="J798" i="21"/>
  <c r="K798" i="21"/>
  <c r="L798" i="21"/>
  <c r="M798" i="21"/>
  <c r="O797" i="21"/>
  <c r="P797" i="21"/>
  <c r="Q797" i="21"/>
  <c r="M799" i="21"/>
  <c r="J799" i="21"/>
  <c r="L799" i="21"/>
  <c r="H800" i="21"/>
  <c r="I799" i="21"/>
  <c r="K799" i="21"/>
  <c r="Q798" i="21"/>
  <c r="P798" i="21"/>
  <c r="O798" i="21"/>
  <c r="M800" i="21"/>
  <c r="J800" i="21"/>
  <c r="H801" i="21"/>
  <c r="I800" i="21"/>
  <c r="K800" i="21"/>
  <c r="L800" i="21"/>
  <c r="O799" i="21"/>
  <c r="Q799" i="21"/>
  <c r="P799" i="21"/>
  <c r="J801" i="21"/>
  <c r="K801" i="21"/>
  <c r="M801" i="21"/>
  <c r="L801" i="21"/>
  <c r="I801" i="21"/>
  <c r="H802" i="21"/>
  <c r="Q800" i="21"/>
  <c r="P800" i="21"/>
  <c r="O800" i="21"/>
  <c r="Q801" i="21"/>
  <c r="O801" i="21"/>
  <c r="P801" i="21"/>
  <c r="L802" i="21"/>
  <c r="I802" i="21"/>
  <c r="J802" i="21"/>
  <c r="K802" i="21"/>
  <c r="H803" i="21"/>
  <c r="M802" i="21"/>
  <c r="O802" i="21"/>
  <c r="P802" i="21"/>
  <c r="Q802" i="21"/>
  <c r="L803" i="21"/>
  <c r="J803" i="21"/>
  <c r="K803" i="21"/>
  <c r="M803" i="21"/>
  <c r="I803" i="21"/>
  <c r="H804" i="21"/>
  <c r="P803" i="21"/>
  <c r="O803" i="21"/>
  <c r="Q803" i="21"/>
  <c r="K804" i="21"/>
  <c r="J804" i="21"/>
  <c r="L804" i="21"/>
  <c r="H805" i="21"/>
  <c r="I804" i="21"/>
  <c r="M804" i="21"/>
  <c r="I805" i="21"/>
  <c r="L805" i="21"/>
  <c r="K805" i="21"/>
  <c r="J805" i="21"/>
  <c r="H806" i="21"/>
  <c r="M805" i="21"/>
  <c r="O804" i="21"/>
  <c r="P804" i="21"/>
  <c r="Q804" i="21"/>
  <c r="Q805" i="21"/>
  <c r="P805" i="21"/>
  <c r="O805" i="21"/>
  <c r="J806" i="21"/>
  <c r="M806" i="21"/>
  <c r="L806" i="21"/>
  <c r="K806" i="21"/>
  <c r="I806" i="21"/>
  <c r="H807" i="21"/>
  <c r="Q806" i="21"/>
  <c r="P806" i="21"/>
  <c r="O806" i="21"/>
  <c r="I807" i="21"/>
  <c r="L807" i="21"/>
  <c r="H808" i="21"/>
  <c r="J807" i="21"/>
  <c r="M807" i="21"/>
  <c r="K807" i="21"/>
  <c r="O807" i="21"/>
  <c r="Q807" i="21"/>
  <c r="P807" i="21"/>
  <c r="J808" i="21"/>
  <c r="M808" i="21"/>
  <c r="L808" i="21"/>
  <c r="H809" i="21"/>
  <c r="I808" i="21"/>
  <c r="K808" i="21"/>
  <c r="J809" i="21"/>
  <c r="H810" i="21"/>
  <c r="L809" i="21"/>
  <c r="K809" i="21"/>
  <c r="M809" i="21"/>
  <c r="I809" i="21"/>
  <c r="Q808" i="21"/>
  <c r="P808" i="21"/>
  <c r="O808" i="21"/>
  <c r="J810" i="21"/>
  <c r="I810" i="21"/>
  <c r="H811" i="21"/>
  <c r="L810" i="21"/>
  <c r="M810" i="21"/>
  <c r="K810" i="21"/>
  <c r="O809" i="21"/>
  <c r="P809" i="21"/>
  <c r="Q809" i="21"/>
  <c r="P810" i="21"/>
  <c r="Q810" i="21"/>
  <c r="O810" i="21"/>
  <c r="L811" i="21"/>
  <c r="H812" i="21"/>
  <c r="I811" i="21"/>
  <c r="M811" i="21"/>
  <c r="J811" i="21"/>
  <c r="K811" i="21"/>
  <c r="H813" i="21"/>
  <c r="M812" i="21"/>
  <c r="K812" i="21"/>
  <c r="L812" i="21"/>
  <c r="I812" i="21"/>
  <c r="J812" i="21"/>
  <c r="Q811" i="21"/>
  <c r="P811" i="21"/>
  <c r="O811" i="21"/>
  <c r="K813" i="21"/>
  <c r="L813" i="21"/>
  <c r="J813" i="21"/>
  <c r="M813" i="21"/>
  <c r="H814" i="21"/>
  <c r="I813" i="21"/>
  <c r="O812" i="21"/>
  <c r="P812" i="21"/>
  <c r="Q812" i="21"/>
  <c r="H815" i="21"/>
  <c r="K814" i="21"/>
  <c r="J814" i="21"/>
  <c r="L814" i="21"/>
  <c r="M814" i="21"/>
  <c r="I814" i="21"/>
  <c r="P813" i="21"/>
  <c r="Q813" i="21"/>
  <c r="O813" i="21"/>
  <c r="I815" i="21"/>
  <c r="L815" i="21"/>
  <c r="M815" i="21"/>
  <c r="J815" i="21"/>
  <c r="K815" i="21"/>
  <c r="H816" i="21"/>
  <c r="Q814" i="21"/>
  <c r="P814" i="21"/>
  <c r="O814" i="21"/>
  <c r="O815" i="21"/>
  <c r="P815" i="21"/>
  <c r="Q815" i="21"/>
  <c r="M816" i="21"/>
  <c r="J816" i="21"/>
  <c r="K816" i="21"/>
  <c r="H817" i="21"/>
  <c r="L816" i="21"/>
  <c r="I816" i="21"/>
  <c r="H818" i="21"/>
  <c r="K817" i="21"/>
  <c r="M817" i="21"/>
  <c r="L817" i="21"/>
  <c r="I817" i="21"/>
  <c r="J817" i="21"/>
  <c r="P816" i="21"/>
  <c r="Q816" i="21"/>
  <c r="O816" i="21"/>
  <c r="L818" i="21"/>
  <c r="H819" i="21"/>
  <c r="J818" i="21"/>
  <c r="K818" i="21"/>
  <c r="I818" i="21"/>
  <c r="M818" i="21"/>
  <c r="O817" i="21"/>
  <c r="Q817" i="21"/>
  <c r="P817" i="21"/>
  <c r="L819" i="21"/>
  <c r="M819" i="21"/>
  <c r="K819" i="21"/>
  <c r="I819" i="21"/>
  <c r="J819" i="21"/>
  <c r="H820" i="21"/>
  <c r="P818" i="21"/>
  <c r="Q818" i="21"/>
  <c r="O818" i="21"/>
  <c r="P819" i="21"/>
  <c r="O819" i="21"/>
  <c r="Q819" i="21"/>
  <c r="I820" i="21"/>
  <c r="H821" i="21"/>
  <c r="K820" i="21"/>
  <c r="M820" i="21"/>
  <c r="L820" i="21"/>
  <c r="J820" i="21"/>
  <c r="O820" i="21"/>
  <c r="Q820" i="21"/>
  <c r="P820" i="21"/>
  <c r="L821" i="21"/>
  <c r="H822" i="21"/>
  <c r="K821" i="21"/>
  <c r="J821" i="21"/>
  <c r="M821" i="21"/>
  <c r="I821" i="21"/>
  <c r="K822" i="21"/>
  <c r="M822" i="21"/>
  <c r="H823" i="21"/>
  <c r="I822" i="21"/>
  <c r="L822" i="21"/>
  <c r="J822" i="21"/>
  <c r="Q821" i="21"/>
  <c r="P821" i="21"/>
  <c r="O821" i="21"/>
  <c r="L823" i="21"/>
  <c r="I823" i="21"/>
  <c r="K823" i="21"/>
  <c r="H824" i="21"/>
  <c r="M823" i="21"/>
  <c r="J823" i="21"/>
  <c r="P822" i="21"/>
  <c r="O822" i="21"/>
  <c r="Q822" i="21"/>
  <c r="Q823" i="21"/>
  <c r="O823" i="21"/>
  <c r="P823" i="21"/>
  <c r="J824" i="21"/>
  <c r="I824" i="21"/>
  <c r="L824" i="21"/>
  <c r="K824" i="21"/>
  <c r="M824" i="21"/>
  <c r="H825" i="21"/>
  <c r="Q824" i="21"/>
  <c r="O824" i="21"/>
  <c r="P824" i="21"/>
  <c r="J825" i="21"/>
  <c r="K825" i="21"/>
  <c r="M825" i="21"/>
  <c r="I825" i="21"/>
  <c r="H826" i="21"/>
  <c r="L825" i="21"/>
  <c r="P825" i="21"/>
  <c r="Q825" i="21"/>
  <c r="O825" i="21"/>
  <c r="J826" i="21"/>
  <c r="I826" i="21"/>
  <c r="M826" i="21"/>
  <c r="H827" i="21"/>
  <c r="L826" i="21"/>
  <c r="K826" i="21"/>
  <c r="O826" i="21"/>
  <c r="Q826" i="21"/>
  <c r="P826" i="21"/>
  <c r="M827" i="21"/>
  <c r="L827" i="21"/>
  <c r="H828" i="21"/>
  <c r="I827" i="21"/>
  <c r="K827" i="21"/>
  <c r="J827" i="21"/>
  <c r="J828" i="21"/>
  <c r="M828" i="21"/>
  <c r="I828" i="21"/>
  <c r="K828" i="21"/>
  <c r="H829" i="21"/>
  <c r="L828" i="21"/>
  <c r="O827" i="21"/>
  <c r="P827" i="21"/>
  <c r="Q827" i="21"/>
  <c r="O828" i="21"/>
  <c r="P828" i="21"/>
  <c r="Q828" i="21"/>
  <c r="L829" i="21"/>
  <c r="H830" i="21"/>
  <c r="I829" i="21"/>
  <c r="M829" i="21"/>
  <c r="J829" i="21"/>
  <c r="K829" i="21"/>
  <c r="I830" i="21"/>
  <c r="J830" i="21"/>
  <c r="H831" i="21"/>
  <c r="M830" i="21"/>
  <c r="K830" i="21"/>
  <c r="L830" i="21"/>
  <c r="Q829" i="21"/>
  <c r="O829" i="21"/>
  <c r="P829" i="21"/>
  <c r="P830" i="21"/>
  <c r="Q830" i="21"/>
  <c r="O830" i="21"/>
  <c r="L831" i="21"/>
  <c r="I831" i="21"/>
  <c r="H832" i="21"/>
  <c r="J831" i="21"/>
  <c r="K831" i="21"/>
  <c r="M831" i="21"/>
  <c r="P831" i="21"/>
  <c r="O831" i="21"/>
  <c r="Q831" i="21"/>
  <c r="H833" i="21"/>
  <c r="L832" i="21"/>
  <c r="M832" i="21"/>
  <c r="K832" i="21"/>
  <c r="J832" i="21"/>
  <c r="I832" i="21"/>
  <c r="M833" i="21"/>
  <c r="I833" i="21"/>
  <c r="J833" i="21"/>
  <c r="L833" i="21"/>
  <c r="H834" i="21"/>
  <c r="K833" i="21"/>
  <c r="P832" i="21"/>
  <c r="O832" i="21"/>
  <c r="Q832" i="21"/>
  <c r="O833" i="21"/>
  <c r="Q833" i="21"/>
  <c r="P833" i="21"/>
  <c r="M834" i="21"/>
  <c r="I834" i="21"/>
  <c r="J834" i="21"/>
  <c r="K834" i="21"/>
  <c r="L834" i="21"/>
  <c r="H835" i="21"/>
  <c r="P834" i="21"/>
  <c r="O834" i="21"/>
  <c r="Q834" i="21"/>
  <c r="L835" i="21"/>
  <c r="J835" i="21"/>
  <c r="M835" i="21"/>
  <c r="H836" i="21"/>
  <c r="I835" i="21"/>
  <c r="K835" i="21"/>
  <c r="J836" i="21"/>
  <c r="H837" i="21"/>
  <c r="K836" i="21"/>
  <c r="M836" i="21"/>
  <c r="L836" i="21"/>
  <c r="I836" i="21"/>
  <c r="O835" i="21"/>
  <c r="Q835" i="21"/>
  <c r="P835" i="21"/>
  <c r="I837" i="21"/>
  <c r="J837" i="21"/>
  <c r="L837" i="21"/>
  <c r="M837" i="21"/>
  <c r="H838" i="21"/>
  <c r="K837" i="21"/>
  <c r="O836" i="21"/>
  <c r="P836" i="21"/>
  <c r="Q836" i="21"/>
  <c r="O837" i="21"/>
  <c r="Q837" i="21"/>
  <c r="P837" i="21"/>
  <c r="H839" i="21"/>
  <c r="L838" i="21"/>
  <c r="M838" i="21"/>
  <c r="J838" i="21"/>
  <c r="I838" i="21"/>
  <c r="K838" i="21"/>
  <c r="J839" i="21"/>
  <c r="L839" i="21"/>
  <c r="K839" i="21"/>
  <c r="M839" i="21"/>
  <c r="H840" i="21"/>
  <c r="I839" i="21"/>
  <c r="O838" i="21"/>
  <c r="Q838" i="21"/>
  <c r="P838" i="21"/>
  <c r="M840" i="21"/>
  <c r="H841" i="21"/>
  <c r="I840" i="21"/>
  <c r="J840" i="21"/>
  <c r="K840" i="21"/>
  <c r="L840" i="21"/>
  <c r="P839" i="21"/>
  <c r="O839" i="21"/>
  <c r="Q839" i="21"/>
  <c r="H842" i="21"/>
  <c r="J841" i="21"/>
  <c r="L841" i="21"/>
  <c r="K841" i="21"/>
  <c r="I841" i="21"/>
  <c r="M841" i="21"/>
  <c r="O840" i="21"/>
  <c r="P840" i="21"/>
  <c r="Q840" i="21"/>
  <c r="L842" i="21"/>
  <c r="H843" i="21"/>
  <c r="K842" i="21"/>
  <c r="I842" i="21"/>
  <c r="J842" i="21"/>
  <c r="M842" i="21"/>
  <c r="O841" i="21"/>
  <c r="P841" i="21"/>
  <c r="Q841" i="21"/>
  <c r="H844" i="21"/>
  <c r="I843" i="21"/>
  <c r="L843" i="21"/>
  <c r="K843" i="21"/>
  <c r="J843" i="21"/>
  <c r="M843" i="21"/>
  <c r="P842" i="21"/>
  <c r="O842" i="21"/>
  <c r="Q842" i="21"/>
  <c r="K844" i="21"/>
  <c r="M844" i="21"/>
  <c r="H845" i="21"/>
  <c r="L844" i="21"/>
  <c r="I844" i="21"/>
  <c r="J844" i="21"/>
  <c r="P843" i="21"/>
  <c r="O843" i="21"/>
  <c r="Q843" i="21"/>
  <c r="H846" i="21"/>
  <c r="J845" i="21"/>
  <c r="I845" i="21"/>
  <c r="K845" i="21"/>
  <c r="M845" i="21"/>
  <c r="L845" i="21"/>
  <c r="P844" i="21"/>
  <c r="Q844" i="21"/>
  <c r="O844" i="21"/>
  <c r="I846" i="21"/>
  <c r="L846" i="21"/>
  <c r="K846" i="21"/>
  <c r="M846" i="21"/>
  <c r="J846" i="21"/>
  <c r="H847" i="21"/>
  <c r="O845" i="21"/>
  <c r="Q845" i="21"/>
  <c r="P845" i="21"/>
  <c r="Q846" i="21"/>
  <c r="P846" i="21"/>
  <c r="O846" i="21"/>
  <c r="J847" i="21"/>
  <c r="L847" i="21"/>
  <c r="I847" i="21"/>
  <c r="H848" i="21"/>
  <c r="M847" i="21"/>
  <c r="K847" i="21"/>
  <c r="Q847" i="21"/>
  <c r="O847" i="21"/>
  <c r="P847" i="21"/>
  <c r="H849" i="21"/>
  <c r="I848" i="21"/>
  <c r="L848" i="21"/>
  <c r="K848" i="21"/>
  <c r="J848" i="21"/>
  <c r="M848" i="21"/>
  <c r="L849" i="21"/>
  <c r="I849" i="21"/>
  <c r="J849" i="21"/>
  <c r="M849" i="21"/>
  <c r="H850" i="21"/>
  <c r="K849" i="21"/>
  <c r="P848" i="21"/>
  <c r="Q848" i="21"/>
  <c r="O848" i="21"/>
  <c r="P849" i="21"/>
  <c r="O849" i="21"/>
  <c r="Q849" i="21"/>
  <c r="L850" i="21"/>
  <c r="H851" i="21"/>
  <c r="M850" i="21"/>
  <c r="K850" i="21"/>
  <c r="I850" i="21"/>
  <c r="J850" i="21"/>
  <c r="I851" i="21"/>
  <c r="K851" i="21"/>
  <c r="H852" i="21"/>
  <c r="L851" i="21"/>
  <c r="J851" i="21"/>
  <c r="M851" i="21"/>
  <c r="Q850" i="21"/>
  <c r="P850" i="21"/>
  <c r="O850" i="21"/>
  <c r="Q851" i="21"/>
  <c r="P851" i="21"/>
  <c r="O851" i="21"/>
  <c r="M852" i="21"/>
  <c r="H853" i="21"/>
  <c r="I852" i="21"/>
  <c r="J852" i="21"/>
  <c r="L852" i="21"/>
  <c r="K852" i="21"/>
  <c r="H854" i="21"/>
  <c r="L853" i="21"/>
  <c r="M853" i="21"/>
  <c r="I853" i="21"/>
  <c r="J853" i="21"/>
  <c r="K853" i="21"/>
  <c r="P852" i="21"/>
  <c r="O852" i="21"/>
  <c r="Q852" i="21"/>
  <c r="K854" i="21"/>
  <c r="H855" i="21"/>
  <c r="M854" i="21"/>
  <c r="I854" i="21"/>
  <c r="L854" i="21"/>
  <c r="J854" i="21"/>
  <c r="O853" i="21"/>
  <c r="P853" i="21"/>
  <c r="Q853" i="21"/>
  <c r="K855" i="21"/>
  <c r="L855" i="21"/>
  <c r="M855" i="21"/>
  <c r="H856" i="21"/>
  <c r="J855" i="21"/>
  <c r="I855" i="21"/>
  <c r="Q854" i="21"/>
  <c r="P854" i="21"/>
  <c r="O854" i="21"/>
  <c r="L856" i="21"/>
  <c r="J856" i="21"/>
  <c r="M856" i="21"/>
  <c r="I856" i="21"/>
  <c r="H857" i="21"/>
  <c r="K856" i="21"/>
  <c r="Q855" i="21"/>
  <c r="P855" i="21"/>
  <c r="O855" i="21"/>
  <c r="O856" i="21"/>
  <c r="P856" i="21"/>
  <c r="Q856" i="21"/>
  <c r="K857" i="21"/>
  <c r="J857" i="21"/>
  <c r="I857" i="21"/>
  <c r="H858" i="21"/>
  <c r="M857" i="21"/>
  <c r="L857" i="21"/>
  <c r="O857" i="21"/>
  <c r="P857" i="21"/>
  <c r="Q857" i="21"/>
  <c r="M858" i="21"/>
  <c r="H859" i="21"/>
  <c r="I858" i="21"/>
  <c r="K858" i="21"/>
  <c r="L858" i="21"/>
  <c r="J858" i="21"/>
  <c r="K859" i="21"/>
  <c r="L859" i="21"/>
  <c r="I859" i="21"/>
  <c r="H860" i="21"/>
  <c r="J859" i="21"/>
  <c r="M859" i="21"/>
  <c r="Q858" i="21"/>
  <c r="O858" i="21"/>
  <c r="P858" i="21"/>
  <c r="P859" i="21"/>
  <c r="O859" i="21"/>
  <c r="Q859" i="21"/>
  <c r="I860" i="21"/>
  <c r="M860" i="21"/>
  <c r="J860" i="21"/>
  <c r="L860" i="21"/>
  <c r="H861" i="21"/>
  <c r="K860" i="21"/>
  <c r="O860" i="21"/>
  <c r="Q860" i="21"/>
  <c r="P860" i="21"/>
  <c r="I861" i="21"/>
  <c r="K861" i="21"/>
  <c r="L861" i="21"/>
  <c r="J861" i="21"/>
  <c r="H862" i="21"/>
  <c r="M861" i="21"/>
  <c r="P861" i="21"/>
  <c r="O861" i="21"/>
  <c r="Q861" i="21"/>
  <c r="K862" i="21"/>
  <c r="J862" i="21"/>
  <c r="L862" i="21"/>
  <c r="M862" i="21"/>
  <c r="I862" i="21"/>
  <c r="H863" i="21"/>
  <c r="O862" i="21"/>
  <c r="Q862" i="21"/>
  <c r="P862" i="21"/>
  <c r="H864" i="21"/>
  <c r="K863" i="21"/>
  <c r="M863" i="21"/>
  <c r="L863" i="21"/>
  <c r="I863" i="21"/>
  <c r="J863" i="21"/>
  <c r="L864" i="21"/>
  <c r="M864" i="21"/>
  <c r="K864" i="21"/>
  <c r="H865" i="21"/>
  <c r="J864" i="21"/>
  <c r="I864" i="21"/>
  <c r="Q863" i="21"/>
  <c r="P863" i="21"/>
  <c r="O863" i="21"/>
  <c r="M865" i="21"/>
  <c r="J865" i="21"/>
  <c r="K865" i="21"/>
  <c r="H866" i="21"/>
  <c r="I865" i="21"/>
  <c r="L865" i="21"/>
  <c r="O864" i="21"/>
  <c r="P864" i="21"/>
  <c r="Q864" i="21"/>
  <c r="K866" i="21"/>
  <c r="J866" i="21"/>
  <c r="L866" i="21"/>
  <c r="I866" i="21"/>
  <c r="H867" i="21"/>
  <c r="M866" i="21"/>
  <c r="Q865" i="21"/>
  <c r="P865" i="21"/>
  <c r="O865" i="21"/>
  <c r="Q866" i="21"/>
  <c r="P866" i="21"/>
  <c r="O866" i="21"/>
  <c r="J867" i="21"/>
  <c r="K867" i="21"/>
  <c r="M867" i="21"/>
  <c r="I867" i="21"/>
  <c r="H868" i="21"/>
  <c r="L867" i="21"/>
  <c r="O867" i="21"/>
  <c r="P867" i="21"/>
  <c r="Q867" i="21"/>
  <c r="H869" i="21"/>
  <c r="J868" i="21"/>
  <c r="M868" i="21"/>
  <c r="K868" i="21"/>
  <c r="I868" i="21"/>
  <c r="L868" i="21"/>
  <c r="J869" i="21"/>
  <c r="M869" i="21"/>
  <c r="K869" i="21"/>
  <c r="L869" i="21"/>
  <c r="I869" i="21"/>
  <c r="H870" i="21"/>
  <c r="O868" i="21"/>
  <c r="Q868" i="21"/>
  <c r="P868" i="21"/>
  <c r="P869" i="21"/>
  <c r="O869" i="21"/>
  <c r="Q869" i="21"/>
  <c r="L870" i="21"/>
  <c r="M870" i="21"/>
  <c r="J870" i="21"/>
  <c r="K870" i="21"/>
  <c r="I870" i="21"/>
  <c r="H871" i="21"/>
  <c r="O870" i="21"/>
  <c r="Q870" i="21"/>
  <c r="P870" i="21"/>
  <c r="J871" i="21"/>
  <c r="L871" i="21"/>
  <c r="K871" i="21"/>
  <c r="I871" i="21"/>
  <c r="M871" i="21"/>
  <c r="H872" i="21"/>
  <c r="P871" i="21"/>
  <c r="O871" i="21"/>
  <c r="Q871" i="21"/>
  <c r="H873" i="21"/>
  <c r="M872" i="21"/>
  <c r="K872" i="21"/>
  <c r="J872" i="21"/>
  <c r="I872" i="21"/>
  <c r="L872" i="21"/>
  <c r="L873" i="21"/>
  <c r="J873" i="21"/>
  <c r="M873" i="21"/>
  <c r="I873" i="21"/>
  <c r="K873" i="21"/>
  <c r="H874" i="21"/>
  <c r="Q872" i="21"/>
  <c r="O872" i="21"/>
  <c r="P872" i="21"/>
  <c r="P873" i="21"/>
  <c r="O873" i="21"/>
  <c r="Q873" i="21"/>
  <c r="L874" i="21"/>
  <c r="I874" i="21"/>
  <c r="H875" i="21"/>
  <c r="J874" i="21"/>
  <c r="K874" i="21"/>
  <c r="M874" i="21"/>
  <c r="O874" i="21"/>
  <c r="P874" i="21"/>
  <c r="Q874" i="21"/>
  <c r="K875" i="21"/>
  <c r="J875" i="21"/>
  <c r="L875" i="21"/>
  <c r="H876" i="21"/>
  <c r="M875" i="21"/>
  <c r="I875" i="21"/>
  <c r="M876" i="21"/>
  <c r="I876" i="21"/>
  <c r="J876" i="21"/>
  <c r="H877" i="21"/>
  <c r="K876" i="21"/>
  <c r="L876" i="21"/>
  <c r="P875" i="21"/>
  <c r="Q875" i="21"/>
  <c r="O875" i="21"/>
  <c r="P876" i="21"/>
  <c r="O876" i="21"/>
  <c r="Q876" i="21"/>
  <c r="K877" i="21"/>
  <c r="J877" i="21"/>
  <c r="I877" i="21"/>
  <c r="H878" i="21"/>
  <c r="L877" i="21"/>
  <c r="M877" i="21"/>
  <c r="Q877" i="21"/>
  <c r="O877" i="21"/>
  <c r="P877" i="21"/>
  <c r="L878" i="21"/>
  <c r="K878" i="21"/>
  <c r="J878" i="21"/>
  <c r="M878" i="21"/>
  <c r="H879" i="21"/>
  <c r="I878" i="21"/>
  <c r="L879" i="21"/>
  <c r="H880" i="21"/>
  <c r="I879" i="21"/>
  <c r="K879" i="21"/>
  <c r="J879" i="21"/>
  <c r="M879" i="21"/>
  <c r="P878" i="21"/>
  <c r="Q878" i="21"/>
  <c r="O878" i="21"/>
  <c r="J880" i="21"/>
  <c r="I880" i="21"/>
  <c r="L880" i="21"/>
  <c r="H881" i="21"/>
  <c r="M880" i="21"/>
  <c r="K880" i="21"/>
  <c r="Q879" i="21"/>
  <c r="P879" i="21"/>
  <c r="O879" i="21"/>
  <c r="P880" i="21"/>
  <c r="Q880" i="21"/>
  <c r="O880" i="21"/>
  <c r="H882" i="21"/>
  <c r="L881" i="21"/>
  <c r="J881" i="21"/>
  <c r="K881" i="21"/>
  <c r="M881" i="21"/>
  <c r="I881" i="21"/>
  <c r="L882" i="21"/>
  <c r="M882" i="21"/>
  <c r="J882" i="21"/>
  <c r="K882" i="21"/>
  <c r="I882" i="21"/>
  <c r="H883" i="21"/>
  <c r="Q881" i="21"/>
  <c r="P881" i="21"/>
  <c r="O881" i="21"/>
  <c r="Q882" i="21"/>
  <c r="O882" i="21"/>
  <c r="P882" i="21"/>
  <c r="I883" i="21"/>
  <c r="J883" i="21"/>
  <c r="H884" i="21"/>
  <c r="M883" i="21"/>
  <c r="K883" i="21"/>
  <c r="L883" i="21"/>
  <c r="O883" i="21"/>
  <c r="Q883" i="21"/>
  <c r="P883" i="21"/>
  <c r="K884" i="21"/>
  <c r="M884" i="21"/>
  <c r="L884" i="21"/>
  <c r="I884" i="21"/>
  <c r="H885" i="21"/>
  <c r="J884" i="21"/>
  <c r="Q884" i="21"/>
  <c r="O884" i="21"/>
  <c r="P884" i="21"/>
  <c r="M885" i="21"/>
  <c r="H886" i="21"/>
  <c r="J885" i="21"/>
  <c r="I885" i="21"/>
  <c r="K885" i="21"/>
  <c r="L885" i="21"/>
  <c r="J886" i="21"/>
  <c r="M886" i="21"/>
  <c r="K886" i="21"/>
  <c r="H887" i="21"/>
  <c r="L886" i="21"/>
  <c r="I886" i="21"/>
  <c r="Q885" i="21"/>
  <c r="P885" i="21"/>
  <c r="O885" i="21"/>
  <c r="L887" i="21"/>
  <c r="J887" i="21"/>
  <c r="M887" i="21"/>
  <c r="H888" i="21"/>
  <c r="I887" i="21"/>
  <c r="K887" i="21"/>
  <c r="P886" i="21"/>
  <c r="Q886" i="21"/>
  <c r="O886" i="21"/>
  <c r="K888" i="21"/>
  <c r="I888" i="21"/>
  <c r="H889" i="21"/>
  <c r="M888" i="21"/>
  <c r="J888" i="21"/>
  <c r="L888" i="21"/>
  <c r="P887" i="21"/>
  <c r="Q887" i="21"/>
  <c r="O887" i="21"/>
  <c r="P888" i="21"/>
  <c r="O888" i="21"/>
  <c r="Q888" i="21"/>
  <c r="L889" i="21"/>
  <c r="H890" i="21"/>
  <c r="K889" i="21"/>
  <c r="I889" i="21"/>
  <c r="J889" i="21"/>
  <c r="M889" i="21"/>
  <c r="K890" i="21"/>
  <c r="L890" i="21"/>
  <c r="J890" i="21"/>
  <c r="I890" i="21"/>
  <c r="H891" i="21"/>
  <c r="M890" i="21"/>
  <c r="O889" i="21"/>
  <c r="Q889" i="21"/>
  <c r="P889" i="21"/>
  <c r="Q890" i="21"/>
  <c r="P890" i="21"/>
  <c r="O890" i="21"/>
  <c r="K891" i="21"/>
  <c r="H892" i="21"/>
  <c r="L891" i="21"/>
  <c r="M891" i="21"/>
  <c r="J891" i="21"/>
  <c r="I891" i="21"/>
  <c r="I892" i="21"/>
  <c r="M892" i="21"/>
  <c r="J892" i="21"/>
  <c r="H893" i="21"/>
  <c r="L892" i="21"/>
  <c r="K892" i="21"/>
  <c r="Q891" i="21"/>
  <c r="P891" i="21"/>
  <c r="O891" i="21"/>
  <c r="Q892" i="21"/>
  <c r="P892" i="21"/>
  <c r="O892" i="21"/>
  <c r="K893" i="21"/>
  <c r="L893" i="21"/>
  <c r="H894" i="21"/>
  <c r="I893" i="21"/>
  <c r="M893" i="21"/>
  <c r="J893" i="21"/>
  <c r="I894" i="21"/>
  <c r="K894" i="21"/>
  <c r="J894" i="21"/>
  <c r="M894" i="21"/>
  <c r="H895" i="21"/>
  <c r="L894" i="21"/>
  <c r="O893" i="21"/>
  <c r="Q893" i="21"/>
  <c r="P893" i="21"/>
  <c r="Q894" i="21"/>
  <c r="P894" i="21"/>
  <c r="O894" i="21"/>
  <c r="M895" i="21"/>
  <c r="L895" i="21"/>
  <c r="I895" i="21"/>
  <c r="K895" i="21"/>
  <c r="J895" i="21"/>
  <c r="H896" i="21"/>
  <c r="Q895" i="21"/>
  <c r="P895" i="21"/>
  <c r="O895" i="21"/>
  <c r="M896" i="21"/>
  <c r="L896" i="21"/>
  <c r="I896" i="21"/>
  <c r="K896" i="21"/>
  <c r="H897" i="21"/>
  <c r="J896" i="21"/>
  <c r="P896" i="21"/>
  <c r="Q896" i="21"/>
  <c r="O896" i="21"/>
  <c r="L897" i="21"/>
  <c r="J897" i="21"/>
  <c r="K897" i="21"/>
  <c r="I897" i="21"/>
  <c r="M897" i="21"/>
  <c r="H898" i="21"/>
  <c r="Q897" i="21"/>
  <c r="O897" i="21"/>
  <c r="P897" i="21"/>
  <c r="L898" i="21"/>
  <c r="H899" i="21"/>
  <c r="K898" i="21"/>
  <c r="J898" i="21"/>
  <c r="I898" i="21"/>
  <c r="M898" i="21"/>
  <c r="L899" i="21"/>
  <c r="H900" i="21"/>
  <c r="M899" i="21"/>
  <c r="K899" i="21"/>
  <c r="I899" i="21"/>
  <c r="J899" i="21"/>
  <c r="O898" i="21"/>
  <c r="P898" i="21"/>
  <c r="Q898" i="21"/>
  <c r="L900" i="21"/>
  <c r="H901" i="21"/>
  <c r="J900" i="21"/>
  <c r="M900" i="21"/>
  <c r="I900" i="21"/>
  <c r="K900" i="21"/>
  <c r="P899" i="21"/>
  <c r="Q899" i="21"/>
  <c r="O899" i="21"/>
  <c r="M901" i="21"/>
  <c r="J901" i="21"/>
  <c r="H902" i="21"/>
  <c r="K901" i="21"/>
  <c r="I901" i="21"/>
  <c r="L901" i="21"/>
  <c r="O900" i="21"/>
  <c r="P900" i="21"/>
  <c r="Q900" i="21"/>
  <c r="H903" i="21"/>
  <c r="I902" i="21"/>
  <c r="J902" i="21"/>
  <c r="L902" i="21"/>
  <c r="K902" i="21"/>
  <c r="M902" i="21"/>
  <c r="O901" i="21"/>
  <c r="Q901" i="21"/>
  <c r="P901" i="21"/>
  <c r="M903" i="21"/>
  <c r="K903" i="21"/>
  <c r="J903" i="21"/>
  <c r="I903" i="21"/>
  <c r="H904" i="21"/>
  <c r="L903" i="21"/>
  <c r="O902" i="21"/>
  <c r="P902" i="21"/>
  <c r="Q902" i="21"/>
  <c r="P903" i="21"/>
  <c r="O903" i="21"/>
  <c r="Q903" i="21"/>
  <c r="J904" i="21"/>
  <c r="M904" i="21"/>
  <c r="I904" i="21"/>
  <c r="K904" i="21"/>
  <c r="H905" i="21"/>
  <c r="L904" i="21"/>
  <c r="O904" i="21"/>
  <c r="P904" i="21"/>
  <c r="Q904" i="21"/>
  <c r="I905" i="21"/>
  <c r="K905" i="21"/>
  <c r="M905" i="21"/>
  <c r="H906" i="21"/>
  <c r="J905" i="21"/>
  <c r="L905" i="21"/>
  <c r="Q905" i="21"/>
  <c r="O905" i="21"/>
  <c r="P905" i="21"/>
  <c r="H907" i="21"/>
  <c r="J906" i="21"/>
  <c r="K906" i="21"/>
  <c r="I906" i="21"/>
  <c r="M906" i="21"/>
  <c r="L906" i="21"/>
  <c r="J907" i="21"/>
  <c r="K907" i="21"/>
  <c r="L907" i="21"/>
  <c r="M907" i="21"/>
  <c r="I907" i="21"/>
  <c r="H908" i="21"/>
  <c r="Q906" i="21"/>
  <c r="O906" i="21"/>
  <c r="P906" i="21"/>
  <c r="Q907" i="21"/>
  <c r="O907" i="21"/>
  <c r="P907" i="21"/>
  <c r="L908" i="21"/>
  <c r="H909" i="21"/>
  <c r="M908" i="21"/>
  <c r="I908" i="21"/>
  <c r="K908" i="21"/>
  <c r="J908" i="21"/>
  <c r="L909" i="21"/>
  <c r="J909" i="21"/>
  <c r="M909" i="21"/>
  <c r="K909" i="21"/>
  <c r="H910" i="21"/>
  <c r="I909" i="21"/>
  <c r="Q908" i="21"/>
  <c r="O908" i="21"/>
  <c r="P908" i="21"/>
  <c r="I910" i="21"/>
  <c r="K910" i="21"/>
  <c r="L910" i="21"/>
  <c r="J910" i="21"/>
  <c r="M910" i="21"/>
  <c r="H911" i="21"/>
  <c r="Q909" i="21"/>
  <c r="P909" i="21"/>
  <c r="O909" i="21"/>
  <c r="P910" i="21"/>
  <c r="Q910" i="21"/>
  <c r="O910" i="21"/>
  <c r="H912" i="21"/>
  <c r="K911" i="21"/>
  <c r="M911" i="21"/>
  <c r="J911" i="21"/>
  <c r="L911" i="21"/>
  <c r="I911" i="21"/>
  <c r="I912" i="21"/>
  <c r="K912" i="21"/>
  <c r="M912" i="21"/>
  <c r="L912" i="21"/>
  <c r="J912" i="21"/>
  <c r="H913" i="21"/>
  <c r="P911" i="21"/>
  <c r="Q911" i="21"/>
  <c r="O911" i="21"/>
  <c r="P912" i="21"/>
  <c r="O912" i="21"/>
  <c r="Q912" i="21"/>
  <c r="M913" i="21"/>
  <c r="I913" i="21"/>
  <c r="J913" i="21"/>
  <c r="H914" i="21"/>
  <c r="K913" i="21"/>
  <c r="L913" i="21"/>
  <c r="Q913" i="21"/>
  <c r="O913" i="21"/>
  <c r="P913" i="21"/>
  <c r="H915" i="21"/>
  <c r="M914" i="21"/>
  <c r="I914" i="21"/>
  <c r="L914" i="21"/>
  <c r="K914" i="21"/>
  <c r="J914" i="21"/>
  <c r="M915" i="21"/>
  <c r="J915" i="21"/>
  <c r="L915" i="21"/>
  <c r="I915" i="21"/>
  <c r="H916" i="21"/>
  <c r="K915" i="21"/>
  <c r="O914" i="21"/>
  <c r="Q914" i="21"/>
  <c r="P914" i="21"/>
  <c r="Q915" i="21"/>
  <c r="O915" i="21"/>
  <c r="P915" i="21"/>
  <c r="I916" i="21"/>
  <c r="H917" i="21"/>
  <c r="J916" i="21"/>
  <c r="K916" i="21"/>
  <c r="M916" i="21"/>
  <c r="L916" i="21"/>
  <c r="O916" i="21"/>
  <c r="Q916" i="21"/>
  <c r="P916" i="21"/>
  <c r="L917" i="21"/>
  <c r="M917" i="21"/>
  <c r="K917" i="21"/>
  <c r="H918" i="21"/>
  <c r="I917" i="21"/>
  <c r="J917" i="21"/>
  <c r="K918" i="21"/>
  <c r="H919" i="21"/>
  <c r="M918" i="21"/>
  <c r="L918" i="21"/>
  <c r="J918" i="21"/>
  <c r="I918" i="21"/>
  <c r="O917" i="21"/>
  <c r="P917" i="21"/>
  <c r="Q917" i="21"/>
  <c r="L919" i="21"/>
  <c r="K919" i="21"/>
  <c r="J919" i="21"/>
  <c r="I919" i="21"/>
  <c r="H920" i="21"/>
  <c r="M919" i="21"/>
  <c r="Q918" i="21"/>
  <c r="P918" i="21"/>
  <c r="O918" i="21"/>
  <c r="O919" i="21"/>
  <c r="Q919" i="21"/>
  <c r="P919" i="21"/>
  <c r="J920" i="21"/>
  <c r="M920" i="21"/>
  <c r="H921" i="21"/>
  <c r="L920" i="21"/>
  <c r="I920" i="21"/>
  <c r="K920" i="21"/>
  <c r="J921" i="21"/>
  <c r="I921" i="21"/>
  <c r="L921" i="21"/>
  <c r="M921" i="21"/>
  <c r="H922" i="21"/>
  <c r="K921" i="21"/>
  <c r="O920" i="21"/>
  <c r="Q920" i="21"/>
  <c r="P920" i="21"/>
  <c r="O921" i="21"/>
  <c r="P921" i="21"/>
  <c r="Q921" i="21"/>
  <c r="I922" i="21"/>
  <c r="K922" i="21"/>
  <c r="M922" i="21"/>
  <c r="H923" i="21"/>
  <c r="J922" i="21"/>
  <c r="L922" i="21"/>
  <c r="O922" i="21"/>
  <c r="Q922" i="21"/>
  <c r="P922" i="21"/>
  <c r="K923" i="21"/>
  <c r="I923" i="21"/>
  <c r="H924" i="21"/>
  <c r="L923" i="21"/>
  <c r="J923" i="21"/>
  <c r="M923" i="21"/>
  <c r="Q923" i="21"/>
  <c r="P923" i="21"/>
  <c r="O923" i="21"/>
  <c r="H925" i="21"/>
  <c r="I924" i="21"/>
  <c r="K924" i="21"/>
  <c r="J924" i="21"/>
  <c r="M924" i="21"/>
  <c r="L924" i="21"/>
  <c r="I925" i="21"/>
  <c r="J925" i="21"/>
  <c r="M925" i="21"/>
  <c r="K925" i="21"/>
  <c r="H926" i="21"/>
  <c r="L925" i="21"/>
  <c r="P924" i="21"/>
  <c r="O924" i="21"/>
  <c r="Q924" i="21"/>
  <c r="Q925" i="21"/>
  <c r="O925" i="21"/>
  <c r="P925" i="21"/>
  <c r="H927" i="21"/>
  <c r="L926" i="21"/>
  <c r="M926" i="21"/>
  <c r="I926" i="21"/>
  <c r="K926" i="21"/>
  <c r="J926" i="21"/>
  <c r="I927" i="21"/>
  <c r="H928" i="21"/>
  <c r="L927" i="21"/>
  <c r="J927" i="21"/>
  <c r="K927" i="21"/>
  <c r="M927" i="21"/>
  <c r="Q926" i="21"/>
  <c r="P926" i="21"/>
  <c r="O926" i="21"/>
  <c r="P927" i="21"/>
  <c r="Q927" i="21"/>
  <c r="O927" i="21"/>
  <c r="M928" i="21"/>
  <c r="I928" i="21"/>
  <c r="H929" i="21"/>
  <c r="J928" i="21"/>
  <c r="K928" i="21"/>
  <c r="L928" i="21"/>
  <c r="Q928" i="21"/>
  <c r="P928" i="21"/>
  <c r="O928" i="21"/>
  <c r="H930" i="21"/>
  <c r="I929" i="21"/>
  <c r="M929" i="21"/>
  <c r="J929" i="21"/>
  <c r="L929" i="21"/>
  <c r="K929" i="21"/>
  <c r="M930" i="21"/>
  <c r="L930" i="21"/>
  <c r="H931" i="21"/>
  <c r="K930" i="21"/>
  <c r="I930" i="21"/>
  <c r="J930" i="21"/>
  <c r="Q929" i="21"/>
  <c r="O929" i="21"/>
  <c r="P929" i="21"/>
  <c r="M931" i="21"/>
  <c r="J931" i="21"/>
  <c r="L931" i="21"/>
  <c r="I931" i="21"/>
  <c r="K931" i="21"/>
  <c r="H932" i="21"/>
  <c r="P930" i="21"/>
  <c r="Q930" i="21"/>
  <c r="O930" i="21"/>
  <c r="Q931" i="21"/>
  <c r="O931" i="21"/>
  <c r="P931" i="21"/>
  <c r="J932" i="21"/>
  <c r="H933" i="21"/>
  <c r="L932" i="21"/>
  <c r="M932" i="21"/>
  <c r="I932" i="21"/>
  <c r="K932" i="21"/>
  <c r="L933" i="21"/>
  <c r="H934" i="21"/>
  <c r="K933" i="21"/>
  <c r="J933" i="21"/>
  <c r="M933" i="21"/>
  <c r="I933" i="21"/>
  <c r="P932" i="21"/>
  <c r="O932" i="21"/>
  <c r="Q932" i="21"/>
  <c r="L934" i="21"/>
  <c r="I934" i="21"/>
  <c r="H935" i="21"/>
  <c r="K934" i="21"/>
  <c r="M934" i="21"/>
  <c r="J934" i="21"/>
  <c r="Q933" i="21"/>
  <c r="P933" i="21"/>
  <c r="O933" i="21"/>
  <c r="O934" i="21"/>
  <c r="P934" i="21"/>
  <c r="Q934" i="21"/>
  <c r="L935" i="21"/>
  <c r="J935" i="21"/>
  <c r="I935" i="21"/>
  <c r="K935" i="21"/>
  <c r="H936" i="21"/>
  <c r="M935" i="21"/>
  <c r="P935" i="21"/>
  <c r="Q935" i="21"/>
  <c r="O935" i="21"/>
  <c r="M936" i="21"/>
  <c r="H937" i="21"/>
  <c r="L936" i="21"/>
  <c r="J936" i="21"/>
  <c r="K936" i="21"/>
  <c r="I936" i="21"/>
  <c r="L937" i="21"/>
  <c r="I937" i="21"/>
  <c r="H938" i="21"/>
  <c r="M937" i="21"/>
  <c r="J937" i="21"/>
  <c r="K937" i="21"/>
  <c r="Q936" i="21"/>
  <c r="P936" i="21"/>
  <c r="O936" i="21"/>
  <c r="O937" i="21"/>
  <c r="Q937" i="21"/>
  <c r="P937" i="21"/>
  <c r="J938" i="21"/>
  <c r="K938" i="21"/>
  <c r="I938" i="21"/>
  <c r="M938" i="21"/>
  <c r="L938" i="21"/>
  <c r="H939" i="21"/>
  <c r="P938" i="21"/>
  <c r="O938" i="21"/>
  <c r="Q938" i="21"/>
  <c r="H940" i="21"/>
  <c r="L939" i="21"/>
  <c r="I939" i="21"/>
  <c r="J939" i="21"/>
  <c r="K939" i="21"/>
  <c r="M939" i="21"/>
  <c r="M940" i="21"/>
  <c r="H941" i="21"/>
  <c r="I940" i="21"/>
  <c r="K940" i="21"/>
  <c r="L940" i="21"/>
  <c r="J940" i="21"/>
  <c r="P939" i="21"/>
  <c r="O939" i="21"/>
  <c r="Q939" i="21"/>
  <c r="I941" i="21"/>
  <c r="J941" i="21"/>
  <c r="H942" i="21"/>
  <c r="L941" i="21"/>
  <c r="K941" i="21"/>
  <c r="M941" i="21"/>
  <c r="O940" i="21"/>
  <c r="Q940" i="21"/>
  <c r="P940" i="21"/>
  <c r="Q941" i="21"/>
  <c r="O941" i="21"/>
  <c r="P941" i="21"/>
  <c r="I942" i="21"/>
  <c r="L942" i="21"/>
  <c r="K942" i="21"/>
  <c r="H943" i="21"/>
  <c r="M942" i="21"/>
  <c r="J942" i="21"/>
  <c r="O942" i="21"/>
  <c r="P942" i="21"/>
  <c r="Q942" i="21"/>
  <c r="J943" i="21"/>
  <c r="M943" i="21"/>
  <c r="L943" i="21"/>
  <c r="H944" i="21"/>
  <c r="I943" i="21"/>
  <c r="K943" i="21"/>
  <c r="L944" i="21"/>
  <c r="I944" i="21"/>
  <c r="M944" i="21"/>
  <c r="H945" i="21"/>
  <c r="J944" i="21"/>
  <c r="K944" i="21"/>
  <c r="Q943" i="21"/>
  <c r="O943" i="21"/>
  <c r="P943" i="21"/>
  <c r="O944" i="21"/>
  <c r="P944" i="21"/>
  <c r="Q944" i="21"/>
  <c r="H946" i="21"/>
  <c r="L945" i="21"/>
  <c r="M945" i="21"/>
  <c r="I945" i="21"/>
  <c r="K945" i="21"/>
  <c r="J945" i="21"/>
  <c r="H947" i="21"/>
  <c r="M946" i="21"/>
  <c r="I946" i="21"/>
  <c r="L946" i="21"/>
  <c r="J946" i="21"/>
  <c r="K946" i="21"/>
  <c r="P945" i="21"/>
  <c r="Q945" i="21"/>
  <c r="O945" i="21"/>
  <c r="L947" i="21"/>
  <c r="M947" i="21"/>
  <c r="J947" i="21"/>
  <c r="K947" i="21"/>
  <c r="I947" i="21"/>
  <c r="H948" i="21"/>
  <c r="O946" i="21"/>
  <c r="P946" i="21"/>
  <c r="Q946" i="21"/>
  <c r="O947" i="21"/>
  <c r="P947" i="21"/>
  <c r="Q947" i="21"/>
  <c r="H949" i="21"/>
  <c r="L948" i="21"/>
  <c r="I948" i="21"/>
  <c r="M948" i="21"/>
  <c r="K948" i="21"/>
  <c r="J948" i="21"/>
  <c r="L949" i="21"/>
  <c r="I949" i="21"/>
  <c r="K949" i="21"/>
  <c r="M949" i="21"/>
  <c r="H950" i="21"/>
  <c r="J949" i="21"/>
  <c r="O948" i="21"/>
  <c r="Q948" i="21"/>
  <c r="P948" i="21"/>
  <c r="O949" i="21"/>
  <c r="P949" i="21"/>
  <c r="Q949" i="21"/>
  <c r="I950" i="21"/>
  <c r="H951" i="21"/>
  <c r="M950" i="21"/>
  <c r="K950" i="21"/>
  <c r="L950" i="21"/>
  <c r="J950" i="21"/>
  <c r="O950" i="21"/>
  <c r="P950" i="21"/>
  <c r="Q950" i="21"/>
  <c r="J951" i="21"/>
  <c r="L951" i="21"/>
  <c r="H952" i="21"/>
  <c r="K951" i="21"/>
  <c r="M951" i="21"/>
  <c r="I951" i="21"/>
  <c r="I952" i="21"/>
  <c r="L952" i="21"/>
  <c r="J952" i="21"/>
  <c r="H953" i="21"/>
  <c r="M952" i="21"/>
  <c r="K952" i="21"/>
  <c r="P951" i="21"/>
  <c r="Q951" i="21"/>
  <c r="O951" i="21"/>
  <c r="P952" i="21"/>
  <c r="O952" i="21"/>
  <c r="Q952" i="21"/>
  <c r="M953" i="21"/>
  <c r="I953" i="21"/>
  <c r="K953" i="21"/>
  <c r="J953" i="21"/>
  <c r="H954" i="21"/>
  <c r="L953" i="21"/>
  <c r="O953" i="21"/>
  <c r="P953" i="21"/>
  <c r="Q953" i="21"/>
  <c r="J954" i="21"/>
  <c r="K954" i="21"/>
  <c r="M954" i="21"/>
  <c r="I954" i="21"/>
  <c r="H955" i="21"/>
  <c r="L954" i="21"/>
  <c r="P954" i="21"/>
  <c r="O954" i="21"/>
  <c r="Q954" i="21"/>
  <c r="K955" i="21"/>
  <c r="I955" i="21"/>
  <c r="L955" i="21"/>
  <c r="H956" i="21"/>
  <c r="J955" i="21"/>
  <c r="M955" i="21"/>
  <c r="O955" i="21"/>
  <c r="Q955" i="21"/>
  <c r="P955" i="21"/>
  <c r="M956" i="21"/>
  <c r="H957" i="21"/>
  <c r="I956" i="21"/>
  <c r="L956" i="21"/>
  <c r="K956" i="21"/>
  <c r="J956" i="21"/>
  <c r="H958" i="21"/>
  <c r="J957" i="21"/>
  <c r="K957" i="21"/>
  <c r="I957" i="21"/>
  <c r="L957" i="21"/>
  <c r="M957" i="21"/>
  <c r="Q956" i="21"/>
  <c r="P956" i="21"/>
  <c r="O956" i="21"/>
  <c r="H959" i="21"/>
  <c r="I958" i="21"/>
  <c r="M958" i="21"/>
  <c r="L958" i="21"/>
  <c r="J958" i="21"/>
  <c r="K958" i="21"/>
  <c r="P957" i="21"/>
  <c r="Q957" i="21"/>
  <c r="O957" i="21"/>
  <c r="J959" i="21"/>
  <c r="H960" i="21"/>
  <c r="L959" i="21"/>
  <c r="K959" i="21"/>
  <c r="I959" i="21"/>
  <c r="M959" i="21"/>
  <c r="P958" i="21"/>
  <c r="O958" i="21"/>
  <c r="Q958" i="21"/>
  <c r="H961" i="21"/>
  <c r="L960" i="21"/>
  <c r="M960" i="21"/>
  <c r="K960" i="21"/>
  <c r="J960" i="21"/>
  <c r="I960" i="21"/>
  <c r="Q959" i="21"/>
  <c r="O959" i="21"/>
  <c r="P959" i="21"/>
  <c r="I961" i="21"/>
  <c r="L961" i="21"/>
  <c r="H962" i="21"/>
  <c r="K961" i="21"/>
  <c r="M961" i="21"/>
  <c r="J961" i="21"/>
  <c r="Q960" i="21"/>
  <c r="O960" i="21"/>
  <c r="P960" i="21"/>
  <c r="Q961" i="21"/>
  <c r="O961" i="21"/>
  <c r="P961" i="21"/>
  <c r="J962" i="21"/>
  <c r="M962" i="21"/>
  <c r="L962" i="21"/>
  <c r="H963" i="21"/>
  <c r="I962" i="21"/>
  <c r="K962" i="21"/>
  <c r="M963" i="21"/>
  <c r="H964" i="21"/>
  <c r="K963" i="21"/>
  <c r="I963" i="21"/>
  <c r="J963" i="21"/>
  <c r="L963" i="21"/>
  <c r="O962" i="21"/>
  <c r="Q962" i="21"/>
  <c r="P962" i="21"/>
  <c r="L964" i="21"/>
  <c r="H965" i="21"/>
  <c r="K964" i="21"/>
  <c r="I964" i="21"/>
  <c r="M964" i="21"/>
  <c r="J964" i="21"/>
  <c r="O963" i="21"/>
  <c r="P963" i="21"/>
  <c r="Q963" i="21"/>
  <c r="M965" i="21"/>
  <c r="J965" i="21"/>
  <c r="L965" i="21"/>
  <c r="K965" i="21"/>
  <c r="I965" i="21"/>
  <c r="H966" i="21"/>
  <c r="P964" i="21"/>
  <c r="O964" i="21"/>
  <c r="Q964" i="21"/>
  <c r="Q965" i="21"/>
  <c r="O965" i="21"/>
  <c r="P965" i="21"/>
  <c r="J966" i="21"/>
  <c r="M966" i="21"/>
  <c r="K966" i="21"/>
  <c r="L966" i="21"/>
  <c r="H967" i="21"/>
  <c r="I966" i="21"/>
  <c r="K967" i="21"/>
  <c r="H968" i="21"/>
  <c r="I967" i="21"/>
  <c r="M967" i="21"/>
  <c r="J967" i="21"/>
  <c r="L967" i="21"/>
  <c r="Q966" i="21"/>
  <c r="O966" i="21"/>
  <c r="P966" i="21"/>
  <c r="K968" i="21"/>
  <c r="J968" i="21"/>
  <c r="I968" i="21"/>
  <c r="M968" i="21"/>
  <c r="L968" i="21"/>
  <c r="H969" i="21"/>
  <c r="Q967" i="21"/>
  <c r="P967" i="21"/>
  <c r="O967" i="21"/>
  <c r="O968" i="21"/>
  <c r="P968" i="21"/>
  <c r="Q968" i="21"/>
  <c r="M969" i="21"/>
  <c r="J969" i="21"/>
  <c r="K969" i="21"/>
  <c r="L969" i="21"/>
  <c r="I969" i="21"/>
  <c r="H970" i="21"/>
  <c r="P969" i="21"/>
  <c r="Q969" i="21"/>
  <c r="O969" i="21"/>
  <c r="H971" i="21"/>
  <c r="J970" i="21"/>
  <c r="I970" i="21"/>
  <c r="L970" i="21"/>
  <c r="M970" i="21"/>
  <c r="K970" i="21"/>
  <c r="L971" i="21"/>
  <c r="H972" i="21"/>
  <c r="J971" i="21"/>
  <c r="I971" i="21"/>
  <c r="K971" i="21"/>
  <c r="M971" i="21"/>
  <c r="Q970" i="21"/>
  <c r="P970" i="21"/>
  <c r="O970" i="21"/>
  <c r="H973" i="21"/>
  <c r="L972" i="21"/>
  <c r="K972" i="21"/>
  <c r="M972" i="21"/>
  <c r="J972" i="21"/>
  <c r="I972" i="21"/>
  <c r="O971" i="21"/>
  <c r="Q971" i="21"/>
  <c r="P971" i="21"/>
  <c r="I973" i="21"/>
  <c r="J973" i="21"/>
  <c r="L973" i="21"/>
  <c r="M973" i="21"/>
  <c r="H974" i="21"/>
  <c r="K973" i="21"/>
  <c r="Q972" i="21"/>
  <c r="P972" i="21"/>
  <c r="O972" i="21"/>
  <c r="P973" i="21"/>
  <c r="Q973" i="21"/>
  <c r="O973" i="21"/>
  <c r="I974" i="21"/>
  <c r="M974" i="21"/>
  <c r="J974" i="21"/>
  <c r="H975" i="21"/>
  <c r="K974" i="21"/>
  <c r="L974" i="21"/>
  <c r="O974" i="21"/>
  <c r="P974" i="21"/>
  <c r="Q974" i="21"/>
  <c r="L975" i="21"/>
  <c r="M975" i="21"/>
  <c r="J975" i="21"/>
  <c r="K975" i="21"/>
  <c r="H976" i="21"/>
  <c r="I975" i="21"/>
  <c r="L976" i="21"/>
  <c r="J976" i="21"/>
  <c r="K976" i="21"/>
  <c r="I976" i="21"/>
  <c r="M976" i="21"/>
  <c r="H977" i="21"/>
  <c r="O975" i="21"/>
  <c r="P975" i="21"/>
  <c r="Q975" i="21"/>
  <c r="Q976" i="21"/>
  <c r="O976" i="21"/>
  <c r="P976" i="21"/>
  <c r="K977" i="21"/>
  <c r="M977" i="21"/>
  <c r="L977" i="21"/>
  <c r="J977" i="21"/>
  <c r="I977" i="21"/>
  <c r="H978" i="21"/>
  <c r="P977" i="21"/>
  <c r="Q977" i="21"/>
  <c r="O977" i="21"/>
  <c r="M978" i="21"/>
  <c r="J978" i="21"/>
  <c r="K978" i="21"/>
  <c r="L978" i="21"/>
  <c r="H979" i="21"/>
  <c r="I978" i="21"/>
  <c r="J979" i="21"/>
  <c r="I979" i="21"/>
  <c r="M979" i="21"/>
  <c r="L979" i="21"/>
  <c r="H980" i="21"/>
  <c r="K979" i="21"/>
  <c r="P978" i="21"/>
  <c r="Q978" i="21"/>
  <c r="O978" i="21"/>
  <c r="O979" i="21"/>
  <c r="P979" i="21"/>
  <c r="Q979" i="21"/>
  <c r="I980" i="21"/>
  <c r="M980" i="21"/>
  <c r="J980" i="21"/>
  <c r="L980" i="21"/>
  <c r="K980" i="21"/>
  <c r="H981" i="21"/>
  <c r="P980" i="21"/>
  <c r="Q980" i="21"/>
  <c r="O980" i="21"/>
  <c r="K981" i="21"/>
  <c r="J981" i="21"/>
  <c r="H982" i="21"/>
  <c r="L981" i="21"/>
  <c r="M981" i="21"/>
  <c r="I981" i="21"/>
  <c r="J982" i="21"/>
  <c r="H983" i="21"/>
  <c r="K982" i="21"/>
  <c r="L982" i="21"/>
  <c r="I982" i="21"/>
  <c r="M982" i="21"/>
  <c r="Q981" i="21"/>
  <c r="P981" i="21"/>
  <c r="O981" i="21"/>
  <c r="H984" i="21"/>
  <c r="I983" i="21"/>
  <c r="L983" i="21"/>
  <c r="M983" i="21"/>
  <c r="J983" i="21"/>
  <c r="K983" i="21"/>
  <c r="Q982" i="21"/>
  <c r="P982" i="21"/>
  <c r="O982" i="21"/>
  <c r="J984" i="21"/>
  <c r="L984" i="21"/>
  <c r="K984" i="21"/>
  <c r="I984" i="21"/>
  <c r="H985" i="21"/>
  <c r="M984" i="21"/>
  <c r="P983" i="21"/>
  <c r="Q983" i="21"/>
  <c r="O983" i="21"/>
  <c r="O984" i="21"/>
  <c r="P984" i="21"/>
  <c r="Q984" i="21"/>
  <c r="L985" i="21"/>
  <c r="M985" i="21"/>
  <c r="H986" i="21"/>
  <c r="I985" i="21"/>
  <c r="K985" i="21"/>
  <c r="J985" i="21"/>
  <c r="M986" i="21"/>
  <c r="I986" i="21"/>
  <c r="H987" i="21"/>
  <c r="K986" i="21"/>
  <c r="L986" i="21"/>
  <c r="J986" i="21"/>
  <c r="O985" i="21"/>
  <c r="Q985" i="21"/>
  <c r="P985" i="21"/>
  <c r="Q986" i="21"/>
  <c r="O986" i="21"/>
  <c r="P986" i="21"/>
  <c r="M987" i="21"/>
  <c r="I987" i="21"/>
  <c r="K987" i="21"/>
  <c r="L987" i="21"/>
  <c r="J987" i="21"/>
  <c r="H988" i="21"/>
  <c r="P987" i="21"/>
  <c r="O987" i="21"/>
  <c r="Q987" i="21"/>
  <c r="K988" i="21"/>
  <c r="H989" i="21"/>
  <c r="L988" i="21"/>
  <c r="J988" i="21"/>
  <c r="I988" i="21"/>
  <c r="M988" i="21"/>
  <c r="J989" i="21"/>
  <c r="L989" i="21"/>
  <c r="M989" i="21"/>
  <c r="K989" i="21"/>
  <c r="H990" i="21"/>
  <c r="I989" i="21"/>
  <c r="P988" i="21"/>
  <c r="O988" i="21"/>
  <c r="Q988" i="21"/>
  <c r="I990" i="21"/>
  <c r="J990" i="21"/>
  <c r="K990" i="21"/>
  <c r="M990" i="21"/>
  <c r="L990" i="21"/>
  <c r="H991" i="21"/>
  <c r="Q989" i="21"/>
  <c r="P989" i="21"/>
  <c r="O989" i="21"/>
  <c r="Q990" i="21"/>
  <c r="O990" i="21"/>
  <c r="P990" i="21"/>
  <c r="I991" i="21"/>
  <c r="K991" i="21"/>
  <c r="J991" i="21"/>
  <c r="M991" i="21"/>
  <c r="H992" i="21"/>
  <c r="L991" i="21"/>
  <c r="Q991" i="21"/>
  <c r="P991" i="21"/>
  <c r="O991" i="21"/>
  <c r="H993" i="21"/>
  <c r="K992" i="21"/>
  <c r="I992" i="21"/>
  <c r="J992" i="21"/>
  <c r="L992" i="21"/>
  <c r="M992" i="21"/>
  <c r="I993" i="21"/>
  <c r="K993" i="21"/>
  <c r="J993" i="21"/>
  <c r="M993" i="21"/>
  <c r="H994" i="21"/>
  <c r="L993" i="21"/>
  <c r="Q992" i="21"/>
  <c r="P992" i="21"/>
  <c r="O992" i="21"/>
  <c r="Q993" i="21"/>
  <c r="P993" i="21"/>
  <c r="O993" i="21"/>
  <c r="M994" i="21"/>
  <c r="J994" i="21"/>
  <c r="H995" i="21"/>
  <c r="L994" i="21"/>
  <c r="I994" i="21"/>
  <c r="K994" i="21"/>
  <c r="L995" i="21"/>
  <c r="K995" i="21"/>
  <c r="J995" i="21"/>
  <c r="I995" i="21"/>
  <c r="H996" i="21"/>
  <c r="M995" i="21"/>
  <c r="Q994" i="21"/>
  <c r="O994" i="21"/>
  <c r="P994" i="21"/>
  <c r="Q995" i="21"/>
  <c r="O995" i="21"/>
  <c r="P995" i="21"/>
  <c r="L996" i="21"/>
  <c r="H997" i="21"/>
  <c r="I996" i="21"/>
  <c r="J996" i="21"/>
  <c r="M996" i="21"/>
  <c r="K996" i="21"/>
  <c r="I997" i="21"/>
  <c r="M997" i="21"/>
  <c r="H998" i="21"/>
  <c r="L997" i="21"/>
  <c r="J997" i="21"/>
  <c r="K997" i="21"/>
  <c r="Q996" i="21"/>
  <c r="P996" i="21"/>
  <c r="O996" i="21"/>
  <c r="P997" i="21"/>
  <c r="O997" i="21"/>
  <c r="Q997" i="21"/>
  <c r="I998" i="21"/>
  <c r="H999" i="21"/>
  <c r="K998" i="21"/>
  <c r="M998" i="21"/>
  <c r="L998" i="21"/>
  <c r="J998" i="21"/>
  <c r="O998" i="21"/>
  <c r="Q998" i="21"/>
  <c r="P998" i="21"/>
  <c r="J999" i="21"/>
  <c r="K999" i="21"/>
  <c r="M999" i="21"/>
  <c r="I999" i="21"/>
  <c r="L999" i="21"/>
  <c r="H1000" i="21"/>
  <c r="P999" i="21"/>
  <c r="O999" i="21"/>
  <c r="Q999" i="21"/>
  <c r="M1000" i="21"/>
  <c r="H1001" i="21"/>
  <c r="J1000" i="21"/>
  <c r="L1000" i="21"/>
  <c r="I1000" i="21"/>
  <c r="K1000" i="21"/>
  <c r="L1001" i="21"/>
  <c r="J1001" i="21"/>
  <c r="I1001" i="21"/>
  <c r="H1002" i="21"/>
  <c r="M1001" i="21"/>
  <c r="K1001" i="21"/>
  <c r="O1000" i="21"/>
  <c r="P1000" i="21"/>
  <c r="Q1000" i="21"/>
  <c r="P1001" i="21"/>
  <c r="O1001" i="21"/>
  <c r="Q1001" i="21"/>
  <c r="L1002" i="21"/>
  <c r="I1002" i="21"/>
  <c r="J1002" i="21"/>
  <c r="H1003" i="21"/>
  <c r="M1002" i="21"/>
  <c r="K1002" i="21"/>
  <c r="O1002" i="21"/>
  <c r="P1002" i="21"/>
  <c r="Q1002" i="21"/>
  <c r="H1004" i="21"/>
  <c r="J1003" i="21"/>
  <c r="M1003" i="21"/>
  <c r="I1003" i="21"/>
  <c r="L1003" i="21"/>
  <c r="K1003" i="21"/>
  <c r="L1004" i="21"/>
  <c r="K1004" i="21"/>
  <c r="M1004" i="21"/>
  <c r="H1005" i="21"/>
  <c r="I1004" i="21"/>
  <c r="J1004" i="21"/>
  <c r="Q1003" i="21"/>
  <c r="O1003" i="21"/>
  <c r="P1003" i="21"/>
  <c r="L1005" i="21"/>
  <c r="J1005" i="21"/>
  <c r="K1005" i="21"/>
  <c r="I1005" i="21"/>
  <c r="M1005" i="21"/>
  <c r="H1006" i="21"/>
  <c r="Q1004" i="21"/>
  <c r="P1004" i="21"/>
  <c r="O1004" i="21"/>
  <c r="O1005" i="21"/>
  <c r="P1005" i="21"/>
  <c r="Q1005" i="21"/>
  <c r="L1006" i="21"/>
  <c r="K1006" i="21"/>
  <c r="J1006" i="21"/>
  <c r="H1007" i="21"/>
  <c r="I1006" i="21"/>
  <c r="M1006" i="21"/>
  <c r="M1007" i="21"/>
  <c r="K1007" i="21"/>
  <c r="H1008" i="21"/>
  <c r="L1007" i="21"/>
  <c r="J1007" i="21"/>
  <c r="I1007" i="21"/>
  <c r="P1006" i="21"/>
  <c r="O1006" i="21"/>
  <c r="Q1006" i="21"/>
  <c r="J1008" i="21"/>
  <c r="L1008" i="21"/>
  <c r="H1009" i="21"/>
  <c r="I1008" i="21"/>
  <c r="K1008" i="21"/>
  <c r="M1008" i="21"/>
  <c r="O1007" i="21"/>
  <c r="Q1007" i="21"/>
  <c r="P1007" i="21"/>
  <c r="I1009" i="21"/>
  <c r="K1009" i="21"/>
  <c r="H1010" i="21"/>
  <c r="J1009" i="21"/>
  <c r="L1009" i="21"/>
  <c r="M1009" i="21"/>
  <c r="P1008" i="21"/>
  <c r="Q1008" i="21"/>
  <c r="O1008" i="21"/>
  <c r="Q1009" i="21"/>
  <c r="P1009" i="21"/>
  <c r="O1009" i="21"/>
  <c r="L1010" i="21"/>
  <c r="K1010" i="21"/>
  <c r="H1011" i="21"/>
  <c r="J1010" i="21"/>
  <c r="I1010" i="21"/>
  <c r="M1010" i="21"/>
  <c r="I1011" i="21"/>
  <c r="M1011" i="21"/>
  <c r="L1011" i="21"/>
  <c r="J1011" i="21"/>
  <c r="K1011" i="21"/>
  <c r="H1012" i="21"/>
  <c r="O1010" i="21"/>
  <c r="Q1010" i="21"/>
  <c r="P1010" i="21"/>
  <c r="P1011" i="21"/>
  <c r="O1011" i="21"/>
  <c r="Q1011" i="21"/>
  <c r="J1012" i="21"/>
  <c r="M1012" i="21"/>
  <c r="L1012" i="21"/>
  <c r="K1012" i="21"/>
  <c r="I1012" i="21"/>
  <c r="H1013" i="21"/>
  <c r="Q1012" i="21"/>
  <c r="P1012" i="21"/>
  <c r="O1012" i="21"/>
  <c r="J1013" i="21"/>
  <c r="I1013" i="21"/>
  <c r="H1014" i="21"/>
  <c r="K1013" i="21"/>
  <c r="L1013" i="21"/>
  <c r="M1013" i="21"/>
  <c r="P1013" i="21"/>
  <c r="Q1013" i="21"/>
  <c r="O1013" i="21"/>
  <c r="M1014" i="21"/>
  <c r="H1015" i="21"/>
  <c r="J1014" i="21"/>
  <c r="K1014" i="21"/>
  <c r="I1014" i="21"/>
  <c r="L1014" i="21"/>
  <c r="K1015" i="21"/>
  <c r="M1015" i="21"/>
  <c r="I1015" i="21"/>
  <c r="J1015" i="21"/>
  <c r="H1016" i="21"/>
  <c r="L1015" i="21"/>
  <c r="P1014" i="21"/>
  <c r="Q1014" i="21"/>
  <c r="O1014" i="21"/>
  <c r="Q1015" i="21"/>
  <c r="O1015" i="21"/>
  <c r="P1015" i="21"/>
  <c r="M1016" i="21"/>
  <c r="L1016" i="21"/>
  <c r="H1017" i="21"/>
  <c r="J1016" i="21"/>
  <c r="K1016" i="21"/>
  <c r="I1016" i="21"/>
  <c r="M1017" i="21"/>
  <c r="H1018" i="21"/>
  <c r="J1017" i="21"/>
  <c r="L1017" i="21"/>
  <c r="I1017" i="21"/>
  <c r="K1017" i="21"/>
  <c r="O1016" i="21"/>
  <c r="Q1016" i="21"/>
  <c r="P1016" i="21"/>
  <c r="J1018" i="21"/>
  <c r="L1018" i="21"/>
  <c r="K1018" i="21"/>
  <c r="H1019" i="21"/>
  <c r="I1018" i="21"/>
  <c r="M1018" i="21"/>
  <c r="Q1017" i="21"/>
  <c r="P1017" i="21"/>
  <c r="O1017" i="21"/>
  <c r="M1019" i="21"/>
  <c r="K1019" i="21"/>
  <c r="L1019" i="21"/>
  <c r="H1020" i="21"/>
  <c r="I1019" i="21"/>
  <c r="J1019" i="21"/>
  <c r="O1018" i="21"/>
  <c r="Q1018" i="21"/>
  <c r="P1018" i="21"/>
  <c r="L1020" i="21"/>
  <c r="M1020" i="21"/>
  <c r="H1021" i="21"/>
  <c r="K1020" i="21"/>
  <c r="J1020" i="21"/>
  <c r="I1020" i="21"/>
  <c r="P1019" i="21"/>
  <c r="Q1019" i="21"/>
  <c r="O1019" i="21"/>
  <c r="H1022" i="21"/>
  <c r="L1021" i="21"/>
  <c r="J1021" i="21"/>
  <c r="K1021" i="21"/>
  <c r="M1021" i="21"/>
  <c r="I1021" i="21"/>
  <c r="O1020" i="21"/>
  <c r="P1020" i="21"/>
  <c r="Q1020" i="21"/>
  <c r="J1022" i="21"/>
  <c r="L1022" i="21"/>
  <c r="I1022" i="21"/>
  <c r="H1023" i="21"/>
  <c r="M1022" i="21"/>
  <c r="K1022" i="21"/>
  <c r="P1021" i="21"/>
  <c r="Q1021" i="21"/>
  <c r="O1021" i="21"/>
  <c r="Q1022" i="21"/>
  <c r="P1022" i="21"/>
  <c r="O1022" i="21"/>
  <c r="H1024" i="21"/>
  <c r="M1023" i="21"/>
  <c r="J1023" i="21"/>
  <c r="L1023" i="21"/>
  <c r="K1023" i="21"/>
  <c r="I1023" i="21"/>
  <c r="H1025" i="21"/>
  <c r="K1024" i="21"/>
  <c r="J1024" i="21"/>
  <c r="I1024" i="21"/>
  <c r="L1024" i="21"/>
  <c r="M1024" i="21"/>
  <c r="Q1023" i="21"/>
  <c r="P1023" i="21"/>
  <c r="O1023" i="21"/>
  <c r="M1025" i="21"/>
  <c r="L1025" i="21"/>
  <c r="H1026" i="21"/>
  <c r="J1025" i="21"/>
  <c r="K1025" i="21"/>
  <c r="I1025" i="21"/>
  <c r="P1024" i="21"/>
  <c r="Q1024" i="21"/>
  <c r="O1024" i="21"/>
  <c r="L1026" i="21"/>
  <c r="K1026" i="21"/>
  <c r="H1027" i="21"/>
  <c r="J1026" i="21"/>
  <c r="M1026" i="21"/>
  <c r="I1026" i="21"/>
  <c r="P1025" i="21"/>
  <c r="Q1025" i="21"/>
  <c r="O1025" i="21"/>
  <c r="H1028" i="21"/>
  <c r="J1027" i="21"/>
  <c r="M1027" i="21"/>
  <c r="K1027" i="21"/>
  <c r="L1027" i="21"/>
  <c r="I1027" i="21"/>
  <c r="O1026" i="21"/>
  <c r="Q1026" i="21"/>
  <c r="P1026" i="21"/>
  <c r="K1028" i="21"/>
  <c r="J1028" i="21"/>
  <c r="H1029" i="21"/>
  <c r="I1028" i="21"/>
  <c r="M1028" i="21"/>
  <c r="L1028" i="21"/>
  <c r="Q1027" i="21"/>
  <c r="P1027" i="21"/>
  <c r="O1027" i="21"/>
  <c r="H1030" i="21"/>
  <c r="L1029" i="21"/>
  <c r="J1029" i="21"/>
  <c r="M1029" i="21"/>
  <c r="K1029" i="21"/>
  <c r="I1029" i="21"/>
  <c r="Q1028" i="21"/>
  <c r="P1028" i="21"/>
  <c r="O1028" i="21"/>
  <c r="K1030" i="21"/>
  <c r="H1031" i="21"/>
  <c r="L1030" i="21"/>
  <c r="I1030" i="21"/>
  <c r="M1030" i="21"/>
  <c r="J1030" i="21"/>
  <c r="O1029" i="21"/>
  <c r="P1029" i="21"/>
  <c r="Q1029" i="21"/>
  <c r="M1031" i="21"/>
  <c r="L1031" i="21"/>
  <c r="I1031" i="21"/>
  <c r="K1031" i="21"/>
  <c r="J1031" i="21"/>
  <c r="H1032" i="21"/>
  <c r="Q1030" i="21"/>
  <c r="P1030" i="21"/>
  <c r="O1030" i="21"/>
  <c r="P1031" i="21"/>
  <c r="O1031" i="21"/>
  <c r="Q1031" i="21"/>
  <c r="I1032" i="21"/>
  <c r="H1033" i="21"/>
  <c r="M1032" i="21"/>
  <c r="J1032" i="21"/>
  <c r="K1032" i="21"/>
  <c r="L1032" i="21"/>
  <c r="Q1032" i="21"/>
  <c r="P1032" i="21"/>
  <c r="O1032" i="21"/>
  <c r="M1033" i="21"/>
  <c r="I1033" i="21"/>
  <c r="J1033" i="21"/>
  <c r="L1033" i="21"/>
  <c r="K1033" i="21"/>
  <c r="H1034" i="21"/>
  <c r="P1033" i="21"/>
  <c r="Q1033" i="21"/>
  <c r="O1033" i="21"/>
  <c r="J1034" i="21"/>
  <c r="H1035" i="21"/>
  <c r="L1034" i="21"/>
  <c r="K1034" i="21"/>
  <c r="M1034" i="21"/>
  <c r="I1034" i="21"/>
  <c r="H1036" i="21"/>
  <c r="M1035" i="21"/>
  <c r="K1035" i="21"/>
  <c r="I1035" i="21"/>
  <c r="L1035" i="21"/>
  <c r="J1035" i="21"/>
  <c r="O1034" i="21"/>
  <c r="P1034" i="21"/>
  <c r="Q1034" i="21"/>
  <c r="K1036" i="21"/>
  <c r="J1036" i="21"/>
  <c r="L1036" i="21"/>
  <c r="M1036" i="21"/>
  <c r="H1037" i="21"/>
  <c r="I1036" i="21"/>
  <c r="O1035" i="21"/>
  <c r="P1035" i="21"/>
  <c r="Q1035" i="21"/>
  <c r="J1037" i="21"/>
  <c r="I1037" i="21"/>
  <c r="L1037" i="21"/>
  <c r="H1038" i="21"/>
  <c r="K1037" i="21"/>
  <c r="M1037" i="21"/>
  <c r="P1036" i="21"/>
  <c r="O1036" i="21"/>
  <c r="Q1036" i="21"/>
  <c r="O1037" i="21"/>
  <c r="Q1037" i="21"/>
  <c r="P1037" i="21"/>
  <c r="I1038" i="21"/>
  <c r="H1039" i="21"/>
  <c r="K1038" i="21"/>
  <c r="M1038" i="21"/>
  <c r="L1038" i="21"/>
  <c r="J1038" i="21"/>
  <c r="Q1038" i="21"/>
  <c r="O1038" i="21"/>
  <c r="P1038" i="21"/>
  <c r="M1039" i="21"/>
  <c r="H1040" i="21"/>
  <c r="K1039" i="21"/>
  <c r="I1039" i="21"/>
  <c r="L1039" i="21"/>
  <c r="J1039" i="21"/>
  <c r="M1040" i="21"/>
  <c r="L1040" i="21"/>
  <c r="H1041" i="21"/>
  <c r="I1040" i="21"/>
  <c r="J1040" i="21"/>
  <c r="K1040" i="21"/>
  <c r="O1039" i="21"/>
  <c r="P1039" i="21"/>
  <c r="Q1039" i="21"/>
  <c r="I1041" i="21"/>
  <c r="H1042" i="21"/>
  <c r="J1041" i="21"/>
  <c r="K1041" i="21"/>
  <c r="M1041" i="21"/>
  <c r="L1041" i="21"/>
  <c r="Q1040" i="21"/>
  <c r="O1040" i="21"/>
  <c r="P1040" i="21"/>
  <c r="Q1041" i="21"/>
  <c r="O1041" i="21"/>
  <c r="P1041" i="21"/>
  <c r="J1042" i="21"/>
  <c r="I1042" i="21"/>
  <c r="L1042" i="21"/>
  <c r="H1043" i="21"/>
  <c r="K1042" i="21"/>
  <c r="M1042" i="21"/>
  <c r="P1042" i="21"/>
  <c r="Q1042" i="21"/>
  <c r="O1042" i="21"/>
  <c r="H1044" i="21"/>
  <c r="M1043" i="21"/>
  <c r="J1043" i="21"/>
  <c r="L1043" i="21"/>
  <c r="K1043" i="21"/>
  <c r="I1043" i="21"/>
  <c r="L1044" i="21"/>
  <c r="J1044" i="21"/>
  <c r="K1044" i="21"/>
  <c r="I1044" i="21"/>
  <c r="H1045" i="21"/>
  <c r="M1044" i="21"/>
  <c r="P1043" i="21"/>
  <c r="Q1043" i="21"/>
  <c r="O1043" i="21"/>
  <c r="Q1044" i="21"/>
  <c r="O1044" i="21"/>
  <c r="P1044" i="21"/>
  <c r="H1046" i="21"/>
  <c r="M1045" i="21"/>
  <c r="I1045" i="21"/>
  <c r="K1045" i="21"/>
  <c r="J1045" i="21"/>
  <c r="L1045" i="21"/>
  <c r="L1046" i="21"/>
  <c r="M1046" i="21"/>
  <c r="H1047" i="21"/>
  <c r="K1046" i="21"/>
  <c r="J1046" i="21"/>
  <c r="I1046" i="21"/>
  <c r="O1045" i="21"/>
  <c r="Q1045" i="21"/>
  <c r="P1045" i="21"/>
  <c r="I1047" i="21"/>
  <c r="H1048" i="21"/>
  <c r="M1047" i="21"/>
  <c r="K1047" i="21"/>
  <c r="J1047" i="21"/>
  <c r="L1047" i="21"/>
  <c r="O1046" i="21"/>
  <c r="Q1046" i="21"/>
  <c r="P1046" i="21"/>
  <c r="P1047" i="21"/>
  <c r="O1047" i="21"/>
  <c r="Q1047" i="21"/>
  <c r="H1049" i="21"/>
  <c r="M1048" i="21"/>
  <c r="L1048" i="21"/>
  <c r="K1048" i="21"/>
  <c r="J1048" i="21"/>
  <c r="I1048" i="21"/>
  <c r="K1049" i="21"/>
  <c r="M1049" i="21"/>
  <c r="L1049" i="21"/>
  <c r="I1049" i="21"/>
  <c r="H1050" i="21"/>
  <c r="J1049" i="21"/>
  <c r="O1048" i="21"/>
  <c r="P1048" i="21"/>
  <c r="Q1048" i="21"/>
  <c r="O1049" i="21"/>
  <c r="Q1049" i="21"/>
  <c r="P1049" i="21"/>
  <c r="K1050" i="21"/>
  <c r="L1050" i="21"/>
  <c r="M1050" i="21"/>
  <c r="H1051" i="21"/>
  <c r="I1050" i="21"/>
  <c r="J1050" i="21"/>
  <c r="M1051" i="21"/>
  <c r="J1051" i="21"/>
  <c r="K1051" i="21"/>
  <c r="L1051" i="21"/>
  <c r="H1052" i="21"/>
  <c r="I1051" i="21"/>
  <c r="P1050" i="21"/>
  <c r="Q1050" i="21"/>
  <c r="O1050" i="21"/>
  <c r="J1052" i="21"/>
  <c r="K1052" i="21"/>
  <c r="I1052" i="21"/>
  <c r="L1052" i="21"/>
  <c r="H1053" i="21"/>
  <c r="M1052" i="21"/>
  <c r="Q1051" i="21"/>
  <c r="P1051" i="21"/>
  <c r="O1051" i="21"/>
  <c r="Q1052" i="21"/>
  <c r="O1052" i="21"/>
  <c r="P1052" i="21"/>
  <c r="M1053" i="21"/>
  <c r="L1053" i="21"/>
  <c r="I1053" i="21"/>
  <c r="H1054" i="21"/>
  <c r="K1053" i="21"/>
  <c r="J1053" i="21"/>
  <c r="P1053" i="21"/>
  <c r="Q1053" i="21"/>
  <c r="O1053" i="21"/>
  <c r="H1055" i="21"/>
  <c r="K1054" i="21"/>
  <c r="I1054" i="21"/>
  <c r="L1054" i="21"/>
  <c r="M1054" i="21"/>
  <c r="J1054" i="21"/>
  <c r="J1055" i="21"/>
  <c r="K1055" i="21"/>
  <c r="H1056" i="21"/>
  <c r="I1055" i="21"/>
  <c r="M1055" i="21"/>
  <c r="L1055" i="21"/>
  <c r="P1054" i="21"/>
  <c r="O1054" i="21"/>
  <c r="Q1054" i="21"/>
  <c r="L1056" i="21"/>
  <c r="M1056" i="21"/>
  <c r="H1057" i="21"/>
  <c r="K1056" i="21"/>
  <c r="I1056" i="21"/>
  <c r="J1056" i="21"/>
  <c r="Q1055" i="21"/>
  <c r="O1055" i="21"/>
  <c r="P1055" i="21"/>
  <c r="J1057" i="21"/>
  <c r="L1057" i="21"/>
  <c r="K1057" i="21"/>
  <c r="H1058" i="21"/>
  <c r="I1057" i="21"/>
  <c r="M1057" i="21"/>
  <c r="O1056" i="21"/>
  <c r="P1056" i="21"/>
  <c r="Q1056" i="21"/>
  <c r="L1058" i="21"/>
  <c r="M1058" i="21"/>
  <c r="J1058" i="21"/>
  <c r="K1058" i="21"/>
  <c r="I1058" i="21"/>
  <c r="H1059" i="21"/>
  <c r="Q1057" i="21"/>
  <c r="P1057" i="21"/>
  <c r="O1057" i="21"/>
  <c r="Q1058" i="21"/>
  <c r="P1058" i="21"/>
  <c r="O1058" i="21"/>
  <c r="I1059" i="21"/>
  <c r="L1059" i="21"/>
  <c r="K1059" i="21"/>
  <c r="M1059" i="21"/>
  <c r="H1060" i="21"/>
  <c r="J1059" i="21"/>
  <c r="P1059" i="21"/>
  <c r="O1059" i="21"/>
  <c r="Q1059" i="21"/>
  <c r="H1061" i="21"/>
  <c r="M1060" i="21"/>
  <c r="I1060" i="21"/>
  <c r="L1060" i="21"/>
  <c r="K1060" i="21"/>
  <c r="J1060" i="21"/>
  <c r="K1061" i="21"/>
  <c r="J1061" i="21"/>
  <c r="L1061" i="21"/>
  <c r="I1061" i="21"/>
  <c r="H1062" i="21"/>
  <c r="M1061" i="21"/>
  <c r="Q1060" i="21"/>
  <c r="O1060" i="21"/>
  <c r="P1060" i="21"/>
  <c r="P1061" i="21"/>
  <c r="Q1061" i="21"/>
  <c r="O1061" i="21"/>
  <c r="L1062" i="21"/>
  <c r="J1062" i="21"/>
  <c r="M1062" i="21"/>
  <c r="K1062" i="21"/>
  <c r="H1063" i="21"/>
  <c r="I1062" i="21"/>
  <c r="L1063" i="21"/>
  <c r="J1063" i="21"/>
  <c r="I1063" i="21"/>
  <c r="M1063" i="21"/>
  <c r="H1064" i="21"/>
  <c r="K1063" i="21"/>
  <c r="P1062" i="21"/>
  <c r="Q1062" i="21"/>
  <c r="O1062" i="21"/>
  <c r="Q1063" i="21"/>
  <c r="O1063" i="21"/>
  <c r="P1063" i="21"/>
  <c r="I1064" i="21"/>
  <c r="H1065" i="21"/>
  <c r="L1064" i="21"/>
  <c r="K1064" i="21"/>
  <c r="M1064" i="21"/>
  <c r="J1064" i="21"/>
  <c r="O1064" i="21"/>
  <c r="P1064" i="21"/>
  <c r="Q1064" i="21"/>
  <c r="L1065" i="21"/>
  <c r="I1065" i="21"/>
  <c r="K1065" i="21"/>
  <c r="J1065" i="21"/>
  <c r="H1066" i="21"/>
  <c r="M1065" i="21"/>
  <c r="P1065" i="21"/>
  <c r="O1065" i="21"/>
  <c r="Q1065" i="21"/>
  <c r="K1066" i="21"/>
  <c r="M1066" i="21"/>
  <c r="I1066" i="21"/>
  <c r="J1066" i="21"/>
  <c r="H1067" i="21"/>
  <c r="L1066" i="21"/>
  <c r="Q1066" i="21"/>
  <c r="P1066" i="21"/>
  <c r="O1066" i="21"/>
  <c r="K1067" i="21"/>
  <c r="J1067" i="21"/>
  <c r="I1067" i="21"/>
  <c r="H1068" i="21"/>
  <c r="L1067" i="21"/>
  <c r="M1067" i="21"/>
  <c r="O1067" i="21"/>
  <c r="P1067" i="21"/>
  <c r="Q1067" i="21"/>
  <c r="I1068" i="21"/>
  <c r="J1068" i="21"/>
  <c r="H1069" i="21"/>
  <c r="K1068" i="21"/>
  <c r="M1068" i="21"/>
  <c r="L1068" i="21"/>
  <c r="O1068" i="21"/>
  <c r="P1068" i="21"/>
  <c r="Q1068" i="21"/>
  <c r="I1069" i="21"/>
  <c r="L1069" i="21"/>
  <c r="H1070" i="21"/>
  <c r="J1069" i="21"/>
  <c r="K1069" i="21"/>
  <c r="M1069" i="21"/>
  <c r="O1069" i="21"/>
  <c r="Q1069" i="21"/>
  <c r="P1069" i="21"/>
  <c r="H1071" i="21"/>
  <c r="J1070" i="21"/>
  <c r="K1070" i="21"/>
  <c r="I1070" i="21"/>
  <c r="L1070" i="21"/>
  <c r="M1070" i="21"/>
  <c r="H1072" i="21"/>
  <c r="I1071" i="21"/>
  <c r="K1071" i="21"/>
  <c r="M1071" i="21"/>
  <c r="J1071" i="21"/>
  <c r="L1071" i="21"/>
  <c r="Q1070" i="21"/>
  <c r="P1070" i="21"/>
  <c r="O1070" i="21"/>
  <c r="J1072" i="21"/>
  <c r="M1072" i="21"/>
  <c r="K1072" i="21"/>
  <c r="L1072" i="21"/>
  <c r="H1073" i="21"/>
  <c r="I1072" i="21"/>
  <c r="Q1071" i="21"/>
  <c r="P1071" i="21"/>
  <c r="O1071" i="21"/>
  <c r="L1073" i="21"/>
  <c r="J1073" i="21"/>
  <c r="M1073" i="21"/>
  <c r="I1073" i="21"/>
  <c r="H1074" i="21"/>
  <c r="K1073" i="21"/>
  <c r="O1072" i="21"/>
  <c r="Q1072" i="21"/>
  <c r="P1072" i="21"/>
  <c r="O1073" i="21"/>
  <c r="P1073" i="21"/>
  <c r="Q1073" i="21"/>
  <c r="M1074" i="21"/>
  <c r="H1075" i="21"/>
  <c r="L1074" i="21"/>
  <c r="J1074" i="21"/>
  <c r="I1074" i="21"/>
  <c r="K1074" i="21"/>
  <c r="I1075" i="21"/>
  <c r="L1075" i="21"/>
  <c r="K1075" i="21"/>
  <c r="H1076" i="21"/>
  <c r="M1075" i="21"/>
  <c r="J1075" i="21"/>
  <c r="O1074" i="21"/>
  <c r="P1074" i="21"/>
  <c r="Q1074" i="21"/>
  <c r="P1075" i="21"/>
  <c r="O1075" i="21"/>
  <c r="Q1075" i="21"/>
  <c r="L1076" i="21"/>
  <c r="I1076" i="21"/>
  <c r="J1076" i="21"/>
  <c r="M1076" i="21"/>
  <c r="H1077" i="21"/>
  <c r="K1076" i="21"/>
  <c r="Q1076" i="21"/>
  <c r="O1076" i="21"/>
  <c r="P1076" i="21"/>
  <c r="I1077" i="21"/>
  <c r="L1077" i="21"/>
  <c r="M1077" i="21"/>
  <c r="H1078" i="21"/>
  <c r="J1077" i="21"/>
  <c r="K1077" i="21"/>
  <c r="Q1077" i="21"/>
  <c r="O1077" i="21"/>
  <c r="P1077" i="21"/>
  <c r="K1078" i="21"/>
  <c r="L1078" i="21"/>
  <c r="I1078" i="21"/>
  <c r="M1078" i="21"/>
  <c r="H1079" i="21"/>
  <c r="J1078" i="21"/>
  <c r="P1078" i="21"/>
  <c r="Q1078" i="21"/>
  <c r="O1078" i="21"/>
  <c r="H1080" i="21"/>
  <c r="M1079" i="21"/>
  <c r="I1079" i="21"/>
  <c r="L1079" i="21"/>
  <c r="J1079" i="21"/>
  <c r="K1079" i="21"/>
  <c r="J1080" i="21"/>
  <c r="K1080" i="21"/>
  <c r="I1080" i="21"/>
  <c r="H1081" i="21"/>
  <c r="L1080" i="21"/>
  <c r="M1080" i="21"/>
  <c r="Q1079" i="21"/>
  <c r="P1079" i="21"/>
  <c r="O1079" i="21"/>
  <c r="P1080" i="21"/>
  <c r="Q1080" i="21"/>
  <c r="O1080" i="21"/>
  <c r="J1081" i="21"/>
  <c r="K1081" i="21"/>
  <c r="L1081" i="21"/>
  <c r="H1082" i="21"/>
  <c r="I1081" i="21"/>
  <c r="M1081" i="21"/>
  <c r="M1082" i="21"/>
  <c r="J1082" i="21"/>
  <c r="K1082" i="21"/>
  <c r="H1083" i="21"/>
  <c r="L1082" i="21"/>
  <c r="I1082" i="21"/>
  <c r="P1081" i="21"/>
  <c r="O1081" i="21"/>
  <c r="Q1081" i="21"/>
  <c r="J1083" i="21"/>
  <c r="K1083" i="21"/>
  <c r="I1083" i="21"/>
  <c r="L1083" i="21"/>
  <c r="M1083" i="21"/>
  <c r="H1084" i="21"/>
  <c r="O1082" i="21"/>
  <c r="P1082" i="21"/>
  <c r="Q1082" i="21"/>
  <c r="P1083" i="21"/>
  <c r="O1083" i="21"/>
  <c r="Q1083" i="21"/>
  <c r="K1084" i="21"/>
  <c r="I1084" i="21"/>
  <c r="H1085" i="21"/>
  <c r="M1084" i="21"/>
  <c r="J1084" i="21"/>
  <c r="L1084" i="21"/>
  <c r="P1084" i="21"/>
  <c r="O1084" i="21"/>
  <c r="Q1084" i="21"/>
  <c r="L1085" i="21"/>
  <c r="K1085" i="21"/>
  <c r="M1085" i="21"/>
  <c r="J1085" i="21"/>
  <c r="I1085" i="21"/>
  <c r="H1086" i="21"/>
  <c r="O1085" i="21"/>
  <c r="Q1085" i="21"/>
  <c r="P1085" i="21"/>
  <c r="J1086" i="21"/>
  <c r="H1087" i="21"/>
  <c r="L1086" i="21"/>
  <c r="I1086" i="21"/>
  <c r="M1086" i="21"/>
  <c r="K1086" i="21"/>
  <c r="H1088" i="21"/>
  <c r="J1087" i="21"/>
  <c r="M1087" i="21"/>
  <c r="I1087" i="21"/>
  <c r="L1087" i="21"/>
  <c r="K1087" i="21"/>
  <c r="P1086" i="21"/>
  <c r="O1086" i="21"/>
  <c r="Q1086" i="21"/>
  <c r="K1088" i="21"/>
  <c r="J1088" i="21"/>
  <c r="H1089" i="21"/>
  <c r="M1088" i="21"/>
  <c r="I1088" i="21"/>
  <c r="L1088" i="21"/>
  <c r="P1087" i="21"/>
  <c r="O1087" i="21"/>
  <c r="Q1087" i="21"/>
  <c r="L1089" i="21"/>
  <c r="K1089" i="21"/>
  <c r="M1089" i="21"/>
  <c r="I1089" i="21"/>
  <c r="H1090" i="21"/>
  <c r="J1089" i="21"/>
  <c r="O1088" i="21"/>
  <c r="P1088" i="21"/>
  <c r="Q1088" i="21"/>
  <c r="Q1089" i="21"/>
  <c r="P1089" i="21"/>
  <c r="O1089" i="21"/>
  <c r="L1090" i="21"/>
  <c r="H1091" i="21"/>
  <c r="M1090" i="21"/>
  <c r="K1090" i="21"/>
  <c r="I1090" i="21"/>
  <c r="J1090" i="21"/>
  <c r="J1091" i="21"/>
  <c r="M1091" i="21"/>
  <c r="I1091" i="21"/>
  <c r="H1092" i="21"/>
  <c r="L1091" i="21"/>
  <c r="K1091" i="21"/>
  <c r="Q1090" i="21"/>
  <c r="P1090" i="21"/>
  <c r="O1090" i="21"/>
  <c r="P1091" i="21"/>
  <c r="O1091" i="21"/>
  <c r="Q1091" i="21"/>
  <c r="I1092" i="21"/>
  <c r="L1092" i="21"/>
  <c r="K1092" i="21"/>
  <c r="J1092" i="21"/>
  <c r="H1093" i="21"/>
  <c r="M1092" i="21"/>
  <c r="O1092" i="21"/>
  <c r="Q1092" i="21"/>
  <c r="P1092" i="21"/>
  <c r="H1094" i="21"/>
  <c r="J1093" i="21"/>
  <c r="M1093" i="21"/>
  <c r="K1093" i="21"/>
  <c r="L1093" i="21"/>
  <c r="I1093" i="21"/>
  <c r="I1094" i="21"/>
  <c r="M1094" i="21"/>
  <c r="L1094" i="21"/>
  <c r="K1094" i="21"/>
  <c r="H1095" i="21"/>
  <c r="J1094" i="21"/>
  <c r="Q1093" i="21"/>
  <c r="O1093" i="21"/>
  <c r="P1093" i="21"/>
  <c r="Q1094" i="21"/>
  <c r="P1094" i="21"/>
  <c r="O1094" i="21"/>
  <c r="M1095" i="21"/>
  <c r="L1095" i="21"/>
  <c r="H1096" i="21"/>
  <c r="I1095" i="21"/>
  <c r="K1095" i="21"/>
  <c r="J1095" i="21"/>
  <c r="I1096" i="21"/>
  <c r="L1096" i="21"/>
  <c r="J1096" i="21"/>
  <c r="H1097" i="21"/>
  <c r="K1096" i="21"/>
  <c r="M1096" i="21"/>
  <c r="Q1095" i="21"/>
  <c r="O1095" i="21"/>
  <c r="P1095" i="21"/>
  <c r="P1096" i="21"/>
  <c r="O1096" i="21"/>
  <c r="Q1096" i="21"/>
  <c r="K1097" i="21"/>
  <c r="I1097" i="21"/>
  <c r="H1098" i="21"/>
  <c r="L1097" i="21"/>
  <c r="J1097" i="21"/>
  <c r="M1097" i="21"/>
  <c r="O1097" i="21"/>
  <c r="Q1097" i="21"/>
  <c r="P1097" i="21"/>
  <c r="K1098" i="21"/>
  <c r="H1099" i="21"/>
  <c r="J1098" i="21"/>
  <c r="L1098" i="21"/>
  <c r="I1098" i="21"/>
  <c r="M1098" i="21"/>
  <c r="K1099" i="21"/>
  <c r="M1099" i="21"/>
  <c r="J1099" i="21"/>
  <c r="L1099" i="21"/>
  <c r="H1100" i="21"/>
  <c r="I1099" i="21"/>
  <c r="Q1098" i="21"/>
  <c r="P1098" i="21"/>
  <c r="O1098" i="21"/>
  <c r="K1100" i="21"/>
  <c r="J1100" i="21"/>
  <c r="I1100" i="21"/>
  <c r="L1100" i="21"/>
  <c r="M1100" i="21"/>
  <c r="H1101" i="21"/>
  <c r="Q1099" i="21"/>
  <c r="P1099" i="21"/>
  <c r="O1099" i="21"/>
  <c r="P1100" i="21"/>
  <c r="Q1100" i="21"/>
  <c r="O1100" i="21"/>
  <c r="M1101" i="21"/>
  <c r="L1101" i="21"/>
  <c r="H1102" i="21"/>
  <c r="I1101" i="21"/>
  <c r="J1101" i="21"/>
  <c r="K1101" i="21"/>
  <c r="J1102" i="21"/>
  <c r="I1102" i="21"/>
  <c r="K1102" i="21"/>
  <c r="L1102" i="21"/>
  <c r="H1103" i="21"/>
  <c r="M1102" i="21"/>
  <c r="Q1101" i="21"/>
  <c r="P1101" i="21"/>
  <c r="O1101" i="21"/>
  <c r="O1102" i="21"/>
  <c r="P1102" i="21"/>
  <c r="Q1102" i="21"/>
  <c r="M1103" i="21"/>
  <c r="H1104" i="21"/>
  <c r="L1103" i="21"/>
  <c r="K1103" i="21"/>
  <c r="J1103" i="21"/>
  <c r="I1103" i="21"/>
  <c r="M1104" i="21"/>
  <c r="I1104" i="21"/>
  <c r="L1104" i="21"/>
  <c r="H1105" i="21"/>
  <c r="K1104" i="21"/>
  <c r="J1104" i="21"/>
  <c r="O1103" i="21"/>
  <c r="P1103" i="21"/>
  <c r="Q1103" i="21"/>
  <c r="P1104" i="21"/>
  <c r="O1104" i="21"/>
  <c r="Q1104" i="21"/>
  <c r="K1105" i="21"/>
  <c r="M1105" i="21"/>
  <c r="H1106" i="21"/>
  <c r="I1105" i="21"/>
  <c r="L1105" i="21"/>
  <c r="J1105" i="21"/>
  <c r="H1107" i="21"/>
  <c r="L1106" i="21"/>
  <c r="K1106" i="21"/>
  <c r="M1106" i="21"/>
  <c r="I1106" i="21"/>
  <c r="J1106" i="21"/>
  <c r="Q1105" i="21"/>
  <c r="O1105" i="21"/>
  <c r="P1105" i="21"/>
  <c r="I1107" i="21"/>
  <c r="H1108" i="21"/>
  <c r="M1107" i="21"/>
  <c r="J1107" i="21"/>
  <c r="L1107" i="21"/>
  <c r="K1107" i="21"/>
  <c r="Q1106" i="21"/>
  <c r="P1106" i="21"/>
  <c r="O1106" i="21"/>
  <c r="P1107" i="21"/>
  <c r="O1107" i="21"/>
  <c r="Q1107" i="21"/>
  <c r="I1108" i="21"/>
  <c r="H1109" i="21"/>
  <c r="K1108" i="21"/>
  <c r="M1108" i="21"/>
  <c r="L1108" i="21"/>
  <c r="J1108" i="21"/>
  <c r="P1108" i="21"/>
  <c r="Q1108" i="21"/>
  <c r="O1108" i="21"/>
  <c r="M1109" i="21"/>
  <c r="H1110" i="21"/>
  <c r="I1109" i="21"/>
  <c r="J1109" i="21"/>
  <c r="K1109" i="21"/>
  <c r="L1109" i="21"/>
  <c r="I1110" i="21"/>
  <c r="L1110" i="21"/>
  <c r="H1111" i="21"/>
  <c r="J1110" i="21"/>
  <c r="K1110" i="21"/>
  <c r="M1110" i="21"/>
  <c r="Q1109" i="21"/>
  <c r="O1109" i="21"/>
  <c r="P1109" i="21"/>
  <c r="O1110" i="21"/>
  <c r="P1110" i="21"/>
  <c r="Q1110" i="21"/>
  <c r="K1111" i="21"/>
  <c r="M1111" i="21"/>
  <c r="J1111" i="21"/>
  <c r="L1111" i="21"/>
  <c r="H1112" i="21"/>
  <c r="I1111" i="21"/>
  <c r="L1112" i="21"/>
  <c r="M1112" i="21"/>
  <c r="K1112" i="21"/>
  <c r="H1113" i="21"/>
  <c r="J1112" i="21"/>
  <c r="I1112" i="21"/>
  <c r="P1111" i="21"/>
  <c r="Q1111" i="21"/>
  <c r="O1111" i="21"/>
  <c r="K1113" i="21"/>
  <c r="M1113" i="21"/>
  <c r="L1113" i="21"/>
  <c r="J1113" i="21"/>
  <c r="H1114" i="21"/>
  <c r="I1113" i="21"/>
  <c r="P1112" i="21"/>
  <c r="O1112" i="21"/>
  <c r="Q1112" i="21"/>
  <c r="I1114" i="21"/>
  <c r="L1114" i="21"/>
  <c r="M1114" i="21"/>
  <c r="H1115" i="21"/>
  <c r="J1114" i="21"/>
  <c r="K1114" i="21"/>
  <c r="Q1113" i="21"/>
  <c r="O1113" i="21"/>
  <c r="P1113" i="21"/>
  <c r="Q1114" i="21"/>
  <c r="P1114" i="21"/>
  <c r="O1114" i="21"/>
  <c r="L1115" i="21"/>
  <c r="H1116" i="21"/>
  <c r="J1115" i="21"/>
  <c r="I1115" i="21"/>
  <c r="M1115" i="21"/>
  <c r="K1115" i="21"/>
  <c r="I1116" i="21"/>
  <c r="K1116" i="21"/>
  <c r="L1116" i="21"/>
  <c r="H1117" i="21"/>
  <c r="M1116" i="21"/>
  <c r="J1116" i="21"/>
  <c r="P1115" i="21"/>
  <c r="Q1115" i="21"/>
  <c r="O1115" i="21"/>
  <c r="Q1116" i="21"/>
  <c r="P1116" i="21"/>
  <c r="O1116" i="21"/>
  <c r="K1117" i="21"/>
  <c r="M1117" i="21"/>
  <c r="L1117" i="21"/>
  <c r="I1117" i="21"/>
  <c r="H1118" i="21"/>
  <c r="J1117" i="21"/>
  <c r="Q1117" i="21"/>
  <c r="P1117" i="21"/>
  <c r="O1117" i="21"/>
  <c r="H1119" i="21"/>
  <c r="K1118" i="21"/>
  <c r="M1118" i="21"/>
  <c r="J1118" i="21"/>
  <c r="L1118" i="21"/>
  <c r="I1118" i="21"/>
  <c r="I1119" i="21"/>
  <c r="K1119" i="21"/>
  <c r="L1119" i="21"/>
  <c r="M1119" i="21"/>
  <c r="J1119" i="21"/>
  <c r="H1120" i="21"/>
  <c r="Q1118" i="21"/>
  <c r="P1118" i="21"/>
  <c r="O1118" i="21"/>
  <c r="O1119" i="21"/>
  <c r="Q1119" i="21"/>
  <c r="P1119" i="21"/>
  <c r="H1121" i="21"/>
  <c r="M1120" i="21"/>
  <c r="J1120" i="21"/>
  <c r="I1120" i="21"/>
  <c r="K1120" i="21"/>
  <c r="L1120" i="21"/>
  <c r="J1121" i="21"/>
  <c r="I1121" i="21"/>
  <c r="K1121" i="21"/>
  <c r="L1121" i="21"/>
  <c r="M1121" i="21"/>
  <c r="H1122" i="21"/>
  <c r="P1120" i="21"/>
  <c r="Q1120" i="21"/>
  <c r="O1120" i="21"/>
  <c r="P1121" i="21"/>
  <c r="Q1121" i="21"/>
  <c r="O1121" i="21"/>
  <c r="H1123" i="21"/>
  <c r="I1122" i="21"/>
  <c r="M1122" i="21"/>
  <c r="L1122" i="21"/>
  <c r="K1122" i="21"/>
  <c r="J1122" i="21"/>
  <c r="I1123" i="21"/>
  <c r="M1123" i="21"/>
  <c r="J1123" i="21"/>
  <c r="H1124" i="21"/>
  <c r="L1123" i="21"/>
  <c r="K1123" i="21"/>
  <c r="Q1122" i="21"/>
  <c r="P1122" i="21"/>
  <c r="O1122" i="21"/>
  <c r="P1123" i="21"/>
  <c r="O1123" i="21"/>
  <c r="Q1123" i="21"/>
  <c r="K1124" i="21"/>
  <c r="L1124" i="21"/>
  <c r="J1124" i="21"/>
  <c r="H1125" i="21"/>
  <c r="M1124" i="21"/>
  <c r="I1124" i="21"/>
  <c r="I1125" i="21"/>
  <c r="J1125" i="21"/>
  <c r="L1125" i="21"/>
  <c r="H1126" i="21"/>
  <c r="M1125" i="21"/>
  <c r="K1125" i="21"/>
  <c r="O1124" i="21"/>
  <c r="P1124" i="21"/>
  <c r="Q1124" i="21"/>
  <c r="O1125" i="21"/>
  <c r="Q1125" i="21"/>
  <c r="P1125" i="21"/>
  <c r="H1127" i="21"/>
  <c r="K1126" i="21"/>
  <c r="L1126" i="21"/>
  <c r="J1126" i="21"/>
  <c r="I1126" i="21"/>
  <c r="M1126" i="21"/>
  <c r="H1128" i="21"/>
  <c r="I1127" i="21"/>
  <c r="M1127" i="21"/>
  <c r="K1127" i="21"/>
  <c r="J1127" i="21"/>
  <c r="L1127" i="21"/>
  <c r="O1126" i="21"/>
  <c r="Q1126" i="21"/>
  <c r="P1126" i="21"/>
  <c r="M1128" i="21"/>
  <c r="J1128" i="21"/>
  <c r="K1128" i="21"/>
  <c r="I1128" i="21"/>
  <c r="H1129" i="21"/>
  <c r="L1128" i="21"/>
  <c r="O1127" i="21"/>
  <c r="Q1127" i="21"/>
  <c r="P1127" i="21"/>
  <c r="O1128" i="21"/>
  <c r="Q1128" i="21"/>
  <c r="P1128" i="21"/>
  <c r="J1129" i="21"/>
  <c r="L1129" i="21"/>
  <c r="K1129" i="21"/>
  <c r="H1130" i="21"/>
  <c r="I1129" i="21"/>
  <c r="M1129" i="21"/>
  <c r="J1130" i="21"/>
  <c r="L1130" i="21"/>
  <c r="K1130" i="21"/>
  <c r="M1130" i="21"/>
  <c r="I1130" i="21"/>
  <c r="H1131" i="21"/>
  <c r="P1129" i="21"/>
  <c r="O1129" i="21"/>
  <c r="Q1129" i="21"/>
  <c r="P1130" i="21"/>
  <c r="Q1130" i="21"/>
  <c r="O1130" i="21"/>
  <c r="I1131" i="21"/>
  <c r="L1131" i="21"/>
  <c r="J1131" i="21"/>
  <c r="H1132" i="21"/>
  <c r="K1131" i="21"/>
  <c r="M1131" i="21"/>
  <c r="Q1131" i="21"/>
  <c r="O1131" i="21"/>
  <c r="P1131" i="21"/>
  <c r="M1132" i="21"/>
  <c r="J1132" i="21"/>
  <c r="K1132" i="21"/>
  <c r="I1132" i="21"/>
  <c r="H1133" i="21"/>
  <c r="L1132" i="21"/>
  <c r="Q1132" i="21"/>
  <c r="O1132" i="21"/>
  <c r="P1132" i="21"/>
  <c r="I1133" i="21"/>
  <c r="L1133" i="21"/>
  <c r="J1133" i="21"/>
  <c r="H1134" i="21"/>
  <c r="M1133" i="21"/>
  <c r="K1133" i="21"/>
  <c r="P1133" i="21"/>
  <c r="O1133" i="21"/>
  <c r="Q1133" i="21"/>
  <c r="K1134" i="21"/>
  <c r="I1134" i="21"/>
  <c r="H1135" i="21"/>
  <c r="M1134" i="21"/>
  <c r="L1134" i="21"/>
  <c r="J1134" i="21"/>
  <c r="Q1134" i="21"/>
  <c r="P1134" i="21"/>
  <c r="O1134" i="21"/>
  <c r="J1135" i="21"/>
  <c r="H1136" i="21"/>
  <c r="L1135" i="21"/>
  <c r="M1135" i="21"/>
  <c r="I1135" i="21"/>
  <c r="K1135" i="21"/>
  <c r="K1136" i="21"/>
  <c r="M1136" i="21"/>
  <c r="H1137" i="21"/>
  <c r="J1136" i="21"/>
  <c r="I1136" i="21"/>
  <c r="L1136" i="21"/>
  <c r="O1135" i="21"/>
  <c r="P1135" i="21"/>
  <c r="Q1135" i="21"/>
  <c r="I1137" i="21"/>
  <c r="M1137" i="21"/>
  <c r="J1137" i="21"/>
  <c r="H1138" i="21"/>
  <c r="L1137" i="21"/>
  <c r="K1137" i="21"/>
  <c r="P1136" i="21"/>
  <c r="O1136" i="21"/>
  <c r="Q1136" i="21"/>
  <c r="P1137" i="21"/>
  <c r="Q1137" i="21"/>
  <c r="O1137" i="21"/>
  <c r="L1138" i="21"/>
  <c r="M1138" i="21"/>
  <c r="K1138" i="21"/>
  <c r="I1138" i="21"/>
  <c r="H1139" i="21"/>
  <c r="J1138" i="21"/>
  <c r="Q1138" i="21"/>
  <c r="P1138" i="21"/>
  <c r="O1138" i="21"/>
  <c r="M1139" i="21"/>
  <c r="J1139" i="21"/>
  <c r="I1139" i="21"/>
  <c r="H1140" i="21"/>
  <c r="K1139" i="21"/>
  <c r="L1139" i="21"/>
  <c r="O1139" i="21"/>
  <c r="P1139" i="21"/>
  <c r="Q1139" i="21"/>
  <c r="L1140" i="21"/>
  <c r="M1140" i="21"/>
  <c r="I1140" i="21"/>
  <c r="J1140" i="21"/>
  <c r="H1141" i="21"/>
  <c r="K1140" i="21"/>
  <c r="P1140" i="21"/>
  <c r="Q1140" i="21"/>
  <c r="O1140" i="21"/>
  <c r="I1141" i="21"/>
  <c r="M1141" i="21"/>
  <c r="L1141" i="21"/>
  <c r="J1141" i="21"/>
  <c r="H1142" i="21"/>
  <c r="K1141" i="21"/>
  <c r="P1141" i="21"/>
  <c r="O1141" i="21"/>
  <c r="Q1141" i="21"/>
  <c r="L1142" i="21"/>
  <c r="J1142" i="21"/>
  <c r="H1143" i="21"/>
  <c r="I1142" i="21"/>
  <c r="K1142" i="21"/>
  <c r="M1142" i="21"/>
  <c r="M1143" i="21"/>
  <c r="L1143" i="21"/>
  <c r="H1144" i="21"/>
  <c r="J1143" i="21"/>
  <c r="I1143" i="21"/>
  <c r="K1143" i="21"/>
  <c r="P1142" i="21"/>
  <c r="Q1142" i="21"/>
  <c r="O1142" i="21"/>
  <c r="I1144" i="21"/>
  <c r="M1144" i="21"/>
  <c r="K1144" i="21"/>
  <c r="H1145" i="21"/>
  <c r="L1144" i="21"/>
  <c r="J1144" i="21"/>
  <c r="Q1143" i="21"/>
  <c r="P1143" i="21"/>
  <c r="O1143" i="21"/>
  <c r="P1144" i="21"/>
  <c r="Q1144" i="21"/>
  <c r="O1144" i="21"/>
  <c r="H1146" i="21"/>
  <c r="I1145" i="21"/>
  <c r="M1145" i="21"/>
  <c r="J1145" i="21"/>
  <c r="K1145" i="21"/>
  <c r="L1145" i="21"/>
  <c r="M1146" i="21"/>
  <c r="H1147" i="21"/>
  <c r="I1146" i="21"/>
  <c r="L1146" i="21"/>
  <c r="K1146" i="21"/>
  <c r="J1146" i="21"/>
  <c r="P1145" i="21"/>
  <c r="O1145" i="21"/>
  <c r="Q1145" i="21"/>
  <c r="L1147" i="21"/>
  <c r="K1147" i="21"/>
  <c r="I1147" i="21"/>
  <c r="H1148" i="21"/>
  <c r="M1147" i="21"/>
  <c r="J1147" i="21"/>
  <c r="P1146" i="21"/>
  <c r="Q1146" i="21"/>
  <c r="O1146" i="21"/>
  <c r="P1147" i="21"/>
  <c r="Q1147" i="21"/>
  <c r="O1147" i="21"/>
  <c r="K1148" i="21"/>
  <c r="H1149" i="21"/>
  <c r="L1148" i="21"/>
  <c r="J1148" i="21"/>
  <c r="I1148" i="21"/>
  <c r="M1148" i="21"/>
  <c r="I1149" i="21"/>
  <c r="J1149" i="21"/>
  <c r="K1149" i="21"/>
  <c r="M1149" i="21"/>
  <c r="L1149" i="21"/>
  <c r="H1150" i="21"/>
  <c r="Q1148" i="21"/>
  <c r="O1148" i="21"/>
  <c r="P1148" i="21"/>
  <c r="P1149" i="21"/>
  <c r="O1149" i="21"/>
  <c r="Q1149" i="21"/>
  <c r="I1150" i="21"/>
  <c r="K1150" i="21"/>
  <c r="L1150" i="21"/>
  <c r="M1150" i="21"/>
  <c r="J1150" i="21"/>
  <c r="H1151" i="21"/>
  <c r="O1150" i="21"/>
  <c r="P1150" i="21"/>
  <c r="Q1150" i="21"/>
  <c r="K1151" i="21"/>
  <c r="H1152" i="21"/>
  <c r="J1151" i="21"/>
  <c r="I1151" i="21"/>
  <c r="M1151" i="21"/>
  <c r="L1151" i="21"/>
  <c r="I1152" i="21"/>
  <c r="K1152" i="21"/>
  <c r="L1152" i="21"/>
  <c r="J1152" i="21"/>
  <c r="H1153" i="21"/>
  <c r="M1152" i="21"/>
  <c r="P1151" i="21"/>
  <c r="Q1151" i="21"/>
  <c r="O1151" i="21"/>
  <c r="P1152" i="21"/>
  <c r="O1152" i="21"/>
  <c r="Q1152" i="21"/>
  <c r="I1153" i="21"/>
  <c r="J1153" i="21"/>
  <c r="M1153" i="21"/>
  <c r="K1153" i="21"/>
  <c r="H1154" i="21"/>
  <c r="L1153" i="21"/>
  <c r="P1153" i="21"/>
  <c r="Q1153" i="21"/>
  <c r="O1153" i="21"/>
  <c r="H1155" i="21"/>
  <c r="M1154" i="21"/>
  <c r="L1154" i="21"/>
  <c r="K1154" i="21"/>
  <c r="J1154" i="21"/>
  <c r="I1154" i="21"/>
  <c r="K1155" i="21"/>
  <c r="J1155" i="21"/>
  <c r="M1155" i="21"/>
  <c r="I1155" i="21"/>
  <c r="H1156" i="21"/>
  <c r="L1155" i="21"/>
  <c r="O1154" i="21"/>
  <c r="Q1154" i="21"/>
  <c r="P1154" i="21"/>
  <c r="Q1155" i="21"/>
  <c r="P1155" i="21"/>
  <c r="O1155" i="21"/>
  <c r="I1156" i="21"/>
  <c r="M1156" i="21"/>
  <c r="H1157" i="21"/>
  <c r="J1156" i="21"/>
  <c r="K1156" i="21"/>
  <c r="L1156" i="21"/>
  <c r="Q1156" i="21"/>
  <c r="P1156" i="21"/>
  <c r="O1156" i="21"/>
  <c r="K1157" i="21"/>
  <c r="M1157" i="21"/>
  <c r="H1158" i="21"/>
  <c r="J1157" i="21"/>
  <c r="L1157" i="21"/>
  <c r="I1157" i="21"/>
  <c r="J1158" i="21"/>
  <c r="M1158" i="21"/>
  <c r="K1158" i="21"/>
  <c r="H1159" i="21"/>
  <c r="I1158" i="21"/>
  <c r="L1158" i="21"/>
  <c r="O1157" i="21"/>
  <c r="Q1157" i="21"/>
  <c r="P1157" i="21"/>
  <c r="I1159" i="21"/>
  <c r="M1159" i="21"/>
  <c r="L1159" i="21"/>
  <c r="J1159" i="21"/>
  <c r="K1159" i="21"/>
  <c r="H1160" i="21"/>
  <c r="Q1158" i="21"/>
  <c r="O1158" i="21"/>
  <c r="P1158" i="21"/>
  <c r="Q1159" i="21"/>
  <c r="O1159" i="21"/>
  <c r="P1159" i="21"/>
  <c r="J1160" i="21"/>
  <c r="K1160" i="21"/>
  <c r="M1160" i="21"/>
  <c r="L1160" i="21"/>
  <c r="H1161" i="21"/>
  <c r="I1160" i="21"/>
  <c r="J1161" i="21"/>
  <c r="I1161" i="21"/>
  <c r="H1162" i="21"/>
  <c r="M1161" i="21"/>
  <c r="L1161" i="21"/>
  <c r="K1161" i="21"/>
  <c r="O1160" i="21"/>
  <c r="P1160" i="21"/>
  <c r="Q1160" i="21"/>
  <c r="Q1161" i="21"/>
  <c r="P1161" i="21"/>
  <c r="O1161" i="21"/>
  <c r="I1162" i="21"/>
  <c r="H1163" i="21"/>
  <c r="J1162" i="21"/>
  <c r="L1162" i="21"/>
  <c r="M1162" i="21"/>
  <c r="K1162" i="21"/>
  <c r="O1162" i="21"/>
  <c r="Q1162" i="21"/>
  <c r="P1162" i="21"/>
  <c r="L1163" i="21"/>
  <c r="I1163" i="21"/>
  <c r="H1164" i="21"/>
  <c r="K1163" i="21"/>
  <c r="M1163" i="21"/>
  <c r="J1163" i="21"/>
  <c r="P1163" i="21"/>
  <c r="O1163" i="21"/>
  <c r="Q1163" i="21"/>
  <c r="L1164" i="21"/>
  <c r="H1165" i="21"/>
  <c r="I1164" i="21"/>
  <c r="J1164" i="21"/>
  <c r="K1164" i="21"/>
  <c r="M1164" i="21"/>
  <c r="J1165" i="21"/>
  <c r="L1165" i="21"/>
  <c r="I1165" i="21"/>
  <c r="M1165" i="21"/>
  <c r="H1166" i="21"/>
  <c r="K1165" i="21"/>
  <c r="O1164" i="21"/>
  <c r="P1164" i="21"/>
  <c r="Q1164" i="21"/>
  <c r="P1165" i="21"/>
  <c r="Q1165" i="21"/>
  <c r="O1165" i="21"/>
  <c r="K1166" i="21"/>
  <c r="L1166" i="21"/>
  <c r="J1166" i="21"/>
  <c r="M1166" i="21"/>
  <c r="H1167" i="21"/>
  <c r="I1166" i="21"/>
  <c r="H1168" i="21"/>
  <c r="J1167" i="21"/>
  <c r="I1167" i="21"/>
  <c r="M1167" i="21"/>
  <c r="L1167" i="21"/>
  <c r="K1167" i="21"/>
  <c r="Q1166" i="21"/>
  <c r="P1166" i="21"/>
  <c r="O1166" i="21"/>
  <c r="J1168" i="21"/>
  <c r="L1168" i="21"/>
  <c r="I1168" i="21"/>
  <c r="M1168" i="21"/>
  <c r="K1168" i="21"/>
  <c r="H1169" i="21"/>
  <c r="Q1167" i="21"/>
  <c r="P1167" i="21"/>
  <c r="O1167" i="21"/>
  <c r="P1168" i="21"/>
  <c r="O1168" i="21"/>
  <c r="Q1168" i="21"/>
  <c r="K1169" i="21"/>
  <c r="I1169" i="21"/>
  <c r="J1169" i="21"/>
  <c r="M1169" i="21"/>
  <c r="L1169" i="21"/>
  <c r="H1170" i="21"/>
  <c r="P1169" i="21"/>
  <c r="O1169" i="21"/>
  <c r="Q1169" i="21"/>
  <c r="J1170" i="21"/>
  <c r="K1170" i="21"/>
  <c r="H1171" i="21"/>
  <c r="I1170" i="21"/>
  <c r="L1170" i="21"/>
  <c r="M1170" i="21"/>
  <c r="M1171" i="21"/>
  <c r="H1172" i="21"/>
  <c r="I1171" i="21"/>
  <c r="K1171" i="21"/>
  <c r="L1171" i="21"/>
  <c r="J1171" i="21"/>
  <c r="Q1170" i="21"/>
  <c r="P1170" i="21"/>
  <c r="O1170" i="21"/>
  <c r="K1172" i="21"/>
  <c r="H1173" i="21"/>
  <c r="I1172" i="21"/>
  <c r="M1172" i="21"/>
  <c r="L1172" i="21"/>
  <c r="J1172" i="21"/>
  <c r="O1171" i="21"/>
  <c r="P1171" i="21"/>
  <c r="Q1171" i="21"/>
  <c r="K1173" i="21"/>
  <c r="M1173" i="21"/>
  <c r="L1173" i="21"/>
  <c r="I1173" i="21"/>
  <c r="J1173" i="21"/>
  <c r="H1174" i="21"/>
  <c r="P1172" i="21"/>
  <c r="O1172" i="21"/>
  <c r="Q1172" i="21"/>
  <c r="Q1173" i="21"/>
  <c r="O1173" i="21"/>
  <c r="P1173" i="21"/>
  <c r="K1174" i="21"/>
  <c r="L1174" i="21"/>
  <c r="J1174" i="21"/>
  <c r="M1174" i="21"/>
  <c r="I1174" i="21"/>
  <c r="H1175" i="21"/>
  <c r="P1174" i="21"/>
  <c r="O1174" i="21"/>
  <c r="Q1174" i="21"/>
  <c r="I1175" i="21"/>
  <c r="L1175" i="21"/>
  <c r="K1175" i="21"/>
  <c r="J1175" i="21"/>
  <c r="M1175" i="21"/>
  <c r="H1176" i="21"/>
  <c r="Q1175" i="21"/>
  <c r="O1175" i="21"/>
  <c r="P1175" i="21"/>
  <c r="H1177" i="21"/>
  <c r="L1176" i="21"/>
  <c r="M1176" i="21"/>
  <c r="J1176" i="21"/>
  <c r="K1176" i="21"/>
  <c r="I1176" i="21"/>
  <c r="I1177" i="21"/>
  <c r="L1177" i="21"/>
  <c r="H1178" i="21"/>
  <c r="J1177" i="21"/>
  <c r="K1177" i="21"/>
  <c r="M1177" i="21"/>
  <c r="P1176" i="21"/>
  <c r="Q1176" i="21"/>
  <c r="O1176" i="21"/>
  <c r="P1177" i="21"/>
  <c r="O1177" i="21"/>
  <c r="Q1177" i="21"/>
  <c r="J1178" i="21"/>
  <c r="H1179" i="21"/>
  <c r="M1178" i="21"/>
  <c r="I1178" i="21"/>
  <c r="K1178" i="21"/>
  <c r="L1178" i="21"/>
  <c r="J1179" i="21"/>
  <c r="H1180" i="21"/>
  <c r="K1179" i="21"/>
  <c r="I1179" i="21"/>
  <c r="L1179" i="21"/>
  <c r="M1179" i="21"/>
  <c r="P1178" i="21"/>
  <c r="O1178" i="21"/>
  <c r="Q1178" i="21"/>
  <c r="H1181" i="21"/>
  <c r="I1180" i="21"/>
  <c r="M1180" i="21"/>
  <c r="J1180" i="21"/>
  <c r="K1180" i="21"/>
  <c r="L1180" i="21"/>
  <c r="Q1179" i="21"/>
  <c r="P1179" i="21"/>
  <c r="O1179" i="21"/>
  <c r="H1182" i="21"/>
  <c r="M1181" i="21"/>
  <c r="J1181" i="21"/>
  <c r="K1181" i="21"/>
  <c r="L1181" i="21"/>
  <c r="I1181" i="21"/>
  <c r="O1180" i="21"/>
  <c r="P1180" i="21"/>
  <c r="Q1180" i="21"/>
  <c r="L1182" i="21"/>
  <c r="H1183" i="21"/>
  <c r="M1182" i="21"/>
  <c r="I1182" i="21"/>
  <c r="K1182" i="21"/>
  <c r="J1182" i="21"/>
  <c r="Q1181" i="21"/>
  <c r="O1181" i="21"/>
  <c r="P1181" i="21"/>
  <c r="K1183" i="21"/>
  <c r="J1183" i="21"/>
  <c r="H1184" i="21"/>
  <c r="L1183" i="21"/>
  <c r="I1183" i="21"/>
  <c r="M1183" i="21"/>
  <c r="Q1182" i="21"/>
  <c r="O1182" i="21"/>
  <c r="P1182" i="21"/>
  <c r="H1185" i="21"/>
  <c r="K1184" i="21"/>
  <c r="I1184" i="21"/>
  <c r="L1184" i="21"/>
  <c r="J1184" i="21"/>
  <c r="M1184" i="21"/>
  <c r="O1183" i="21"/>
  <c r="Q1183" i="21"/>
  <c r="P1183" i="21"/>
  <c r="J1185" i="21"/>
  <c r="H1186" i="21"/>
  <c r="M1185" i="21"/>
  <c r="I1185" i="21"/>
  <c r="L1185" i="21"/>
  <c r="K1185" i="21"/>
  <c r="Q1184" i="21"/>
  <c r="P1184" i="21"/>
  <c r="O1184" i="21"/>
  <c r="I1186" i="21"/>
  <c r="J1186" i="21"/>
  <c r="L1186" i="21"/>
  <c r="K1186" i="21"/>
  <c r="M1186" i="21"/>
  <c r="H1187" i="21"/>
  <c r="P1185" i="21"/>
  <c r="O1185" i="21"/>
  <c r="Q1185" i="21"/>
  <c r="Q1186" i="21"/>
  <c r="P1186" i="21"/>
  <c r="O1186" i="21"/>
  <c r="M1187" i="21"/>
  <c r="H1188" i="21"/>
  <c r="J1187" i="21"/>
  <c r="K1187" i="21"/>
  <c r="I1187" i="21"/>
  <c r="L1187" i="21"/>
  <c r="M1188" i="21"/>
  <c r="I1188" i="21"/>
  <c r="J1188" i="21"/>
  <c r="H1189" i="21"/>
  <c r="L1188" i="21"/>
  <c r="K1188" i="21"/>
  <c r="P1187" i="21"/>
  <c r="Q1187" i="21"/>
  <c r="O1187" i="21"/>
  <c r="O1188" i="21"/>
  <c r="Q1188" i="21"/>
  <c r="P1188" i="21"/>
  <c r="H1190" i="21"/>
  <c r="I1189" i="21"/>
  <c r="J1189" i="21"/>
  <c r="M1189" i="21"/>
  <c r="K1189" i="21"/>
  <c r="L1189" i="21"/>
  <c r="K1190" i="21"/>
  <c r="J1190" i="21"/>
  <c r="H1191" i="21"/>
  <c r="L1190" i="21"/>
  <c r="M1190" i="21"/>
  <c r="I1190" i="21"/>
  <c r="P1189" i="21"/>
  <c r="Q1189" i="21"/>
  <c r="O1189" i="21"/>
  <c r="J1191" i="21"/>
  <c r="M1191" i="21"/>
  <c r="H1192" i="21"/>
  <c r="I1191" i="21"/>
  <c r="L1191" i="21"/>
  <c r="K1191" i="21"/>
  <c r="O1190" i="21"/>
  <c r="P1190" i="21"/>
  <c r="Q1190" i="21"/>
  <c r="M1192" i="21"/>
  <c r="K1192" i="21"/>
  <c r="J1192" i="21"/>
  <c r="L1192" i="21"/>
  <c r="I1192" i="21"/>
  <c r="H1193" i="21"/>
  <c r="O1191" i="21"/>
  <c r="P1191" i="21"/>
  <c r="Q1191" i="21"/>
  <c r="P1192" i="21"/>
  <c r="Q1192" i="21"/>
  <c r="O1192" i="21"/>
  <c r="J1193" i="21"/>
  <c r="L1193" i="21"/>
  <c r="K1193" i="21"/>
  <c r="I1193" i="21"/>
  <c r="M1193" i="21"/>
  <c r="H1194" i="21"/>
  <c r="Q1193" i="21"/>
  <c r="O1193" i="21"/>
  <c r="P1193" i="21"/>
  <c r="I1194" i="21"/>
  <c r="M1194" i="21"/>
  <c r="K1194" i="21"/>
  <c r="J1194" i="21"/>
  <c r="H1195" i="21"/>
  <c r="L1194" i="21"/>
  <c r="Q1194" i="21"/>
  <c r="P1194" i="21"/>
  <c r="O1194" i="21"/>
  <c r="L1195" i="21"/>
  <c r="I1195" i="21"/>
  <c r="H1196" i="21"/>
  <c r="M1195" i="21"/>
  <c r="J1195" i="21"/>
  <c r="K1195" i="21"/>
  <c r="Q1195" i="21"/>
  <c r="P1195" i="21"/>
  <c r="O1195" i="21"/>
  <c r="K1196" i="21"/>
  <c r="L1196" i="21"/>
  <c r="I1196" i="21"/>
  <c r="J1196" i="21"/>
  <c r="H1197" i="21"/>
  <c r="M1196" i="21"/>
  <c r="P1196" i="21"/>
  <c r="O1196" i="21"/>
  <c r="Q1196" i="21"/>
  <c r="L1197" i="21"/>
  <c r="H1198" i="21"/>
  <c r="K1197" i="21"/>
  <c r="J1197" i="21"/>
  <c r="M1197" i="21"/>
  <c r="I1197" i="21"/>
  <c r="M1198" i="21"/>
  <c r="K1198" i="21"/>
  <c r="I1198" i="21"/>
  <c r="J1198" i="21"/>
  <c r="H1199" i="21"/>
  <c r="L1198" i="21"/>
  <c r="Q1197" i="21"/>
  <c r="P1197" i="21"/>
  <c r="O1197" i="21"/>
  <c r="Q1198" i="21"/>
  <c r="P1198" i="21"/>
  <c r="O1198" i="21"/>
  <c r="I1199" i="21"/>
  <c r="K1199" i="21"/>
  <c r="M1199" i="21"/>
  <c r="J1199" i="21"/>
  <c r="H1200" i="21"/>
  <c r="L1199" i="21"/>
  <c r="Q1199" i="21"/>
  <c r="P1199" i="21"/>
  <c r="O1199" i="21"/>
  <c r="I1200" i="21"/>
  <c r="K1200" i="21"/>
  <c r="M1200" i="21"/>
  <c r="J1200" i="21"/>
  <c r="L1200" i="21"/>
  <c r="H1201" i="21"/>
  <c r="Q1200" i="21"/>
  <c r="P1200" i="21"/>
  <c r="O1200" i="21"/>
  <c r="L1201" i="21"/>
  <c r="J1201" i="21"/>
  <c r="H1202" i="21"/>
  <c r="I1201" i="21"/>
  <c r="M1201" i="21"/>
  <c r="K1201" i="21"/>
  <c r="L1202" i="21"/>
  <c r="M1202" i="21"/>
  <c r="K1202" i="21"/>
  <c r="I1202" i="21"/>
  <c r="J1202" i="21"/>
  <c r="H1203" i="21"/>
  <c r="P1201" i="21"/>
  <c r="O1201" i="21"/>
  <c r="Q1201" i="21"/>
  <c r="Q1202" i="21"/>
  <c r="P1202" i="21"/>
  <c r="O1202" i="21"/>
  <c r="M1203" i="21"/>
  <c r="H1204" i="21"/>
  <c r="J1203" i="21"/>
  <c r="K1203" i="21"/>
  <c r="I1203" i="21"/>
  <c r="L1203" i="21"/>
  <c r="H1205" i="21"/>
  <c r="J1204" i="21"/>
  <c r="L1204" i="21"/>
  <c r="K1204" i="21"/>
  <c r="M1204" i="21"/>
  <c r="I1204" i="21"/>
  <c r="P1203" i="21"/>
  <c r="Q1203" i="21"/>
  <c r="O1203" i="21"/>
  <c r="K1205" i="21"/>
  <c r="L1205" i="21"/>
  <c r="I1205" i="21"/>
  <c r="J1205" i="21"/>
  <c r="H1206" i="21"/>
  <c r="M1205" i="21"/>
  <c r="P1204" i="21"/>
  <c r="O1204" i="21"/>
  <c r="Q1204" i="21"/>
  <c r="P1205" i="21"/>
  <c r="Q1205" i="21"/>
  <c r="O1205" i="21"/>
  <c r="K1206" i="21"/>
  <c r="M1206" i="21"/>
  <c r="H1207" i="21"/>
  <c r="L1206" i="21"/>
  <c r="J1206" i="21"/>
  <c r="I1206" i="21"/>
  <c r="K1207" i="21"/>
  <c r="M1207" i="21"/>
  <c r="J1207" i="21"/>
  <c r="L1207" i="21"/>
  <c r="H1208" i="21"/>
  <c r="I1207" i="21"/>
  <c r="Q1206" i="21"/>
  <c r="O1206" i="21"/>
  <c r="P1206" i="21"/>
  <c r="L1208" i="21"/>
  <c r="J1208" i="21"/>
  <c r="K1208" i="21"/>
  <c r="M1208" i="21"/>
  <c r="I1208" i="21"/>
  <c r="H1209" i="21"/>
  <c r="P1207" i="21"/>
  <c r="Q1207" i="21"/>
  <c r="O1207" i="21"/>
  <c r="O1208" i="21"/>
  <c r="Q1208" i="21"/>
  <c r="P1208" i="21"/>
  <c r="H1210" i="21"/>
  <c r="I1209" i="21"/>
  <c r="K1209" i="21"/>
  <c r="L1209" i="21"/>
  <c r="J1209" i="21"/>
  <c r="M1209" i="21"/>
  <c r="J1210" i="21"/>
  <c r="H1211" i="21"/>
  <c r="L1210" i="21"/>
  <c r="I1210" i="21"/>
  <c r="K1210" i="21"/>
  <c r="M1210" i="21"/>
  <c r="P1209" i="21"/>
  <c r="O1209" i="21"/>
  <c r="Q1209" i="21"/>
  <c r="M1211" i="21"/>
  <c r="J1211" i="21"/>
  <c r="I1211" i="21"/>
  <c r="L1211" i="21"/>
  <c r="K1211" i="21"/>
  <c r="H1212" i="21"/>
  <c r="P1210" i="21"/>
  <c r="Q1210" i="21"/>
  <c r="O1210" i="21"/>
  <c r="P1211" i="21"/>
  <c r="Q1211" i="21"/>
  <c r="O1211" i="21"/>
  <c r="K1212" i="21"/>
  <c r="M1212" i="21"/>
  <c r="L1212" i="21"/>
  <c r="J1212" i="21"/>
  <c r="I1212" i="21"/>
  <c r="H1213" i="21"/>
  <c r="Q1212" i="21"/>
  <c r="O1212" i="21"/>
  <c r="P1212" i="21"/>
  <c r="M1213" i="21"/>
  <c r="L1213" i="21"/>
  <c r="I1213" i="21"/>
  <c r="K1213" i="21"/>
  <c r="J1213" i="21"/>
  <c r="H1214" i="21"/>
  <c r="O1213" i="21"/>
  <c r="P1213" i="21"/>
  <c r="Q1213" i="21"/>
  <c r="L1214" i="21"/>
  <c r="J1214" i="21"/>
  <c r="H1215" i="21"/>
  <c r="K1214" i="21"/>
  <c r="M1214" i="21"/>
  <c r="I1214" i="21"/>
  <c r="K1215" i="21"/>
  <c r="J1215" i="21"/>
  <c r="L1215" i="21"/>
  <c r="M1215" i="21"/>
  <c r="I1215" i="21"/>
  <c r="H1216" i="21"/>
  <c r="Q1214" i="21"/>
  <c r="O1214" i="21"/>
  <c r="P1214" i="21"/>
  <c r="Q1215" i="21"/>
  <c r="O1215" i="21"/>
  <c r="P1215" i="21"/>
  <c r="I1216" i="21"/>
  <c r="M1216" i="21"/>
  <c r="J1216" i="21"/>
  <c r="K1216" i="21"/>
  <c r="H1217" i="21"/>
  <c r="L1216" i="21"/>
  <c r="Q1216" i="21"/>
  <c r="P1216" i="21"/>
  <c r="O1216" i="21"/>
  <c r="L1217" i="21"/>
  <c r="K1217" i="21"/>
  <c r="J1217" i="21"/>
  <c r="I1217" i="21"/>
  <c r="M1217" i="21"/>
  <c r="H1218" i="21"/>
  <c r="P1217" i="21"/>
  <c r="Q1217" i="21"/>
  <c r="O1217" i="21"/>
  <c r="L1218" i="21"/>
  <c r="K1218" i="21"/>
  <c r="J1218" i="21"/>
  <c r="H1219" i="21"/>
  <c r="M1218" i="21"/>
  <c r="I1218" i="21"/>
  <c r="M1219" i="21"/>
  <c r="H1220" i="21"/>
  <c r="L1219" i="21"/>
  <c r="I1219" i="21"/>
  <c r="J1219" i="21"/>
  <c r="K1219" i="21"/>
  <c r="P1218" i="21"/>
  <c r="O1218" i="21"/>
  <c r="Q1218" i="21"/>
  <c r="H1221" i="21"/>
  <c r="M1220" i="21"/>
  <c r="I1220" i="21"/>
  <c r="L1220" i="21"/>
  <c r="K1220" i="21"/>
  <c r="J1220" i="21"/>
  <c r="P1219" i="21"/>
  <c r="O1219" i="21"/>
  <c r="Q1219" i="21"/>
  <c r="M1221" i="21"/>
  <c r="L1221" i="21"/>
  <c r="I1221" i="21"/>
  <c r="J1221" i="21"/>
  <c r="K1221" i="21"/>
  <c r="H1222" i="21"/>
  <c r="Q1220" i="21"/>
  <c r="O1220" i="21"/>
  <c r="P1220" i="21"/>
  <c r="Q1221" i="21"/>
  <c r="P1221" i="21"/>
  <c r="O1221" i="21"/>
  <c r="L1222" i="21"/>
  <c r="H1223" i="21"/>
  <c r="I1222" i="21"/>
  <c r="K1222" i="21"/>
  <c r="J1222" i="21"/>
  <c r="M1222" i="21"/>
  <c r="L1223" i="21"/>
  <c r="K1223" i="21"/>
  <c r="I1223" i="21"/>
  <c r="J1223" i="21"/>
  <c r="H1224" i="21"/>
  <c r="M1223" i="21"/>
  <c r="O1222" i="21"/>
  <c r="P1222" i="21"/>
  <c r="Q1222" i="21"/>
  <c r="Q1223" i="21"/>
  <c r="P1223" i="21"/>
  <c r="O1223" i="21"/>
  <c r="K1224" i="21"/>
  <c r="M1224" i="21"/>
  <c r="L1224" i="21"/>
  <c r="J1224" i="21"/>
  <c r="H1225" i="21"/>
  <c r="I1224" i="21"/>
  <c r="M1225" i="21"/>
  <c r="I1225" i="21"/>
  <c r="K1225" i="21"/>
  <c r="H1226" i="21"/>
  <c r="L1225" i="21"/>
  <c r="J1225" i="21"/>
  <c r="O1224" i="21"/>
  <c r="Q1224" i="21"/>
  <c r="P1224" i="21"/>
  <c r="Q1225" i="21"/>
  <c r="P1225" i="21"/>
  <c r="O1225" i="21"/>
  <c r="L1226" i="21"/>
  <c r="M1226" i="21"/>
  <c r="J1226" i="21"/>
  <c r="I1226" i="21"/>
  <c r="K1226" i="21"/>
  <c r="H1227" i="21"/>
  <c r="O1226" i="21"/>
  <c r="Q1226" i="21"/>
  <c r="P1226" i="21"/>
  <c r="H1228" i="21"/>
  <c r="M1227" i="21"/>
  <c r="I1227" i="21"/>
  <c r="J1227" i="21"/>
  <c r="L1227" i="21"/>
  <c r="K1227" i="21"/>
  <c r="M1228" i="21"/>
  <c r="H1229" i="21"/>
  <c r="K1228" i="21"/>
  <c r="I1228" i="21"/>
  <c r="L1228" i="21"/>
  <c r="J1228" i="21"/>
  <c r="P1227" i="21"/>
  <c r="Q1227" i="21"/>
  <c r="O1227" i="21"/>
  <c r="K1229" i="21"/>
  <c r="M1229" i="21"/>
  <c r="J1229" i="21"/>
  <c r="L1229" i="21"/>
  <c r="I1229" i="21"/>
  <c r="H1230" i="21"/>
  <c r="O1228" i="21"/>
  <c r="P1228" i="21"/>
  <c r="Q1228" i="21"/>
  <c r="O1229" i="21"/>
  <c r="Q1229" i="21"/>
  <c r="P1229" i="21"/>
  <c r="K1230" i="21"/>
  <c r="M1230" i="21"/>
  <c r="I1230" i="21"/>
  <c r="L1230" i="21"/>
  <c r="H1231" i="21"/>
  <c r="J1230" i="21"/>
  <c r="O1230" i="21"/>
  <c r="Q1230" i="21"/>
  <c r="P1230" i="21"/>
  <c r="I1231" i="21"/>
  <c r="H1232" i="21"/>
  <c r="L1231" i="21"/>
  <c r="J1231" i="21"/>
  <c r="M1231" i="21"/>
  <c r="K1231" i="21"/>
  <c r="O1231" i="21"/>
  <c r="Q1231" i="21"/>
  <c r="P1231" i="21"/>
  <c r="I1232" i="21"/>
  <c r="K1232" i="21"/>
  <c r="M1232" i="21"/>
  <c r="H1233" i="21"/>
  <c r="J1232" i="21"/>
  <c r="L1232" i="21"/>
  <c r="P1232" i="21"/>
  <c r="Q1232" i="21"/>
  <c r="O1232" i="21"/>
  <c r="M1233" i="21"/>
  <c r="J1233" i="21"/>
  <c r="H1234" i="21"/>
  <c r="K1233" i="21"/>
  <c r="L1233" i="21"/>
  <c r="I1233" i="21"/>
  <c r="K1234" i="21"/>
  <c r="I1234" i="21"/>
  <c r="H1235" i="21"/>
  <c r="J1234" i="21"/>
  <c r="L1234" i="21"/>
  <c r="M1234" i="21"/>
  <c r="P1233" i="21"/>
  <c r="Q1233" i="21"/>
  <c r="O1233" i="21"/>
  <c r="Q1234" i="21"/>
  <c r="O1234" i="21"/>
  <c r="P1234" i="21"/>
  <c r="J1235" i="21"/>
  <c r="L1235" i="21"/>
  <c r="M1235" i="21"/>
  <c r="H1236" i="21"/>
  <c r="I1235" i="21"/>
  <c r="K1235" i="21"/>
  <c r="J1236" i="21"/>
  <c r="M1236" i="21"/>
  <c r="I1236" i="21"/>
  <c r="L1236" i="21"/>
  <c r="H1237" i="21"/>
  <c r="K1236" i="21"/>
  <c r="Q1235" i="21"/>
  <c r="P1235" i="21"/>
  <c r="O1235" i="21"/>
  <c r="P1236" i="21"/>
  <c r="Q1236" i="21"/>
  <c r="O1236" i="21"/>
  <c r="J1237" i="21"/>
  <c r="L1237" i="21"/>
  <c r="I1237" i="21"/>
  <c r="K1237" i="21"/>
  <c r="H1238" i="21"/>
  <c r="M1237" i="21"/>
  <c r="Q1237" i="21"/>
  <c r="P1237" i="21"/>
  <c r="O1237" i="21"/>
  <c r="H1239" i="21"/>
  <c r="J1238" i="21"/>
  <c r="I1238" i="21"/>
  <c r="K1238" i="21"/>
  <c r="M1238" i="21"/>
  <c r="L1238" i="21"/>
  <c r="M1239" i="21"/>
  <c r="H1240" i="21"/>
  <c r="L1239" i="21"/>
  <c r="K1239" i="21"/>
  <c r="I1239" i="21"/>
  <c r="J1239" i="21"/>
  <c r="O1238" i="21"/>
  <c r="Q1238" i="21"/>
  <c r="P1238" i="21"/>
  <c r="H1241" i="21"/>
  <c r="L1240" i="21"/>
  <c r="I1240" i="21"/>
  <c r="K1240" i="21"/>
  <c r="J1240" i="21"/>
  <c r="M1240" i="21"/>
  <c r="O1239" i="21"/>
  <c r="Q1239" i="21"/>
  <c r="P1239" i="21"/>
  <c r="L1241" i="21"/>
  <c r="H1242" i="21"/>
  <c r="J1241" i="21"/>
  <c r="I1241" i="21"/>
  <c r="M1241" i="21"/>
  <c r="K1241" i="21"/>
  <c r="Q1240" i="21"/>
  <c r="O1240" i="21"/>
  <c r="P1240" i="21"/>
  <c r="H1243" i="21"/>
  <c r="I1242" i="21"/>
  <c r="J1242" i="21"/>
  <c r="L1242" i="21"/>
  <c r="K1242" i="21"/>
  <c r="M1242" i="21"/>
  <c r="Q1241" i="21"/>
  <c r="P1241" i="21"/>
  <c r="O1241" i="21"/>
  <c r="L1243" i="21"/>
  <c r="M1243" i="21"/>
  <c r="I1243" i="21"/>
  <c r="J1243" i="21"/>
  <c r="H1244" i="21"/>
  <c r="K1243" i="21"/>
  <c r="O1242" i="21"/>
  <c r="Q1242" i="21"/>
  <c r="P1242" i="21"/>
  <c r="O1243" i="21"/>
  <c r="Q1243" i="21"/>
  <c r="P1243" i="21"/>
  <c r="H1245" i="21"/>
  <c r="I1244" i="21"/>
  <c r="M1244" i="21"/>
  <c r="J1244" i="21"/>
  <c r="K1244" i="21"/>
  <c r="L1244" i="21"/>
  <c r="J1245" i="21"/>
  <c r="L1245" i="21"/>
  <c r="K1245" i="21"/>
  <c r="H1246" i="21"/>
  <c r="M1245" i="21"/>
  <c r="I1245" i="21"/>
  <c r="Q1244" i="21"/>
  <c r="P1244" i="21"/>
  <c r="O1244" i="21"/>
  <c r="H1247" i="21"/>
  <c r="K1246" i="21"/>
  <c r="L1246" i="21"/>
  <c r="J1246" i="21"/>
  <c r="I1246" i="21"/>
  <c r="M1246" i="21"/>
  <c r="O1245" i="21"/>
  <c r="Q1245" i="21"/>
  <c r="P1245" i="21"/>
  <c r="L1247" i="21"/>
  <c r="H1248" i="21"/>
  <c r="K1247" i="21"/>
  <c r="I1247" i="21"/>
  <c r="M1247" i="21"/>
  <c r="J1247" i="21"/>
  <c r="P1246" i="21"/>
  <c r="O1246" i="21"/>
  <c r="Q1246" i="21"/>
  <c r="L1248" i="21"/>
  <c r="H1249" i="21"/>
  <c r="J1248" i="21"/>
  <c r="M1248" i="21"/>
  <c r="I1248" i="21"/>
  <c r="K1248" i="21"/>
  <c r="Q1247" i="21"/>
  <c r="P1247" i="21"/>
  <c r="O1247" i="21"/>
  <c r="H1250" i="21"/>
  <c r="I1249" i="21"/>
  <c r="K1249" i="21"/>
  <c r="M1249" i="21"/>
  <c r="L1249" i="21"/>
  <c r="J1249" i="21"/>
  <c r="P1248" i="21"/>
  <c r="Q1248" i="21"/>
  <c r="O1248" i="21"/>
  <c r="J1250" i="21"/>
  <c r="K1250" i="21"/>
  <c r="H1251" i="21"/>
  <c r="I1250" i="21"/>
  <c r="M1250" i="21"/>
  <c r="L1250" i="21"/>
  <c r="Q1249" i="21"/>
  <c r="O1249" i="21"/>
  <c r="P1249" i="21"/>
  <c r="I1251" i="21"/>
  <c r="H1252" i="21"/>
  <c r="L1251" i="21"/>
  <c r="K1251" i="21"/>
  <c r="M1251" i="21"/>
  <c r="J1251" i="21"/>
  <c r="P1250" i="21"/>
  <c r="Q1250" i="21"/>
  <c r="O1250" i="21"/>
  <c r="Q1251" i="21"/>
  <c r="O1251" i="21"/>
  <c r="P1251" i="21"/>
  <c r="L1252" i="21"/>
  <c r="I1252" i="21"/>
  <c r="K1252" i="21"/>
  <c r="M1252" i="21"/>
  <c r="H1253" i="21"/>
  <c r="J1252" i="21"/>
  <c r="P1252" i="21"/>
  <c r="Q1252" i="21"/>
  <c r="O1252" i="21"/>
  <c r="M1253" i="21"/>
  <c r="J1253" i="21"/>
  <c r="K1253" i="21"/>
  <c r="I1253" i="21"/>
  <c r="L1253" i="21"/>
  <c r="H1254" i="21"/>
  <c r="Q1253" i="21"/>
  <c r="O1253" i="21"/>
  <c r="P1253" i="21"/>
  <c r="L1254" i="21"/>
  <c r="K1254" i="21"/>
  <c r="I1254" i="21"/>
  <c r="H1255" i="21"/>
  <c r="J1254" i="21"/>
  <c r="M1254" i="21"/>
  <c r="P1254" i="21"/>
  <c r="Q1254" i="21"/>
  <c r="O1254" i="21"/>
  <c r="L1255" i="21"/>
  <c r="J1255" i="21"/>
  <c r="K1255" i="21"/>
  <c r="H1256" i="21"/>
  <c r="I1255" i="21"/>
  <c r="M1255" i="21"/>
  <c r="I1256" i="21"/>
  <c r="K1256" i="21"/>
  <c r="H1257" i="21"/>
  <c r="L1256" i="21"/>
  <c r="J1256" i="21"/>
  <c r="M1256" i="21"/>
  <c r="P1255" i="21"/>
  <c r="O1255" i="21"/>
  <c r="Q1255" i="21"/>
  <c r="Q1256" i="21"/>
  <c r="O1256" i="21"/>
  <c r="P1256" i="21"/>
  <c r="H1258" i="21"/>
  <c r="I1257" i="21"/>
  <c r="L1257" i="21"/>
  <c r="M1257" i="21"/>
  <c r="J1257" i="21"/>
  <c r="K1257" i="21"/>
  <c r="I1258" i="21"/>
  <c r="K1258" i="21"/>
  <c r="M1258" i="21"/>
  <c r="J1258" i="21"/>
  <c r="H1259" i="21"/>
  <c r="L1258" i="21"/>
  <c r="P1257" i="21"/>
  <c r="Q1257" i="21"/>
  <c r="O1257" i="21"/>
  <c r="Q1258" i="21"/>
  <c r="O1258" i="21"/>
  <c r="P1258" i="21"/>
  <c r="M1259" i="21"/>
  <c r="J1259" i="21"/>
  <c r="I1259" i="21"/>
  <c r="H1260" i="21"/>
  <c r="K1259" i="21"/>
  <c r="L1259" i="21"/>
  <c r="P1259" i="21"/>
  <c r="Q1259" i="21"/>
  <c r="O1259" i="21"/>
  <c r="I1260" i="21"/>
  <c r="L1260" i="21"/>
  <c r="M1260" i="21"/>
  <c r="H1261" i="21"/>
  <c r="J1260" i="21"/>
  <c r="K1260" i="21"/>
  <c r="P1260" i="21"/>
  <c r="O1260" i="21"/>
  <c r="Q1260" i="21"/>
  <c r="H1262" i="21"/>
  <c r="J1261" i="21"/>
  <c r="M1261" i="21"/>
  <c r="L1261" i="21"/>
  <c r="I1261" i="21"/>
  <c r="K1261" i="21"/>
  <c r="J1262" i="21"/>
  <c r="I1262" i="21"/>
  <c r="H1263" i="21"/>
  <c r="L1262" i="21"/>
  <c r="M1262" i="21"/>
  <c r="K1262" i="21"/>
  <c r="O1261" i="21"/>
  <c r="P1261" i="21"/>
  <c r="Q1261" i="21"/>
  <c r="P1262" i="21"/>
  <c r="O1262" i="21"/>
  <c r="Q1262" i="21"/>
  <c r="H1264" i="21"/>
  <c r="L1263" i="21"/>
  <c r="M1263" i="21"/>
  <c r="I1263" i="21"/>
  <c r="K1263" i="21"/>
  <c r="J1263" i="21"/>
  <c r="K1264" i="21"/>
  <c r="J1264" i="21"/>
  <c r="H1265" i="21"/>
  <c r="L1264" i="21"/>
  <c r="I1264" i="21"/>
  <c r="M1264" i="21"/>
  <c r="Q1263" i="21"/>
  <c r="P1263" i="21"/>
  <c r="O1263" i="21"/>
  <c r="L1265" i="21"/>
  <c r="K1265" i="21"/>
  <c r="M1265" i="21"/>
  <c r="J1265" i="21"/>
  <c r="I1265" i="21"/>
  <c r="H1266" i="21"/>
  <c r="P1264" i="21"/>
  <c r="O1264" i="21"/>
  <c r="Q1264" i="21"/>
  <c r="Q1265" i="21"/>
  <c r="P1265" i="21"/>
  <c r="O1265" i="21"/>
  <c r="I1266" i="21"/>
  <c r="K1266" i="21"/>
  <c r="M1266" i="21"/>
  <c r="J1266" i="21"/>
  <c r="H1267" i="21"/>
  <c r="L1266" i="21"/>
  <c r="P1266" i="21"/>
  <c r="Q1266" i="21"/>
  <c r="O1266" i="21"/>
  <c r="K1267" i="21"/>
  <c r="I1267" i="21"/>
  <c r="M1267" i="21"/>
  <c r="H1268" i="21"/>
  <c r="J1267" i="21"/>
  <c r="L1267" i="21"/>
  <c r="O1267" i="21"/>
  <c r="P1267" i="21"/>
  <c r="Q1267" i="21"/>
  <c r="M1268" i="21"/>
  <c r="K1268" i="21"/>
  <c r="L1268" i="21"/>
  <c r="J1268" i="21"/>
  <c r="H1269" i="21"/>
  <c r="I1268" i="21"/>
  <c r="I1269" i="21"/>
  <c r="K1269" i="21"/>
  <c r="H1270" i="21"/>
  <c r="L1269" i="21"/>
  <c r="J1269" i="21"/>
  <c r="M1269" i="21"/>
  <c r="Q1268" i="21"/>
  <c r="P1268" i="21"/>
  <c r="O1268" i="21"/>
  <c r="Q1269" i="21"/>
  <c r="O1269" i="21"/>
  <c r="P1269" i="21"/>
  <c r="H1271" i="21"/>
  <c r="K1270" i="21"/>
  <c r="M1270" i="21"/>
  <c r="J1270" i="21"/>
  <c r="I1270" i="21"/>
  <c r="L1270" i="21"/>
  <c r="M1271" i="21"/>
  <c r="J1271" i="21"/>
  <c r="I1271" i="21"/>
  <c r="H1272" i="21"/>
  <c r="K1271" i="21"/>
  <c r="L1271" i="21"/>
  <c r="Q1270" i="21"/>
  <c r="O1270" i="21"/>
  <c r="P1270" i="21"/>
  <c r="Q1271" i="21"/>
  <c r="O1271" i="21"/>
  <c r="P1271" i="21"/>
  <c r="I1272" i="21"/>
  <c r="L1272" i="21"/>
  <c r="K1272" i="21"/>
  <c r="H1273" i="21"/>
  <c r="J1272" i="21"/>
  <c r="M1272" i="21"/>
  <c r="P1272" i="21"/>
  <c r="O1272" i="21"/>
  <c r="Q1272" i="21"/>
  <c r="K1273" i="21"/>
  <c r="H1274" i="21"/>
  <c r="I1273" i="21"/>
  <c r="L1273" i="21"/>
  <c r="J1273" i="21"/>
  <c r="M1273" i="21"/>
  <c r="L1274" i="21"/>
  <c r="J1274" i="21"/>
  <c r="K1274" i="21"/>
  <c r="M1274" i="21"/>
  <c r="H1275" i="21"/>
  <c r="I1274" i="21"/>
  <c r="Q1273" i="21"/>
  <c r="P1273" i="21"/>
  <c r="O1273" i="21"/>
  <c r="L1275" i="21"/>
  <c r="M1275" i="21"/>
  <c r="K1275" i="21"/>
  <c r="I1275" i="21"/>
  <c r="J1275" i="21"/>
  <c r="H1276" i="21"/>
  <c r="O1274" i="21"/>
  <c r="Q1274" i="21"/>
  <c r="P1274" i="21"/>
  <c r="O1275" i="21"/>
  <c r="Q1275" i="21"/>
  <c r="P1275" i="21"/>
  <c r="L1276" i="21"/>
  <c r="H1277" i="21"/>
  <c r="J1276" i="21"/>
  <c r="M1276" i="21"/>
  <c r="K1276" i="21"/>
  <c r="I1276" i="21"/>
  <c r="L1277" i="21"/>
  <c r="J1277" i="21"/>
  <c r="K1277" i="21"/>
  <c r="M1277" i="21"/>
  <c r="I1277" i="21"/>
  <c r="H1278" i="21"/>
  <c r="Q1276" i="21"/>
  <c r="O1276" i="21"/>
  <c r="P1276" i="21"/>
  <c r="Q1277" i="21"/>
  <c r="P1277" i="21"/>
  <c r="O1277" i="21"/>
  <c r="H1279" i="21"/>
  <c r="K1278" i="21"/>
  <c r="M1278" i="21"/>
  <c r="I1278" i="21"/>
  <c r="L1278" i="21"/>
  <c r="J1278" i="21"/>
  <c r="H1280" i="21"/>
  <c r="K1279" i="21"/>
  <c r="M1279" i="21"/>
  <c r="J1279" i="21"/>
  <c r="I1279" i="21"/>
  <c r="L1279" i="21"/>
  <c r="Q1278" i="21"/>
  <c r="O1278" i="21"/>
  <c r="P1278" i="21"/>
  <c r="L1280" i="21"/>
  <c r="M1280" i="21"/>
  <c r="J1280" i="21"/>
  <c r="I1280" i="21"/>
  <c r="H1281" i="21"/>
  <c r="K1280" i="21"/>
  <c r="O1279" i="21"/>
  <c r="Q1279" i="21"/>
  <c r="P1279" i="21"/>
  <c r="O1280" i="21"/>
  <c r="P1280" i="21"/>
  <c r="Q1280" i="21"/>
  <c r="L1281" i="21"/>
  <c r="M1281" i="21"/>
  <c r="K1281" i="21"/>
  <c r="H1282" i="21"/>
  <c r="I1281" i="21"/>
  <c r="P1281" i="21" s="1"/>
  <c r="J1281" i="21"/>
  <c r="I1282" i="21"/>
  <c r="K1282" i="21"/>
  <c r="L1282" i="21"/>
  <c r="H1283" i="21"/>
  <c r="J1282" i="21"/>
  <c r="M1282" i="21"/>
  <c r="O1281" i="21"/>
  <c r="Q1281" i="21"/>
  <c r="Q1282" i="21"/>
  <c r="P1282" i="21"/>
  <c r="O1282" i="21"/>
  <c r="I1283" i="21"/>
  <c r="H1284" i="21"/>
  <c r="J1283" i="21"/>
  <c r="K1283" i="21"/>
  <c r="L1283" i="21"/>
  <c r="M1283" i="21"/>
  <c r="P1283" i="21"/>
  <c r="Q1283" i="21"/>
  <c r="O1283" i="21"/>
  <c r="J1284" i="21"/>
  <c r="H1285" i="21"/>
  <c r="L1284" i="21"/>
  <c r="I1284" i="21"/>
  <c r="K1284" i="21"/>
  <c r="M1284" i="21"/>
  <c r="J1285" i="21"/>
  <c r="M1285" i="21"/>
  <c r="H1286" i="21"/>
  <c r="I1285" i="21"/>
  <c r="L1285" i="21"/>
  <c r="K1285" i="21"/>
  <c r="Q1284" i="21"/>
  <c r="P1284" i="21"/>
  <c r="O1284" i="21"/>
  <c r="J1286" i="21"/>
  <c r="L1286" i="21"/>
  <c r="K1286" i="21"/>
  <c r="H1287" i="21"/>
  <c r="I1286" i="21"/>
  <c r="M1286" i="21"/>
  <c r="Q1285" i="21"/>
  <c r="P1285" i="21"/>
  <c r="O1285" i="21"/>
  <c r="H1288" i="21"/>
  <c r="L1287" i="21"/>
  <c r="M1287" i="21"/>
  <c r="J1287" i="21"/>
  <c r="I1287" i="21"/>
  <c r="K1287" i="21"/>
  <c r="P1286" i="21"/>
  <c r="O1286" i="21"/>
  <c r="Q1286" i="21"/>
  <c r="M1288" i="21"/>
  <c r="J1288" i="21"/>
  <c r="L1288" i="21"/>
  <c r="H1289" i="21"/>
  <c r="K1288" i="21"/>
  <c r="I1288" i="21"/>
  <c r="O1288" i="21" s="1"/>
  <c r="O1287" i="21"/>
  <c r="Q1287" i="21"/>
  <c r="P1287" i="21"/>
  <c r="K1289" i="21"/>
  <c r="H1290" i="21"/>
  <c r="M1289" i="21"/>
  <c r="J1289" i="21"/>
  <c r="L1289" i="21"/>
  <c r="I1289" i="21"/>
  <c r="P1288" i="21"/>
  <c r="Q1288" i="21"/>
  <c r="I1290" i="21"/>
  <c r="L1290" i="21"/>
  <c r="K1290" i="21"/>
  <c r="M1290" i="21"/>
  <c r="H1291" i="21"/>
  <c r="J1290" i="21"/>
  <c r="P1289" i="21"/>
  <c r="Q1289" i="21"/>
  <c r="O1289" i="21"/>
  <c r="Q1290" i="21"/>
  <c r="P1290" i="21"/>
  <c r="O1290" i="21"/>
  <c r="M1291" i="21"/>
  <c r="I1291" i="21"/>
  <c r="O1291" i="21" s="1"/>
  <c r="L1291" i="21"/>
  <c r="J1291" i="21"/>
  <c r="H1292" i="21"/>
  <c r="K1291" i="21"/>
  <c r="Q1291" i="21"/>
  <c r="P1291" i="21"/>
  <c r="M1292" i="21"/>
  <c r="I1292" i="21"/>
  <c r="H1293" i="21"/>
  <c r="K1292" i="21"/>
  <c r="J1292" i="21"/>
  <c r="L1292" i="21"/>
  <c r="O1292" i="21"/>
  <c r="Q1292" i="21"/>
  <c r="P1292" i="21"/>
  <c r="M1293" i="21"/>
  <c r="J1293" i="21"/>
  <c r="L1293" i="21"/>
  <c r="I1293" i="21"/>
  <c r="H1294" i="21"/>
  <c r="K1293" i="21"/>
  <c r="P1293" i="21"/>
  <c r="Q1293" i="21"/>
  <c r="O1293" i="21"/>
  <c r="I1294" i="21"/>
  <c r="K1294" i="21"/>
  <c r="L1294" i="21"/>
  <c r="M1294" i="21"/>
  <c r="H1295" i="21"/>
  <c r="H1296" i="21" s="1"/>
  <c r="J1294" i="21"/>
  <c r="O1294" i="21"/>
  <c r="Q1294" i="21"/>
  <c r="P1294" i="21"/>
  <c r="K1295" i="21"/>
  <c r="I1295" i="21"/>
  <c r="J1295" i="21"/>
  <c r="L1295" i="21"/>
  <c r="M1295" i="21"/>
  <c r="Q1295" i="21"/>
  <c r="P1295" i="21"/>
  <c r="O1295" i="21"/>
  <c r="I1296" i="21"/>
  <c r="M1296" i="21"/>
  <c r="L1296" i="21"/>
  <c r="J1296" i="21"/>
  <c r="K1296" i="21"/>
  <c r="H1297" i="21"/>
  <c r="O1296" i="21"/>
  <c r="P1296" i="21"/>
  <c r="Q1296" i="21"/>
  <c r="J1297" i="21"/>
  <c r="M1297" i="21"/>
  <c r="H1298" i="21"/>
  <c r="L1297" i="21"/>
  <c r="K1297" i="21"/>
  <c r="I1297" i="21"/>
  <c r="L1298" i="21"/>
  <c r="J1298" i="21"/>
  <c r="M1298" i="21"/>
  <c r="H1299" i="21"/>
  <c r="K1298" i="21"/>
  <c r="I1298" i="21"/>
  <c r="Q1297" i="21"/>
  <c r="O1297" i="21"/>
  <c r="P1297" i="21"/>
  <c r="H1300" i="21"/>
  <c r="K1299" i="21"/>
  <c r="I1299" i="21"/>
  <c r="M1299" i="21"/>
  <c r="J1299" i="21"/>
  <c r="L1299" i="21"/>
  <c r="O1298" i="21"/>
  <c r="P1298" i="21"/>
  <c r="Q1298" i="21"/>
  <c r="J1300" i="21"/>
  <c r="K1300" i="21"/>
  <c r="L1300" i="21"/>
  <c r="I1300" i="21"/>
  <c r="M1300" i="21"/>
  <c r="H1301" i="21"/>
  <c r="Q1299" i="21"/>
  <c r="O1299" i="21"/>
  <c r="P1299" i="21"/>
  <c r="P1300" i="21"/>
  <c r="Q1300" i="21"/>
  <c r="O1300" i="21"/>
  <c r="J1301" i="21"/>
  <c r="H1302" i="21"/>
  <c r="L1301" i="21"/>
  <c r="I1301" i="21"/>
  <c r="K1301" i="21"/>
  <c r="M1301" i="21"/>
  <c r="J1302" i="21"/>
  <c r="M1302" i="21"/>
  <c r="L1302" i="21"/>
  <c r="K1302" i="21"/>
  <c r="H1303" i="21"/>
  <c r="I1302" i="21"/>
  <c r="O1301" i="21"/>
  <c r="Q1301" i="21"/>
  <c r="P1301" i="21"/>
  <c r="L1303" i="21"/>
  <c r="J1303" i="21"/>
  <c r="I1303" i="21"/>
  <c r="M1303" i="21"/>
  <c r="K1303" i="21"/>
  <c r="H1304" i="21"/>
  <c r="O1302" i="21"/>
  <c r="P1302" i="21"/>
  <c r="Q1302" i="21"/>
  <c r="P1303" i="21"/>
  <c r="O1303" i="21"/>
  <c r="Q1303" i="21"/>
  <c r="M1304" i="21"/>
  <c r="I1304" i="21"/>
  <c r="L1304" i="21"/>
  <c r="J1304" i="21"/>
  <c r="H1305" i="21"/>
  <c r="K1304" i="21"/>
  <c r="P1304" i="21"/>
  <c r="O1304" i="21"/>
  <c r="Q1304" i="21"/>
  <c r="I1305" i="21"/>
  <c r="J1305" i="21"/>
  <c r="M1305" i="21"/>
  <c r="L1305" i="21"/>
  <c r="H1306" i="21"/>
  <c r="K1305" i="21"/>
  <c r="P1305" i="21"/>
  <c r="O1305" i="21"/>
  <c r="Q1305" i="21"/>
  <c r="L1306" i="21"/>
  <c r="K1306" i="21"/>
  <c r="J1306" i="21"/>
  <c r="M1306" i="21"/>
  <c r="I1306" i="21"/>
  <c r="H1307" i="21"/>
  <c r="P1306" i="21"/>
  <c r="Q1306" i="21"/>
  <c r="O1306" i="21"/>
  <c r="L1307" i="21"/>
  <c r="I1307" i="21"/>
  <c r="K1307" i="21"/>
  <c r="H1308" i="21"/>
  <c r="M1307" i="21"/>
  <c r="J1307" i="21"/>
  <c r="Q1307" i="21"/>
  <c r="O1307" i="21"/>
  <c r="P1307" i="21"/>
  <c r="I1308" i="21"/>
  <c r="L1308" i="21"/>
  <c r="H1309" i="21"/>
  <c r="J1308" i="21"/>
  <c r="K1308" i="21"/>
  <c r="M1308" i="21"/>
  <c r="O1308" i="21"/>
  <c r="P1308" i="21"/>
  <c r="Q1308" i="21"/>
  <c r="L1309" i="21"/>
  <c r="J1309" i="21"/>
  <c r="K1309" i="21"/>
  <c r="H1310" i="21"/>
  <c r="I1309" i="21"/>
  <c r="M1309" i="21"/>
  <c r="J1310" i="21"/>
  <c r="L1310" i="21"/>
  <c r="H1311" i="21"/>
  <c r="K1310" i="21"/>
  <c r="I1310" i="21"/>
  <c r="M1310" i="21"/>
  <c r="O1309" i="21"/>
  <c r="P1309" i="21"/>
  <c r="Q1309" i="21"/>
  <c r="J1311" i="21"/>
  <c r="I1311" i="21"/>
  <c r="K1311" i="21"/>
  <c r="H1312" i="21"/>
  <c r="M1311" i="21"/>
  <c r="L1311" i="21"/>
  <c r="Q1310" i="21"/>
  <c r="O1310" i="21"/>
  <c r="P1310" i="21"/>
  <c r="O1311" i="21"/>
  <c r="Q1311" i="21"/>
  <c r="P1311" i="21"/>
  <c r="L1312" i="21"/>
  <c r="I1312" i="21"/>
  <c r="M1312" i="21"/>
  <c r="J1312" i="21"/>
  <c r="K1312" i="21"/>
  <c r="H1313" i="21"/>
  <c r="Q1312" i="21"/>
  <c r="P1312" i="21"/>
  <c r="O1312" i="21"/>
  <c r="K1313" i="21"/>
  <c r="L1313" i="21"/>
  <c r="J1313" i="21"/>
  <c r="M1313" i="21"/>
  <c r="I1313" i="21"/>
  <c r="H1314" i="21"/>
  <c r="Q1313" i="21"/>
  <c r="O1313" i="21"/>
  <c r="P1313" i="21"/>
  <c r="L1314" i="21"/>
  <c r="M1314" i="21"/>
  <c r="J1314" i="21"/>
  <c r="H1315" i="21"/>
  <c r="K1314" i="21"/>
  <c r="I1314" i="21"/>
  <c r="I1315" i="21"/>
  <c r="K1315" i="21"/>
  <c r="H1316" i="21"/>
  <c r="M1315" i="21"/>
  <c r="L1315" i="21"/>
  <c r="J1315" i="21"/>
  <c r="Q1314" i="21"/>
  <c r="P1314" i="21"/>
  <c r="O1314" i="21"/>
  <c r="P1315" i="21"/>
  <c r="Q1315" i="21"/>
  <c r="O1315" i="21"/>
  <c r="I1316" i="21"/>
  <c r="L1316" i="21"/>
  <c r="K1316" i="21"/>
  <c r="H1317" i="21"/>
  <c r="J1316" i="21"/>
  <c r="M1316" i="21"/>
  <c r="Q1316" i="21"/>
  <c r="O1316" i="21"/>
  <c r="P1316" i="21"/>
  <c r="H1318" i="21"/>
  <c r="J1317" i="21"/>
  <c r="I1317" i="21"/>
  <c r="L1317" i="21"/>
  <c r="M1317" i="21"/>
  <c r="K1317" i="21"/>
  <c r="K1318" i="21"/>
  <c r="L1318" i="21"/>
  <c r="J1318" i="21"/>
  <c r="M1318" i="21"/>
  <c r="I1318" i="21"/>
  <c r="H1319" i="21"/>
  <c r="P1317" i="21"/>
  <c r="Q1317" i="21"/>
  <c r="O1317" i="21"/>
  <c r="O1318" i="21"/>
  <c r="Q1318" i="21"/>
  <c r="P1318" i="21"/>
  <c r="L1319" i="21"/>
  <c r="K1319" i="21"/>
  <c r="I1319" i="21"/>
  <c r="M1319" i="21"/>
  <c r="J1319" i="21"/>
  <c r="H1320" i="21"/>
  <c r="P1319" i="21"/>
  <c r="Q1319" i="21"/>
  <c r="O1319" i="21"/>
  <c r="K1320" i="21"/>
  <c r="L1320" i="21"/>
  <c r="H1321" i="21"/>
  <c r="M1320" i="21"/>
  <c r="J1320" i="21"/>
  <c r="I1320" i="21"/>
  <c r="M1321" i="21"/>
  <c r="J1321" i="21"/>
  <c r="I1321" i="21"/>
  <c r="L1321" i="21"/>
  <c r="H1322" i="21"/>
  <c r="K1321" i="21"/>
  <c r="O1320" i="21"/>
  <c r="P1320" i="21"/>
  <c r="Q1320" i="21"/>
  <c r="P1321" i="21"/>
  <c r="Q1321" i="21"/>
  <c r="O1321" i="21"/>
  <c r="I1322" i="21"/>
  <c r="L1322" i="21"/>
  <c r="M1322" i="21"/>
  <c r="H1323" i="21"/>
  <c r="K1322" i="21"/>
  <c r="J1322" i="21"/>
  <c r="Q1322" i="21"/>
  <c r="O1322" i="21"/>
  <c r="P1322" i="21"/>
  <c r="K1323" i="21"/>
  <c r="L1323" i="21"/>
  <c r="I1323" i="21"/>
  <c r="J1323" i="21"/>
  <c r="H1324" i="21"/>
  <c r="M1323" i="21"/>
  <c r="P1323" i="21"/>
  <c r="O1323" i="21"/>
  <c r="Q1323" i="21"/>
  <c r="I1324" i="21"/>
  <c r="H1325" i="21"/>
  <c r="J1324" i="21"/>
  <c r="L1324" i="21"/>
  <c r="M1324" i="21"/>
  <c r="K1324" i="21"/>
  <c r="Q1324" i="21"/>
  <c r="O1324" i="21"/>
  <c r="P1324" i="21"/>
  <c r="K1325" i="21"/>
  <c r="J1325" i="21"/>
  <c r="M1325" i="21"/>
  <c r="L1325" i="21"/>
  <c r="I1325" i="21"/>
  <c r="H1326" i="21"/>
  <c r="O1325" i="21"/>
  <c r="P1325" i="21"/>
  <c r="Q1325" i="21"/>
  <c r="I1326" i="21"/>
  <c r="J1326" i="21"/>
  <c r="L1326" i="21"/>
  <c r="K1326" i="21"/>
  <c r="M1326" i="21"/>
  <c r="H1327" i="21"/>
  <c r="Q1326" i="21"/>
  <c r="P1326" i="21"/>
  <c r="O1326" i="21"/>
  <c r="J1327" i="21"/>
  <c r="M1327" i="21"/>
  <c r="I1327" i="21"/>
  <c r="H1328" i="21"/>
  <c r="K1327" i="21"/>
  <c r="L1327" i="21"/>
  <c r="O1327" i="21"/>
  <c r="Q1327" i="21"/>
  <c r="P1327" i="21"/>
  <c r="J1328" i="21"/>
  <c r="L1328" i="21"/>
  <c r="M1328" i="21"/>
  <c r="K1328" i="21"/>
  <c r="H1329" i="21"/>
  <c r="I1328" i="21"/>
  <c r="K1329" i="21"/>
  <c r="H1330" i="21"/>
  <c r="I1329" i="21"/>
  <c r="J1329" i="21"/>
  <c r="L1329" i="21"/>
  <c r="M1329" i="21"/>
  <c r="P1328" i="21"/>
  <c r="O1328" i="21"/>
  <c r="Q1328" i="21"/>
  <c r="L1330" i="21"/>
  <c r="J1330" i="21"/>
  <c r="M1330" i="21"/>
  <c r="I1330" i="21"/>
  <c r="H1331" i="21"/>
  <c r="K1330" i="21"/>
  <c r="P1329" i="21"/>
  <c r="Q1329" i="21"/>
  <c r="O1329" i="21"/>
  <c r="O1330" i="21"/>
  <c r="P1330" i="21"/>
  <c r="Q1330" i="21"/>
  <c r="L1331" i="21"/>
  <c r="J1331" i="21"/>
  <c r="I1331" i="21"/>
  <c r="H1332" i="21"/>
  <c r="M1331" i="21"/>
  <c r="K1331" i="21"/>
  <c r="O1331" i="21"/>
  <c r="Q1331" i="21"/>
  <c r="P1331" i="21"/>
  <c r="H1333" i="21"/>
  <c r="M1332" i="21"/>
  <c r="I1332" i="21"/>
  <c r="J1332" i="21"/>
  <c r="K1332" i="21"/>
  <c r="L1332" i="21"/>
  <c r="M1333" i="21"/>
  <c r="J1333" i="21"/>
  <c r="I1333" i="21"/>
  <c r="L1333" i="21"/>
  <c r="K1333" i="21"/>
  <c r="H1334" i="21"/>
  <c r="O1332" i="21"/>
  <c r="Q1332" i="21"/>
  <c r="P1332" i="21"/>
  <c r="Q1333" i="21"/>
  <c r="O1333" i="21"/>
  <c r="P1333" i="21"/>
  <c r="I1334" i="21"/>
  <c r="L1334" i="21"/>
  <c r="H1335" i="21"/>
  <c r="M1334" i="21"/>
  <c r="J1334" i="21"/>
  <c r="K1334" i="21"/>
  <c r="O1334" i="21"/>
  <c r="Q1334" i="21"/>
  <c r="P1334" i="21"/>
  <c r="M1335" i="21"/>
  <c r="H1336" i="21"/>
  <c r="I1335" i="21"/>
  <c r="L1335" i="21"/>
  <c r="J1335" i="21"/>
  <c r="K1335" i="21"/>
  <c r="I1336" i="21"/>
  <c r="K1336" i="21"/>
  <c r="M1336" i="21"/>
  <c r="H1337" i="21"/>
  <c r="L1336" i="21"/>
  <c r="J1336" i="21"/>
  <c r="O1335" i="21"/>
  <c r="Q1335" i="21"/>
  <c r="P1335" i="21"/>
  <c r="O1336" i="21"/>
  <c r="P1336" i="21"/>
  <c r="Q1336" i="21"/>
  <c r="H1338" i="21"/>
  <c r="M1337" i="21"/>
  <c r="L1337" i="21"/>
  <c r="J1337" i="21"/>
  <c r="K1337" i="21"/>
  <c r="I1337" i="21"/>
  <c r="I1338" i="21"/>
  <c r="J1338" i="21"/>
  <c r="K1338" i="21"/>
  <c r="H1339" i="21"/>
  <c r="L1338" i="21"/>
  <c r="M1338" i="21"/>
  <c r="P1337" i="21"/>
  <c r="O1337" i="21"/>
  <c r="Q1337" i="21"/>
  <c r="Q1338" i="21"/>
  <c r="P1338" i="21"/>
  <c r="O1338" i="21"/>
  <c r="M1339" i="21"/>
  <c r="K1339" i="21"/>
  <c r="J1339" i="21"/>
  <c r="H1340" i="21"/>
  <c r="L1339" i="21"/>
  <c r="I1339" i="21"/>
  <c r="J1340" i="21"/>
  <c r="K1340" i="21"/>
  <c r="H1341" i="21"/>
  <c r="M1340" i="21"/>
  <c r="L1340" i="21"/>
  <c r="I1340" i="21"/>
  <c r="O1339" i="21"/>
  <c r="Q1339" i="21"/>
  <c r="P1339" i="21"/>
  <c r="L1341" i="21"/>
  <c r="M1341" i="21"/>
  <c r="J1341" i="21"/>
  <c r="K1341" i="21"/>
  <c r="I1341" i="21"/>
  <c r="H1342" i="21"/>
  <c r="O1340" i="21"/>
  <c r="P1340" i="21"/>
  <c r="Q1340" i="21"/>
  <c r="Q1341" i="21"/>
  <c r="O1341" i="21"/>
  <c r="P1341" i="21"/>
  <c r="I1342" i="21"/>
  <c r="K1342" i="21"/>
  <c r="L1342" i="21"/>
  <c r="J1342" i="21"/>
  <c r="H1343" i="21"/>
  <c r="M1342" i="21"/>
  <c r="P1342" i="21"/>
  <c r="O1342" i="21"/>
  <c r="Q1342" i="21"/>
  <c r="J1343" i="21"/>
  <c r="M1343" i="21"/>
  <c r="I1343" i="21"/>
  <c r="H1344" i="21"/>
  <c r="L1343" i="21"/>
  <c r="K1343" i="21"/>
  <c r="O1343" i="21"/>
  <c r="Q1343" i="21"/>
  <c r="P1343" i="21"/>
  <c r="L1344" i="21"/>
  <c r="I1344" i="21"/>
  <c r="K1344" i="21"/>
  <c r="M1344" i="21"/>
  <c r="J1344" i="21"/>
  <c r="H1345" i="21"/>
  <c r="P1344" i="21"/>
  <c r="O1344" i="21"/>
  <c r="Q1344" i="21"/>
  <c r="J1345" i="21"/>
  <c r="M1345" i="21"/>
  <c r="K1345" i="21"/>
  <c r="H1346" i="21"/>
  <c r="L1345" i="21"/>
  <c r="I1345" i="21"/>
  <c r="I1346" i="21"/>
  <c r="M1346" i="21"/>
  <c r="L1346" i="21"/>
  <c r="K1346" i="21"/>
  <c r="J1346" i="21"/>
  <c r="H1347" i="21"/>
  <c r="P1345" i="21"/>
  <c r="Q1345" i="21"/>
  <c r="O1345" i="21"/>
  <c r="O1346" i="21"/>
  <c r="P1346" i="21"/>
  <c r="Q1346" i="21"/>
  <c r="L1347" i="21"/>
  <c r="M1347" i="21"/>
  <c r="K1347" i="21"/>
  <c r="I1347" i="21"/>
  <c r="J1347" i="21"/>
  <c r="H1348" i="21"/>
  <c r="P1347" i="21"/>
  <c r="O1347" i="21"/>
  <c r="Q1347" i="21"/>
  <c r="H1349" i="21"/>
  <c r="I1348" i="21"/>
  <c r="L1348" i="21"/>
  <c r="M1348" i="21"/>
  <c r="K1348" i="21"/>
  <c r="J1348" i="21"/>
  <c r="H1350" i="21"/>
  <c r="I1349" i="21"/>
  <c r="J1349" i="21"/>
  <c r="M1349" i="21"/>
  <c r="K1349" i="21"/>
  <c r="L1349" i="21"/>
  <c r="Q1348" i="21"/>
  <c r="P1348" i="21"/>
  <c r="O1348" i="21"/>
  <c r="I1350" i="21"/>
  <c r="M1350" i="21"/>
  <c r="J1350" i="21"/>
  <c r="L1350" i="21"/>
  <c r="K1350" i="21"/>
  <c r="H1351" i="21"/>
  <c r="P1349" i="21"/>
  <c r="O1349" i="21"/>
  <c r="Q1349" i="21"/>
  <c r="P1350" i="21"/>
  <c r="O1350" i="21"/>
  <c r="Q1350" i="21"/>
  <c r="M1351" i="21"/>
  <c r="K1351" i="21"/>
  <c r="L1351" i="21"/>
  <c r="I1351" i="21"/>
  <c r="J1351" i="21"/>
  <c r="H1352" i="21"/>
  <c r="Q1351" i="21"/>
  <c r="P1351" i="21"/>
  <c r="O1351" i="21"/>
  <c r="L1352" i="21"/>
  <c r="K1352" i="21"/>
  <c r="I1352" i="21"/>
  <c r="M1352" i="21"/>
  <c r="J1352" i="21"/>
  <c r="H1353" i="21"/>
  <c r="Q1352" i="21"/>
  <c r="P1352" i="21"/>
  <c r="O1352" i="21"/>
  <c r="K1353" i="21"/>
  <c r="I1353" i="21"/>
  <c r="M1353" i="21"/>
  <c r="J1353" i="21"/>
  <c r="H1354" i="21"/>
  <c r="L1353" i="21"/>
  <c r="P1353" i="21"/>
  <c r="O1353" i="21"/>
  <c r="Q1353" i="21"/>
  <c r="L1354" i="21"/>
  <c r="M1354" i="21"/>
  <c r="H1355" i="21"/>
  <c r="I1354" i="21"/>
  <c r="J1354" i="21"/>
  <c r="K1354" i="21"/>
  <c r="I1355" i="21"/>
  <c r="L1355" i="21"/>
  <c r="M1355" i="21"/>
  <c r="J1355" i="21"/>
  <c r="K1355" i="21"/>
  <c r="H1356" i="21"/>
  <c r="O1354" i="21"/>
  <c r="Q1354" i="21"/>
  <c r="P1354" i="21"/>
  <c r="Q1355" i="21"/>
  <c r="P1355" i="21"/>
  <c r="O1355" i="21"/>
  <c r="M1356" i="21"/>
  <c r="K1356" i="21"/>
  <c r="H1357" i="21"/>
  <c r="L1356" i="21"/>
  <c r="I1356" i="21"/>
  <c r="J1356" i="21"/>
  <c r="L1357" i="21"/>
  <c r="I1357" i="21"/>
  <c r="H1358" i="21"/>
  <c r="K1357" i="21"/>
  <c r="M1357" i="21"/>
  <c r="J1357" i="21"/>
  <c r="P1356" i="21"/>
  <c r="Q1356" i="21"/>
  <c r="O1356" i="21"/>
  <c r="O1357" i="21"/>
  <c r="Q1357" i="21"/>
  <c r="P1357" i="21"/>
  <c r="H1359" i="21"/>
  <c r="I1358" i="21"/>
  <c r="J1358" i="21"/>
  <c r="K1358" i="21"/>
  <c r="L1358" i="21"/>
  <c r="M1358" i="21"/>
  <c r="I1359" i="21"/>
  <c r="M1359" i="21"/>
  <c r="J1359" i="21"/>
  <c r="H1360" i="21"/>
  <c r="K1359" i="21"/>
  <c r="L1359" i="21"/>
  <c r="P1358" i="21"/>
  <c r="Q1358" i="21"/>
  <c r="O1358" i="21"/>
  <c r="O1359" i="21"/>
  <c r="P1359" i="21"/>
  <c r="Q1359" i="21"/>
  <c r="M1360" i="21"/>
  <c r="K1360" i="21"/>
  <c r="I1360" i="21"/>
  <c r="L1360" i="21"/>
  <c r="H1361" i="21"/>
  <c r="J1360" i="21"/>
  <c r="P1360" i="21"/>
  <c r="Q1360" i="21"/>
  <c r="O1360" i="21"/>
  <c r="J1361" i="21"/>
  <c r="K1361" i="21"/>
  <c r="L1361" i="21"/>
  <c r="I1361" i="21"/>
  <c r="H1362" i="21"/>
  <c r="M1361" i="21"/>
  <c r="O1361" i="21"/>
  <c r="P1361" i="21"/>
  <c r="Q1361" i="21"/>
  <c r="J1362" i="21"/>
  <c r="I1362" i="21"/>
  <c r="K1362" i="21"/>
  <c r="M1362" i="21"/>
  <c r="H1363" i="21"/>
  <c r="L1362" i="21"/>
  <c r="O1362" i="21"/>
  <c r="P1362" i="21"/>
  <c r="Q1362" i="21"/>
  <c r="M1363" i="21"/>
  <c r="J1363" i="21"/>
  <c r="K1363" i="21"/>
  <c r="L1363" i="21"/>
  <c r="I1363" i="21"/>
  <c r="H1364" i="21"/>
  <c r="Q1363" i="21"/>
  <c r="P1363" i="21"/>
  <c r="O1363" i="21"/>
  <c r="J1364" i="21"/>
  <c r="M1364" i="21"/>
  <c r="L1364" i="21"/>
  <c r="K1364" i="21"/>
  <c r="I1364" i="21"/>
  <c r="H1365" i="21"/>
  <c r="Q1364" i="21"/>
  <c r="P1364" i="21"/>
  <c r="O1364" i="21"/>
  <c r="H1366" i="21"/>
  <c r="J1365" i="21"/>
  <c r="K1365" i="21"/>
  <c r="M1365" i="21"/>
  <c r="L1365" i="21"/>
  <c r="I1365" i="21"/>
  <c r="J1366" i="21"/>
  <c r="M1366" i="21"/>
  <c r="K1366" i="21"/>
  <c r="I1366" i="21"/>
  <c r="L1366" i="21"/>
  <c r="H1367" i="21"/>
  <c r="O1365" i="21"/>
  <c r="P1365" i="21"/>
  <c r="Q1365" i="21"/>
  <c r="P1366" i="21"/>
  <c r="O1366" i="21"/>
  <c r="Q1366" i="21"/>
  <c r="J1367" i="21"/>
  <c r="K1367" i="21"/>
  <c r="I1367" i="21"/>
  <c r="L1367" i="21"/>
  <c r="H1368" i="21"/>
  <c r="M1367" i="21"/>
  <c r="P1367" i="21"/>
  <c r="Q1367" i="21"/>
  <c r="O1367" i="21"/>
  <c r="L1368" i="21"/>
  <c r="K1368" i="21"/>
  <c r="J1368" i="21"/>
  <c r="I1368" i="21"/>
  <c r="H1369" i="21"/>
  <c r="M1368" i="21"/>
  <c r="P1368" i="21"/>
  <c r="Q1368" i="21"/>
  <c r="O1368" i="21"/>
  <c r="M1369" i="21"/>
  <c r="J1369" i="21"/>
  <c r="H1370" i="21"/>
  <c r="L1369" i="21"/>
  <c r="I1369" i="21"/>
  <c r="K1369" i="21"/>
  <c r="K1370" i="21"/>
  <c r="I1370" i="21"/>
  <c r="M1370" i="21"/>
  <c r="L1370" i="21"/>
  <c r="H1371" i="21"/>
  <c r="J1370" i="21"/>
  <c r="Q1369" i="21"/>
  <c r="P1369" i="21"/>
  <c r="O1369" i="21"/>
  <c r="Q1370" i="21"/>
  <c r="O1370" i="21"/>
  <c r="P1370" i="21"/>
  <c r="J1371" i="21"/>
  <c r="L1371" i="21"/>
  <c r="M1371" i="21"/>
  <c r="H1372" i="21"/>
  <c r="K1371" i="21"/>
  <c r="I1371" i="21"/>
  <c r="L1372" i="21"/>
  <c r="H1373" i="21"/>
  <c r="K1372" i="21"/>
  <c r="M1372" i="21"/>
  <c r="I1372" i="21"/>
  <c r="J1372" i="21"/>
  <c r="O1371" i="21"/>
  <c r="Q1371" i="21"/>
  <c r="P1371" i="21"/>
  <c r="J1373" i="21"/>
  <c r="K1373" i="21"/>
  <c r="I1373" i="21"/>
  <c r="H1374" i="21"/>
  <c r="L1373" i="21"/>
  <c r="M1373" i="21"/>
  <c r="O1372" i="21"/>
  <c r="Q1372" i="21"/>
  <c r="P1372" i="21"/>
  <c r="O1373" i="21"/>
  <c r="P1373" i="21"/>
  <c r="Q1373" i="21"/>
  <c r="J1374" i="21"/>
  <c r="L1374" i="21"/>
  <c r="M1374" i="21"/>
  <c r="K1374" i="21"/>
  <c r="I1374" i="21"/>
  <c r="H1375" i="21"/>
  <c r="O1374" i="21"/>
  <c r="P1374" i="21"/>
  <c r="Q1374" i="21"/>
  <c r="H1376" i="21"/>
  <c r="J1375" i="21"/>
  <c r="M1375" i="21"/>
  <c r="L1375" i="21"/>
  <c r="K1375" i="21"/>
  <c r="I1375" i="21"/>
  <c r="L1376" i="21"/>
  <c r="J1376" i="21"/>
  <c r="I1376" i="21"/>
  <c r="K1376" i="21"/>
  <c r="H1377" i="21"/>
  <c r="M1376" i="21"/>
  <c r="P1375" i="21"/>
  <c r="Q1375" i="21"/>
  <c r="O1375" i="21"/>
  <c r="P1376" i="21"/>
  <c r="Q1376" i="21"/>
  <c r="O1376" i="21"/>
  <c r="J1377" i="21"/>
  <c r="M1377" i="21"/>
  <c r="K1377" i="21"/>
  <c r="H1378" i="21"/>
  <c r="I1377" i="21"/>
  <c r="L1377" i="21"/>
  <c r="L1378" i="21"/>
  <c r="K1378" i="21"/>
  <c r="M1378" i="21"/>
  <c r="J1378" i="21"/>
  <c r="I1378" i="21"/>
  <c r="H1379" i="21"/>
  <c r="Q1377" i="21"/>
  <c r="P1377" i="21"/>
  <c r="O1377" i="21"/>
  <c r="P1378" i="21"/>
  <c r="Q1378" i="21"/>
  <c r="O1378" i="21"/>
  <c r="H1380" i="21"/>
  <c r="M1379" i="21"/>
  <c r="L1379" i="21"/>
  <c r="J1379" i="21"/>
  <c r="K1379" i="21"/>
  <c r="I1379" i="21"/>
  <c r="K1380" i="21"/>
  <c r="L1380" i="21"/>
  <c r="J1380" i="21"/>
  <c r="I1380" i="21"/>
  <c r="M1380" i="21"/>
  <c r="H1381" i="21"/>
  <c r="P1379" i="21"/>
  <c r="O1379" i="21"/>
  <c r="Q1379" i="21"/>
  <c r="O1380" i="21"/>
  <c r="P1380" i="21"/>
  <c r="Q1380" i="21"/>
  <c r="L1381" i="21"/>
  <c r="K1381" i="21"/>
  <c r="J1381" i="21"/>
  <c r="H1382" i="21"/>
  <c r="M1381" i="21"/>
  <c r="I1381" i="21"/>
  <c r="L1382" i="21"/>
  <c r="H1383" i="21"/>
  <c r="M1382" i="21"/>
  <c r="J1382" i="21"/>
  <c r="I1382" i="21"/>
  <c r="K1382" i="21"/>
  <c r="P1381" i="21"/>
  <c r="Q1381" i="21"/>
  <c r="O1381" i="21"/>
  <c r="K1383" i="21"/>
  <c r="M1383" i="21"/>
  <c r="I1383" i="21"/>
  <c r="L1383" i="21"/>
  <c r="H1384" i="21"/>
  <c r="J1383" i="21"/>
  <c r="Q1382" i="21"/>
  <c r="P1382" i="21"/>
  <c r="O1382" i="21"/>
  <c r="P1383" i="21"/>
  <c r="O1383" i="21"/>
  <c r="Q1383" i="21"/>
  <c r="J1384" i="21"/>
  <c r="I1384" i="21"/>
  <c r="K1384" i="21"/>
  <c r="H1385" i="21"/>
  <c r="L1384" i="21"/>
  <c r="M1384" i="21"/>
  <c r="P1384" i="21"/>
  <c r="Q1384" i="21"/>
  <c r="O1384" i="21"/>
  <c r="H1386" i="21"/>
  <c r="M1385" i="21"/>
  <c r="K1385" i="21"/>
  <c r="L1385" i="21"/>
  <c r="J1385" i="21"/>
  <c r="I1385" i="21"/>
  <c r="H1387" i="21"/>
  <c r="J1386" i="21"/>
  <c r="I1386" i="21"/>
  <c r="K1386" i="21"/>
  <c r="M1386" i="21"/>
  <c r="L1386" i="21"/>
  <c r="Q1385" i="21"/>
  <c r="O1385" i="21"/>
  <c r="P1385" i="21"/>
  <c r="M1387" i="21"/>
  <c r="I1387" i="21"/>
  <c r="J1387" i="21"/>
  <c r="L1387" i="21"/>
  <c r="H1388" i="21"/>
  <c r="K1387" i="21"/>
  <c r="Q1386" i="21"/>
  <c r="O1386" i="21"/>
  <c r="P1386" i="21"/>
  <c r="P1387" i="21"/>
  <c r="Q1387" i="21"/>
  <c r="O1387" i="21"/>
  <c r="H1389" i="21"/>
  <c r="L1388" i="21"/>
  <c r="M1388" i="21"/>
  <c r="K1388" i="21"/>
  <c r="J1388" i="21"/>
  <c r="I1388" i="21"/>
  <c r="I1389" i="21"/>
  <c r="M1389" i="21"/>
  <c r="H1390" i="21"/>
  <c r="J1389" i="21"/>
  <c r="K1389" i="21"/>
  <c r="L1389" i="21"/>
  <c r="P1388" i="21"/>
  <c r="O1388" i="21"/>
  <c r="Q1388" i="21"/>
  <c r="P1389" i="21"/>
  <c r="Q1389" i="21"/>
  <c r="O1389" i="21"/>
  <c r="K1390" i="21"/>
  <c r="L1390" i="21"/>
  <c r="M1390" i="21"/>
  <c r="H1391" i="21"/>
  <c r="J1390" i="21"/>
  <c r="I1390" i="21"/>
  <c r="J1391" i="21"/>
  <c r="I1391" i="21"/>
  <c r="L1391" i="21"/>
  <c r="H1392" i="21"/>
  <c r="K1391" i="21"/>
  <c r="M1391" i="21"/>
  <c r="O1390" i="21"/>
  <c r="Q1390" i="21"/>
  <c r="P1390" i="21"/>
  <c r="Q1391" i="21"/>
  <c r="O1391" i="21"/>
  <c r="P1391" i="21"/>
  <c r="H1393" i="21"/>
  <c r="I1392" i="21"/>
  <c r="K1392" i="21"/>
  <c r="L1392" i="21"/>
  <c r="M1392" i="21"/>
  <c r="J1392" i="21"/>
  <c r="M1393" i="21"/>
  <c r="L1393" i="21"/>
  <c r="J1393" i="21"/>
  <c r="I1393" i="21"/>
  <c r="H1394" i="21"/>
  <c r="K1393" i="21"/>
  <c r="Q1392" i="21"/>
  <c r="O1392" i="21"/>
  <c r="P1392" i="21"/>
  <c r="O1393" i="21"/>
  <c r="Q1393" i="21"/>
  <c r="P1393" i="21"/>
  <c r="H1395" i="21"/>
  <c r="K1394" i="21"/>
  <c r="J1394" i="21"/>
  <c r="I1394" i="21"/>
  <c r="M1394" i="21"/>
  <c r="L1394" i="21"/>
  <c r="H1396" i="21"/>
  <c r="J1395" i="21"/>
  <c r="I1395" i="21"/>
  <c r="M1395" i="21"/>
  <c r="K1395" i="21"/>
  <c r="L1395" i="21"/>
  <c r="O1394" i="21"/>
  <c r="Q1394" i="21"/>
  <c r="P1394" i="21"/>
  <c r="H1397" i="21"/>
  <c r="I1396" i="21"/>
  <c r="J1396" i="21"/>
  <c r="M1396" i="21"/>
  <c r="L1396" i="21"/>
  <c r="K1396" i="21"/>
  <c r="P1395" i="21"/>
  <c r="Q1395" i="21"/>
  <c r="O1395" i="21"/>
  <c r="M1397" i="21"/>
  <c r="L1397" i="21"/>
  <c r="I1397" i="21"/>
  <c r="J1397" i="21"/>
  <c r="H1398" i="21"/>
  <c r="K1397" i="21"/>
  <c r="P1396" i="21"/>
  <c r="Q1396" i="21"/>
  <c r="O1396" i="21"/>
  <c r="O1397" i="21"/>
  <c r="Q1397" i="21"/>
  <c r="P1397" i="21"/>
  <c r="K1398" i="21"/>
  <c r="L1398" i="21"/>
  <c r="H1399" i="21"/>
  <c r="I1398" i="21"/>
  <c r="J1398" i="21"/>
  <c r="M1398" i="21"/>
  <c r="J1399" i="21"/>
  <c r="L1399" i="21"/>
  <c r="I1399" i="21"/>
  <c r="K1399" i="21"/>
  <c r="M1399" i="21"/>
  <c r="H1400" i="21"/>
  <c r="Q1398" i="21"/>
  <c r="P1398" i="21"/>
  <c r="O1398" i="21"/>
  <c r="Q1399" i="21"/>
  <c r="O1399" i="21"/>
  <c r="P1399" i="21"/>
  <c r="M1400" i="21"/>
  <c r="H1401" i="21"/>
  <c r="I1400" i="21"/>
  <c r="J1400" i="21"/>
  <c r="L1400" i="21"/>
  <c r="K1400" i="21"/>
  <c r="L1401" i="21"/>
  <c r="I1401" i="21"/>
  <c r="H1402" i="21"/>
  <c r="J1401" i="21"/>
  <c r="K1401" i="21"/>
  <c r="M1401" i="21"/>
  <c r="P1400" i="21"/>
  <c r="O1400" i="21"/>
  <c r="Q1400" i="21"/>
  <c r="O1401" i="21"/>
  <c r="Q1401" i="21"/>
  <c r="P1401" i="21"/>
  <c r="L1402" i="21"/>
  <c r="M1402" i="21"/>
  <c r="H1403" i="21"/>
  <c r="I1402" i="21"/>
  <c r="K1402" i="21"/>
  <c r="J1402" i="21"/>
  <c r="M1403" i="21"/>
  <c r="K1403" i="21"/>
  <c r="H1404" i="21"/>
  <c r="L1403" i="21"/>
  <c r="J1403" i="21"/>
  <c r="I1403" i="21"/>
  <c r="Q1402" i="21"/>
  <c r="O1402" i="21"/>
  <c r="P1402" i="21"/>
  <c r="K1404" i="21"/>
  <c r="I1404" i="21"/>
  <c r="H1405" i="21"/>
  <c r="J1404" i="21"/>
  <c r="L1404" i="21"/>
  <c r="M1404" i="21"/>
  <c r="O1403" i="21"/>
  <c r="P1403" i="21"/>
  <c r="Q1403" i="21"/>
  <c r="P1404" i="21"/>
  <c r="Q1404" i="21"/>
  <c r="O1404" i="21"/>
  <c r="K1405" i="21"/>
  <c r="M1405" i="21"/>
  <c r="L1405" i="21"/>
  <c r="I1405" i="21"/>
  <c r="J1405" i="21"/>
  <c r="H1406" i="21"/>
  <c r="Q1405" i="21"/>
  <c r="O1405" i="21"/>
  <c r="P1405" i="21"/>
  <c r="H1407" i="21"/>
  <c r="M1406" i="21"/>
  <c r="K1406" i="21"/>
  <c r="L1406" i="21"/>
  <c r="I1406" i="21"/>
  <c r="J1406" i="21"/>
  <c r="H1408" i="21"/>
  <c r="I1407" i="21"/>
  <c r="K1407" i="21"/>
  <c r="M1407" i="21"/>
  <c r="J1407" i="21"/>
  <c r="L1407" i="21"/>
  <c r="Q1406" i="21"/>
  <c r="P1406" i="21"/>
  <c r="O1406" i="21"/>
  <c r="L1408" i="21"/>
  <c r="H1409" i="21"/>
  <c r="K1408" i="21"/>
  <c r="I1408" i="21"/>
  <c r="J1408" i="21"/>
  <c r="M1408" i="21"/>
  <c r="O1407" i="21"/>
  <c r="Q1407" i="21"/>
  <c r="P1407" i="21"/>
  <c r="J1409" i="21"/>
  <c r="L1409" i="21"/>
  <c r="H1410" i="21"/>
  <c r="K1409" i="21"/>
  <c r="I1409" i="21"/>
  <c r="M1409" i="21"/>
  <c r="O1408" i="21"/>
  <c r="P1408" i="21"/>
  <c r="Q1408" i="21"/>
  <c r="L1410" i="21"/>
  <c r="H1411" i="21"/>
  <c r="I1410" i="21"/>
  <c r="J1410" i="21"/>
  <c r="M1410" i="21"/>
  <c r="K1410" i="21"/>
  <c r="P1409" i="21"/>
  <c r="O1409" i="21"/>
  <c r="Q1409" i="21"/>
  <c r="M1411" i="21"/>
  <c r="I1411" i="21"/>
  <c r="H1412" i="21"/>
  <c r="K1411" i="21"/>
  <c r="L1411" i="21"/>
  <c r="J1411" i="21"/>
  <c r="P1410" i="21"/>
  <c r="O1410" i="21"/>
  <c r="Q1410" i="21"/>
  <c r="O1411" i="21"/>
  <c r="P1411" i="21"/>
  <c r="Q1411" i="21"/>
  <c r="H1413" i="21"/>
  <c r="M1412" i="21"/>
  <c r="J1412" i="21"/>
  <c r="L1412" i="21"/>
  <c r="K1412" i="21"/>
  <c r="I1412" i="21"/>
  <c r="K1413" i="21"/>
  <c r="L1413" i="21"/>
  <c r="I1413" i="21"/>
  <c r="M1413" i="21"/>
  <c r="H1414" i="21"/>
  <c r="J1413" i="21"/>
  <c r="O1412" i="21"/>
  <c r="P1412" i="21"/>
  <c r="Q1412" i="21"/>
  <c r="P1413" i="21"/>
  <c r="Q1413" i="21"/>
  <c r="O1413" i="21"/>
  <c r="I1414" i="21"/>
  <c r="L1414" i="21"/>
  <c r="K1414" i="21"/>
  <c r="H1415" i="21"/>
  <c r="J1414" i="21"/>
  <c r="M1414" i="21"/>
  <c r="Q1414" i="21"/>
  <c r="P1414" i="21"/>
  <c r="O1414" i="21"/>
  <c r="J1415" i="21"/>
  <c r="K1415" i="21"/>
  <c r="L1415" i="21"/>
  <c r="I1415" i="21"/>
  <c r="M1415" i="21"/>
  <c r="H1416" i="21"/>
  <c r="O1415" i="21"/>
  <c r="Q1415" i="21"/>
  <c r="P1415" i="21"/>
  <c r="H1417" i="21"/>
  <c r="J1416" i="21"/>
  <c r="L1416" i="21"/>
  <c r="M1416" i="21"/>
  <c r="K1416" i="21"/>
  <c r="I1416" i="21"/>
  <c r="I1417" i="21"/>
  <c r="J1417" i="21"/>
  <c r="L1417" i="21"/>
  <c r="H1418" i="21"/>
  <c r="M1417" i="21"/>
  <c r="K1417" i="21"/>
  <c r="P1416" i="21"/>
  <c r="O1416" i="21"/>
  <c r="Q1416" i="21"/>
  <c r="P1417" i="21"/>
  <c r="Q1417" i="21"/>
  <c r="O1417" i="21"/>
  <c r="J1418" i="21"/>
  <c r="L1418" i="21"/>
  <c r="I1418" i="21"/>
  <c r="H1419" i="21"/>
  <c r="K1418" i="21"/>
  <c r="M1418" i="21"/>
  <c r="P1418" i="21"/>
  <c r="O1418" i="21"/>
  <c r="Q1418" i="21"/>
  <c r="L1419" i="21"/>
  <c r="H1420" i="21"/>
  <c r="K1419" i="21"/>
  <c r="M1419" i="21"/>
  <c r="I1419" i="21"/>
  <c r="J1419" i="21"/>
  <c r="I1420" i="21"/>
  <c r="H1421" i="21"/>
  <c r="J1420" i="21"/>
  <c r="K1420" i="21"/>
  <c r="L1420" i="21"/>
  <c r="M1420" i="21"/>
  <c r="Q1419" i="21"/>
  <c r="O1419" i="21"/>
  <c r="P1419" i="21"/>
  <c r="O1420" i="21"/>
  <c r="P1420" i="21"/>
  <c r="Q1420" i="21"/>
  <c r="M1421" i="21"/>
  <c r="K1421" i="21"/>
  <c r="L1421" i="21"/>
  <c r="J1421" i="21"/>
  <c r="H1422" i="21"/>
  <c r="I1421" i="21"/>
  <c r="J1422" i="21"/>
  <c r="I1422" i="21"/>
  <c r="L1422" i="21"/>
  <c r="M1422" i="21"/>
  <c r="H1423" i="21"/>
  <c r="K1422" i="21"/>
  <c r="O1421" i="21"/>
  <c r="P1421" i="21"/>
  <c r="Q1421" i="21"/>
  <c r="Q1422" i="21"/>
  <c r="O1422" i="21"/>
  <c r="P1422" i="21"/>
  <c r="L1423" i="21"/>
  <c r="M1423" i="21"/>
  <c r="J1423" i="21"/>
  <c r="I1423" i="21"/>
  <c r="K1423" i="21"/>
  <c r="H1424" i="21"/>
  <c r="P1423" i="21"/>
  <c r="O1423" i="21"/>
  <c r="Q1423" i="21"/>
  <c r="L1424" i="21"/>
  <c r="K1424" i="21"/>
  <c r="J1424" i="21"/>
  <c r="H1425" i="21"/>
  <c r="M1424" i="21"/>
  <c r="I1424" i="21"/>
  <c r="L1425" i="21"/>
  <c r="I1425" i="21"/>
  <c r="J1425" i="21"/>
  <c r="M1425" i="21"/>
  <c r="H1426" i="21"/>
  <c r="K1425" i="21"/>
  <c r="O1424" i="21"/>
  <c r="Q1424" i="21"/>
  <c r="P1424" i="21"/>
  <c r="Q1425" i="21"/>
  <c r="O1425" i="21"/>
  <c r="P1425" i="21"/>
  <c r="L1426" i="21"/>
  <c r="J1426" i="21"/>
  <c r="H1427" i="21"/>
  <c r="I1426" i="21"/>
  <c r="M1426" i="21"/>
  <c r="K1426" i="21"/>
  <c r="I1427" i="21"/>
  <c r="L1427" i="21"/>
  <c r="K1427" i="21"/>
  <c r="H1428" i="21"/>
  <c r="M1427" i="21"/>
  <c r="J1427" i="21"/>
  <c r="Q1426" i="21"/>
  <c r="P1426" i="21"/>
  <c r="O1426" i="21"/>
  <c r="O1427" i="21"/>
  <c r="P1427" i="21"/>
  <c r="Q1427" i="21"/>
  <c r="H1429" i="21"/>
  <c r="M1428" i="21"/>
  <c r="J1428" i="21"/>
  <c r="I1428" i="21"/>
  <c r="K1428" i="21"/>
  <c r="L1428" i="21"/>
  <c r="J1429" i="21"/>
  <c r="K1429" i="21"/>
  <c r="H1430" i="21"/>
  <c r="L1429" i="21"/>
  <c r="I1429" i="21"/>
  <c r="M1429" i="21"/>
  <c r="O1428" i="21"/>
  <c r="Q1428" i="21"/>
  <c r="P1428" i="21"/>
  <c r="K1430" i="21"/>
  <c r="L1430" i="21"/>
  <c r="I1430" i="21"/>
  <c r="M1430" i="21"/>
  <c r="J1430" i="21"/>
  <c r="H1431" i="21"/>
  <c r="O1429" i="21"/>
  <c r="Q1429" i="21"/>
  <c r="P1429" i="21"/>
  <c r="O1430" i="21"/>
  <c r="Q1430" i="21"/>
  <c r="P1430" i="21"/>
  <c r="M1431" i="21"/>
  <c r="H1432" i="21"/>
  <c r="I1431" i="21"/>
  <c r="L1431" i="21"/>
  <c r="K1431" i="21"/>
  <c r="J1431" i="21"/>
  <c r="M1432" i="21"/>
  <c r="L1432" i="21"/>
  <c r="K1432" i="21"/>
  <c r="I1432" i="21"/>
  <c r="J1432" i="21"/>
  <c r="H1433" i="21"/>
  <c r="Q1431" i="21"/>
  <c r="P1431" i="21"/>
  <c r="O1431" i="21"/>
  <c r="Q1432" i="21"/>
  <c r="P1432" i="21"/>
  <c r="O1432" i="21"/>
  <c r="M1433" i="21"/>
  <c r="J1433" i="21"/>
  <c r="L1433" i="21"/>
  <c r="I1433" i="21"/>
  <c r="H1434" i="21"/>
  <c r="K1433" i="21"/>
  <c r="Q1433" i="21"/>
  <c r="P1433" i="21"/>
  <c r="O1433" i="21"/>
  <c r="J1434" i="21"/>
  <c r="M1434" i="21"/>
  <c r="H1435" i="21"/>
  <c r="I1434" i="21"/>
  <c r="K1434" i="21"/>
  <c r="L1434" i="21"/>
  <c r="M1435" i="21"/>
  <c r="K1435" i="21"/>
  <c r="L1435" i="21"/>
  <c r="H1436" i="21"/>
  <c r="I1435" i="21"/>
  <c r="J1435" i="21"/>
  <c r="Q1434" i="21"/>
  <c r="O1434" i="21"/>
  <c r="P1434" i="21"/>
  <c r="H1437" i="21"/>
  <c r="I1436" i="21"/>
  <c r="L1436" i="21"/>
  <c r="M1436" i="21"/>
  <c r="K1436" i="21"/>
  <c r="J1436" i="21"/>
  <c r="Q1435" i="21"/>
  <c r="O1435" i="21"/>
  <c r="P1435" i="21"/>
  <c r="K1437" i="21"/>
  <c r="M1437" i="21"/>
  <c r="H1438" i="21"/>
  <c r="L1437" i="21"/>
  <c r="J1437" i="21"/>
  <c r="I1437" i="21"/>
  <c r="P1436" i="21"/>
  <c r="Q1436" i="21"/>
  <c r="O1436" i="21"/>
  <c r="H1439" i="21"/>
  <c r="J1438" i="21"/>
  <c r="I1438" i="21"/>
  <c r="M1438" i="21"/>
  <c r="K1438" i="21"/>
  <c r="L1438" i="21"/>
  <c r="Q1437" i="21"/>
  <c r="P1437" i="21"/>
  <c r="O1437" i="21"/>
  <c r="H1440" i="21"/>
  <c r="I1439" i="21"/>
  <c r="J1439" i="21"/>
  <c r="M1439" i="21"/>
  <c r="L1439" i="21"/>
  <c r="K1439" i="21"/>
  <c r="P1438" i="21"/>
  <c r="O1438" i="21"/>
  <c r="Q1438" i="21"/>
  <c r="J1440" i="21"/>
  <c r="I1440" i="21"/>
  <c r="M1440" i="21"/>
  <c r="L1440" i="21"/>
  <c r="H1441" i="21"/>
  <c r="K1440" i="21"/>
  <c r="Q1439" i="21"/>
  <c r="P1439" i="21"/>
  <c r="O1439" i="21"/>
  <c r="P1440" i="21"/>
  <c r="Q1440" i="21"/>
  <c r="O1440" i="21"/>
  <c r="L1441" i="21"/>
  <c r="M1441" i="21"/>
  <c r="J1441" i="21"/>
  <c r="H1442" i="21"/>
  <c r="I1441" i="21"/>
  <c r="K1441" i="21"/>
  <c r="M1442" i="21"/>
  <c r="K1442" i="21"/>
  <c r="H1443" i="21"/>
  <c r="I1442" i="21"/>
  <c r="J1442" i="21"/>
  <c r="L1442" i="21"/>
  <c r="Q1441" i="21"/>
  <c r="P1441" i="21"/>
  <c r="O1441" i="21"/>
  <c r="M1443" i="21"/>
  <c r="I1443" i="21"/>
  <c r="J1443" i="21"/>
  <c r="K1443" i="21"/>
  <c r="H1444" i="21"/>
  <c r="L1443" i="21"/>
  <c r="P1442" i="21"/>
  <c r="O1442" i="21"/>
  <c r="Q1442" i="21"/>
  <c r="Q1443" i="21"/>
  <c r="P1443" i="21"/>
  <c r="O1443" i="21"/>
  <c r="K1444" i="21"/>
  <c r="M1444" i="21"/>
  <c r="H1445" i="21"/>
  <c r="L1444" i="21"/>
  <c r="I1444" i="21"/>
  <c r="J1444" i="21"/>
  <c r="I1445" i="21"/>
  <c r="L1445" i="21"/>
  <c r="K1445" i="21"/>
  <c r="M1445" i="21"/>
  <c r="H1446" i="21"/>
  <c r="J1445" i="21"/>
  <c r="Q1444" i="21"/>
  <c r="P1444" i="21"/>
  <c r="O1444" i="21"/>
  <c r="P1445" i="21"/>
  <c r="Q1445" i="21"/>
  <c r="O1445" i="21"/>
  <c r="M1446" i="21"/>
  <c r="L1446" i="21"/>
  <c r="I1446" i="21"/>
  <c r="J1446" i="21"/>
  <c r="H1447" i="21"/>
  <c r="K1446" i="21"/>
  <c r="O1446" i="21"/>
  <c r="P1446" i="21"/>
  <c r="Q1446" i="21"/>
  <c r="L1447" i="21"/>
  <c r="K1447" i="21"/>
  <c r="I1447" i="21"/>
  <c r="J1447" i="21"/>
  <c r="H1448" i="21"/>
  <c r="M1447" i="21"/>
  <c r="P1447" i="21"/>
  <c r="O1447" i="21"/>
  <c r="Q1447" i="21"/>
  <c r="H1449" i="21"/>
  <c r="J1448" i="21"/>
  <c r="I1448" i="21"/>
  <c r="L1448" i="21"/>
  <c r="M1448" i="21"/>
  <c r="K1448" i="21"/>
  <c r="M1449" i="21"/>
  <c r="L1449" i="21"/>
  <c r="J1449" i="21"/>
  <c r="K1449" i="21"/>
  <c r="I1449" i="21"/>
  <c r="H1450" i="21"/>
  <c r="Q1448" i="21"/>
  <c r="O1448" i="21"/>
  <c r="P1448" i="21"/>
  <c r="Q1449" i="21"/>
  <c r="P1449" i="21"/>
  <c r="O1449" i="21"/>
  <c r="I1450" i="21"/>
  <c r="L1450" i="21"/>
  <c r="M1450" i="21"/>
  <c r="H1451" i="21"/>
  <c r="J1450" i="21"/>
  <c r="K1450" i="21"/>
  <c r="Q1450" i="21"/>
  <c r="O1450" i="21"/>
  <c r="P1450" i="21"/>
  <c r="L1451" i="21"/>
  <c r="M1451" i="21"/>
  <c r="K1451" i="21"/>
  <c r="I1451" i="21"/>
  <c r="H1452" i="21"/>
  <c r="J1451" i="21"/>
  <c r="O1451" i="21"/>
  <c r="P1451" i="21"/>
  <c r="Q1451" i="21"/>
  <c r="K1452" i="21"/>
  <c r="I1452" i="21"/>
  <c r="M1452" i="21"/>
  <c r="H1453" i="21"/>
  <c r="L1452" i="21"/>
  <c r="J1452" i="21"/>
  <c r="P1452" i="21"/>
  <c r="Q1452" i="21"/>
  <c r="O1452" i="21"/>
  <c r="L1453" i="21"/>
  <c r="I1453" i="21"/>
  <c r="H1454" i="21"/>
  <c r="K1453" i="21"/>
  <c r="J1453" i="21"/>
  <c r="M1453" i="21"/>
  <c r="P1453" i="21"/>
  <c r="O1453" i="21"/>
  <c r="Q1453" i="21"/>
  <c r="K1454" i="21"/>
  <c r="H1455" i="21"/>
  <c r="I1454" i="21"/>
  <c r="J1454" i="21"/>
  <c r="L1454" i="21"/>
  <c r="M1454" i="21"/>
  <c r="I1455" i="21"/>
  <c r="K1455" i="21"/>
  <c r="H1456" i="21"/>
  <c r="J1455" i="21"/>
  <c r="M1455" i="21"/>
  <c r="L1455" i="21"/>
  <c r="Q1454" i="21"/>
  <c r="O1454" i="21"/>
  <c r="P1454" i="21"/>
  <c r="P1455" i="21"/>
  <c r="Q1455" i="21"/>
  <c r="O1455" i="21"/>
  <c r="I1456" i="21"/>
  <c r="K1456" i="21"/>
  <c r="M1456" i="21"/>
  <c r="H1457" i="21"/>
  <c r="J1456" i="21"/>
  <c r="L1456" i="21"/>
  <c r="Q1456" i="21"/>
  <c r="P1456" i="21"/>
  <c r="O1456" i="21"/>
  <c r="M1457" i="21"/>
  <c r="L1457" i="21"/>
  <c r="J1457" i="21"/>
  <c r="K1457" i="21"/>
  <c r="I1457" i="21"/>
  <c r="H1458" i="21"/>
  <c r="O1457" i="21"/>
  <c r="P1457" i="21"/>
  <c r="Q1457" i="21"/>
  <c r="M1458" i="21"/>
  <c r="J1458" i="21"/>
  <c r="H1459" i="21"/>
  <c r="I1458" i="21"/>
  <c r="K1458" i="21"/>
  <c r="L1458" i="21"/>
  <c r="I1459" i="21"/>
  <c r="K1459" i="21"/>
  <c r="H1460" i="21"/>
  <c r="L1459" i="21"/>
  <c r="J1459" i="21"/>
  <c r="M1459" i="21"/>
  <c r="O1458" i="21"/>
  <c r="Q1458" i="21"/>
  <c r="P1458" i="21"/>
  <c r="O1459" i="21"/>
  <c r="Q1459" i="21"/>
  <c r="P1459" i="21"/>
  <c r="K1460" i="21"/>
  <c r="L1460" i="21"/>
  <c r="J1460" i="21"/>
  <c r="H1461" i="21"/>
  <c r="I1460" i="21"/>
  <c r="M1460" i="21"/>
  <c r="I1461" i="21"/>
  <c r="L1461" i="21"/>
  <c r="H1462" i="21"/>
  <c r="J1461" i="21"/>
  <c r="M1461" i="21"/>
  <c r="K1461" i="21"/>
  <c r="P1460" i="21"/>
  <c r="O1460" i="21"/>
  <c r="Q1460" i="21"/>
  <c r="Q1461" i="21"/>
  <c r="O1461" i="21"/>
  <c r="P1461" i="21"/>
  <c r="L1462" i="21"/>
  <c r="K1462" i="21"/>
  <c r="H1463" i="21"/>
  <c r="M1462" i="21"/>
  <c r="I1462" i="21"/>
  <c r="J1462" i="21"/>
  <c r="H1464" i="21"/>
  <c r="K1463" i="21"/>
  <c r="M1463" i="21"/>
  <c r="J1463" i="21"/>
  <c r="I1463" i="21"/>
  <c r="L1463" i="21"/>
  <c r="P1462" i="21"/>
  <c r="Q1462" i="21"/>
  <c r="O1462" i="21"/>
  <c r="I1464" i="21"/>
  <c r="L1464" i="21"/>
  <c r="K1464" i="21"/>
  <c r="M1464" i="21"/>
  <c r="J1464" i="21"/>
  <c r="H1465" i="21"/>
  <c r="Q1463" i="21"/>
  <c r="P1463" i="21"/>
  <c r="O1463" i="21"/>
  <c r="Q1464" i="21"/>
  <c r="O1464" i="21"/>
  <c r="P1464" i="21"/>
  <c r="K1465" i="21"/>
  <c r="L1465" i="21"/>
  <c r="I1465" i="21"/>
  <c r="M1465" i="21"/>
  <c r="J1465" i="21"/>
  <c r="H1466" i="21"/>
  <c r="Q1465" i="21"/>
  <c r="O1465" i="21"/>
  <c r="P1465" i="21"/>
  <c r="M1466" i="21"/>
  <c r="I1466" i="21"/>
  <c r="K1466" i="21"/>
  <c r="L1466" i="21"/>
  <c r="J1466" i="21"/>
  <c r="H1467" i="21"/>
  <c r="P1466" i="21"/>
  <c r="O1466" i="21"/>
  <c r="Q1466" i="21"/>
  <c r="H1468" i="21"/>
  <c r="I1467" i="21"/>
  <c r="M1467" i="21"/>
  <c r="K1467" i="21"/>
  <c r="J1467" i="21"/>
  <c r="L1467" i="21"/>
  <c r="L1468" i="21"/>
  <c r="K1468" i="21"/>
  <c r="J1468" i="21"/>
  <c r="M1468" i="21"/>
  <c r="I1468" i="21"/>
  <c r="H1469" i="21"/>
  <c r="Q1467" i="21"/>
  <c r="O1467" i="21"/>
  <c r="P1467" i="21"/>
  <c r="Q1468" i="21"/>
  <c r="P1468" i="21"/>
  <c r="O1468" i="21"/>
  <c r="H1470" i="21"/>
  <c r="K1469" i="21"/>
  <c r="J1469" i="21"/>
  <c r="M1469" i="21"/>
  <c r="I1469" i="21"/>
  <c r="L1469" i="21"/>
  <c r="K1470" i="21"/>
  <c r="J1470" i="21"/>
  <c r="I1470" i="21"/>
  <c r="L1470" i="21"/>
  <c r="M1470" i="21"/>
  <c r="H1471" i="21"/>
  <c r="P1469" i="21"/>
  <c r="O1469" i="21"/>
  <c r="Q1469" i="21"/>
  <c r="P1470" i="21"/>
  <c r="Q1470" i="21"/>
  <c r="O1470" i="21"/>
  <c r="H1472" i="21"/>
  <c r="J1471" i="21"/>
  <c r="L1471" i="21"/>
  <c r="I1471" i="21"/>
  <c r="M1471" i="21"/>
  <c r="K1471" i="21"/>
  <c r="J1472" i="21"/>
  <c r="L1472" i="21"/>
  <c r="K1472" i="21"/>
  <c r="H1473" i="21"/>
  <c r="I1472" i="21"/>
  <c r="M1472" i="21"/>
  <c r="O1471" i="21"/>
  <c r="Q1471" i="21"/>
  <c r="P1471" i="21"/>
  <c r="J1473" i="21"/>
  <c r="L1473" i="21"/>
  <c r="I1473" i="21"/>
  <c r="M1473" i="21"/>
  <c r="H1474" i="21"/>
  <c r="K1473" i="21"/>
  <c r="Q1472" i="21"/>
  <c r="O1472" i="21"/>
  <c r="P1472" i="21"/>
  <c r="Q1473" i="21"/>
  <c r="P1473" i="21"/>
  <c r="O1473" i="21"/>
  <c r="L1474" i="21"/>
  <c r="I1474" i="21"/>
  <c r="K1474" i="21"/>
  <c r="H1475" i="21"/>
  <c r="M1474" i="21"/>
  <c r="J1474" i="21"/>
  <c r="P1474" i="21"/>
  <c r="Q1474" i="21"/>
  <c r="O1474" i="21"/>
  <c r="J1475" i="21"/>
  <c r="K1475" i="21"/>
  <c r="I1475" i="21"/>
  <c r="H1476" i="21"/>
  <c r="M1475" i="21"/>
  <c r="L1475" i="21"/>
  <c r="P1475" i="21"/>
  <c r="Q1475" i="21"/>
  <c r="O1475" i="21"/>
  <c r="H1477" i="21"/>
  <c r="K1476" i="21"/>
  <c r="L1476" i="21"/>
  <c r="J1476" i="21"/>
  <c r="M1476" i="21"/>
  <c r="I1476" i="21"/>
  <c r="L1477" i="21"/>
  <c r="M1477" i="21"/>
  <c r="H1478" i="21"/>
  <c r="K1477" i="21"/>
  <c r="J1477" i="21"/>
  <c r="I1477" i="21"/>
  <c r="O1476" i="21"/>
  <c r="Q1476" i="21"/>
  <c r="P1476" i="21"/>
  <c r="H1479" i="21"/>
  <c r="L1478" i="21"/>
  <c r="K1478" i="21"/>
  <c r="J1478" i="21"/>
  <c r="I1478" i="21"/>
  <c r="M1478" i="21"/>
  <c r="O1477" i="21"/>
  <c r="Q1477" i="21"/>
  <c r="P1477" i="21"/>
  <c r="I1479" i="21"/>
  <c r="J1479" i="21"/>
  <c r="H1480" i="21"/>
  <c r="L1479" i="21"/>
  <c r="M1479" i="21"/>
  <c r="K1479" i="21"/>
  <c r="O1478" i="21"/>
  <c r="Q1478" i="21"/>
  <c r="P1478" i="21"/>
  <c r="P1479" i="21"/>
  <c r="O1479" i="21"/>
  <c r="Q1479" i="21"/>
  <c r="I1480" i="21"/>
  <c r="J1480" i="21"/>
  <c r="H1481" i="21"/>
  <c r="L1480" i="21"/>
  <c r="K1480" i="21"/>
  <c r="M1480" i="21"/>
  <c r="Q1480" i="21"/>
  <c r="P1480" i="21"/>
  <c r="O1480" i="21"/>
  <c r="H1482" i="21"/>
  <c r="J1481" i="21"/>
  <c r="K1481" i="21"/>
  <c r="I1481" i="21"/>
  <c r="L1481" i="21"/>
  <c r="M1481" i="21"/>
  <c r="J1482" i="21"/>
  <c r="K1482" i="21"/>
  <c r="I1482" i="21"/>
  <c r="L1482" i="21"/>
  <c r="M1482" i="21"/>
  <c r="H1483" i="21"/>
  <c r="Q1481" i="21"/>
  <c r="P1481" i="21"/>
  <c r="O1481" i="21"/>
  <c r="O1482" i="21"/>
  <c r="P1482" i="21"/>
  <c r="Q1482" i="21"/>
  <c r="J1483" i="21"/>
  <c r="H1484" i="21"/>
  <c r="L1483" i="21"/>
  <c r="M1483" i="21"/>
  <c r="K1483" i="21"/>
  <c r="I1483" i="21"/>
  <c r="I1484" i="21"/>
  <c r="H1485" i="21"/>
  <c r="L1484" i="21"/>
  <c r="K1484" i="21"/>
  <c r="J1484" i="21"/>
  <c r="M1484" i="21"/>
  <c r="O1483" i="21"/>
  <c r="Q1483" i="21"/>
  <c r="P1483" i="21"/>
  <c r="O1484" i="21"/>
  <c r="Q1484" i="21"/>
  <c r="P1484" i="21"/>
  <c r="J1485" i="21"/>
  <c r="L1485" i="21"/>
  <c r="M1485" i="21"/>
  <c r="I1485" i="21"/>
  <c r="K1485" i="21"/>
  <c r="H1486" i="21"/>
  <c r="P1485" i="21"/>
  <c r="Q1485" i="21"/>
  <c r="O1485" i="21"/>
  <c r="L1486" i="21"/>
  <c r="J1486" i="21"/>
  <c r="H1487" i="21"/>
  <c r="M1486" i="21"/>
  <c r="I1486" i="21"/>
  <c r="K1486" i="21"/>
  <c r="J1487" i="21"/>
  <c r="L1487" i="21"/>
  <c r="M1487" i="21"/>
  <c r="H1488" i="21"/>
  <c r="I1487" i="21"/>
  <c r="K1487" i="21"/>
  <c r="Q1486" i="21"/>
  <c r="P1486" i="21"/>
  <c r="O1486" i="21"/>
  <c r="M1488" i="21"/>
  <c r="L1488" i="21"/>
  <c r="J1488" i="21"/>
  <c r="I1488" i="21"/>
  <c r="H1489" i="21"/>
  <c r="K1488" i="21"/>
  <c r="O1487" i="21"/>
  <c r="P1487" i="21"/>
  <c r="Q1487" i="21"/>
  <c r="O1488" i="21"/>
  <c r="P1488" i="21"/>
  <c r="Q1488" i="21"/>
  <c r="K1489" i="21"/>
  <c r="H1490" i="21"/>
  <c r="L1489" i="21"/>
  <c r="M1489" i="21"/>
  <c r="I1489" i="21"/>
  <c r="J1489" i="21"/>
  <c r="M1490" i="21"/>
  <c r="L1490" i="21"/>
  <c r="I1490" i="21"/>
  <c r="J1490" i="21"/>
  <c r="H1491" i="21"/>
  <c r="K1490" i="21"/>
  <c r="Q1489" i="21"/>
  <c r="P1489" i="21"/>
  <c r="O1489" i="21"/>
  <c r="O1490" i="21"/>
  <c r="P1490" i="21"/>
  <c r="Q1490" i="21"/>
  <c r="I1491" i="21"/>
  <c r="J1491" i="21"/>
  <c r="M1491" i="21"/>
  <c r="L1491" i="21"/>
  <c r="H1492" i="21"/>
  <c r="K1491" i="21"/>
  <c r="O1491" i="21"/>
  <c r="P1491" i="21"/>
  <c r="Q1491" i="21"/>
  <c r="K1492" i="21"/>
  <c r="L1492" i="21"/>
  <c r="J1492" i="21"/>
  <c r="I1492" i="21"/>
  <c r="H1493" i="21"/>
  <c r="M1492" i="21"/>
  <c r="Q1492" i="21"/>
  <c r="O1492" i="21"/>
  <c r="P1492" i="21"/>
  <c r="H1494" i="21"/>
  <c r="K1493" i="21"/>
  <c r="L1493" i="21"/>
  <c r="M1493" i="21"/>
  <c r="I1493" i="21"/>
  <c r="J1493" i="21"/>
  <c r="K1494" i="21"/>
  <c r="L1494" i="21"/>
  <c r="H1495" i="21"/>
  <c r="M1494" i="21"/>
  <c r="J1494" i="21"/>
  <c r="I1494" i="21"/>
  <c r="O1493" i="21"/>
  <c r="P1493" i="21"/>
  <c r="Q1493" i="21"/>
  <c r="J1495" i="21"/>
  <c r="K1495" i="21"/>
  <c r="L1495" i="21"/>
  <c r="H1496" i="21"/>
  <c r="I1495" i="21"/>
  <c r="M1495" i="21"/>
  <c r="O1494" i="21"/>
  <c r="Q1494" i="21"/>
  <c r="P1494" i="21"/>
  <c r="J1496" i="21"/>
  <c r="K1496" i="21"/>
  <c r="L1496" i="21"/>
  <c r="I1496" i="21"/>
  <c r="M1496" i="21"/>
  <c r="H1497" i="21"/>
  <c r="O1495" i="21"/>
  <c r="Q1495" i="21"/>
  <c r="P1495" i="21"/>
  <c r="O1496" i="21"/>
  <c r="P1496" i="21"/>
  <c r="Q1496" i="21"/>
  <c r="K1497" i="21"/>
  <c r="J1497" i="21"/>
  <c r="H1498" i="21"/>
  <c r="I1497" i="21"/>
  <c r="M1497" i="21"/>
  <c r="L1497" i="21"/>
  <c r="J1498" i="21"/>
  <c r="I1498" i="21"/>
  <c r="H1499" i="21"/>
  <c r="K1498" i="21"/>
  <c r="M1498" i="21"/>
  <c r="L1498" i="21"/>
  <c r="P1497" i="21"/>
  <c r="Q1497" i="21"/>
  <c r="O1497" i="21"/>
  <c r="Q1498" i="21"/>
  <c r="O1498" i="21"/>
  <c r="P1498" i="21"/>
  <c r="I1499" i="21"/>
  <c r="H1500" i="21"/>
  <c r="L1499" i="21"/>
  <c r="J1499" i="21"/>
  <c r="M1499" i="21"/>
  <c r="K1499" i="21"/>
  <c r="O1499" i="21"/>
  <c r="P1499" i="21"/>
  <c r="Q1499" i="21"/>
  <c r="K1500" i="21"/>
  <c r="H1501" i="21"/>
  <c r="M1500" i="21"/>
  <c r="L1500" i="21"/>
  <c r="I1500" i="21"/>
  <c r="J1500" i="21"/>
  <c r="H1502" i="21"/>
  <c r="K1501" i="21"/>
  <c r="J1501" i="21"/>
  <c r="L1501" i="21"/>
  <c r="M1501" i="21"/>
  <c r="I1501" i="21"/>
  <c r="O1500" i="21"/>
  <c r="Q1500" i="21"/>
  <c r="P1500" i="21"/>
  <c r="L1502" i="21"/>
  <c r="K1502" i="21"/>
  <c r="M1502" i="21"/>
  <c r="H1503" i="21"/>
  <c r="J1502" i="21"/>
  <c r="I1502" i="21"/>
  <c r="O1501" i="21"/>
  <c r="P1501" i="21"/>
  <c r="Q1501" i="21"/>
  <c r="H1504" i="21"/>
  <c r="J1503" i="21"/>
  <c r="I1503" i="21"/>
  <c r="K1503" i="21"/>
  <c r="L1503" i="21"/>
  <c r="M1503" i="21"/>
  <c r="Q1502" i="21"/>
  <c r="O1502" i="21"/>
  <c r="P1502" i="21"/>
  <c r="K1504" i="21"/>
  <c r="J1504" i="21"/>
  <c r="H1505" i="21"/>
  <c r="M1504" i="21"/>
  <c r="L1504" i="21"/>
  <c r="I1504" i="21"/>
  <c r="Q1503" i="21"/>
  <c r="O1503" i="21"/>
  <c r="P1503" i="21"/>
  <c r="H1506" i="21"/>
  <c r="I1505" i="21"/>
  <c r="L1505" i="21"/>
  <c r="M1505" i="21"/>
  <c r="K1505" i="21"/>
  <c r="J1505" i="21"/>
  <c r="Q1504" i="21"/>
  <c r="O1504" i="21"/>
  <c r="P1504" i="21"/>
  <c r="I1506" i="21"/>
  <c r="J1506" i="21"/>
  <c r="H1507" i="21"/>
  <c r="M1506" i="21"/>
  <c r="L1506" i="21"/>
  <c r="K1506" i="21"/>
  <c r="O1505" i="21"/>
  <c r="P1505" i="21"/>
  <c r="Q1505" i="21"/>
  <c r="O1506" i="21"/>
  <c r="P1506" i="21"/>
  <c r="Q1506" i="21"/>
  <c r="J1507" i="21"/>
  <c r="H1508" i="21"/>
  <c r="K1507" i="21"/>
  <c r="M1507" i="21"/>
  <c r="I1507" i="21"/>
  <c r="L1507" i="21"/>
  <c r="J1508" i="21"/>
  <c r="K1508" i="21"/>
  <c r="L1508" i="21"/>
  <c r="H1509" i="21"/>
  <c r="M1508" i="21"/>
  <c r="I1508" i="21"/>
  <c r="Q1507" i="21"/>
  <c r="P1507" i="21"/>
  <c r="O1507" i="21"/>
  <c r="L1509" i="21"/>
  <c r="I1509" i="21"/>
  <c r="M1509" i="21"/>
  <c r="H1510" i="21"/>
  <c r="K1509" i="21"/>
  <c r="J1509" i="21"/>
  <c r="O1508" i="21"/>
  <c r="P1508" i="21"/>
  <c r="Q1508" i="21"/>
  <c r="Q1509" i="21"/>
  <c r="O1509" i="21"/>
  <c r="P1509" i="21"/>
  <c r="H1511" i="21"/>
  <c r="K1510" i="21"/>
  <c r="L1510" i="21"/>
  <c r="M1510" i="21"/>
  <c r="I1510" i="21"/>
  <c r="J1510" i="21"/>
  <c r="L1511" i="21"/>
  <c r="M1511" i="21"/>
  <c r="H1512" i="21"/>
  <c r="J1511" i="21"/>
  <c r="K1511" i="21"/>
  <c r="I1511" i="21"/>
  <c r="O1510" i="21"/>
  <c r="Q1510" i="21"/>
  <c r="P1510" i="21"/>
  <c r="H1513" i="21"/>
  <c r="I1512" i="21"/>
  <c r="K1512" i="21"/>
  <c r="L1512" i="21"/>
  <c r="J1512" i="21"/>
  <c r="M1512" i="21"/>
  <c r="Q1511" i="21"/>
  <c r="P1511" i="21"/>
  <c r="O1511" i="21"/>
  <c r="M1513" i="21"/>
  <c r="I1513" i="21"/>
  <c r="K1513" i="21"/>
  <c r="J1513" i="21"/>
  <c r="L1513" i="21"/>
  <c r="H1514" i="21"/>
  <c r="Q1512" i="21"/>
  <c r="O1512" i="21"/>
  <c r="P1512" i="21"/>
  <c r="Q1513" i="21"/>
  <c r="P1513" i="21"/>
  <c r="O1513" i="21"/>
  <c r="I1514" i="21"/>
  <c r="M1514" i="21"/>
  <c r="J1514" i="21"/>
  <c r="H1515" i="21"/>
  <c r="L1514" i="21"/>
  <c r="K1514" i="21"/>
  <c r="Q1514" i="21"/>
  <c r="O1514" i="21"/>
  <c r="P1514" i="21"/>
  <c r="J1515" i="21"/>
  <c r="L1515" i="21"/>
  <c r="K1515" i="21"/>
  <c r="H1516" i="21"/>
  <c r="I1515" i="21"/>
  <c r="M1515" i="21"/>
  <c r="J1516" i="21"/>
  <c r="M1516" i="21"/>
  <c r="K1516" i="21"/>
  <c r="H1517" i="21"/>
  <c r="L1516" i="21"/>
  <c r="I1516" i="21"/>
  <c r="P1515" i="21"/>
  <c r="Q1515" i="21"/>
  <c r="O1515" i="21"/>
  <c r="J1517" i="21"/>
  <c r="L1517" i="21"/>
  <c r="M1517" i="21"/>
  <c r="H1518" i="21"/>
  <c r="K1517" i="21"/>
  <c r="I1517" i="21"/>
  <c r="O1516" i="21"/>
  <c r="P1516" i="21"/>
  <c r="Q1516" i="21"/>
  <c r="H1519" i="21"/>
  <c r="K1518" i="21"/>
  <c r="J1518" i="21"/>
  <c r="M1518" i="21"/>
  <c r="L1518" i="21"/>
  <c r="I1518" i="21"/>
  <c r="P1517" i="21"/>
  <c r="O1517" i="21"/>
  <c r="Q1517" i="21"/>
  <c r="M1519" i="21"/>
  <c r="J1519" i="21"/>
  <c r="K1519" i="21"/>
  <c r="L1519" i="21"/>
  <c r="H1520" i="21"/>
  <c r="I1519" i="21"/>
  <c r="Q1518" i="21"/>
  <c r="P1518" i="21"/>
  <c r="O1518" i="21"/>
  <c r="M1520" i="21"/>
  <c r="H1521" i="21"/>
  <c r="K1520" i="21"/>
  <c r="I1520" i="21"/>
  <c r="J1520" i="21"/>
  <c r="L1520" i="21"/>
  <c r="P1519" i="21"/>
  <c r="Q1519" i="21"/>
  <c r="O1519" i="21"/>
  <c r="I1521" i="21"/>
  <c r="K1521" i="21"/>
  <c r="H1522" i="21"/>
  <c r="J1521" i="21"/>
  <c r="L1521" i="21"/>
  <c r="M1521" i="21"/>
  <c r="P1520" i="21"/>
  <c r="Q1520" i="21"/>
  <c r="O1520" i="21"/>
  <c r="P1521" i="21"/>
  <c r="O1521" i="21"/>
  <c r="Q1521" i="21"/>
  <c r="I1522" i="21"/>
  <c r="K1522" i="21"/>
  <c r="M1522" i="21"/>
  <c r="H1523" i="21"/>
  <c r="J1522" i="21"/>
  <c r="L1522" i="21"/>
  <c r="P1522" i="21"/>
  <c r="O1522" i="21"/>
  <c r="Q1522" i="21"/>
  <c r="K1523" i="21"/>
  <c r="I1523" i="21"/>
  <c r="J1523" i="21"/>
  <c r="L1523" i="21"/>
  <c r="M1523" i="21"/>
  <c r="H1524" i="21"/>
  <c r="Q1523" i="21"/>
  <c r="O1523" i="21"/>
  <c r="P1523" i="21"/>
  <c r="K1524" i="21"/>
  <c r="J1524" i="21"/>
  <c r="M1524" i="21"/>
  <c r="H1525" i="21"/>
  <c r="I1524" i="21"/>
  <c r="L1524" i="21"/>
  <c r="L1525" i="21"/>
  <c r="K1525" i="21"/>
  <c r="I1525" i="21"/>
  <c r="J1525" i="21"/>
  <c r="M1525" i="21"/>
  <c r="H1526" i="21"/>
  <c r="P1524" i="21"/>
  <c r="O1524" i="21"/>
  <c r="Q1524" i="21"/>
  <c r="Q1525" i="21"/>
  <c r="P1525" i="21"/>
  <c r="O1525" i="21"/>
  <c r="K1526" i="21"/>
  <c r="I1526" i="21"/>
  <c r="H1527" i="21"/>
  <c r="M1526" i="21"/>
  <c r="J1526" i="21"/>
  <c r="L1526" i="21"/>
  <c r="P1526" i="21"/>
  <c r="O1526" i="21"/>
  <c r="Q1526" i="21"/>
  <c r="M1527" i="21"/>
  <c r="I1527" i="21"/>
  <c r="J1527" i="21"/>
  <c r="H1528" i="21"/>
  <c r="K1527" i="21"/>
  <c r="L1527" i="21"/>
  <c r="O1527" i="21"/>
  <c r="Q1527" i="21"/>
  <c r="P1527" i="21"/>
  <c r="L1528" i="21"/>
  <c r="H1529" i="21"/>
  <c r="I1528" i="21"/>
  <c r="M1528" i="21"/>
  <c r="K1528" i="21"/>
  <c r="J1528" i="21"/>
  <c r="I1529" i="21"/>
  <c r="M1529" i="21"/>
  <c r="K1529" i="21"/>
  <c r="H1530" i="21"/>
  <c r="J1529" i="21"/>
  <c r="L1529" i="21"/>
  <c r="Q1528" i="21"/>
  <c r="O1528" i="21"/>
  <c r="P1528" i="21"/>
  <c r="O1529" i="21"/>
  <c r="Q1529" i="21"/>
  <c r="P1529" i="21"/>
  <c r="K1530" i="21"/>
  <c r="L1530" i="21"/>
  <c r="M1530" i="21"/>
  <c r="H1531" i="21"/>
  <c r="I1530" i="21"/>
  <c r="J1530" i="21"/>
  <c r="L1531" i="21"/>
  <c r="H1532" i="21"/>
  <c r="K1531" i="21"/>
  <c r="J1531" i="21"/>
  <c r="I1531" i="21"/>
  <c r="M1531" i="21"/>
  <c r="P1530" i="21"/>
  <c r="O1530" i="21"/>
  <c r="Q1530" i="21"/>
  <c r="K1532" i="21"/>
  <c r="I1532" i="21"/>
  <c r="H1533" i="21"/>
  <c r="J1532" i="21"/>
  <c r="L1532" i="21"/>
  <c r="M1532" i="21"/>
  <c r="O1531" i="21"/>
  <c r="P1531" i="21"/>
  <c r="Q1531" i="21"/>
  <c r="O1532" i="21"/>
  <c r="Q1532" i="21"/>
  <c r="P1532" i="21"/>
  <c r="H1534" i="21"/>
  <c r="J1533" i="21"/>
  <c r="K1533" i="21"/>
  <c r="I1533" i="21"/>
  <c r="L1533" i="21"/>
  <c r="M1533" i="21"/>
  <c r="L1534" i="21"/>
  <c r="M1534" i="21"/>
  <c r="I1534" i="21"/>
  <c r="H1535" i="21"/>
  <c r="J1534" i="21"/>
  <c r="K1534" i="21"/>
  <c r="P1533" i="21"/>
  <c r="O1533" i="21"/>
  <c r="Q1533" i="21"/>
  <c r="O1534" i="21"/>
  <c r="Q1534" i="21"/>
  <c r="P1534" i="21"/>
  <c r="M1535" i="21"/>
  <c r="K1535" i="21"/>
  <c r="I1535" i="21"/>
  <c r="J1535" i="21"/>
  <c r="H1536" i="21"/>
  <c r="L1535" i="21"/>
  <c r="O1535" i="21"/>
  <c r="Q1535" i="21"/>
  <c r="P1535" i="21"/>
  <c r="M1536" i="21"/>
  <c r="J1536" i="21"/>
  <c r="H1537" i="21"/>
  <c r="I1536" i="21"/>
  <c r="K1536" i="21"/>
  <c r="L1536" i="21"/>
  <c r="H1538" i="21"/>
  <c r="K1537" i="21"/>
  <c r="I1537" i="21"/>
  <c r="J1537" i="21"/>
  <c r="M1537" i="21"/>
  <c r="L1537" i="21"/>
  <c r="O1536" i="21"/>
  <c r="Q1536" i="21"/>
  <c r="P1536" i="21"/>
  <c r="L1538" i="21"/>
  <c r="I1538" i="21"/>
  <c r="J1538" i="21"/>
  <c r="M1538" i="21"/>
  <c r="H1539" i="21"/>
  <c r="K1538" i="21"/>
  <c r="O1537" i="21"/>
  <c r="P1537" i="21"/>
  <c r="Q1537" i="21"/>
  <c r="Q1538" i="21"/>
  <c r="O1538" i="21"/>
  <c r="P1538" i="21"/>
  <c r="H1540" i="21"/>
  <c r="K1539" i="21"/>
  <c r="L1539" i="21"/>
  <c r="I1539" i="21"/>
  <c r="M1539" i="21"/>
  <c r="J1539" i="21"/>
  <c r="I1540" i="21"/>
  <c r="J1540" i="21"/>
  <c r="K1540" i="21"/>
  <c r="M1540" i="21"/>
  <c r="H1541" i="21"/>
  <c r="L1540" i="21"/>
  <c r="P1539" i="21"/>
  <c r="O1539" i="21"/>
  <c r="Q1539" i="21"/>
  <c r="P1540" i="21"/>
  <c r="O1540" i="21"/>
  <c r="Q1540" i="21"/>
  <c r="K1541" i="21"/>
  <c r="M1541" i="21"/>
  <c r="L1541" i="21"/>
  <c r="I1541" i="21"/>
  <c r="H1542" i="21"/>
  <c r="J1541" i="21"/>
  <c r="Q1541" i="21"/>
  <c r="O1541" i="21"/>
  <c r="P1541" i="21"/>
  <c r="K1542" i="21"/>
  <c r="J1542" i="21"/>
  <c r="I1542" i="21"/>
  <c r="H1543" i="21"/>
  <c r="L1542" i="21"/>
  <c r="M1542" i="21"/>
  <c r="O1542" i="21"/>
  <c r="P1542" i="21"/>
  <c r="Q1542" i="21"/>
  <c r="K1543" i="21"/>
  <c r="H1544" i="21"/>
  <c r="L1543" i="21"/>
  <c r="I1543" i="21"/>
  <c r="M1543" i="21"/>
  <c r="J1543" i="21"/>
  <c r="H1545" i="21"/>
  <c r="L1544" i="21"/>
  <c r="K1544" i="21"/>
  <c r="J1544" i="21"/>
  <c r="M1544" i="21"/>
  <c r="I1544" i="21"/>
  <c r="Q1543" i="21"/>
  <c r="O1543" i="21"/>
  <c r="P1543" i="21"/>
  <c r="L1545" i="21"/>
  <c r="K1545" i="21"/>
  <c r="M1545" i="21"/>
  <c r="I1545" i="21"/>
  <c r="J1545" i="21"/>
  <c r="H1546" i="21"/>
  <c r="O1544" i="21"/>
  <c r="Q1544" i="21"/>
  <c r="P1544" i="21"/>
  <c r="O1545" i="21"/>
  <c r="Q1545" i="21"/>
  <c r="P1545" i="21"/>
  <c r="I1546" i="21"/>
  <c r="M1546" i="21"/>
  <c r="K1546" i="21"/>
  <c r="H1547" i="21"/>
  <c r="J1546" i="21"/>
  <c r="L1546" i="21"/>
  <c r="Q1546" i="21"/>
  <c r="O1546" i="21"/>
  <c r="P1546" i="21"/>
  <c r="J1547" i="21"/>
  <c r="I1547" i="21"/>
  <c r="L1547" i="21"/>
  <c r="H1548" i="21"/>
  <c r="K1547" i="21"/>
  <c r="M1547" i="21"/>
  <c r="Q1547" i="21"/>
  <c r="O1547" i="21"/>
  <c r="P1547" i="21"/>
  <c r="K1548" i="21"/>
  <c r="H1549" i="21"/>
  <c r="I1548" i="21"/>
  <c r="M1548" i="21"/>
  <c r="J1548" i="21"/>
  <c r="L1548" i="21"/>
  <c r="H1550" i="21"/>
  <c r="K1549" i="21"/>
  <c r="M1549" i="21"/>
  <c r="L1549" i="21"/>
  <c r="J1549" i="21"/>
  <c r="I1549" i="21"/>
  <c r="P1548" i="21"/>
  <c r="O1548" i="21"/>
  <c r="Q1548" i="21"/>
  <c r="M1550" i="21"/>
  <c r="J1550" i="21"/>
  <c r="I1550" i="21"/>
  <c r="L1550" i="21"/>
  <c r="K1550" i="21"/>
  <c r="H1551" i="21"/>
  <c r="O1549" i="21"/>
  <c r="Q1549" i="21"/>
  <c r="P1549" i="21"/>
  <c r="P1550" i="21"/>
  <c r="Q1550" i="21"/>
  <c r="O1550" i="21"/>
  <c r="M1551" i="21"/>
  <c r="J1551" i="21"/>
  <c r="K1551" i="21"/>
  <c r="I1551" i="21"/>
  <c r="H1552" i="21"/>
  <c r="L1551" i="21"/>
  <c r="O1551" i="21"/>
  <c r="P1551" i="21"/>
  <c r="Q1551" i="21"/>
  <c r="K1552" i="21"/>
  <c r="L1552" i="21"/>
  <c r="M1552" i="21"/>
  <c r="H1553" i="21"/>
  <c r="J1552" i="21"/>
  <c r="I1552" i="21"/>
  <c r="K1553" i="21"/>
  <c r="I1553" i="21"/>
  <c r="L1553" i="21"/>
  <c r="J1553" i="21"/>
  <c r="H1554" i="21"/>
  <c r="M1553" i="21"/>
  <c r="O1552" i="21"/>
  <c r="Q1552" i="21"/>
  <c r="P1552" i="21"/>
  <c r="P1553" i="21"/>
  <c r="O1553" i="21"/>
  <c r="Q1553" i="21"/>
  <c r="I1554" i="21"/>
  <c r="J1554" i="21"/>
  <c r="L1554" i="21"/>
  <c r="K1554" i="21"/>
  <c r="H1555" i="21"/>
  <c r="M1554" i="21"/>
  <c r="O1554" i="21"/>
  <c r="P1554" i="21"/>
  <c r="Q1554" i="21"/>
  <c r="L1555" i="21"/>
  <c r="J1555" i="21"/>
  <c r="I1555" i="21"/>
  <c r="M1555" i="21"/>
  <c r="K1555" i="21"/>
  <c r="H1556" i="21"/>
  <c r="P1555" i="21"/>
  <c r="Q1555" i="21"/>
  <c r="O1555" i="21"/>
  <c r="L1556" i="21"/>
  <c r="K1556" i="21"/>
  <c r="M1556" i="21"/>
  <c r="I1556" i="21"/>
  <c r="J1556" i="21"/>
  <c r="H1557" i="21"/>
  <c r="P1556" i="21"/>
  <c r="O1556" i="21"/>
  <c r="Q1556" i="21"/>
  <c r="I1557" i="21"/>
  <c r="H1558" i="21"/>
  <c r="L1557" i="21"/>
  <c r="M1557" i="21"/>
  <c r="K1557" i="21"/>
  <c r="J1557" i="21"/>
  <c r="O1557" i="21"/>
  <c r="Q1557" i="21"/>
  <c r="P1557" i="21"/>
  <c r="M1558" i="21"/>
  <c r="H1559" i="21"/>
  <c r="I1558" i="21"/>
  <c r="L1558" i="21"/>
  <c r="K1558" i="21"/>
  <c r="J1558" i="21"/>
  <c r="M1559" i="21"/>
  <c r="H1560" i="21"/>
  <c r="J1559" i="21"/>
  <c r="L1559" i="21"/>
  <c r="K1559" i="21"/>
  <c r="I1559" i="21"/>
  <c r="O1558" i="21"/>
  <c r="P1558" i="21"/>
  <c r="Q1558" i="21"/>
  <c r="M1560" i="21"/>
  <c r="L1560" i="21"/>
  <c r="J1560" i="21"/>
  <c r="K1560" i="21"/>
  <c r="H1561" i="21"/>
  <c r="I1560" i="21"/>
  <c r="P1559" i="21"/>
  <c r="O1559" i="21"/>
  <c r="Q1559" i="21"/>
  <c r="H1562" i="21"/>
  <c r="I1561" i="21"/>
  <c r="L1561" i="21"/>
  <c r="J1561" i="21"/>
  <c r="M1561" i="21"/>
  <c r="K1561" i="21"/>
  <c r="P1560" i="21"/>
  <c r="O1560" i="21"/>
  <c r="Q1560" i="21"/>
  <c r="M1562" i="21"/>
  <c r="L1562" i="21"/>
  <c r="H1563" i="21"/>
  <c r="I1562" i="21"/>
  <c r="J1562" i="21"/>
  <c r="K1562" i="21"/>
  <c r="P1561" i="21"/>
  <c r="Q1561" i="21"/>
  <c r="O1561" i="21"/>
  <c r="I1563" i="21"/>
  <c r="J1563" i="21"/>
  <c r="M1563" i="21"/>
  <c r="L1563" i="21"/>
  <c r="H1564" i="21"/>
  <c r="K1563" i="21"/>
  <c r="O1562" i="21"/>
  <c r="P1562" i="21"/>
  <c r="Q1562" i="21"/>
  <c r="O1563" i="21"/>
  <c r="Q1563" i="21"/>
  <c r="P1563" i="21"/>
  <c r="L1564" i="21"/>
  <c r="H1565" i="21"/>
  <c r="I1564" i="21"/>
  <c r="J1564" i="21"/>
  <c r="K1564" i="21"/>
  <c r="M1564" i="21"/>
  <c r="I1565" i="21"/>
  <c r="M1565" i="21"/>
  <c r="J1565" i="21"/>
  <c r="L1565" i="21"/>
  <c r="H1566" i="21"/>
  <c r="K1565" i="21"/>
  <c r="P1564" i="21"/>
  <c r="O1564" i="21"/>
  <c r="Q1564" i="21"/>
  <c r="Q1565" i="21"/>
  <c r="O1565" i="21"/>
  <c r="P1565" i="21"/>
  <c r="K1566" i="21"/>
  <c r="J1566" i="21"/>
  <c r="M1566" i="21"/>
  <c r="H1567" i="21"/>
  <c r="I1566" i="21"/>
  <c r="L1566" i="21"/>
  <c r="L1567" i="21"/>
  <c r="K1567" i="21"/>
  <c r="J1567" i="21"/>
  <c r="H1568" i="21"/>
  <c r="I1567" i="21"/>
  <c r="M1567" i="21"/>
  <c r="P1566" i="21"/>
  <c r="O1566" i="21"/>
  <c r="Q1566" i="21"/>
  <c r="I1568" i="21"/>
  <c r="L1568" i="21"/>
  <c r="J1568" i="21"/>
  <c r="K1568" i="21"/>
  <c r="M1568" i="21"/>
  <c r="H1569" i="21"/>
  <c r="Q1567" i="21"/>
  <c r="P1567" i="21"/>
  <c r="O1567" i="21"/>
  <c r="O1568" i="21"/>
  <c r="P1568" i="21"/>
  <c r="Q1568" i="21"/>
  <c r="H1570" i="21"/>
  <c r="K1569" i="21"/>
  <c r="M1569" i="21"/>
  <c r="I1569" i="21"/>
  <c r="J1569" i="21"/>
  <c r="L1569" i="21"/>
  <c r="K1570" i="21"/>
  <c r="I1570" i="21"/>
  <c r="H1571" i="21"/>
  <c r="M1570" i="21"/>
  <c r="J1570" i="21"/>
  <c r="L1570" i="21"/>
  <c r="O1569" i="21"/>
  <c r="Q1569" i="21"/>
  <c r="P1569" i="21"/>
  <c r="Q1570" i="21"/>
  <c r="P1570" i="21"/>
  <c r="O1570" i="21"/>
  <c r="H1572" i="21"/>
  <c r="M1571" i="21"/>
  <c r="I1571" i="21"/>
  <c r="L1571" i="21"/>
  <c r="K1571" i="21"/>
  <c r="J1571" i="21"/>
  <c r="L1572" i="21"/>
  <c r="I1572" i="21"/>
  <c r="H1573" i="21"/>
  <c r="K1572" i="21"/>
  <c r="M1572" i="21"/>
  <c r="J1572" i="21"/>
  <c r="P1571" i="21"/>
  <c r="Q1571" i="21"/>
  <c r="O1571" i="21"/>
  <c r="P1572" i="21"/>
  <c r="O1572" i="21"/>
  <c r="Q1572" i="21"/>
  <c r="K1573" i="21"/>
  <c r="L1573" i="21"/>
  <c r="M1573" i="21"/>
  <c r="H1574" i="21"/>
  <c r="J1573" i="21"/>
  <c r="I1573" i="21"/>
  <c r="L1574" i="21"/>
  <c r="J1574" i="21"/>
  <c r="H1575" i="21"/>
  <c r="I1574" i="21"/>
  <c r="M1574" i="21"/>
  <c r="K1574" i="21"/>
  <c r="P1573" i="21"/>
  <c r="O1573" i="21"/>
  <c r="Q1573" i="21"/>
  <c r="M1575" i="21"/>
  <c r="I1575" i="21"/>
  <c r="K1575" i="21"/>
  <c r="L1575" i="21"/>
  <c r="J1575" i="21"/>
  <c r="H1576" i="21"/>
  <c r="P1574" i="21"/>
  <c r="O1574" i="21"/>
  <c r="Q1574" i="21"/>
  <c r="Q1575" i="21"/>
  <c r="P1575" i="21"/>
  <c r="O1575" i="21"/>
  <c r="L1576" i="21"/>
  <c r="M1576" i="21"/>
  <c r="H1577" i="21"/>
  <c r="J1576" i="21"/>
  <c r="I1576" i="21"/>
  <c r="K1576" i="21"/>
  <c r="I1577" i="21"/>
  <c r="J1577" i="21"/>
  <c r="K1577" i="21"/>
  <c r="M1577" i="21"/>
  <c r="H1578" i="21"/>
  <c r="L1577" i="21"/>
  <c r="P1576" i="21"/>
  <c r="Q1576" i="21"/>
  <c r="O1576" i="21"/>
  <c r="Q1577" i="21"/>
  <c r="O1577" i="21"/>
  <c r="P1577" i="21"/>
  <c r="L1578" i="21"/>
  <c r="H1579" i="21"/>
  <c r="I1578" i="21"/>
  <c r="J1578" i="21"/>
  <c r="M1578" i="21"/>
  <c r="K1578" i="21"/>
  <c r="H1580" i="21"/>
  <c r="I1579" i="21"/>
  <c r="M1579" i="21"/>
  <c r="K1579" i="21"/>
  <c r="L1579" i="21"/>
  <c r="J1579" i="21"/>
  <c r="O1578" i="21"/>
  <c r="P1578" i="21"/>
  <c r="Q1578" i="21"/>
  <c r="M1580" i="21"/>
  <c r="H1581" i="21"/>
  <c r="J1580" i="21"/>
  <c r="L1580" i="21"/>
  <c r="K1580" i="21"/>
  <c r="I1580" i="21"/>
  <c r="Q1579" i="21"/>
  <c r="P1579" i="21"/>
  <c r="O1579" i="21"/>
  <c r="H1582" i="21"/>
  <c r="L1581" i="21"/>
  <c r="J1581" i="21"/>
  <c r="M1581" i="21"/>
  <c r="I1581" i="21"/>
  <c r="K1581" i="21"/>
  <c r="O1580" i="21"/>
  <c r="Q1580" i="21"/>
  <c r="P1580" i="21"/>
  <c r="M1582" i="21"/>
  <c r="I1582" i="21"/>
  <c r="K1582" i="21"/>
  <c r="J1582" i="21"/>
  <c r="H1583" i="21"/>
  <c r="L1582" i="21"/>
  <c r="O1581" i="21"/>
  <c r="P1581" i="21"/>
  <c r="Q1581" i="21"/>
  <c r="O1582" i="21"/>
  <c r="Q1582" i="21"/>
  <c r="P1582" i="21"/>
  <c r="M1583" i="21"/>
  <c r="K1583" i="21"/>
  <c r="H1584" i="21"/>
  <c r="J1583" i="21"/>
  <c r="L1583" i="21"/>
  <c r="I1583" i="21"/>
  <c r="M1584" i="21"/>
  <c r="H1585" i="21"/>
  <c r="J1584" i="21"/>
  <c r="I1584" i="21"/>
  <c r="K1584" i="21"/>
  <c r="L1584" i="21"/>
  <c r="Q1583" i="21"/>
  <c r="O1583" i="21"/>
  <c r="P1583" i="21"/>
  <c r="I1585" i="21"/>
  <c r="K1585" i="21"/>
  <c r="J1585" i="21"/>
  <c r="H1586" i="21"/>
  <c r="L1585" i="21"/>
  <c r="M1585" i="21"/>
  <c r="P1584" i="21"/>
  <c r="O1584" i="21"/>
  <c r="Q1584" i="21"/>
  <c r="P1585" i="21"/>
  <c r="Q1585" i="21"/>
  <c r="O1585" i="21"/>
  <c r="I1586" i="21"/>
  <c r="K1586" i="21"/>
  <c r="J1586" i="21"/>
  <c r="M1586" i="21"/>
  <c r="L1586" i="21"/>
  <c r="H1587" i="21"/>
  <c r="Q1586" i="21"/>
  <c r="P1586" i="21"/>
  <c r="O1586" i="21"/>
  <c r="H1588" i="21"/>
  <c r="L1587" i="21"/>
  <c r="I1587" i="21"/>
  <c r="K1587" i="21"/>
  <c r="M1587" i="21"/>
  <c r="J1587" i="21"/>
  <c r="L1588" i="21"/>
  <c r="K1588" i="21"/>
  <c r="H1589" i="21"/>
  <c r="M1588" i="21"/>
  <c r="I1588" i="21"/>
  <c r="J1588" i="21"/>
  <c r="Q1587" i="21"/>
  <c r="O1587" i="21"/>
  <c r="P1587" i="21"/>
  <c r="K1589" i="21"/>
  <c r="H1590" i="21"/>
  <c r="M1589" i="21"/>
  <c r="L1589" i="21"/>
  <c r="I1589" i="21"/>
  <c r="J1589" i="21"/>
  <c r="O1588" i="21"/>
  <c r="P1588" i="21"/>
  <c r="Q1588" i="21"/>
  <c r="H1591" i="21"/>
  <c r="L1590" i="21"/>
  <c r="K1590" i="21"/>
  <c r="M1590" i="21"/>
  <c r="J1590" i="21"/>
  <c r="I1590" i="21"/>
  <c r="Q1589" i="21"/>
  <c r="P1589" i="21"/>
  <c r="O1589" i="21"/>
  <c r="L1591" i="21"/>
  <c r="M1591" i="21"/>
  <c r="K1591" i="21"/>
  <c r="I1591" i="21"/>
  <c r="H1592" i="21"/>
  <c r="J1591" i="21"/>
  <c r="P1590" i="21"/>
  <c r="O1590" i="21"/>
  <c r="Q1590" i="21"/>
  <c r="P1591" i="21"/>
  <c r="Q1591" i="21"/>
  <c r="O1591" i="21"/>
  <c r="M1592" i="21"/>
  <c r="H1593" i="21"/>
  <c r="K1592" i="21"/>
  <c r="L1592" i="21"/>
  <c r="I1592" i="21"/>
  <c r="J1592" i="21"/>
  <c r="J1593" i="21"/>
  <c r="I1593" i="21"/>
  <c r="K1593" i="21"/>
  <c r="M1593" i="21"/>
  <c r="L1593" i="21"/>
  <c r="H1594" i="21"/>
  <c r="P1592" i="21"/>
  <c r="O1592" i="21"/>
  <c r="Q1592" i="21"/>
  <c r="Q1593" i="21"/>
  <c r="O1593" i="21"/>
  <c r="P1593" i="21"/>
  <c r="K1594" i="21"/>
  <c r="L1594" i="21"/>
  <c r="J1594" i="21"/>
  <c r="I1594" i="21"/>
  <c r="H1595" i="21"/>
  <c r="M1594" i="21"/>
  <c r="Q1594" i="21"/>
  <c r="P1594" i="21"/>
  <c r="O1594" i="21"/>
  <c r="I1595" i="21"/>
  <c r="K1595" i="21"/>
  <c r="M1595" i="21"/>
  <c r="J1595" i="21"/>
  <c r="L1595" i="21"/>
  <c r="H1596" i="21"/>
  <c r="O1595" i="21"/>
  <c r="Q1595" i="21"/>
  <c r="P1595" i="21"/>
  <c r="K1596" i="21"/>
  <c r="J1596" i="21"/>
  <c r="I1596" i="21"/>
  <c r="M1596" i="21"/>
  <c r="H1597" i="21"/>
  <c r="L1596" i="21"/>
  <c r="P1596" i="21"/>
  <c r="O1596" i="21"/>
  <c r="Q1596" i="21"/>
  <c r="I1597" i="21"/>
  <c r="H1598" i="21"/>
  <c r="M1597" i="21"/>
  <c r="J1597" i="21"/>
  <c r="L1597" i="21"/>
  <c r="K1597" i="21"/>
  <c r="O1597" i="21"/>
  <c r="Q1597" i="21"/>
  <c r="P1597" i="21"/>
  <c r="I1598" i="21"/>
  <c r="H1599" i="21"/>
  <c r="K1598" i="21"/>
  <c r="J1598" i="21"/>
  <c r="L1598" i="21"/>
  <c r="M1598" i="21"/>
  <c r="O1598" i="21"/>
  <c r="P1598" i="21"/>
  <c r="Q1598" i="21"/>
  <c r="I1599" i="21"/>
  <c r="K1599" i="21"/>
  <c r="H1600" i="21"/>
  <c r="L1599" i="21"/>
  <c r="M1599" i="21"/>
  <c r="J1599" i="21"/>
  <c r="Q1599" i="21"/>
  <c r="O1599" i="21"/>
  <c r="P1599" i="21"/>
  <c r="L1600" i="21"/>
  <c r="H1601" i="21"/>
  <c r="K1600" i="21"/>
  <c r="I1600" i="21"/>
  <c r="M1600" i="21"/>
  <c r="J1600" i="21"/>
  <c r="M1601" i="21"/>
  <c r="J1601" i="21"/>
  <c r="I1601" i="21"/>
  <c r="H1602" i="21"/>
  <c r="K1601" i="21"/>
  <c r="L1601" i="21"/>
  <c r="O1600" i="21"/>
  <c r="P1600" i="21"/>
  <c r="Q1600" i="21"/>
  <c r="P1601" i="21"/>
  <c r="O1601" i="21"/>
  <c r="Q1601" i="21"/>
  <c r="H1603" i="21"/>
  <c r="M1602" i="21"/>
  <c r="K1602" i="21"/>
  <c r="J1602" i="21"/>
  <c r="I1602" i="21"/>
  <c r="L1602" i="21"/>
  <c r="M1603" i="21"/>
  <c r="L1603" i="21"/>
  <c r="J1603" i="21"/>
  <c r="I1603" i="21"/>
  <c r="K1603" i="21"/>
  <c r="H1604" i="21"/>
  <c r="Q1602" i="21"/>
  <c r="P1602" i="21"/>
  <c r="O1602" i="21"/>
  <c r="O1603" i="21"/>
  <c r="Q1603" i="21"/>
  <c r="P1603" i="21"/>
  <c r="L1604" i="21"/>
  <c r="M1604" i="21"/>
  <c r="J1604" i="21"/>
  <c r="K1604" i="21"/>
  <c r="H1605" i="21"/>
  <c r="I1604" i="21"/>
  <c r="I1605" i="21"/>
  <c r="J1605" i="21"/>
  <c r="K1605" i="21"/>
  <c r="L1605" i="21"/>
  <c r="H1606" i="21"/>
  <c r="M1605" i="21"/>
  <c r="O1604" i="21"/>
  <c r="P1604" i="21"/>
  <c r="Q1604" i="21"/>
  <c r="O1605" i="21"/>
  <c r="P1605" i="21"/>
  <c r="Q1605" i="21"/>
  <c r="H1607" i="21"/>
  <c r="L1606" i="21"/>
  <c r="J1606" i="21"/>
  <c r="K1606" i="21"/>
  <c r="I1606" i="21"/>
  <c r="M1606" i="21"/>
  <c r="J1607" i="21"/>
  <c r="M1607" i="21"/>
  <c r="K1607" i="21"/>
  <c r="L1607" i="21"/>
  <c r="I1607" i="21"/>
  <c r="H1608" i="21"/>
  <c r="Q1606" i="21"/>
  <c r="O1606" i="21"/>
  <c r="P1606" i="21"/>
  <c r="O1607" i="21"/>
  <c r="Q1607" i="21"/>
  <c r="P1607" i="21"/>
  <c r="J1608" i="21"/>
  <c r="I1608" i="21"/>
  <c r="K1608" i="21"/>
  <c r="M1608" i="21"/>
  <c r="L1608" i="21"/>
  <c r="H1609" i="21"/>
  <c r="Q1608" i="21"/>
  <c r="P1608" i="21"/>
  <c r="O1608" i="21"/>
  <c r="M1609" i="21"/>
  <c r="K1609" i="21"/>
  <c r="I1609" i="21"/>
  <c r="L1609" i="21"/>
  <c r="H1610" i="21"/>
  <c r="J1609" i="21"/>
  <c r="Q1609" i="21"/>
  <c r="O1609" i="21"/>
  <c r="P1609" i="21"/>
  <c r="I1610" i="21"/>
  <c r="K1610" i="21"/>
  <c r="M1610" i="21"/>
  <c r="L1610" i="21"/>
  <c r="J1610" i="21"/>
  <c r="H1611" i="21"/>
  <c r="Q1610" i="21"/>
  <c r="P1610" i="21"/>
  <c r="O1610" i="21"/>
  <c r="I1611" i="21"/>
  <c r="J1611" i="21"/>
  <c r="M1611" i="21"/>
  <c r="K1611" i="21"/>
  <c r="L1611" i="21"/>
  <c r="H1612" i="21"/>
  <c r="O1611" i="21"/>
  <c r="P1611" i="21"/>
  <c r="Q1611" i="21"/>
  <c r="L1612" i="21"/>
  <c r="K1612" i="21"/>
  <c r="M1612" i="21"/>
  <c r="I1612" i="21"/>
  <c r="J1612" i="21"/>
  <c r="H1613" i="21"/>
  <c r="Q1612" i="21"/>
  <c r="O1612" i="21"/>
  <c r="P1612" i="21"/>
  <c r="J1613" i="21"/>
  <c r="L1613" i="21"/>
  <c r="K1613" i="21"/>
  <c r="M1613" i="21"/>
  <c r="I1613" i="21"/>
  <c r="H1614" i="21"/>
  <c r="Q1613" i="21"/>
  <c r="P1613" i="21"/>
  <c r="O1613" i="21"/>
  <c r="I1614" i="21"/>
  <c r="J1614" i="21"/>
  <c r="L1614" i="21"/>
  <c r="H1615" i="21"/>
  <c r="M1614" i="21"/>
  <c r="K1614" i="21"/>
  <c r="Q1614" i="21"/>
  <c r="P1614" i="21"/>
  <c r="O1614" i="21"/>
  <c r="K1615" i="21"/>
  <c r="L1615" i="21"/>
  <c r="I1615" i="21"/>
  <c r="H1616" i="21"/>
  <c r="M1615" i="21"/>
  <c r="J1615" i="21"/>
  <c r="O1615" i="21"/>
  <c r="P1615" i="21"/>
  <c r="Q1615" i="21"/>
  <c r="L1616" i="21"/>
  <c r="K1616" i="21"/>
  <c r="M1616" i="21"/>
  <c r="H1617" i="21"/>
  <c r="I1616" i="21"/>
  <c r="J1616" i="21"/>
  <c r="M1617" i="21"/>
  <c r="I1617" i="21"/>
  <c r="L1617" i="21"/>
  <c r="H1618" i="21"/>
  <c r="K1617" i="21"/>
  <c r="J1617" i="21"/>
  <c r="P1616" i="21"/>
  <c r="O1616" i="21"/>
  <c r="Q1616" i="21"/>
  <c r="P1617" i="21"/>
  <c r="O1617" i="21"/>
  <c r="Q1617" i="21"/>
  <c r="I1618" i="21"/>
  <c r="M1618" i="21"/>
  <c r="L1618" i="21"/>
  <c r="J1618" i="21"/>
  <c r="H1619" i="21"/>
  <c r="K1618" i="21"/>
  <c r="Q1618" i="21"/>
  <c r="P1618" i="21"/>
  <c r="O1618" i="21"/>
  <c r="J1619" i="21"/>
  <c r="K1619" i="21"/>
  <c r="I1619" i="21"/>
  <c r="H1620" i="21"/>
  <c r="L1619" i="21"/>
  <c r="M1619" i="21"/>
  <c r="O1619" i="21"/>
  <c r="P1619" i="21"/>
  <c r="Q1619" i="21"/>
  <c r="K1620" i="21"/>
  <c r="M1620" i="21"/>
  <c r="J1620" i="21"/>
  <c r="I1620" i="21"/>
  <c r="H1621" i="21"/>
  <c r="L1620" i="21"/>
  <c r="O1620" i="21"/>
  <c r="Q1620" i="21"/>
  <c r="P1620" i="21"/>
  <c r="H1622" i="21"/>
  <c r="I1621" i="21"/>
  <c r="J1621" i="21"/>
  <c r="K1621" i="21"/>
  <c r="M1621" i="21"/>
  <c r="L1621" i="21"/>
  <c r="L1622" i="21"/>
  <c r="M1622" i="21"/>
  <c r="J1622" i="21"/>
  <c r="H1623" i="21"/>
  <c r="I1622" i="21"/>
  <c r="K1622" i="21"/>
  <c r="O1621" i="21"/>
  <c r="Q1621" i="21"/>
  <c r="P1621" i="21"/>
  <c r="I1623" i="21"/>
  <c r="J1623" i="21"/>
  <c r="L1623" i="21"/>
  <c r="M1623" i="21"/>
  <c r="H1624" i="21"/>
  <c r="K1623" i="21"/>
  <c r="O1622" i="21"/>
  <c r="P1622" i="21"/>
  <c r="Q1622" i="21"/>
  <c r="Q1623" i="21"/>
  <c r="P1623" i="21"/>
  <c r="O1623" i="21"/>
  <c r="M1624" i="21"/>
  <c r="L1624" i="21"/>
  <c r="I1624" i="21"/>
  <c r="H1625" i="21"/>
  <c r="J1624" i="21"/>
  <c r="K1624" i="21"/>
  <c r="Q1624" i="21"/>
  <c r="O1624" i="21"/>
  <c r="P1624" i="21"/>
  <c r="M1625" i="21"/>
  <c r="H1626" i="21"/>
  <c r="K1625" i="21"/>
  <c r="J1625" i="21"/>
  <c r="L1625" i="21"/>
  <c r="I1625" i="21"/>
  <c r="I1626" i="21"/>
  <c r="J1626" i="21"/>
  <c r="M1626" i="21"/>
  <c r="K1626" i="21"/>
  <c r="H1627" i="21"/>
  <c r="L1626" i="21"/>
  <c r="O1625" i="21"/>
  <c r="Q1625" i="21"/>
  <c r="P1625" i="21"/>
  <c r="O1626" i="21"/>
  <c r="P1626" i="21"/>
  <c r="Q1626" i="21"/>
  <c r="J1627" i="21"/>
  <c r="I1627" i="21"/>
  <c r="L1627" i="21"/>
  <c r="M1627" i="21"/>
  <c r="K1627" i="21"/>
  <c r="H1628" i="21"/>
  <c r="O1627" i="21"/>
  <c r="P1627" i="21"/>
  <c r="Q1627" i="21"/>
  <c r="H1629" i="21"/>
  <c r="M1628" i="21"/>
  <c r="J1628" i="21"/>
  <c r="L1628" i="21"/>
  <c r="I1628" i="21"/>
  <c r="K1628" i="21"/>
  <c r="I1629" i="21"/>
  <c r="L1629" i="21"/>
  <c r="J1629" i="21"/>
  <c r="K1629" i="21"/>
  <c r="H1630" i="21"/>
  <c r="M1629" i="21"/>
  <c r="Q1628" i="21"/>
  <c r="P1628" i="21"/>
  <c r="O1628" i="21"/>
  <c r="P1629" i="21"/>
  <c r="Q1629" i="21"/>
  <c r="O1629" i="21"/>
  <c r="H1631" i="21"/>
  <c r="I1630" i="21"/>
  <c r="L1630" i="21"/>
  <c r="J1630" i="21"/>
  <c r="K1630" i="21"/>
  <c r="M1630" i="21"/>
  <c r="I1631" i="21"/>
  <c r="M1631" i="21"/>
  <c r="L1631" i="21"/>
  <c r="J1631" i="21"/>
  <c r="H1632" i="21"/>
  <c r="K1631" i="21"/>
  <c r="O1630" i="21"/>
  <c r="P1630" i="21"/>
  <c r="Q1630" i="21"/>
  <c r="Q1631" i="21"/>
  <c r="P1631" i="21"/>
  <c r="O1631" i="21"/>
  <c r="J1632" i="21"/>
  <c r="L1632" i="21"/>
  <c r="K1632" i="21"/>
  <c r="M1632" i="21"/>
  <c r="H1633" i="21"/>
  <c r="I1632" i="21"/>
  <c r="L1633" i="21"/>
  <c r="I1633" i="21"/>
  <c r="J1633" i="21"/>
  <c r="M1633" i="21"/>
  <c r="H1634" i="21"/>
  <c r="K1633" i="21"/>
  <c r="O1632" i="21"/>
  <c r="P1632" i="21"/>
  <c r="Q1632" i="21"/>
  <c r="P1633" i="21"/>
  <c r="Q1633" i="21"/>
  <c r="O1633" i="21"/>
  <c r="M1634" i="21"/>
  <c r="L1634" i="21"/>
  <c r="H1635" i="21"/>
  <c r="I1634" i="21"/>
  <c r="K1634" i="21"/>
  <c r="J1634" i="21"/>
  <c r="J1635" i="21"/>
  <c r="K1635" i="21"/>
  <c r="H1636" i="21"/>
  <c r="M1635" i="21"/>
  <c r="I1635" i="21"/>
  <c r="L1635" i="21"/>
  <c r="O1634" i="21"/>
  <c r="P1634" i="21"/>
  <c r="Q1634" i="21"/>
  <c r="H1637" i="21"/>
  <c r="J1636" i="21"/>
  <c r="K1636" i="21"/>
  <c r="I1636" i="21"/>
  <c r="M1636" i="21"/>
  <c r="L1636" i="21"/>
  <c r="P1635" i="21"/>
  <c r="O1635" i="21"/>
  <c r="Q1635" i="21"/>
  <c r="L1637" i="21"/>
  <c r="K1637" i="21"/>
  <c r="I1637" i="21"/>
  <c r="M1637" i="21"/>
  <c r="H1638" i="21"/>
  <c r="J1637" i="21"/>
  <c r="P1636" i="21"/>
  <c r="Q1636" i="21"/>
  <c r="O1636" i="21"/>
  <c r="O1637" i="21"/>
  <c r="Q1637" i="21"/>
  <c r="P1637" i="21"/>
  <c r="K1638" i="21"/>
  <c r="I1638" i="21"/>
  <c r="M1638" i="21"/>
  <c r="H1639" i="21"/>
  <c r="L1638" i="21"/>
  <c r="J1638" i="21"/>
  <c r="O1638" i="21"/>
  <c r="P1638" i="21"/>
  <c r="Q1638" i="21"/>
  <c r="L1639" i="21"/>
  <c r="H1640" i="21"/>
  <c r="K1639" i="21"/>
  <c r="I1639" i="21"/>
  <c r="M1639" i="21"/>
  <c r="J1639" i="21"/>
  <c r="I1640" i="21"/>
  <c r="L1640" i="21"/>
  <c r="J1640" i="21"/>
  <c r="H1641" i="21"/>
  <c r="M1640" i="21"/>
  <c r="K1640" i="21"/>
  <c r="P1639" i="21"/>
  <c r="O1639" i="21"/>
  <c r="Q1639" i="21"/>
  <c r="O1640" i="21"/>
  <c r="Q1640" i="21"/>
  <c r="P1640" i="21"/>
  <c r="M1641" i="21"/>
  <c r="I1641" i="21"/>
  <c r="L1641" i="21"/>
  <c r="J1641" i="21"/>
  <c r="K1641" i="21"/>
  <c r="H1642" i="21"/>
  <c r="P1641" i="21"/>
  <c r="Q1641" i="21"/>
  <c r="O1641" i="21"/>
  <c r="K1642" i="21"/>
  <c r="M1642" i="21"/>
  <c r="I1642" i="21"/>
  <c r="H1643" i="21"/>
  <c r="L1642" i="21"/>
  <c r="J1642" i="21"/>
  <c r="Q1642" i="21"/>
  <c r="P1642" i="21"/>
  <c r="O1642" i="21"/>
  <c r="H1644" i="21"/>
  <c r="M1643" i="21"/>
  <c r="I1643" i="21"/>
  <c r="J1643" i="21"/>
  <c r="K1643" i="21"/>
  <c r="L1643" i="21"/>
  <c r="I1644" i="21"/>
  <c r="K1644" i="21"/>
  <c r="M1644" i="21"/>
  <c r="L1644" i="21"/>
  <c r="J1644" i="21"/>
  <c r="H1645" i="21"/>
  <c r="O1643" i="21"/>
  <c r="P1643" i="21"/>
  <c r="Q1643" i="21"/>
  <c r="O1644" i="21"/>
  <c r="P1644" i="21"/>
  <c r="Q1644" i="21"/>
  <c r="J1645" i="21"/>
  <c r="I1645" i="21"/>
  <c r="L1645" i="21"/>
  <c r="H1646" i="21"/>
  <c r="K1645" i="21"/>
  <c r="M1645" i="21"/>
  <c r="P1645" i="21"/>
  <c r="O1645" i="21"/>
  <c r="Q1645" i="21"/>
  <c r="L1646" i="21"/>
  <c r="H1647" i="21"/>
  <c r="J1646" i="21"/>
  <c r="M1646" i="21"/>
  <c r="K1646" i="21"/>
  <c r="I1646" i="21"/>
  <c r="M1647" i="21"/>
  <c r="K1647" i="21"/>
  <c r="J1647" i="21"/>
  <c r="H1648" i="21"/>
  <c r="L1647" i="21"/>
  <c r="I1647" i="21"/>
  <c r="O1646" i="21"/>
  <c r="Q1646" i="21"/>
  <c r="P1646" i="21"/>
  <c r="M1648" i="21"/>
  <c r="K1648" i="21"/>
  <c r="J1648" i="21"/>
  <c r="H1649" i="21"/>
  <c r="L1648" i="21"/>
  <c r="I1648" i="21"/>
  <c r="P1647" i="21"/>
  <c r="Q1647" i="21"/>
  <c r="O1647" i="21"/>
  <c r="H1650" i="21"/>
  <c r="M1649" i="21"/>
  <c r="L1649" i="21"/>
  <c r="K1649" i="21"/>
  <c r="J1649" i="21"/>
  <c r="I1649" i="21"/>
  <c r="P1648" i="21"/>
  <c r="O1648" i="21"/>
  <c r="Q1648" i="21"/>
  <c r="M1650" i="21"/>
  <c r="L1650" i="21"/>
  <c r="J1650" i="21"/>
  <c r="H1651" i="21"/>
  <c r="I1650" i="21"/>
  <c r="K1650" i="21"/>
  <c r="O1649" i="21"/>
  <c r="P1649" i="21"/>
  <c r="Q1649" i="21"/>
  <c r="H1652" i="21"/>
  <c r="I1651" i="21"/>
  <c r="J1651" i="21"/>
  <c r="M1651" i="21"/>
  <c r="L1651" i="21"/>
  <c r="K1651" i="21"/>
  <c r="P1650" i="21"/>
  <c r="O1650" i="21"/>
  <c r="Q1650" i="21"/>
  <c r="L1652" i="21"/>
  <c r="J1652" i="21"/>
  <c r="H1653" i="21"/>
  <c r="M1652" i="21"/>
  <c r="K1652" i="21"/>
  <c r="I1652" i="21"/>
  <c r="P1651" i="21"/>
  <c r="Q1651" i="21"/>
  <c r="O1651" i="21"/>
  <c r="I1653" i="21"/>
  <c r="M1653" i="21"/>
  <c r="L1653" i="21"/>
  <c r="J1653" i="21"/>
  <c r="K1653" i="21"/>
  <c r="H1654" i="21"/>
  <c r="P1652" i="21"/>
  <c r="Q1652" i="21"/>
  <c r="O1652" i="21"/>
  <c r="O1653" i="21"/>
  <c r="P1653" i="21"/>
  <c r="Q1653" i="21"/>
  <c r="H1655" i="21"/>
  <c r="I1654" i="21"/>
  <c r="K1654" i="21"/>
  <c r="L1654" i="21"/>
  <c r="J1654" i="21"/>
  <c r="M1654" i="21"/>
  <c r="L1655" i="21"/>
  <c r="H1656" i="21"/>
  <c r="J1655" i="21"/>
  <c r="I1655" i="21"/>
  <c r="K1655" i="21"/>
  <c r="M1655" i="21"/>
  <c r="Q1654" i="21"/>
  <c r="P1654" i="21"/>
  <c r="O1654" i="21"/>
  <c r="I1656" i="21"/>
  <c r="J1656" i="21"/>
  <c r="K1656" i="21"/>
  <c r="L1656" i="21"/>
  <c r="H1657" i="21"/>
  <c r="M1656" i="21"/>
  <c r="Q1655" i="21"/>
  <c r="O1655" i="21"/>
  <c r="P1655" i="21"/>
  <c r="O1656" i="21"/>
  <c r="Q1656" i="21"/>
  <c r="P1656" i="21"/>
  <c r="H1658" i="21"/>
  <c r="K1657" i="21"/>
  <c r="J1657" i="21"/>
  <c r="M1657" i="21"/>
  <c r="L1657" i="21"/>
  <c r="I1657" i="21"/>
  <c r="H1659" i="21"/>
  <c r="M1658" i="21"/>
  <c r="J1658" i="21"/>
  <c r="K1658" i="21"/>
  <c r="I1658" i="21"/>
  <c r="L1658" i="21"/>
  <c r="O1657" i="21"/>
  <c r="P1657" i="21"/>
  <c r="Q1657" i="21"/>
  <c r="K1659" i="21"/>
  <c r="L1659" i="21"/>
  <c r="M1659" i="21"/>
  <c r="I1659" i="21"/>
  <c r="H1660" i="21"/>
  <c r="J1659" i="21"/>
  <c r="P1658" i="21"/>
  <c r="Q1658" i="21"/>
  <c r="O1658" i="21"/>
  <c r="P1659" i="21"/>
  <c r="O1659" i="21"/>
  <c r="Q1659" i="21"/>
  <c r="M1660" i="21"/>
  <c r="K1660" i="21"/>
  <c r="I1660" i="21"/>
  <c r="H1661" i="21"/>
  <c r="J1660" i="21"/>
  <c r="L1660" i="21"/>
  <c r="P1660" i="21"/>
  <c r="O1660" i="21"/>
  <c r="Q1660" i="21"/>
  <c r="M1661" i="21"/>
  <c r="J1661" i="21"/>
  <c r="I1661" i="21"/>
  <c r="H1662" i="21"/>
  <c r="K1661" i="21"/>
  <c r="L1661" i="21"/>
  <c r="O1661" i="21"/>
  <c r="P1661" i="21"/>
  <c r="Q1661" i="21"/>
  <c r="H1663" i="21"/>
  <c r="I1662" i="21"/>
  <c r="L1662" i="21"/>
  <c r="M1662" i="21"/>
  <c r="K1662" i="21"/>
  <c r="J1662" i="21"/>
  <c r="J1663" i="21"/>
  <c r="I1663" i="21"/>
  <c r="K1663" i="21"/>
  <c r="M1663" i="21"/>
  <c r="L1663" i="21"/>
  <c r="H1664" i="21"/>
  <c r="P1662" i="21"/>
  <c r="Q1662" i="21"/>
  <c r="O1662" i="21"/>
  <c r="O1663" i="21"/>
  <c r="Q1663" i="21"/>
  <c r="P1663" i="21"/>
  <c r="L1664" i="21"/>
  <c r="H1665" i="21"/>
  <c r="J1664" i="21"/>
  <c r="I1664" i="21"/>
  <c r="K1664" i="21"/>
  <c r="M1664" i="21"/>
  <c r="I1665" i="21"/>
  <c r="K1665" i="21"/>
  <c r="M1665" i="21"/>
  <c r="H1666" i="21"/>
  <c r="L1665" i="21"/>
  <c r="J1665" i="21"/>
  <c r="O1664" i="21"/>
  <c r="P1664" i="21"/>
  <c r="Q1664" i="21"/>
  <c r="P1665" i="21"/>
  <c r="Q1665" i="21"/>
  <c r="O1665" i="21"/>
  <c r="I1666" i="21"/>
  <c r="K1666" i="21"/>
  <c r="H1667" i="21"/>
  <c r="J1666" i="21"/>
  <c r="L1666" i="21"/>
  <c r="M1666" i="21"/>
  <c r="O1666" i="21"/>
  <c r="Q1666" i="21"/>
  <c r="P1666" i="21"/>
  <c r="J1667" i="21"/>
  <c r="M1667" i="21"/>
  <c r="L1667" i="21"/>
  <c r="I1667" i="21"/>
  <c r="H1668" i="21"/>
  <c r="K1667" i="21"/>
  <c r="O1667" i="21"/>
  <c r="Q1667" i="21"/>
  <c r="P1667" i="21"/>
  <c r="J1668" i="21"/>
  <c r="I1668" i="21"/>
  <c r="M1668" i="21"/>
  <c r="K1668" i="21"/>
  <c r="H1669" i="21"/>
  <c r="L1668" i="21"/>
  <c r="Q1668" i="21"/>
  <c r="P1668" i="21"/>
  <c r="O1668" i="21"/>
  <c r="L1669" i="21"/>
  <c r="M1669" i="21"/>
  <c r="K1669" i="21"/>
  <c r="J1669" i="21"/>
  <c r="I1669" i="21"/>
  <c r="H1670" i="21"/>
  <c r="P1669" i="21"/>
  <c r="O1669" i="21"/>
  <c r="Q1669" i="21"/>
  <c r="K1670" i="21"/>
  <c r="M1670" i="21"/>
  <c r="I1670" i="21"/>
  <c r="L1670" i="21"/>
  <c r="H1671" i="21"/>
  <c r="J1670" i="21"/>
  <c r="Q1670" i="21"/>
  <c r="O1670" i="21"/>
  <c r="P1670" i="21"/>
  <c r="H1672" i="21"/>
  <c r="J1671" i="21"/>
  <c r="L1671" i="21"/>
  <c r="I1671" i="21"/>
  <c r="K1671" i="21"/>
  <c r="M1671" i="21"/>
  <c r="I1672" i="21"/>
  <c r="H1673" i="21"/>
  <c r="K1672" i="21"/>
  <c r="L1672" i="21"/>
  <c r="J1672" i="21"/>
  <c r="M1672" i="21"/>
  <c r="Q1671" i="21"/>
  <c r="P1671" i="21"/>
  <c r="O1671" i="21"/>
  <c r="P1672" i="21"/>
  <c r="O1672" i="21"/>
  <c r="Q1672" i="21"/>
  <c r="K1673" i="21"/>
  <c r="J1673" i="21"/>
  <c r="L1673" i="21"/>
  <c r="H1674" i="21"/>
  <c r="I1673" i="21"/>
  <c r="M1673" i="21"/>
  <c r="K1674" i="21"/>
  <c r="M1674" i="21"/>
  <c r="H1675" i="21"/>
  <c r="L1674" i="21"/>
  <c r="J1674" i="21"/>
  <c r="I1674" i="21"/>
  <c r="O1673" i="21"/>
  <c r="Q1673" i="21"/>
  <c r="P1673" i="21"/>
  <c r="H1676" i="21"/>
  <c r="J1675" i="21"/>
  <c r="M1675" i="21"/>
  <c r="K1675" i="21"/>
  <c r="I1675" i="21"/>
  <c r="L1675" i="21"/>
  <c r="O1674" i="21"/>
  <c r="Q1674" i="21"/>
  <c r="P1674" i="21"/>
  <c r="K1676" i="21"/>
  <c r="I1676" i="21"/>
  <c r="H1677" i="21"/>
  <c r="L1676" i="21"/>
  <c r="J1676" i="21"/>
  <c r="M1676" i="21"/>
  <c r="Q1675" i="21"/>
  <c r="O1675" i="21"/>
  <c r="P1675" i="21"/>
  <c r="Q1676" i="21"/>
  <c r="P1676" i="21"/>
  <c r="O1676" i="21"/>
  <c r="I1677" i="21"/>
  <c r="J1677" i="21"/>
  <c r="M1677" i="21"/>
  <c r="K1677" i="21"/>
  <c r="L1677" i="21"/>
  <c r="H1678" i="21"/>
  <c r="P1677" i="21"/>
  <c r="Q1677" i="21"/>
  <c r="O1677" i="21"/>
  <c r="L1678" i="21"/>
  <c r="I1678" i="21"/>
  <c r="M1678" i="21"/>
  <c r="K1678" i="21"/>
  <c r="J1678" i="21"/>
  <c r="H1679" i="21"/>
  <c r="Q1678" i="21"/>
  <c r="P1678" i="21"/>
  <c r="O1678" i="21"/>
  <c r="I1679" i="21"/>
  <c r="K1679" i="21"/>
  <c r="L1679" i="21"/>
  <c r="J1679" i="21"/>
  <c r="M1679" i="21"/>
  <c r="H1680" i="21"/>
  <c r="Q1679" i="21"/>
  <c r="P1679" i="21"/>
  <c r="O1679" i="21"/>
  <c r="H1681" i="21"/>
  <c r="I1680" i="21"/>
  <c r="L1680" i="21"/>
  <c r="K1680" i="21"/>
  <c r="J1680" i="21"/>
  <c r="M1680" i="21"/>
  <c r="L1681" i="21"/>
  <c r="J1681" i="21"/>
  <c r="K1681" i="21"/>
  <c r="M1681" i="21"/>
  <c r="H1682" i="21"/>
  <c r="I1681" i="21"/>
  <c r="Q1680" i="21"/>
  <c r="P1680" i="21"/>
  <c r="O1680" i="21"/>
  <c r="H1683" i="21"/>
  <c r="K1682" i="21"/>
  <c r="L1682" i="21"/>
  <c r="M1682" i="21"/>
  <c r="J1682" i="21"/>
  <c r="I1682" i="21"/>
  <c r="Q1681" i="21"/>
  <c r="P1681" i="21"/>
  <c r="O1681" i="21"/>
  <c r="M1683" i="21"/>
  <c r="L1683" i="21"/>
  <c r="J1683" i="21"/>
  <c r="H1684" i="21"/>
  <c r="I1683" i="21"/>
  <c r="K1683" i="21"/>
  <c r="P1682" i="21"/>
  <c r="Q1682" i="21"/>
  <c r="O1682" i="21"/>
  <c r="J1684" i="21"/>
  <c r="H1685" i="21"/>
  <c r="I1684" i="21"/>
  <c r="K1684" i="21"/>
  <c r="L1684" i="21"/>
  <c r="M1684" i="21"/>
  <c r="Q1683" i="21"/>
  <c r="P1683" i="21"/>
  <c r="O1683" i="21"/>
  <c r="K1685" i="21"/>
  <c r="M1685" i="21"/>
  <c r="J1685" i="21"/>
  <c r="H1686" i="21"/>
  <c r="I1685" i="21"/>
  <c r="L1685" i="21"/>
  <c r="P1684" i="21"/>
  <c r="O1684" i="21"/>
  <c r="Q1684" i="21"/>
  <c r="I1686" i="21"/>
  <c r="M1686" i="21"/>
  <c r="J1686" i="21"/>
  <c r="K1686" i="21"/>
  <c r="L1686" i="21"/>
  <c r="H1687" i="21"/>
  <c r="O1685" i="21"/>
  <c r="Q1685" i="21"/>
  <c r="P1685" i="21"/>
  <c r="O1686" i="21"/>
  <c r="P1686" i="21"/>
  <c r="Q1686" i="21"/>
  <c r="J1687" i="21"/>
  <c r="K1687" i="21"/>
  <c r="M1687" i="21"/>
  <c r="L1687" i="21"/>
  <c r="H1688" i="21"/>
  <c r="I1687" i="21"/>
  <c r="K1688" i="21"/>
  <c r="M1688" i="21"/>
  <c r="I1688" i="21"/>
  <c r="J1688" i="21"/>
  <c r="H1689" i="21"/>
  <c r="L1688" i="21"/>
  <c r="P1687" i="21"/>
  <c r="O1687" i="21"/>
  <c r="Q1687" i="21"/>
  <c r="Q1688" i="21"/>
  <c r="P1688" i="21"/>
  <c r="O1688" i="21"/>
  <c r="I1689" i="21"/>
  <c r="L1689" i="21"/>
  <c r="M1689" i="21"/>
  <c r="H1690" i="21"/>
  <c r="J1689" i="21"/>
  <c r="K1689" i="21"/>
  <c r="O1689" i="21"/>
  <c r="Q1689" i="21"/>
  <c r="P1689" i="21"/>
  <c r="K1690" i="21"/>
  <c r="J1690" i="21"/>
  <c r="M1690" i="21"/>
  <c r="H1691" i="21"/>
  <c r="I1690" i="21"/>
  <c r="L1690" i="21"/>
  <c r="J1691" i="21"/>
  <c r="L1691" i="21"/>
  <c r="I1691" i="21"/>
  <c r="K1691" i="21"/>
  <c r="M1691" i="21"/>
  <c r="H1692" i="21"/>
  <c r="Q1690" i="21"/>
  <c r="P1690" i="21"/>
  <c r="O1690" i="21"/>
  <c r="O1691" i="21"/>
  <c r="P1691" i="21"/>
  <c r="Q1691" i="21"/>
  <c r="I1692" i="21"/>
  <c r="L1692" i="21"/>
  <c r="H1693" i="21"/>
  <c r="K1692" i="21"/>
  <c r="M1692" i="21"/>
  <c r="J1692" i="21"/>
  <c r="Q1692" i="21"/>
  <c r="P1692" i="21"/>
  <c r="O1692" i="21"/>
  <c r="K1693" i="21"/>
  <c r="M1693" i="21"/>
  <c r="I1693" i="21"/>
  <c r="L1693" i="21"/>
  <c r="H1694" i="21"/>
  <c r="J1693" i="21"/>
  <c r="P1693" i="21"/>
  <c r="Q1693" i="21"/>
  <c r="O1693" i="21"/>
  <c r="L1694" i="21"/>
  <c r="I1694" i="21"/>
  <c r="J1694" i="21"/>
  <c r="K1694" i="21"/>
  <c r="M1694" i="21"/>
  <c r="H1695" i="21"/>
  <c r="P1694" i="21"/>
  <c r="O1694" i="21"/>
  <c r="Q1694" i="21"/>
  <c r="K1695" i="21"/>
  <c r="J1695" i="21"/>
  <c r="H1696" i="21"/>
  <c r="M1695" i="21"/>
  <c r="I1695" i="21"/>
  <c r="L1695" i="21"/>
  <c r="L1696" i="21"/>
  <c r="J1696" i="21"/>
  <c r="M1696" i="21"/>
  <c r="K1696" i="21"/>
  <c r="I1696" i="21"/>
  <c r="H1697" i="21"/>
  <c r="Q1695" i="21"/>
  <c r="P1695" i="21"/>
  <c r="O1695" i="21"/>
  <c r="O1696" i="21"/>
  <c r="Q1696" i="21"/>
  <c r="P1696" i="21"/>
  <c r="I1697" i="21"/>
  <c r="J1697" i="21"/>
  <c r="L1697" i="21"/>
  <c r="H1698" i="21"/>
  <c r="K1697" i="21"/>
  <c r="M1697" i="21"/>
  <c r="P1697" i="21"/>
  <c r="O1697" i="21"/>
  <c r="Q1697" i="21"/>
  <c r="H1699" i="21"/>
  <c r="I1698" i="21"/>
  <c r="K1698" i="21"/>
  <c r="L1698" i="21"/>
  <c r="M1698" i="21"/>
  <c r="J1698" i="21"/>
  <c r="M1699" i="21"/>
  <c r="J1699" i="21"/>
  <c r="L1699" i="21"/>
  <c r="K1699" i="21"/>
  <c r="I1699" i="21"/>
  <c r="H1700" i="21"/>
  <c r="Q1698" i="21"/>
  <c r="P1698" i="21"/>
  <c r="O1698" i="21"/>
  <c r="P1699" i="21"/>
  <c r="Q1699" i="21"/>
  <c r="O1699" i="21"/>
  <c r="K1700" i="21"/>
  <c r="H1701" i="21"/>
  <c r="I1700" i="21"/>
  <c r="J1700" i="21"/>
  <c r="M1700" i="21"/>
  <c r="L1700" i="21"/>
  <c r="H1702" i="21"/>
  <c r="M1701" i="21"/>
  <c r="J1701" i="21"/>
  <c r="I1701" i="21"/>
  <c r="L1701" i="21"/>
  <c r="K1701" i="21"/>
  <c r="Q1700" i="21"/>
  <c r="P1700" i="21"/>
  <c r="O1700" i="21"/>
  <c r="J1702" i="21"/>
  <c r="H1703" i="21"/>
  <c r="I1702" i="21"/>
  <c r="M1702" i="21"/>
  <c r="K1702" i="21"/>
  <c r="L1702" i="21"/>
  <c r="O1701" i="21"/>
  <c r="Q1701" i="21"/>
  <c r="P1701" i="21"/>
  <c r="J1703" i="21"/>
  <c r="H1704" i="21"/>
  <c r="I1703" i="21"/>
  <c r="K1703" i="21"/>
  <c r="M1703" i="21"/>
  <c r="L1703" i="21"/>
  <c r="P1702" i="21"/>
  <c r="O1702" i="21"/>
  <c r="Q1702" i="21"/>
  <c r="J1704" i="21"/>
  <c r="K1704" i="21"/>
  <c r="H1705" i="21"/>
  <c r="M1704" i="21"/>
  <c r="L1704" i="21"/>
  <c r="I1704" i="21"/>
  <c r="P1703" i="21"/>
  <c r="Q1703" i="21"/>
  <c r="O1703" i="21"/>
  <c r="K1705" i="21"/>
  <c r="H1706" i="21"/>
  <c r="M1705" i="21"/>
  <c r="J1705" i="21"/>
  <c r="L1705" i="21"/>
  <c r="I1705" i="21"/>
  <c r="Q1704" i="21"/>
  <c r="O1704" i="21"/>
  <c r="P1704" i="21"/>
  <c r="H1707" i="21"/>
  <c r="J1706" i="21"/>
  <c r="M1706" i="21"/>
  <c r="K1706" i="21"/>
  <c r="L1706" i="21"/>
  <c r="I1706" i="21"/>
  <c r="Q1705" i="21"/>
  <c r="O1705" i="21"/>
  <c r="P1705" i="21"/>
  <c r="H1708" i="21"/>
  <c r="M1707" i="21"/>
  <c r="L1707" i="21"/>
  <c r="J1707" i="21"/>
  <c r="K1707" i="21"/>
  <c r="I1707" i="21"/>
  <c r="P1706" i="21"/>
  <c r="O1706" i="21"/>
  <c r="Q1706" i="21"/>
  <c r="M1708" i="21"/>
  <c r="K1708" i="21"/>
  <c r="H1709" i="21"/>
  <c r="L1708" i="21"/>
  <c r="J1708" i="21"/>
  <c r="I1708" i="21"/>
  <c r="P1707" i="21"/>
  <c r="O1707" i="21"/>
  <c r="Q1707" i="21"/>
  <c r="K1709" i="21"/>
  <c r="I1709" i="21"/>
  <c r="H1710" i="21"/>
  <c r="L1709" i="21"/>
  <c r="J1709" i="21"/>
  <c r="M1709" i="21"/>
  <c r="P1708" i="21"/>
  <c r="O1708" i="21"/>
  <c r="Q1708" i="21"/>
  <c r="P1709" i="21"/>
  <c r="Q1709" i="21"/>
  <c r="O1709" i="21"/>
  <c r="H1711" i="21"/>
  <c r="M1710" i="21"/>
  <c r="I1710" i="21"/>
  <c r="L1710" i="21"/>
  <c r="K1710" i="21"/>
  <c r="J1710" i="21"/>
  <c r="J1711" i="21"/>
  <c r="I1711" i="21"/>
  <c r="K1711" i="21"/>
  <c r="M1711" i="21"/>
  <c r="L1711" i="21"/>
  <c r="H1712" i="21"/>
  <c r="P1710" i="21"/>
  <c r="Q1710" i="21"/>
  <c r="O1710" i="21"/>
  <c r="P1711" i="21"/>
  <c r="Q1711" i="21"/>
  <c r="O1711" i="21"/>
  <c r="K1712" i="21"/>
  <c r="L1712" i="21"/>
  <c r="J1712" i="21"/>
  <c r="H1713" i="21"/>
  <c r="M1712" i="21"/>
  <c r="I1712" i="21"/>
  <c r="H1714" i="21"/>
  <c r="L1713" i="21"/>
  <c r="J1713" i="21"/>
  <c r="K1713" i="21"/>
  <c r="M1713" i="21"/>
  <c r="I1713" i="21"/>
  <c r="O1712" i="21"/>
  <c r="P1712" i="21"/>
  <c r="Q1712" i="21"/>
  <c r="H1715" i="21"/>
  <c r="I1714" i="21"/>
  <c r="K1714" i="21"/>
  <c r="M1714" i="21"/>
  <c r="J1714" i="21"/>
  <c r="L1714" i="21"/>
  <c r="Q1713" i="21"/>
  <c r="P1713" i="21"/>
  <c r="O1713" i="21"/>
  <c r="L1715" i="21"/>
  <c r="H1716" i="21"/>
  <c r="J1715" i="21"/>
  <c r="I1715" i="21"/>
  <c r="M1715" i="21"/>
  <c r="K1715" i="21"/>
  <c r="P1714" i="21"/>
  <c r="O1714" i="21"/>
  <c r="Q1714" i="21"/>
  <c r="M1716" i="21"/>
  <c r="H1717" i="21"/>
  <c r="I1716" i="21"/>
  <c r="K1716" i="21"/>
  <c r="L1716" i="21"/>
  <c r="J1716" i="21"/>
  <c r="Q1715" i="21"/>
  <c r="P1715" i="21"/>
  <c r="O1715" i="21"/>
  <c r="L1717" i="21"/>
  <c r="H1718" i="21"/>
  <c r="J1717" i="21"/>
  <c r="K1717" i="21"/>
  <c r="I1717" i="21"/>
  <c r="M1717" i="21"/>
  <c r="O1716" i="21"/>
  <c r="Q1716" i="21"/>
  <c r="P1716" i="21"/>
  <c r="K1718" i="21"/>
  <c r="H1719" i="21"/>
  <c r="M1718" i="21"/>
  <c r="L1718" i="21"/>
  <c r="I1718" i="21"/>
  <c r="J1718" i="21"/>
  <c r="P1717" i="21"/>
  <c r="O1717" i="21"/>
  <c r="Q1717" i="21"/>
  <c r="J1719" i="21"/>
  <c r="M1719" i="21"/>
  <c r="K1719" i="21"/>
  <c r="I1719" i="21"/>
  <c r="L1719" i="21"/>
  <c r="H1720" i="21"/>
  <c r="O1718" i="21"/>
  <c r="P1718" i="21"/>
  <c r="Q1718" i="21"/>
  <c r="Q1719" i="21"/>
  <c r="P1719" i="21"/>
  <c r="O1719" i="21"/>
  <c r="I1720" i="21"/>
  <c r="L1720" i="21"/>
  <c r="K1720" i="21"/>
  <c r="M1720" i="21"/>
  <c r="H1721" i="21"/>
  <c r="J1720" i="21"/>
  <c r="Q1720" i="21"/>
  <c r="P1720" i="21"/>
  <c r="O1720" i="21"/>
  <c r="M1721" i="21"/>
  <c r="J1721" i="21"/>
  <c r="H1722" i="21"/>
  <c r="I1721" i="21"/>
  <c r="K1721" i="21"/>
  <c r="L1721" i="21"/>
  <c r="I1722" i="21"/>
  <c r="L1722" i="21"/>
  <c r="M1722" i="21"/>
  <c r="J1722" i="21"/>
  <c r="H1723" i="21"/>
  <c r="K1722" i="21"/>
  <c r="O1721" i="21"/>
  <c r="Q1721" i="21"/>
  <c r="P1721" i="21"/>
  <c r="O1722" i="21"/>
  <c r="P1722" i="21"/>
  <c r="Q1722" i="21"/>
  <c r="J1723" i="21"/>
  <c r="H1724" i="21"/>
  <c r="K1723" i="21"/>
  <c r="I1723" i="21"/>
  <c r="M1723" i="21"/>
  <c r="L1723" i="21"/>
  <c r="K1724" i="21"/>
  <c r="H1725" i="21"/>
  <c r="L1724" i="21"/>
  <c r="I1724" i="21"/>
  <c r="J1724" i="21"/>
  <c r="M1724" i="21"/>
  <c r="Q1723" i="21"/>
  <c r="P1723" i="21"/>
  <c r="O1723" i="21"/>
  <c r="H1726" i="21"/>
  <c r="J1725" i="21"/>
  <c r="M1725" i="21"/>
  <c r="L1725" i="21"/>
  <c r="K1725" i="21"/>
  <c r="I1725" i="21"/>
  <c r="O1724" i="21"/>
  <c r="Q1724" i="21"/>
  <c r="P1724" i="21"/>
  <c r="J1726" i="21"/>
  <c r="I1726" i="21"/>
  <c r="K1726" i="21"/>
  <c r="H1727" i="21"/>
  <c r="L1726" i="21"/>
  <c r="M1726" i="21"/>
  <c r="O1725" i="21"/>
  <c r="Q1725" i="21"/>
  <c r="P1725" i="21"/>
  <c r="O1726" i="21"/>
  <c r="Q1726" i="21"/>
  <c r="P1726" i="21"/>
  <c r="L1727" i="21"/>
  <c r="I1727" i="21"/>
  <c r="K1727" i="21"/>
  <c r="M1727" i="21"/>
  <c r="J1727" i="21"/>
  <c r="H1728" i="21"/>
  <c r="O1727" i="21"/>
  <c r="P1727" i="21"/>
  <c r="Q1727" i="21"/>
  <c r="H1729" i="21"/>
  <c r="J1728" i="21"/>
  <c r="I1728" i="21"/>
  <c r="M1728" i="21"/>
  <c r="L1728" i="21"/>
  <c r="K1728" i="21"/>
  <c r="J1729" i="21"/>
  <c r="K1729" i="21"/>
  <c r="I1729" i="21"/>
  <c r="H1730" i="21"/>
  <c r="M1729" i="21"/>
  <c r="L1729" i="21"/>
  <c r="O1728" i="21"/>
  <c r="Q1728" i="21"/>
  <c r="P1728" i="21"/>
  <c r="P1729" i="21"/>
  <c r="Q1729" i="21"/>
  <c r="O1729" i="21"/>
  <c r="H1731" i="21"/>
  <c r="K1730" i="21"/>
  <c r="I1730" i="21"/>
  <c r="L1730" i="21"/>
  <c r="M1730" i="21"/>
  <c r="J1730" i="21"/>
  <c r="H1732" i="21"/>
  <c r="L1731" i="21"/>
  <c r="M1731" i="21"/>
  <c r="I1731" i="21"/>
  <c r="J1731" i="21"/>
  <c r="K1731" i="21"/>
  <c r="O1730" i="21"/>
  <c r="Q1730" i="21"/>
  <c r="P1730" i="21"/>
  <c r="M1732" i="21"/>
  <c r="I1732" i="21"/>
  <c r="K1732" i="21"/>
  <c r="H1733" i="21"/>
  <c r="J1732" i="21"/>
  <c r="L1732" i="21"/>
  <c r="O1731" i="21"/>
  <c r="Q1731" i="21"/>
  <c r="P1731" i="21"/>
  <c r="Q1732" i="21"/>
  <c r="O1732" i="21"/>
  <c r="P1732" i="21"/>
  <c r="I1733" i="21"/>
  <c r="H1734" i="21"/>
  <c r="J1733" i="21"/>
  <c r="L1733" i="21"/>
  <c r="K1733" i="21"/>
  <c r="M1733" i="21"/>
  <c r="O1733" i="21"/>
  <c r="P1733" i="21"/>
  <c r="Q1733" i="21"/>
  <c r="K1734" i="21"/>
  <c r="J1734" i="21"/>
  <c r="I1734" i="21"/>
  <c r="H1735" i="21"/>
  <c r="L1734" i="21"/>
  <c r="M1734" i="21"/>
  <c r="Q1734" i="21"/>
  <c r="P1734" i="21"/>
  <c r="O1734" i="21"/>
  <c r="L1735" i="21"/>
  <c r="J1735" i="21"/>
  <c r="M1735" i="21"/>
  <c r="I1735" i="21"/>
  <c r="H1736" i="21"/>
  <c r="K1735" i="21"/>
  <c r="Q1735" i="21"/>
  <c r="P1735" i="21"/>
  <c r="O1735" i="21"/>
  <c r="K1736" i="21"/>
  <c r="M1736" i="21"/>
  <c r="I1736" i="21"/>
  <c r="H1737" i="21"/>
  <c r="L1736" i="21"/>
  <c r="J1736" i="21"/>
  <c r="P1736" i="21"/>
  <c r="O1736" i="21"/>
  <c r="Q1736" i="21"/>
  <c r="H1738" i="21"/>
  <c r="J1737" i="21"/>
  <c r="K1737" i="21"/>
  <c r="L1737" i="21"/>
  <c r="M1737" i="21"/>
  <c r="I1737" i="21"/>
  <c r="J1738" i="21"/>
  <c r="M1738" i="21"/>
  <c r="H1739" i="21"/>
  <c r="L1738" i="21"/>
  <c r="I1738" i="21"/>
  <c r="K1738" i="21"/>
  <c r="P1737" i="21"/>
  <c r="O1737" i="21"/>
  <c r="Q1737" i="21"/>
  <c r="L1739" i="21"/>
  <c r="I1739" i="21"/>
  <c r="K1739" i="21"/>
  <c r="M1739" i="21"/>
  <c r="H1740" i="21"/>
  <c r="J1739" i="21"/>
  <c r="Q1738" i="21"/>
  <c r="P1738" i="21"/>
  <c r="O1738" i="21"/>
  <c r="Q1739" i="21"/>
  <c r="P1739" i="21"/>
  <c r="O1739" i="21"/>
  <c r="L1740" i="21"/>
  <c r="I1740" i="21"/>
  <c r="J1740" i="21"/>
  <c r="K1740" i="21"/>
  <c r="M1740" i="21"/>
  <c r="H1741" i="21"/>
  <c r="Q1740" i="21"/>
  <c r="O1740" i="21"/>
  <c r="P1740" i="21"/>
  <c r="I1741" i="21"/>
  <c r="L1741" i="21"/>
  <c r="J1741" i="21"/>
  <c r="H1742" i="21"/>
  <c r="M1741" i="21"/>
  <c r="K1741" i="21"/>
  <c r="Q1741" i="21"/>
  <c r="P1741" i="21"/>
  <c r="O1741" i="21"/>
  <c r="I1742" i="21"/>
  <c r="M1742" i="21"/>
  <c r="L1742" i="21"/>
  <c r="J1742" i="21"/>
  <c r="H1743" i="21"/>
  <c r="K1742" i="21"/>
  <c r="Q1742" i="21"/>
  <c r="P1742" i="21"/>
  <c r="O1742" i="21"/>
  <c r="J1743" i="21"/>
  <c r="I1743" i="21"/>
  <c r="M1743" i="21"/>
  <c r="K1743" i="21"/>
  <c r="H1744" i="21"/>
  <c r="L1743" i="21"/>
  <c r="Q1743" i="21"/>
  <c r="P1743" i="21"/>
  <c r="O1743" i="21"/>
  <c r="I1744" i="21"/>
  <c r="M1744" i="21"/>
  <c r="L1744" i="21"/>
  <c r="J1744" i="21"/>
  <c r="K1744" i="21"/>
  <c r="H1745" i="21"/>
  <c r="Q1744" i="21"/>
  <c r="O1744" i="21"/>
  <c r="P1744" i="21"/>
  <c r="L1745" i="21"/>
  <c r="H1746" i="21"/>
  <c r="J1745" i="21"/>
  <c r="M1745" i="21"/>
  <c r="K1745" i="21"/>
  <c r="I1745" i="21"/>
  <c r="L1746" i="21"/>
  <c r="K1746" i="21"/>
  <c r="J1746" i="21"/>
  <c r="I1746" i="21"/>
  <c r="M1746" i="21"/>
  <c r="H1747" i="21"/>
  <c r="O1745" i="21"/>
  <c r="Q1745" i="21"/>
  <c r="P1745" i="21"/>
  <c r="O1746" i="21"/>
  <c r="P1746" i="21"/>
  <c r="Q1746" i="21"/>
  <c r="K1747" i="21"/>
  <c r="J1747" i="21"/>
  <c r="M1747" i="21"/>
  <c r="I1747" i="21"/>
  <c r="H1748" i="21"/>
  <c r="L1747" i="21"/>
  <c r="P1747" i="21"/>
  <c r="Q1747" i="21"/>
  <c r="O1747" i="21"/>
  <c r="K1748" i="21"/>
  <c r="H1749" i="21"/>
  <c r="L1748" i="21"/>
  <c r="I1748" i="21"/>
  <c r="J1748" i="21"/>
  <c r="M1748" i="21"/>
  <c r="K1749" i="21"/>
  <c r="L1749" i="21"/>
  <c r="H1750" i="21"/>
  <c r="J1749" i="21"/>
  <c r="I1749" i="21"/>
  <c r="M1749" i="21"/>
  <c r="Q1748" i="21"/>
  <c r="P1748" i="21"/>
  <c r="O1748" i="21"/>
  <c r="J1750" i="21"/>
  <c r="M1750" i="21"/>
  <c r="L1750" i="21"/>
  <c r="K1750" i="21"/>
  <c r="H1751" i="21"/>
  <c r="I1750" i="21"/>
  <c r="Q1749" i="21"/>
  <c r="P1749" i="21"/>
  <c r="O1749" i="21"/>
  <c r="I1751" i="21"/>
  <c r="J1751" i="21"/>
  <c r="K1751" i="21"/>
  <c r="L1751" i="21"/>
  <c r="H1752" i="21"/>
  <c r="M1751" i="21"/>
  <c r="P1750" i="21"/>
  <c r="O1750" i="21"/>
  <c r="Q1750" i="21"/>
  <c r="P1751" i="21"/>
  <c r="Q1751" i="21"/>
  <c r="O1751" i="21"/>
  <c r="K1752" i="21"/>
  <c r="J1752" i="21"/>
  <c r="I1752" i="21"/>
  <c r="M1752" i="21"/>
  <c r="H1753" i="21"/>
  <c r="L1752" i="21"/>
  <c r="Q1752" i="21"/>
  <c r="P1752" i="21"/>
  <c r="O1752" i="21"/>
  <c r="M1753" i="21"/>
  <c r="J1753" i="21"/>
  <c r="I1753" i="21"/>
  <c r="H1754" i="21"/>
  <c r="L1753" i="21"/>
  <c r="K1753" i="21"/>
  <c r="Q1753" i="21"/>
  <c r="O1753" i="21"/>
  <c r="P1753" i="21"/>
  <c r="H1755" i="21"/>
  <c r="L1754" i="21"/>
  <c r="K1754" i="21"/>
  <c r="I1754" i="21"/>
  <c r="M1754" i="21"/>
  <c r="J1754" i="21"/>
  <c r="J1755" i="21"/>
  <c r="M1755" i="21"/>
  <c r="H1756" i="21"/>
  <c r="L1755" i="21"/>
  <c r="K1755" i="21"/>
  <c r="I1755" i="21"/>
  <c r="Q1754" i="21"/>
  <c r="O1754" i="21"/>
  <c r="P1754" i="21"/>
  <c r="I1756" i="21"/>
  <c r="L1756" i="21"/>
  <c r="K1756" i="21"/>
  <c r="M1756" i="21"/>
  <c r="J1756" i="21"/>
  <c r="H1757" i="21"/>
  <c r="Q1755" i="21"/>
  <c r="P1755" i="21"/>
  <c r="O1755" i="21"/>
  <c r="P1756" i="21"/>
  <c r="Q1756" i="21"/>
  <c r="O1756" i="21"/>
  <c r="M1757" i="21"/>
  <c r="L1757" i="21"/>
  <c r="I1757" i="21"/>
  <c r="H1758" i="21"/>
  <c r="J1757" i="21"/>
  <c r="K1757" i="21"/>
  <c r="P1757" i="21"/>
  <c r="O1757" i="21"/>
  <c r="Q1757" i="21"/>
  <c r="H1759" i="21"/>
  <c r="M1758" i="21"/>
  <c r="K1758" i="21"/>
  <c r="J1758" i="21"/>
  <c r="L1758" i="21"/>
  <c r="I1758" i="21"/>
  <c r="M1759" i="21"/>
  <c r="J1759" i="21"/>
  <c r="K1759" i="21"/>
  <c r="I1759" i="21"/>
  <c r="L1759" i="21"/>
  <c r="H1760" i="21"/>
  <c r="O1758" i="21"/>
  <c r="Q1758" i="21"/>
  <c r="P1758" i="21"/>
  <c r="Q1759" i="21"/>
  <c r="O1759" i="21"/>
  <c r="P1759" i="21"/>
  <c r="M1760" i="21"/>
  <c r="L1760" i="21"/>
  <c r="I1760" i="21"/>
  <c r="J1760" i="21"/>
  <c r="H1761" i="21"/>
  <c r="K1760" i="21"/>
  <c r="Q1760" i="21"/>
  <c r="O1760" i="21"/>
  <c r="P1760" i="21"/>
  <c r="J1761" i="21"/>
  <c r="H1762" i="21"/>
  <c r="I1761" i="21"/>
  <c r="K1761" i="21"/>
  <c r="L1761" i="21"/>
  <c r="M1761" i="21"/>
  <c r="J1762" i="21"/>
  <c r="L1762" i="21"/>
  <c r="H1763" i="21"/>
  <c r="K1762" i="21"/>
  <c r="I1762" i="21"/>
  <c r="M1762" i="21"/>
  <c r="P1761" i="21"/>
  <c r="O1761" i="21"/>
  <c r="Q1761" i="21"/>
  <c r="H1764" i="21"/>
  <c r="K1763" i="21"/>
  <c r="L1763" i="21"/>
  <c r="I1763" i="21"/>
  <c r="M1763" i="21"/>
  <c r="J1763" i="21"/>
  <c r="P1762" i="21"/>
  <c r="Q1762" i="21"/>
  <c r="O1762" i="21"/>
  <c r="I1764" i="21"/>
  <c r="L1764" i="21"/>
  <c r="M1764" i="21"/>
  <c r="H1765" i="21"/>
  <c r="K1764" i="21"/>
  <c r="J1764" i="21"/>
  <c r="O1763" i="21"/>
  <c r="P1763" i="21"/>
  <c r="Q1763" i="21"/>
  <c r="O1764" i="21"/>
  <c r="P1764" i="21"/>
  <c r="Q1764" i="21"/>
  <c r="K1765" i="21"/>
  <c r="I1765" i="21"/>
  <c r="L1765" i="21"/>
  <c r="J1765" i="21"/>
  <c r="H1766" i="21"/>
  <c r="M1765" i="21"/>
  <c r="O1765" i="21"/>
  <c r="P1765" i="21"/>
  <c r="Q1765" i="21"/>
  <c r="H1767" i="21"/>
  <c r="I1766" i="21"/>
  <c r="L1766" i="21"/>
  <c r="J1766" i="21"/>
  <c r="K1766" i="21"/>
  <c r="M1766" i="21"/>
  <c r="K1767" i="21"/>
  <c r="J1767" i="21"/>
  <c r="I1767" i="21"/>
  <c r="H1768" i="21"/>
  <c r="L1767" i="21"/>
  <c r="M1767" i="21"/>
  <c r="Q1766" i="21"/>
  <c r="P1766" i="21"/>
  <c r="O1766" i="21"/>
  <c r="P1767" i="21"/>
  <c r="O1767" i="21"/>
  <c r="Q1767" i="21"/>
  <c r="I1768" i="21"/>
  <c r="H1769" i="21"/>
  <c r="J1768" i="21"/>
  <c r="K1768" i="21"/>
  <c r="L1768" i="21"/>
  <c r="M1768" i="21"/>
  <c r="O1768" i="21"/>
  <c r="P1768" i="21"/>
  <c r="Q1768" i="21"/>
  <c r="K1769" i="21"/>
  <c r="L1769" i="21"/>
  <c r="H1770" i="21"/>
  <c r="M1769" i="21"/>
  <c r="I1769" i="21"/>
  <c r="J1769" i="21"/>
  <c r="H1771" i="21"/>
  <c r="J1770" i="21"/>
  <c r="L1770" i="21"/>
  <c r="K1770" i="21"/>
  <c r="M1770" i="21"/>
  <c r="I1770" i="21"/>
  <c r="Q1769" i="21"/>
  <c r="O1769" i="21"/>
  <c r="P1769" i="21"/>
  <c r="K1771" i="21"/>
  <c r="H1772" i="21"/>
  <c r="M1771" i="21"/>
  <c r="J1771" i="21"/>
  <c r="L1771" i="21"/>
  <c r="I1771" i="21"/>
  <c r="Q1770" i="21"/>
  <c r="P1770" i="21"/>
  <c r="N1770" i="21"/>
  <c r="O1770" i="21"/>
  <c r="J1772" i="21"/>
  <c r="L1772" i="21"/>
  <c r="I1772" i="21"/>
  <c r="K1772" i="21"/>
  <c r="H1773" i="21"/>
  <c r="M1772" i="21"/>
  <c r="P1771" i="21"/>
  <c r="O1771" i="21"/>
  <c r="Q1771" i="21"/>
  <c r="P1772" i="21"/>
  <c r="O1772" i="21"/>
  <c r="Q1772" i="21"/>
  <c r="H1774" i="21"/>
  <c r="L1773" i="21"/>
  <c r="M1773" i="21"/>
  <c r="K1773" i="21"/>
  <c r="I1773" i="21"/>
  <c r="J1773" i="21"/>
  <c r="M1774" i="21"/>
  <c r="L1774" i="21"/>
  <c r="K1774" i="21"/>
  <c r="I1774" i="21"/>
  <c r="J1774" i="21"/>
  <c r="H1775" i="21"/>
  <c r="O1773" i="21"/>
  <c r="P1773" i="21"/>
  <c r="Q1773" i="21"/>
  <c r="Q1774" i="21"/>
  <c r="O1774" i="21"/>
  <c r="P1774" i="21"/>
  <c r="H1776" i="21"/>
  <c r="I1775" i="21"/>
  <c r="J1775" i="21"/>
  <c r="M1775" i="21"/>
  <c r="K1775" i="21"/>
  <c r="L1775" i="21"/>
  <c r="J1776" i="21"/>
  <c r="L1776" i="21"/>
  <c r="M1776" i="21"/>
  <c r="H1777" i="21"/>
  <c r="K1776" i="21"/>
  <c r="I1776" i="21"/>
  <c r="Q1775" i="21"/>
  <c r="P1775" i="21"/>
  <c r="O1775" i="21"/>
  <c r="J1777" i="21"/>
  <c r="K1777" i="21"/>
  <c r="L1777" i="21"/>
  <c r="H1778" i="21"/>
  <c r="M1777" i="21"/>
  <c r="I1777" i="21"/>
  <c r="Q1776" i="21"/>
  <c r="O1776" i="21"/>
  <c r="P1776" i="21"/>
  <c r="H1779" i="21"/>
  <c r="M1778" i="21"/>
  <c r="I1778" i="21"/>
  <c r="J1778" i="21"/>
  <c r="K1778" i="21"/>
  <c r="L1778" i="21"/>
  <c r="Q1777" i="21"/>
  <c r="O1777" i="21"/>
  <c r="P1777" i="21"/>
  <c r="M1779" i="21"/>
  <c r="K1779" i="21"/>
  <c r="I1779" i="21"/>
  <c r="L1779" i="21"/>
  <c r="H1780" i="21"/>
  <c r="J1779" i="21"/>
  <c r="O1778" i="21"/>
  <c r="P1778" i="21"/>
  <c r="Q1778" i="21"/>
  <c r="P1779" i="21"/>
  <c r="Q1779" i="21"/>
  <c r="O1779" i="21"/>
  <c r="I1780" i="21"/>
  <c r="M1780" i="21"/>
  <c r="J1780" i="21"/>
  <c r="H1781" i="21"/>
  <c r="L1780" i="21"/>
  <c r="K1780" i="21"/>
  <c r="O1780" i="21"/>
  <c r="Q1780" i="21"/>
  <c r="P1780" i="21"/>
  <c r="J1781" i="21"/>
  <c r="M1781" i="21"/>
  <c r="I1781" i="21"/>
  <c r="H1782" i="21"/>
  <c r="L1781" i="21"/>
  <c r="K1781" i="21"/>
  <c r="Q1781" i="21"/>
  <c r="O1781" i="21"/>
  <c r="P1781" i="21"/>
  <c r="J1782" i="21"/>
  <c r="K1782" i="21"/>
  <c r="M1782" i="21"/>
  <c r="H1783" i="21"/>
  <c r="L1782" i="21"/>
  <c r="I1782" i="21"/>
  <c r="M1783" i="21"/>
  <c r="I1783" i="21"/>
  <c r="K1783" i="21"/>
  <c r="L1783" i="21"/>
  <c r="J1783" i="21"/>
  <c r="H1784" i="21"/>
  <c r="Q1782" i="21"/>
  <c r="P1782" i="21"/>
  <c r="O1782" i="21"/>
  <c r="Q1783" i="21"/>
  <c r="P1783" i="21"/>
  <c r="O1783" i="21"/>
  <c r="M1784" i="21"/>
  <c r="J1784" i="21"/>
  <c r="I1784" i="21"/>
  <c r="H1785" i="21"/>
  <c r="L1784" i="21"/>
  <c r="K1784" i="21"/>
  <c r="P1784" i="21"/>
  <c r="Q1784" i="21"/>
  <c r="O1784" i="21"/>
  <c r="J1785" i="21"/>
  <c r="L1785" i="21"/>
  <c r="K1785" i="21"/>
  <c r="I1785" i="21"/>
  <c r="M1785" i="21"/>
  <c r="H1786" i="21"/>
  <c r="P1785" i="21"/>
  <c r="Q1785" i="21"/>
  <c r="O1785" i="21"/>
  <c r="L1786" i="21"/>
  <c r="K1786" i="21"/>
  <c r="H1787" i="21"/>
  <c r="M1786" i="21"/>
  <c r="J1786" i="21"/>
  <c r="I1786" i="21"/>
  <c r="L1787" i="21"/>
  <c r="J1787" i="21"/>
  <c r="K1787" i="21"/>
  <c r="H1788" i="21"/>
  <c r="M1787" i="21"/>
  <c r="I1787" i="21"/>
  <c r="P1786" i="21"/>
  <c r="Q1786" i="21"/>
  <c r="O1786" i="21"/>
  <c r="L1788" i="21"/>
  <c r="H1789" i="21"/>
  <c r="J1788" i="21"/>
  <c r="K1788" i="21"/>
  <c r="I1788" i="21"/>
  <c r="M1788" i="21"/>
  <c r="Q1787" i="21"/>
  <c r="O1787" i="21"/>
  <c r="P1787" i="21"/>
  <c r="L1789" i="21"/>
  <c r="K1789" i="21"/>
  <c r="I1789" i="21"/>
  <c r="J1789" i="21"/>
  <c r="M1789" i="21"/>
  <c r="H1790" i="21"/>
  <c r="O1788" i="21"/>
  <c r="Q1788" i="21"/>
  <c r="P1788" i="21"/>
  <c r="O1789" i="21"/>
  <c r="Q1789" i="21"/>
  <c r="P1789" i="21"/>
  <c r="J1790" i="21"/>
  <c r="I1790" i="21"/>
  <c r="H1791" i="21"/>
  <c r="M1790" i="21"/>
  <c r="K1790" i="21"/>
  <c r="L1790" i="21"/>
  <c r="O1790" i="21"/>
  <c r="P1790" i="21"/>
  <c r="Q1790" i="21"/>
  <c r="I1791" i="21"/>
  <c r="M1791" i="21"/>
  <c r="L1791" i="21"/>
  <c r="H1792" i="21"/>
  <c r="J1791" i="21"/>
  <c r="K1791" i="21"/>
  <c r="Q1791" i="21"/>
  <c r="O1791" i="21"/>
  <c r="P1791" i="21"/>
  <c r="H1793" i="21"/>
  <c r="M1792" i="21"/>
  <c r="I1792" i="21"/>
  <c r="L1792" i="21"/>
  <c r="K1792" i="21"/>
  <c r="J1792" i="21"/>
  <c r="M1793" i="21"/>
  <c r="H1794" i="21"/>
  <c r="I1793" i="21"/>
  <c r="L1793" i="21"/>
  <c r="K1793" i="21"/>
  <c r="J1793" i="21"/>
  <c r="O1792" i="21"/>
  <c r="P1792" i="21"/>
  <c r="Q1792" i="21"/>
  <c r="J1794" i="21"/>
  <c r="H1795" i="21"/>
  <c r="L1794" i="21"/>
  <c r="I1794" i="21"/>
  <c r="K1794" i="21"/>
  <c r="M1794" i="21"/>
  <c r="P1793" i="21"/>
  <c r="Q1793" i="21"/>
  <c r="O1793" i="21"/>
  <c r="H1796" i="21"/>
  <c r="J1795" i="21"/>
  <c r="M1795" i="21"/>
  <c r="I1795" i="21"/>
  <c r="K1795" i="21"/>
  <c r="L1795" i="21"/>
  <c r="P1794" i="21"/>
  <c r="O1794" i="21"/>
  <c r="Q1794" i="21"/>
  <c r="I1796" i="21"/>
  <c r="L1796" i="21"/>
  <c r="K1796" i="21"/>
  <c r="J1796" i="21"/>
  <c r="M1796" i="21"/>
  <c r="H1797" i="21"/>
  <c r="P1795" i="21"/>
  <c r="Q1795" i="21"/>
  <c r="O1795" i="21"/>
  <c r="P1796" i="21"/>
  <c r="Q1796" i="21"/>
  <c r="O1796" i="21"/>
  <c r="J1797" i="21"/>
  <c r="H1798" i="21"/>
  <c r="L1797" i="21"/>
  <c r="I1797" i="21"/>
  <c r="K1797" i="21"/>
  <c r="M1797" i="21"/>
  <c r="J1798" i="21"/>
  <c r="H1799" i="21"/>
  <c r="I1798" i="21"/>
  <c r="K1798" i="21"/>
  <c r="M1798" i="21"/>
  <c r="L1798" i="21"/>
  <c r="Q1797" i="21"/>
  <c r="P1797" i="21"/>
  <c r="O1797" i="21"/>
  <c r="L1799" i="21"/>
  <c r="I1799" i="21"/>
  <c r="H1800" i="21"/>
  <c r="J1799" i="21"/>
  <c r="K1799" i="21"/>
  <c r="M1799" i="21"/>
  <c r="Q1798" i="21"/>
  <c r="O1798" i="21"/>
  <c r="P1798" i="21"/>
  <c r="P1799" i="21"/>
  <c r="O1799" i="21"/>
  <c r="Q1799" i="21"/>
  <c r="K1800" i="21"/>
  <c r="M1800" i="21"/>
  <c r="I1800" i="21"/>
  <c r="H1801" i="21"/>
  <c r="J1800" i="21"/>
  <c r="L1800" i="21"/>
  <c r="O1800" i="21"/>
  <c r="P1800" i="21"/>
  <c r="Q1800" i="21"/>
  <c r="L1801" i="21"/>
  <c r="J1801" i="21"/>
  <c r="H1802" i="21"/>
  <c r="I1801" i="21"/>
  <c r="M1801" i="21"/>
  <c r="K1801" i="21"/>
  <c r="L1802" i="21"/>
  <c r="K1802" i="21"/>
  <c r="M1802" i="21"/>
  <c r="I1802" i="21"/>
  <c r="H1803" i="21"/>
  <c r="J1802" i="21"/>
  <c r="P1801" i="21"/>
  <c r="Q1801" i="21"/>
  <c r="O1801" i="21"/>
  <c r="O1802" i="21"/>
  <c r="Q1802" i="21"/>
  <c r="P1802" i="21"/>
  <c r="J1803" i="21"/>
  <c r="K1803" i="21"/>
  <c r="I1803" i="21"/>
  <c r="L1803" i="21"/>
  <c r="M1803" i="21"/>
  <c r="H1804" i="21"/>
  <c r="P1803" i="21"/>
  <c r="Q1803" i="21"/>
  <c r="O1803" i="21"/>
  <c r="J1804" i="21"/>
  <c r="L1804" i="21"/>
  <c r="H1805" i="21"/>
  <c r="M1804" i="21"/>
  <c r="K1804" i="21"/>
  <c r="I1804" i="21"/>
  <c r="H1806" i="21"/>
  <c r="K1805" i="21"/>
  <c r="L1805" i="21"/>
  <c r="J1805" i="21"/>
  <c r="I1805" i="21"/>
  <c r="M1805" i="21"/>
  <c r="O1804" i="21"/>
  <c r="P1804" i="21"/>
  <c r="Q1804" i="21"/>
  <c r="J1806" i="21"/>
  <c r="I1806" i="21"/>
  <c r="M1806" i="21"/>
  <c r="H1807" i="21"/>
  <c r="K1806" i="21"/>
  <c r="L1806" i="21"/>
  <c r="Q1805" i="21"/>
  <c r="O1805" i="21"/>
  <c r="P1805" i="21"/>
  <c r="P1806" i="21"/>
  <c r="O1806" i="21"/>
  <c r="Q1806" i="21"/>
  <c r="L1807" i="21"/>
  <c r="K1807" i="21"/>
  <c r="M1807" i="21"/>
  <c r="J1807" i="21"/>
  <c r="I1807" i="21"/>
  <c r="H1808" i="21"/>
  <c r="Q1807" i="21"/>
  <c r="P1807" i="21"/>
  <c r="O1807" i="21"/>
  <c r="H1809" i="21"/>
  <c r="M1808" i="21"/>
  <c r="J1808" i="21"/>
  <c r="I1808" i="21"/>
  <c r="K1808" i="21"/>
  <c r="L1808" i="21"/>
  <c r="K1809" i="21"/>
  <c r="L1809" i="21"/>
  <c r="H1810" i="21"/>
  <c r="J1809" i="21"/>
  <c r="M1809" i="21"/>
  <c r="I1809" i="21"/>
  <c r="O1808" i="21"/>
  <c r="P1808" i="21"/>
  <c r="Q1808" i="21"/>
  <c r="I1810" i="21"/>
  <c r="K1810" i="21"/>
  <c r="J1810" i="21"/>
  <c r="M1810" i="21"/>
  <c r="H1811" i="21"/>
  <c r="L1810" i="21"/>
  <c r="Q1809" i="21"/>
  <c r="O1809" i="21"/>
  <c r="P1809" i="21"/>
  <c r="O1810" i="21"/>
  <c r="P1810" i="21"/>
  <c r="Q1810" i="21"/>
  <c r="J1811" i="21"/>
  <c r="K1811" i="21"/>
  <c r="I1811" i="21"/>
  <c r="M1811" i="21"/>
  <c r="L1811" i="21"/>
  <c r="H1812" i="21"/>
  <c r="O1811" i="21"/>
  <c r="Q1811" i="21"/>
  <c r="P1811" i="21"/>
  <c r="M1812" i="21"/>
  <c r="H1813" i="21"/>
  <c r="L1812" i="21"/>
  <c r="I1812" i="21"/>
  <c r="J1812" i="21"/>
  <c r="K1812" i="21"/>
  <c r="H1814" i="21"/>
  <c r="M1813" i="21"/>
  <c r="K1813" i="21"/>
  <c r="I1813" i="21"/>
  <c r="L1813" i="21"/>
  <c r="J1813" i="21"/>
  <c r="P1812" i="21"/>
  <c r="Q1812" i="21"/>
  <c r="O1812" i="21"/>
  <c r="J1814" i="21"/>
  <c r="I1814" i="21"/>
  <c r="H1815" i="21"/>
  <c r="M1814" i="21"/>
  <c r="L1814" i="21"/>
  <c r="K1814" i="21"/>
  <c r="P1813" i="21"/>
  <c r="Q1813" i="21"/>
  <c r="O1813" i="21"/>
  <c r="Q1814" i="21"/>
  <c r="O1814" i="21"/>
  <c r="P1814" i="21"/>
  <c r="I1815" i="21"/>
  <c r="M1815" i="21"/>
  <c r="L1815" i="21"/>
  <c r="K1815" i="21"/>
  <c r="H1816" i="21"/>
  <c r="J1815" i="21"/>
  <c r="Q1815" i="21"/>
  <c r="P1815" i="21"/>
  <c r="O1815" i="21"/>
  <c r="M1816" i="21"/>
  <c r="H1817" i="21"/>
  <c r="J1816" i="21"/>
  <c r="K1816" i="21"/>
  <c r="I1816" i="21"/>
  <c r="L1816" i="21"/>
  <c r="M1817" i="21"/>
  <c r="L1817" i="21"/>
  <c r="H1818" i="21"/>
  <c r="I1817" i="21"/>
  <c r="K1817" i="21"/>
  <c r="J1817" i="21"/>
  <c r="Q1816" i="21"/>
  <c r="O1816" i="21"/>
  <c r="P1816" i="21"/>
  <c r="H1819" i="21"/>
  <c r="I1818" i="21"/>
  <c r="K1818" i="21"/>
  <c r="M1818" i="21"/>
  <c r="J1818" i="21"/>
  <c r="L1818" i="21"/>
  <c r="P1817" i="21"/>
  <c r="O1817" i="21"/>
  <c r="Q1817" i="21"/>
  <c r="K1819" i="21"/>
  <c r="H1820" i="21"/>
  <c r="M1819" i="21"/>
  <c r="I1819" i="21"/>
  <c r="L1819" i="21"/>
  <c r="J1819" i="21"/>
  <c r="O1818" i="21"/>
  <c r="P1818" i="21"/>
  <c r="Q1818" i="21"/>
  <c r="J1820" i="21"/>
  <c r="L1820" i="21"/>
  <c r="M1820" i="21"/>
  <c r="H1821" i="21"/>
  <c r="I1820" i="21"/>
  <c r="K1820" i="21"/>
  <c r="P1819" i="21"/>
  <c r="Q1819" i="21"/>
  <c r="O1819" i="21"/>
  <c r="J1821" i="21"/>
  <c r="M1821" i="21"/>
  <c r="L1821" i="21"/>
  <c r="I1821" i="21"/>
  <c r="H1822" i="21"/>
  <c r="K1821" i="21"/>
  <c r="O1820" i="21"/>
  <c r="Q1820" i="21"/>
  <c r="P1820" i="21"/>
  <c r="O1821" i="21"/>
  <c r="Q1821" i="21"/>
  <c r="P1821" i="21"/>
  <c r="K1822" i="21"/>
  <c r="L1822" i="21"/>
  <c r="M1822" i="21"/>
  <c r="I1822" i="21"/>
  <c r="J1822" i="21"/>
  <c r="H1823" i="21"/>
  <c r="P1822" i="21"/>
  <c r="Q1822" i="21"/>
  <c r="O1822" i="21"/>
  <c r="L1823" i="21"/>
  <c r="H1824" i="21"/>
  <c r="J1823" i="21"/>
  <c r="M1823" i="21"/>
  <c r="I1823" i="21"/>
  <c r="K1823" i="21"/>
  <c r="I1824" i="21"/>
  <c r="J1824" i="21"/>
  <c r="H1825" i="21"/>
  <c r="K1824" i="21"/>
  <c r="M1824" i="21"/>
  <c r="L1824" i="21"/>
  <c r="O1823" i="21"/>
  <c r="P1823" i="21"/>
  <c r="Q1823" i="21"/>
  <c r="Q1824" i="21"/>
  <c r="P1824" i="21"/>
  <c r="O1824" i="21"/>
  <c r="L1825" i="21"/>
  <c r="M1825" i="21"/>
  <c r="I1825" i="21"/>
  <c r="J1825" i="21"/>
  <c r="H1826" i="21"/>
  <c r="K1825" i="21"/>
  <c r="Q1825" i="21"/>
  <c r="P1825" i="21"/>
  <c r="O1825" i="21"/>
  <c r="J1826" i="21"/>
  <c r="K1826" i="21"/>
  <c r="M1826" i="21"/>
  <c r="I1826" i="21"/>
  <c r="H1827" i="21"/>
  <c r="L1826" i="21"/>
  <c r="Q1826" i="21"/>
  <c r="O1826" i="21"/>
  <c r="P1826" i="21"/>
  <c r="K1827" i="21"/>
  <c r="M1827" i="21"/>
  <c r="J1827" i="21"/>
  <c r="H1828" i="21"/>
  <c r="I1827" i="21"/>
  <c r="L1827" i="21"/>
  <c r="L1828" i="21"/>
  <c r="J1828" i="21"/>
  <c r="I1828" i="21"/>
  <c r="H1829" i="21"/>
  <c r="K1828" i="21"/>
  <c r="M1828" i="21"/>
  <c r="Q1827" i="21"/>
  <c r="O1827" i="21"/>
  <c r="P1827" i="21"/>
  <c r="O1828" i="21"/>
  <c r="Q1828" i="21"/>
  <c r="P1828" i="21"/>
  <c r="M1829" i="21"/>
  <c r="I1829" i="21"/>
  <c r="L1829" i="21"/>
  <c r="H1830" i="21"/>
  <c r="K1829" i="21"/>
  <c r="J1829" i="21"/>
  <c r="P1829" i="21"/>
  <c r="O1829" i="21"/>
  <c r="Q1829" i="21"/>
  <c r="I1830" i="21"/>
  <c r="L1830" i="21"/>
  <c r="K1830" i="21"/>
  <c r="M1830" i="21"/>
  <c r="J1830" i="21"/>
  <c r="H1831" i="21"/>
  <c r="O1830" i="21"/>
  <c r="Q1830" i="21"/>
  <c r="P1830" i="21"/>
  <c r="I1831" i="21"/>
  <c r="M1831" i="21"/>
  <c r="K1831" i="21"/>
  <c r="H1832" i="21"/>
  <c r="J1831" i="21"/>
  <c r="L1831" i="21"/>
  <c r="Q1831" i="21"/>
  <c r="O1831" i="21"/>
  <c r="P1831" i="21"/>
  <c r="J1832" i="21"/>
  <c r="I1832" i="21"/>
  <c r="M1832" i="21"/>
  <c r="H1833" i="21"/>
  <c r="L1832" i="21"/>
  <c r="K1832" i="21"/>
  <c r="P1832" i="21"/>
  <c r="Q1832" i="21"/>
  <c r="O1832" i="21"/>
  <c r="K1833" i="21"/>
  <c r="I1833" i="21"/>
  <c r="M1833" i="21"/>
  <c r="J1833" i="21"/>
  <c r="L1833" i="21"/>
  <c r="H1834" i="21"/>
  <c r="O1833" i="21"/>
  <c r="P1833" i="21"/>
  <c r="Q1833" i="21"/>
  <c r="H1835" i="21"/>
  <c r="L1834" i="21"/>
  <c r="J1834" i="21"/>
  <c r="I1834" i="21"/>
  <c r="K1834" i="21"/>
  <c r="M1834" i="21"/>
  <c r="I1835" i="21"/>
  <c r="L1835" i="21"/>
  <c r="H1836" i="21"/>
  <c r="M1835" i="21"/>
  <c r="J1835" i="21"/>
  <c r="K1835" i="21"/>
  <c r="Q1834" i="21"/>
  <c r="P1834" i="21"/>
  <c r="O1834" i="21"/>
  <c r="O1835" i="21"/>
  <c r="Q1835" i="21"/>
  <c r="P1835" i="21"/>
  <c r="M1836" i="21"/>
  <c r="L1836" i="21"/>
  <c r="H1837" i="21"/>
  <c r="I1836" i="21"/>
  <c r="K1836" i="21"/>
  <c r="J1836" i="21"/>
  <c r="J1837" i="21"/>
  <c r="L1837" i="21"/>
  <c r="K1837" i="21"/>
  <c r="H1838" i="21"/>
  <c r="M1837" i="21"/>
  <c r="I1837" i="21"/>
  <c r="P1836" i="21"/>
  <c r="O1836" i="21"/>
  <c r="Q1836" i="21"/>
  <c r="J1838" i="21"/>
  <c r="M1838" i="21"/>
  <c r="I1838" i="21"/>
  <c r="K1838" i="21"/>
  <c r="H1839" i="21"/>
  <c r="L1838" i="21"/>
  <c r="Q1837" i="21"/>
  <c r="P1837" i="21"/>
  <c r="O1837" i="21"/>
  <c r="P1838" i="21"/>
  <c r="Q1838" i="21"/>
  <c r="O1838" i="21"/>
  <c r="I1839" i="21"/>
  <c r="J1839" i="21"/>
  <c r="H1840" i="21"/>
  <c r="K1839" i="21"/>
  <c r="M1839" i="21"/>
  <c r="L1839" i="21"/>
  <c r="O1839" i="21"/>
  <c r="Q1839" i="21"/>
  <c r="P1839" i="21"/>
  <c r="K1840" i="21"/>
  <c r="I1840" i="21"/>
  <c r="L1840" i="21"/>
  <c r="H1841" i="21"/>
  <c r="J1840" i="21"/>
  <c r="M1840" i="21"/>
  <c r="P1840" i="21"/>
  <c r="O1840" i="21"/>
  <c r="Q1840" i="21"/>
  <c r="K1841" i="21"/>
  <c r="H1842" i="21"/>
  <c r="M1841" i="21"/>
  <c r="I1841" i="21"/>
  <c r="L1841" i="21"/>
  <c r="J1841" i="21"/>
  <c r="K1842" i="21"/>
  <c r="J1842" i="21"/>
  <c r="L1842" i="21"/>
  <c r="H1843" i="21"/>
  <c r="I1842" i="21"/>
  <c r="M1842" i="21"/>
  <c r="O1841" i="21"/>
  <c r="Q1841" i="21"/>
  <c r="P1841" i="21"/>
  <c r="H1844" i="21"/>
  <c r="M1843" i="21"/>
  <c r="I1843" i="21"/>
  <c r="J1843" i="21"/>
  <c r="K1843" i="21"/>
  <c r="L1843" i="21"/>
  <c r="O1842" i="21"/>
  <c r="Q1842" i="21"/>
  <c r="P1842" i="21"/>
  <c r="J1844" i="21"/>
  <c r="I1844" i="21"/>
  <c r="M1844" i="21"/>
  <c r="K1844" i="21"/>
  <c r="L1844" i="21"/>
  <c r="H1845" i="21"/>
  <c r="P1843" i="21"/>
  <c r="O1843" i="21"/>
  <c r="Q1843" i="21"/>
  <c r="P1844" i="21"/>
  <c r="Q1844" i="21"/>
  <c r="O1844" i="21"/>
  <c r="L1845" i="21"/>
  <c r="J1845" i="21"/>
  <c r="K1845" i="21"/>
  <c r="I1845" i="21"/>
  <c r="H1846" i="21"/>
  <c r="M1845" i="21"/>
  <c r="O1845" i="21"/>
  <c r="Q1845" i="21"/>
  <c r="P1845" i="21"/>
  <c r="L1846" i="21"/>
  <c r="I1846" i="21"/>
  <c r="K1846" i="21"/>
  <c r="J1846" i="21"/>
  <c r="H1847" i="21"/>
  <c r="M1846" i="21"/>
  <c r="O1846" i="21"/>
  <c r="P1846" i="21"/>
  <c r="Q1846" i="21"/>
  <c r="H1848" i="21"/>
  <c r="K1847" i="21"/>
  <c r="J1847" i="21"/>
  <c r="L1847" i="21"/>
  <c r="M1847" i="21"/>
  <c r="I1847" i="21"/>
  <c r="M1848" i="21"/>
  <c r="J1848" i="21"/>
  <c r="K1848" i="21"/>
  <c r="H1849" i="21"/>
  <c r="L1848" i="21"/>
  <c r="I1848" i="21"/>
  <c r="P1847" i="21"/>
  <c r="O1847" i="21"/>
  <c r="Q1847" i="21"/>
  <c r="I1849" i="21"/>
  <c r="J1849" i="21"/>
  <c r="H1850" i="21"/>
  <c r="M1849" i="21"/>
  <c r="L1849" i="21"/>
  <c r="K1849" i="21"/>
  <c r="P1848" i="21"/>
  <c r="Q1848" i="21"/>
  <c r="O1848" i="21"/>
  <c r="O1849" i="21"/>
  <c r="Q1849" i="21"/>
  <c r="P1849" i="21"/>
  <c r="M1850" i="21"/>
  <c r="L1850" i="21"/>
  <c r="J1850" i="21"/>
  <c r="I1850" i="21"/>
  <c r="K1850" i="21"/>
  <c r="H1851" i="21"/>
  <c r="O1850" i="21"/>
  <c r="P1850" i="21"/>
  <c r="Q1850" i="21"/>
  <c r="H1852" i="21"/>
  <c r="L1851" i="21"/>
  <c r="M1851" i="21"/>
  <c r="K1851" i="21"/>
  <c r="I1851" i="21"/>
  <c r="J1851" i="21"/>
  <c r="K1852" i="21"/>
  <c r="M1852" i="21"/>
  <c r="I1852" i="21"/>
  <c r="H1853" i="21"/>
  <c r="L1852" i="21"/>
  <c r="J1852" i="21"/>
  <c r="O1851" i="21"/>
  <c r="Q1851" i="21"/>
  <c r="P1851" i="21"/>
  <c r="Q1852" i="21"/>
  <c r="O1852" i="21"/>
  <c r="P1852" i="21"/>
  <c r="H1854" i="21"/>
  <c r="M1853" i="21"/>
  <c r="J1853" i="21"/>
  <c r="I1853" i="21"/>
  <c r="K1853" i="21"/>
  <c r="L1853" i="21"/>
  <c r="I1854" i="21"/>
  <c r="M1854" i="21"/>
  <c r="H1855" i="21"/>
  <c r="K1854" i="21"/>
  <c r="L1854" i="21"/>
  <c r="J1854" i="21"/>
  <c r="Q1853" i="21"/>
  <c r="P1853" i="21"/>
  <c r="O1853" i="21"/>
  <c r="Q1854" i="21"/>
  <c r="P1854" i="21"/>
  <c r="O1854" i="21"/>
  <c r="L1855" i="21"/>
  <c r="K1855" i="21"/>
  <c r="M1855" i="21"/>
  <c r="H1856" i="21"/>
  <c r="J1855" i="21"/>
  <c r="I1855" i="21"/>
  <c r="I1856" i="21"/>
  <c r="K1856" i="21"/>
  <c r="J1856" i="21"/>
  <c r="M1856" i="21"/>
  <c r="H1857" i="21"/>
  <c r="L1856" i="21"/>
  <c r="O1855" i="21"/>
  <c r="P1855" i="21"/>
  <c r="Q1855" i="21"/>
  <c r="P1856" i="21"/>
  <c r="O1856" i="21"/>
  <c r="Q1856" i="21"/>
  <c r="K1857" i="21"/>
  <c r="M1857" i="21"/>
  <c r="I1857" i="21"/>
  <c r="H1858" i="21"/>
  <c r="L1857" i="21"/>
  <c r="J1857" i="21"/>
  <c r="Q1857" i="21"/>
  <c r="P1857" i="21"/>
  <c r="O1857" i="21"/>
  <c r="J1858" i="21"/>
  <c r="L1858" i="21"/>
  <c r="M1858" i="21"/>
  <c r="H1859" i="21"/>
  <c r="I1858" i="21"/>
  <c r="K1858" i="21"/>
  <c r="J1859" i="21"/>
  <c r="M1859" i="21"/>
  <c r="I1859" i="21"/>
  <c r="K1859" i="21"/>
  <c r="L1859" i="21"/>
  <c r="H1860" i="21"/>
  <c r="P1858" i="21"/>
  <c r="O1858" i="21"/>
  <c r="Q1858" i="21"/>
  <c r="O1859" i="21"/>
  <c r="P1859" i="21"/>
  <c r="Q1859" i="21"/>
  <c r="K1860" i="21"/>
  <c r="M1860" i="21"/>
  <c r="H1861" i="21"/>
  <c r="L1860" i="21"/>
  <c r="I1860" i="21"/>
  <c r="J1860" i="21"/>
  <c r="L1861" i="21"/>
  <c r="H1862" i="21"/>
  <c r="J1861" i="21"/>
  <c r="I1861" i="21"/>
  <c r="K1861" i="21"/>
  <c r="M1861" i="21"/>
  <c r="O1860" i="21"/>
  <c r="Q1860" i="21"/>
  <c r="P1860" i="21"/>
  <c r="L1862" i="21"/>
  <c r="J1862" i="21"/>
  <c r="I1862" i="21"/>
  <c r="K1862" i="21"/>
  <c r="H1863" i="21"/>
  <c r="M1862" i="21"/>
  <c r="Q1861" i="21"/>
  <c r="P1861" i="21"/>
  <c r="O1861" i="21"/>
  <c r="O1862" i="21"/>
  <c r="P1862" i="21"/>
  <c r="Q1862" i="21"/>
  <c r="K1863" i="21"/>
  <c r="H1864" i="21"/>
  <c r="L1863" i="21"/>
  <c r="M1863" i="21"/>
  <c r="I1863" i="21"/>
  <c r="J1863" i="21"/>
  <c r="M1864" i="21"/>
  <c r="I1864" i="21"/>
  <c r="J1864" i="21"/>
  <c r="L1864" i="21"/>
  <c r="K1864" i="21"/>
  <c r="H1865" i="21"/>
  <c r="P1863" i="21"/>
  <c r="O1863" i="21"/>
  <c r="Q1863" i="21"/>
  <c r="Q1864" i="21"/>
  <c r="O1864" i="21"/>
  <c r="P1864" i="21"/>
  <c r="M1865" i="21"/>
  <c r="L1865" i="21"/>
  <c r="H1866" i="21"/>
  <c r="J1865" i="21"/>
  <c r="I1865" i="21"/>
  <c r="K1865" i="21"/>
  <c r="K1866" i="21"/>
  <c r="H1867" i="21"/>
  <c r="M1866" i="21"/>
  <c r="L1866" i="21"/>
  <c r="I1866" i="21"/>
  <c r="J1866" i="21"/>
  <c r="Q1865" i="21"/>
  <c r="O1865" i="21"/>
  <c r="P1865" i="21"/>
  <c r="L1867" i="21"/>
  <c r="K1867" i="21"/>
  <c r="I1867" i="21"/>
  <c r="M1867" i="21"/>
  <c r="H1868" i="21"/>
  <c r="J1867" i="21"/>
  <c r="P1866" i="21"/>
  <c r="Q1866" i="21"/>
  <c r="O1866" i="21"/>
  <c r="P1867" i="21"/>
  <c r="Q1867" i="21"/>
  <c r="O1867" i="21"/>
  <c r="H1869" i="21"/>
  <c r="I1868" i="21"/>
  <c r="K1868" i="21"/>
  <c r="L1868" i="21"/>
  <c r="J1868" i="21"/>
  <c r="M1868" i="21"/>
  <c r="M1869" i="21"/>
  <c r="J1869" i="21"/>
  <c r="L1869" i="21"/>
  <c r="I1869" i="21"/>
  <c r="H1870" i="21"/>
  <c r="K1869" i="21"/>
  <c r="P1868" i="21"/>
  <c r="Q1868" i="21"/>
  <c r="O1868" i="21"/>
  <c r="P1869" i="21"/>
  <c r="Q1869" i="21"/>
  <c r="O1869" i="21"/>
  <c r="M1870" i="21"/>
  <c r="L1870" i="21"/>
  <c r="J1870" i="21"/>
  <c r="H1871" i="21"/>
  <c r="K1870" i="21"/>
  <c r="I1870" i="21"/>
  <c r="I1871" i="21"/>
  <c r="L1871" i="21"/>
  <c r="M1871" i="21"/>
  <c r="H1872" i="21"/>
  <c r="J1871" i="21"/>
  <c r="K1871" i="21"/>
  <c r="Q1870" i="21"/>
  <c r="P1870" i="21"/>
  <c r="O1870" i="21"/>
  <c r="Q1871" i="21"/>
  <c r="O1871" i="21"/>
  <c r="P1871" i="21"/>
  <c r="J1872" i="21"/>
  <c r="L1872" i="21"/>
  <c r="I1872" i="21"/>
  <c r="M1872" i="21"/>
  <c r="K1872" i="21"/>
  <c r="H1873" i="21"/>
  <c r="Q1872" i="21"/>
  <c r="P1872" i="21"/>
  <c r="O1872" i="21"/>
  <c r="M1873" i="21"/>
  <c r="K1873" i="21"/>
  <c r="J1873" i="21"/>
  <c r="H1874" i="21"/>
  <c r="L1873" i="21"/>
  <c r="I1873" i="21"/>
  <c r="H1875" i="21"/>
  <c r="M1874" i="21"/>
  <c r="K1874" i="21"/>
  <c r="J1874" i="21"/>
  <c r="L1874" i="21"/>
  <c r="I1874" i="21"/>
  <c r="P1873" i="21"/>
  <c r="Q1873" i="21"/>
  <c r="O1873" i="21"/>
  <c r="J1875" i="21"/>
  <c r="I1875" i="21"/>
  <c r="L1875" i="21"/>
  <c r="K1875" i="21"/>
  <c r="H1876" i="21"/>
  <c r="M1875" i="21"/>
  <c r="O1874" i="21"/>
  <c r="P1874" i="21"/>
  <c r="Q1874" i="21"/>
  <c r="Q1875" i="21"/>
  <c r="P1875" i="21"/>
  <c r="O1875" i="21"/>
  <c r="M1876" i="21"/>
  <c r="L1876" i="21"/>
  <c r="H1877" i="21"/>
  <c r="I1876" i="21"/>
  <c r="J1876" i="21"/>
  <c r="K1876" i="21"/>
  <c r="K1877" i="21"/>
  <c r="M1877" i="21"/>
  <c r="J1877" i="21"/>
  <c r="L1877" i="21"/>
  <c r="H1878" i="21"/>
  <c r="I1877" i="21"/>
  <c r="O1876" i="21"/>
  <c r="P1876" i="21"/>
  <c r="Q1876" i="21"/>
  <c r="M1878" i="21"/>
  <c r="I1878" i="21"/>
  <c r="H1879" i="21"/>
  <c r="L1878" i="21"/>
  <c r="K1878" i="21"/>
  <c r="J1878" i="21"/>
  <c r="Q1877" i="21"/>
  <c r="O1877" i="21"/>
  <c r="P1877" i="21"/>
  <c r="Q1878" i="21"/>
  <c r="O1878" i="21"/>
  <c r="P1878" i="21"/>
  <c r="L1879" i="21"/>
  <c r="I1879" i="21"/>
  <c r="K1879" i="21"/>
  <c r="H1880" i="21"/>
  <c r="J1879" i="21"/>
  <c r="M1879" i="21"/>
  <c r="O1879" i="21"/>
  <c r="P1879" i="21"/>
  <c r="Q1879" i="21"/>
  <c r="I1880" i="21"/>
  <c r="K1880" i="21"/>
  <c r="J1880" i="21"/>
  <c r="M1880" i="21"/>
  <c r="H1881" i="21"/>
  <c r="L1880" i="21"/>
  <c r="P1880" i="21"/>
  <c r="Q1880" i="21"/>
  <c r="O1880" i="21"/>
  <c r="H1882" i="21"/>
  <c r="K1881" i="21"/>
  <c r="L1881" i="21"/>
  <c r="M1881" i="21"/>
  <c r="I1881" i="21"/>
  <c r="J1881" i="21"/>
  <c r="L1882" i="21"/>
  <c r="H1883" i="21"/>
  <c r="I1882" i="21"/>
  <c r="M1882" i="21"/>
  <c r="K1882" i="21"/>
  <c r="J1882" i="21"/>
  <c r="O1881" i="21"/>
  <c r="Q1881" i="21"/>
  <c r="P1881" i="21"/>
  <c r="L1883" i="21"/>
  <c r="M1883" i="21"/>
  <c r="K1883" i="21"/>
  <c r="J1883" i="21"/>
  <c r="H1884" i="21"/>
  <c r="I1883" i="21"/>
  <c r="O1882" i="21"/>
  <c r="Q1882" i="21"/>
  <c r="P1882" i="21"/>
  <c r="I1884" i="21"/>
  <c r="L1884" i="21"/>
  <c r="H1885" i="21"/>
  <c r="J1884" i="21"/>
  <c r="K1884" i="21"/>
  <c r="M1884" i="21"/>
  <c r="P1883" i="21"/>
  <c r="O1883" i="21"/>
  <c r="Q1883" i="21"/>
  <c r="Q1884" i="21"/>
  <c r="P1884" i="21"/>
  <c r="O1884" i="21"/>
  <c r="L1885" i="21"/>
  <c r="K1885" i="21"/>
  <c r="M1885" i="21"/>
  <c r="H1886" i="21"/>
  <c r="I1885" i="21"/>
  <c r="J1885" i="21"/>
  <c r="I1886" i="21"/>
  <c r="K1886" i="21"/>
  <c r="J1886" i="21"/>
  <c r="H1887" i="21"/>
  <c r="L1886" i="21"/>
  <c r="M1886" i="21"/>
  <c r="O1885" i="21"/>
  <c r="Q1885" i="21"/>
  <c r="P1885" i="21"/>
  <c r="Q1886" i="21"/>
  <c r="P1886" i="21"/>
  <c r="O1886" i="21"/>
  <c r="H1888" i="21"/>
  <c r="J1887" i="21"/>
  <c r="M1887" i="21"/>
  <c r="L1887" i="21"/>
  <c r="I1887" i="21"/>
  <c r="K1887" i="21"/>
  <c r="H1889" i="21"/>
  <c r="L1888" i="21"/>
  <c r="I1888" i="21"/>
  <c r="M1888" i="21"/>
  <c r="J1888" i="21"/>
  <c r="K1888" i="21"/>
  <c r="O1887" i="21"/>
  <c r="Q1887" i="21"/>
  <c r="P1887" i="21"/>
  <c r="H1890" i="21"/>
  <c r="J1889" i="21"/>
  <c r="M1889" i="21"/>
  <c r="I1889" i="21"/>
  <c r="K1889" i="21"/>
  <c r="L1889" i="21"/>
  <c r="P1888" i="21"/>
  <c r="O1888" i="21"/>
  <c r="Q1888" i="21"/>
  <c r="K1890" i="21"/>
  <c r="J1890" i="21"/>
  <c r="M1890" i="21"/>
  <c r="H1891" i="21"/>
  <c r="I1890" i="21"/>
  <c r="L1890" i="21"/>
  <c r="Q1889" i="21"/>
  <c r="P1889" i="21"/>
  <c r="O1889" i="21"/>
  <c r="L1891" i="21"/>
  <c r="I1891" i="21"/>
  <c r="J1891" i="21"/>
  <c r="H1892" i="21"/>
  <c r="K1891" i="21"/>
  <c r="M1891" i="21"/>
  <c r="O1890" i="21"/>
  <c r="P1890" i="21"/>
  <c r="Q1890" i="21"/>
  <c r="O1891" i="21"/>
  <c r="Q1891" i="21"/>
  <c r="P1891" i="21"/>
  <c r="I1892" i="21"/>
  <c r="H1893" i="21"/>
  <c r="L1892" i="21"/>
  <c r="J1892" i="21"/>
  <c r="K1892" i="21"/>
  <c r="M1892" i="21"/>
  <c r="P1892" i="21"/>
  <c r="Q1892" i="21"/>
  <c r="O1892" i="21"/>
  <c r="M1893" i="21"/>
  <c r="L1893" i="21"/>
  <c r="J1893" i="21"/>
  <c r="I1893" i="21"/>
  <c r="K1893" i="21"/>
  <c r="H1894" i="21"/>
  <c r="Q1893" i="21"/>
  <c r="P1893" i="21"/>
  <c r="O1893" i="21"/>
  <c r="L1894" i="21"/>
  <c r="H1895" i="21"/>
  <c r="M1894" i="21"/>
  <c r="K1894" i="21"/>
  <c r="J1894" i="21"/>
  <c r="I1894" i="21"/>
  <c r="J1895" i="21"/>
  <c r="I1895" i="21"/>
  <c r="H1896" i="21"/>
  <c r="L1895" i="21"/>
  <c r="M1895" i="21"/>
  <c r="K1895" i="21"/>
  <c r="Q1894" i="21"/>
  <c r="O1894" i="21"/>
  <c r="P1894" i="21"/>
  <c r="P1895" i="21"/>
  <c r="O1895" i="21"/>
  <c r="Q1895" i="21"/>
  <c r="M1896" i="21"/>
  <c r="J1896" i="21"/>
  <c r="K1896" i="21"/>
  <c r="H1897" i="21"/>
  <c r="L1896" i="21"/>
  <c r="I1896" i="21"/>
  <c r="H1898" i="21"/>
  <c r="M1897" i="21"/>
  <c r="L1897" i="21"/>
  <c r="J1897" i="21"/>
  <c r="K1897" i="21"/>
  <c r="I1897" i="21"/>
  <c r="O1896" i="21"/>
  <c r="Q1896" i="21"/>
  <c r="P1896" i="21"/>
  <c r="H1899" i="21"/>
  <c r="K1898" i="21"/>
  <c r="M1898" i="21"/>
  <c r="I1898" i="21"/>
  <c r="J1898" i="21"/>
  <c r="L1898" i="21"/>
  <c r="P1897" i="21"/>
  <c r="O1897" i="21"/>
  <c r="Q1897" i="21"/>
  <c r="K1899" i="21"/>
  <c r="L1899" i="21"/>
  <c r="M1899" i="21"/>
  <c r="H1900" i="21"/>
  <c r="J1899" i="21"/>
  <c r="I1899" i="21"/>
  <c r="P1898" i="21"/>
  <c r="Q1898" i="21"/>
  <c r="O1898" i="21"/>
  <c r="L1900" i="21"/>
  <c r="K1900" i="21"/>
  <c r="H1901" i="21"/>
  <c r="M1900" i="21"/>
  <c r="J1900" i="21"/>
  <c r="I1900" i="21"/>
  <c r="O1899" i="21"/>
  <c r="Q1899" i="21"/>
  <c r="P1899" i="21"/>
  <c r="I1901" i="21"/>
  <c r="M1901" i="21"/>
  <c r="K1901" i="21"/>
  <c r="L1901" i="21"/>
  <c r="H1902" i="21"/>
  <c r="J1901" i="21"/>
  <c r="Q1900" i="21"/>
  <c r="P1900" i="21"/>
  <c r="O1900" i="21"/>
  <c r="O1901" i="21"/>
  <c r="P1901" i="21"/>
  <c r="Q1901" i="21"/>
  <c r="I1902" i="21"/>
  <c r="J1902" i="21"/>
  <c r="L1902" i="21"/>
  <c r="M1902" i="21"/>
  <c r="K1902" i="21"/>
  <c r="H1903" i="21"/>
  <c r="P1902" i="21"/>
  <c r="Q1902" i="21"/>
  <c r="O1902" i="21"/>
  <c r="K1903" i="21"/>
  <c r="H1904" i="21"/>
  <c r="M1903" i="21"/>
  <c r="J1903" i="21"/>
  <c r="L1903" i="21"/>
  <c r="I1903" i="21"/>
  <c r="K1904" i="21"/>
  <c r="M1904" i="21"/>
  <c r="H1905" i="21"/>
  <c r="I1904" i="21"/>
  <c r="J1904" i="21"/>
  <c r="L1904" i="21"/>
  <c r="O1903" i="21"/>
  <c r="Q1903" i="21"/>
  <c r="P1903" i="21"/>
  <c r="M1905" i="21"/>
  <c r="J1905" i="21"/>
  <c r="I1905" i="21"/>
  <c r="K1905" i="21"/>
  <c r="H1906" i="21"/>
  <c r="L1905" i="21"/>
  <c r="P1904" i="21"/>
  <c r="Q1904" i="21"/>
  <c r="O1904" i="21"/>
  <c r="P1905" i="21"/>
  <c r="O1905" i="21"/>
  <c r="Q1905" i="21"/>
  <c r="M1906" i="21"/>
  <c r="J1906" i="21"/>
  <c r="H1907" i="21"/>
  <c r="L1906" i="21"/>
  <c r="I1906" i="21"/>
  <c r="K1906" i="21"/>
  <c r="H1908" i="21"/>
  <c r="M1907" i="21"/>
  <c r="K1907" i="21"/>
  <c r="I1907" i="21"/>
  <c r="L1907" i="21"/>
  <c r="J1907" i="21"/>
  <c r="O1906" i="21"/>
  <c r="Q1906" i="21"/>
  <c r="P1906" i="21"/>
  <c r="M1908" i="21"/>
  <c r="L1908" i="21"/>
  <c r="H1909" i="21"/>
  <c r="K1908" i="21"/>
  <c r="J1908" i="21"/>
  <c r="I1908" i="21"/>
  <c r="Q1907" i="21"/>
  <c r="O1907" i="21"/>
  <c r="P1907" i="21"/>
  <c r="I1909" i="21"/>
  <c r="K1909" i="21"/>
  <c r="J1909" i="21"/>
  <c r="M1909" i="21"/>
  <c r="H1910" i="21"/>
  <c r="L1909" i="21"/>
  <c r="P1908" i="21"/>
  <c r="Q1908" i="21"/>
  <c r="O1908" i="21"/>
  <c r="O1909" i="21"/>
  <c r="Q1909" i="21"/>
  <c r="P1909" i="21"/>
  <c r="I1910" i="21"/>
  <c r="L1910" i="21"/>
  <c r="M1910" i="21"/>
  <c r="J1910" i="21"/>
  <c r="H1911" i="21"/>
  <c r="K1910" i="21"/>
  <c r="Q1910" i="21"/>
  <c r="O1910" i="21"/>
  <c r="P1910" i="21"/>
  <c r="I1911" i="21"/>
  <c r="H1912" i="21"/>
  <c r="K1911" i="21"/>
  <c r="M1911" i="21"/>
  <c r="L1911" i="21"/>
  <c r="J1911" i="21"/>
  <c r="P1911" i="21"/>
  <c r="Q1911" i="21"/>
  <c r="O1911" i="21"/>
  <c r="K1912" i="21"/>
  <c r="M1912" i="21"/>
  <c r="I1912" i="21"/>
  <c r="L1912" i="21"/>
  <c r="J1912" i="21"/>
  <c r="H1913" i="21"/>
  <c r="Q1912" i="21"/>
  <c r="P1912" i="21"/>
  <c r="O1912" i="21"/>
  <c r="I1913" i="21"/>
  <c r="J1913" i="21"/>
  <c r="M1913" i="21"/>
  <c r="H1914" i="21"/>
  <c r="K1913" i="21"/>
  <c r="L1913" i="21"/>
  <c r="P1913" i="21"/>
  <c r="O1913" i="21"/>
  <c r="Q1913" i="21"/>
  <c r="M1914" i="21"/>
  <c r="H1915" i="21"/>
  <c r="J1914" i="21"/>
  <c r="L1914" i="21"/>
  <c r="I1914" i="21"/>
  <c r="K1914" i="21"/>
  <c r="J1915" i="21"/>
  <c r="H1916" i="21"/>
  <c r="I1915" i="21"/>
  <c r="M1915" i="21"/>
  <c r="K1915" i="21"/>
  <c r="L1915" i="21"/>
  <c r="O1914" i="21"/>
  <c r="P1914" i="21"/>
  <c r="Q1914" i="21"/>
  <c r="M1916" i="21"/>
  <c r="J1916" i="21"/>
  <c r="H1917" i="21"/>
  <c r="K1916" i="21"/>
  <c r="I1916" i="21"/>
  <c r="L1916" i="21"/>
  <c r="O1915" i="21"/>
  <c r="P1915" i="21"/>
  <c r="Q1915" i="21"/>
  <c r="K1917" i="21"/>
  <c r="L1917" i="21"/>
  <c r="J1917" i="21"/>
  <c r="M1917" i="21"/>
  <c r="H1918" i="21"/>
  <c r="I1917" i="21"/>
  <c r="P1916" i="21"/>
  <c r="O1916" i="21"/>
  <c r="Q1916" i="21"/>
  <c r="M1918" i="21"/>
  <c r="K1918" i="21"/>
  <c r="I1918" i="21"/>
  <c r="H1919" i="21"/>
  <c r="J1918" i="21"/>
  <c r="L1918" i="21"/>
  <c r="P1917" i="21"/>
  <c r="O1917" i="21"/>
  <c r="Q1917" i="21"/>
  <c r="Q1918" i="21"/>
  <c r="O1918" i="21"/>
  <c r="P1918" i="21"/>
  <c r="J1919" i="21"/>
  <c r="K1919" i="21"/>
  <c r="H1920" i="21"/>
  <c r="M1919" i="21"/>
  <c r="I1919" i="21"/>
  <c r="L1919" i="21"/>
  <c r="L1920" i="21"/>
  <c r="M1920" i="21"/>
  <c r="K1920" i="21"/>
  <c r="I1920" i="21"/>
  <c r="J1920" i="21"/>
  <c r="H1921" i="21"/>
  <c r="P1919" i="21"/>
  <c r="O1919" i="21"/>
  <c r="Q1919" i="21"/>
  <c r="P1920" i="21"/>
  <c r="Q1920" i="21"/>
  <c r="O1920" i="21"/>
  <c r="J1921" i="21"/>
  <c r="M1921" i="21"/>
  <c r="H1922" i="21"/>
  <c r="I1921" i="21"/>
  <c r="L1921" i="21"/>
  <c r="K1921" i="21"/>
  <c r="J1922" i="21"/>
  <c r="H1923" i="21"/>
  <c r="K1922" i="21"/>
  <c r="I1922" i="21"/>
  <c r="L1922" i="21"/>
  <c r="M1922" i="21"/>
  <c r="Q1921" i="21"/>
  <c r="O1921" i="21"/>
  <c r="P1921" i="21"/>
  <c r="K1923" i="21"/>
  <c r="J1923" i="21"/>
  <c r="I1923" i="21"/>
  <c r="H1924" i="21"/>
  <c r="L1923" i="21"/>
  <c r="M1923" i="21"/>
  <c r="Q1922" i="21"/>
  <c r="P1922" i="21"/>
  <c r="O1922" i="21"/>
  <c r="Q1923" i="21"/>
  <c r="O1923" i="21"/>
  <c r="P1923" i="21"/>
  <c r="I1924" i="21"/>
  <c r="K1924" i="21"/>
  <c r="H1925" i="21"/>
  <c r="L1924" i="21"/>
  <c r="J1924" i="21"/>
  <c r="M1924" i="21"/>
  <c r="Q1924" i="21"/>
  <c r="O1924" i="21"/>
  <c r="P1924" i="21"/>
  <c r="J1925" i="21"/>
  <c r="L1925" i="21"/>
  <c r="H1926" i="21"/>
  <c r="K1925" i="21"/>
  <c r="M1925" i="21"/>
  <c r="I1925" i="21"/>
  <c r="I1926" i="21"/>
  <c r="M1926" i="21"/>
  <c r="H1927" i="21"/>
  <c r="J1926" i="21"/>
  <c r="L1926" i="21"/>
  <c r="K1926" i="21"/>
  <c r="P1925" i="21"/>
  <c r="O1925" i="21"/>
  <c r="Q1925" i="21"/>
  <c r="P1926" i="21"/>
  <c r="Q1926" i="21"/>
  <c r="O1926" i="21"/>
  <c r="J1927" i="21"/>
  <c r="H1928" i="21"/>
  <c r="K1927" i="21"/>
  <c r="I1927" i="21"/>
  <c r="M1927" i="21"/>
  <c r="L1927" i="21"/>
  <c r="M1928" i="21"/>
  <c r="J1928" i="21"/>
  <c r="H1929" i="21"/>
  <c r="L1928" i="21"/>
  <c r="K1928" i="21"/>
  <c r="I1928" i="21"/>
  <c r="Q1927" i="21"/>
  <c r="O1927" i="21"/>
  <c r="P1927" i="21"/>
  <c r="K1929" i="21"/>
  <c r="H1930" i="21"/>
  <c r="I1929" i="21"/>
  <c r="M1929" i="21"/>
  <c r="L1929" i="21"/>
  <c r="J1929" i="21"/>
  <c r="Q1928" i="21"/>
  <c r="O1928" i="21"/>
  <c r="P1928" i="21"/>
  <c r="K1930" i="21"/>
  <c r="J1930" i="21"/>
  <c r="L1930" i="21"/>
  <c r="H1931" i="21"/>
  <c r="I1930" i="21"/>
  <c r="M1930" i="21"/>
  <c r="P1929" i="21"/>
  <c r="O1929" i="21"/>
  <c r="Q1929" i="21"/>
  <c r="M1931" i="21"/>
  <c r="L1931" i="21"/>
  <c r="I1931" i="21"/>
  <c r="J1931" i="21"/>
  <c r="H1932" i="21"/>
  <c r="K1931" i="21"/>
  <c r="O1930" i="21"/>
  <c r="Q1930" i="21"/>
  <c r="P1930" i="21"/>
  <c r="P1931" i="21"/>
  <c r="Q1931" i="21"/>
  <c r="O1931" i="21"/>
  <c r="L1932" i="21"/>
  <c r="M1932" i="21"/>
  <c r="H1933" i="21"/>
  <c r="I1932" i="21"/>
  <c r="K1932" i="21"/>
  <c r="J1932" i="21"/>
  <c r="J1933" i="21"/>
  <c r="K1933" i="21"/>
  <c r="M1933" i="21"/>
  <c r="I1933" i="21"/>
  <c r="H1934" i="21"/>
  <c r="L1933" i="21"/>
  <c r="O1932" i="21"/>
  <c r="P1932" i="21"/>
  <c r="Q1932" i="21"/>
  <c r="O1933" i="21"/>
  <c r="Q1933" i="21"/>
  <c r="P1933" i="21"/>
  <c r="K1934" i="21"/>
  <c r="L1934" i="21"/>
  <c r="I1934" i="21"/>
  <c r="H1935" i="21"/>
  <c r="M1934" i="21"/>
  <c r="J1934" i="21"/>
  <c r="O1934" i="21"/>
  <c r="P1934" i="21"/>
  <c r="Q1934" i="21"/>
  <c r="M1935" i="21"/>
  <c r="K1935" i="21"/>
  <c r="J1935" i="21"/>
  <c r="I1935" i="21"/>
  <c r="H1936" i="21"/>
  <c r="L1935" i="21"/>
  <c r="Q1935" i="21"/>
  <c r="O1935" i="21"/>
  <c r="P1935" i="21"/>
  <c r="H1937" i="21"/>
  <c r="L1936" i="21"/>
  <c r="K1936" i="21"/>
  <c r="J1936" i="21"/>
  <c r="I1936" i="21"/>
  <c r="M1936" i="21"/>
  <c r="L1937" i="21"/>
  <c r="I1937" i="21"/>
  <c r="M1937" i="21"/>
  <c r="H1938" i="21"/>
  <c r="K1937" i="21"/>
  <c r="J1937" i="21"/>
  <c r="Q1936" i="21"/>
  <c r="P1936" i="21"/>
  <c r="O1936" i="21"/>
  <c r="Q1937" i="21"/>
  <c r="P1937" i="21"/>
  <c r="O1937" i="21"/>
  <c r="M1938" i="21"/>
  <c r="I1938" i="21"/>
  <c r="K1938" i="21"/>
  <c r="H1939" i="21"/>
  <c r="L1938" i="21"/>
  <c r="J1938" i="21"/>
  <c r="O1938" i="21"/>
  <c r="P1938" i="21"/>
  <c r="Q1938" i="21"/>
  <c r="K1939" i="21"/>
  <c r="I1939" i="21"/>
  <c r="L1939" i="21"/>
  <c r="J1939" i="21"/>
  <c r="H1940" i="21"/>
  <c r="M1939" i="21"/>
  <c r="P1939" i="21"/>
  <c r="Q1939" i="21"/>
  <c r="O1939" i="21"/>
  <c r="M1940" i="21"/>
  <c r="H1941" i="21"/>
  <c r="I1940" i="21"/>
  <c r="L1940" i="21"/>
  <c r="K1940" i="21"/>
  <c r="J1940" i="21"/>
  <c r="K1941" i="21"/>
  <c r="J1941" i="21"/>
  <c r="H1942" i="21"/>
  <c r="I1941" i="21"/>
  <c r="M1941" i="21"/>
  <c r="L1941" i="21"/>
  <c r="O1940" i="21"/>
  <c r="P1940" i="21"/>
  <c r="Q1940" i="21"/>
  <c r="L1942" i="21"/>
  <c r="M1942" i="21"/>
  <c r="I1942" i="21"/>
  <c r="J1942" i="21"/>
  <c r="K1942" i="21"/>
  <c r="H1943" i="21"/>
  <c r="P1941" i="21"/>
  <c r="Q1941" i="21"/>
  <c r="O1941" i="21"/>
  <c r="Q1942" i="21"/>
  <c r="P1942" i="21"/>
  <c r="O1942" i="21"/>
  <c r="I1943" i="21"/>
  <c r="L1943" i="21"/>
  <c r="K1943" i="21"/>
  <c r="J1943" i="21"/>
  <c r="H1944" i="21"/>
  <c r="M1943" i="21"/>
  <c r="O1943" i="21"/>
  <c r="P1943" i="21"/>
  <c r="Q1943" i="21"/>
  <c r="L1944" i="21"/>
  <c r="I1944" i="21"/>
  <c r="K1944" i="21"/>
  <c r="H1945" i="21"/>
  <c r="M1944" i="21"/>
  <c r="J1944" i="21"/>
  <c r="P1944" i="21"/>
  <c r="Q1944" i="21"/>
  <c r="O1944" i="21"/>
  <c r="I1945" i="21"/>
  <c r="M1945" i="21"/>
  <c r="K1945" i="21"/>
  <c r="L1945" i="21"/>
  <c r="J1945" i="21"/>
  <c r="H1946" i="21"/>
  <c r="P1945" i="21"/>
  <c r="Q1945" i="21"/>
  <c r="O1945" i="21"/>
  <c r="J1946" i="21"/>
  <c r="K1946" i="21"/>
  <c r="I1946" i="21"/>
  <c r="L1946" i="21"/>
  <c r="H1947" i="21"/>
  <c r="M1946" i="21"/>
  <c r="P1946" i="21"/>
  <c r="Q1946" i="21"/>
  <c r="O1946" i="21"/>
  <c r="M1947" i="21"/>
  <c r="H1948" i="21"/>
  <c r="K1947" i="21"/>
  <c r="J1947" i="21"/>
  <c r="I1947" i="21"/>
  <c r="L1947" i="21"/>
  <c r="K1948" i="21"/>
  <c r="M1948" i="21"/>
  <c r="J1948" i="21"/>
  <c r="I1948" i="21"/>
  <c r="L1948" i="21"/>
  <c r="H1949" i="21"/>
  <c r="P1947" i="21"/>
  <c r="O1947" i="21"/>
  <c r="Q1947" i="21"/>
  <c r="O1948" i="21"/>
  <c r="Q1948" i="21"/>
  <c r="P1948" i="21"/>
  <c r="I1949" i="21"/>
  <c r="H1950" i="21"/>
  <c r="K1949" i="21"/>
  <c r="L1949" i="21"/>
  <c r="J1949" i="21"/>
  <c r="M1949" i="21"/>
  <c r="O1949" i="21"/>
  <c r="P1949" i="21"/>
  <c r="Q1949" i="21"/>
  <c r="H1951" i="21"/>
  <c r="L1950" i="21"/>
  <c r="I1950" i="21"/>
  <c r="K1950" i="21"/>
  <c r="J1950" i="21"/>
  <c r="M1950" i="21"/>
  <c r="L1951" i="21"/>
  <c r="I1951" i="21"/>
  <c r="J1951" i="21"/>
  <c r="H1952" i="21"/>
  <c r="K1951" i="21"/>
  <c r="M1951" i="21"/>
  <c r="P1950" i="21"/>
  <c r="O1950" i="21"/>
  <c r="Q1950" i="21"/>
  <c r="Q1951" i="21"/>
  <c r="O1951" i="21"/>
  <c r="P1951" i="21"/>
  <c r="I1952" i="21"/>
  <c r="L1952" i="21"/>
  <c r="M1952" i="21"/>
  <c r="J1952" i="21"/>
  <c r="K1952" i="21"/>
  <c r="H1953" i="21"/>
  <c r="Q1952" i="21"/>
  <c r="P1952" i="21"/>
  <c r="O1952" i="21"/>
  <c r="H1954" i="21"/>
  <c r="K1953" i="21"/>
  <c r="J1953" i="21"/>
  <c r="L1953" i="21"/>
  <c r="I1953" i="21"/>
  <c r="M1953" i="21"/>
  <c r="J1954" i="21"/>
  <c r="I1954" i="21"/>
  <c r="H1955" i="21"/>
  <c r="K1954" i="21"/>
  <c r="L1954" i="21"/>
  <c r="M1954" i="21"/>
  <c r="O1953" i="21"/>
  <c r="Q1953" i="21"/>
  <c r="P1953" i="21"/>
  <c r="P1954" i="21"/>
  <c r="O1954" i="21"/>
  <c r="Q1954" i="21"/>
  <c r="M1955" i="21"/>
  <c r="L1955" i="21"/>
  <c r="J1955" i="21"/>
  <c r="I1955" i="21"/>
  <c r="H1956" i="21"/>
  <c r="K1955" i="21"/>
  <c r="O1955" i="21"/>
  <c r="P1955" i="21"/>
  <c r="Q1955" i="21"/>
  <c r="M1956" i="21"/>
  <c r="L1956" i="21"/>
  <c r="I1956" i="21"/>
  <c r="H1957" i="21"/>
  <c r="K1956" i="21"/>
  <c r="J1956" i="21"/>
  <c r="P1956" i="21"/>
  <c r="O1956" i="21"/>
  <c r="Q1956" i="21"/>
  <c r="L1957" i="21"/>
  <c r="J1957" i="21"/>
  <c r="I1957" i="21"/>
  <c r="K1957" i="21"/>
  <c r="H1958" i="21"/>
  <c r="M1957" i="21"/>
  <c r="P1957" i="21"/>
  <c r="O1957" i="21"/>
  <c r="Q1957" i="21"/>
  <c r="K1958" i="21"/>
  <c r="M1958" i="21"/>
  <c r="L1958" i="21"/>
  <c r="H1959" i="21"/>
  <c r="J1958" i="21"/>
  <c r="I1958" i="21"/>
  <c r="H1960" i="21"/>
  <c r="J1959" i="21"/>
  <c r="I1959" i="21"/>
  <c r="M1959" i="21"/>
  <c r="L1959" i="21"/>
  <c r="K1959" i="21"/>
  <c r="Q1958" i="21"/>
  <c r="O1958" i="21"/>
  <c r="P1958" i="21"/>
  <c r="L1960" i="21"/>
  <c r="I1960" i="21"/>
  <c r="M1960" i="21"/>
  <c r="K1960" i="21"/>
  <c r="H1961" i="21"/>
  <c r="J1960" i="21"/>
  <c r="O1959" i="21"/>
  <c r="Q1959" i="21"/>
  <c r="P1959" i="21"/>
  <c r="Q1960" i="21"/>
  <c r="O1960" i="21"/>
  <c r="P1960" i="21"/>
  <c r="H1962" i="21"/>
  <c r="K1961" i="21"/>
  <c r="M1961" i="21"/>
  <c r="I1961" i="21"/>
  <c r="J1961" i="21"/>
  <c r="L1961" i="21"/>
  <c r="J1962" i="21"/>
  <c r="L1962" i="21"/>
  <c r="K1962" i="21"/>
  <c r="I1962" i="21"/>
  <c r="H1963" i="21"/>
  <c r="M1962" i="21"/>
  <c r="O1961" i="21"/>
  <c r="Q1961" i="21"/>
  <c r="P1961" i="21"/>
  <c r="Q1962" i="21"/>
  <c r="P1962" i="21"/>
  <c r="O1962" i="21"/>
  <c r="M1963" i="21"/>
  <c r="H1964" i="21"/>
  <c r="L1963" i="21"/>
  <c r="J1963" i="21"/>
  <c r="I1963" i="21"/>
  <c r="K1963" i="21"/>
  <c r="M1964" i="21"/>
  <c r="H1965" i="21"/>
  <c r="J1964" i="21"/>
  <c r="L1964" i="21"/>
  <c r="I1964" i="21"/>
  <c r="K1964" i="21"/>
  <c r="P1963" i="21"/>
  <c r="O1963" i="21"/>
  <c r="Q1963" i="21"/>
  <c r="L1965" i="21"/>
  <c r="H1966" i="21"/>
  <c r="K1965" i="21"/>
  <c r="M1965" i="21"/>
  <c r="J1965" i="21"/>
  <c r="I1965" i="21"/>
  <c r="P1964" i="21"/>
  <c r="O1964" i="21"/>
  <c r="Q1964" i="21"/>
  <c r="M1966" i="21"/>
  <c r="K1966" i="21"/>
  <c r="J1966" i="21"/>
  <c r="H1967" i="21"/>
  <c r="I1966" i="21"/>
  <c r="L1966" i="21"/>
  <c r="P1965" i="21"/>
  <c r="O1965" i="21"/>
  <c r="Q1965" i="21"/>
  <c r="H1968" i="21"/>
  <c r="K1967" i="21"/>
  <c r="I1967" i="21"/>
  <c r="M1967" i="21"/>
  <c r="J1967" i="21"/>
  <c r="L1967" i="21"/>
  <c r="P1966" i="21"/>
  <c r="Q1966" i="21"/>
  <c r="O1966" i="21"/>
  <c r="M1968" i="21"/>
  <c r="K1968" i="21"/>
  <c r="H1969" i="21"/>
  <c r="I1968" i="21"/>
  <c r="L1968" i="21"/>
  <c r="J1968" i="21"/>
  <c r="O1967" i="21"/>
  <c r="P1967" i="21"/>
  <c r="Q1967" i="21"/>
  <c r="I1969" i="21"/>
  <c r="K1969" i="21"/>
  <c r="M1969" i="21"/>
  <c r="J1969" i="21"/>
  <c r="H1970" i="21"/>
  <c r="L1969" i="21"/>
  <c r="O1968" i="21"/>
  <c r="Q1968" i="21"/>
  <c r="P1968" i="21"/>
  <c r="O1969" i="21"/>
  <c r="P1969" i="21"/>
  <c r="Q1969" i="21"/>
  <c r="H1971" i="21"/>
  <c r="I1970" i="21"/>
  <c r="K1970" i="21"/>
  <c r="M1970" i="21"/>
  <c r="L1970" i="21"/>
  <c r="J1970" i="21"/>
  <c r="I1971" i="21"/>
  <c r="J1971" i="21"/>
  <c r="H1972" i="21"/>
  <c r="M1971" i="21"/>
  <c r="K1971" i="21"/>
  <c r="L1971" i="21"/>
  <c r="P1970" i="21"/>
  <c r="Q1970" i="21"/>
  <c r="O1970" i="21"/>
  <c r="P1971" i="21"/>
  <c r="O1971" i="21"/>
  <c r="Q1971" i="21"/>
  <c r="J1972" i="21"/>
  <c r="I1972" i="21"/>
  <c r="M1972" i="21"/>
  <c r="H1973" i="21"/>
  <c r="K1972" i="21"/>
  <c r="L1972" i="21"/>
  <c r="O1972" i="21"/>
  <c r="P1972" i="21"/>
  <c r="Q1972" i="21"/>
  <c r="L1973" i="21"/>
  <c r="K1973" i="21"/>
  <c r="J1973" i="21"/>
  <c r="H1974" i="21"/>
  <c r="I1973" i="21"/>
  <c r="M1973" i="21"/>
  <c r="L1974" i="21"/>
  <c r="K1974" i="21"/>
  <c r="J1974" i="21"/>
  <c r="I1974" i="21"/>
  <c r="H1975" i="21"/>
  <c r="M1974" i="21"/>
  <c r="P1973" i="21"/>
  <c r="Q1973" i="21"/>
  <c r="O1973" i="21"/>
  <c r="O1974" i="21"/>
  <c r="Q1974" i="21"/>
  <c r="P1974" i="21"/>
  <c r="I1975" i="21"/>
  <c r="H1976" i="21"/>
  <c r="L1975" i="21"/>
  <c r="J1975" i="21"/>
  <c r="M1975" i="21"/>
  <c r="K1975" i="21"/>
  <c r="P1975" i="21"/>
  <c r="O1975" i="21"/>
  <c r="Q1975" i="21"/>
  <c r="K1976" i="21"/>
  <c r="J1976" i="21"/>
  <c r="I1976" i="21"/>
  <c r="L1976" i="21"/>
  <c r="M1976" i="21"/>
  <c r="H1977" i="21"/>
  <c r="Q1976" i="21"/>
  <c r="O1976" i="21"/>
  <c r="P1976" i="21"/>
  <c r="M1977" i="21"/>
  <c r="L1977" i="21"/>
  <c r="I1977" i="21"/>
  <c r="H1978" i="21"/>
  <c r="K1977" i="21"/>
  <c r="J1977" i="21"/>
  <c r="Q1977" i="21"/>
  <c r="O1977" i="21"/>
  <c r="P1977" i="21"/>
  <c r="L1978" i="21"/>
  <c r="I1978" i="21"/>
  <c r="J1978" i="21"/>
  <c r="M1978" i="21"/>
  <c r="H1979" i="21"/>
  <c r="K1978" i="21"/>
  <c r="P1978" i="21"/>
  <c r="O1978" i="21"/>
  <c r="Q1978" i="21"/>
  <c r="M1979" i="21"/>
  <c r="I1979" i="21"/>
  <c r="J1979" i="21"/>
  <c r="L1979" i="21"/>
  <c r="K1979" i="21"/>
  <c r="H1980" i="21"/>
  <c r="O1979" i="21"/>
  <c r="P1979" i="21"/>
  <c r="Q1979" i="21"/>
  <c r="H1981" i="21"/>
  <c r="I1980" i="21"/>
  <c r="J1980" i="21"/>
  <c r="M1980" i="21"/>
  <c r="K1980" i="21"/>
  <c r="L1980" i="21"/>
  <c r="H1982" i="21"/>
  <c r="K1981" i="21"/>
  <c r="I1981" i="21"/>
  <c r="L1981" i="21"/>
  <c r="J1981" i="21"/>
  <c r="M1981" i="21"/>
  <c r="Q1980" i="21"/>
  <c r="O1980" i="21"/>
  <c r="P1980" i="21"/>
  <c r="I1982" i="21"/>
  <c r="L1982" i="21"/>
  <c r="M1982" i="21"/>
  <c r="H1983" i="21"/>
  <c r="J1982" i="21"/>
  <c r="K1982" i="21"/>
  <c r="P1981" i="21"/>
  <c r="O1981" i="21"/>
  <c r="Q1981" i="21"/>
  <c r="Q1982" i="21"/>
  <c r="P1982" i="21"/>
  <c r="O1982" i="21"/>
  <c r="I1983" i="21"/>
  <c r="H1984" i="21"/>
  <c r="L1983" i="21"/>
  <c r="M1983" i="21"/>
  <c r="K1983" i="21"/>
  <c r="J1983" i="21"/>
  <c r="Q1983" i="21"/>
  <c r="O1983" i="21"/>
  <c r="P1983" i="21"/>
  <c r="I1984" i="21"/>
  <c r="H1985" i="21"/>
  <c r="M1984" i="21"/>
  <c r="K1984" i="21"/>
  <c r="J1984" i="21"/>
  <c r="L1984" i="21"/>
  <c r="O1984" i="21"/>
  <c r="P1984" i="21"/>
  <c r="Q1984" i="21"/>
  <c r="H1986" i="21"/>
  <c r="L1985" i="21"/>
  <c r="K1985" i="21"/>
  <c r="J1985" i="21"/>
  <c r="I1985" i="21"/>
  <c r="M1985" i="21"/>
  <c r="J1986" i="21"/>
  <c r="L1986" i="21"/>
  <c r="H1987" i="21"/>
  <c r="I1986" i="21"/>
  <c r="K1986" i="21"/>
  <c r="M1986" i="21"/>
  <c r="O1985" i="21"/>
  <c r="P1985" i="21"/>
  <c r="Q1985" i="21"/>
  <c r="H1988" i="21"/>
  <c r="J1987" i="21"/>
  <c r="M1987" i="21"/>
  <c r="I1987" i="21"/>
  <c r="L1987" i="21"/>
  <c r="K1987" i="21"/>
  <c r="Q1986" i="21"/>
  <c r="O1986" i="21"/>
  <c r="P1986" i="21"/>
  <c r="I1988" i="21"/>
  <c r="M1988" i="21"/>
  <c r="L1988" i="21"/>
  <c r="J1988" i="21"/>
  <c r="K1988" i="21"/>
  <c r="H1989" i="21"/>
  <c r="P1987" i="21"/>
  <c r="Q1987" i="21"/>
  <c r="O1987" i="21"/>
  <c r="O1988" i="21"/>
  <c r="P1988" i="21"/>
  <c r="Q1988" i="21"/>
  <c r="L1989" i="21"/>
  <c r="J1989" i="21"/>
  <c r="H1990" i="21"/>
  <c r="I1989" i="21"/>
  <c r="M1989" i="21"/>
  <c r="K1989" i="21"/>
  <c r="K1990" i="21"/>
  <c r="J1990" i="21"/>
  <c r="H1991" i="21"/>
  <c r="I1990" i="21"/>
  <c r="L1990" i="21"/>
  <c r="M1990" i="21"/>
  <c r="P1989" i="21"/>
  <c r="O1989" i="21"/>
  <c r="Q1989" i="21"/>
  <c r="M1991" i="21"/>
  <c r="L1991" i="21"/>
  <c r="H1992" i="21"/>
  <c r="J1991" i="21"/>
  <c r="K1991" i="21"/>
  <c r="I1991" i="21"/>
  <c r="O1990" i="21"/>
  <c r="Q1990" i="21"/>
  <c r="P1990" i="21"/>
  <c r="M1992" i="21"/>
  <c r="K1992" i="21"/>
  <c r="J1992" i="21"/>
  <c r="H1993" i="21"/>
  <c r="L1992" i="21"/>
  <c r="I1992" i="21"/>
  <c r="P1991" i="21"/>
  <c r="Q1991" i="21"/>
  <c r="O1991" i="21"/>
  <c r="H1994" i="21"/>
  <c r="K1993" i="21"/>
  <c r="I1993" i="21"/>
  <c r="M1993" i="21"/>
  <c r="J1993" i="21"/>
  <c r="L1993" i="21"/>
  <c r="P1992" i="21"/>
  <c r="O1992" i="21"/>
  <c r="Q1992" i="21"/>
  <c r="J1994" i="21"/>
  <c r="M1994" i="21"/>
  <c r="H1995" i="21"/>
  <c r="K1994" i="21"/>
  <c r="I1994" i="21"/>
  <c r="L1994" i="21"/>
  <c r="O1993" i="21"/>
  <c r="P1993" i="21"/>
  <c r="Q1993" i="21"/>
  <c r="J1995" i="21"/>
  <c r="H1996" i="21"/>
  <c r="M1995" i="21"/>
  <c r="K1995" i="21"/>
  <c r="I1995" i="21"/>
  <c r="L1995" i="21"/>
  <c r="O1994" i="21"/>
  <c r="P1994" i="21"/>
  <c r="Q1994" i="21"/>
  <c r="M1996" i="21"/>
  <c r="K1996" i="21"/>
  <c r="J1996" i="21"/>
  <c r="H1997" i="21"/>
  <c r="I1996" i="21"/>
  <c r="L1996" i="21"/>
  <c r="Q1995" i="21"/>
  <c r="O1995" i="21"/>
  <c r="P1995" i="21"/>
  <c r="H1998" i="21"/>
  <c r="J1997" i="21"/>
  <c r="L1997" i="21"/>
  <c r="K1997" i="21"/>
  <c r="M1997" i="21"/>
  <c r="I1997" i="21"/>
  <c r="O1996" i="21"/>
  <c r="Q1996" i="21"/>
  <c r="P1996" i="21"/>
  <c r="H1999" i="21"/>
  <c r="L1998" i="21"/>
  <c r="I1998" i="21"/>
  <c r="J1998" i="21"/>
  <c r="K1998" i="21"/>
  <c r="M1998" i="21"/>
  <c r="O1997" i="21"/>
  <c r="P1997" i="21"/>
  <c r="Q1997" i="21"/>
  <c r="K1999" i="21"/>
  <c r="M1999" i="21"/>
  <c r="L1999" i="21"/>
  <c r="H2000" i="21"/>
  <c r="J1999" i="21"/>
  <c r="I1999" i="21"/>
  <c r="P1998" i="21"/>
  <c r="O1998" i="21"/>
  <c r="Q1998" i="21"/>
  <c r="L2000" i="21"/>
  <c r="M2000" i="21"/>
  <c r="J2000" i="21"/>
  <c r="I2000" i="21"/>
  <c r="H2001" i="21"/>
  <c r="K2000" i="21"/>
  <c r="O1999" i="21"/>
  <c r="P1999" i="21"/>
  <c r="Q1999" i="21"/>
  <c r="O2000" i="21"/>
  <c r="P2000" i="21"/>
  <c r="Q2000" i="21"/>
  <c r="I2001" i="21"/>
  <c r="J2001" i="21"/>
  <c r="K2001" i="21"/>
  <c r="L2001" i="21"/>
  <c r="H2002" i="21"/>
  <c r="M2001" i="21"/>
  <c r="Q2001" i="21"/>
  <c r="O2001" i="21"/>
  <c r="P2001" i="21"/>
  <c r="K2002" i="21"/>
  <c r="I2002" i="21"/>
  <c r="J2002" i="21"/>
  <c r="H2003" i="21"/>
  <c r="M2002" i="21"/>
  <c r="L2002" i="21"/>
  <c r="Q2002" i="21"/>
  <c r="P2002" i="21"/>
  <c r="O2002" i="21"/>
  <c r="K2003" i="21"/>
  <c r="H2004" i="21"/>
  <c r="J2003" i="21"/>
  <c r="M2003" i="21"/>
  <c r="I2003" i="21"/>
  <c r="L2003" i="21"/>
  <c r="M2004" i="21"/>
  <c r="I2004" i="21"/>
  <c r="J2004" i="21"/>
  <c r="K2004" i="21"/>
  <c r="L2004" i="21"/>
  <c r="H2005" i="21"/>
  <c r="Q2003" i="21"/>
  <c r="O2003" i="21"/>
  <c r="P2003" i="21"/>
  <c r="Q2004" i="21"/>
  <c r="P2004" i="21"/>
  <c r="O2004" i="21"/>
  <c r="K2005" i="21"/>
  <c r="L2005" i="21"/>
  <c r="H2006" i="21"/>
  <c r="J2005" i="21"/>
  <c r="M2005" i="21"/>
  <c r="I2005" i="21"/>
  <c r="M2006" i="21"/>
  <c r="H2007" i="21"/>
  <c r="J2006" i="21"/>
  <c r="I2006" i="21"/>
  <c r="L2006" i="21"/>
  <c r="K2006" i="21"/>
  <c r="P2005" i="21"/>
  <c r="O2005" i="21"/>
  <c r="Q2005" i="21"/>
  <c r="L2007" i="21"/>
  <c r="K2007" i="21"/>
  <c r="J2007" i="21"/>
  <c r="M2007" i="21"/>
  <c r="H2008" i="21"/>
  <c r="I2007" i="21"/>
  <c r="Q2006" i="21"/>
  <c r="O2006" i="21"/>
  <c r="P2006" i="21"/>
  <c r="H2009" i="21"/>
  <c r="K2008" i="21"/>
  <c r="I2008" i="21"/>
  <c r="J2008" i="21"/>
  <c r="M2008" i="21"/>
  <c r="L2008" i="21"/>
  <c r="O2007" i="21"/>
  <c r="Q2007" i="21"/>
  <c r="P2007" i="21"/>
  <c r="L2009" i="21"/>
  <c r="K2009" i="21"/>
  <c r="M2009" i="21"/>
  <c r="I2009" i="21"/>
  <c r="H2010" i="21"/>
  <c r="J2009" i="21"/>
  <c r="O2008" i="21"/>
  <c r="Q2008" i="21"/>
  <c r="P2008" i="21"/>
  <c r="Q2009" i="21"/>
  <c r="P2009" i="21"/>
  <c r="O2009" i="21"/>
  <c r="K2010" i="21"/>
  <c r="J2010" i="21"/>
  <c r="H2011" i="21"/>
  <c r="L2010" i="21"/>
  <c r="M2010" i="21"/>
  <c r="I2010" i="21"/>
  <c r="M2011" i="21"/>
  <c r="I2011" i="21"/>
  <c r="H2012" i="21"/>
  <c r="L2011" i="21"/>
  <c r="J2011" i="21"/>
  <c r="K2011" i="21"/>
  <c r="Q2010" i="21"/>
  <c r="P2010" i="21"/>
  <c r="O2010" i="21"/>
  <c r="P2011" i="21"/>
  <c r="Q2011" i="21"/>
  <c r="O2011" i="21"/>
  <c r="L2012" i="21"/>
  <c r="H2013" i="21"/>
  <c r="J2012" i="21"/>
  <c r="M2012" i="21"/>
  <c r="K2012" i="21"/>
  <c r="I2012" i="21"/>
  <c r="L2013" i="21"/>
  <c r="K2013" i="21"/>
  <c r="I2013" i="21"/>
  <c r="J2013" i="21"/>
  <c r="H2014" i="21"/>
  <c r="M2013" i="21"/>
  <c r="Q2012" i="21"/>
  <c r="P2012" i="21"/>
  <c r="O2012" i="21"/>
  <c r="P2013" i="21"/>
  <c r="O2013" i="21"/>
  <c r="Q2013" i="21"/>
  <c r="L2014" i="21"/>
  <c r="M2014" i="21"/>
  <c r="I2014" i="21"/>
  <c r="K2014" i="21"/>
  <c r="J2014" i="21"/>
  <c r="H2015" i="21"/>
  <c r="O2014" i="21"/>
  <c r="Q2014" i="21"/>
  <c r="P2014" i="21"/>
  <c r="H2016" i="21"/>
  <c r="M2015" i="21"/>
  <c r="J2015" i="21"/>
  <c r="L2015" i="21"/>
  <c r="K2015" i="21"/>
  <c r="I2015" i="21"/>
  <c r="M2016" i="21"/>
  <c r="I2016" i="21"/>
  <c r="L2016" i="21"/>
  <c r="J2016" i="21"/>
  <c r="K2016" i="21"/>
  <c r="H2017" i="21"/>
  <c r="P2015" i="21"/>
  <c r="O2015" i="21"/>
  <c r="Q2015" i="21"/>
  <c r="Q2016" i="21"/>
  <c r="O2016" i="21"/>
  <c r="P2016" i="21"/>
  <c r="H2018" i="21"/>
  <c r="J2017" i="21"/>
  <c r="L2017" i="21"/>
  <c r="I2017" i="21"/>
  <c r="K2017" i="21"/>
  <c r="M2017" i="21"/>
  <c r="H2019" i="21"/>
  <c r="I2018" i="21"/>
  <c r="L2018" i="21"/>
  <c r="J2018" i="21"/>
  <c r="M2018" i="21"/>
  <c r="K2018" i="21"/>
  <c r="Q2017" i="21"/>
  <c r="P2017" i="21"/>
  <c r="O2017" i="21"/>
  <c r="I2019" i="21"/>
  <c r="L2019" i="21"/>
  <c r="M2019" i="21"/>
  <c r="K2019" i="21"/>
  <c r="H2020" i="21"/>
  <c r="J2019" i="21"/>
  <c r="O2018" i="21"/>
  <c r="P2018" i="21"/>
  <c r="Q2018" i="21"/>
  <c r="O2019" i="21"/>
  <c r="P2019" i="21"/>
  <c r="Q2019" i="21"/>
  <c r="H2021" i="21"/>
  <c r="K2020" i="21"/>
  <c r="J2020" i="21"/>
  <c r="L2020" i="21"/>
  <c r="M2020" i="21"/>
  <c r="I2020" i="21"/>
  <c r="M2021" i="21"/>
  <c r="L2021" i="21"/>
  <c r="J2021" i="21"/>
  <c r="I2021" i="21"/>
  <c r="H2022" i="21"/>
  <c r="K2021" i="21"/>
  <c r="Q2020" i="21"/>
  <c r="O2020" i="21"/>
  <c r="P2020" i="21"/>
  <c r="P2021" i="21"/>
  <c r="O2021" i="21"/>
  <c r="Q2021" i="21"/>
  <c r="J2022" i="21"/>
  <c r="I2022" i="21"/>
  <c r="M2022" i="21"/>
  <c r="H2023" i="21"/>
  <c r="L2022" i="21"/>
  <c r="K2022" i="21"/>
  <c r="P2022" i="21"/>
  <c r="O2022" i="21"/>
  <c r="Q2022" i="21"/>
  <c r="K2023" i="21"/>
  <c r="L2023" i="21"/>
  <c r="J2023" i="21"/>
  <c r="I2023" i="21"/>
  <c r="H2024" i="21"/>
  <c r="M2023" i="21"/>
  <c r="O2023" i="21"/>
  <c r="P2023" i="21"/>
  <c r="Q2023" i="21"/>
  <c r="I2024" i="21"/>
  <c r="J2024" i="21"/>
  <c r="K2024" i="21"/>
  <c r="L2024" i="21"/>
  <c r="H2025" i="21"/>
  <c r="M2024" i="21"/>
  <c r="P2024" i="21"/>
  <c r="Q2024" i="21"/>
  <c r="O2024" i="21"/>
  <c r="H2026" i="21"/>
  <c r="K2025" i="21"/>
  <c r="M2025" i="21"/>
  <c r="L2025" i="21"/>
  <c r="J2025" i="21"/>
  <c r="I2025" i="21"/>
  <c r="J2026" i="21"/>
  <c r="L2026" i="21"/>
  <c r="M2026" i="21"/>
  <c r="H2027" i="21"/>
  <c r="I2026" i="21"/>
  <c r="K2026" i="21"/>
  <c r="O2025" i="21"/>
  <c r="Q2025" i="21"/>
  <c r="P2025" i="21"/>
  <c r="M2027" i="21"/>
  <c r="L2027" i="21"/>
  <c r="I2027" i="21"/>
  <c r="H2028" i="21"/>
  <c r="J2027" i="21"/>
  <c r="K2027" i="21"/>
  <c r="Q2026" i="21"/>
  <c r="P2026" i="21"/>
  <c r="O2026" i="21"/>
  <c r="Q2027" i="21"/>
  <c r="O2027" i="21"/>
  <c r="P2027" i="21"/>
  <c r="K2028" i="21"/>
  <c r="L2028" i="21"/>
  <c r="I2028" i="21"/>
  <c r="H2029" i="21"/>
  <c r="M2028" i="21"/>
  <c r="J2028" i="21"/>
  <c r="P2028" i="21"/>
  <c r="O2028" i="21"/>
  <c r="Q2028" i="21"/>
  <c r="I2029" i="21"/>
  <c r="M2029" i="21"/>
  <c r="H2030" i="21"/>
  <c r="J2029" i="21"/>
  <c r="K2029" i="21"/>
  <c r="L2029" i="21"/>
  <c r="P2029" i="21"/>
  <c r="O2029" i="21"/>
  <c r="Q2029" i="21"/>
  <c r="I2030" i="21"/>
  <c r="M2030" i="21"/>
  <c r="J2030" i="21"/>
  <c r="K2030" i="21"/>
  <c r="L2030" i="21"/>
  <c r="H2031" i="21"/>
  <c r="P2030" i="21"/>
  <c r="O2030" i="21"/>
  <c r="Q2030" i="21"/>
  <c r="H2032" i="21"/>
  <c r="M2031" i="21"/>
  <c r="K2031" i="21"/>
  <c r="L2031" i="21"/>
  <c r="I2031" i="21"/>
  <c r="J2031" i="21"/>
  <c r="I2032" i="21"/>
  <c r="L2032" i="21"/>
  <c r="H2033" i="21"/>
  <c r="K2032" i="21"/>
  <c r="M2032" i="21"/>
  <c r="J2032" i="21"/>
  <c r="O2031" i="21"/>
  <c r="Q2031" i="21"/>
  <c r="P2031" i="21"/>
  <c r="P2032" i="21"/>
  <c r="Q2032" i="21"/>
  <c r="O2032" i="21"/>
  <c r="M2033" i="21"/>
  <c r="J2033" i="21"/>
  <c r="H2034" i="21"/>
  <c r="L2033" i="21"/>
  <c r="K2033" i="21"/>
  <c r="I2033" i="21"/>
  <c r="K2034" i="21"/>
  <c r="J2034" i="21"/>
  <c r="M2034" i="21"/>
  <c r="L2034" i="21"/>
  <c r="I2034" i="21"/>
  <c r="H2035" i="21"/>
  <c r="O2033" i="21"/>
  <c r="P2033" i="21"/>
  <c r="Q2033" i="21"/>
  <c r="Q2034" i="21"/>
  <c r="O2034" i="21"/>
  <c r="P2034" i="21"/>
  <c r="H2036" i="21"/>
  <c r="I2035" i="21"/>
  <c r="K2035" i="21"/>
  <c r="M2035" i="21"/>
  <c r="L2035" i="21"/>
  <c r="J2035" i="21"/>
  <c r="I2036" i="21"/>
  <c r="L2036" i="21"/>
  <c r="J2036" i="21"/>
  <c r="K2036" i="21"/>
  <c r="H2037" i="21"/>
  <c r="M2036" i="21"/>
  <c r="O2035" i="21"/>
  <c r="Q2035" i="21"/>
  <c r="P2035" i="21"/>
  <c r="Q2036" i="21"/>
  <c r="P2036" i="21"/>
  <c r="O2036" i="21"/>
  <c r="I2037" i="21"/>
  <c r="H2038" i="21"/>
  <c r="L2037" i="21"/>
  <c r="M2037" i="21"/>
  <c r="J2037" i="21"/>
  <c r="K2037" i="21"/>
  <c r="P2037" i="21"/>
  <c r="O2037" i="21"/>
  <c r="Q2037" i="21"/>
  <c r="M2038" i="21"/>
  <c r="K2038" i="21"/>
  <c r="H2039" i="21"/>
  <c r="L2038" i="21"/>
  <c r="I2038" i="21"/>
  <c r="J2038" i="21"/>
  <c r="K2039" i="21"/>
  <c r="H2040" i="21"/>
  <c r="J2039" i="21"/>
  <c r="M2039" i="21"/>
  <c r="I2039" i="21"/>
  <c r="L2039" i="21"/>
  <c r="P2038" i="21"/>
  <c r="O2038" i="21"/>
  <c r="Q2038" i="21"/>
  <c r="I2040" i="21"/>
  <c r="M2040" i="21"/>
  <c r="K2040" i="21"/>
  <c r="J2040" i="21"/>
  <c r="L2040" i="21"/>
  <c r="H2041" i="21"/>
  <c r="O2039" i="21"/>
  <c r="Q2039" i="21"/>
  <c r="P2039" i="21"/>
  <c r="O2040" i="21"/>
  <c r="Q2040" i="21"/>
  <c r="P2040" i="21"/>
  <c r="H2042" i="21"/>
  <c r="J2041" i="21"/>
  <c r="M2041" i="21"/>
  <c r="K2041" i="21"/>
  <c r="I2041" i="21"/>
  <c r="L2041" i="21"/>
  <c r="H2043" i="21"/>
  <c r="J2042" i="21"/>
  <c r="L2042" i="21"/>
  <c r="M2042" i="21"/>
  <c r="K2042" i="21"/>
  <c r="I2042" i="21"/>
  <c r="O2041" i="21"/>
  <c r="Q2041" i="21"/>
  <c r="P2041" i="21"/>
  <c r="K2043" i="21"/>
  <c r="M2043" i="21"/>
  <c r="I2043" i="21"/>
  <c r="J2043" i="21"/>
  <c r="L2043" i="21"/>
  <c r="H2044" i="21"/>
  <c r="Q2042" i="21"/>
  <c r="O2042" i="21"/>
  <c r="P2042" i="21"/>
  <c r="P2043" i="21"/>
  <c r="O2043" i="21"/>
  <c r="Q2043" i="21"/>
  <c r="L2044" i="21"/>
  <c r="J2044" i="21"/>
  <c r="I2044" i="21"/>
  <c r="M2044" i="21"/>
  <c r="K2044" i="21"/>
  <c r="H2045" i="21"/>
  <c r="O2044" i="21"/>
  <c r="Q2044" i="21"/>
  <c r="P2044" i="21"/>
  <c r="I2045" i="21"/>
  <c r="L2045" i="21"/>
  <c r="H2046" i="21"/>
  <c r="M2045" i="21"/>
  <c r="J2045" i="21"/>
  <c r="K2045" i="21"/>
  <c r="P2045" i="21"/>
  <c r="O2045" i="21"/>
  <c r="Q2045" i="21"/>
  <c r="H2047" i="21"/>
  <c r="M2046" i="21"/>
  <c r="L2046" i="21"/>
  <c r="K2046" i="21"/>
  <c r="I2046" i="21"/>
  <c r="J2046" i="21"/>
  <c r="J2047" i="21"/>
  <c r="M2047" i="21"/>
  <c r="L2047" i="21"/>
  <c r="I2047" i="21"/>
  <c r="H2048" i="21"/>
  <c r="K2047" i="21"/>
  <c r="Q2046" i="21"/>
  <c r="P2046" i="21"/>
  <c r="O2046" i="21"/>
  <c r="P2047" i="21"/>
  <c r="Q2047" i="21"/>
  <c r="O2047" i="21"/>
  <c r="M2048" i="21"/>
  <c r="I2048" i="21"/>
  <c r="K2048" i="21"/>
  <c r="L2048" i="21"/>
  <c r="J2048" i="21"/>
  <c r="H2049" i="21"/>
  <c r="P2048" i="21"/>
  <c r="O2048" i="21"/>
  <c r="Q2048" i="21"/>
  <c r="L2049" i="21"/>
  <c r="J2049" i="21"/>
  <c r="I2049" i="21"/>
  <c r="K2049" i="21"/>
  <c r="M2049" i="21"/>
  <c r="H2050" i="21"/>
  <c r="P2049" i="21"/>
  <c r="O2049" i="21"/>
  <c r="Q2049" i="21"/>
  <c r="H2051" i="21"/>
  <c r="M2050" i="21"/>
  <c r="I2050" i="21"/>
  <c r="K2050" i="21"/>
  <c r="L2050" i="21"/>
  <c r="J2050" i="21"/>
  <c r="H2052" i="21"/>
  <c r="L2051" i="21"/>
  <c r="M2051" i="21"/>
  <c r="J2051" i="21"/>
  <c r="K2051" i="21"/>
  <c r="I2051" i="21"/>
  <c r="P2050" i="21"/>
  <c r="Q2050" i="21"/>
  <c r="O2050" i="21"/>
  <c r="K2052" i="21"/>
  <c r="H2053" i="21"/>
  <c r="M2052" i="21"/>
  <c r="I2052" i="21"/>
  <c r="J2052" i="21"/>
  <c r="L2052" i="21"/>
  <c r="Q2051" i="21"/>
  <c r="O2051" i="21"/>
  <c r="P2051" i="21"/>
  <c r="M2053" i="21"/>
  <c r="I2053" i="21"/>
  <c r="L2053" i="21"/>
  <c r="K2053" i="21"/>
  <c r="H2054" i="21"/>
  <c r="J2053" i="21"/>
  <c r="P2052" i="21"/>
  <c r="O2052" i="21"/>
  <c r="Q2052" i="21"/>
  <c r="P2053" i="21"/>
  <c r="O2053" i="21"/>
  <c r="Q2053" i="21"/>
  <c r="H2055" i="21"/>
  <c r="L2054" i="21"/>
  <c r="M2054" i="21"/>
  <c r="J2054" i="21"/>
  <c r="I2054" i="21"/>
  <c r="K2054" i="21"/>
  <c r="J2055" i="21"/>
  <c r="M2055" i="21"/>
  <c r="K2055" i="21"/>
  <c r="L2055" i="21"/>
  <c r="I2055" i="21"/>
  <c r="H2056" i="21"/>
  <c r="O2054" i="21"/>
  <c r="Q2054" i="21"/>
  <c r="P2054" i="21"/>
  <c r="Q2055" i="21"/>
  <c r="P2055" i="21"/>
  <c r="O2055" i="21"/>
  <c r="J2056" i="21"/>
  <c r="L2056" i="21"/>
  <c r="H2057" i="21"/>
  <c r="I2056" i="21"/>
  <c r="M2056" i="21"/>
  <c r="K2056" i="21"/>
  <c r="H2058" i="21"/>
  <c r="L2057" i="21"/>
  <c r="J2057" i="21"/>
  <c r="I2057" i="21"/>
  <c r="K2057" i="21"/>
  <c r="M2057" i="21"/>
  <c r="Q2056" i="21"/>
  <c r="O2056" i="21"/>
  <c r="P2056" i="21"/>
  <c r="J2058" i="21"/>
  <c r="H2059" i="21"/>
  <c r="K2058" i="21"/>
  <c r="L2058" i="21"/>
  <c r="I2058" i="21"/>
  <c r="M2058" i="21"/>
  <c r="P2057" i="21"/>
  <c r="O2057" i="21"/>
  <c r="Q2057" i="21"/>
  <c r="H2060" i="21"/>
  <c r="M2059" i="21"/>
  <c r="J2059" i="21"/>
  <c r="I2059" i="21"/>
  <c r="K2059" i="21"/>
  <c r="L2059" i="21"/>
  <c r="Q2058" i="21"/>
  <c r="O2058" i="21"/>
  <c r="P2058" i="21"/>
  <c r="I2060" i="21"/>
  <c r="L2060" i="21"/>
  <c r="K2060" i="21"/>
  <c r="H2061" i="21"/>
  <c r="M2060" i="21"/>
  <c r="J2060" i="21"/>
  <c r="O2059" i="21"/>
  <c r="P2059" i="21"/>
  <c r="Q2059" i="21"/>
  <c r="P2060" i="21"/>
  <c r="Q2060" i="21"/>
  <c r="O2060" i="21"/>
  <c r="J2061" i="21"/>
  <c r="L2061" i="21"/>
  <c r="H2062" i="21"/>
  <c r="M2061" i="21"/>
  <c r="I2061" i="21"/>
  <c r="K2061" i="21"/>
  <c r="I2062" i="21"/>
  <c r="K2062" i="21"/>
  <c r="J2062" i="21"/>
  <c r="L2062" i="21"/>
  <c r="H2063" i="21"/>
  <c r="M2062" i="21"/>
  <c r="Q2061" i="21"/>
  <c r="P2061" i="21"/>
  <c r="O2061" i="21"/>
  <c r="Q2062" i="21"/>
  <c r="O2062" i="21"/>
  <c r="P2062" i="21"/>
  <c r="H2064" i="21"/>
  <c r="M2063" i="21"/>
  <c r="I2063" i="21"/>
  <c r="L2063" i="21"/>
  <c r="J2063" i="21"/>
  <c r="K2063" i="21"/>
  <c r="L2064" i="21"/>
  <c r="I2064" i="21"/>
  <c r="M2064" i="21"/>
  <c r="H2065" i="21"/>
  <c r="K2064" i="21"/>
  <c r="J2064" i="21"/>
  <c r="Q2063" i="21"/>
  <c r="O2063" i="21"/>
  <c r="P2063" i="21"/>
  <c r="O2064" i="21"/>
  <c r="P2064" i="21"/>
  <c r="Q2064" i="21"/>
  <c r="I2065" i="21"/>
  <c r="H2066" i="21"/>
  <c r="J2065" i="21"/>
  <c r="K2065" i="21"/>
  <c r="L2065" i="21"/>
  <c r="M2065" i="21"/>
  <c r="P2065" i="21"/>
  <c r="Q2065" i="21"/>
  <c r="O2065" i="21"/>
  <c r="H2067" i="21"/>
  <c r="I2066" i="21"/>
  <c r="L2066" i="21"/>
  <c r="M2066" i="21"/>
  <c r="J2066" i="21"/>
  <c r="K2066" i="21"/>
  <c r="M2067" i="21"/>
  <c r="J2067" i="21"/>
  <c r="I2067" i="21"/>
  <c r="H2068" i="21"/>
  <c r="K2067" i="21"/>
  <c r="L2067" i="21"/>
  <c r="Q2066" i="21"/>
  <c r="O2066" i="21"/>
  <c r="P2066" i="21"/>
  <c r="P2067" i="21"/>
  <c r="Q2067" i="21"/>
  <c r="O2067" i="21"/>
  <c r="K2068" i="21"/>
  <c r="H2069" i="21"/>
  <c r="J2068" i="21"/>
  <c r="I2068" i="21"/>
  <c r="L2068" i="21"/>
  <c r="M2068" i="21"/>
  <c r="M2069" i="21"/>
  <c r="K2069" i="21"/>
  <c r="L2069" i="21"/>
  <c r="I2069" i="21"/>
  <c r="H2070" i="21"/>
  <c r="J2069" i="21"/>
  <c r="O2068" i="21"/>
  <c r="P2068" i="21"/>
  <c r="Q2068" i="21"/>
  <c r="P2069" i="21"/>
  <c r="Q2069" i="21"/>
  <c r="O2069" i="21"/>
  <c r="H2071" i="21"/>
  <c r="M2070" i="21"/>
  <c r="I2070" i="21"/>
  <c r="K2070" i="21"/>
  <c r="L2070" i="21"/>
  <c r="J2070" i="21"/>
  <c r="H2072" i="21"/>
  <c r="M2071" i="21"/>
  <c r="K2071" i="21"/>
  <c r="I2071" i="21"/>
  <c r="J2071" i="21"/>
  <c r="L2071" i="21"/>
  <c r="Q2070" i="21"/>
  <c r="O2070" i="21"/>
  <c r="P2070" i="21"/>
  <c r="I2072" i="21"/>
  <c r="J2072" i="21"/>
  <c r="L2072" i="21"/>
  <c r="M2072" i="21"/>
  <c r="K2072" i="21"/>
  <c r="H2073" i="21"/>
  <c r="Q2071" i="21"/>
  <c r="P2071" i="21"/>
  <c r="O2071" i="21"/>
  <c r="O2072" i="21"/>
  <c r="Q2072" i="21"/>
  <c r="P2072" i="21"/>
  <c r="K2073" i="21"/>
  <c r="H2074" i="21"/>
  <c r="I2073" i="21"/>
  <c r="M2073" i="21"/>
  <c r="L2073" i="21"/>
  <c r="J2073" i="21"/>
  <c r="L2074" i="21"/>
  <c r="J2074" i="21"/>
  <c r="K2074" i="21"/>
  <c r="H2075" i="21"/>
  <c r="I2074" i="21"/>
  <c r="M2074" i="21"/>
  <c r="O2073" i="21"/>
  <c r="P2073" i="21"/>
  <c r="Q2073" i="21"/>
  <c r="M2075" i="21"/>
  <c r="L2075" i="21"/>
  <c r="I2075" i="21"/>
  <c r="K2075" i="21"/>
  <c r="J2075" i="21"/>
  <c r="H2076" i="21"/>
  <c r="O2074" i="21"/>
  <c r="P2074" i="21"/>
  <c r="Q2074" i="21"/>
  <c r="O2075" i="21"/>
  <c r="Q2075" i="21"/>
  <c r="P2075" i="21"/>
  <c r="K2076" i="21"/>
  <c r="H2077" i="21"/>
  <c r="J2076" i="21"/>
  <c r="M2076" i="21"/>
  <c r="I2076" i="21"/>
  <c r="L2076" i="21"/>
  <c r="K2077" i="21"/>
  <c r="J2077" i="21"/>
  <c r="L2077" i="21"/>
  <c r="I2077" i="21"/>
  <c r="M2077" i="21"/>
  <c r="H2078" i="21"/>
  <c r="P2076" i="21"/>
  <c r="Q2076" i="21"/>
  <c r="O2076" i="21"/>
  <c r="Q2077" i="21"/>
  <c r="O2077" i="21"/>
  <c r="P2077" i="21"/>
  <c r="H2079" i="21"/>
  <c r="M2078" i="21"/>
  <c r="I2078" i="21"/>
  <c r="K2078" i="21"/>
  <c r="L2078" i="21"/>
  <c r="J2078" i="21"/>
  <c r="J2079" i="21"/>
  <c r="H2080" i="21"/>
  <c r="L2079" i="21"/>
  <c r="I2079" i="21"/>
  <c r="M2079" i="21"/>
  <c r="K2079" i="21"/>
  <c r="P2078" i="21"/>
  <c r="Q2078" i="21"/>
  <c r="O2078" i="21"/>
  <c r="J2080" i="21"/>
  <c r="M2080" i="21"/>
  <c r="L2080" i="21"/>
  <c r="H2081" i="21"/>
  <c r="K2080" i="21"/>
  <c r="I2080" i="21"/>
  <c r="Q2079" i="21"/>
  <c r="O2079" i="21"/>
  <c r="P2079" i="21"/>
  <c r="M2081" i="21"/>
  <c r="H2082" i="21"/>
  <c r="I2081" i="21"/>
  <c r="J2081" i="21"/>
  <c r="L2081" i="21"/>
  <c r="K2081" i="21"/>
  <c r="P2080" i="21"/>
  <c r="O2080" i="21"/>
  <c r="Q2080" i="21"/>
  <c r="I2082" i="21"/>
  <c r="L2082" i="21"/>
  <c r="M2082" i="21"/>
  <c r="K2082" i="21"/>
  <c r="H2083" i="21"/>
  <c r="J2082" i="21"/>
  <c r="P2081" i="21"/>
  <c r="O2081" i="21"/>
  <c r="Q2081" i="21"/>
  <c r="O2082" i="21"/>
  <c r="P2082" i="21"/>
  <c r="Q2082" i="21"/>
  <c r="J2083" i="21"/>
  <c r="L2083" i="21"/>
  <c r="K2083" i="21"/>
  <c r="M2083" i="21"/>
  <c r="I2083" i="21"/>
  <c r="H2084" i="21"/>
  <c r="O2083" i="21"/>
  <c r="Q2083" i="21"/>
  <c r="P2083" i="21"/>
  <c r="M2084" i="21"/>
  <c r="I2084" i="21"/>
  <c r="J2084" i="21"/>
  <c r="L2084" i="21"/>
  <c r="H2085" i="21"/>
  <c r="K2084" i="21"/>
  <c r="P2084" i="21"/>
  <c r="Q2084" i="21"/>
  <c r="O2084" i="21"/>
  <c r="L2085" i="21"/>
  <c r="J2085" i="21"/>
  <c r="M2085" i="21"/>
  <c r="I2085" i="21"/>
  <c r="H2086" i="21"/>
  <c r="K2085" i="21"/>
  <c r="O2085" i="21"/>
  <c r="P2085" i="21"/>
  <c r="Q2085" i="21"/>
  <c r="M2086" i="21"/>
  <c r="H2087" i="21"/>
  <c r="J2086" i="21"/>
  <c r="I2086" i="21"/>
  <c r="K2086" i="21"/>
  <c r="L2086" i="21"/>
  <c r="K2087" i="21"/>
  <c r="H2088" i="21"/>
  <c r="I2087" i="21"/>
  <c r="L2087" i="21"/>
  <c r="M2087" i="21"/>
  <c r="J2087" i="21"/>
  <c r="P2086" i="21"/>
  <c r="Q2086" i="21"/>
  <c r="O2086" i="21"/>
  <c r="L2088" i="21"/>
  <c r="H2089" i="21"/>
  <c r="K2088" i="21"/>
  <c r="I2088" i="21"/>
  <c r="J2088" i="21"/>
  <c r="M2088" i="21"/>
  <c r="Q2087" i="21"/>
  <c r="O2087" i="21"/>
  <c r="P2087" i="21"/>
  <c r="M2089" i="21"/>
  <c r="L2089" i="21"/>
  <c r="J2089" i="21"/>
  <c r="K2089" i="21"/>
  <c r="I2089" i="21"/>
  <c r="H2090" i="21"/>
  <c r="O2088" i="21"/>
  <c r="P2088" i="21"/>
  <c r="Q2088" i="21"/>
  <c r="Q2089" i="21"/>
  <c r="P2089" i="21"/>
  <c r="O2089" i="21"/>
  <c r="H2091" i="21"/>
  <c r="M2090" i="21"/>
  <c r="L2090" i="21"/>
  <c r="K2090" i="21"/>
  <c r="J2090" i="21"/>
  <c r="I2090" i="21"/>
  <c r="I2091" i="21"/>
  <c r="H2092" i="21"/>
  <c r="J2091" i="21"/>
  <c r="M2091" i="21"/>
  <c r="K2091" i="21"/>
  <c r="L2091" i="21"/>
  <c r="Q2090" i="21"/>
  <c r="O2090" i="21"/>
  <c r="P2090" i="21"/>
  <c r="O2091" i="21"/>
  <c r="P2091" i="21"/>
  <c r="Q2091" i="21"/>
  <c r="K2092" i="21"/>
  <c r="I2092" i="21"/>
  <c r="J2092" i="21"/>
  <c r="M2092" i="21"/>
  <c r="L2092" i="21"/>
  <c r="H2093" i="21"/>
  <c r="O2092" i="21"/>
  <c r="P2092" i="21"/>
  <c r="Q2092" i="21"/>
  <c r="K2093" i="21"/>
  <c r="L2093" i="21"/>
  <c r="M2093" i="21"/>
  <c r="I2093" i="21"/>
  <c r="J2093" i="21"/>
  <c r="H2094" i="21"/>
  <c r="O2093" i="21"/>
  <c r="P2093" i="21"/>
  <c r="Q2093" i="21"/>
  <c r="L2094" i="21"/>
  <c r="K2094" i="21"/>
  <c r="I2094" i="21"/>
  <c r="J2094" i="21"/>
  <c r="H2095" i="21"/>
  <c r="M2094" i="21"/>
  <c r="P2094" i="21"/>
  <c r="Q2094" i="21"/>
  <c r="O2094" i="21"/>
  <c r="I2095" i="21"/>
  <c r="L2095" i="21"/>
  <c r="K2095" i="21"/>
  <c r="M2095" i="21"/>
  <c r="J2095" i="21"/>
  <c r="H2096" i="21"/>
  <c r="P2095" i="21"/>
  <c r="Q2095" i="21"/>
  <c r="O2095" i="21"/>
  <c r="H2097" i="21"/>
  <c r="M2096" i="21"/>
  <c r="L2096" i="21"/>
  <c r="I2096" i="21"/>
  <c r="J2096" i="21"/>
  <c r="K2096" i="21"/>
  <c r="L2097" i="21"/>
  <c r="K2097" i="21"/>
  <c r="M2097" i="21"/>
  <c r="I2097" i="21"/>
  <c r="H2098" i="21"/>
  <c r="J2097" i="21"/>
  <c r="Q2096" i="21"/>
  <c r="P2096" i="21"/>
  <c r="O2096" i="21"/>
  <c r="P2097" i="21"/>
  <c r="O2097" i="21"/>
  <c r="Q2097" i="21"/>
  <c r="I2098" i="21"/>
  <c r="L2098" i="21"/>
  <c r="H2099" i="21"/>
  <c r="M2098" i="21"/>
  <c r="J2098" i="21"/>
  <c r="K2098" i="21"/>
  <c r="Q2098" i="21"/>
  <c r="P2098" i="21"/>
  <c r="O2098" i="21"/>
  <c r="H2100" i="21"/>
  <c r="I2099" i="21"/>
  <c r="K2099" i="21"/>
  <c r="L2099" i="21"/>
  <c r="J2099" i="21"/>
  <c r="M2099" i="21"/>
  <c r="J2100" i="21"/>
  <c r="M2100" i="21"/>
  <c r="L2100" i="21"/>
  <c r="I2100" i="21"/>
  <c r="H2101" i="21"/>
  <c r="K2100" i="21"/>
  <c r="P2099" i="21"/>
  <c r="Q2099" i="21"/>
  <c r="O2099" i="21"/>
  <c r="P2100" i="21"/>
  <c r="Q2100" i="21"/>
  <c r="O2100" i="21"/>
  <c r="J2101" i="21"/>
  <c r="I2101" i="21"/>
  <c r="M2101" i="21"/>
  <c r="L2101" i="21"/>
  <c r="H2102" i="21"/>
  <c r="K2101" i="21"/>
  <c r="P2101" i="21"/>
  <c r="O2101" i="21"/>
  <c r="Q2101" i="21"/>
  <c r="I2102" i="21"/>
  <c r="K2102" i="21"/>
  <c r="J2102" i="21"/>
  <c r="M2102" i="21"/>
  <c r="H2103" i="21"/>
  <c r="L2102" i="21"/>
  <c r="O2102" i="21"/>
  <c r="Q2102" i="21"/>
  <c r="P2102" i="21"/>
  <c r="L2103" i="21"/>
  <c r="I2103" i="21"/>
  <c r="J2103" i="21"/>
  <c r="H2104" i="21"/>
  <c r="K2103" i="21"/>
  <c r="M2103" i="21"/>
  <c r="O2103" i="21"/>
  <c r="Q2103" i="21"/>
  <c r="P2103" i="21"/>
  <c r="K2104" i="21"/>
  <c r="M2104" i="21"/>
  <c r="J2104" i="21"/>
  <c r="I2104" i="21"/>
  <c r="H2105" i="21"/>
  <c r="L2104" i="21"/>
  <c r="Q2104" i="21"/>
  <c r="O2104" i="21"/>
  <c r="P2104" i="21"/>
  <c r="M2105" i="21"/>
  <c r="I2105" i="21"/>
  <c r="L2105" i="21"/>
  <c r="H2106" i="21"/>
  <c r="J2105" i="21"/>
  <c r="K2105" i="21"/>
  <c r="Q2105" i="21"/>
  <c r="P2105" i="21"/>
  <c r="O2105" i="21"/>
  <c r="M2106" i="21"/>
  <c r="L2106" i="21"/>
  <c r="H2107" i="21"/>
  <c r="K2106" i="21"/>
  <c r="J2106" i="21"/>
  <c r="I2106" i="21"/>
  <c r="I2107" i="21"/>
  <c r="M2107" i="21"/>
  <c r="H2108" i="21"/>
  <c r="L2107" i="21"/>
  <c r="K2107" i="21"/>
  <c r="J2107" i="21"/>
  <c r="P2106" i="21"/>
  <c r="O2106" i="21"/>
  <c r="Q2106" i="21"/>
  <c r="O2107" i="21"/>
  <c r="Q2107" i="21"/>
  <c r="P2107" i="21"/>
  <c r="K2108" i="21"/>
  <c r="H2109" i="21"/>
  <c r="L2108" i="21"/>
  <c r="I2108" i="21"/>
  <c r="J2108" i="21"/>
  <c r="M2108" i="21"/>
  <c r="L2109" i="21"/>
  <c r="J2109" i="21"/>
  <c r="M2109" i="21"/>
  <c r="H2110" i="21"/>
  <c r="K2109" i="21"/>
  <c r="I2109" i="21"/>
  <c r="Q2108" i="21"/>
  <c r="O2108" i="21"/>
  <c r="P2108" i="21"/>
  <c r="K2110" i="21"/>
  <c r="M2110" i="21"/>
  <c r="H2111" i="21"/>
  <c r="L2110" i="21"/>
  <c r="I2110" i="21"/>
  <c r="J2110" i="21"/>
  <c r="P2109" i="21"/>
  <c r="Q2109" i="21"/>
  <c r="O2109" i="21"/>
  <c r="H2112" i="21"/>
  <c r="J2111" i="21"/>
  <c r="I2111" i="21"/>
  <c r="L2111" i="21"/>
  <c r="M2111" i="21"/>
  <c r="K2111" i="21"/>
  <c r="Q2110" i="21"/>
  <c r="O2110" i="21"/>
  <c r="P2110" i="21"/>
  <c r="K2112" i="21"/>
  <c r="M2112" i="21"/>
  <c r="L2112" i="21"/>
  <c r="I2112" i="21"/>
  <c r="J2112" i="21"/>
  <c r="H2113" i="21"/>
  <c r="Q2111" i="21"/>
  <c r="O2111" i="21"/>
  <c r="P2111" i="21"/>
  <c r="P2112" i="21"/>
  <c r="O2112" i="21"/>
  <c r="Q2112" i="21"/>
  <c r="L2113" i="21"/>
  <c r="I2113" i="21"/>
  <c r="K2113" i="21"/>
  <c r="H2114" i="21"/>
  <c r="M2113" i="21"/>
  <c r="J2113" i="21"/>
  <c r="P2113" i="21"/>
  <c r="Q2113" i="21"/>
  <c r="O2113" i="21"/>
  <c r="H2115" i="21"/>
  <c r="L2114" i="21"/>
  <c r="M2114" i="21"/>
  <c r="K2114" i="21"/>
  <c r="I2114" i="21"/>
  <c r="J2114" i="21"/>
  <c r="J2115" i="21"/>
  <c r="H2116" i="21"/>
  <c r="K2115" i="21"/>
  <c r="M2115" i="21"/>
  <c r="L2115" i="21"/>
  <c r="I2115" i="21"/>
  <c r="P2114" i="21"/>
  <c r="O2114" i="21"/>
  <c r="Q2114" i="21"/>
  <c r="L2116" i="21"/>
  <c r="J2116" i="21"/>
  <c r="K2116" i="21"/>
  <c r="H2117" i="21"/>
  <c r="I2116" i="21"/>
  <c r="M2116" i="21"/>
  <c r="Q2115" i="21"/>
  <c r="O2115" i="21"/>
  <c r="P2115" i="21"/>
  <c r="K2117" i="21"/>
  <c r="L2117" i="21"/>
  <c r="J2117" i="21"/>
  <c r="H2118" i="21"/>
  <c r="M2117" i="21"/>
  <c r="I2117" i="21"/>
  <c r="Q2116" i="21"/>
  <c r="O2116" i="21"/>
  <c r="P2116" i="21"/>
  <c r="H2119" i="21"/>
  <c r="I2118" i="21"/>
  <c r="M2118" i="21"/>
  <c r="K2118" i="21"/>
  <c r="L2118" i="21"/>
  <c r="J2118" i="21"/>
  <c r="P2117" i="21"/>
  <c r="O2117" i="21"/>
  <c r="Q2117" i="21"/>
  <c r="L2119" i="21"/>
  <c r="H2120" i="21"/>
  <c r="J2119" i="21"/>
  <c r="K2119" i="21"/>
  <c r="M2119" i="21"/>
  <c r="I2119" i="21"/>
  <c r="O2118" i="21"/>
  <c r="P2118" i="21"/>
  <c r="Q2118" i="21"/>
  <c r="K2120" i="21"/>
  <c r="J2120" i="21"/>
  <c r="M2120" i="21"/>
  <c r="H2121" i="21"/>
  <c r="L2120" i="21"/>
  <c r="I2120" i="21"/>
  <c r="Q2119" i="21"/>
  <c r="P2119" i="21"/>
  <c r="O2119" i="21"/>
  <c r="J2121" i="21"/>
  <c r="H2122" i="21"/>
  <c r="K2121" i="21"/>
  <c r="L2121" i="21"/>
  <c r="I2121" i="21"/>
  <c r="M2121" i="21"/>
  <c r="O2120" i="21"/>
  <c r="Q2120" i="21"/>
  <c r="P2120" i="21"/>
  <c r="H2123" i="21"/>
  <c r="M2122" i="21"/>
  <c r="K2122" i="21"/>
  <c r="J2122" i="21"/>
  <c r="I2122" i="21"/>
  <c r="L2122" i="21"/>
  <c r="Q2121" i="21"/>
  <c r="O2121" i="21"/>
  <c r="P2121" i="21"/>
  <c r="K2123" i="21"/>
  <c r="L2123" i="21"/>
  <c r="I2123" i="21"/>
  <c r="M2123" i="21"/>
  <c r="H2124" i="21"/>
  <c r="J2123" i="21"/>
  <c r="O2122" i="21"/>
  <c r="Q2122" i="21"/>
  <c r="P2122" i="21"/>
  <c r="P2123" i="21"/>
  <c r="Q2123" i="21"/>
  <c r="O2123" i="21"/>
  <c r="J2124" i="21"/>
  <c r="H2125" i="21"/>
  <c r="M2124" i="21"/>
  <c r="L2124" i="21"/>
  <c r="I2124" i="21"/>
  <c r="K2124" i="21"/>
  <c r="I2125" i="21"/>
  <c r="J2125" i="21"/>
  <c r="H2126" i="21"/>
  <c r="K2125" i="21"/>
  <c r="L2125" i="21"/>
  <c r="M2125" i="21"/>
  <c r="O2124" i="21"/>
  <c r="Q2124" i="21"/>
  <c r="P2124" i="21"/>
  <c r="P2125" i="21"/>
  <c r="O2125" i="21"/>
  <c r="Q2125" i="21"/>
  <c r="L2126" i="21"/>
  <c r="M2126" i="21"/>
  <c r="H2127" i="21"/>
  <c r="I2126" i="21"/>
  <c r="K2126" i="21"/>
  <c r="J2126" i="21"/>
  <c r="K2127" i="21"/>
  <c r="H2128" i="21"/>
  <c r="M2127" i="21"/>
  <c r="L2127" i="21"/>
  <c r="J2127" i="21"/>
  <c r="I2127" i="21"/>
  <c r="Q2126" i="21"/>
  <c r="O2126" i="21"/>
  <c r="P2126" i="21"/>
  <c r="K2128" i="21"/>
  <c r="J2128" i="21"/>
  <c r="H2129" i="21"/>
  <c r="L2128" i="21"/>
  <c r="I2128" i="21"/>
  <c r="M2128" i="21"/>
  <c r="O2127" i="21"/>
  <c r="P2127" i="21"/>
  <c r="Q2127" i="21"/>
  <c r="K2129" i="21"/>
  <c r="J2129" i="21"/>
  <c r="L2129" i="21"/>
  <c r="M2129" i="21"/>
  <c r="I2129" i="21"/>
  <c r="H2130" i="21"/>
  <c r="O2128" i="21"/>
  <c r="P2128" i="21"/>
  <c r="Q2128" i="21"/>
  <c r="P2129" i="21"/>
  <c r="O2129" i="21"/>
  <c r="Q2129" i="21"/>
  <c r="M2130" i="21"/>
  <c r="K2130" i="21"/>
  <c r="I2130" i="21"/>
  <c r="H2131" i="21"/>
  <c r="J2130" i="21"/>
  <c r="L2130" i="21"/>
  <c r="O2130" i="21"/>
  <c r="Q2130" i="21"/>
  <c r="P2130" i="21"/>
  <c r="M2131" i="21"/>
  <c r="L2131" i="21"/>
  <c r="I2131" i="21"/>
  <c r="J2131" i="21"/>
  <c r="K2131" i="21"/>
  <c r="H2132" i="21"/>
  <c r="O2131" i="21"/>
  <c r="P2131" i="21"/>
  <c r="Q2131" i="21"/>
  <c r="M2132" i="21"/>
  <c r="L2132" i="21"/>
  <c r="I2132" i="21"/>
  <c r="H2133" i="21"/>
  <c r="K2132" i="21"/>
  <c r="J2132" i="21"/>
  <c r="Q2132" i="21"/>
  <c r="P2132" i="21"/>
  <c r="O2132" i="21"/>
  <c r="I2133" i="21"/>
  <c r="H2134" i="21"/>
  <c r="J2133" i="21"/>
  <c r="K2133" i="21"/>
  <c r="M2133" i="21"/>
  <c r="L2133" i="21"/>
  <c r="Q2133" i="21"/>
  <c r="O2133" i="21"/>
  <c r="P2133" i="21"/>
  <c r="I2134" i="21"/>
  <c r="H2135" i="21"/>
  <c r="J2134" i="21"/>
  <c r="L2134" i="21"/>
  <c r="M2134" i="21"/>
  <c r="K2134" i="21"/>
  <c r="Q2134" i="21"/>
  <c r="O2134" i="21"/>
  <c r="P2134" i="21"/>
  <c r="K2135" i="21"/>
  <c r="M2135" i="21"/>
  <c r="I2135" i="21"/>
  <c r="J2135" i="21"/>
  <c r="L2135" i="21"/>
  <c r="H2136" i="21"/>
  <c r="O2135" i="21"/>
  <c r="Q2135" i="21"/>
  <c r="P2135" i="21"/>
  <c r="I2136" i="21"/>
  <c r="K2136" i="21"/>
  <c r="J2136" i="21"/>
  <c r="L2136" i="21"/>
  <c r="M2136" i="21"/>
  <c r="H2137" i="21"/>
  <c r="P2136" i="21"/>
  <c r="Q2136" i="21"/>
  <c r="O2136" i="21"/>
  <c r="H2138" i="21"/>
  <c r="I2137" i="21"/>
  <c r="J2137" i="21"/>
  <c r="K2137" i="21"/>
  <c r="M2137" i="21"/>
  <c r="L2137" i="21"/>
  <c r="K2138" i="21"/>
  <c r="I2138" i="21"/>
  <c r="M2138" i="21"/>
  <c r="L2138" i="21"/>
  <c r="J2138" i="21"/>
  <c r="H2139" i="21"/>
  <c r="O2137" i="21"/>
  <c r="P2137" i="21"/>
  <c r="Q2137" i="21"/>
  <c r="P2138" i="21"/>
  <c r="Q2138" i="21"/>
  <c r="O2138" i="21"/>
  <c r="L2139" i="21"/>
  <c r="I2139" i="21"/>
  <c r="K2139" i="21"/>
  <c r="M2139" i="21"/>
  <c r="J2139" i="21"/>
  <c r="H2140" i="21"/>
  <c r="Q2139" i="21"/>
  <c r="O2139" i="21"/>
  <c r="P2139" i="21"/>
  <c r="I2140" i="21"/>
  <c r="M2140" i="21"/>
  <c r="L2140" i="21"/>
  <c r="J2140" i="21"/>
  <c r="H2141" i="21"/>
  <c r="K2140" i="21"/>
  <c r="Q2140" i="21"/>
  <c r="O2140" i="21"/>
  <c r="P2140" i="21"/>
  <c r="I2141" i="21"/>
  <c r="M2141" i="21"/>
  <c r="K2141" i="21"/>
  <c r="H2142" i="21"/>
  <c r="L2141" i="21"/>
  <c r="J2141" i="21"/>
  <c r="Q2141" i="21"/>
  <c r="O2141" i="21"/>
  <c r="P2141" i="21"/>
  <c r="H2143" i="21"/>
  <c r="J2142" i="21"/>
  <c r="I2142" i="21"/>
  <c r="M2142" i="21"/>
  <c r="L2142" i="21"/>
  <c r="K2142" i="21"/>
  <c r="M2143" i="21"/>
  <c r="K2143" i="21"/>
  <c r="J2143" i="21"/>
  <c r="H2144" i="21"/>
  <c r="I2143" i="21"/>
  <c r="L2143" i="21"/>
  <c r="P2142" i="21"/>
  <c r="Q2142" i="21"/>
  <c r="O2142" i="21"/>
  <c r="M2144" i="21"/>
  <c r="I2144" i="21"/>
  <c r="K2144" i="21"/>
  <c r="L2144" i="21"/>
  <c r="H2145" i="21"/>
  <c r="J2144" i="21"/>
  <c r="O2143" i="21"/>
  <c r="Q2143" i="21"/>
  <c r="P2143" i="21"/>
  <c r="P2144" i="21"/>
  <c r="Q2144" i="21"/>
  <c r="O2144" i="21"/>
  <c r="H2146" i="21"/>
  <c r="J2145" i="21"/>
  <c r="I2145" i="21"/>
  <c r="K2145" i="21"/>
  <c r="M2145" i="21"/>
  <c r="L2145" i="21"/>
  <c r="I2146" i="21"/>
  <c r="J2146" i="21"/>
  <c r="K2146" i="21"/>
  <c r="M2146" i="21"/>
  <c r="H2147" i="21"/>
  <c r="L2146" i="21"/>
  <c r="P2145" i="21"/>
  <c r="Q2145" i="21"/>
  <c r="O2145" i="21"/>
  <c r="Q2146" i="21"/>
  <c r="O2146" i="21"/>
  <c r="P2146" i="21"/>
  <c r="H2148" i="21"/>
  <c r="M2147" i="21"/>
  <c r="K2147" i="21"/>
  <c r="L2147" i="21"/>
  <c r="I2147" i="21"/>
  <c r="J2147" i="21"/>
  <c r="M2148" i="21"/>
  <c r="L2148" i="21"/>
  <c r="K2148" i="21"/>
  <c r="J2148" i="21"/>
  <c r="H2149" i="21"/>
  <c r="I2148" i="21"/>
  <c r="O2147" i="21"/>
  <c r="Q2147" i="21"/>
  <c r="P2147" i="21"/>
  <c r="L2149" i="21"/>
  <c r="J2149" i="21"/>
  <c r="M2149" i="21"/>
  <c r="K2149" i="21"/>
  <c r="I2149" i="21"/>
  <c r="H2150" i="21"/>
  <c r="O2148" i="21"/>
  <c r="P2148" i="21"/>
  <c r="Q2148" i="21"/>
  <c r="O2149" i="21"/>
  <c r="Q2149" i="21"/>
  <c r="P2149" i="21"/>
  <c r="M2150" i="21"/>
  <c r="I2150" i="21"/>
  <c r="K2150" i="21"/>
  <c r="H2151" i="21"/>
  <c r="J2150" i="21"/>
  <c r="L2150" i="21"/>
  <c r="O2150" i="21"/>
  <c r="P2150" i="21"/>
  <c r="Q2150" i="21"/>
  <c r="J2151" i="21"/>
  <c r="H2152" i="21"/>
  <c r="L2151" i="21"/>
  <c r="I2151" i="21"/>
  <c r="M2151" i="21"/>
  <c r="K2151" i="21"/>
  <c r="K2152" i="21"/>
  <c r="H2153" i="21"/>
  <c r="L2152" i="21"/>
  <c r="M2152" i="21"/>
  <c r="I2152" i="21"/>
  <c r="J2152" i="21"/>
  <c r="O2151" i="21"/>
  <c r="P2151" i="21"/>
  <c r="Q2151" i="21"/>
  <c r="J2153" i="21"/>
  <c r="L2153" i="21"/>
  <c r="I2153" i="21"/>
  <c r="H2154" i="21"/>
  <c r="M2153" i="21"/>
  <c r="K2153" i="21"/>
  <c r="Q2152" i="21"/>
  <c r="P2152" i="21"/>
  <c r="O2152" i="21"/>
  <c r="Q2153" i="21"/>
  <c r="P2153" i="21"/>
  <c r="O2153" i="21"/>
  <c r="M2154" i="21"/>
  <c r="K2154" i="21"/>
  <c r="L2154" i="21"/>
  <c r="J2154" i="21"/>
  <c r="H2155" i="21"/>
  <c r="I2154" i="21"/>
  <c r="K2155" i="21"/>
  <c r="L2155" i="21"/>
  <c r="J2155" i="21"/>
  <c r="M2155" i="21"/>
  <c r="I2155" i="21"/>
  <c r="H2156" i="21"/>
  <c r="Q2154" i="21"/>
  <c r="O2154" i="21"/>
  <c r="P2154" i="21"/>
  <c r="O2155" i="21"/>
  <c r="Q2155" i="21"/>
  <c r="P2155" i="21"/>
  <c r="L2156" i="21"/>
  <c r="K2156" i="21"/>
  <c r="J2156" i="21"/>
  <c r="M2156" i="21"/>
  <c r="H2157" i="21"/>
  <c r="I2156" i="21"/>
  <c r="J2157" i="21"/>
  <c r="K2157" i="21"/>
  <c r="M2157" i="21"/>
  <c r="I2157" i="21"/>
  <c r="L2157" i="21"/>
  <c r="H2158" i="21"/>
  <c r="O2156" i="21"/>
  <c r="Q2156" i="21"/>
  <c r="P2156" i="21"/>
  <c r="O2157" i="21"/>
  <c r="Q2157" i="21"/>
  <c r="P2157" i="21"/>
  <c r="H2159" i="21"/>
  <c r="J2158" i="21"/>
  <c r="L2158" i="21"/>
  <c r="I2158" i="21"/>
  <c r="K2158" i="21"/>
  <c r="M2158" i="21"/>
  <c r="M2159" i="21"/>
  <c r="K2159" i="21"/>
  <c r="H2160" i="21"/>
  <c r="I2159" i="21"/>
  <c r="J2159" i="21"/>
  <c r="L2159" i="21"/>
  <c r="Q2158" i="21"/>
  <c r="O2158" i="21"/>
  <c r="P2158" i="21"/>
  <c r="K2160" i="21"/>
  <c r="I2160" i="21"/>
  <c r="J2160" i="21"/>
  <c r="M2160" i="21"/>
  <c r="L2160" i="21"/>
  <c r="H2161" i="21"/>
  <c r="Q2159" i="21"/>
  <c r="P2159" i="21"/>
  <c r="O2159" i="21"/>
  <c r="P2160" i="21"/>
  <c r="Q2160" i="21"/>
  <c r="O2160" i="21"/>
  <c r="J2161" i="21"/>
  <c r="H2162" i="21"/>
  <c r="L2161" i="21"/>
  <c r="I2161" i="21"/>
  <c r="M2161" i="21"/>
  <c r="K2161" i="21"/>
  <c r="M2162" i="21"/>
  <c r="J2162" i="21"/>
  <c r="H2163" i="21"/>
  <c r="I2162" i="21"/>
  <c r="L2162" i="21"/>
  <c r="K2162" i="21"/>
  <c r="P2161" i="21"/>
  <c r="Q2161" i="21"/>
  <c r="O2161" i="21"/>
  <c r="K2163" i="21"/>
  <c r="M2163" i="21"/>
  <c r="J2163" i="21"/>
  <c r="I2163" i="21"/>
  <c r="H2164" i="21"/>
  <c r="L2163" i="21"/>
  <c r="P2162" i="21"/>
  <c r="O2162" i="21"/>
  <c r="Q2162" i="21"/>
  <c r="O2163" i="21"/>
  <c r="P2163" i="21"/>
  <c r="Q2163" i="21"/>
  <c r="H2165" i="21"/>
  <c r="K2164" i="21"/>
  <c r="I2164" i="21"/>
  <c r="M2164" i="21"/>
  <c r="L2164" i="21"/>
  <c r="J2164" i="21"/>
  <c r="J2165" i="21"/>
  <c r="L2165" i="21"/>
  <c r="I2165" i="21"/>
  <c r="M2165" i="21"/>
  <c r="H2166" i="21"/>
  <c r="K2165" i="21"/>
  <c r="P2164" i="21"/>
  <c r="O2164" i="21"/>
  <c r="Q2164" i="21"/>
  <c r="P2165" i="21"/>
  <c r="O2165" i="21"/>
  <c r="Q2165" i="21"/>
  <c r="M2166" i="21"/>
  <c r="I2166" i="21"/>
  <c r="H2167" i="21"/>
  <c r="L2166" i="21"/>
  <c r="K2166" i="21"/>
  <c r="J2166" i="21"/>
  <c r="P2166" i="21"/>
  <c r="O2166" i="21"/>
  <c r="Q2166" i="21"/>
  <c r="K2167" i="21"/>
  <c r="J2167" i="21"/>
  <c r="L2167" i="21"/>
  <c r="M2167" i="21"/>
  <c r="H2168" i="21"/>
  <c r="I2167" i="21"/>
  <c r="H2169" i="21"/>
  <c r="L2168" i="21"/>
  <c r="M2168" i="21"/>
  <c r="J2168" i="21"/>
  <c r="K2168" i="21"/>
  <c r="I2168" i="21"/>
  <c r="Q2167" i="21"/>
  <c r="P2167" i="21"/>
  <c r="O2167" i="21"/>
  <c r="L2169" i="21"/>
  <c r="K2169" i="21"/>
  <c r="I2169" i="21"/>
  <c r="M2169" i="21"/>
  <c r="J2169" i="21"/>
  <c r="H2170" i="21"/>
  <c r="O2168" i="21"/>
  <c r="Q2168" i="21"/>
  <c r="P2168" i="21"/>
  <c r="O2169" i="21"/>
  <c r="Q2169" i="21"/>
  <c r="P2169" i="21"/>
  <c r="M2170" i="21"/>
  <c r="L2170" i="21"/>
  <c r="I2170" i="21"/>
  <c r="K2170" i="21"/>
  <c r="J2170" i="21"/>
  <c r="H2171" i="21"/>
  <c r="Q2170" i="21"/>
  <c r="O2170" i="21"/>
  <c r="P2170" i="21"/>
  <c r="K2171" i="21"/>
  <c r="H2172" i="21"/>
  <c r="I2171" i="21"/>
  <c r="L2171" i="21"/>
  <c r="M2171" i="21"/>
  <c r="J2171" i="21"/>
  <c r="M2172" i="21"/>
  <c r="K2172" i="21"/>
  <c r="I2172" i="21"/>
  <c r="J2172" i="21"/>
  <c r="L2172" i="21"/>
  <c r="H2173" i="21"/>
  <c r="Q2171" i="21"/>
  <c r="O2171" i="21"/>
  <c r="P2171" i="21"/>
  <c r="O2172" i="21"/>
  <c r="Q2172" i="21"/>
  <c r="P2172" i="21"/>
  <c r="I2173" i="21"/>
  <c r="H2174" i="21"/>
  <c r="J2173" i="21"/>
  <c r="K2173" i="21"/>
  <c r="M2173" i="21"/>
  <c r="L2173" i="21"/>
  <c r="P2173" i="21"/>
  <c r="Q2173" i="21"/>
  <c r="O2173" i="21"/>
  <c r="K2174" i="21"/>
  <c r="J2174" i="21"/>
  <c r="L2174" i="21"/>
  <c r="M2174" i="21"/>
  <c r="H2175" i="21"/>
  <c r="I2174" i="21"/>
  <c r="J2175" i="21"/>
  <c r="L2175" i="21"/>
  <c r="I2175" i="21"/>
  <c r="M2175" i="21"/>
  <c r="K2175" i="21"/>
  <c r="H2176" i="21"/>
  <c r="O2174" i="21"/>
  <c r="Q2174" i="21"/>
  <c r="P2174" i="21"/>
  <c r="O2175" i="21"/>
  <c r="Q2175" i="21"/>
  <c r="P2175" i="21"/>
  <c r="L2176" i="21"/>
  <c r="J2176" i="21"/>
  <c r="H2177" i="21"/>
  <c r="M2176" i="21"/>
  <c r="K2176" i="21"/>
  <c r="I2176" i="21"/>
  <c r="M2177" i="21"/>
  <c r="J2177" i="21"/>
  <c r="H2178" i="21"/>
  <c r="K2177" i="21"/>
  <c r="I2177" i="21"/>
  <c r="L2177" i="21"/>
  <c r="O2176" i="21"/>
  <c r="P2176" i="21"/>
  <c r="Q2176" i="21"/>
  <c r="M2178" i="21"/>
  <c r="L2178" i="21"/>
  <c r="K2178" i="21"/>
  <c r="J2178" i="21"/>
  <c r="I2178" i="21"/>
  <c r="H2179" i="21"/>
  <c r="O2177" i="21"/>
  <c r="Q2177" i="21"/>
  <c r="P2177" i="21"/>
  <c r="Q2178" i="21"/>
  <c r="P2178" i="21"/>
  <c r="O2178" i="21"/>
  <c r="M2179" i="21"/>
  <c r="K2179" i="21"/>
  <c r="L2179" i="21"/>
  <c r="J2179" i="21"/>
  <c r="H2180" i="21"/>
  <c r="I2179" i="21"/>
  <c r="K2180" i="21"/>
  <c r="I2180" i="21"/>
  <c r="J2180" i="21"/>
  <c r="L2180" i="21"/>
  <c r="H2181" i="21"/>
  <c r="M2180" i="21"/>
  <c r="Q2179" i="21"/>
  <c r="P2179" i="21"/>
  <c r="O2179" i="21"/>
  <c r="Q2180" i="21"/>
  <c r="O2180" i="21"/>
  <c r="P2180" i="21"/>
  <c r="L2181" i="21"/>
  <c r="K2181" i="21"/>
  <c r="I2181" i="21"/>
  <c r="H2182" i="21"/>
  <c r="J2181" i="21"/>
  <c r="M2181" i="21"/>
  <c r="O2181" i="21"/>
  <c r="Q2181" i="21"/>
  <c r="P2181" i="21"/>
  <c r="H2183" i="21"/>
  <c r="L2182" i="21"/>
  <c r="I2182" i="21"/>
  <c r="J2182" i="21"/>
  <c r="K2182" i="21"/>
  <c r="M2182" i="21"/>
  <c r="H2184" i="21"/>
  <c r="M2183" i="21"/>
  <c r="I2183" i="21"/>
  <c r="J2183" i="21"/>
  <c r="K2183" i="21"/>
  <c r="L2183" i="21"/>
  <c r="O2182" i="21"/>
  <c r="Q2182" i="21"/>
  <c r="P2182" i="21"/>
  <c r="K2184" i="21"/>
  <c r="I2184" i="21"/>
  <c r="J2184" i="21"/>
  <c r="H2185" i="21"/>
  <c r="M2184" i="21"/>
  <c r="L2184" i="21"/>
  <c r="P2183" i="21"/>
  <c r="O2183" i="21"/>
  <c r="Q2183" i="21"/>
  <c r="O2184" i="21"/>
  <c r="Q2184" i="21"/>
  <c r="P2184" i="21"/>
  <c r="J2185" i="21"/>
  <c r="K2185" i="21"/>
  <c r="L2185" i="21"/>
  <c r="M2185" i="21"/>
  <c r="I2185" i="21"/>
  <c r="H2186" i="21"/>
  <c r="O2185" i="21"/>
  <c r="Q2185" i="21"/>
  <c r="P2185" i="21"/>
  <c r="I2186" i="21"/>
  <c r="H2187" i="21"/>
  <c r="L2186" i="21"/>
  <c r="K2186" i="21"/>
  <c r="M2186" i="21"/>
  <c r="J2186" i="21"/>
  <c r="P2186" i="21"/>
  <c r="Q2186" i="21"/>
  <c r="O2186" i="21"/>
  <c r="K2187" i="21"/>
  <c r="H2188" i="21"/>
  <c r="J2187" i="21"/>
  <c r="I2187" i="21"/>
  <c r="M2187" i="21"/>
  <c r="L2187" i="21"/>
  <c r="L2188" i="21"/>
  <c r="H2189" i="21"/>
  <c r="K2188" i="21"/>
  <c r="I2188" i="21"/>
  <c r="J2188" i="21"/>
  <c r="M2188" i="21"/>
  <c r="O2187" i="21"/>
  <c r="Q2187" i="21"/>
  <c r="P2187" i="21"/>
  <c r="H2190" i="21"/>
  <c r="K2189" i="21"/>
  <c r="I2189" i="21"/>
  <c r="M2189" i="21"/>
  <c r="J2189" i="21"/>
  <c r="L2189" i="21"/>
  <c r="P2188" i="21"/>
  <c r="O2188" i="21"/>
  <c r="Q2188" i="21"/>
  <c r="I2190" i="21"/>
  <c r="L2190" i="21"/>
  <c r="H2191" i="21"/>
  <c r="K2190" i="21"/>
  <c r="M2190" i="21"/>
  <c r="J2190" i="21"/>
  <c r="Q2189" i="21"/>
  <c r="O2189" i="21"/>
  <c r="P2189" i="21"/>
  <c r="O2190" i="21"/>
  <c r="Q2190" i="21"/>
  <c r="P2190" i="21"/>
  <c r="M2191" i="21"/>
  <c r="H2192" i="21"/>
  <c r="L2191" i="21"/>
  <c r="I2191" i="21"/>
  <c r="J2191" i="21"/>
  <c r="K2191" i="21"/>
  <c r="H2193" i="21"/>
  <c r="I2192" i="21"/>
  <c r="L2192" i="21"/>
  <c r="K2192" i="21"/>
  <c r="M2192" i="21"/>
  <c r="J2192" i="21"/>
  <c r="O2191" i="21"/>
  <c r="P2191" i="21"/>
  <c r="Q2191" i="21"/>
  <c r="I2193" i="21"/>
  <c r="M2193" i="21"/>
  <c r="H2194" i="21"/>
  <c r="L2193" i="21"/>
  <c r="J2193" i="21"/>
  <c r="K2193" i="21"/>
  <c r="O2192" i="21"/>
  <c r="Q2192" i="21"/>
  <c r="P2192" i="21"/>
  <c r="P2193" i="21"/>
  <c r="Q2193" i="21"/>
  <c r="O2193" i="21"/>
  <c r="L2194" i="21"/>
  <c r="J2194" i="21"/>
  <c r="K2194" i="21"/>
  <c r="H2195" i="21"/>
  <c r="I2194" i="21"/>
  <c r="M2194" i="21"/>
  <c r="L2195" i="21"/>
  <c r="K2195" i="21"/>
  <c r="I2195" i="21"/>
  <c r="H2196" i="21"/>
  <c r="M2195" i="21"/>
  <c r="J2195" i="21"/>
  <c r="Q2194" i="21"/>
  <c r="O2194" i="21"/>
  <c r="P2194" i="21"/>
  <c r="P2195" i="21"/>
  <c r="O2195" i="21"/>
  <c r="Q2195" i="21"/>
  <c r="L2196" i="21"/>
  <c r="M2196" i="21"/>
  <c r="K2196" i="21"/>
  <c r="I2196" i="21"/>
  <c r="H2197" i="21"/>
  <c r="J2196" i="21"/>
  <c r="O2196" i="21"/>
  <c r="P2196" i="21"/>
  <c r="Q2196" i="21"/>
  <c r="K2197" i="21"/>
  <c r="J2197" i="21"/>
  <c r="M2197" i="21"/>
  <c r="L2197" i="21"/>
  <c r="H2198" i="21"/>
  <c r="I2197" i="21"/>
  <c r="K2198" i="21"/>
  <c r="I2198" i="21"/>
  <c r="M2198" i="21"/>
  <c r="H2199" i="21"/>
  <c r="J2198" i="21"/>
  <c r="L2198" i="21"/>
  <c r="Q2197" i="21"/>
  <c r="P2197" i="21"/>
  <c r="O2197" i="21"/>
  <c r="O2198" i="21"/>
  <c r="Q2198" i="21"/>
  <c r="P2198" i="21"/>
  <c r="M2199" i="21"/>
  <c r="L2199" i="21"/>
  <c r="K2199" i="21"/>
  <c r="H2200" i="21"/>
  <c r="J2199" i="21"/>
  <c r="I2199" i="21"/>
  <c r="H2201" i="21"/>
  <c r="L2200" i="21"/>
  <c r="M2200" i="21"/>
  <c r="J2200" i="21"/>
  <c r="K2200" i="21"/>
  <c r="I2200" i="21"/>
  <c r="Q2199" i="21"/>
  <c r="O2199" i="21"/>
  <c r="P2199" i="21"/>
  <c r="M2201" i="21"/>
  <c r="I2201" i="21"/>
  <c r="L2201" i="21"/>
  <c r="K2201" i="21"/>
  <c r="J2201" i="21"/>
  <c r="H2202" i="21"/>
  <c r="Q2200" i="21"/>
  <c r="P2200" i="21"/>
  <c r="O2200" i="21"/>
  <c r="O2201" i="21"/>
  <c r="P2201" i="21"/>
  <c r="Q2201" i="21"/>
  <c r="M2202" i="21"/>
  <c r="H2203" i="21"/>
  <c r="I2202" i="21"/>
  <c r="L2202" i="21"/>
  <c r="K2202" i="21"/>
  <c r="J2202" i="21"/>
  <c r="I2203" i="21"/>
  <c r="K2203" i="21"/>
  <c r="H2204" i="21"/>
  <c r="L2203" i="21"/>
  <c r="M2203" i="21"/>
  <c r="J2203" i="21"/>
  <c r="O2202" i="21"/>
  <c r="Q2202" i="21"/>
  <c r="P2202" i="21"/>
  <c r="P2203" i="21"/>
  <c r="O2203" i="21"/>
  <c r="Q2203" i="21"/>
  <c r="M2204" i="21"/>
  <c r="H2205" i="21"/>
  <c r="I2204" i="21"/>
  <c r="J2204" i="21"/>
  <c r="K2204" i="21"/>
  <c r="L2204" i="21"/>
  <c r="K2205" i="21"/>
  <c r="I2205" i="21"/>
  <c r="M2205" i="21"/>
  <c r="L2205" i="21"/>
  <c r="J2205" i="21"/>
  <c r="H2206" i="21"/>
  <c r="O2204" i="21"/>
  <c r="P2204" i="21"/>
  <c r="Q2204" i="21"/>
  <c r="P2205" i="21"/>
  <c r="Q2205" i="21"/>
  <c r="O2205" i="21"/>
  <c r="J2206" i="21"/>
  <c r="I2206" i="21"/>
  <c r="H2207" i="21"/>
  <c r="M2206" i="21"/>
  <c r="L2206" i="21"/>
  <c r="K2206" i="21"/>
  <c r="P2206" i="21"/>
  <c r="O2206" i="21"/>
  <c r="Q2206" i="21"/>
  <c r="H2208" i="21"/>
  <c r="L2207" i="21"/>
  <c r="J2207" i="21"/>
  <c r="I2207" i="21"/>
  <c r="K2207" i="21"/>
  <c r="M2207" i="21"/>
  <c r="K2208" i="21"/>
  <c r="H2209" i="21"/>
  <c r="J2208" i="21"/>
  <c r="L2208" i="21"/>
  <c r="I2208" i="21"/>
  <c r="M2208" i="21"/>
  <c r="Q2207" i="21"/>
  <c r="O2207" i="21"/>
  <c r="P2207" i="21"/>
  <c r="K2209" i="21"/>
  <c r="M2209" i="21"/>
  <c r="J2209" i="21"/>
  <c r="L2209" i="21"/>
  <c r="I2209" i="21"/>
  <c r="H2210" i="21"/>
  <c r="O2208" i="21"/>
  <c r="P2208" i="21"/>
  <c r="Q2208" i="21"/>
  <c r="O2209" i="21"/>
  <c r="P2209" i="21"/>
  <c r="Q2209" i="21"/>
  <c r="L2210" i="21"/>
  <c r="K2210" i="21"/>
  <c r="M2210" i="21"/>
  <c r="I2210" i="21"/>
  <c r="J2210" i="21"/>
  <c r="H2211" i="21"/>
  <c r="Q2210" i="21"/>
  <c r="P2210" i="21"/>
  <c r="O2210" i="21"/>
  <c r="M2211" i="21"/>
  <c r="I2211" i="21"/>
  <c r="H2212" i="21"/>
  <c r="L2211" i="21"/>
  <c r="J2211" i="21"/>
  <c r="K2211" i="21"/>
  <c r="O2211" i="21"/>
  <c r="P2211" i="21"/>
  <c r="Q2211" i="21"/>
  <c r="J2212" i="21"/>
  <c r="L2212" i="21"/>
  <c r="H2213" i="21"/>
  <c r="M2212" i="21"/>
  <c r="I2212" i="21"/>
  <c r="K2212" i="21"/>
  <c r="H2214" i="21"/>
  <c r="I2213" i="21"/>
  <c r="K2213" i="21"/>
  <c r="L2213" i="21"/>
  <c r="J2213" i="21"/>
  <c r="M2213" i="21"/>
  <c r="O2212" i="21"/>
  <c r="Q2212" i="21"/>
  <c r="P2212" i="21"/>
  <c r="J2214" i="21"/>
  <c r="H2215" i="21"/>
  <c r="K2214" i="21"/>
  <c r="M2214" i="21"/>
  <c r="I2214" i="21"/>
  <c r="L2214" i="21"/>
  <c r="P2213" i="21"/>
  <c r="Q2213" i="21"/>
  <c r="O2213" i="21"/>
  <c r="L2215" i="21"/>
  <c r="K2215" i="21"/>
  <c r="H2216" i="21"/>
  <c r="J2215" i="21"/>
  <c r="M2215" i="21"/>
  <c r="I2215" i="21"/>
  <c r="O2214" i="21"/>
  <c r="Q2214" i="21"/>
  <c r="P2214" i="21"/>
  <c r="J2216" i="21"/>
  <c r="K2216" i="21"/>
  <c r="H2217" i="21"/>
  <c r="I2216" i="21"/>
  <c r="M2216" i="21"/>
  <c r="L2216" i="21"/>
  <c r="Q2215" i="21"/>
  <c r="P2215" i="21"/>
  <c r="O2215" i="21"/>
  <c r="H2218" i="21"/>
  <c r="L2217" i="21"/>
  <c r="J2217" i="21"/>
  <c r="M2217" i="21"/>
  <c r="I2217" i="21"/>
  <c r="K2217" i="21"/>
  <c r="O2216" i="21"/>
  <c r="P2216" i="21"/>
  <c r="Q2216" i="21"/>
  <c r="K2218" i="21"/>
  <c r="L2218" i="21"/>
  <c r="J2218" i="21"/>
  <c r="I2218" i="21"/>
  <c r="H2219" i="21"/>
  <c r="M2218" i="21"/>
  <c r="P2217" i="21"/>
  <c r="Q2217" i="21"/>
  <c r="O2217" i="21"/>
  <c r="P2218" i="21"/>
  <c r="Q2218" i="21"/>
  <c r="O2218" i="21"/>
  <c r="M2219" i="21"/>
  <c r="I2219" i="21"/>
  <c r="H2220" i="21"/>
  <c r="K2219" i="21"/>
  <c r="L2219" i="21"/>
  <c r="J2219" i="21"/>
  <c r="P2219" i="21"/>
  <c r="Q2219" i="21"/>
  <c r="O2219" i="21"/>
  <c r="H2221" i="21"/>
  <c r="K2220" i="21"/>
  <c r="M2220" i="21"/>
  <c r="I2220" i="21"/>
  <c r="J2220" i="21"/>
  <c r="L2220" i="21"/>
  <c r="I2221" i="21"/>
  <c r="H2222" i="21"/>
  <c r="K2221" i="21"/>
  <c r="M2221" i="21"/>
  <c r="J2221" i="21"/>
  <c r="L2221" i="21"/>
  <c r="P2220" i="21"/>
  <c r="Q2220" i="21"/>
  <c r="O2220" i="21"/>
  <c r="O2221" i="21"/>
  <c r="Q2221" i="21"/>
  <c r="P2221" i="21"/>
  <c r="H2223" i="21"/>
  <c r="I2222" i="21"/>
  <c r="J2222" i="21"/>
  <c r="L2222" i="21"/>
  <c r="M2222" i="21"/>
  <c r="K2222" i="21"/>
  <c r="M2223" i="21"/>
  <c r="H2224" i="21"/>
  <c r="I2223" i="21"/>
  <c r="J2223" i="21"/>
  <c r="K2223" i="21"/>
  <c r="L2223" i="21"/>
  <c r="Q2222" i="21"/>
  <c r="P2222" i="21"/>
  <c r="O2222" i="21"/>
  <c r="K2224" i="21"/>
  <c r="L2224" i="21"/>
  <c r="I2224" i="21"/>
  <c r="H2225" i="21"/>
  <c r="M2224" i="21"/>
  <c r="J2224" i="21"/>
  <c r="P2223" i="21"/>
  <c r="Q2223" i="21"/>
  <c r="O2223" i="21"/>
  <c r="P2224" i="21"/>
  <c r="Q2224" i="21"/>
  <c r="O2224" i="21"/>
  <c r="J2225" i="21"/>
  <c r="L2225" i="21"/>
  <c r="M2225" i="21"/>
  <c r="K2225" i="21"/>
  <c r="H2226" i="21"/>
  <c r="I2225" i="21"/>
  <c r="K2226" i="21"/>
  <c r="I2226" i="21"/>
  <c r="J2226" i="21"/>
  <c r="H2227" i="21"/>
  <c r="M2226" i="21"/>
  <c r="L2226" i="21"/>
  <c r="P2225" i="21"/>
  <c r="O2225" i="21"/>
  <c r="Q2225" i="21"/>
  <c r="O2226" i="21"/>
  <c r="Q2226" i="21"/>
  <c r="P2226" i="21"/>
  <c r="M2227" i="21"/>
  <c r="J2227" i="21"/>
  <c r="K2227" i="21"/>
  <c r="H2228" i="21"/>
  <c r="I2227" i="21"/>
  <c r="L2227" i="21"/>
  <c r="K2228" i="21"/>
  <c r="M2228" i="21"/>
  <c r="I2228" i="21"/>
  <c r="J2228" i="21"/>
  <c r="H2229" i="21"/>
  <c r="L2228" i="21"/>
  <c r="Q2227" i="21"/>
  <c r="O2227" i="21"/>
  <c r="P2227" i="21"/>
  <c r="O2228" i="21"/>
  <c r="Q2228" i="21"/>
  <c r="P2228" i="21"/>
  <c r="M2229" i="21"/>
  <c r="J2229" i="21"/>
  <c r="L2229" i="21"/>
  <c r="H2230" i="21"/>
  <c r="K2229" i="21"/>
  <c r="I2229" i="21"/>
  <c r="I2230" i="21"/>
  <c r="K2230" i="21"/>
  <c r="H2231" i="21"/>
  <c r="L2230" i="21"/>
  <c r="J2230" i="21"/>
  <c r="M2230" i="21"/>
  <c r="Q2229" i="21"/>
  <c r="P2229" i="21"/>
  <c r="O2229" i="21"/>
  <c r="O2230" i="21"/>
  <c r="P2230" i="21"/>
  <c r="Q2230" i="21"/>
  <c r="H2232" i="21"/>
  <c r="K2231" i="21"/>
  <c r="J2231" i="21"/>
  <c r="L2231" i="21"/>
  <c r="M2231" i="21"/>
  <c r="I2231" i="21"/>
  <c r="L2232" i="21"/>
  <c r="K2232" i="21"/>
  <c r="J2232" i="21"/>
  <c r="H2233" i="21"/>
  <c r="I2232" i="21"/>
  <c r="M2232" i="21"/>
  <c r="Q2231" i="21"/>
  <c r="O2231" i="21"/>
  <c r="P2231" i="21"/>
  <c r="M2233" i="21"/>
  <c r="K2233" i="21"/>
  <c r="L2233" i="21"/>
  <c r="I2233" i="21"/>
  <c r="J2233" i="21"/>
  <c r="H2234" i="21"/>
  <c r="Q2232" i="21"/>
  <c r="P2232" i="21"/>
  <c r="O2232" i="21"/>
  <c r="O2233" i="21"/>
  <c r="Q2233" i="21"/>
  <c r="P2233" i="21"/>
  <c r="L2234" i="21"/>
  <c r="M2234" i="21"/>
  <c r="J2234" i="21"/>
  <c r="K2234" i="21"/>
  <c r="H2235" i="21"/>
  <c r="I2234" i="21"/>
  <c r="H2236" i="21"/>
  <c r="J2235" i="21"/>
  <c r="I2235" i="21"/>
  <c r="K2235" i="21"/>
  <c r="L2235" i="21"/>
  <c r="M2235" i="21"/>
  <c r="Q2234" i="21"/>
  <c r="P2234" i="21"/>
  <c r="O2234" i="21"/>
  <c r="J2236" i="21"/>
  <c r="I2236" i="21"/>
  <c r="M2236" i="21"/>
  <c r="H2237" i="21"/>
  <c r="L2236" i="21"/>
  <c r="K2236" i="21"/>
  <c r="Q2235" i="21"/>
  <c r="P2235" i="21"/>
  <c r="O2235" i="21"/>
  <c r="Q2236" i="21"/>
  <c r="P2236" i="21"/>
  <c r="O2236" i="21"/>
  <c r="I2237" i="21"/>
  <c r="J2237" i="21"/>
  <c r="H2238" i="21"/>
  <c r="K2237" i="21"/>
  <c r="M2237" i="21"/>
  <c r="L2237" i="21"/>
  <c r="O2237" i="21"/>
  <c r="P2237" i="21"/>
  <c r="Q2237" i="21"/>
  <c r="I2238" i="21"/>
  <c r="H2239" i="21"/>
  <c r="M2238" i="21"/>
  <c r="J2238" i="21"/>
  <c r="K2238" i="21"/>
  <c r="L2238" i="21"/>
  <c r="O2238" i="21"/>
  <c r="P2238" i="21"/>
  <c r="Q2238" i="21"/>
  <c r="H2240" i="21"/>
  <c r="J2239" i="21"/>
  <c r="M2239" i="21"/>
  <c r="L2239" i="21"/>
  <c r="I2239" i="21"/>
  <c r="K2239" i="21"/>
  <c r="H2241" i="21"/>
  <c r="M2240" i="21"/>
  <c r="L2240" i="21"/>
  <c r="K2240" i="21"/>
  <c r="I2240" i="21"/>
  <c r="J2240" i="21"/>
  <c r="O2239" i="21"/>
  <c r="Q2239" i="21"/>
  <c r="P2239" i="21"/>
  <c r="M2241" i="21"/>
  <c r="K2241" i="21"/>
  <c r="I2241" i="21"/>
  <c r="L2241" i="21"/>
  <c r="J2241" i="21"/>
  <c r="H2242" i="21"/>
  <c r="Q2240" i="21"/>
  <c r="P2240" i="21"/>
  <c r="O2240" i="21"/>
  <c r="P2241" i="21"/>
  <c r="Q2241" i="21"/>
  <c r="O2241" i="21"/>
  <c r="H2243" i="21"/>
  <c r="J2242" i="21"/>
  <c r="M2242" i="21"/>
  <c r="L2242" i="21"/>
  <c r="K2242" i="21"/>
  <c r="I2242" i="21"/>
  <c r="I2243" i="21"/>
  <c r="M2243" i="21"/>
  <c r="H2244" i="21"/>
  <c r="J2243" i="21"/>
  <c r="L2243" i="21"/>
  <c r="K2243" i="21"/>
  <c r="P2242" i="21"/>
  <c r="O2242" i="21"/>
  <c r="Q2242" i="21"/>
  <c r="Q2243" i="21"/>
  <c r="P2243" i="21"/>
  <c r="O2243" i="21"/>
  <c r="M2244" i="21"/>
  <c r="K2244" i="21"/>
  <c r="I2244" i="21"/>
  <c r="H2245" i="21"/>
  <c r="J2244" i="21"/>
  <c r="L2244" i="21"/>
  <c r="P2244" i="21"/>
  <c r="Q2244" i="21"/>
  <c r="O2244" i="21"/>
  <c r="H2246" i="21"/>
  <c r="J2245" i="21"/>
  <c r="L2245" i="21"/>
  <c r="K2245" i="21"/>
  <c r="I2245" i="21"/>
  <c r="M2245" i="21"/>
  <c r="K2246" i="21"/>
  <c r="J2246" i="21"/>
  <c r="I2246" i="21"/>
  <c r="M2246" i="21"/>
  <c r="H2247" i="21"/>
  <c r="L2246" i="21"/>
  <c r="O2245" i="21"/>
  <c r="Q2245" i="21"/>
  <c r="P2245" i="21"/>
  <c r="Q2246" i="21"/>
  <c r="P2246" i="21"/>
  <c r="O2246" i="21"/>
  <c r="H2248" i="21"/>
  <c r="K2247" i="21"/>
  <c r="J2247" i="21"/>
  <c r="I2247" i="21"/>
  <c r="L2247" i="21"/>
  <c r="M2247" i="21"/>
  <c r="I2248" i="21"/>
  <c r="L2248" i="21"/>
  <c r="K2248" i="21"/>
  <c r="H2249" i="21"/>
  <c r="J2248" i="21"/>
  <c r="M2248" i="21"/>
  <c r="P2247" i="21"/>
  <c r="Q2247" i="21"/>
  <c r="O2247" i="21"/>
  <c r="Q2248" i="21"/>
  <c r="P2248" i="21"/>
  <c r="O2248" i="21"/>
  <c r="J2249" i="21"/>
  <c r="L2249" i="21"/>
  <c r="K2249" i="21"/>
  <c r="H2250" i="21"/>
  <c r="M2249" i="21"/>
  <c r="I2249" i="21"/>
  <c r="J2250" i="21"/>
  <c r="K2250" i="21"/>
  <c r="H2251" i="21"/>
  <c r="L2250" i="21"/>
  <c r="I2250" i="21"/>
  <c r="M2250" i="21"/>
  <c r="O2249" i="21"/>
  <c r="P2249" i="21"/>
  <c r="Q2249" i="21"/>
  <c r="J2251" i="21"/>
  <c r="L2251" i="21"/>
  <c r="H2252" i="21"/>
  <c r="I2251" i="21"/>
  <c r="K2251" i="21"/>
  <c r="M2251" i="21"/>
  <c r="P2250" i="21"/>
  <c r="Q2250" i="21"/>
  <c r="O2250" i="21"/>
  <c r="M2252" i="21"/>
  <c r="J2252" i="21"/>
  <c r="K2252" i="21"/>
  <c r="I2252" i="21"/>
  <c r="L2252" i="21"/>
  <c r="H2253" i="21"/>
  <c r="Q2251" i="21"/>
  <c r="O2251" i="21"/>
  <c r="P2251" i="21"/>
  <c r="Q2252" i="21"/>
  <c r="O2252" i="21"/>
  <c r="P2252" i="21"/>
  <c r="I2253" i="21"/>
  <c r="M2253" i="21"/>
  <c r="J2253" i="21"/>
  <c r="K2253" i="21"/>
  <c r="H2254" i="21"/>
  <c r="L2253" i="21"/>
  <c r="Q2253" i="21"/>
  <c r="O2253" i="21"/>
  <c r="P2253" i="21"/>
  <c r="M2254" i="21"/>
  <c r="J2254" i="21"/>
  <c r="H2255" i="21"/>
  <c r="I2254" i="21"/>
  <c r="L2254" i="21"/>
  <c r="K2254" i="21"/>
  <c r="L2255" i="21"/>
  <c r="H2256" i="21"/>
  <c r="M2255" i="21"/>
  <c r="K2255" i="21"/>
  <c r="I2255" i="21"/>
  <c r="J2255" i="21"/>
  <c r="O2254" i="21"/>
  <c r="P2254" i="21"/>
  <c r="Q2254" i="21"/>
  <c r="L2256" i="21"/>
  <c r="I2256" i="21"/>
  <c r="H2257" i="21"/>
  <c r="J2256" i="21"/>
  <c r="M2256" i="21"/>
  <c r="K2256" i="21"/>
  <c r="Q2255" i="21"/>
  <c r="P2255" i="21"/>
  <c r="O2255" i="21"/>
  <c r="O2256" i="21"/>
  <c r="Q2256" i="21"/>
  <c r="P2256" i="21"/>
  <c r="I2257" i="21"/>
  <c r="H2258" i="21"/>
  <c r="J2257" i="21"/>
  <c r="K2257" i="21"/>
  <c r="L2257" i="21"/>
  <c r="M2257" i="21"/>
  <c r="O2257" i="21"/>
  <c r="P2257" i="21"/>
  <c r="Q2257" i="21"/>
  <c r="I2258" i="21"/>
  <c r="K2258" i="21"/>
  <c r="L2258" i="21"/>
  <c r="J2258" i="21"/>
  <c r="M2258" i="21"/>
  <c r="H2259" i="21"/>
  <c r="O2258" i="21"/>
  <c r="P2258" i="21"/>
  <c r="Q2258" i="21"/>
  <c r="L2259" i="21"/>
  <c r="J2259" i="21"/>
  <c r="M2259" i="21"/>
  <c r="I2259" i="21"/>
  <c r="K2259" i="21"/>
  <c r="H2260" i="21"/>
  <c r="P2259" i="21"/>
  <c r="Q2259" i="21"/>
  <c r="O2259" i="21"/>
  <c r="K2260" i="21"/>
  <c r="M2260" i="21"/>
  <c r="H2261" i="21"/>
  <c r="L2260" i="21"/>
  <c r="J2260" i="21"/>
  <c r="I2260" i="21"/>
  <c r="L2261" i="21"/>
  <c r="M2261" i="21"/>
  <c r="I2261" i="21"/>
  <c r="H2262" i="21"/>
  <c r="K2261" i="21"/>
  <c r="J2261" i="21"/>
  <c r="O2260" i="21"/>
  <c r="Q2260" i="21"/>
  <c r="P2260" i="21"/>
  <c r="Q2261" i="21"/>
  <c r="O2261" i="21"/>
  <c r="P2261" i="21"/>
  <c r="K2262" i="21"/>
  <c r="J2262" i="21"/>
  <c r="M2262" i="21"/>
  <c r="I2262" i="21"/>
  <c r="L2262" i="21"/>
  <c r="H2263" i="21"/>
  <c r="O2262" i="21"/>
  <c r="P2262" i="21"/>
  <c r="Q2262" i="21"/>
  <c r="I2263" i="21"/>
  <c r="L2263" i="21"/>
  <c r="H2264" i="21"/>
  <c r="M2263" i="21"/>
  <c r="J2263" i="21"/>
  <c r="K2263" i="21"/>
  <c r="O2263" i="21"/>
  <c r="P2263" i="21"/>
  <c r="Q2263" i="21"/>
  <c r="I2264" i="21"/>
  <c r="M2264" i="21"/>
  <c r="L2264" i="21"/>
  <c r="K2264" i="21"/>
  <c r="J2264" i="21"/>
  <c r="H2265" i="21"/>
  <c r="O2264" i="21"/>
  <c r="P2264" i="21"/>
  <c r="Q2264" i="21"/>
  <c r="H2266" i="21"/>
  <c r="M2265" i="21"/>
  <c r="L2265" i="21"/>
  <c r="I2265" i="21"/>
  <c r="K2265" i="21"/>
  <c r="J2265" i="21"/>
  <c r="H2267" i="21"/>
  <c r="J2266" i="21"/>
  <c r="L2266" i="21"/>
  <c r="I2266" i="21"/>
  <c r="K2266" i="21"/>
  <c r="M2266" i="21"/>
  <c r="Q2265" i="21"/>
  <c r="P2265" i="21"/>
  <c r="O2265" i="21"/>
  <c r="L2267" i="21"/>
  <c r="H2268" i="21"/>
  <c r="K2267" i="21"/>
  <c r="M2267" i="21"/>
  <c r="J2267" i="21"/>
  <c r="I2267" i="21"/>
  <c r="P2266" i="21"/>
  <c r="Q2266" i="21"/>
  <c r="O2266" i="21"/>
  <c r="J2268" i="21"/>
  <c r="K2268" i="21"/>
  <c r="L2268" i="21"/>
  <c r="H2269" i="21"/>
  <c r="M2268" i="21"/>
  <c r="I2268" i="21"/>
  <c r="O2267" i="21"/>
  <c r="P2267" i="21"/>
  <c r="Q2267" i="21"/>
  <c r="K2269" i="21"/>
  <c r="J2269" i="21"/>
  <c r="H2270" i="21"/>
  <c r="I2269" i="21"/>
  <c r="M2269" i="21"/>
  <c r="L2269" i="21"/>
  <c r="O2268" i="21"/>
  <c r="P2268" i="21"/>
  <c r="Q2268" i="21"/>
  <c r="M2270" i="21"/>
  <c r="J2270" i="21"/>
  <c r="K2270" i="21"/>
  <c r="L2270" i="21"/>
  <c r="I2270" i="21"/>
  <c r="H2271" i="21"/>
  <c r="Q2269" i="21"/>
  <c r="O2269" i="21"/>
  <c r="P2269" i="21"/>
  <c r="P2270" i="21"/>
  <c r="O2270" i="21"/>
  <c r="Q2270" i="21"/>
  <c r="K2271" i="21"/>
  <c r="L2271" i="21"/>
  <c r="H2272" i="21"/>
  <c r="M2271" i="21"/>
  <c r="J2271" i="21"/>
  <c r="I2271" i="21"/>
  <c r="I2272" i="21"/>
  <c r="J2272" i="21"/>
  <c r="L2272" i="21"/>
  <c r="H2273" i="21"/>
  <c r="M2272" i="21"/>
  <c r="K2272" i="21"/>
  <c r="Q2271" i="21"/>
  <c r="P2271" i="21"/>
  <c r="O2271" i="21"/>
  <c r="P2272" i="21"/>
  <c r="O2272" i="21"/>
  <c r="Q2272" i="21"/>
  <c r="L2273" i="21"/>
  <c r="K2273" i="21"/>
  <c r="H2274" i="21"/>
  <c r="J2273" i="21"/>
  <c r="M2273" i="21"/>
  <c r="I2273" i="21"/>
  <c r="L2274" i="21"/>
  <c r="J2274" i="21"/>
  <c r="M2274" i="21"/>
  <c r="H2275" i="21"/>
  <c r="I2274" i="21"/>
  <c r="K2274" i="21"/>
  <c r="O2273" i="21"/>
  <c r="Q2273" i="21"/>
  <c r="P2273" i="21"/>
  <c r="I2275" i="21"/>
  <c r="M2275" i="21"/>
  <c r="K2275" i="21"/>
  <c r="L2275" i="21"/>
  <c r="J2275" i="21"/>
  <c r="H2276" i="21"/>
  <c r="O2274" i="21"/>
  <c r="Q2274" i="21"/>
  <c r="P2274" i="21"/>
  <c r="Q2275" i="21"/>
  <c r="P2275" i="21"/>
  <c r="O2275" i="21"/>
  <c r="M2276" i="21"/>
  <c r="K2276" i="21"/>
  <c r="H2277" i="21"/>
  <c r="L2276" i="21"/>
  <c r="J2276" i="21"/>
  <c r="I2276" i="21"/>
  <c r="I2277" i="21"/>
  <c r="L2277" i="21"/>
  <c r="J2277" i="21"/>
  <c r="H2278" i="21"/>
  <c r="M2277" i="21"/>
  <c r="K2277" i="21"/>
  <c r="P2276" i="21"/>
  <c r="O2276" i="21"/>
  <c r="Q2276" i="21"/>
  <c r="O2277" i="21"/>
  <c r="P2277" i="21"/>
  <c r="Q2277" i="21"/>
  <c r="K2278" i="21"/>
  <c r="J2278" i="21"/>
  <c r="M2278" i="21"/>
  <c r="L2278" i="21"/>
  <c r="I2278" i="21"/>
  <c r="H2279" i="21"/>
  <c r="Q2278" i="21"/>
  <c r="P2278" i="21"/>
  <c r="O2278" i="21"/>
  <c r="I2279" i="21"/>
  <c r="J2279" i="21"/>
  <c r="M2279" i="21"/>
  <c r="L2279" i="21"/>
  <c r="K2279" i="21"/>
  <c r="H2280" i="21"/>
  <c r="P2279" i="21"/>
  <c r="Q2279" i="21"/>
  <c r="O2279" i="21"/>
  <c r="K2280" i="21"/>
  <c r="H2281" i="21"/>
  <c r="L2280" i="21"/>
  <c r="I2280" i="21"/>
  <c r="J2280" i="21"/>
  <c r="M2280" i="21"/>
  <c r="M2281" i="21"/>
  <c r="K2281" i="21"/>
  <c r="H2282" i="21"/>
  <c r="I2281" i="21"/>
  <c r="L2281" i="21"/>
  <c r="J2281" i="21"/>
  <c r="P2280" i="21"/>
  <c r="O2280" i="21"/>
  <c r="Q2280" i="21"/>
  <c r="L2282" i="21"/>
  <c r="M2282" i="21"/>
  <c r="H2283" i="21"/>
  <c r="K2282" i="21"/>
  <c r="J2282" i="21"/>
  <c r="I2282" i="21"/>
  <c r="P2281" i="21"/>
  <c r="Q2281" i="21"/>
  <c r="O2281" i="21"/>
  <c r="L2283" i="21"/>
  <c r="M2283" i="21"/>
  <c r="J2283" i="21"/>
  <c r="H2284" i="21"/>
  <c r="K2283" i="21"/>
  <c r="I2283" i="21"/>
  <c r="O2282" i="21"/>
  <c r="P2282" i="21"/>
  <c r="Q2282" i="21"/>
  <c r="J2284" i="21"/>
  <c r="L2284" i="21"/>
  <c r="H2285" i="21"/>
  <c r="M2284" i="21"/>
  <c r="I2284" i="21"/>
  <c r="K2284" i="21"/>
  <c r="Q2283" i="21"/>
  <c r="P2283" i="21"/>
  <c r="O2283" i="21"/>
  <c r="M2285" i="21"/>
  <c r="I2285" i="21"/>
  <c r="J2285" i="21"/>
  <c r="H2286" i="21"/>
  <c r="L2285" i="21"/>
  <c r="K2285" i="21"/>
  <c r="Q2284" i="21"/>
  <c r="O2284" i="21"/>
  <c r="P2284" i="21"/>
  <c r="P2285" i="21"/>
  <c r="O2285" i="21"/>
  <c r="Q2285" i="21"/>
  <c r="I2286" i="21"/>
  <c r="L2286" i="21"/>
  <c r="J2286" i="21"/>
  <c r="H2287" i="21"/>
  <c r="M2286" i="21"/>
  <c r="K2286" i="21"/>
  <c r="Q2286" i="21"/>
  <c r="P2286" i="21"/>
  <c r="O2286" i="21"/>
  <c r="M2287" i="21"/>
  <c r="H2288" i="21"/>
  <c r="I2287" i="21"/>
  <c r="K2287" i="21"/>
  <c r="J2287" i="21"/>
  <c r="L2287" i="21"/>
  <c r="J2288" i="21"/>
  <c r="K2288" i="21"/>
  <c r="H2289" i="21"/>
  <c r="I2288" i="21"/>
  <c r="L2288" i="21"/>
  <c r="M2288" i="21"/>
  <c r="Q2287" i="21"/>
  <c r="P2287" i="21"/>
  <c r="O2287" i="21"/>
  <c r="M2289" i="21"/>
  <c r="I2289" i="21"/>
  <c r="K2289" i="21"/>
  <c r="H2290" i="21"/>
  <c r="J2289" i="21"/>
  <c r="L2289" i="21"/>
  <c r="O2288" i="21"/>
  <c r="P2288" i="21"/>
  <c r="Q2288" i="21"/>
  <c r="Q2289" i="21"/>
  <c r="P2289" i="21"/>
  <c r="O2289" i="21"/>
  <c r="M2290" i="21"/>
  <c r="L2290" i="21"/>
  <c r="J2290" i="21"/>
  <c r="I2290" i="21"/>
  <c r="H2291" i="21"/>
  <c r="K2290" i="21"/>
  <c r="O2290" i="21"/>
  <c r="P2290" i="21"/>
  <c r="Q2290" i="21"/>
  <c r="H2292" i="21"/>
  <c r="I2291" i="21"/>
  <c r="L2291" i="21"/>
  <c r="K2291" i="21"/>
  <c r="J2291" i="21"/>
  <c r="M2291" i="21"/>
  <c r="J2292" i="21"/>
  <c r="I2292" i="21"/>
  <c r="M2292" i="21"/>
  <c r="K2292" i="21"/>
  <c r="L2292" i="21"/>
  <c r="H2293" i="21"/>
  <c r="P2291" i="21"/>
  <c r="O2291" i="21"/>
  <c r="Q2291" i="21"/>
  <c r="P2292" i="21"/>
  <c r="O2292" i="21"/>
  <c r="Q2292" i="21"/>
  <c r="H2294" i="21"/>
  <c r="J2293" i="21"/>
  <c r="L2293" i="21"/>
  <c r="I2293" i="21"/>
  <c r="K2293" i="21"/>
  <c r="M2293" i="21"/>
  <c r="J2294" i="21"/>
  <c r="M2294" i="21"/>
  <c r="H2295" i="21"/>
  <c r="I2294" i="21"/>
  <c r="K2294" i="21"/>
  <c r="L2294" i="21"/>
  <c r="Q2293" i="21"/>
  <c r="O2293" i="21"/>
  <c r="P2293" i="21"/>
  <c r="L2295" i="21"/>
  <c r="I2295" i="21"/>
  <c r="H2296" i="21"/>
  <c r="J2295" i="21"/>
  <c r="M2295" i="21"/>
  <c r="K2295" i="21"/>
  <c r="Q2294" i="21"/>
  <c r="P2294" i="21"/>
  <c r="O2294" i="21"/>
  <c r="Q2295" i="21"/>
  <c r="O2295" i="21"/>
  <c r="P2295" i="21"/>
  <c r="M2296" i="21"/>
  <c r="I2296" i="21"/>
  <c r="J2296" i="21"/>
  <c r="K2296" i="21"/>
  <c r="L2296" i="21"/>
  <c r="H2297" i="21"/>
  <c r="O2296" i="21"/>
  <c r="P2296" i="21"/>
  <c r="Q2296" i="21"/>
  <c r="H2298" i="21"/>
  <c r="I2297" i="21"/>
  <c r="K2297" i="21"/>
  <c r="L2297" i="21"/>
  <c r="M2297" i="21"/>
  <c r="J2297" i="21"/>
  <c r="J2298" i="21"/>
  <c r="K2298" i="21"/>
  <c r="I2298" i="21"/>
  <c r="H2299" i="21"/>
  <c r="M2298" i="21"/>
  <c r="L2298" i="21"/>
  <c r="O2297" i="21"/>
  <c r="Q2297" i="21"/>
  <c r="P2297" i="21"/>
  <c r="O2298" i="21"/>
  <c r="P2298" i="21"/>
  <c r="Q2298" i="21"/>
  <c r="I2299" i="21"/>
  <c r="J2299" i="21"/>
  <c r="M2299" i="21"/>
  <c r="L2299" i="21"/>
  <c r="H2300" i="21"/>
  <c r="K2299" i="21"/>
  <c r="Q2299" i="21"/>
  <c r="P2299" i="21"/>
  <c r="O2299" i="21"/>
  <c r="M2300" i="21"/>
  <c r="H2301" i="21"/>
  <c r="L2300" i="21"/>
  <c r="J2300" i="21"/>
  <c r="I2300" i="21"/>
  <c r="K2300" i="21"/>
  <c r="M2301" i="21"/>
  <c r="J2301" i="21"/>
  <c r="H2302" i="21"/>
  <c r="K2301" i="21"/>
  <c r="L2301" i="21"/>
  <c r="I2301" i="21"/>
  <c r="O2300" i="21"/>
  <c r="Q2300" i="21"/>
  <c r="P2300" i="21"/>
  <c r="M2302" i="21"/>
  <c r="K2302" i="21"/>
  <c r="J2302" i="21"/>
  <c r="L2302" i="21"/>
  <c r="I2302" i="21"/>
  <c r="H2303" i="21"/>
  <c r="P2301" i="21"/>
  <c r="O2301" i="21"/>
  <c r="Q2301" i="21"/>
  <c r="O2302" i="21"/>
  <c r="P2302" i="21"/>
  <c r="Q2302" i="21"/>
  <c r="I2303" i="21"/>
  <c r="L2303" i="21"/>
  <c r="M2303" i="21"/>
  <c r="J2303" i="21"/>
  <c r="K2303" i="21"/>
  <c r="H2304" i="21"/>
  <c r="O2303" i="21"/>
  <c r="P2303" i="21"/>
  <c r="Q2303" i="21"/>
  <c r="J2304" i="21"/>
  <c r="I2304" i="21"/>
  <c r="K2304" i="21"/>
  <c r="M2304" i="21"/>
  <c r="H2305" i="21"/>
  <c r="L2304" i="21"/>
  <c r="O2304" i="21"/>
  <c r="Q2304" i="21"/>
  <c r="P2304" i="21"/>
  <c r="J2305" i="21"/>
  <c r="M2305" i="21"/>
  <c r="K2305" i="21"/>
  <c r="L2305" i="21"/>
  <c r="I2305" i="21"/>
  <c r="H2306" i="21"/>
  <c r="O2305" i="21"/>
  <c r="Q2305" i="21"/>
  <c r="P2305" i="21"/>
  <c r="H2307" i="21"/>
  <c r="I2306" i="21"/>
  <c r="J2306" i="21"/>
  <c r="L2306" i="21"/>
  <c r="K2306" i="21"/>
  <c r="M2306" i="21"/>
  <c r="L2307" i="21"/>
  <c r="H2308" i="21"/>
  <c r="K2307" i="21"/>
  <c r="J2307" i="21"/>
  <c r="I2307" i="21"/>
  <c r="M2307" i="21"/>
  <c r="O2306" i="21"/>
  <c r="Q2306" i="21"/>
  <c r="P2306" i="21"/>
  <c r="J2308" i="21"/>
  <c r="K2308" i="21"/>
  <c r="L2308" i="21"/>
  <c r="M2308" i="21"/>
  <c r="H2309" i="21"/>
  <c r="I2308" i="21"/>
  <c r="Q2307" i="21"/>
  <c r="P2307" i="21"/>
  <c r="O2307" i="21"/>
  <c r="J2309" i="21"/>
  <c r="I2309" i="21"/>
  <c r="H2310" i="21"/>
  <c r="L2309" i="21"/>
  <c r="K2309" i="21"/>
  <c r="M2309" i="21"/>
  <c r="O2308" i="21"/>
  <c r="P2308" i="21"/>
  <c r="Q2308" i="21"/>
  <c r="O2309" i="21"/>
  <c r="Q2309" i="21"/>
  <c r="P2309" i="21"/>
  <c r="H2311" i="21"/>
  <c r="I2310" i="21"/>
  <c r="L2310" i="21"/>
  <c r="J2310" i="21"/>
  <c r="M2310" i="21"/>
  <c r="K2310" i="21"/>
  <c r="H2312" i="21"/>
  <c r="L2311" i="21"/>
  <c r="I2311" i="21"/>
  <c r="J2311" i="21"/>
  <c r="K2311" i="21"/>
  <c r="M2311" i="21"/>
  <c r="Q2310" i="21"/>
  <c r="O2310" i="21"/>
  <c r="P2310" i="21"/>
  <c r="H2313" i="21"/>
  <c r="K2312" i="21"/>
  <c r="L2312" i="21"/>
  <c r="I2312" i="21"/>
  <c r="M2312" i="21"/>
  <c r="J2312" i="21"/>
  <c r="P2311" i="21"/>
  <c r="Q2311" i="21"/>
  <c r="O2311" i="21"/>
  <c r="J2313" i="21"/>
  <c r="L2313" i="21"/>
  <c r="K2313" i="21"/>
  <c r="I2313" i="21"/>
  <c r="M2313" i="21"/>
  <c r="H2314" i="21"/>
  <c r="P2312" i="21"/>
  <c r="O2312" i="21"/>
  <c r="Q2312" i="21"/>
  <c r="Q2313" i="21"/>
  <c r="P2313" i="21"/>
  <c r="O2313" i="21"/>
  <c r="H2315" i="21"/>
  <c r="K2314" i="21"/>
  <c r="J2314" i="21"/>
  <c r="M2314" i="21"/>
  <c r="I2314" i="21"/>
  <c r="L2314" i="21"/>
  <c r="H2316" i="21"/>
  <c r="J2315" i="21"/>
  <c r="K2315" i="21"/>
  <c r="I2315" i="21"/>
  <c r="M2315" i="21"/>
  <c r="L2315" i="21"/>
  <c r="Q2314" i="21"/>
  <c r="O2314" i="21"/>
  <c r="P2314" i="21"/>
  <c r="K2316" i="21"/>
  <c r="I2316" i="21"/>
  <c r="H2317" i="21"/>
  <c r="J2316" i="21"/>
  <c r="L2316" i="21"/>
  <c r="M2316" i="21"/>
  <c r="O2315" i="21"/>
  <c r="P2315" i="21"/>
  <c r="Q2315" i="21"/>
  <c r="O2316" i="21"/>
  <c r="P2316" i="21"/>
  <c r="Q2316" i="21"/>
  <c r="M2317" i="21"/>
  <c r="J2317" i="21"/>
  <c r="I2317" i="21"/>
  <c r="L2317" i="21"/>
  <c r="H2318" i="21"/>
  <c r="K2317" i="21"/>
  <c r="P2317" i="21"/>
  <c r="Q2317" i="21"/>
  <c r="O2317" i="21"/>
  <c r="K2318" i="21"/>
  <c r="I2318" i="21"/>
  <c r="M2318" i="21"/>
  <c r="J2318" i="21"/>
  <c r="L2318" i="21"/>
  <c r="H2319" i="21"/>
  <c r="Q2318" i="21"/>
  <c r="O2318" i="21"/>
  <c r="P2318" i="21"/>
  <c r="L2319" i="21"/>
  <c r="M2319" i="21"/>
  <c r="J2319" i="21"/>
  <c r="K2319" i="21"/>
  <c r="H2320" i="21"/>
  <c r="I2319" i="21"/>
  <c r="J2320" i="21"/>
  <c r="H2321" i="21"/>
  <c r="M2320" i="21"/>
  <c r="K2320" i="21"/>
  <c r="L2320" i="21"/>
  <c r="I2320" i="21"/>
  <c r="O2319" i="21"/>
  <c r="P2319" i="21"/>
  <c r="Q2319" i="21"/>
  <c r="H2322" i="21"/>
  <c r="L2321" i="21"/>
  <c r="K2321" i="21"/>
  <c r="M2321" i="21"/>
  <c r="J2321" i="21"/>
  <c r="I2321" i="21"/>
  <c r="Q2320" i="21"/>
  <c r="O2320" i="21"/>
  <c r="P2320" i="21"/>
  <c r="M2322" i="21"/>
  <c r="I2322" i="21"/>
  <c r="J2322" i="21"/>
  <c r="K2322" i="21"/>
  <c r="H2323" i="21"/>
  <c r="L2322" i="21"/>
  <c r="P2321" i="21"/>
  <c r="Q2321" i="21"/>
  <c r="O2321" i="21"/>
  <c r="Q2322" i="21"/>
  <c r="P2322" i="21"/>
  <c r="O2322" i="21"/>
  <c r="J2323" i="21"/>
  <c r="L2323" i="21"/>
  <c r="I2323" i="21"/>
  <c r="M2323" i="21"/>
  <c r="H2324" i="21"/>
  <c r="K2323" i="21"/>
  <c r="P2323" i="21"/>
  <c r="Q2323" i="21"/>
  <c r="O2323" i="21"/>
  <c r="H2325" i="21"/>
  <c r="K2324" i="21"/>
  <c r="I2324" i="21"/>
  <c r="J2324" i="21"/>
  <c r="M2324" i="21"/>
  <c r="L2324" i="21"/>
  <c r="H2326" i="21"/>
  <c r="I2325" i="21"/>
  <c r="K2325" i="21"/>
  <c r="M2325" i="21"/>
  <c r="L2325" i="21"/>
  <c r="J2325" i="21"/>
  <c r="O2324" i="21"/>
  <c r="P2324" i="21"/>
  <c r="Q2324" i="21"/>
  <c r="M2326" i="21"/>
  <c r="I2326" i="21"/>
  <c r="K2326" i="21"/>
  <c r="L2326" i="21"/>
  <c r="J2326" i="21"/>
  <c r="H2327" i="21"/>
  <c r="Q2325" i="21"/>
  <c r="O2325" i="21"/>
  <c r="P2325" i="21"/>
  <c r="O2326" i="21"/>
  <c r="P2326" i="21"/>
  <c r="Q2326" i="21"/>
  <c r="K2327" i="21"/>
  <c r="I2327" i="21"/>
  <c r="J2327" i="21"/>
  <c r="L2327" i="21"/>
  <c r="H2328" i="21"/>
  <c r="M2327" i="21"/>
  <c r="O2327" i="21"/>
  <c r="Q2327" i="21"/>
  <c r="P2327" i="21"/>
  <c r="K2328" i="21"/>
  <c r="J2328" i="21"/>
  <c r="I2328" i="21"/>
  <c r="M2328" i="21"/>
  <c r="H2329" i="21"/>
  <c r="L2328" i="21"/>
  <c r="Q2328" i="21"/>
  <c r="P2328" i="21"/>
  <c r="O2328" i="21"/>
  <c r="L2329" i="21"/>
  <c r="M2329" i="21"/>
  <c r="H2330" i="21"/>
  <c r="K2329" i="21"/>
  <c r="I2329" i="21"/>
  <c r="J2329" i="21"/>
  <c r="I2330" i="21"/>
  <c r="J2330" i="21"/>
  <c r="L2330" i="21"/>
  <c r="M2330" i="21"/>
  <c r="H2331" i="21"/>
  <c r="K2330" i="21"/>
  <c r="P2329" i="21"/>
  <c r="Q2329" i="21"/>
  <c r="O2329" i="21"/>
  <c r="O2330" i="21"/>
  <c r="Q2330" i="21"/>
  <c r="P2330" i="21"/>
  <c r="H2332" i="21"/>
  <c r="J2331" i="21"/>
  <c r="K2331" i="21"/>
  <c r="L2331" i="21"/>
  <c r="I2331" i="21"/>
  <c r="M2331" i="21"/>
  <c r="K2332" i="21"/>
  <c r="M2332" i="21"/>
  <c r="J2332" i="21"/>
  <c r="L2332" i="21"/>
  <c r="I2332" i="21"/>
  <c r="H2333" i="21"/>
  <c r="O2331" i="21"/>
  <c r="Q2331" i="21"/>
  <c r="P2331" i="21"/>
  <c r="Q2332" i="21"/>
  <c r="O2332" i="21"/>
  <c r="P2332" i="21"/>
  <c r="H2334" i="21"/>
  <c r="I2333" i="21"/>
  <c r="K2333" i="21"/>
  <c r="J2333" i="21"/>
  <c r="M2333" i="21"/>
  <c r="L2333" i="21"/>
  <c r="K2334" i="21"/>
  <c r="M2334" i="21"/>
  <c r="J2334" i="21"/>
  <c r="I2334" i="21"/>
  <c r="L2334" i="21"/>
  <c r="H2335" i="21"/>
  <c r="O2333" i="21"/>
  <c r="P2333" i="21"/>
  <c r="Q2333" i="21"/>
  <c r="P2334" i="21"/>
  <c r="Q2334" i="21"/>
  <c r="O2334" i="21"/>
  <c r="M2335" i="21"/>
  <c r="J2335" i="21"/>
  <c r="H2336" i="21"/>
  <c r="L2335" i="21"/>
  <c r="K2335" i="21"/>
  <c r="I2335" i="21"/>
  <c r="I2336" i="21"/>
  <c r="K2336" i="21"/>
  <c r="L2336" i="21"/>
  <c r="J2336" i="21"/>
  <c r="M2336" i="21"/>
  <c r="H2337" i="21"/>
  <c r="O2335" i="21"/>
  <c r="P2335" i="21"/>
  <c r="Q2335" i="21"/>
  <c r="O2336" i="21"/>
  <c r="P2336" i="21"/>
  <c r="Q2336" i="21"/>
  <c r="L2337" i="21"/>
  <c r="M2337" i="21"/>
  <c r="I2337" i="21"/>
  <c r="K2337" i="21"/>
  <c r="J2337" i="21"/>
  <c r="H2338" i="21"/>
  <c r="P2337" i="21"/>
  <c r="O2337" i="21"/>
  <c r="Q2337" i="21"/>
  <c r="L2338" i="21"/>
  <c r="K2338" i="21"/>
  <c r="I2338" i="21"/>
  <c r="J2338" i="21"/>
  <c r="M2338" i="21"/>
  <c r="H2339" i="21"/>
  <c r="P2338" i="21"/>
  <c r="O2338" i="21"/>
  <c r="Q2338" i="21"/>
  <c r="H2340" i="21"/>
  <c r="J2339" i="21"/>
  <c r="M2339" i="21"/>
  <c r="L2339" i="21"/>
  <c r="I2339" i="21"/>
  <c r="K2339" i="21"/>
  <c r="L2340" i="21"/>
  <c r="K2340" i="21"/>
  <c r="M2340" i="21"/>
  <c r="J2340" i="21"/>
  <c r="H2341" i="21"/>
  <c r="I2340" i="21"/>
  <c r="P2339" i="21"/>
  <c r="Q2339" i="21"/>
  <c r="O2339" i="21"/>
  <c r="M2341" i="21"/>
  <c r="I2341" i="21"/>
  <c r="H2342" i="21"/>
  <c r="K2341" i="21"/>
  <c r="L2341" i="21"/>
  <c r="J2341" i="21"/>
  <c r="O2340" i="21"/>
  <c r="Q2340" i="21"/>
  <c r="P2340" i="21"/>
  <c r="Q2341" i="21"/>
  <c r="P2341" i="21"/>
  <c r="O2341" i="21"/>
  <c r="M2342" i="21"/>
  <c r="J2342" i="21"/>
  <c r="I2342" i="21"/>
  <c r="L2342" i="21"/>
  <c r="H2343" i="21"/>
  <c r="K2342" i="21"/>
  <c r="Q2342" i="21"/>
  <c r="P2342" i="21"/>
  <c r="O2342" i="21"/>
  <c r="K2343" i="21"/>
  <c r="H2344" i="21"/>
  <c r="I2343" i="21"/>
  <c r="L2343" i="21"/>
  <c r="J2343" i="21"/>
  <c r="M2343" i="21"/>
  <c r="L2344" i="21"/>
  <c r="M2344" i="21"/>
  <c r="K2344" i="21"/>
  <c r="J2344" i="21"/>
  <c r="H2345" i="21"/>
  <c r="I2344" i="21"/>
  <c r="Q2343" i="21"/>
  <c r="P2343" i="21"/>
  <c r="O2343" i="21"/>
  <c r="M2345" i="21"/>
  <c r="K2345" i="21"/>
  <c r="J2345" i="21"/>
  <c r="H2346" i="21"/>
  <c r="L2345" i="21"/>
  <c r="I2345" i="21"/>
  <c r="P2344" i="21"/>
  <c r="Q2344" i="21"/>
  <c r="O2344" i="21"/>
  <c r="I2346" i="21"/>
  <c r="K2346" i="21"/>
  <c r="J2346" i="21"/>
  <c r="M2346" i="21"/>
  <c r="L2346" i="21"/>
  <c r="H2347" i="21"/>
  <c r="Q2345" i="21"/>
  <c r="O2345" i="21"/>
  <c r="P2345" i="21"/>
  <c r="Q2346" i="21"/>
  <c r="P2346" i="21"/>
  <c r="O2346" i="21"/>
  <c r="J2347" i="21"/>
  <c r="L2347" i="21"/>
  <c r="H2348" i="21"/>
  <c r="M2347" i="21"/>
  <c r="K2347" i="21"/>
  <c r="I2347" i="21"/>
  <c r="K2348" i="21"/>
  <c r="J2348" i="21"/>
  <c r="M2348" i="21"/>
  <c r="I2348" i="21"/>
  <c r="L2348" i="21"/>
  <c r="H2349" i="21"/>
  <c r="O2347" i="21"/>
  <c r="Q2347" i="21"/>
  <c r="P2347" i="21"/>
  <c r="Q2348" i="21"/>
  <c r="P2348" i="21"/>
  <c r="O2348" i="21"/>
  <c r="L2349" i="21"/>
  <c r="M2349" i="21"/>
  <c r="K2349" i="21"/>
  <c r="I2349" i="21"/>
  <c r="H2350" i="21"/>
  <c r="J2349" i="21"/>
  <c r="O2349" i="21"/>
  <c r="Q2349" i="21"/>
  <c r="P2349" i="21"/>
  <c r="M2350" i="21"/>
  <c r="K2350" i="21"/>
  <c r="L2350" i="21"/>
  <c r="H2351" i="21"/>
  <c r="J2350" i="21"/>
  <c r="I2350" i="21"/>
  <c r="K2351" i="21"/>
  <c r="M2351" i="21"/>
  <c r="L2351" i="21"/>
  <c r="J2351" i="21"/>
  <c r="H2352" i="21"/>
  <c r="I2351" i="21"/>
  <c r="Q2350" i="21"/>
  <c r="P2350" i="21"/>
  <c r="O2350" i="21"/>
  <c r="I2352" i="21"/>
  <c r="M2352" i="21"/>
  <c r="J2352" i="21"/>
  <c r="H2353" i="21"/>
  <c r="L2352" i="21"/>
  <c r="K2352" i="21"/>
  <c r="O2351" i="21"/>
  <c r="P2351" i="21"/>
  <c r="Q2351" i="21"/>
  <c r="P2352" i="21"/>
  <c r="Q2352" i="21"/>
  <c r="O2352" i="21"/>
  <c r="H2354" i="21"/>
  <c r="I2353" i="21"/>
  <c r="J2353" i="21"/>
  <c r="M2353" i="21"/>
  <c r="L2353" i="21"/>
  <c r="K2353" i="21"/>
  <c r="I2354" i="21"/>
  <c r="M2354" i="21"/>
  <c r="L2354" i="21"/>
  <c r="K2354" i="21"/>
  <c r="H2355" i="21"/>
  <c r="J2354" i="21"/>
  <c r="O2353" i="21"/>
  <c r="Q2353" i="21"/>
  <c r="P2353" i="21"/>
  <c r="O2354" i="21"/>
  <c r="Q2354" i="21"/>
  <c r="P2354" i="21"/>
  <c r="H2356" i="21"/>
  <c r="I2355" i="21"/>
  <c r="L2355" i="21"/>
  <c r="K2355" i="21"/>
  <c r="J2355" i="21"/>
  <c r="M2355" i="21"/>
  <c r="H2357" i="21"/>
  <c r="K2356" i="21"/>
  <c r="J2356" i="21"/>
  <c r="L2356" i="21"/>
  <c r="M2356" i="21"/>
  <c r="I2356" i="21"/>
  <c r="Q2355" i="21"/>
  <c r="O2355" i="21"/>
  <c r="P2355" i="21"/>
  <c r="J2357" i="21"/>
  <c r="I2357" i="21"/>
  <c r="L2357" i="21"/>
  <c r="K2357" i="21"/>
  <c r="M2357" i="21"/>
  <c r="H2358" i="21"/>
  <c r="P2356" i="21"/>
  <c r="Q2356" i="21"/>
  <c r="O2356" i="21"/>
  <c r="O2357" i="21"/>
  <c r="Q2357" i="21"/>
  <c r="P2357" i="21"/>
  <c r="M2358" i="21"/>
  <c r="L2358" i="21"/>
  <c r="J2358" i="21"/>
  <c r="K2358" i="21"/>
  <c r="H2359" i="21"/>
  <c r="I2358" i="21"/>
  <c r="H2360" i="21"/>
  <c r="K2359" i="21"/>
  <c r="I2359" i="21"/>
  <c r="L2359" i="21"/>
  <c r="J2359" i="21"/>
  <c r="M2359" i="21"/>
  <c r="O2358" i="21"/>
  <c r="Q2358" i="21"/>
  <c r="P2358" i="21"/>
  <c r="M2360" i="21"/>
  <c r="L2360" i="21"/>
  <c r="J2360" i="21"/>
  <c r="H2361" i="21"/>
  <c r="I2360" i="21"/>
  <c r="K2360" i="21"/>
  <c r="P2359" i="21"/>
  <c r="O2359" i="21"/>
  <c r="Q2359" i="21"/>
  <c r="K2361" i="21"/>
  <c r="H2362" i="21"/>
  <c r="L2361" i="21"/>
  <c r="M2361" i="21"/>
  <c r="I2361" i="21"/>
  <c r="J2361" i="21"/>
  <c r="O2360" i="21"/>
  <c r="Q2360" i="21"/>
  <c r="P2360" i="21"/>
  <c r="K2362" i="21"/>
  <c r="H2363" i="21"/>
  <c r="M2362" i="21"/>
  <c r="J2362" i="21"/>
  <c r="L2362" i="21"/>
  <c r="I2362" i="21"/>
  <c r="O2361" i="21"/>
  <c r="Q2361" i="21"/>
  <c r="P2361" i="21"/>
  <c r="H2364" i="21"/>
  <c r="M2363" i="21"/>
  <c r="L2363" i="21"/>
  <c r="I2363" i="21"/>
  <c r="K2363" i="21"/>
  <c r="J2363" i="21"/>
  <c r="P2362" i="21"/>
  <c r="Q2362" i="21"/>
  <c r="O2362" i="21"/>
  <c r="H2365" i="21"/>
  <c r="M2364" i="21"/>
  <c r="L2364" i="21"/>
  <c r="J2364" i="21"/>
  <c r="I2364" i="21"/>
  <c r="K2364" i="21"/>
  <c r="O2363" i="21"/>
  <c r="Q2363" i="21"/>
  <c r="P2363" i="21"/>
  <c r="I2365" i="21"/>
  <c r="J2365" i="21"/>
  <c r="H2366" i="21"/>
  <c r="M2365" i="21"/>
  <c r="K2365" i="21"/>
  <c r="L2365" i="21"/>
  <c r="P2364" i="21"/>
  <c r="O2364" i="21"/>
  <c r="Q2364" i="21"/>
  <c r="O2365" i="21"/>
  <c r="Q2365" i="21"/>
  <c r="P2365" i="21"/>
  <c r="H2367" i="21"/>
  <c r="L2366" i="21"/>
  <c r="I2366" i="21"/>
  <c r="M2366" i="21"/>
  <c r="K2366" i="21"/>
  <c r="J2366" i="21"/>
  <c r="K2367" i="21"/>
  <c r="L2367" i="21"/>
  <c r="I2367" i="21"/>
  <c r="H2368" i="21"/>
  <c r="M2367" i="21"/>
  <c r="J2367" i="21"/>
  <c r="O2366" i="21"/>
  <c r="P2366" i="21"/>
  <c r="Q2366" i="21"/>
  <c r="Q2367" i="21"/>
  <c r="O2367" i="21"/>
  <c r="P2367" i="21"/>
  <c r="L2368" i="21"/>
  <c r="H2369" i="21"/>
  <c r="J2368" i="21"/>
  <c r="M2368" i="21"/>
  <c r="K2368" i="21"/>
  <c r="I2368" i="21"/>
  <c r="I2369" i="21"/>
  <c r="H2370" i="21"/>
  <c r="M2369" i="21"/>
  <c r="K2369" i="21"/>
  <c r="J2369" i="21"/>
  <c r="L2369" i="21"/>
  <c r="O2368" i="21"/>
  <c r="P2368" i="21"/>
  <c r="Q2368" i="21"/>
  <c r="Q2369" i="21"/>
  <c r="P2369" i="21"/>
  <c r="O2369" i="21"/>
  <c r="L2370" i="21"/>
  <c r="J2370" i="21"/>
  <c r="K2370" i="21"/>
  <c r="M2370" i="21"/>
  <c r="I2370" i="21"/>
  <c r="H2371" i="21"/>
  <c r="O2370" i="21"/>
  <c r="Q2370" i="21"/>
  <c r="P2370" i="21"/>
  <c r="H2372" i="21"/>
  <c r="L2371" i="21"/>
  <c r="J2371" i="21"/>
  <c r="M2371" i="21"/>
  <c r="I2371" i="21"/>
  <c r="K2371" i="21"/>
  <c r="J2372" i="21"/>
  <c r="K2372" i="21"/>
  <c r="H2373" i="21"/>
  <c r="M2372" i="21"/>
  <c r="L2372" i="21"/>
  <c r="I2372" i="21"/>
  <c r="P2371" i="21"/>
  <c r="Q2371" i="21"/>
  <c r="O2371" i="21"/>
  <c r="I2373" i="21"/>
  <c r="H2374" i="21"/>
  <c r="J2373" i="21"/>
  <c r="K2373" i="21"/>
  <c r="L2373" i="21"/>
  <c r="M2373" i="21"/>
  <c r="Q2372" i="21"/>
  <c r="P2372" i="21"/>
  <c r="O2372" i="21"/>
  <c r="P2373" i="21"/>
  <c r="Q2373" i="21"/>
  <c r="O2373" i="21"/>
  <c r="L2374" i="21"/>
  <c r="K2374" i="21"/>
  <c r="M2374" i="21"/>
  <c r="H2375" i="21"/>
  <c r="I2374" i="21"/>
  <c r="J2374" i="21"/>
  <c r="K2375" i="21"/>
  <c r="L2375" i="21"/>
  <c r="M2375" i="21"/>
  <c r="J2375" i="21"/>
  <c r="I2375" i="21"/>
  <c r="H2376" i="21"/>
  <c r="Q2374" i="21"/>
  <c r="O2374" i="21"/>
  <c r="P2374" i="21"/>
  <c r="P2375" i="21"/>
  <c r="O2375" i="21"/>
  <c r="Q2375" i="21"/>
  <c r="L2376" i="21"/>
  <c r="H2377" i="21"/>
  <c r="M2376" i="21"/>
  <c r="K2376" i="21"/>
  <c r="J2376" i="21"/>
  <c r="I2376" i="21"/>
  <c r="I2377" i="21"/>
  <c r="M2377" i="21"/>
  <c r="L2377" i="21"/>
  <c r="K2377" i="21"/>
  <c r="H2378" i="21"/>
  <c r="J2377" i="21"/>
  <c r="Q2376" i="21"/>
  <c r="O2376" i="21"/>
  <c r="P2376" i="21"/>
  <c r="O2377" i="21"/>
  <c r="P2377" i="21"/>
  <c r="Q2377" i="21"/>
  <c r="H2379" i="21"/>
  <c r="J2378" i="21"/>
  <c r="I2378" i="21"/>
  <c r="K2378" i="21"/>
  <c r="L2378" i="21"/>
  <c r="M2378" i="21"/>
  <c r="L2379" i="21"/>
  <c r="H2380" i="21"/>
  <c r="M2379" i="21"/>
  <c r="J2379" i="21"/>
  <c r="K2379" i="21"/>
  <c r="I2379" i="21"/>
  <c r="Q2378" i="21"/>
  <c r="P2378" i="21"/>
  <c r="O2378" i="21"/>
  <c r="I2380" i="21"/>
  <c r="M2380" i="21"/>
  <c r="H2381" i="21"/>
  <c r="K2380" i="21"/>
  <c r="L2380" i="21"/>
  <c r="J2380" i="21"/>
  <c r="O2379" i="21"/>
  <c r="P2379" i="21"/>
  <c r="Q2379" i="21"/>
  <c r="P2380" i="21"/>
  <c r="O2380" i="21"/>
  <c r="Q2380" i="21"/>
  <c r="M2381" i="21"/>
  <c r="J2381" i="21"/>
  <c r="K2381" i="21"/>
  <c r="L2381" i="21"/>
  <c r="H2382" i="21"/>
  <c r="I2381" i="21"/>
  <c r="M2382" i="21"/>
  <c r="L2382" i="21"/>
  <c r="J2382" i="21"/>
  <c r="K2382" i="21"/>
  <c r="H2383" i="21"/>
  <c r="I2382" i="21"/>
  <c r="Q2381" i="21"/>
  <c r="O2381" i="21"/>
  <c r="P2381" i="21"/>
  <c r="K2383" i="21"/>
  <c r="L2383" i="21"/>
  <c r="I2383" i="21"/>
  <c r="J2383" i="21"/>
  <c r="M2383" i="21"/>
  <c r="H2384" i="21"/>
  <c r="Q2382" i="21"/>
  <c r="P2382" i="21"/>
  <c r="O2382" i="21"/>
  <c r="Q2383" i="21"/>
  <c r="O2383" i="21"/>
  <c r="P2383" i="21"/>
  <c r="L2384" i="21"/>
  <c r="I2384" i="21"/>
  <c r="H2385" i="21"/>
  <c r="J2384" i="21"/>
  <c r="M2384" i="21"/>
  <c r="K2384" i="21"/>
  <c r="P2384" i="21"/>
  <c r="O2384" i="21"/>
  <c r="Q2384" i="21"/>
  <c r="K2385" i="21"/>
  <c r="H2386" i="21"/>
  <c r="L2385" i="21"/>
  <c r="M2385" i="21"/>
  <c r="I2385" i="21"/>
  <c r="J2385" i="21"/>
  <c r="J2386" i="21"/>
  <c r="I2386" i="21"/>
  <c r="L2386" i="21"/>
  <c r="M2386" i="21"/>
  <c r="K2386" i="21"/>
  <c r="H2387" i="21"/>
  <c r="Q2385" i="21"/>
  <c r="O2385" i="21"/>
  <c r="P2385" i="21"/>
  <c r="O2386" i="21"/>
  <c r="Q2386" i="21"/>
  <c r="P2386" i="21"/>
  <c r="H2388" i="21"/>
  <c r="J2387" i="21"/>
  <c r="M2387" i="21"/>
  <c r="L2387" i="21"/>
  <c r="I2387" i="21"/>
  <c r="K2387" i="21"/>
  <c r="K2388" i="21"/>
  <c r="H2389" i="21"/>
  <c r="L2388" i="21"/>
  <c r="M2388" i="21"/>
  <c r="J2388" i="21"/>
  <c r="I2388" i="21"/>
  <c r="Q2387" i="21"/>
  <c r="P2387" i="21"/>
  <c r="O2387" i="21"/>
  <c r="L2389" i="21"/>
  <c r="J2389" i="21"/>
  <c r="M2389" i="21"/>
  <c r="K2389" i="21"/>
  <c r="H2390" i="21"/>
  <c r="I2389" i="21"/>
  <c r="Q2388" i="21"/>
  <c r="O2388" i="21"/>
  <c r="P2388" i="21"/>
  <c r="L2390" i="21"/>
  <c r="I2390" i="21"/>
  <c r="J2390" i="21"/>
  <c r="H2391" i="21"/>
  <c r="K2390" i="21"/>
  <c r="M2390" i="21"/>
  <c r="Q2389" i="21"/>
  <c r="O2389" i="21"/>
  <c r="P2389" i="21"/>
  <c r="P2390" i="21"/>
  <c r="Q2390" i="21"/>
  <c r="O2390" i="21"/>
  <c r="I2391" i="21"/>
  <c r="L2391" i="21"/>
  <c r="M2391" i="21"/>
  <c r="H2392" i="21"/>
  <c r="K2391" i="21"/>
  <c r="J2391" i="21"/>
  <c r="O2391" i="21"/>
  <c r="Q2391" i="21"/>
  <c r="P2391" i="21"/>
  <c r="I2392" i="21"/>
  <c r="H2393" i="21"/>
  <c r="J2392" i="21"/>
  <c r="L2392" i="21"/>
  <c r="K2392" i="21"/>
  <c r="M2392" i="21"/>
  <c r="O2392" i="21"/>
  <c r="P2392" i="21"/>
  <c r="Q2392" i="21"/>
  <c r="M2393" i="21"/>
  <c r="J2393" i="21"/>
  <c r="I2393" i="21"/>
  <c r="K2393" i="21"/>
  <c r="H2394" i="21"/>
  <c r="L2393" i="21"/>
  <c r="O2393" i="21"/>
  <c r="P2393" i="21"/>
  <c r="Q2393" i="21"/>
  <c r="K2394" i="21"/>
  <c r="M2394" i="21"/>
  <c r="L2394" i="21"/>
  <c r="J2394" i="21"/>
  <c r="H2395" i="21"/>
  <c r="I2394" i="21"/>
  <c r="H2396" i="21"/>
  <c r="M2395" i="21"/>
  <c r="J2395" i="21"/>
  <c r="K2395" i="21"/>
  <c r="L2395" i="21"/>
  <c r="I2395" i="21"/>
  <c r="Q2394" i="21"/>
  <c r="P2394" i="21"/>
  <c r="O2394" i="21"/>
  <c r="M2396" i="21"/>
  <c r="J2396" i="21"/>
  <c r="I2396" i="21"/>
  <c r="H2397" i="21"/>
  <c r="L2396" i="21"/>
  <c r="K2396" i="21"/>
  <c r="O2395" i="21"/>
  <c r="P2395" i="21"/>
  <c r="Q2395" i="21"/>
  <c r="P2396" i="21"/>
  <c r="Q2396" i="21"/>
  <c r="O2396" i="21"/>
  <c r="H2398" i="21"/>
  <c r="K2397" i="21"/>
  <c r="J2397" i="21"/>
  <c r="L2397" i="21"/>
  <c r="M2397" i="21"/>
  <c r="I2397" i="21"/>
  <c r="I2398" i="21"/>
  <c r="K2398" i="21"/>
  <c r="L2398" i="21"/>
  <c r="H2399" i="21"/>
  <c r="J2398" i="21"/>
  <c r="M2398" i="21"/>
  <c r="Q2397" i="21"/>
  <c r="P2397" i="21"/>
  <c r="O2397" i="21"/>
  <c r="O2398" i="21"/>
  <c r="Q2398" i="21"/>
  <c r="P2398" i="21"/>
  <c r="H2400" i="21"/>
  <c r="I2399" i="21"/>
  <c r="L2399" i="21"/>
  <c r="K2399" i="21"/>
  <c r="M2399" i="21"/>
  <c r="J2399" i="21"/>
  <c r="L2400" i="21"/>
  <c r="I2400" i="21"/>
  <c r="K2400" i="21"/>
  <c r="J2400" i="21"/>
  <c r="H2401" i="21"/>
  <c r="M2400" i="21"/>
  <c r="P2399" i="21"/>
  <c r="Q2399" i="21"/>
  <c r="O2399" i="21"/>
  <c r="O2400" i="21"/>
  <c r="P2400" i="21"/>
  <c r="Q2400" i="21"/>
  <c r="I2401" i="21"/>
  <c r="J2401" i="21"/>
  <c r="H2402" i="21"/>
  <c r="M2401" i="21"/>
  <c r="K2401" i="21"/>
  <c r="L2401" i="21"/>
  <c r="Q2401" i="21"/>
  <c r="P2401" i="21"/>
  <c r="O2401" i="21"/>
  <c r="I2402" i="21"/>
  <c r="L2402" i="21"/>
  <c r="H2403" i="21"/>
  <c r="M2402" i="21"/>
  <c r="K2402" i="21"/>
  <c r="J2402" i="21"/>
  <c r="Q2402" i="21"/>
  <c r="P2402" i="21"/>
  <c r="O2402" i="21"/>
  <c r="I2403" i="21"/>
  <c r="L2403" i="21"/>
  <c r="J2403" i="21"/>
  <c r="M2403" i="21"/>
  <c r="H2404" i="21"/>
  <c r="K2403" i="21"/>
  <c r="P2403" i="21"/>
  <c r="Q2403" i="21"/>
  <c r="O2403" i="21"/>
  <c r="K2404" i="21"/>
  <c r="M2404" i="21"/>
  <c r="H2405" i="21"/>
  <c r="L2404" i="21"/>
  <c r="J2404" i="21"/>
  <c r="I2404" i="21"/>
  <c r="H2406" i="21"/>
  <c r="K2405" i="21"/>
  <c r="J2405" i="21"/>
  <c r="M2405" i="21"/>
  <c r="L2405" i="21"/>
  <c r="I2405" i="21"/>
  <c r="O2404" i="21"/>
  <c r="P2404" i="21"/>
  <c r="Q2404" i="21"/>
  <c r="I2406" i="21"/>
  <c r="L2406" i="21"/>
  <c r="J2406" i="21"/>
  <c r="K2406" i="21"/>
  <c r="H2407" i="21"/>
  <c r="M2406" i="21"/>
  <c r="O2405" i="21"/>
  <c r="P2405" i="21"/>
  <c r="Q2405" i="21"/>
  <c r="O2406" i="21"/>
  <c r="Q2406" i="21"/>
  <c r="P2406" i="21"/>
  <c r="I2407" i="21"/>
  <c r="K2407" i="21"/>
  <c r="L2407" i="21"/>
  <c r="H2408" i="21"/>
  <c r="M2407" i="21"/>
  <c r="J2407" i="21"/>
  <c r="P2407" i="21"/>
  <c r="O2407" i="21"/>
  <c r="Q2407" i="21"/>
  <c r="K2408" i="21"/>
  <c r="J2408" i="21"/>
  <c r="I2408" i="21"/>
  <c r="H2409" i="21"/>
  <c r="L2408" i="21"/>
  <c r="M2408" i="21"/>
  <c r="Q2408" i="21"/>
  <c r="O2408" i="21"/>
  <c r="P2408" i="21"/>
  <c r="I2409" i="21"/>
  <c r="L2409" i="21"/>
  <c r="J2409" i="21"/>
  <c r="M2409" i="21"/>
  <c r="H2410" i="21"/>
  <c r="K2409" i="21"/>
  <c r="O2409" i="21"/>
  <c r="P2409" i="21"/>
  <c r="Q2409" i="21"/>
  <c r="I2410" i="21"/>
  <c r="M2410" i="21"/>
  <c r="K2410" i="21"/>
  <c r="J2410" i="21"/>
  <c r="L2410" i="21"/>
  <c r="H2411" i="21"/>
  <c r="P2410" i="21"/>
  <c r="Q2410" i="21"/>
  <c r="O2410" i="21"/>
  <c r="I2411" i="21"/>
  <c r="L2411" i="21"/>
  <c r="K2411" i="21"/>
  <c r="M2411" i="21"/>
  <c r="J2411" i="21"/>
  <c r="H2412" i="21"/>
  <c r="P2411" i="21"/>
  <c r="O2411" i="21"/>
  <c r="Q2411" i="21"/>
  <c r="H2413" i="21"/>
  <c r="I2412" i="21"/>
  <c r="K2412" i="21"/>
  <c r="J2412" i="21"/>
  <c r="M2412" i="21"/>
  <c r="L2412" i="21"/>
  <c r="M2413" i="21"/>
  <c r="L2413" i="21"/>
  <c r="I2413" i="21"/>
  <c r="J2413" i="21"/>
  <c r="K2413" i="21"/>
  <c r="H2414" i="21"/>
  <c r="O2412" i="21"/>
  <c r="P2412" i="21"/>
  <c r="Q2412" i="21"/>
  <c r="Q2413" i="21"/>
  <c r="O2413" i="21"/>
  <c r="P2413" i="21"/>
  <c r="L2414" i="21"/>
  <c r="H2415" i="21"/>
  <c r="J2414" i="21"/>
  <c r="M2414" i="21"/>
  <c r="I2414" i="21"/>
  <c r="K2414" i="21"/>
  <c r="M2415" i="21"/>
  <c r="K2415" i="21"/>
  <c r="L2415" i="21"/>
  <c r="H2416" i="21"/>
  <c r="I2415" i="21"/>
  <c r="J2415" i="21"/>
  <c r="O2414" i="21"/>
  <c r="P2414" i="21"/>
  <c r="Q2414" i="21"/>
  <c r="M2416" i="21"/>
  <c r="H2417" i="21"/>
  <c r="K2416" i="21"/>
  <c r="I2416" i="21"/>
  <c r="L2416" i="21"/>
  <c r="J2416" i="21"/>
  <c r="Q2415" i="21"/>
  <c r="O2415" i="21"/>
  <c r="P2415" i="21"/>
  <c r="K2417" i="21"/>
  <c r="M2417" i="21"/>
  <c r="I2417" i="21"/>
  <c r="J2417" i="21"/>
  <c r="H2418" i="21"/>
  <c r="L2417" i="21"/>
  <c r="O2416" i="21"/>
  <c r="P2416" i="21"/>
  <c r="Q2416" i="21"/>
  <c r="O2417" i="21"/>
  <c r="Q2417" i="21"/>
  <c r="P2417" i="21"/>
  <c r="J2418" i="21"/>
  <c r="K2418" i="21"/>
  <c r="L2418" i="21"/>
  <c r="M2418" i="21"/>
  <c r="H2419" i="21"/>
  <c r="I2418" i="21"/>
  <c r="L2419" i="21"/>
  <c r="J2419" i="21"/>
  <c r="K2419" i="21"/>
  <c r="M2419" i="21"/>
  <c r="I2419" i="21"/>
  <c r="H2420" i="21"/>
  <c r="P2418" i="21"/>
  <c r="O2418" i="21"/>
  <c r="Q2418" i="21"/>
  <c r="P2419" i="21"/>
  <c r="Q2419" i="21"/>
  <c r="O2419" i="21"/>
  <c r="H2421" i="21"/>
  <c r="J2420" i="21"/>
  <c r="M2420" i="21"/>
  <c r="I2420" i="21"/>
  <c r="K2420" i="21"/>
  <c r="L2420" i="21"/>
  <c r="M2421" i="21"/>
  <c r="H2422" i="21"/>
  <c r="I2421" i="21"/>
  <c r="L2421" i="21"/>
  <c r="K2421" i="21"/>
  <c r="J2421" i="21"/>
  <c r="P2420" i="21"/>
  <c r="Q2420" i="21"/>
  <c r="O2420" i="21"/>
  <c r="L2422" i="21"/>
  <c r="I2422" i="21"/>
  <c r="J2422" i="21"/>
  <c r="M2422" i="21"/>
  <c r="K2422" i="21"/>
  <c r="H2423" i="21"/>
  <c r="Q2421" i="21"/>
  <c r="P2421" i="21"/>
  <c r="O2421" i="21"/>
  <c r="Q2422" i="21"/>
  <c r="O2422" i="21"/>
  <c r="P2422" i="21"/>
  <c r="L2423" i="21"/>
  <c r="J2423" i="21"/>
  <c r="I2423" i="21"/>
  <c r="K2423" i="21"/>
  <c r="H2424" i="21"/>
  <c r="M2423" i="21"/>
  <c r="Q2423" i="21"/>
  <c r="O2423" i="21"/>
  <c r="P2423" i="21"/>
  <c r="L2424" i="21"/>
  <c r="J2424" i="21"/>
  <c r="I2424" i="21"/>
  <c r="K2424" i="21"/>
  <c r="H2425" i="21"/>
  <c r="M2424" i="21"/>
  <c r="O2424" i="21"/>
  <c r="Q2424" i="21"/>
  <c r="P2424" i="21"/>
  <c r="K2425" i="21"/>
  <c r="I2425" i="21"/>
  <c r="J2425" i="21"/>
  <c r="L2425" i="21"/>
  <c r="H2426" i="21"/>
  <c r="M2425" i="21"/>
  <c r="P2425" i="21"/>
  <c r="Q2425" i="21"/>
  <c r="O2425" i="21"/>
  <c r="L2426" i="21"/>
  <c r="H2427" i="21"/>
  <c r="I2426" i="21"/>
  <c r="M2426" i="21"/>
  <c r="J2426" i="21"/>
  <c r="K2426" i="21"/>
  <c r="J2427" i="21"/>
  <c r="H2428" i="21"/>
  <c r="K2427" i="21"/>
  <c r="M2427" i="21"/>
  <c r="I2427" i="21"/>
  <c r="L2427" i="21"/>
  <c r="Q2426" i="21"/>
  <c r="O2426" i="21"/>
  <c r="P2426" i="21"/>
  <c r="I2428" i="21"/>
  <c r="J2428" i="21"/>
  <c r="H2429" i="21"/>
  <c r="K2428" i="21"/>
  <c r="L2428" i="21"/>
  <c r="M2428" i="21"/>
  <c r="O2427" i="21"/>
  <c r="Q2427" i="21"/>
  <c r="P2427" i="21"/>
  <c r="Q2428" i="21"/>
  <c r="P2428" i="21"/>
  <c r="O2428" i="21"/>
  <c r="J2429" i="21"/>
  <c r="I2429" i="21"/>
  <c r="L2429" i="21"/>
  <c r="K2429" i="21"/>
  <c r="H2430" i="21"/>
  <c r="M2429" i="21"/>
  <c r="O2429" i="21"/>
  <c r="P2429" i="21"/>
  <c r="Q2429" i="21"/>
  <c r="I2430" i="21"/>
  <c r="M2430" i="21"/>
  <c r="H2431" i="21"/>
  <c r="K2430" i="21"/>
  <c r="L2430" i="21"/>
  <c r="J2430" i="21"/>
  <c r="O2430" i="21"/>
  <c r="Q2430" i="21"/>
  <c r="P2430" i="21"/>
  <c r="I2431" i="21"/>
  <c r="H2432" i="21"/>
  <c r="M2431" i="21"/>
  <c r="K2431" i="21"/>
  <c r="J2431" i="21"/>
  <c r="L2431" i="21"/>
  <c r="P2431" i="21"/>
  <c r="Q2431" i="21"/>
  <c r="O2431" i="21"/>
  <c r="H2433" i="21"/>
  <c r="K2432" i="21"/>
  <c r="I2432" i="21"/>
  <c r="L2432" i="21"/>
  <c r="M2432" i="21"/>
  <c r="J2432" i="21"/>
  <c r="K2433" i="21"/>
  <c r="I2433" i="21"/>
  <c r="J2433" i="21"/>
  <c r="L2433" i="21"/>
  <c r="M2433" i="21"/>
  <c r="H2434" i="21"/>
  <c r="Q2432" i="21"/>
  <c r="O2432" i="21"/>
  <c r="P2432" i="21"/>
  <c r="P2433" i="21"/>
  <c r="Q2433" i="21"/>
  <c r="O2433" i="21"/>
  <c r="L2434" i="21"/>
  <c r="H2435" i="21"/>
  <c r="I2434" i="21"/>
  <c r="M2434" i="21"/>
  <c r="K2434" i="21"/>
  <c r="J2434" i="21"/>
  <c r="K2435" i="21"/>
  <c r="J2435" i="21"/>
  <c r="H2436" i="21"/>
  <c r="I2435" i="21"/>
  <c r="L2435" i="21"/>
  <c r="M2435" i="21"/>
  <c r="P2434" i="21"/>
  <c r="O2434" i="21"/>
  <c r="Q2434" i="21"/>
  <c r="M2436" i="21"/>
  <c r="K2436" i="21"/>
  <c r="J2436" i="21"/>
  <c r="L2436" i="21"/>
  <c r="H2437" i="21"/>
  <c r="I2436" i="21"/>
  <c r="O2435" i="21"/>
  <c r="Q2435" i="21"/>
  <c r="P2435" i="21"/>
  <c r="M2437" i="21"/>
  <c r="I2437" i="21"/>
  <c r="L2437" i="21"/>
  <c r="J2437" i="21"/>
  <c r="K2437" i="21"/>
  <c r="H2438" i="21"/>
  <c r="Q2436" i="21"/>
  <c r="P2436" i="21"/>
  <c r="O2436" i="21"/>
  <c r="P2437" i="21"/>
  <c r="O2437" i="21"/>
  <c r="Q2437" i="21"/>
  <c r="L2438" i="21"/>
  <c r="M2438" i="21"/>
  <c r="H2439" i="21"/>
  <c r="I2438" i="21"/>
  <c r="K2438" i="21"/>
  <c r="J2438" i="21"/>
  <c r="K2439" i="21"/>
  <c r="J2439" i="21"/>
  <c r="M2439" i="21"/>
  <c r="H2440" i="21"/>
  <c r="L2439" i="21"/>
  <c r="I2439" i="21"/>
  <c r="Q2438" i="21"/>
  <c r="P2438" i="21"/>
  <c r="O2438" i="21"/>
  <c r="H2441" i="21"/>
  <c r="K2440" i="21"/>
  <c r="M2440" i="21"/>
  <c r="L2440" i="21"/>
  <c r="I2440" i="21"/>
  <c r="J2440" i="21"/>
  <c r="O2439" i="21"/>
  <c r="Q2439" i="21"/>
  <c r="P2439" i="21"/>
  <c r="I2441" i="21"/>
  <c r="M2441" i="21"/>
  <c r="J2441" i="21"/>
  <c r="K2441" i="21"/>
  <c r="H2442" i="21"/>
  <c r="L2441" i="21"/>
  <c r="O2440" i="21"/>
  <c r="Q2440" i="21"/>
  <c r="P2440" i="21"/>
  <c r="O2441" i="21"/>
  <c r="P2441" i="21"/>
  <c r="Q2441" i="21"/>
  <c r="L2442" i="21"/>
  <c r="H2443" i="21"/>
  <c r="K2442" i="21"/>
  <c r="J2442" i="21"/>
  <c r="M2442" i="21"/>
  <c r="I2442" i="21"/>
  <c r="K2443" i="21"/>
  <c r="H2444" i="21"/>
  <c r="L2443" i="21"/>
  <c r="M2443" i="21"/>
  <c r="I2443" i="21"/>
  <c r="J2443" i="21"/>
  <c r="P2442" i="21"/>
  <c r="O2442" i="21"/>
  <c r="Q2442" i="21"/>
  <c r="I2444" i="21"/>
  <c r="J2444" i="21"/>
  <c r="K2444" i="21"/>
  <c r="M2444" i="21"/>
  <c r="L2444" i="21"/>
  <c r="H2445" i="21"/>
  <c r="Q2443" i="21"/>
  <c r="P2443" i="21"/>
  <c r="O2443" i="21"/>
  <c r="P2444" i="21"/>
  <c r="O2444" i="21"/>
  <c r="Q2444" i="21"/>
  <c r="M2445" i="21"/>
  <c r="J2445" i="21"/>
  <c r="H2446" i="21"/>
  <c r="K2445" i="21"/>
  <c r="I2445" i="21"/>
  <c r="L2445" i="21"/>
  <c r="M2446" i="21"/>
  <c r="I2446" i="21"/>
  <c r="H2447" i="21"/>
  <c r="L2446" i="21"/>
  <c r="J2446" i="21"/>
  <c r="K2446" i="21"/>
  <c r="O2445" i="21"/>
  <c r="P2445" i="21"/>
  <c r="Q2445" i="21"/>
  <c r="P2446" i="21"/>
  <c r="O2446" i="21"/>
  <c r="Q2446" i="21"/>
  <c r="J2447" i="21"/>
  <c r="L2447" i="21"/>
  <c r="I2447" i="21"/>
  <c r="M2447" i="21"/>
  <c r="K2447" i="21"/>
  <c r="H2448" i="21"/>
  <c r="O2447" i="21"/>
  <c r="P2447" i="21"/>
  <c r="Q2447" i="21"/>
  <c r="J2448" i="21"/>
  <c r="M2448" i="21"/>
  <c r="L2448" i="21"/>
  <c r="I2448" i="21"/>
  <c r="K2448" i="21"/>
  <c r="H2449" i="21"/>
  <c r="Q2448" i="21"/>
  <c r="O2448" i="21"/>
  <c r="P2448" i="21"/>
  <c r="H2450" i="21"/>
  <c r="J2449" i="21"/>
  <c r="K2449" i="21"/>
  <c r="M2449" i="21"/>
  <c r="L2449" i="21"/>
  <c r="I2449" i="21"/>
  <c r="H2451" i="21"/>
  <c r="L2450" i="21"/>
  <c r="K2450" i="21"/>
  <c r="J2450" i="21"/>
  <c r="M2450" i="21"/>
  <c r="I2450" i="21"/>
  <c r="O2449" i="21"/>
  <c r="Q2449" i="21"/>
  <c r="P2449" i="21"/>
  <c r="I2451" i="21"/>
  <c r="K2451" i="21"/>
  <c r="L2451" i="21"/>
  <c r="M2451" i="21"/>
  <c r="H2452" i="21"/>
  <c r="J2451" i="21"/>
  <c r="Q2450" i="21"/>
  <c r="P2450" i="21"/>
  <c r="O2450" i="21"/>
  <c r="O2451" i="21"/>
  <c r="Q2451" i="21"/>
  <c r="P2451" i="21"/>
  <c r="L2452" i="21"/>
  <c r="M2452" i="21"/>
  <c r="K2452" i="21"/>
  <c r="H2453" i="21"/>
  <c r="J2452" i="21"/>
  <c r="I2452" i="21"/>
  <c r="I2453" i="21"/>
  <c r="H2454" i="21"/>
  <c r="J2453" i="21"/>
  <c r="L2453" i="21"/>
  <c r="M2453" i="21"/>
  <c r="K2453" i="21"/>
  <c r="O2452" i="21"/>
  <c r="Q2452" i="21"/>
  <c r="P2452" i="21"/>
  <c r="Q2453" i="21"/>
  <c r="O2453" i="21"/>
  <c r="P2453" i="21"/>
  <c r="I2454" i="21"/>
  <c r="L2454" i="21"/>
  <c r="M2454" i="21"/>
  <c r="K2454" i="21"/>
  <c r="H2455" i="21"/>
  <c r="J2454" i="21"/>
  <c r="Q2454" i="21"/>
  <c r="O2454" i="21"/>
  <c r="P2454" i="21"/>
  <c r="K2455" i="21"/>
  <c r="H2456" i="21"/>
  <c r="M2455" i="21"/>
  <c r="L2455" i="21"/>
  <c r="I2455" i="21"/>
  <c r="J2455" i="21"/>
  <c r="L2456" i="21"/>
  <c r="J2456" i="21"/>
  <c r="M2456" i="21"/>
  <c r="K2456" i="21"/>
  <c r="I2456" i="21"/>
  <c r="H2457" i="21"/>
  <c r="Q2455" i="21"/>
  <c r="P2455" i="21"/>
  <c r="O2455" i="21"/>
  <c r="Q2456" i="21"/>
  <c r="O2456" i="21"/>
  <c r="P2456" i="21"/>
  <c r="M2457" i="21"/>
  <c r="J2457" i="21"/>
  <c r="I2457" i="21"/>
  <c r="L2457" i="21"/>
  <c r="K2457" i="21"/>
  <c r="H2458" i="21"/>
  <c r="P2457" i="21"/>
  <c r="Q2457" i="21"/>
  <c r="O2457" i="21"/>
  <c r="H2459" i="21"/>
  <c r="M2458" i="21"/>
  <c r="L2458" i="21"/>
  <c r="I2458" i="21"/>
  <c r="K2458" i="21"/>
  <c r="J2458" i="21"/>
  <c r="L2459" i="21"/>
  <c r="H2460" i="21"/>
  <c r="I2459" i="21"/>
  <c r="J2459" i="21"/>
  <c r="M2459" i="21"/>
  <c r="K2459" i="21"/>
  <c r="Q2458" i="21"/>
  <c r="O2458" i="21"/>
  <c r="P2458" i="21"/>
  <c r="J2460" i="21"/>
  <c r="K2460" i="21"/>
  <c r="M2460" i="21"/>
  <c r="H2461" i="21"/>
  <c r="I2460" i="21"/>
  <c r="L2460" i="21"/>
  <c r="O2459" i="21"/>
  <c r="P2459" i="21"/>
  <c r="Q2459" i="21"/>
  <c r="L2461" i="21"/>
  <c r="I2461" i="21"/>
  <c r="H2462" i="21"/>
  <c r="M2461" i="21"/>
  <c r="J2461" i="21"/>
  <c r="K2461" i="21"/>
  <c r="Q2460" i="21"/>
  <c r="O2460" i="21"/>
  <c r="P2460" i="21"/>
  <c r="P2461" i="21"/>
  <c r="O2461" i="21"/>
  <c r="Q2461" i="21"/>
  <c r="K2462" i="21"/>
  <c r="M2462" i="21"/>
  <c r="J2462" i="21"/>
  <c r="H2463" i="21"/>
  <c r="L2462" i="21"/>
  <c r="I2462" i="21"/>
  <c r="I2463" i="21"/>
  <c r="L2463" i="21"/>
  <c r="M2463" i="21"/>
  <c r="K2463" i="21"/>
  <c r="J2463" i="21"/>
  <c r="H2464" i="21"/>
  <c r="P2462" i="21"/>
  <c r="Q2462" i="21"/>
  <c r="O2462" i="21"/>
  <c r="P2463" i="21"/>
  <c r="Q2463" i="21"/>
  <c r="O2463" i="21"/>
  <c r="K2464" i="21"/>
  <c r="M2464" i="21"/>
  <c r="H2465" i="21"/>
  <c r="I2464" i="21"/>
  <c r="J2464" i="21"/>
  <c r="L2464" i="21"/>
  <c r="L2465" i="21"/>
  <c r="J2465" i="21"/>
  <c r="K2465" i="21"/>
  <c r="M2465" i="21"/>
  <c r="I2465" i="21"/>
  <c r="H2466" i="21"/>
  <c r="O2464" i="21"/>
  <c r="Q2464" i="21"/>
  <c r="P2464" i="21"/>
  <c r="P2465" i="21"/>
  <c r="O2465" i="21"/>
  <c r="Q2465" i="21"/>
  <c r="J2466" i="21"/>
  <c r="L2466" i="21"/>
  <c r="H2467" i="21"/>
  <c r="M2466" i="21"/>
  <c r="I2466" i="21"/>
  <c r="K2466" i="21"/>
  <c r="J2467" i="21"/>
  <c r="I2467" i="21"/>
  <c r="K2467" i="21"/>
  <c r="H2468" i="21"/>
  <c r="L2467" i="21"/>
  <c r="M2467" i="21"/>
  <c r="Q2466" i="21"/>
  <c r="P2466" i="21"/>
  <c r="O2466" i="21"/>
  <c r="P2467" i="21"/>
  <c r="Q2467" i="21"/>
  <c r="O2467" i="21"/>
  <c r="L2468" i="21"/>
  <c r="H2469" i="21"/>
  <c r="K2468" i="21"/>
  <c r="M2468" i="21"/>
  <c r="I2468" i="21"/>
  <c r="J2468" i="21"/>
  <c r="M2469" i="21"/>
  <c r="L2469" i="21"/>
  <c r="H2470" i="21"/>
  <c r="I2469" i="21"/>
  <c r="K2469" i="21"/>
  <c r="J2469" i="21"/>
  <c r="Q2468" i="21"/>
  <c r="P2468" i="21"/>
  <c r="O2468" i="21"/>
  <c r="K2470" i="21"/>
  <c r="L2470" i="21"/>
  <c r="I2470" i="21"/>
  <c r="M2470" i="21"/>
  <c r="H2471" i="21"/>
  <c r="J2470" i="21"/>
  <c r="O2469" i="21"/>
  <c r="P2469" i="21"/>
  <c r="Q2469" i="21"/>
  <c r="O2470" i="21"/>
  <c r="Q2470" i="21"/>
  <c r="P2470" i="21"/>
  <c r="L2471" i="21"/>
  <c r="J2471" i="21"/>
  <c r="I2471" i="21"/>
  <c r="H2472" i="21"/>
  <c r="M2471" i="21"/>
  <c r="K2471" i="21"/>
  <c r="Q2471" i="21"/>
  <c r="O2471" i="21"/>
  <c r="P2471" i="21"/>
  <c r="J2472" i="21"/>
  <c r="K2472" i="21"/>
  <c r="H2473" i="21"/>
  <c r="I2472" i="21"/>
  <c r="M2472" i="21"/>
  <c r="L2472" i="21"/>
  <c r="H2474" i="21"/>
  <c r="L2473" i="21"/>
  <c r="M2473" i="21"/>
  <c r="J2473" i="21"/>
  <c r="K2473" i="21"/>
  <c r="I2473" i="21"/>
  <c r="Q2472" i="21"/>
  <c r="O2472" i="21"/>
  <c r="P2472" i="21"/>
  <c r="H2475" i="21"/>
  <c r="M2474" i="21"/>
  <c r="L2474" i="21"/>
  <c r="K2474" i="21"/>
  <c r="I2474" i="21"/>
  <c r="J2474" i="21"/>
  <c r="O2473" i="21"/>
  <c r="P2473" i="21"/>
  <c r="Q2473" i="21"/>
  <c r="H2476" i="21"/>
  <c r="M2475" i="21"/>
  <c r="L2475" i="21"/>
  <c r="J2475" i="21"/>
  <c r="K2475" i="21"/>
  <c r="I2475" i="21"/>
  <c r="O2474" i="21"/>
  <c r="P2474" i="21"/>
  <c r="Q2474" i="21"/>
  <c r="I2476" i="21"/>
  <c r="H2477" i="21"/>
  <c r="M2476" i="21"/>
  <c r="K2476" i="21"/>
  <c r="L2476" i="21"/>
  <c r="J2476" i="21"/>
  <c r="P2475" i="21"/>
  <c r="Q2475" i="21"/>
  <c r="O2475" i="21"/>
  <c r="P2476" i="21"/>
  <c r="Q2476" i="21"/>
  <c r="O2476" i="21"/>
  <c r="I2477" i="21"/>
  <c r="M2477" i="21"/>
  <c r="L2477" i="21"/>
  <c r="J2477" i="21"/>
  <c r="K2477" i="21"/>
  <c r="H2478" i="21"/>
  <c r="P2477" i="21"/>
  <c r="O2477" i="21"/>
  <c r="Q2477" i="21"/>
  <c r="H2479" i="21"/>
  <c r="M2478" i="21"/>
  <c r="I2478" i="21"/>
  <c r="J2478" i="21"/>
  <c r="L2478" i="21"/>
  <c r="K2478" i="21"/>
  <c r="K2479" i="21"/>
  <c r="L2479" i="21"/>
  <c r="I2479" i="21"/>
  <c r="M2479" i="21"/>
  <c r="J2479" i="21"/>
  <c r="H2480" i="21"/>
  <c r="Q2478" i="21"/>
  <c r="O2478" i="21"/>
  <c r="P2478" i="21"/>
  <c r="Q2479" i="21"/>
  <c r="O2479" i="21"/>
  <c r="P2479" i="21"/>
  <c r="H2481" i="21"/>
  <c r="J2480" i="21"/>
  <c r="M2480" i="21"/>
  <c r="K2480" i="21"/>
  <c r="I2480" i="21"/>
  <c r="L2480" i="21"/>
  <c r="J2481" i="21"/>
  <c r="H2482" i="21"/>
  <c r="I2481" i="21"/>
  <c r="M2481" i="21"/>
  <c r="K2481" i="21"/>
  <c r="L2481" i="21"/>
  <c r="P2480" i="21"/>
  <c r="Q2480" i="21"/>
  <c r="O2480" i="21"/>
  <c r="H2483" i="21"/>
  <c r="K2482" i="21"/>
  <c r="I2482" i="21"/>
  <c r="L2482" i="21"/>
  <c r="J2482" i="21"/>
  <c r="M2482" i="21"/>
  <c r="O2481" i="21"/>
  <c r="P2481" i="21"/>
  <c r="Q2481" i="21"/>
  <c r="L2483" i="21"/>
  <c r="I2483" i="21"/>
  <c r="M2483" i="21"/>
  <c r="K2483" i="21"/>
  <c r="J2483" i="21"/>
  <c r="H2484" i="21"/>
  <c r="Q2482" i="21"/>
  <c r="O2482" i="21"/>
  <c r="P2482" i="21"/>
  <c r="O2483" i="21"/>
  <c r="Q2483" i="21"/>
  <c r="P2483" i="21"/>
  <c r="H2485" i="21"/>
  <c r="J2484" i="21"/>
  <c r="I2484" i="21"/>
  <c r="K2484" i="21"/>
  <c r="M2484" i="21"/>
  <c r="L2484" i="21"/>
  <c r="I2485" i="21"/>
  <c r="L2485" i="21"/>
  <c r="H2486" i="21"/>
  <c r="K2485" i="21"/>
  <c r="M2485" i="21"/>
  <c r="J2485" i="21"/>
  <c r="P2484" i="21"/>
  <c r="O2484" i="21"/>
  <c r="Q2484" i="21"/>
  <c r="O2485" i="21"/>
  <c r="P2485" i="21"/>
  <c r="Q2485" i="21"/>
  <c r="L2486" i="21"/>
  <c r="M2486" i="21"/>
  <c r="I2486" i="21"/>
  <c r="J2486" i="21"/>
  <c r="K2486" i="21"/>
  <c r="H2487" i="21"/>
  <c r="Q2486" i="21"/>
  <c r="P2486" i="21"/>
  <c r="O2486" i="21"/>
  <c r="J2487" i="21"/>
  <c r="I2487" i="21"/>
  <c r="H2488" i="21"/>
  <c r="M2487" i="21"/>
  <c r="L2487" i="21"/>
  <c r="K2487" i="21"/>
  <c r="Q2487" i="21"/>
  <c r="P2487" i="21"/>
  <c r="O2487" i="21"/>
  <c r="H2489" i="21"/>
  <c r="I2488" i="21"/>
  <c r="J2488" i="21"/>
  <c r="M2488" i="21"/>
  <c r="L2488" i="21"/>
  <c r="K2488" i="21"/>
  <c r="K2489" i="21"/>
  <c r="L2489" i="21"/>
  <c r="M2489" i="21"/>
  <c r="I2489" i="21"/>
  <c r="H2490" i="21"/>
  <c r="J2489" i="21"/>
  <c r="Q2488" i="21"/>
  <c r="O2488" i="21"/>
  <c r="P2488" i="21"/>
  <c r="Q2489" i="21"/>
  <c r="O2489" i="21"/>
  <c r="P2489" i="21"/>
  <c r="M2490" i="21"/>
  <c r="I2490" i="21"/>
  <c r="J2490" i="21"/>
  <c r="K2490" i="21"/>
  <c r="H2491" i="21"/>
  <c r="L2490" i="21"/>
  <c r="Q2490" i="21"/>
  <c r="P2490" i="21"/>
  <c r="O2490" i="21"/>
  <c r="M2491" i="21"/>
  <c r="L2491" i="21"/>
  <c r="H2492" i="21"/>
  <c r="I2491" i="21"/>
  <c r="J2491" i="21"/>
  <c r="K2491" i="21"/>
  <c r="J2492" i="21"/>
  <c r="L2492" i="21"/>
  <c r="I2492" i="21"/>
  <c r="H2493" i="21"/>
  <c r="M2492" i="21"/>
  <c r="K2492" i="21"/>
  <c r="P2491" i="21"/>
  <c r="Q2491" i="21"/>
  <c r="O2491" i="21"/>
  <c r="O2492" i="21"/>
  <c r="P2492" i="21"/>
  <c r="Q2492" i="21"/>
  <c r="J2493" i="21"/>
  <c r="H2494" i="21"/>
  <c r="L2493" i="21"/>
  <c r="I2493" i="21"/>
  <c r="M2493" i="21"/>
  <c r="K2493" i="21"/>
  <c r="L2494" i="21"/>
  <c r="H2495" i="21"/>
  <c r="J2494" i="21"/>
  <c r="K2494" i="21"/>
  <c r="M2494" i="21"/>
  <c r="I2494" i="21"/>
  <c r="O2493" i="21"/>
  <c r="P2493" i="21"/>
  <c r="Q2493" i="21"/>
  <c r="K2495" i="21"/>
  <c r="H2496" i="21"/>
  <c r="M2495" i="21"/>
  <c r="I2495" i="21"/>
  <c r="J2495" i="21"/>
  <c r="L2495" i="21"/>
  <c r="P2494" i="21"/>
  <c r="O2494" i="21"/>
  <c r="Q2494" i="21"/>
  <c r="L2496" i="21"/>
  <c r="J2496" i="21"/>
  <c r="M2496" i="21"/>
  <c r="H2497" i="21"/>
  <c r="K2496" i="21"/>
  <c r="I2496" i="21"/>
  <c r="P2495" i="21"/>
  <c r="O2495" i="21"/>
  <c r="Q2495" i="21"/>
  <c r="L2497" i="21"/>
  <c r="J2497" i="21"/>
  <c r="M2497" i="21"/>
  <c r="H2498" i="21"/>
  <c r="I2497" i="21"/>
  <c r="K2497" i="21"/>
  <c r="Q2496" i="21"/>
  <c r="P2496" i="21"/>
  <c r="O2496" i="21"/>
  <c r="I2498" i="21"/>
  <c r="H2499" i="21"/>
  <c r="L2498" i="21"/>
  <c r="M2498" i="21"/>
  <c r="K2498" i="21"/>
  <c r="J2498" i="21"/>
  <c r="P2497" i="21"/>
  <c r="Q2497" i="21"/>
  <c r="O2497" i="21"/>
  <c r="P2498" i="21"/>
  <c r="O2498" i="21"/>
  <c r="Q2498" i="21"/>
  <c r="H2500" i="21"/>
  <c r="M2499" i="21"/>
  <c r="L2499" i="21"/>
  <c r="K2499" i="21"/>
  <c r="J2499" i="21"/>
  <c r="I2499" i="21"/>
  <c r="H2501" i="21"/>
  <c r="M2500" i="21"/>
  <c r="J2500" i="21"/>
  <c r="K2500" i="21"/>
  <c r="L2500" i="21"/>
  <c r="I2500" i="21"/>
  <c r="O2499" i="21"/>
  <c r="Q2499" i="21"/>
  <c r="P2499" i="21"/>
  <c r="M2501" i="21"/>
  <c r="J2501" i="21"/>
  <c r="K2501" i="21"/>
  <c r="I2501" i="21"/>
  <c r="L2501" i="21"/>
  <c r="H2502" i="21"/>
  <c r="Q2500" i="21"/>
  <c r="P2500" i="21"/>
  <c r="O2500" i="21"/>
  <c r="Q2501" i="21"/>
  <c r="P2501" i="21"/>
  <c r="O2501" i="21"/>
  <c r="M2502" i="21"/>
  <c r="J2502" i="21"/>
  <c r="K2502" i="21"/>
  <c r="I2502" i="21"/>
  <c r="H2503" i="21"/>
  <c r="L2502" i="21"/>
  <c r="O2502" i="21"/>
  <c r="P2502" i="21"/>
  <c r="Q2502" i="21"/>
  <c r="I2503" i="21"/>
  <c r="M2503" i="21"/>
  <c r="L2503" i="21"/>
  <c r="H2504" i="21"/>
  <c r="J2503" i="21"/>
  <c r="K2503" i="21"/>
  <c r="P2503" i="21"/>
  <c r="O2503" i="21"/>
  <c r="Q2503" i="21"/>
  <c r="L2504" i="21"/>
  <c r="K2504" i="21"/>
  <c r="M2504" i="21"/>
  <c r="H2505" i="21"/>
  <c r="I2504" i="21"/>
  <c r="J2504" i="21"/>
  <c r="I2505" i="21"/>
  <c r="L2505" i="21"/>
  <c r="H2506" i="21"/>
  <c r="J2505" i="21"/>
  <c r="K2505" i="21"/>
  <c r="M2505" i="21"/>
  <c r="Q2504" i="21"/>
  <c r="P2504" i="21"/>
  <c r="O2504" i="21"/>
  <c r="P2505" i="21"/>
  <c r="Q2505" i="21"/>
  <c r="O2505" i="21"/>
  <c r="I2506" i="21"/>
  <c r="K2506" i="21"/>
  <c r="L2506" i="21"/>
  <c r="H2507" i="21"/>
  <c r="J2506" i="21"/>
  <c r="M2506" i="21"/>
  <c r="P2506" i="21"/>
  <c r="Q2506" i="21"/>
  <c r="O2506" i="21"/>
  <c r="L2507" i="21"/>
  <c r="I2507" i="21"/>
  <c r="J2507" i="21"/>
  <c r="K2507" i="21"/>
  <c r="H2508" i="21"/>
  <c r="M2507" i="21"/>
  <c r="O2507" i="21"/>
  <c r="P2507" i="21"/>
  <c r="Q2507" i="21"/>
  <c r="I2508" i="21"/>
  <c r="M2508" i="21"/>
  <c r="J2508" i="21"/>
  <c r="K2508" i="21"/>
  <c r="L2508" i="21"/>
  <c r="H2509" i="21"/>
  <c r="P2508" i="21"/>
  <c r="O2508" i="21"/>
  <c r="Q2508" i="21"/>
  <c r="I2509" i="21"/>
  <c r="L2509" i="21"/>
  <c r="M2509" i="21"/>
  <c r="J2509" i="21"/>
  <c r="K2509" i="21"/>
  <c r="H2510" i="21"/>
  <c r="P2509" i="21"/>
  <c r="O2509" i="21"/>
  <c r="Q2509" i="21"/>
  <c r="I2510" i="21"/>
  <c r="M2510" i="21"/>
  <c r="K2510" i="21"/>
  <c r="L2510" i="21"/>
  <c r="H2511" i="21"/>
  <c r="J2510" i="21"/>
  <c r="P2510" i="21"/>
  <c r="O2510" i="21"/>
  <c r="Q2510" i="21"/>
  <c r="M2511" i="21"/>
  <c r="I2511" i="21"/>
  <c r="H2512" i="21"/>
  <c r="L2511" i="21"/>
  <c r="K2511" i="21"/>
  <c r="J2511" i="21"/>
  <c r="Q2511" i="21"/>
  <c r="O2511" i="21"/>
  <c r="P2511" i="21"/>
  <c r="M2512" i="21"/>
  <c r="I2512" i="21"/>
  <c r="J2512" i="21"/>
  <c r="L2512" i="21"/>
  <c r="K2512" i="21"/>
  <c r="H2513" i="21"/>
  <c r="Q2512" i="21"/>
  <c r="P2512" i="21"/>
  <c r="O2512" i="21"/>
  <c r="I2513" i="21"/>
  <c r="H2514" i="21"/>
  <c r="J2513" i="21"/>
  <c r="L2513" i="21"/>
  <c r="M2513" i="21"/>
  <c r="K2513" i="21"/>
  <c r="O2513" i="21"/>
  <c r="Q2513" i="21"/>
  <c r="P2513" i="21"/>
  <c r="K2514" i="21"/>
  <c r="I2514" i="21"/>
  <c r="H2515" i="21"/>
  <c r="L2514" i="21"/>
  <c r="M2514" i="21"/>
  <c r="J2514" i="21"/>
  <c r="O2514" i="21"/>
  <c r="Q2514" i="21"/>
  <c r="P2514" i="21"/>
  <c r="M2515" i="21"/>
  <c r="I2515" i="21"/>
  <c r="L2515" i="21"/>
  <c r="H2516" i="21"/>
  <c r="K2515" i="21"/>
  <c r="J2515" i="21"/>
  <c r="O2515" i="21"/>
  <c r="Q2515" i="21"/>
  <c r="P2515" i="21"/>
  <c r="M2516" i="21"/>
  <c r="I2516" i="21"/>
  <c r="K2516" i="21"/>
  <c r="L2516" i="21"/>
  <c r="H2517" i="21"/>
  <c r="J2516" i="21"/>
  <c r="Q2516" i="21"/>
  <c r="O2516" i="21"/>
  <c r="P2516" i="21"/>
  <c r="M2517" i="21"/>
  <c r="I2517" i="21"/>
  <c r="J2517" i="21"/>
  <c r="L2517" i="21"/>
  <c r="K2517" i="21"/>
  <c r="H2518" i="21"/>
  <c r="Q2517" i="21"/>
  <c r="O2517" i="21"/>
  <c r="P2517" i="21"/>
  <c r="L2518" i="21"/>
  <c r="J2518" i="21"/>
  <c r="H2519" i="21"/>
  <c r="M2518" i="21"/>
  <c r="K2518" i="21"/>
  <c r="I2518" i="21"/>
  <c r="M2519" i="21"/>
  <c r="I2519" i="21"/>
  <c r="K2519" i="21"/>
  <c r="J2519" i="21"/>
  <c r="H2520" i="21"/>
  <c r="L2519" i="21"/>
  <c r="Q2518" i="21"/>
  <c r="O2518" i="21"/>
  <c r="P2518" i="21"/>
  <c r="Q2519" i="21"/>
  <c r="P2519" i="21"/>
  <c r="O2519" i="21"/>
  <c r="I2520" i="21"/>
  <c r="H2521" i="21"/>
  <c r="J2520" i="21"/>
  <c r="L2520" i="21"/>
  <c r="M2520" i="21"/>
  <c r="K2520" i="21"/>
  <c r="P2520" i="21"/>
  <c r="Q2520" i="21"/>
  <c r="O2520" i="21"/>
  <c r="J2521" i="21"/>
  <c r="L2521" i="21"/>
  <c r="M2521" i="21"/>
  <c r="H2522" i="21"/>
  <c r="K2521" i="21"/>
  <c r="I2521" i="21"/>
  <c r="J2522" i="21"/>
  <c r="K2522" i="21"/>
  <c r="H2523" i="21"/>
  <c r="M2522" i="21"/>
  <c r="L2522" i="21"/>
  <c r="I2522" i="21"/>
  <c r="Q2521" i="21"/>
  <c r="O2521" i="21"/>
  <c r="P2521" i="21"/>
  <c r="K2523" i="21"/>
  <c r="J2523" i="21"/>
  <c r="L2523" i="21"/>
  <c r="M2523" i="21"/>
  <c r="H2524" i="21"/>
  <c r="I2523" i="21"/>
  <c r="O2522" i="21"/>
  <c r="Q2522" i="21"/>
  <c r="P2522" i="21"/>
  <c r="I2524" i="21"/>
  <c r="L2524" i="21"/>
  <c r="K2524" i="21"/>
  <c r="J2524" i="21"/>
  <c r="H2525" i="21"/>
  <c r="M2524" i="21"/>
  <c r="O2523" i="21"/>
  <c r="Q2523" i="21"/>
  <c r="P2523" i="21"/>
  <c r="O2524" i="21"/>
  <c r="P2524" i="21"/>
  <c r="Q2524" i="21"/>
  <c r="I2525" i="21"/>
  <c r="K2525" i="21"/>
  <c r="H2526" i="21"/>
  <c r="J2525" i="21"/>
  <c r="M2525" i="21"/>
  <c r="L2525" i="21"/>
  <c r="O2525" i="21"/>
  <c r="P2525" i="21"/>
  <c r="Q2525" i="21"/>
  <c r="L2526" i="21"/>
  <c r="J2526" i="21"/>
  <c r="I2526" i="21"/>
  <c r="K2526" i="21"/>
  <c r="M2526" i="21"/>
  <c r="H2527" i="21"/>
  <c r="O2526" i="21"/>
  <c r="P2526" i="21"/>
  <c r="Q2526" i="21"/>
  <c r="M2527" i="21"/>
  <c r="I2527" i="21"/>
  <c r="K2527" i="21"/>
  <c r="H2528" i="21"/>
  <c r="L2527" i="21"/>
  <c r="J2527" i="21"/>
  <c r="P2527" i="21"/>
  <c r="O2527" i="21"/>
  <c r="Q2527" i="21"/>
  <c r="H2529" i="21"/>
  <c r="I2528" i="21"/>
  <c r="M2528" i="21"/>
  <c r="L2528" i="21"/>
  <c r="J2528" i="21"/>
  <c r="K2528" i="21"/>
  <c r="K2529" i="21"/>
  <c r="M2529" i="21"/>
  <c r="J2529" i="21"/>
  <c r="I2529" i="21"/>
  <c r="L2529" i="21"/>
  <c r="H2530" i="21"/>
  <c r="O2528" i="21"/>
  <c r="P2528" i="21"/>
  <c r="Q2528" i="21"/>
  <c r="P2529" i="21"/>
  <c r="O2529" i="21"/>
  <c r="Q2529" i="21"/>
  <c r="K2530" i="21"/>
  <c r="I2530" i="21"/>
  <c r="M2530" i="21"/>
  <c r="L2530" i="21"/>
  <c r="H2531" i="21"/>
  <c r="J2530" i="21"/>
  <c r="P2530" i="21"/>
  <c r="Q2530" i="21"/>
  <c r="O2530" i="21"/>
  <c r="K2531" i="21"/>
  <c r="L2531" i="21"/>
  <c r="I2531" i="21"/>
  <c r="J2531" i="21"/>
  <c r="H2532" i="21"/>
  <c r="M2531" i="21"/>
  <c r="O2531" i="21"/>
  <c r="Q2531" i="21"/>
  <c r="P2531" i="21"/>
  <c r="I2532" i="21"/>
  <c r="H2533" i="21"/>
  <c r="J2532" i="21"/>
  <c r="L2532" i="21"/>
  <c r="M2532" i="21"/>
  <c r="K2532" i="21"/>
  <c r="P2532" i="21"/>
  <c r="O2532" i="21"/>
  <c r="Q2532" i="21"/>
  <c r="L2533" i="21"/>
  <c r="H2534" i="21"/>
  <c r="M2533" i="21"/>
  <c r="J2533" i="21"/>
  <c r="I2533" i="21"/>
  <c r="K2533" i="21"/>
  <c r="H2535" i="21"/>
  <c r="I2534" i="21"/>
  <c r="K2534" i="21"/>
  <c r="J2534" i="21"/>
  <c r="M2534" i="21"/>
  <c r="L2534" i="21"/>
  <c r="O2533" i="21"/>
  <c r="P2533" i="21"/>
  <c r="Q2533" i="21"/>
  <c r="L2535" i="21"/>
  <c r="M2535" i="21"/>
  <c r="H2536" i="21"/>
  <c r="K2535" i="21"/>
  <c r="I2535" i="21"/>
  <c r="J2535" i="21"/>
  <c r="O2534" i="21"/>
  <c r="P2534" i="21"/>
  <c r="Q2534" i="21"/>
  <c r="K2536" i="21"/>
  <c r="J2536" i="21"/>
  <c r="L2536" i="21"/>
  <c r="H2537" i="21"/>
  <c r="I2536" i="21"/>
  <c r="M2536" i="21"/>
  <c r="O2535" i="21"/>
  <c r="Q2535" i="21"/>
  <c r="P2535" i="21"/>
  <c r="L2537" i="21"/>
  <c r="M2537" i="21"/>
  <c r="I2537" i="21"/>
  <c r="K2537" i="21"/>
  <c r="J2537" i="21"/>
  <c r="H2538" i="21"/>
  <c r="Q2536" i="21"/>
  <c r="P2536" i="21"/>
  <c r="O2536" i="21"/>
  <c r="P2537" i="21"/>
  <c r="O2537" i="21"/>
  <c r="Q2537" i="21"/>
  <c r="H2539" i="21"/>
  <c r="K2538" i="21"/>
  <c r="L2538" i="21"/>
  <c r="J2538" i="21"/>
  <c r="M2538" i="21"/>
  <c r="I2538" i="21"/>
  <c r="K2539" i="21"/>
  <c r="H2540" i="21"/>
  <c r="I2539" i="21"/>
  <c r="L2539" i="21"/>
  <c r="J2539" i="21"/>
  <c r="M2539" i="21"/>
  <c r="P2538" i="21"/>
  <c r="O2538" i="21"/>
  <c r="Q2538" i="21"/>
  <c r="J2540" i="21"/>
  <c r="L2540" i="21"/>
  <c r="K2540" i="21"/>
  <c r="H2541" i="21"/>
  <c r="M2540" i="21"/>
  <c r="I2540" i="21"/>
  <c r="Q2539" i="21"/>
  <c r="P2539" i="21"/>
  <c r="O2539" i="21"/>
  <c r="M2541" i="21"/>
  <c r="L2541" i="21"/>
  <c r="I2541" i="21"/>
  <c r="K2541" i="21"/>
  <c r="J2541" i="21"/>
  <c r="H2542" i="21"/>
  <c r="P2540" i="21"/>
  <c r="O2540" i="21"/>
  <c r="Q2540" i="21"/>
  <c r="P2541" i="21"/>
  <c r="Q2541" i="21"/>
  <c r="O2541" i="21"/>
  <c r="H2543" i="21"/>
  <c r="K2542" i="21"/>
  <c r="J2542" i="21"/>
  <c r="L2542" i="21"/>
  <c r="M2542" i="21"/>
  <c r="I2542" i="21"/>
  <c r="I2543" i="21"/>
  <c r="J2543" i="21"/>
  <c r="L2543" i="21"/>
  <c r="H2544" i="21"/>
  <c r="K2543" i="21"/>
  <c r="M2543" i="21"/>
  <c r="Q2542" i="21"/>
  <c r="P2542" i="21"/>
  <c r="O2542" i="21"/>
  <c r="P2543" i="21"/>
  <c r="O2543" i="21"/>
  <c r="Q2543" i="21"/>
  <c r="M2544" i="21"/>
  <c r="I2544" i="21"/>
  <c r="L2544" i="21"/>
  <c r="J2544" i="21"/>
  <c r="H2545" i="21"/>
  <c r="K2544" i="21"/>
  <c r="P2544" i="21"/>
  <c r="O2544" i="21"/>
  <c r="Q2544" i="21"/>
  <c r="H2546" i="21"/>
  <c r="M2545" i="21"/>
  <c r="K2545" i="21"/>
  <c r="I2545" i="21"/>
  <c r="J2545" i="21"/>
  <c r="L2545" i="21"/>
  <c r="K2546" i="21"/>
  <c r="L2546" i="21"/>
  <c r="M2546" i="21"/>
  <c r="I2546" i="21"/>
  <c r="J2546" i="21"/>
  <c r="H2547" i="21"/>
  <c r="Q2545" i="21"/>
  <c r="P2545" i="21"/>
  <c r="O2545" i="21"/>
  <c r="O2546" i="21"/>
  <c r="P2546" i="21"/>
  <c r="Q2546" i="21"/>
  <c r="L2547" i="21"/>
  <c r="I2547" i="21"/>
  <c r="H2548" i="21"/>
  <c r="K2547" i="21"/>
  <c r="J2547" i="21"/>
  <c r="M2547" i="21"/>
  <c r="O2547" i="21"/>
  <c r="Q2547" i="21"/>
  <c r="P2547" i="21"/>
  <c r="I2548" i="21"/>
  <c r="J2548" i="21"/>
  <c r="M2548" i="21"/>
  <c r="K2548" i="21"/>
  <c r="H2549" i="21"/>
  <c r="L2548" i="21"/>
  <c r="O2548" i="21"/>
  <c r="P2548" i="21"/>
  <c r="Q2548" i="21"/>
  <c r="H2550" i="21"/>
  <c r="J2549" i="21"/>
  <c r="L2549" i="21"/>
  <c r="I2549" i="21"/>
  <c r="K2549" i="21"/>
  <c r="M2549" i="21"/>
  <c r="I2550" i="21"/>
  <c r="K2550" i="21"/>
  <c r="H2551" i="21"/>
  <c r="M2550" i="21"/>
  <c r="J2550" i="21"/>
  <c r="L2550" i="21"/>
  <c r="Q2549" i="21"/>
  <c r="O2549" i="21"/>
  <c r="P2549" i="21"/>
  <c r="Q2550" i="21"/>
  <c r="P2550" i="21"/>
  <c r="O2550" i="21"/>
  <c r="M2551" i="21"/>
  <c r="K2551" i="21"/>
  <c r="I2551" i="21"/>
  <c r="J2551" i="21"/>
  <c r="L2551" i="21"/>
  <c r="H2552" i="21"/>
  <c r="Q2551" i="21"/>
  <c r="O2551" i="21"/>
  <c r="P2551" i="21"/>
  <c r="J2552" i="21"/>
  <c r="M2552" i="21"/>
  <c r="L2552" i="21"/>
  <c r="H2553" i="21"/>
  <c r="K2552" i="21"/>
  <c r="I2552" i="21"/>
  <c r="H2554" i="21"/>
  <c r="K2553" i="21"/>
  <c r="J2553" i="21"/>
  <c r="L2553" i="21"/>
  <c r="M2553" i="21"/>
  <c r="I2553" i="21"/>
  <c r="P2552" i="21"/>
  <c r="Q2552" i="21"/>
  <c r="O2552" i="21"/>
  <c r="M2554" i="21"/>
  <c r="I2554" i="21"/>
  <c r="K2554" i="21"/>
  <c r="L2554" i="21"/>
  <c r="H2555" i="21"/>
  <c r="J2554" i="21"/>
  <c r="P2553" i="21"/>
  <c r="O2553" i="21"/>
  <c r="Q2553" i="21"/>
  <c r="P2554" i="21"/>
  <c r="O2554" i="21"/>
  <c r="Q2554" i="21"/>
  <c r="M2555" i="21"/>
  <c r="J2555" i="21"/>
  <c r="I2555" i="21"/>
  <c r="H2556" i="21"/>
  <c r="K2555" i="21"/>
  <c r="L2555" i="21"/>
  <c r="P2555" i="21"/>
  <c r="O2555" i="21"/>
  <c r="Q2555" i="21"/>
  <c r="L2556" i="21"/>
  <c r="I2556" i="21"/>
  <c r="K2556" i="21"/>
  <c r="J2556" i="21"/>
  <c r="H2557" i="21"/>
  <c r="M2556" i="21"/>
  <c r="Q2556" i="21"/>
  <c r="P2556" i="21"/>
  <c r="O2556" i="21"/>
  <c r="I2557" i="21"/>
  <c r="J2557" i="21"/>
  <c r="H2558" i="21"/>
  <c r="M2557" i="21"/>
  <c r="L2557" i="21"/>
  <c r="K2557" i="21"/>
  <c r="P2557" i="21"/>
  <c r="O2557" i="21"/>
  <c r="Q2557" i="21"/>
  <c r="M2558" i="21"/>
  <c r="L2558" i="21"/>
  <c r="H2559" i="21"/>
  <c r="J2558" i="21"/>
  <c r="K2558" i="21"/>
  <c r="I2558" i="21"/>
  <c r="H2560" i="21"/>
  <c r="M2559" i="21"/>
  <c r="I2559" i="21"/>
  <c r="L2559" i="21"/>
  <c r="J2559" i="21"/>
  <c r="K2559" i="21"/>
  <c r="P2558" i="21"/>
  <c r="O2558" i="21"/>
  <c r="Q2558" i="21"/>
  <c r="H2561" i="21"/>
  <c r="J2560" i="21"/>
  <c r="I2560" i="21"/>
  <c r="K2560" i="21"/>
  <c r="L2560" i="21"/>
  <c r="M2560" i="21"/>
  <c r="P2559" i="21"/>
  <c r="O2559" i="21"/>
  <c r="Q2559" i="21"/>
  <c r="K2561" i="21"/>
  <c r="I2561" i="21"/>
  <c r="M2561" i="21"/>
  <c r="J2561" i="21"/>
  <c r="L2561" i="21"/>
  <c r="H2562" i="21"/>
  <c r="P2560" i="21"/>
  <c r="Q2560" i="21"/>
  <c r="O2560" i="21"/>
  <c r="Q2561" i="21"/>
  <c r="O2561" i="21"/>
  <c r="P2561" i="21"/>
  <c r="J2562" i="21"/>
  <c r="K2562" i="21"/>
  <c r="M2562" i="21"/>
  <c r="H2563" i="21"/>
  <c r="I2562" i="21"/>
  <c r="L2562" i="21"/>
  <c r="K2563" i="21"/>
  <c r="M2563" i="21"/>
  <c r="H2564" i="21"/>
  <c r="I2563" i="21"/>
  <c r="J2563" i="21"/>
  <c r="L2563" i="21"/>
  <c r="Q2562" i="21"/>
  <c r="P2562" i="21"/>
  <c r="O2562" i="21"/>
  <c r="M2564" i="21"/>
  <c r="H2565" i="21"/>
  <c r="K2564" i="21"/>
  <c r="J2564" i="21"/>
  <c r="L2564" i="21"/>
  <c r="I2564" i="21"/>
  <c r="Q2563" i="21"/>
  <c r="O2563" i="21"/>
  <c r="P2563" i="21"/>
  <c r="H2566" i="21"/>
  <c r="I2565" i="21"/>
  <c r="J2565" i="21"/>
  <c r="M2565" i="21"/>
  <c r="L2565" i="21"/>
  <c r="K2565" i="21"/>
  <c r="O2564" i="21"/>
  <c r="Q2564" i="21"/>
  <c r="P2564" i="21"/>
  <c r="I2566" i="21"/>
  <c r="L2566" i="21"/>
  <c r="J2566" i="21"/>
  <c r="K2566" i="21"/>
  <c r="M2566" i="21"/>
  <c r="H2567" i="21"/>
  <c r="O2565" i="21"/>
  <c r="Q2565" i="21"/>
  <c r="P2565" i="21"/>
  <c r="Q2566" i="21"/>
  <c r="O2566" i="21"/>
  <c r="P2566" i="21"/>
  <c r="I2567" i="21"/>
  <c r="L2567" i="21"/>
  <c r="K2567" i="21"/>
  <c r="J2567" i="21"/>
  <c r="M2567" i="21"/>
  <c r="H2568" i="21"/>
  <c r="O2567" i="21"/>
  <c r="Q2567" i="21"/>
  <c r="P2567" i="21"/>
  <c r="M2568" i="21"/>
  <c r="K2568" i="21"/>
  <c r="J2568" i="21"/>
  <c r="L2568" i="21"/>
  <c r="I2568" i="21"/>
  <c r="H2569" i="21"/>
  <c r="P2568" i="21"/>
  <c r="Q2568" i="21"/>
  <c r="O2568" i="21"/>
  <c r="I2569" i="21"/>
  <c r="L2569" i="21"/>
  <c r="M2569" i="21"/>
  <c r="K2569" i="21"/>
  <c r="J2569" i="21"/>
  <c r="H2570" i="21"/>
  <c r="Q2569" i="21"/>
  <c r="O2569" i="21"/>
  <c r="P2569" i="21"/>
  <c r="K2570" i="21"/>
  <c r="L2570" i="21"/>
  <c r="J2570" i="21"/>
  <c r="M2570" i="21"/>
  <c r="H2571" i="21"/>
  <c r="I2570" i="21"/>
  <c r="M2571" i="21"/>
  <c r="I2571" i="21"/>
  <c r="H2572" i="21"/>
  <c r="K2571" i="21"/>
  <c r="J2571" i="21"/>
  <c r="L2571" i="21"/>
  <c r="P2570" i="21"/>
  <c r="Q2570" i="21"/>
  <c r="O2570" i="21"/>
  <c r="O2571" i="21"/>
  <c r="Q2571" i="21"/>
  <c r="P2571" i="21"/>
  <c r="L2572" i="21"/>
  <c r="K2572" i="21"/>
  <c r="J2572" i="21"/>
  <c r="M2572" i="21"/>
  <c r="I2572" i="21"/>
  <c r="H2573" i="21"/>
  <c r="Q2572" i="21"/>
  <c r="P2572" i="21"/>
  <c r="O2572" i="21"/>
  <c r="I2573" i="21"/>
  <c r="K2573" i="21"/>
  <c r="M2573" i="21"/>
  <c r="L2573" i="21"/>
  <c r="H2574" i="21"/>
  <c r="J2573" i="21"/>
  <c r="Q2573" i="21"/>
  <c r="P2573" i="21"/>
  <c r="O2573" i="21"/>
  <c r="I2574" i="21"/>
  <c r="K2574" i="21"/>
  <c r="J2574" i="21"/>
  <c r="H2575" i="21"/>
  <c r="L2574" i="21"/>
  <c r="M2574" i="21"/>
  <c r="Q2574" i="21"/>
  <c r="O2574" i="21"/>
  <c r="P2574" i="21"/>
  <c r="K2575" i="21"/>
  <c r="L2575" i="21"/>
  <c r="M2575" i="21"/>
  <c r="I2575" i="21"/>
  <c r="J2575" i="21"/>
  <c r="H2576" i="21"/>
  <c r="P2575" i="21"/>
  <c r="O2575" i="21"/>
  <c r="Q2575" i="21"/>
  <c r="I2576" i="21"/>
  <c r="K2576" i="21"/>
  <c r="J2576" i="21"/>
  <c r="H2577" i="21"/>
  <c r="M2576" i="21"/>
  <c r="L2576" i="21"/>
  <c r="P2576" i="21"/>
  <c r="Q2576" i="21"/>
  <c r="O2576" i="21"/>
  <c r="L2577" i="21"/>
  <c r="I2577" i="21"/>
  <c r="J2577" i="21"/>
  <c r="H2578" i="21"/>
  <c r="K2577" i="21"/>
  <c r="M2577" i="21"/>
  <c r="P2577" i="21"/>
  <c r="Q2577" i="21"/>
  <c r="O2577" i="21"/>
  <c r="L2578" i="21"/>
  <c r="I2578" i="21"/>
  <c r="M2578" i="21"/>
  <c r="H2579" i="21"/>
  <c r="J2578" i="21"/>
  <c r="K2578" i="21"/>
  <c r="P2578" i="21"/>
  <c r="O2578" i="21"/>
  <c r="Q2578" i="21"/>
  <c r="J2579" i="21"/>
  <c r="I2579" i="21"/>
  <c r="K2579" i="21"/>
  <c r="M2579" i="21"/>
  <c r="L2579" i="21"/>
  <c r="H2580" i="21"/>
  <c r="Q2579" i="21"/>
  <c r="P2579" i="21"/>
  <c r="O2579" i="21"/>
  <c r="H2581" i="21"/>
  <c r="J2580" i="21"/>
  <c r="I2580" i="21"/>
  <c r="K2580" i="21"/>
  <c r="M2580" i="21"/>
  <c r="L2580" i="21"/>
  <c r="M2581" i="21"/>
  <c r="L2581" i="21"/>
  <c r="K2581" i="21"/>
  <c r="I2581" i="21"/>
  <c r="J2581" i="21"/>
  <c r="H2582" i="21"/>
  <c r="Q2580" i="21"/>
  <c r="P2580" i="21"/>
  <c r="O2580" i="21"/>
  <c r="O2581" i="21"/>
  <c r="P2581" i="21"/>
  <c r="Q2581" i="21"/>
  <c r="I2582" i="21"/>
  <c r="L2582" i="21"/>
  <c r="H2583" i="21"/>
  <c r="J2582" i="21"/>
  <c r="M2582" i="21"/>
  <c r="K2582" i="21"/>
  <c r="Q2582" i="21"/>
  <c r="O2582" i="21"/>
  <c r="P2582" i="21"/>
  <c r="J2583" i="21"/>
  <c r="L2583" i="21"/>
  <c r="M2583" i="21"/>
  <c r="I2583" i="21"/>
  <c r="K2583" i="21"/>
  <c r="H2584" i="21"/>
  <c r="O2583" i="21"/>
  <c r="Q2583" i="21"/>
  <c r="P2583" i="21"/>
  <c r="L2584" i="21"/>
  <c r="J2584" i="21"/>
  <c r="M2584" i="21"/>
  <c r="H2585" i="21"/>
  <c r="K2584" i="21"/>
  <c r="I2584" i="21"/>
  <c r="I2585" i="21"/>
  <c r="M2585" i="21"/>
  <c r="H2586" i="21"/>
  <c r="L2585" i="21"/>
  <c r="K2585" i="21"/>
  <c r="J2585" i="21"/>
  <c r="P2584" i="21"/>
  <c r="O2584" i="21"/>
  <c r="Q2584" i="21"/>
  <c r="P2585" i="21"/>
  <c r="Q2585" i="21"/>
  <c r="O2585" i="21"/>
  <c r="H2587" i="21"/>
  <c r="J2586" i="21"/>
  <c r="M2586" i="21"/>
  <c r="L2586" i="21"/>
  <c r="I2586" i="21"/>
  <c r="K2586" i="21"/>
  <c r="I2587" i="21"/>
  <c r="M2587" i="21"/>
  <c r="H2588" i="21"/>
  <c r="K2587" i="21"/>
  <c r="J2587" i="21"/>
  <c r="L2587" i="21"/>
  <c r="P2586" i="21"/>
  <c r="Q2586" i="21"/>
  <c r="O2586" i="21"/>
  <c r="Q2587" i="21"/>
  <c r="P2587" i="21"/>
  <c r="O2587" i="21"/>
  <c r="K2588" i="21"/>
  <c r="H2589" i="21"/>
  <c r="L2588" i="21"/>
  <c r="M2588" i="21"/>
  <c r="I2588" i="21"/>
  <c r="J2588" i="21"/>
  <c r="J2589" i="21"/>
  <c r="I2589" i="21"/>
  <c r="L2589" i="21"/>
  <c r="M2589" i="21"/>
  <c r="H2590" i="21"/>
  <c r="K2589" i="21"/>
  <c r="O2588" i="21"/>
  <c r="Q2588" i="21"/>
  <c r="P2588" i="21"/>
  <c r="Q2589" i="21"/>
  <c r="O2589" i="21"/>
  <c r="P2589" i="21"/>
  <c r="L2590" i="21"/>
  <c r="I2590" i="21"/>
  <c r="M2590" i="21"/>
  <c r="J2590" i="21"/>
  <c r="H2591" i="21"/>
  <c r="K2590" i="21"/>
  <c r="O2590" i="21"/>
  <c r="Q2590" i="21"/>
  <c r="P2590" i="21"/>
  <c r="M2591" i="21"/>
  <c r="J2591" i="21"/>
  <c r="H2592" i="21"/>
  <c r="K2591" i="21"/>
  <c r="I2591" i="21"/>
  <c r="L2591" i="21"/>
  <c r="L2592" i="21"/>
  <c r="M2592" i="21"/>
  <c r="I2592" i="21"/>
  <c r="J2592" i="21"/>
  <c r="H2593" i="21"/>
  <c r="K2592" i="21"/>
  <c r="O2591" i="21"/>
  <c r="Q2591" i="21"/>
  <c r="P2591" i="21"/>
  <c r="P2592" i="21"/>
  <c r="Q2592" i="21"/>
  <c r="O2592" i="21"/>
  <c r="M2593" i="21"/>
  <c r="I2593" i="21"/>
  <c r="K2593" i="21"/>
  <c r="J2593" i="21"/>
  <c r="H2594" i="21"/>
  <c r="L2593" i="21"/>
  <c r="O2593" i="21"/>
  <c r="P2593" i="21"/>
  <c r="Q2593" i="21"/>
  <c r="J2594" i="21"/>
  <c r="L2594" i="21"/>
  <c r="K2594" i="21"/>
  <c r="M2594" i="21"/>
  <c r="I2594" i="21"/>
  <c r="H2595" i="21"/>
  <c r="O2594" i="21"/>
  <c r="P2594" i="21"/>
  <c r="Q2594" i="21"/>
  <c r="H2596" i="21"/>
  <c r="M2595" i="21"/>
  <c r="K2595" i="21"/>
  <c r="J2595" i="21"/>
  <c r="I2595" i="21"/>
  <c r="L2595" i="21"/>
  <c r="M2596" i="21"/>
  <c r="J2596" i="21"/>
  <c r="I2596" i="21"/>
  <c r="L2596" i="21"/>
  <c r="H2597" i="21"/>
  <c r="K2596" i="21"/>
  <c r="O2595" i="21"/>
  <c r="Q2595" i="21"/>
  <c r="P2595" i="21"/>
  <c r="Q2596" i="21"/>
  <c r="O2596" i="21"/>
  <c r="P2596" i="21"/>
  <c r="M2597" i="21"/>
  <c r="L2597" i="21"/>
  <c r="I2597" i="21"/>
  <c r="K2597" i="21"/>
  <c r="H2598" i="21"/>
  <c r="J2597" i="21"/>
  <c r="O2597" i="21"/>
  <c r="P2597" i="21"/>
  <c r="Q2597" i="21"/>
  <c r="H2599" i="21"/>
  <c r="L2598" i="21"/>
  <c r="K2598" i="21"/>
  <c r="M2598" i="21"/>
  <c r="J2598" i="21"/>
  <c r="I2598" i="21"/>
  <c r="J2599" i="21"/>
  <c r="H2600" i="21"/>
  <c r="K2599" i="21"/>
  <c r="L2599" i="21"/>
  <c r="M2599" i="21"/>
  <c r="I2599" i="21"/>
  <c r="Q2598" i="21"/>
  <c r="P2598" i="21"/>
  <c r="O2598" i="21"/>
  <c r="M2600" i="21"/>
  <c r="I2600" i="21"/>
  <c r="J2600" i="21"/>
  <c r="K2600" i="21"/>
  <c r="L2600" i="21"/>
  <c r="H2601" i="21"/>
  <c r="Q2599" i="21"/>
  <c r="O2599" i="21"/>
  <c r="P2599" i="21"/>
  <c r="O2600" i="21"/>
  <c r="Q2600" i="21"/>
  <c r="P2600" i="21"/>
  <c r="H2602" i="21"/>
  <c r="K2601" i="21"/>
  <c r="I2601" i="21"/>
  <c r="J2601" i="21"/>
  <c r="L2601" i="21"/>
  <c r="M2601" i="21"/>
  <c r="H2603" i="21"/>
  <c r="M2602" i="21"/>
  <c r="J2602" i="21"/>
  <c r="L2602" i="21"/>
  <c r="K2602" i="21"/>
  <c r="I2602" i="21"/>
  <c r="Q2601" i="21"/>
  <c r="P2601" i="21"/>
  <c r="O2601" i="21"/>
  <c r="I2603" i="21"/>
  <c r="M2603" i="21"/>
  <c r="H2604" i="21"/>
  <c r="L2603" i="21"/>
  <c r="K2603" i="21"/>
  <c r="J2603" i="21"/>
  <c r="P2602" i="21"/>
  <c r="Q2602" i="21"/>
  <c r="O2602" i="21"/>
  <c r="O2603" i="21"/>
  <c r="P2603" i="21"/>
  <c r="Q2603" i="21"/>
  <c r="M2604" i="21"/>
  <c r="I2604" i="21"/>
  <c r="L2604" i="21"/>
  <c r="H2605" i="21"/>
  <c r="J2604" i="21"/>
  <c r="K2604" i="21"/>
  <c r="O2604" i="21"/>
  <c r="P2604" i="21"/>
  <c r="Q2604" i="21"/>
  <c r="L2605" i="21"/>
  <c r="H2606" i="21"/>
  <c r="J2605" i="21"/>
  <c r="I2605" i="21"/>
  <c r="K2605" i="21"/>
  <c r="M2605" i="21"/>
  <c r="L2606" i="21"/>
  <c r="H2607" i="21"/>
  <c r="J2606" i="21"/>
  <c r="K2606" i="21"/>
  <c r="M2606" i="21"/>
  <c r="I2606" i="21"/>
  <c r="Q2605" i="21"/>
  <c r="P2605" i="21"/>
  <c r="O2605" i="21"/>
  <c r="L2607" i="21"/>
  <c r="M2607" i="21"/>
  <c r="K2607" i="21"/>
  <c r="I2607" i="21"/>
  <c r="J2607" i="21"/>
  <c r="H2608" i="21"/>
  <c r="Q2606" i="21"/>
  <c r="P2606" i="21"/>
  <c r="O2606" i="21"/>
  <c r="Q2607" i="21"/>
  <c r="P2607" i="21"/>
  <c r="O2607" i="21"/>
  <c r="K2608" i="21"/>
  <c r="I2608" i="21"/>
  <c r="H2609" i="21"/>
  <c r="L2608" i="21"/>
  <c r="M2608" i="21"/>
  <c r="J2608" i="21"/>
  <c r="P2608" i="21"/>
  <c r="Q2608" i="21"/>
  <c r="O2608" i="21"/>
  <c r="M2609" i="21"/>
  <c r="J2609" i="21"/>
  <c r="H2610" i="21"/>
  <c r="K2609" i="21"/>
  <c r="I2609" i="21"/>
  <c r="L2609" i="21"/>
  <c r="I2610" i="21"/>
  <c r="K2610" i="21"/>
  <c r="H2611" i="21"/>
  <c r="J2610" i="21"/>
  <c r="M2610" i="21"/>
  <c r="L2610" i="21"/>
  <c r="P2609" i="21"/>
  <c r="O2609" i="21"/>
  <c r="Q2609" i="21"/>
  <c r="O2610" i="21"/>
  <c r="P2610" i="21"/>
  <c r="Q2610" i="21"/>
  <c r="M2611" i="21"/>
  <c r="J2611" i="21"/>
  <c r="K2611" i="21"/>
  <c r="H2612" i="21"/>
  <c r="L2611" i="21"/>
  <c r="I2611" i="21"/>
  <c r="L2612" i="21"/>
  <c r="I2612" i="21"/>
  <c r="H2613" i="21"/>
  <c r="K2612" i="21"/>
  <c r="M2612" i="21"/>
  <c r="J2612" i="21"/>
  <c r="O2611" i="21"/>
  <c r="P2611" i="21"/>
  <c r="Q2611" i="21"/>
  <c r="Q2612" i="21"/>
  <c r="P2612" i="21"/>
  <c r="O2612" i="21"/>
  <c r="H2614" i="21"/>
  <c r="L2613" i="21"/>
  <c r="M2613" i="21"/>
  <c r="K2613" i="21"/>
  <c r="I2613" i="21"/>
  <c r="J2613" i="21"/>
  <c r="J2614" i="21"/>
  <c r="I2614" i="21"/>
  <c r="L2614" i="21"/>
  <c r="M2614" i="21"/>
  <c r="H2615" i="21"/>
  <c r="K2614" i="21"/>
  <c r="Q2613" i="21"/>
  <c r="O2613" i="21"/>
  <c r="P2613" i="21"/>
  <c r="P2614" i="21"/>
  <c r="O2614" i="21"/>
  <c r="Q2614" i="21"/>
  <c r="H2616" i="21"/>
  <c r="L2615" i="21"/>
  <c r="I2615" i="21"/>
  <c r="K2615" i="21"/>
  <c r="J2615" i="21"/>
  <c r="M2615" i="21"/>
  <c r="L2616" i="21"/>
  <c r="K2616" i="21"/>
  <c r="M2616" i="21"/>
  <c r="J2616" i="21"/>
  <c r="I2616" i="21"/>
  <c r="H2617" i="21"/>
  <c r="P2615" i="21"/>
  <c r="O2615" i="21"/>
  <c r="Q2615" i="21"/>
  <c r="Q2616" i="21"/>
  <c r="P2616" i="21"/>
  <c r="O2616" i="21"/>
  <c r="K2617" i="21"/>
  <c r="J2617" i="21"/>
  <c r="L2617" i="21"/>
  <c r="H2618" i="21"/>
  <c r="I2617" i="21"/>
  <c r="M2617" i="21"/>
  <c r="I2618" i="21"/>
  <c r="H2619" i="21"/>
  <c r="M2618" i="21"/>
  <c r="J2618" i="21"/>
  <c r="K2618" i="21"/>
  <c r="L2618" i="21"/>
  <c r="P2617" i="21"/>
  <c r="O2617" i="21"/>
  <c r="Q2617" i="21"/>
  <c r="Q2618" i="21"/>
  <c r="O2618" i="21"/>
  <c r="P2618" i="21"/>
  <c r="M2619" i="21"/>
  <c r="I2619" i="21"/>
  <c r="L2619" i="21"/>
  <c r="J2619" i="21"/>
  <c r="K2619" i="21"/>
  <c r="H2620" i="21"/>
  <c r="Q2619" i="21"/>
  <c r="O2619" i="21"/>
  <c r="P2619" i="21"/>
  <c r="H2621" i="21"/>
  <c r="J2620" i="21"/>
  <c r="K2620" i="21"/>
  <c r="I2620" i="21"/>
  <c r="L2620" i="21"/>
  <c r="M2620" i="21"/>
  <c r="I2621" i="21"/>
  <c r="L2621" i="21"/>
  <c r="J2621" i="21"/>
  <c r="M2621" i="21"/>
  <c r="H2622" i="21"/>
  <c r="K2621" i="21"/>
  <c r="Q2620" i="21"/>
  <c r="P2620" i="21"/>
  <c r="O2620" i="21"/>
  <c r="O2621" i="21"/>
  <c r="P2621" i="21"/>
  <c r="Q2621" i="21"/>
  <c r="J2622" i="21"/>
  <c r="K2622" i="21"/>
  <c r="H2623" i="21"/>
  <c r="L2622" i="21"/>
  <c r="M2622" i="21"/>
  <c r="I2622" i="21"/>
  <c r="J2623" i="21"/>
  <c r="I2623" i="21"/>
  <c r="L2623" i="21"/>
  <c r="K2623" i="21"/>
  <c r="H2624" i="21"/>
  <c r="M2623" i="21"/>
  <c r="Q2622" i="21"/>
  <c r="P2622" i="21"/>
  <c r="O2622" i="21"/>
  <c r="O2623" i="21"/>
  <c r="Q2623" i="21"/>
  <c r="P2623" i="21"/>
  <c r="K2624" i="21"/>
  <c r="L2624" i="21"/>
  <c r="M2624" i="21"/>
  <c r="J2624" i="21"/>
  <c r="I2624" i="21"/>
  <c r="H2625" i="21"/>
  <c r="Q2624" i="21"/>
  <c r="O2624" i="21"/>
  <c r="P2624" i="21"/>
  <c r="H2626" i="21"/>
  <c r="L2625" i="21"/>
  <c r="M2625" i="21"/>
  <c r="I2625" i="21"/>
  <c r="K2625" i="21"/>
  <c r="J2625" i="21"/>
  <c r="I2626" i="21"/>
  <c r="M2626" i="21"/>
  <c r="H2627" i="21"/>
  <c r="J2626" i="21"/>
  <c r="L2626" i="21"/>
  <c r="K2626" i="21"/>
  <c r="Q2625" i="21"/>
  <c r="P2625" i="21"/>
  <c r="O2625" i="21"/>
  <c r="Q2626" i="21"/>
  <c r="O2626" i="21"/>
  <c r="P2626" i="21"/>
  <c r="J2627" i="21"/>
  <c r="M2627" i="21"/>
  <c r="H2628" i="21"/>
  <c r="K2627" i="21"/>
  <c r="I2627" i="21"/>
  <c r="L2627" i="21"/>
  <c r="J2628" i="21"/>
  <c r="H2629" i="21"/>
  <c r="M2628" i="21"/>
  <c r="L2628" i="21"/>
  <c r="I2628" i="21"/>
  <c r="K2628" i="21"/>
  <c r="O2627" i="21"/>
  <c r="P2627" i="21"/>
  <c r="Q2627" i="21"/>
  <c r="L2629" i="21"/>
  <c r="I2629" i="21"/>
  <c r="J2629" i="21"/>
  <c r="M2629" i="21"/>
  <c r="K2629" i="21"/>
  <c r="H2630" i="21"/>
  <c r="O2628" i="21"/>
  <c r="Q2628" i="21"/>
  <c r="P2628" i="21"/>
  <c r="O2629" i="21"/>
  <c r="P2629" i="21"/>
  <c r="Q2629" i="21"/>
  <c r="J2630" i="21"/>
  <c r="H2631" i="21"/>
  <c r="M2630" i="21"/>
  <c r="K2630" i="21"/>
  <c r="L2630" i="21"/>
  <c r="I2630" i="21"/>
  <c r="K2631" i="21"/>
  <c r="M2631" i="21"/>
  <c r="L2631" i="21"/>
  <c r="I2631" i="21"/>
  <c r="J2631" i="21"/>
  <c r="H2632" i="21"/>
  <c r="O2630" i="21"/>
  <c r="P2630" i="21"/>
  <c r="Q2630" i="21"/>
  <c r="Q2631" i="21"/>
  <c r="O2631" i="21"/>
  <c r="P2631" i="21"/>
  <c r="I2632" i="21"/>
  <c r="H2633" i="21"/>
  <c r="J2632" i="21"/>
  <c r="L2632" i="21"/>
  <c r="K2632" i="21"/>
  <c r="M2632" i="21"/>
  <c r="O2632" i="21"/>
  <c r="Q2632" i="21"/>
  <c r="P2632" i="21"/>
  <c r="I2633" i="21"/>
  <c r="M2633" i="21"/>
  <c r="K2633" i="21"/>
  <c r="L2633" i="21"/>
  <c r="J2633" i="21"/>
  <c r="H2634" i="21"/>
  <c r="Q2633" i="21"/>
  <c r="P2633" i="21"/>
  <c r="O2633" i="21"/>
  <c r="K2634" i="21"/>
  <c r="H2635" i="21"/>
  <c r="M2634" i="21"/>
  <c r="J2634" i="21"/>
  <c r="L2634" i="21"/>
  <c r="I2634" i="21"/>
  <c r="K2635" i="21"/>
  <c r="I2635" i="21"/>
  <c r="M2635" i="21"/>
  <c r="L2635" i="21"/>
  <c r="J2635" i="21"/>
  <c r="H2636" i="21"/>
  <c r="P2634" i="21"/>
  <c r="Q2634" i="21"/>
  <c r="O2634" i="21"/>
  <c r="P2635" i="21"/>
  <c r="Q2635" i="21"/>
  <c r="O2635" i="21"/>
  <c r="L2636" i="21"/>
  <c r="M2636" i="21"/>
  <c r="I2636" i="21"/>
  <c r="K2636" i="21"/>
  <c r="J2636" i="21"/>
  <c r="H2637" i="21"/>
  <c r="P2636" i="21"/>
  <c r="Q2636" i="21"/>
  <c r="O2636" i="21"/>
  <c r="J2637" i="21"/>
  <c r="H2638" i="21"/>
  <c r="K2637" i="21"/>
  <c r="L2637" i="21"/>
  <c r="I2637" i="21"/>
  <c r="M2637" i="21"/>
  <c r="I2638" i="21"/>
  <c r="M2638" i="21"/>
  <c r="J2638" i="21"/>
  <c r="K2638" i="21"/>
  <c r="H2639" i="21"/>
  <c r="L2638" i="21"/>
  <c r="P2637" i="21"/>
  <c r="O2637" i="21"/>
  <c r="Q2637" i="21"/>
  <c r="Q2638" i="21"/>
  <c r="O2638" i="21"/>
  <c r="P2638" i="21"/>
  <c r="I2639" i="21"/>
  <c r="L2639" i="21"/>
  <c r="J2639" i="21"/>
  <c r="K2639" i="21"/>
  <c r="H2640" i="21"/>
  <c r="M2639" i="21"/>
  <c r="P2639" i="21"/>
  <c r="O2639" i="21"/>
  <c r="Q2639" i="21"/>
  <c r="J2640" i="21"/>
  <c r="I2640" i="21"/>
  <c r="H2641" i="21"/>
  <c r="K2640" i="21"/>
  <c r="M2640" i="21"/>
  <c r="L2640" i="21"/>
  <c r="Q2640" i="21"/>
  <c r="O2640" i="21"/>
  <c r="P2640" i="21"/>
  <c r="I2641" i="21"/>
  <c r="L2641" i="21"/>
  <c r="M2641" i="21"/>
  <c r="K2641" i="21"/>
  <c r="H2642" i="21"/>
  <c r="J2641" i="21"/>
  <c r="O2641" i="21"/>
  <c r="P2641" i="21"/>
  <c r="Q2641" i="21"/>
  <c r="H2643" i="21"/>
  <c r="I2642" i="21"/>
  <c r="J2642" i="21"/>
  <c r="K2642" i="21"/>
  <c r="L2642" i="21"/>
  <c r="M2642" i="21"/>
  <c r="K2643" i="21"/>
  <c r="M2643" i="21"/>
  <c r="H2644" i="21"/>
  <c r="I2643" i="21"/>
  <c r="J2643" i="21"/>
  <c r="L2643" i="21"/>
  <c r="O2642" i="21"/>
  <c r="P2642" i="21"/>
  <c r="Q2642" i="21"/>
  <c r="J2644" i="21"/>
  <c r="K2644" i="21"/>
  <c r="M2644" i="21"/>
  <c r="H2645" i="21"/>
  <c r="L2644" i="21"/>
  <c r="I2644" i="21"/>
  <c r="P2643" i="21"/>
  <c r="Q2643" i="21"/>
  <c r="O2643" i="21"/>
  <c r="K2645" i="21"/>
  <c r="I2645" i="21"/>
  <c r="H2646" i="21"/>
  <c r="L2645" i="21"/>
  <c r="M2645" i="21"/>
  <c r="J2645" i="21"/>
  <c r="O2644" i="21"/>
  <c r="Q2644" i="21"/>
  <c r="P2644" i="21"/>
  <c r="O2645" i="21"/>
  <c r="Q2645" i="21"/>
  <c r="P2645" i="21"/>
  <c r="K2646" i="21"/>
  <c r="H2647" i="21"/>
  <c r="I2646" i="21"/>
  <c r="L2646" i="21"/>
  <c r="J2646" i="21"/>
  <c r="M2646" i="21"/>
  <c r="M2647" i="21"/>
  <c r="H2648" i="21"/>
  <c r="L2647" i="21"/>
  <c r="K2647" i="21"/>
  <c r="I2647" i="21"/>
  <c r="J2647" i="21"/>
  <c r="O2646" i="21"/>
  <c r="P2646" i="21"/>
  <c r="Q2646" i="21"/>
  <c r="L2648" i="21"/>
  <c r="I2648" i="21"/>
  <c r="M2648" i="21"/>
  <c r="K2648" i="21"/>
  <c r="H2649" i="21"/>
  <c r="J2648" i="21"/>
  <c r="P2647" i="21"/>
  <c r="O2647" i="21"/>
  <c r="Q2647" i="21"/>
  <c r="Q2648" i="21"/>
  <c r="P2648" i="21"/>
  <c r="O2648" i="21"/>
  <c r="M2649" i="21"/>
  <c r="L2649" i="21"/>
  <c r="H2650" i="21"/>
  <c r="I2649" i="21"/>
  <c r="J2649" i="21"/>
  <c r="K2649" i="21"/>
  <c r="I2650" i="21"/>
  <c r="L2650" i="21"/>
  <c r="K2650" i="21"/>
  <c r="J2650" i="21"/>
  <c r="H2651" i="21"/>
  <c r="M2650" i="21"/>
  <c r="P2649" i="21"/>
  <c r="O2649" i="21"/>
  <c r="Q2649" i="21"/>
  <c r="O2650" i="21"/>
  <c r="P2650" i="21"/>
  <c r="Q2650" i="21"/>
  <c r="K2651" i="21"/>
  <c r="L2651" i="21"/>
  <c r="H2652" i="21"/>
  <c r="J2651" i="21"/>
  <c r="I2651" i="21"/>
  <c r="M2651" i="21"/>
  <c r="L2652" i="21"/>
  <c r="K2652" i="21"/>
  <c r="I2652" i="21"/>
  <c r="H2653" i="21"/>
  <c r="M2652" i="21"/>
  <c r="J2652" i="21"/>
  <c r="O2651" i="21"/>
  <c r="P2651" i="21"/>
  <c r="Q2651" i="21"/>
  <c r="O2652" i="21"/>
  <c r="P2652" i="21"/>
  <c r="Q2652" i="21"/>
  <c r="J2653" i="21"/>
  <c r="I2653" i="21"/>
  <c r="M2653" i="21"/>
  <c r="L2653" i="21"/>
  <c r="K2653" i="21"/>
  <c r="H2654" i="21"/>
  <c r="Q2653" i="21"/>
  <c r="P2653" i="21"/>
  <c r="O2653" i="21"/>
  <c r="M2654" i="21"/>
  <c r="I2654" i="21"/>
  <c r="K2654" i="21"/>
  <c r="J2654" i="21"/>
  <c r="L2654" i="21"/>
  <c r="P2654" i="21"/>
  <c r="O2654" i="21"/>
  <c r="Q2654" i="21"/>
  <c r="P33" i="29" l="1"/>
  <c r="P32" i="29"/>
  <c r="P31" i="29"/>
  <c r="P30" i="29"/>
  <c r="P29" i="29"/>
  <c r="P28" i="29"/>
  <c r="P27" i="29"/>
  <c r="P26" i="29"/>
  <c r="P25" i="29"/>
  <c r="P24" i="29"/>
  <c r="Q60" i="13"/>
  <c r="P60" i="13"/>
  <c r="P59" i="13"/>
  <c r="Q59" i="13"/>
  <c r="P23" i="29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J7" i="21"/>
  <c r="N2166" i="21"/>
  <c r="R33" i="28"/>
  <c r="N1736" i="21"/>
  <c r="N1033" i="21"/>
  <c r="N2556" i="21"/>
  <c r="N2215" i="21"/>
  <c r="N1255" i="21"/>
  <c r="N1952" i="21"/>
  <c r="N2327" i="21"/>
  <c r="N2515" i="21"/>
  <c r="N194" i="21"/>
  <c r="N2489" i="21"/>
  <c r="N615" i="21"/>
  <c r="N640" i="21"/>
  <c r="N1955" i="21"/>
  <c r="N1899" i="21"/>
  <c r="N258" i="21"/>
  <c r="N2461" i="21"/>
  <c r="N2570" i="21"/>
  <c r="N1606" i="21"/>
  <c r="N731" i="21"/>
  <c r="N1296" i="21"/>
  <c r="N598" i="21"/>
  <c r="N1062" i="21"/>
  <c r="N2533" i="21"/>
  <c r="N1350" i="21"/>
  <c r="N61" i="21"/>
  <c r="N1488" i="21"/>
  <c r="N1183" i="21"/>
  <c r="N2040" i="21"/>
  <c r="N47" i="21"/>
  <c r="N2214" i="21"/>
  <c r="N183" i="21"/>
  <c r="N828" i="21"/>
  <c r="N2597" i="21"/>
  <c r="N2385" i="21"/>
  <c r="N1674" i="21"/>
  <c r="N1698" i="21"/>
  <c r="N1197" i="21"/>
  <c r="N1067" i="21"/>
  <c r="N2086" i="21"/>
  <c r="N2444" i="21"/>
  <c r="N748" i="21"/>
  <c r="N2455" i="21"/>
  <c r="N756" i="21"/>
  <c r="N1739" i="21"/>
  <c r="N755" i="21"/>
  <c r="N2527" i="21"/>
  <c r="N2626" i="21"/>
  <c r="N981" i="21"/>
  <c r="N791" i="21"/>
  <c r="N41" i="21"/>
  <c r="N2060" i="21"/>
  <c r="N530" i="21"/>
  <c r="R40" i="26"/>
  <c r="N2292" i="21"/>
  <c r="N1181" i="21"/>
  <c r="N753" i="21"/>
  <c r="N1656" i="21"/>
  <c r="N2521" i="21"/>
  <c r="N1941" i="21"/>
  <c r="N346" i="21"/>
  <c r="N2560" i="21"/>
  <c r="N2027" i="21"/>
  <c r="N305" i="21"/>
  <c r="N1218" i="21"/>
  <c r="N549" i="21"/>
  <c r="N2217" i="21"/>
  <c r="N2374" i="21"/>
  <c r="N509" i="21"/>
  <c r="N1182" i="21"/>
  <c r="N2133" i="21"/>
  <c r="N371" i="21"/>
  <c r="N878" i="21"/>
  <c r="N2640" i="21"/>
  <c r="N197" i="21"/>
  <c r="N1499" i="21"/>
  <c r="N831" i="21"/>
  <c r="N637" i="21"/>
  <c r="N1201" i="21"/>
  <c r="N2417" i="21"/>
  <c r="N1982" i="21"/>
  <c r="N1389" i="21"/>
  <c r="N1474" i="21"/>
  <c r="N1787" i="21"/>
  <c r="N620" i="21"/>
  <c r="N487" i="21"/>
  <c r="N176" i="21"/>
  <c r="N2041" i="21"/>
  <c r="N119" i="21"/>
  <c r="N2596" i="21"/>
  <c r="N1198" i="21"/>
  <c r="N388" i="21"/>
  <c r="N672" i="21"/>
  <c r="N2543" i="21"/>
  <c r="N1387" i="21"/>
  <c r="N1460" i="21"/>
  <c r="N659" i="21"/>
  <c r="N1214" i="21"/>
  <c r="N35" i="21"/>
  <c r="N134" i="21"/>
  <c r="N1840" i="21"/>
  <c r="N319" i="21"/>
  <c r="N1670" i="21"/>
  <c r="N1620" i="21"/>
  <c r="N1780" i="21"/>
  <c r="N485" i="21"/>
  <c r="N2113" i="21"/>
  <c r="N890" i="21"/>
  <c r="N2559" i="21"/>
  <c r="N1159" i="21"/>
  <c r="N1892" i="21"/>
  <c r="N641" i="21"/>
  <c r="N431" i="21"/>
  <c r="N2615" i="21"/>
  <c r="N1391" i="21"/>
  <c r="N2390" i="21"/>
  <c r="N1269" i="21"/>
  <c r="N592" i="21"/>
  <c r="N1152" i="21"/>
  <c r="N1943" i="21"/>
  <c r="N1726" i="21"/>
  <c r="N2600" i="21"/>
  <c r="R59" i="13"/>
  <c r="N505" i="21"/>
  <c r="N481" i="21"/>
  <c r="P6" i="21"/>
  <c r="N832" i="21"/>
  <c r="N302" i="21"/>
  <c r="N269" i="21"/>
  <c r="N1692" i="21"/>
  <c r="N97" i="21"/>
  <c r="N1509" i="21"/>
  <c r="N2501" i="21"/>
  <c r="N254" i="21"/>
  <c r="N499" i="21"/>
  <c r="N2326" i="21"/>
  <c r="N383" i="21"/>
  <c r="N2168" i="21"/>
  <c r="N1945" i="21"/>
  <c r="N1878" i="21"/>
  <c r="N209" i="21"/>
  <c r="N1737" i="21"/>
  <c r="N676" i="21"/>
  <c r="N249" i="21"/>
  <c r="N524" i="21"/>
  <c r="N1862" i="21"/>
  <c r="N1710" i="21"/>
  <c r="N1581" i="21"/>
  <c r="N1113" i="21"/>
  <c r="N429" i="21"/>
  <c r="N569" i="21"/>
  <c r="N2445" i="21"/>
  <c r="N191" i="21"/>
  <c r="N382" i="21"/>
  <c r="N2149" i="21"/>
  <c r="N124" i="21"/>
  <c r="N217" i="21"/>
  <c r="N1377" i="21"/>
  <c r="N394" i="21"/>
  <c r="N1596" i="21"/>
  <c r="N1088" i="21"/>
  <c r="N2315" i="21"/>
  <c r="N1041" i="21"/>
  <c r="N2548" i="21"/>
  <c r="N1896" i="21"/>
  <c r="N1028" i="21"/>
  <c r="N897" i="21"/>
  <c r="N167" i="21"/>
  <c r="N1593" i="21"/>
  <c r="N1317" i="21"/>
  <c r="N1097" i="21"/>
  <c r="N2145" i="21"/>
  <c r="N1617" i="21"/>
  <c r="N1734" i="21"/>
  <c r="N842" i="21"/>
  <c r="N564" i="21"/>
  <c r="N2415" i="21"/>
  <c r="I7" i="21"/>
  <c r="N1399" i="21"/>
  <c r="N2537" i="21"/>
  <c r="N1529" i="21"/>
  <c r="N856" i="21"/>
  <c r="N365" i="21"/>
  <c r="N713" i="21"/>
  <c r="N2248" i="21"/>
  <c r="N2629" i="21"/>
  <c r="N2592" i="21"/>
  <c r="N679" i="21"/>
  <c r="N586" i="21"/>
  <c r="N25" i="21"/>
  <c r="N2020" i="21"/>
  <c r="N1677" i="21"/>
  <c r="N377" i="21"/>
  <c r="N214" i="21"/>
  <c r="N960" i="21"/>
  <c r="N110" i="21"/>
  <c r="N608" i="21"/>
  <c r="N968" i="21"/>
  <c r="N1354" i="21"/>
  <c r="N318" i="21"/>
  <c r="N2278" i="21"/>
  <c r="N2165" i="21"/>
  <c r="R26" i="28"/>
  <c r="N982" i="21"/>
  <c r="N132" i="21"/>
  <c r="N126" i="21"/>
  <c r="N2129" i="21"/>
  <c r="N1867" i="21"/>
  <c r="N660" i="21"/>
  <c r="N1721" i="21"/>
  <c r="N928" i="21"/>
  <c r="N966" i="21"/>
  <c r="N473" i="21"/>
  <c r="N2561" i="21"/>
  <c r="N2605" i="21"/>
  <c r="N1576" i="21"/>
  <c r="N638" i="21"/>
  <c r="N1164" i="21"/>
  <c r="N879" i="21"/>
  <c r="N86" i="21"/>
  <c r="N1578" i="21"/>
  <c r="N2305" i="21"/>
  <c r="N1951" i="21"/>
  <c r="N2492" i="21"/>
  <c r="N1238" i="21"/>
  <c r="N1561" i="21"/>
  <c r="N1720" i="21"/>
  <c r="N2477" i="21"/>
  <c r="N2276" i="21"/>
  <c r="N1256" i="21"/>
  <c r="N1569" i="21"/>
  <c r="N2594" i="21"/>
  <c r="N2144" i="21"/>
  <c r="N2277" i="21"/>
  <c r="N2154" i="21"/>
  <c r="N71" i="21"/>
  <c r="N291" i="21"/>
  <c r="N24" i="21"/>
  <c r="N2468" i="21"/>
  <c r="N2104" i="21"/>
  <c r="N252" i="21"/>
  <c r="N1679" i="21"/>
  <c r="N2072" i="21"/>
  <c r="N2389" i="21"/>
  <c r="N475" i="21"/>
  <c r="AE107" i="13"/>
  <c r="N1767" i="21"/>
  <c r="N1833" i="21"/>
  <c r="N1972" i="21"/>
  <c r="N1887" i="21"/>
  <c r="N1128" i="21"/>
  <c r="N1998" i="21"/>
  <c r="N1282" i="21"/>
  <c r="N1392" i="21"/>
  <c r="N2126" i="21"/>
  <c r="N590" i="21"/>
  <c r="N1497" i="21"/>
  <c r="N1153" i="21"/>
  <c r="N1713" i="21"/>
  <c r="N709" i="21"/>
  <c r="N1076" i="21"/>
  <c r="N1418" i="21"/>
  <c r="N157" i="21"/>
  <c r="N1223" i="21"/>
  <c r="N1292" i="21"/>
  <c r="N1889" i="21"/>
  <c r="N1703" i="21"/>
  <c r="N1890" i="21"/>
  <c r="N1835" i="21"/>
  <c r="N2286" i="21"/>
  <c r="N1662" i="21"/>
  <c r="N1879" i="21"/>
  <c r="N2269" i="21"/>
  <c r="N511" i="21"/>
  <c r="N1719" i="21"/>
  <c r="N2087" i="21"/>
  <c r="N2114" i="21"/>
  <c r="N1577" i="21"/>
  <c r="N1257" i="21"/>
  <c r="N1985" i="21"/>
  <c r="N2558" i="21"/>
  <c r="N182" i="21"/>
  <c r="N2206" i="21"/>
  <c r="N1443" i="21"/>
  <c r="N1680" i="21"/>
  <c r="N656" i="21"/>
  <c r="N1253" i="21"/>
  <c r="N611" i="21"/>
  <c r="N2193" i="21"/>
  <c r="N2008" i="21"/>
  <c r="N767" i="21"/>
  <c r="N1207" i="21"/>
  <c r="N1553" i="21"/>
  <c r="N998" i="21"/>
  <c r="N293" i="21"/>
  <c r="N1758" i="21"/>
  <c r="N506" i="21"/>
  <c r="N2255" i="21"/>
  <c r="N664" i="21"/>
  <c r="N2571" i="21"/>
  <c r="T31" i="27"/>
  <c r="N19" i="21"/>
  <c r="N1190" i="21"/>
  <c r="N1802" i="21"/>
  <c r="N1473" i="21"/>
  <c r="N1099" i="21"/>
  <c r="N766" i="21"/>
  <c r="N1690" i="21"/>
  <c r="N917" i="21"/>
  <c r="N2123" i="21"/>
  <c r="N1311" i="21"/>
  <c r="N1058" i="21"/>
  <c r="N939" i="21"/>
  <c r="N17" i="21"/>
  <c r="N2462" i="21"/>
  <c r="N2588" i="21"/>
  <c r="N1288" i="21"/>
  <c r="N2160" i="21"/>
  <c r="N2604" i="21"/>
  <c r="N1978" i="21"/>
  <c r="N2026" i="21"/>
  <c r="N1591" i="21"/>
  <c r="N1258" i="21"/>
  <c r="N958" i="21"/>
  <c r="N1343" i="21"/>
  <c r="N925" i="21"/>
  <c r="R41" i="28"/>
  <c r="N1365" i="21"/>
  <c r="N1652" i="21"/>
  <c r="N1449" i="21"/>
  <c r="N15" i="21"/>
  <c r="N2355" i="21"/>
  <c r="N1274" i="21"/>
  <c r="N707" i="21"/>
  <c r="N776" i="21"/>
  <c r="R23" i="26"/>
  <c r="N2300" i="21"/>
  <c r="N102" i="21"/>
  <c r="N2172" i="21"/>
  <c r="N498" i="21"/>
  <c r="N1694" i="21"/>
  <c r="N1081" i="21"/>
  <c r="N432" i="21"/>
  <c r="N607" i="21"/>
  <c r="O5" i="21"/>
  <c r="N734" i="21"/>
  <c r="N1877" i="21"/>
  <c r="N73" i="21"/>
  <c r="N2117" i="21"/>
  <c r="N594" i="21"/>
  <c r="N1072" i="21"/>
  <c r="N1615" i="21"/>
  <c r="N1976" i="21"/>
  <c r="N2421" i="21"/>
  <c r="N2271" i="21"/>
  <c r="N1582" i="21"/>
  <c r="N178" i="21"/>
  <c r="N460" i="21"/>
  <c r="N1961" i="21"/>
  <c r="T35" i="13"/>
  <c r="N927" i="21"/>
  <c r="N1297" i="21"/>
  <c r="N2634" i="21"/>
  <c r="N1657" i="21"/>
  <c r="N1096" i="21"/>
  <c r="N1768" i="21"/>
  <c r="N2411" i="21"/>
  <c r="N1511" i="21"/>
  <c r="N762" i="21"/>
  <c r="N467" i="21"/>
  <c r="N1731" i="21"/>
  <c r="N2599" i="21"/>
  <c r="N461" i="21"/>
  <c r="N667" i="21"/>
  <c r="N887" i="21"/>
  <c r="N983" i="21"/>
  <c r="N1996" i="21"/>
  <c r="N253" i="21"/>
  <c r="N2546" i="21"/>
  <c r="N2333" i="21"/>
  <c r="N239" i="21"/>
  <c r="N5" i="21"/>
  <c r="N718" i="21"/>
  <c r="N1478" i="21"/>
  <c r="N2045" i="21"/>
  <c r="N1557" i="21"/>
  <c r="N1303" i="21"/>
  <c r="N128" i="21"/>
  <c r="N104" i="21"/>
  <c r="N114" i="21"/>
  <c r="N1523" i="21"/>
  <c r="N43" i="21"/>
  <c r="N1486" i="21"/>
  <c r="N2568" i="21"/>
  <c r="N2167" i="21"/>
  <c r="N1506" i="21"/>
  <c r="N2484" i="21"/>
  <c r="N1127" i="21"/>
  <c r="N739" i="21"/>
  <c r="N708" i="21"/>
  <c r="N168" i="21"/>
  <c r="N2652" i="21"/>
  <c r="N1616" i="21"/>
  <c r="N1666" i="21"/>
  <c r="N938" i="21"/>
  <c r="N2617" i="21"/>
  <c r="N51" i="21"/>
  <c r="N1572" i="21"/>
  <c r="N1861" i="21"/>
  <c r="N65" i="21"/>
  <c r="N333" i="21"/>
  <c r="N4" i="21"/>
  <c r="N2408" i="21"/>
  <c r="R35" i="26"/>
  <c r="N1398" i="21"/>
  <c r="N2639" i="21"/>
  <c r="N2447" i="21"/>
  <c r="N2177" i="21"/>
  <c r="N2647" i="21"/>
  <c r="N282" i="21"/>
  <c r="N2365" i="21"/>
  <c r="N2619" i="21"/>
  <c r="N1134" i="21"/>
  <c r="N2553" i="21"/>
  <c r="N2029" i="21"/>
  <c r="R36" i="28"/>
  <c r="N424" i="21"/>
  <c r="N1055" i="21"/>
  <c r="N1783" i="21"/>
  <c r="N2646" i="21"/>
  <c r="N161" i="21"/>
  <c r="N1333" i="21"/>
  <c r="N495" i="21"/>
  <c r="N2187" i="21"/>
  <c r="N2338" i="21"/>
  <c r="N1042" i="21"/>
  <c r="N1732" i="21"/>
  <c r="N455" i="21"/>
  <c r="N1842" i="21"/>
  <c r="N628" i="21"/>
  <c r="N685" i="21"/>
  <c r="N2535" i="21"/>
  <c r="N1865" i="21"/>
  <c r="N1678" i="21"/>
  <c r="N60" i="21"/>
  <c r="N821" i="21"/>
  <c r="N840" i="21"/>
  <c r="N1126" i="21"/>
  <c r="N1421" i="21"/>
  <c r="N1760" i="21"/>
  <c r="N1888" i="21"/>
  <c r="N1725" i="21"/>
  <c r="N46" i="21"/>
  <c r="N1132" i="21"/>
  <c r="N137" i="21"/>
  <c r="N2279" i="21"/>
  <c r="N1225" i="21"/>
  <c r="N1179" i="21"/>
  <c r="N1147" i="21"/>
  <c r="N2178" i="21"/>
  <c r="N1144" i="21"/>
  <c r="N773" i="21"/>
  <c r="N942" i="21"/>
  <c r="N645" i="21"/>
  <c r="N730" i="21"/>
  <c r="N957" i="21"/>
  <c r="N1013" i="21"/>
  <c r="N1903" i="21"/>
  <c r="N693" i="21"/>
  <c r="N1525" i="21"/>
  <c r="N2322" i="21"/>
  <c r="N540" i="21"/>
  <c r="N493" i="21"/>
  <c r="N1267" i="21"/>
  <c r="N88" i="21"/>
  <c r="N818" i="21"/>
  <c r="N1091" i="21"/>
  <c r="N1701" i="21"/>
  <c r="N1286" i="21"/>
  <c r="N604" i="21"/>
  <c r="N1018" i="21"/>
  <c r="N1160" i="21"/>
  <c r="N1427" i="21"/>
  <c r="N601" i="21"/>
  <c r="N740" i="21"/>
  <c r="N77" i="21"/>
  <c r="N198" i="21"/>
  <c r="N1426" i="21"/>
  <c r="N980" i="21"/>
  <c r="N170" i="21"/>
  <c r="N1647" i="21"/>
  <c r="N1386" i="21"/>
  <c r="N855" i="21"/>
  <c r="N2296" i="21"/>
  <c r="N163" i="21"/>
  <c r="N1432" i="21"/>
  <c r="N303" i="21"/>
  <c r="N1137" i="21"/>
  <c r="N458" i="21"/>
  <c r="N1211" i="21"/>
  <c r="N359" i="21"/>
  <c r="N1106" i="21"/>
  <c r="N1799" i="21"/>
  <c r="N937" i="21"/>
  <c r="N2216" i="21"/>
  <c r="N1187" i="21"/>
  <c r="N1231" i="21"/>
  <c r="N1369" i="21"/>
  <c r="N2201" i="21"/>
  <c r="N2274" i="21"/>
  <c r="N1881" i="21"/>
  <c r="N1188" i="21"/>
  <c r="N292" i="21"/>
  <c r="N947" i="21"/>
  <c r="N1299" i="21"/>
  <c r="N326" i="21"/>
  <c r="N155" i="21"/>
  <c r="R30" i="13"/>
  <c r="N561" i="21"/>
  <c r="N621" i="21"/>
  <c r="N1363" i="21"/>
  <c r="N327" i="21"/>
  <c r="N1372" i="21"/>
  <c r="N238" i="21"/>
  <c r="N993" i="21"/>
  <c r="N278" i="21"/>
  <c r="N1521" i="21"/>
  <c r="N565" i="21"/>
  <c r="N1776" i="21"/>
  <c r="N646" i="21"/>
  <c r="N2512" i="21"/>
  <c r="N2096" i="21"/>
  <c r="N2231" i="21"/>
  <c r="N1604" i="21"/>
  <c r="N2454" i="21"/>
  <c r="N1412" i="21"/>
  <c r="N992" i="21"/>
  <c r="N1693" i="21"/>
  <c r="N632" i="21"/>
  <c r="R37" i="28"/>
  <c r="N441" i="21"/>
  <c r="N649" i="21"/>
  <c r="N1130" i="21"/>
  <c r="N351" i="21"/>
  <c r="N654" i="21"/>
  <c r="N399" i="21"/>
  <c r="N369" i="21"/>
  <c r="N955" i="21"/>
  <c r="N344" i="21"/>
  <c r="N471" i="21"/>
  <c r="N1046" i="21"/>
  <c r="N2564" i="21"/>
  <c r="N1331" i="21"/>
  <c r="N684" i="21"/>
  <c r="N259" i="21"/>
  <c r="N1011" i="21"/>
  <c r="N894" i="21"/>
  <c r="N931" i="21"/>
  <c r="N1891" i="21"/>
  <c r="N1280" i="21"/>
  <c r="N2504" i="21"/>
  <c r="N794" i="21"/>
  <c r="N869" i="21"/>
  <c r="N2109" i="21"/>
  <c r="N1131" i="21"/>
  <c r="N577" i="21"/>
  <c r="N2032" i="21"/>
  <c r="N2383" i="21"/>
  <c r="N2229" i="21"/>
  <c r="N1471" i="21"/>
  <c r="N918" i="21"/>
  <c r="N350" i="21"/>
  <c r="N883" i="21"/>
  <c r="N1773" i="21"/>
  <c r="N1112" i="21"/>
  <c r="N1528" i="21"/>
  <c r="N624" i="21"/>
  <c r="N2440" i="21"/>
  <c r="N2136" i="21"/>
  <c r="AA110" i="13"/>
  <c r="N20" i="21"/>
  <c r="N1480" i="21"/>
  <c r="N652" i="21"/>
  <c r="N680" i="21"/>
  <c r="N2332" i="21"/>
  <c r="N2212" i="21"/>
  <c r="N2293" i="21"/>
  <c r="N1979" i="21"/>
  <c r="N1310" i="21"/>
  <c r="N1151" i="21"/>
  <c r="N670" i="21"/>
  <c r="N2023" i="21"/>
  <c r="N772" i="21"/>
  <c r="N1816" i="21"/>
  <c r="N2263" i="21"/>
  <c r="N1300" i="21"/>
  <c r="N243" i="21"/>
  <c r="N893" i="21"/>
  <c r="N1926" i="21"/>
  <c r="N85" i="21"/>
  <c r="N2202" i="21"/>
  <c r="R110" i="13"/>
  <c r="N2028" i="21"/>
  <c r="N2074" i="21"/>
  <c r="N2526" i="21"/>
  <c r="N261" i="21"/>
  <c r="N494" i="21"/>
  <c r="N150" i="21"/>
  <c r="N215" i="21"/>
  <c r="N1378" i="21"/>
  <c r="N314" i="21"/>
  <c r="N551" i="21"/>
  <c r="N2164" i="21"/>
  <c r="N1422" i="21"/>
  <c r="N1948" i="21"/>
  <c r="N1441" i="21"/>
  <c r="N1755" i="21"/>
  <c r="N669" i="21"/>
  <c r="N1483" i="21"/>
  <c r="N1433" i="21"/>
  <c r="N1435" i="21"/>
  <c r="N2036" i="21"/>
  <c r="N378" i="21"/>
  <c r="N1673" i="21"/>
  <c r="N1839" i="21"/>
  <c r="N2366" i="21"/>
  <c r="N192" i="21"/>
  <c r="N2611" i="21"/>
  <c r="N1306" i="21"/>
  <c r="N2534" i="21"/>
  <c r="N2586" i="21"/>
  <c r="N1456" i="21"/>
  <c r="N443" i="21"/>
  <c r="N1479" i="21"/>
  <c r="N2189" i="21"/>
  <c r="N2585" i="21"/>
  <c r="N2539" i="21"/>
  <c r="N1782" i="21"/>
  <c r="N2464" i="21"/>
  <c r="N1580" i="21"/>
  <c r="N702" i="21"/>
  <c r="N687" i="21"/>
  <c r="N1904" i="21"/>
  <c r="N838" i="21"/>
  <c r="N2308" i="21"/>
  <c r="N522" i="21"/>
  <c r="N1786" i="21"/>
  <c r="N851" i="21"/>
  <c r="N858" i="21"/>
  <c r="N2142" i="21"/>
  <c r="N2409" i="21"/>
  <c r="N459" i="21"/>
  <c r="N486" i="21"/>
  <c r="N398" i="21"/>
  <c r="N1595" i="21"/>
  <c r="N2420" i="21"/>
  <c r="N1199" i="21"/>
  <c r="N2318" i="21"/>
  <c r="N1162" i="21"/>
  <c r="N2173" i="21"/>
  <c r="N1973" i="21"/>
  <c r="N2627" i="21"/>
  <c r="N1491" i="21"/>
  <c r="N1801" i="21"/>
  <c r="N1469" i="21"/>
  <c r="N184" i="21"/>
  <c r="N972" i="21"/>
  <c r="O6" i="21"/>
  <c r="N1356" i="21"/>
  <c r="N525" i="21"/>
  <c r="N1609" i="21"/>
  <c r="N1781" i="21"/>
  <c r="N2237" i="21"/>
  <c r="N1086" i="21"/>
  <c r="N1146" i="21"/>
  <c r="N476" i="21"/>
  <c r="N1916" i="21"/>
  <c r="N798" i="21"/>
  <c r="N2471" i="21"/>
  <c r="N1733" i="21"/>
  <c r="N1301" i="21"/>
  <c r="N1910" i="21"/>
  <c r="N1051" i="21"/>
  <c r="N1193" i="21"/>
  <c r="N96" i="21"/>
  <c r="N605" i="21"/>
  <c r="N18" i="21"/>
  <c r="N1545" i="21"/>
  <c r="R42" i="28"/>
  <c r="N1005" i="21"/>
  <c r="N1966" i="21"/>
  <c r="N1920" i="21"/>
  <c r="N1995" i="21"/>
  <c r="N2328" i="21"/>
  <c r="N2373" i="21"/>
  <c r="N232" i="21"/>
  <c r="N1897" i="21"/>
  <c r="N1950" i="21"/>
  <c r="N1036" i="21"/>
  <c r="N539" i="21"/>
  <c r="N544" i="21"/>
  <c r="N121" i="21"/>
  <c r="N288" i="21"/>
  <c r="N2191" i="21"/>
  <c r="N423" i="21"/>
  <c r="N2001" i="21"/>
  <c r="N2236" i="21"/>
  <c r="N2612" i="21"/>
  <c r="N240" i="21"/>
  <c r="N434" i="21"/>
  <c r="N1946" i="21"/>
  <c r="N2153" i="21"/>
  <c r="N666" i="21"/>
  <c r="N1430" i="21"/>
  <c r="N1855" i="21"/>
  <c r="N2451" i="21"/>
  <c r="N1142" i="21"/>
  <c r="N190" i="21"/>
  <c r="N503" i="21"/>
  <c r="N651" i="21"/>
  <c r="N1575" i="21"/>
  <c r="N38" i="21"/>
  <c r="N174" i="21"/>
  <c r="N480" i="21"/>
  <c r="N1203" i="21"/>
  <c r="N1494" i="21"/>
  <c r="N2456" i="21"/>
  <c r="N59" i="21"/>
  <c r="N1753" i="21"/>
  <c r="N1579" i="21"/>
  <c r="N1759" i="21"/>
  <c r="N1490" i="21"/>
  <c r="N260" i="21"/>
  <c r="N2088" i="21"/>
  <c r="N2495" i="21"/>
  <c r="N2520" i="21"/>
  <c r="N1894" i="21"/>
  <c r="N1417" i="21"/>
  <c r="N1104" i="21"/>
  <c r="N2507" i="21"/>
  <c r="N1173" i="21"/>
  <c r="N2609" i="21"/>
  <c r="N2069" i="21"/>
  <c r="N2552" i="21"/>
  <c r="AA105" i="13"/>
  <c r="N1388" i="21"/>
  <c r="N489" i="21"/>
  <c r="N2134" i="21"/>
  <c r="N2387" i="21"/>
  <c r="N2046" i="21"/>
  <c r="N779" i="21"/>
  <c r="N136" i="21"/>
  <c r="N1970" i="21"/>
  <c r="N37" i="21"/>
  <c r="N402" i="21"/>
  <c r="N625" i="21"/>
  <c r="R25" i="13"/>
  <c r="N1993" i="21"/>
  <c r="N516" i="21"/>
  <c r="N860" i="21"/>
  <c r="N1069" i="21"/>
  <c r="N815" i="21"/>
  <c r="N2052" i="21"/>
  <c r="N2603" i="21"/>
  <c r="N1371" i="21"/>
  <c r="N2487" i="21"/>
  <c r="N2541" i="21"/>
  <c r="N125" i="21"/>
  <c r="N426" i="21"/>
  <c r="N1715" i="21"/>
  <c r="N108" i="21"/>
  <c r="R26" i="26"/>
  <c r="N2128" i="21"/>
  <c r="N2080" i="21"/>
  <c r="N1464" i="21"/>
  <c r="N380" i="21"/>
  <c r="N600" i="21"/>
  <c r="N2410" i="21"/>
  <c r="N2140" i="21"/>
  <c r="N57" i="21"/>
  <c r="N1672" i="21"/>
  <c r="N7" i="21"/>
  <c r="N1465" i="21"/>
  <c r="N502" i="21"/>
  <c r="N1714" i="21"/>
  <c r="N578" i="21"/>
  <c r="N2110" i="21"/>
  <c r="N2314" i="21"/>
  <c r="N236" i="21"/>
  <c r="N1675" i="21"/>
  <c r="N339" i="21"/>
  <c r="N1029" i="21"/>
  <c r="N2199" i="21"/>
  <c r="N2567" i="21"/>
  <c r="N1355" i="21"/>
  <c r="N1395" i="21"/>
  <c r="N997" i="21"/>
  <c r="N2068" i="21"/>
  <c r="N2184" i="21"/>
  <c r="N2245" i="21"/>
  <c r="N697" i="21"/>
  <c r="N1507" i="21"/>
  <c r="N2119" i="21"/>
  <c r="N1338" i="21"/>
  <c r="R30" i="28"/>
  <c r="N1139" i="21"/>
  <c r="N437" i="21"/>
  <c r="N196" i="21"/>
  <c r="N961" i="21"/>
  <c r="N2386" i="21"/>
  <c r="N639" i="21"/>
  <c r="N907" i="21"/>
  <c r="N841" i="21"/>
  <c r="N67" i="21"/>
  <c r="N2084" i="21"/>
  <c r="N1194" i="21"/>
  <c r="N465" i="21"/>
  <c r="N642" i="21"/>
  <c r="N2352" i="21"/>
  <c r="N2179" i="21"/>
  <c r="N1100" i="21"/>
  <c r="N320" i="21"/>
  <c r="R28" i="13"/>
  <c r="N1245" i="21"/>
  <c r="N2247" i="21"/>
  <c r="N1061" i="21"/>
  <c r="N587" i="21"/>
  <c r="N14" i="21"/>
  <c r="N698" i="21"/>
  <c r="N2170" i="21"/>
  <c r="N2595" i="21"/>
  <c r="N1038" i="21"/>
  <c r="N694" i="21"/>
  <c r="N2361" i="21"/>
  <c r="N1341" i="21"/>
  <c r="N1241" i="21"/>
  <c r="N1240" i="21"/>
  <c r="N1259" i="21"/>
  <c r="N1053" i="21"/>
  <c r="N888" i="21"/>
  <c r="N2101" i="21"/>
  <c r="N1154" i="21"/>
  <c r="N127" i="21"/>
  <c r="N130" i="21"/>
  <c r="N921" i="21"/>
  <c r="N1797" i="21"/>
  <c r="N334" i="21"/>
  <c r="N2017" i="21"/>
  <c r="N1385" i="21"/>
  <c r="N1498" i="21"/>
  <c r="N1919" i="21"/>
  <c r="N220" i="21"/>
  <c r="N223" i="21"/>
  <c r="N210" i="21"/>
  <c r="N2196" i="21"/>
  <c r="N2016" i="21"/>
  <c r="N390" i="21"/>
  <c r="N1217" i="21"/>
  <c r="N1822" i="21"/>
  <c r="N1123" i="21"/>
  <c r="N177" i="21"/>
  <c r="N678" i="21"/>
  <c r="N2147" i="21"/>
  <c r="N2551" i="21"/>
  <c r="N1520" i="21"/>
  <c r="N1610" i="21"/>
  <c r="N2475" i="21"/>
  <c r="N1066" i="21"/>
  <c r="R27" i="28"/>
  <c r="N1200" i="21"/>
  <c r="N994" i="21"/>
  <c r="N2635" i="21"/>
  <c r="N1623" i="21"/>
  <c r="N283" i="21"/>
  <c r="N1854" i="21"/>
  <c r="N1031" i="21"/>
  <c r="N355" i="21"/>
  <c r="N373" i="21"/>
  <c r="N2406" i="21"/>
  <c r="N2394" i="21"/>
  <c r="N1807" i="21"/>
  <c r="N268" i="21"/>
  <c r="N2192" i="21"/>
  <c r="N1784" i="21"/>
  <c r="N1463" i="21"/>
  <c r="N1514" i="21"/>
  <c r="N1339" i="21"/>
  <c r="N2095" i="21"/>
  <c r="N971" i="21"/>
  <c r="N501" i="21"/>
  <c r="N1871" i="21"/>
  <c r="N213" i="21"/>
  <c r="N1800" i="21"/>
  <c r="N898" i="21"/>
  <c r="N847" i="21"/>
  <c r="N2053" i="21"/>
  <c r="N811" i="21"/>
  <c r="N2425" i="21"/>
  <c r="T26" i="27"/>
  <c r="N2494" i="21"/>
  <c r="N591" i="21"/>
  <c r="N1938" i="21"/>
  <c r="N1723" i="21"/>
  <c r="N529" i="21"/>
  <c r="N385" i="21"/>
  <c r="N397" i="21"/>
  <c r="N812" i="21"/>
  <c r="N1281" i="21"/>
  <c r="N2402" i="21"/>
  <c r="N2224" i="21"/>
  <c r="N885" i="21"/>
  <c r="N790" i="21"/>
  <c r="N1927" i="21"/>
  <c r="N1626" i="21"/>
  <c r="N1863" i="21"/>
  <c r="N735" i="21"/>
  <c r="N115" i="21"/>
  <c r="N572" i="21"/>
  <c r="N1291" i="21"/>
  <c r="N1323" i="21"/>
  <c r="N36" i="21"/>
  <c r="N2516" i="21"/>
  <c r="N1880" i="21"/>
  <c r="N963" i="21"/>
  <c r="N337" i="21"/>
  <c r="N920" i="21"/>
  <c r="N826" i="21"/>
  <c r="N2097" i="21"/>
  <c r="N2346" i="21"/>
  <c r="N1902" i="21"/>
  <c r="N1856" i="21"/>
  <c r="D8" i="21"/>
  <c r="N500" i="21"/>
  <c r="N1601" i="21"/>
  <c r="N2235" i="21"/>
  <c r="N1381" i="21"/>
  <c r="N1234" i="21"/>
  <c r="N1650" i="21"/>
  <c r="N1273" i="21"/>
  <c r="N1503" i="21"/>
  <c r="N1730" i="21"/>
  <c r="N2169" i="21"/>
  <c r="N1917" i="21"/>
  <c r="N542" i="21"/>
  <c r="N1655" i="21"/>
  <c r="N2122" i="21"/>
  <c r="N1949" i="21"/>
  <c r="N2102" i="21"/>
  <c r="N1895" i="21"/>
  <c r="N1165" i="21"/>
  <c r="N559" i="21"/>
  <c r="N523" i="21"/>
  <c r="N1704" i="21"/>
  <c r="N1413" i="21"/>
  <c r="N1607" i="21"/>
  <c r="N1518" i="21"/>
  <c r="N1366" i="21"/>
  <c r="N103" i="21"/>
  <c r="N1705" i="21"/>
  <c r="N2360" i="21"/>
  <c r="N1513" i="21"/>
  <c r="N1639" i="21"/>
  <c r="N225" i="21"/>
  <c r="N2251" i="21"/>
  <c r="N2151" i="21"/>
  <c r="N40" i="21"/>
  <c r="N1312" i="21"/>
  <c r="N519" i="21"/>
  <c r="N1204" i="21"/>
  <c r="N1619" i="21"/>
  <c r="N2653" i="21"/>
  <c r="N932" i="21"/>
  <c r="N2185" i="21"/>
  <c r="N189" i="21"/>
  <c r="N1605" i="21"/>
  <c r="N973" i="21"/>
  <c r="S107" i="13"/>
  <c r="N951" i="21"/>
  <c r="N2490" i="21"/>
  <c r="N1145" i="21"/>
  <c r="N2285" i="21"/>
  <c r="N1778" i="21"/>
  <c r="N120" i="21"/>
  <c r="N1621" i="21"/>
  <c r="N2137" i="21"/>
  <c r="N1924" i="21"/>
  <c r="N1942" i="21"/>
  <c r="N317" i="21"/>
  <c r="N2254" i="21"/>
  <c r="N1907" i="21"/>
  <c r="N368" i="21"/>
  <c r="N1079" i="21"/>
  <c r="N510" i="21"/>
  <c r="N1711" i="21"/>
  <c r="N1107" i="21"/>
  <c r="N442" i="21"/>
  <c r="N1424" i="21"/>
  <c r="N1928" i="21"/>
  <c r="N747" i="21"/>
  <c r="N1082" i="21"/>
  <c r="N801" i="21"/>
  <c r="N324" i="21"/>
  <c r="N1977" i="21"/>
  <c r="N262" i="21"/>
  <c r="N1272" i="21"/>
  <c r="N1853" i="21"/>
  <c r="N27" i="21"/>
  <c r="N297" i="21"/>
  <c r="N2003" i="21"/>
  <c r="N2330" i="21"/>
  <c r="N1886" i="21"/>
  <c r="N548" i="21"/>
  <c r="N1270" i="21"/>
  <c r="N2391" i="21"/>
  <c r="N1925" i="21"/>
  <c r="N1766" i="21"/>
  <c r="N22" i="21"/>
  <c r="N407" i="21"/>
  <c r="N1681" i="21"/>
  <c r="N496" i="21"/>
  <c r="N2607" i="21"/>
  <c r="N322" i="21"/>
  <c r="N2587" i="21"/>
  <c r="N775" i="21"/>
  <c r="N1530" i="21"/>
  <c r="N1290" i="21"/>
  <c r="N1215" i="21"/>
  <c r="N896" i="21"/>
  <c r="N1428" i="21"/>
  <c r="R31" i="13"/>
  <c r="N2573" i="21"/>
  <c r="N363" i="21"/>
  <c r="N1599" i="21"/>
  <c r="N2035" i="21"/>
  <c r="N2048" i="21"/>
  <c r="T33" i="27"/>
  <c r="N2112" i="21"/>
  <c r="N274" i="21"/>
  <c r="N1635" i="21"/>
  <c r="N1462" i="21"/>
  <c r="N2204" i="21"/>
  <c r="N433" i="21"/>
  <c r="N609" i="21"/>
  <c r="N244" i="21"/>
  <c r="N1232" i="21"/>
  <c r="N242" i="21"/>
  <c r="N716" i="21"/>
  <c r="N2388" i="21"/>
  <c r="N1531" i="21"/>
  <c r="N1178" i="21"/>
  <c r="N149" i="21"/>
  <c r="N576" i="21"/>
  <c r="N477" i="21"/>
  <c r="N2171" i="21"/>
  <c r="N203" i="21"/>
  <c r="N681" i="21"/>
  <c r="N100" i="21"/>
  <c r="N2407" i="21"/>
  <c r="N1101" i="21"/>
  <c r="N1362" i="21"/>
  <c r="N273" i="21"/>
  <c r="N1180" i="21"/>
  <c r="N250" i="21"/>
  <c r="N2508" i="21"/>
  <c r="N720" i="21"/>
  <c r="N1118" i="21"/>
  <c r="N2446" i="21"/>
  <c r="N830" i="21"/>
  <c r="N354" i="21"/>
  <c r="N1228" i="21"/>
  <c r="N1944" i="21"/>
  <c r="N2221" i="21"/>
  <c r="N749" i="21"/>
  <c r="N563" i="21"/>
  <c r="N531" i="21"/>
  <c r="S60" i="13"/>
  <c r="N2103" i="21"/>
  <c r="N2094" i="21"/>
  <c r="N1963" i="21"/>
  <c r="N2290" i="21"/>
  <c r="N2545" i="21"/>
  <c r="N233" i="21"/>
  <c r="N2589" i="21"/>
  <c r="N1380" i="21"/>
  <c r="N1590" i="21"/>
  <c r="N2260" i="21"/>
  <c r="N2591" i="21"/>
  <c r="N468" i="21"/>
  <c r="N2506" i="21"/>
  <c r="N1073" i="21"/>
  <c r="N1971" i="21"/>
  <c r="N1929" i="21"/>
  <c r="N867" i="21"/>
  <c r="N1143" i="21"/>
  <c r="N1451" i="21"/>
  <c r="N870" i="21"/>
  <c r="N1594" i="21"/>
  <c r="N823" i="21"/>
  <c r="N154" i="21"/>
  <c r="N323" i="21"/>
  <c r="N54" i="21"/>
  <c r="N2242" i="21"/>
  <c r="N944" i="21"/>
  <c r="N1717" i="21"/>
  <c r="N2257" i="21"/>
  <c r="N140" i="21"/>
  <c r="N1906" i="21"/>
  <c r="N2150" i="21"/>
  <c r="N950" i="21"/>
  <c r="N1423" i="21"/>
  <c r="N2098" i="21"/>
  <c r="N1149" i="21"/>
  <c r="N2176" i="21"/>
  <c r="N1332" i="21"/>
  <c r="N2644" i="21"/>
  <c r="N70" i="21"/>
  <c r="N408" i="21"/>
  <c r="N1642" i="21"/>
  <c r="N1918" i="21"/>
  <c r="N1771" i="21"/>
  <c r="N900" i="21"/>
  <c r="N1098" i="21"/>
  <c r="N761" i="21"/>
  <c r="N1763" i="21"/>
  <c r="R25" i="26"/>
  <c r="N2159" i="21"/>
  <c r="N492" i="21"/>
  <c r="N309" i="21"/>
  <c r="N650" i="21"/>
  <c r="N152" i="21"/>
  <c r="N439" i="21"/>
  <c r="N2302" i="21"/>
  <c r="N2633" i="21"/>
  <c r="R31" i="26"/>
  <c r="N2287" i="21"/>
  <c r="N2089" i="21"/>
  <c r="N1016" i="21"/>
  <c r="N251" i="21"/>
  <c r="N1319" i="21"/>
  <c r="N1565" i="21"/>
  <c r="N2344" i="21"/>
  <c r="N1810" i="21"/>
  <c r="N1370" i="21"/>
  <c r="N892" i="21"/>
  <c r="N1175" i="21"/>
  <c r="N1169" i="21"/>
  <c r="N1967" i="21"/>
  <c r="N1956" i="21"/>
  <c r="N1522" i="21"/>
  <c r="N2370" i="21"/>
  <c r="N1116" i="21"/>
  <c r="N2382" i="21"/>
  <c r="N2532" i="21"/>
  <c r="N1461" i="21"/>
  <c r="N1808" i="21"/>
  <c r="N1981" i="21"/>
  <c r="N1324" i="21"/>
  <c r="N280" i="21"/>
  <c r="N899" i="21"/>
  <c r="N1645" i="21"/>
  <c r="R37" i="26"/>
  <c r="N348" i="21"/>
  <c r="N1119" i="21"/>
  <c r="N1254" i="21"/>
  <c r="N2131" i="21"/>
  <c r="N2222" i="21"/>
  <c r="N367" i="21"/>
  <c r="N2557" i="21"/>
  <c r="N2141" i="21"/>
  <c r="N8" i="21"/>
  <c r="N1851" i="21"/>
  <c r="N1084" i="21"/>
  <c r="N2194" i="21"/>
  <c r="N1554" i="21"/>
  <c r="N1939" i="21"/>
  <c r="N1538" i="21"/>
  <c r="N1586" i="21"/>
  <c r="N466" i="21"/>
  <c r="N742" i="21"/>
  <c r="N1602" i="21"/>
  <c r="N2362" i="21"/>
  <c r="N1560" i="21"/>
  <c r="N2363" i="21"/>
  <c r="N1236" i="21"/>
  <c r="N457" i="21"/>
  <c r="N2038" i="21"/>
  <c r="N2252" i="21"/>
  <c r="N2275" i="21"/>
  <c r="N1636" i="21"/>
  <c r="N1957" i="21"/>
  <c r="N1196" i="21"/>
  <c r="N1815" i="21"/>
  <c r="N2522" i="21"/>
  <c r="N1376" i="21"/>
  <c r="N2115" i="21"/>
  <c r="N1210" i="21"/>
  <c r="N1092" i="21"/>
  <c r="N1823" i="21"/>
  <c r="N2500" i="21"/>
  <c r="N653" i="21"/>
  <c r="N488" i="21"/>
  <c r="N606" i="21"/>
  <c r="N435" i="21"/>
  <c r="N690" i="21"/>
  <c r="N1302" i="21"/>
  <c r="N1749" i="21"/>
  <c r="N1032" i="21"/>
  <c r="N1309" i="21"/>
  <c r="N696" i="21"/>
  <c r="N1526" i="21"/>
  <c r="N1638" i="21"/>
  <c r="N101" i="21"/>
  <c r="N1667" i="21"/>
  <c r="N700" i="21"/>
  <c r="N2234" i="21"/>
  <c r="N712" i="21"/>
  <c r="N880" i="21"/>
  <c r="N257" i="21"/>
  <c r="N579" i="21"/>
  <c r="N425" i="21"/>
  <c r="N1174" i="21"/>
  <c r="N1649" i="21"/>
  <c r="N1624" i="21"/>
  <c r="N711" i="21"/>
  <c r="N1884" i="21"/>
  <c r="N1237" i="21"/>
  <c r="N1407" i="21"/>
  <c r="N1068" i="21"/>
  <c r="N216" i="21"/>
  <c r="N341" i="21"/>
  <c r="N673" i="21"/>
  <c r="N722" i="21"/>
  <c r="N144" i="21"/>
  <c r="N566" i="21"/>
  <c r="N1206" i="21"/>
  <c r="N1482" i="21"/>
  <c r="N1007" i="21"/>
  <c r="N1108" i="21"/>
  <c r="N111" i="21"/>
  <c r="N1329" i="21"/>
  <c r="N729" i="21"/>
  <c r="N2441" i="21"/>
  <c r="N1477" i="21"/>
  <c r="N902" i="21"/>
  <c r="N2014" i="21"/>
  <c r="N695" i="21"/>
  <c r="N1315" i="21"/>
  <c r="N116" i="21"/>
  <c r="N1177" i="21"/>
  <c r="N1921" i="21"/>
  <c r="N1934" i="21"/>
  <c r="N2544" i="21"/>
  <c r="N1012" i="21"/>
  <c r="N470" i="21"/>
  <c r="N1882" i="21"/>
  <c r="N1549" i="21"/>
  <c r="N725" i="21"/>
  <c r="N416" i="21"/>
  <c r="N2220" i="21"/>
  <c r="N1295" i="21"/>
  <c r="N786" i="21"/>
  <c r="N1327" i="21"/>
  <c r="N1699" i="21"/>
  <c r="N1750" i="21"/>
  <c r="N39" i="21"/>
  <c r="N1150" i="21"/>
  <c r="N1858" i="21"/>
  <c r="N1278" i="21"/>
  <c r="N353" i="21"/>
  <c r="N1813" i="21"/>
  <c r="N810" i="21"/>
  <c r="N1367" i="21"/>
  <c r="N2519" i="21"/>
  <c r="N1524" i="21"/>
  <c r="N2073" i="21"/>
  <c r="N2282" i="21"/>
  <c r="N1959" i="21"/>
  <c r="N289" i="21"/>
  <c r="N1122" i="21"/>
  <c r="N1192" i="21"/>
  <c r="N1857" i="21"/>
  <c r="N989" i="21"/>
  <c r="N2565" i="21"/>
  <c r="N2312" i="21"/>
  <c r="N1444" i="21"/>
  <c r="N2354" i="21"/>
  <c r="N2513" i="21"/>
  <c r="N1437" i="21"/>
  <c r="N413" i="21"/>
  <c r="N1401" i="21"/>
  <c r="N264" i="21"/>
  <c r="N1184" i="21"/>
  <c r="R45" i="28"/>
  <c r="N2472" i="21"/>
  <c r="N1360" i="21"/>
  <c r="N787" i="21"/>
  <c r="N783" i="21"/>
  <c r="N453" i="21"/>
  <c r="N2250" i="21"/>
  <c r="N546" i="21"/>
  <c r="N1885" i="21"/>
  <c r="N2480" i="21"/>
  <c r="N979" i="21"/>
  <c r="N1968" i="21"/>
  <c r="N1772" i="21"/>
  <c r="N1722" i="21"/>
  <c r="N208" i="21"/>
  <c r="N312" i="21"/>
  <c r="N1728" i="21"/>
  <c r="N2368" i="21"/>
  <c r="N1836" i="21"/>
  <c r="N2005" i="21"/>
  <c r="N2034" i="21"/>
  <c r="N2335" i="21"/>
  <c r="N905" i="21"/>
  <c r="N2207" i="21"/>
  <c r="N1015" i="21"/>
  <c r="N934" i="21"/>
  <c r="N1954" i="21"/>
  <c r="N2491" i="21"/>
  <c r="N737" i="21"/>
  <c r="N1837" i="21"/>
  <c r="N1844" i="21"/>
  <c r="N2108" i="21"/>
  <c r="N1746" i="21"/>
  <c r="N1686" i="21"/>
  <c r="N2488" i="21"/>
  <c r="N478" i="21"/>
  <c r="N1544" i="21"/>
  <c r="N21" i="21"/>
  <c r="N933" i="21"/>
  <c r="N1883" i="21"/>
  <c r="N1316" i="21"/>
  <c r="N796" i="21"/>
  <c r="N1562" i="21"/>
  <c r="N1037" i="21"/>
  <c r="N231" i="21"/>
  <c r="N1419" i="21"/>
  <c r="N800" i="21"/>
  <c r="N1251" i="21"/>
  <c r="N940" i="21"/>
  <c r="N410" i="21"/>
  <c r="N1741" i="21"/>
  <c r="N738" i="21"/>
  <c r="N816" i="21"/>
  <c r="N936" i="21"/>
  <c r="N2162" i="21"/>
  <c r="N2146" i="21"/>
  <c r="N948" i="21"/>
  <c r="N1568" i="21"/>
  <c r="N364" i="21"/>
  <c r="R38" i="26"/>
  <c r="N165" i="21"/>
  <c r="T23" i="27"/>
  <c r="N2643" i="21"/>
  <c r="N389" i="21"/>
  <c r="N484" i="21"/>
  <c r="N1266" i="21"/>
  <c r="N557" i="21"/>
  <c r="N1550" i="21"/>
  <c r="N1700" i="21"/>
  <c r="N1640" i="21"/>
  <c r="N1342" i="21"/>
  <c r="N1988" i="21"/>
  <c r="N1774" i="21"/>
  <c r="N864" i="21"/>
  <c r="N1374" i="21"/>
  <c r="N1793" i="21"/>
  <c r="N699" i="21"/>
  <c r="N1805" i="21"/>
  <c r="N1242" i="21"/>
  <c r="N180" i="21"/>
  <c r="N1063" i="21"/>
  <c r="N988" i="21"/>
  <c r="N1226" i="21"/>
  <c r="N2313" i="21"/>
  <c r="N784" i="21"/>
  <c r="N1057" i="21"/>
  <c r="N2645" i="21"/>
  <c r="N849" i="21"/>
  <c r="N1397" i="21"/>
  <c r="N1646" i="21"/>
  <c r="N66" i="21"/>
  <c r="N109" i="21"/>
  <c r="N2584" i="21"/>
  <c r="N1043" i="21"/>
  <c r="N89" i="21"/>
  <c r="N829" i="21"/>
  <c r="N90" i="21"/>
  <c r="N602" i="21"/>
  <c r="N357" i="21"/>
  <c r="N1969" i="21"/>
  <c r="N1224" i="21"/>
  <c r="N1034" i="21"/>
  <c r="N175" i="21"/>
  <c r="N1600" i="21"/>
  <c r="N2334" i="21"/>
  <c r="N704" i="21"/>
  <c r="N617" i="21"/>
  <c r="N2055" i="21"/>
  <c r="N805" i="21"/>
  <c r="N1379" i="21"/>
  <c r="N2180" i="21"/>
  <c r="N1090" i="21"/>
  <c r="N2503" i="21"/>
  <c r="N2569" i="21"/>
  <c r="N2230" i="21"/>
  <c r="N376" i="21"/>
  <c r="N819" i="21"/>
  <c r="N1135" i="21"/>
  <c r="N1788" i="21"/>
  <c r="N396" i="21"/>
  <c r="N1233" i="21"/>
  <c r="N2601" i="21"/>
  <c r="N1003" i="21"/>
  <c r="N1136" i="21"/>
  <c r="N2443" i="21"/>
  <c r="N294" i="21"/>
  <c r="N2049" i="21"/>
  <c r="N345" i="21"/>
  <c r="N2075" i="21"/>
  <c r="N802" i="21"/>
  <c r="N1208" i="21"/>
  <c r="N1908" i="21"/>
  <c r="N2637" i="21"/>
  <c r="N2244" i="21"/>
  <c r="N769" i="21"/>
  <c r="N945" i="21"/>
  <c r="N558" i="21"/>
  <c r="N1803" i="21"/>
  <c r="N395" i="21"/>
  <c r="N2256" i="21"/>
  <c r="N1708" i="21"/>
  <c r="N536" i="21"/>
  <c r="N361" i="21"/>
  <c r="N1416" i="21"/>
  <c r="N514" i="21"/>
  <c r="N570" i="21"/>
  <c r="N207" i="21"/>
  <c r="N1384" i="21"/>
  <c r="T24" i="27"/>
  <c r="N417" i="21"/>
  <c r="N1335" i="21"/>
  <c r="N153" i="21"/>
  <c r="N1500" i="21"/>
  <c r="N703" i="21"/>
  <c r="N1915" i="21"/>
  <c r="N1492" i="21"/>
  <c r="N1445" i="21"/>
  <c r="N2203" i="21"/>
  <c r="N803" i="21"/>
  <c r="N1158" i="21"/>
  <c r="N92" i="21"/>
  <c r="N1019" i="21"/>
  <c r="N1476" i="21"/>
  <c r="N1410" i="21"/>
  <c r="N1475" i="21"/>
  <c r="T28" i="27"/>
  <c r="N1457" i="21"/>
  <c r="N567" i="21"/>
  <c r="N1404" i="21"/>
  <c r="N48" i="21"/>
  <c r="N106" i="21"/>
  <c r="N1455" i="21"/>
  <c r="N1026" i="21"/>
  <c r="N72" i="21"/>
  <c r="N311" i="21"/>
  <c r="N2311" i="21"/>
  <c r="R32" i="28"/>
  <c r="N362" i="21"/>
  <c r="N1250" i="21"/>
  <c r="N2590" i="21"/>
  <c r="N585" i="21"/>
  <c r="N2525" i="21"/>
  <c r="N1984" i="21"/>
  <c r="N2009" i="21"/>
  <c r="N2323" i="21"/>
  <c r="N2262" i="21"/>
  <c r="N2422" i="21"/>
  <c r="N977" i="21"/>
  <c r="N2033" i="21"/>
  <c r="N1345" i="21"/>
  <c r="N2482" i="21"/>
  <c r="N1630" i="21"/>
  <c r="N1504" i="21"/>
  <c r="N853" i="21"/>
  <c r="R38" i="28"/>
  <c r="N1025" i="21"/>
  <c r="R23" i="28"/>
  <c r="N721" i="21"/>
  <c r="N69" i="21"/>
  <c r="N2161" i="21"/>
  <c r="N2458" i="21"/>
  <c r="N340" i="21"/>
  <c r="N1320" i="21"/>
  <c r="N2466" i="21"/>
  <c r="N2481" i="21"/>
  <c r="N392" i="21"/>
  <c r="N953" i="21"/>
  <c r="N271" i="21"/>
  <c r="N1653" i="21"/>
  <c r="N876" i="21"/>
  <c r="N1874" i="21"/>
  <c r="AA108" i="13"/>
  <c r="N2071" i="21"/>
  <c r="N2583" i="21"/>
  <c r="N474" i="21"/>
  <c r="N1745" i="21"/>
  <c r="N835" i="21"/>
  <c r="N1078" i="21"/>
  <c r="N1216" i="21"/>
  <c r="N655" i="21"/>
  <c r="R36" i="26"/>
  <c r="N999" i="21"/>
  <c r="N532" i="21"/>
  <c r="N2623" i="21"/>
  <c r="N2232" i="21"/>
  <c r="N206" i="21"/>
  <c r="N956" i="21"/>
  <c r="N2010" i="21"/>
  <c r="N270" i="21"/>
  <c r="N2127" i="21"/>
  <c r="N2258" i="21"/>
  <c r="N2209" i="21"/>
  <c r="N1668" i="21"/>
  <c r="N764" i="21"/>
  <c r="N122" i="21"/>
  <c r="N2054" i="21"/>
  <c r="N2062" i="21"/>
  <c r="N1111" i="21"/>
  <c r="N1540" i="21"/>
  <c r="N1936" i="21"/>
  <c r="N1239" i="21"/>
  <c r="N2205" i="21"/>
  <c r="R33" i="13"/>
  <c r="N2377" i="21"/>
  <c r="N2272" i="21"/>
  <c r="N2218" i="21"/>
  <c r="N1307" i="21"/>
  <c r="N706" i="21"/>
  <c r="T29" i="27"/>
  <c r="N1485" i="21"/>
  <c r="N901" i="21"/>
  <c r="N2267" i="21"/>
  <c r="N2066" i="21"/>
  <c r="N2369" i="21"/>
  <c r="N2434" i="21"/>
  <c r="N778" i="21"/>
  <c r="N804" i="21"/>
  <c r="N619" i="21"/>
  <c r="N726" i="21"/>
  <c r="R28" i="26"/>
  <c r="N2636" i="21"/>
  <c r="N360" i="21"/>
  <c r="N1222" i="21"/>
  <c r="N1539" i="21"/>
  <c r="N224" i="21"/>
  <c r="N1277" i="21"/>
  <c r="N1603" i="21"/>
  <c r="N2078" i="21"/>
  <c r="N31" i="21"/>
  <c r="N1665" i="21"/>
  <c r="N421" i="21"/>
  <c r="N974" i="21"/>
  <c r="N1472" i="21"/>
  <c r="R34" i="13"/>
  <c r="N195" i="21"/>
  <c r="N2469" i="21"/>
  <c r="N2079" i="21"/>
  <c r="N1109" i="21"/>
  <c r="N603" i="21"/>
  <c r="N1021" i="21"/>
  <c r="N2012" i="21"/>
  <c r="N1065" i="21"/>
  <c r="N759" i="21"/>
  <c r="N1873" i="21"/>
  <c r="N746" i="21"/>
  <c r="N1357" i="21"/>
  <c r="N1023" i="21"/>
  <c r="N552" i="21"/>
  <c r="N2213" i="21"/>
  <c r="N1527" i="21"/>
  <c r="N1138" i="21"/>
  <c r="N2393" i="21"/>
  <c r="N1633" i="21"/>
  <c r="N2555" i="21"/>
  <c r="N1171" i="21"/>
  <c r="N2239" i="21"/>
  <c r="N1268" i="21"/>
  <c r="N689" i="21"/>
  <c r="N1458" i="21"/>
  <c r="N420" i="21"/>
  <c r="N1829" i="21"/>
  <c r="N822" i="21"/>
  <c r="N1405" i="21"/>
  <c r="N1960" i="21"/>
  <c r="N891" i="21"/>
  <c r="N1283" i="21"/>
  <c r="N581" i="21"/>
  <c r="N2121" i="21"/>
  <c r="N1612" i="21"/>
  <c r="N221" i="21"/>
  <c r="N26" i="21"/>
  <c r="N1613" i="21"/>
  <c r="N2246" i="21"/>
  <c r="N2116" i="21"/>
  <c r="N2337" i="21"/>
  <c r="N2439" i="21"/>
  <c r="N668" i="21"/>
  <c r="N62" i="21"/>
  <c r="N393" i="21"/>
  <c r="N2070" i="21"/>
  <c r="N81" i="21"/>
  <c r="N13" i="21"/>
  <c r="N1074" i="21"/>
  <c r="N1573" i="21"/>
  <c r="N228" i="21"/>
  <c r="R34" i="28"/>
  <c r="R33" i="26"/>
  <c r="N717" i="21"/>
  <c r="N2111" i="21"/>
  <c r="N1872" i="21"/>
  <c r="N634" i="21"/>
  <c r="N366" i="21"/>
  <c r="N1093" i="21"/>
  <c r="N1176" i="21"/>
  <c r="N212" i="21"/>
  <c r="N299" i="21"/>
  <c r="N1125" i="21"/>
  <c r="N1764" i="21"/>
  <c r="N267" i="21"/>
  <c r="N1648" i="21"/>
  <c r="N1558" i="21"/>
  <c r="N616" i="21"/>
  <c r="N1348" i="21"/>
  <c r="N513" i="21"/>
  <c r="N593" i="21"/>
  <c r="N52" i="21"/>
  <c r="N1900" i="21"/>
  <c r="N381" i="21"/>
  <c r="N352" i="21"/>
  <c r="N2618" i="21"/>
  <c r="N2181" i="21"/>
  <c r="N272" i="21"/>
  <c r="N1795" i="21"/>
  <c r="N2427" i="21"/>
  <c r="N538" i="21"/>
  <c r="N1676" i="21"/>
  <c r="N688" i="21"/>
  <c r="N2581" i="21"/>
  <c r="N2449" i="21"/>
  <c r="N287" i="21"/>
  <c r="N752" i="21"/>
  <c r="N976" i="21"/>
  <c r="N1744" i="21"/>
  <c r="N80" i="21"/>
  <c r="N732" i="21"/>
  <c r="T27" i="27"/>
  <c r="O8" i="21"/>
  <c r="N837" i="21"/>
  <c r="N2188" i="21"/>
  <c r="N618" i="21"/>
  <c r="N633" i="21"/>
  <c r="N2349" i="21"/>
  <c r="N965" i="21"/>
  <c r="N643" i="21"/>
  <c r="N1220" i="21"/>
  <c r="N874" i="21"/>
  <c r="N2620" i="21"/>
  <c r="N1804" i="21"/>
  <c r="N2518" i="21"/>
  <c r="N428" i="21"/>
  <c r="N2341" i="21"/>
  <c r="N2470" i="21"/>
  <c r="N584" i="21"/>
  <c r="N596" i="21"/>
  <c r="N2442" i="21"/>
  <c r="N131" i="21"/>
  <c r="N164" i="21"/>
  <c r="N520" i="21"/>
  <c r="N1284" i="21"/>
  <c r="N358" i="21"/>
  <c r="N1420" i="21"/>
  <c r="N780" i="21"/>
  <c r="N995" i="21"/>
  <c r="N199" i="21"/>
  <c r="N1779" i="21"/>
  <c r="N1450" i="21"/>
  <c r="N2353" i="21"/>
  <c r="N1265" i="21"/>
  <c r="N2348" i="21"/>
  <c r="N701" i="21"/>
  <c r="N1044" i="21"/>
  <c r="N635" i="21"/>
  <c r="N768" i="21"/>
  <c r="N839" i="21"/>
  <c r="N30" i="21"/>
  <c r="N1922" i="21"/>
  <c r="N29" i="21"/>
  <c r="N623" i="21"/>
  <c r="N300" i="21"/>
  <c r="N2418" i="21"/>
  <c r="N1859" i="21"/>
  <c r="O7" i="21"/>
  <c r="N1974" i="21"/>
  <c r="N986" i="21"/>
  <c r="N83" i="21"/>
  <c r="N2378" i="21"/>
  <c r="N447" i="21"/>
  <c r="N886" i="21"/>
  <c r="N2261" i="21"/>
  <c r="R39" i="28"/>
  <c r="N1468" i="21"/>
  <c r="N560" i="21"/>
  <c r="N1965" i="21"/>
  <c r="N2227" i="21"/>
  <c r="N1039" i="21"/>
  <c r="N861" i="21"/>
  <c r="N2316" i="21"/>
  <c r="N877" i="21"/>
  <c r="N1103" i="21"/>
  <c r="N2614" i="21"/>
  <c r="N1209" i="21"/>
  <c r="P386" i="21"/>
  <c r="N1189" i="21"/>
  <c r="N2090" i="21"/>
  <c r="T25" i="27"/>
  <c r="N1294" i="21"/>
  <c r="N562" i="21"/>
  <c r="N550" i="21"/>
  <c r="N2403" i="21"/>
  <c r="N1083" i="21"/>
  <c r="N343" i="21"/>
  <c r="N757" i="21"/>
  <c r="N1953" i="21"/>
  <c r="N2190" i="21"/>
  <c r="N173" i="21"/>
  <c r="N1876" i="21"/>
  <c r="N2613" i="21"/>
  <c r="N534" i="21"/>
  <c r="N1054" i="21"/>
  <c r="N644" i="21"/>
  <c r="N1798" i="21"/>
  <c r="N310" i="21"/>
  <c r="N1592" i="21"/>
  <c r="N1075" i="21"/>
  <c r="N2424" i="21"/>
  <c r="N200" i="21"/>
  <c r="N1050" i="21"/>
  <c r="N2124" i="21"/>
  <c r="N1010" i="21"/>
  <c r="N1400" i="21"/>
  <c r="N141" i="21"/>
  <c r="N922" i="21"/>
  <c r="N836" i="21"/>
  <c r="N462" i="21"/>
  <c r="N1641" i="21"/>
  <c r="N2107" i="21"/>
  <c r="N2523" i="21"/>
  <c r="N1484" i="21"/>
  <c r="N2284" i="21"/>
  <c r="N12" i="21"/>
  <c r="N984" i="21"/>
  <c r="N782" i="21"/>
  <c r="N1349" i="21"/>
  <c r="N98" i="21"/>
  <c r="N2350" i="21"/>
  <c r="N2083" i="21"/>
  <c r="N629" i="21"/>
  <c r="N1406" i="21"/>
  <c r="N943" i="21"/>
  <c r="N2530" i="21"/>
  <c r="N705" i="21"/>
  <c r="N1402" i="21"/>
  <c r="N1814" i="21"/>
  <c r="N404" i="21"/>
  <c r="N2249" i="21"/>
  <c r="N996" i="21"/>
  <c r="N1454" i="21"/>
  <c r="N1669" i="21"/>
  <c r="N1608" i="21"/>
  <c r="N2496" i="21"/>
  <c r="N1913" i="21"/>
  <c r="N872" i="21"/>
  <c r="N1275" i="21"/>
  <c r="N1775" i="21"/>
  <c r="N2324" i="21"/>
  <c r="N275" i="21"/>
  <c r="N151" i="21"/>
  <c r="N2448" i="21"/>
  <c r="N202" i="21"/>
  <c r="N2358" i="21"/>
  <c r="N419" i="21"/>
  <c r="N285" i="21"/>
  <c r="N1326" i="21"/>
  <c r="N1102" i="21"/>
  <c r="N2336" i="21"/>
  <c r="N1287" i="21"/>
  <c r="N2654" i="21"/>
  <c r="N1351" i="21"/>
  <c r="N93" i="21"/>
  <c r="N1279" i="21"/>
  <c r="N1249" i="21"/>
  <c r="N290" i="21"/>
  <c r="N482" i="21"/>
  <c r="N2554" i="21"/>
  <c r="N1682" i="21"/>
  <c r="N1651" i="21"/>
  <c r="N1852" i="21"/>
  <c r="N964" i="21"/>
  <c r="N1644" i="21"/>
  <c r="N817" i="21"/>
  <c r="N1114" i="21"/>
  <c r="N1695" i="21"/>
  <c r="N1298" i="21"/>
  <c r="N1040" i="21"/>
  <c r="N1191" i="21"/>
  <c r="N1393" i="21"/>
  <c r="N535" i="21"/>
  <c r="N1438" i="21"/>
  <c r="N1658" i="21"/>
  <c r="N2342" i="21"/>
  <c r="N160" i="21"/>
  <c r="R29" i="26"/>
  <c r="N1552" i="21"/>
  <c r="N792" i="21"/>
  <c r="N1933" i="21"/>
  <c r="N2081" i="21"/>
  <c r="N2268" i="21"/>
  <c r="N2622" i="21"/>
  <c r="N777" i="21"/>
  <c r="N1352" i="21"/>
  <c r="N2649" i="21"/>
  <c r="N387" i="21"/>
  <c r="N1818" i="21"/>
  <c r="N188" i="21"/>
  <c r="N1849" i="21"/>
  <c r="N1980" i="21"/>
  <c r="N970" i="21"/>
  <c r="N1448" i="21"/>
  <c r="N1559" i="21"/>
  <c r="N1519" i="21"/>
  <c r="N677" i="21"/>
  <c r="N862" i="21"/>
  <c r="N2301" i="21"/>
  <c r="N2576" i="21"/>
  <c r="N129" i="21"/>
  <c r="N763" i="21"/>
  <c r="N94" i="21"/>
  <c r="N2638" i="21"/>
  <c r="N1898" i="21"/>
  <c r="R27" i="13"/>
  <c r="N2608" i="21"/>
  <c r="N2499" i="21"/>
  <c r="N181" i="21"/>
  <c r="N2197" i="21"/>
  <c r="R39" i="26"/>
  <c r="N1999" i="21"/>
  <c r="N1937" i="21"/>
  <c r="N2288" i="21"/>
  <c r="N1157" i="21"/>
  <c r="N1817" i="21"/>
  <c r="N2295" i="21"/>
  <c r="N1848" i="21"/>
  <c r="N2502" i="21"/>
  <c r="N1452" i="21"/>
  <c r="R44" i="28"/>
  <c r="N1911" i="21"/>
  <c r="N545" i="21"/>
  <c r="N2321" i="21"/>
  <c r="N143" i="21"/>
  <c r="N882" i="21"/>
  <c r="N1261" i="21"/>
  <c r="N1845" i="21"/>
  <c r="R35" i="13"/>
  <c r="N1334" i="21"/>
  <c r="N1827" i="21"/>
  <c r="N277" i="21"/>
  <c r="N2047" i="21"/>
  <c r="T32" i="27"/>
  <c r="N1436" i="21"/>
  <c r="N1124" i="21"/>
  <c r="N568" i="21"/>
  <c r="N1987" i="21"/>
  <c r="N758" i="21"/>
  <c r="N1611" i="21"/>
  <c r="N172" i="21"/>
  <c r="R30" i="26"/>
  <c r="N850" i="21"/>
  <c r="N1696" i="21"/>
  <c r="N1947" i="21"/>
  <c r="N1487" i="21"/>
  <c r="N1729" i="21"/>
  <c r="O38" i="13"/>
  <c r="N1583" i="21"/>
  <c r="N1305" i="21"/>
  <c r="N809" i="21"/>
  <c r="N647" i="21"/>
  <c r="N56" i="21"/>
  <c r="N1541" i="21"/>
  <c r="N138" i="21"/>
  <c r="N845" i="21"/>
  <c r="N1991" i="21"/>
  <c r="N2061" i="21"/>
  <c r="N2397" i="21"/>
  <c r="N450" i="21"/>
  <c r="N1049" i="21"/>
  <c r="N2505" i="21"/>
  <c r="N2143" i="21"/>
  <c r="N74" i="21"/>
  <c r="N1811" i="21"/>
  <c r="N2528" i="21"/>
  <c r="N1205" i="21"/>
  <c r="N2625" i="21"/>
  <c r="N1325" i="21"/>
  <c r="N846" i="21"/>
  <c r="N1094" i="21"/>
  <c r="N1340" i="21"/>
  <c r="N715" i="21"/>
  <c r="N2437" i="21"/>
  <c r="N2450" i="21"/>
  <c r="N2120" i="21"/>
  <c r="N1584" i="21"/>
  <c r="N622" i="21"/>
  <c r="N1747" i="21"/>
  <c r="N743" i="21"/>
  <c r="N1447" i="21"/>
  <c r="N2044" i="21"/>
  <c r="N583" i="21"/>
  <c r="N372" i="21"/>
  <c r="N1000" i="21"/>
  <c r="N276" i="21"/>
  <c r="N347" i="21"/>
  <c r="N1244" i="21"/>
  <c r="N1321" i="21"/>
  <c r="N2317" i="21"/>
  <c r="N82" i="21"/>
  <c r="N1375" i="21"/>
  <c r="N793" i="21"/>
  <c r="N1821" i="21"/>
  <c r="N87" i="21"/>
  <c r="N2208" i="21"/>
  <c r="N2304" i="21"/>
  <c r="N507" i="21"/>
  <c r="N554" i="21"/>
  <c r="N1071" i="21"/>
  <c r="N2582" i="21"/>
  <c r="N451" i="21"/>
  <c r="N1110" i="21"/>
  <c r="N1547" i="21"/>
  <c r="N2200" i="21"/>
  <c r="N2497" i="21"/>
  <c r="N2465" i="21"/>
  <c r="N795" i="21"/>
  <c r="N2381" i="21"/>
  <c r="R24" i="28"/>
  <c r="N415" i="21"/>
  <c r="N674" i="21"/>
  <c r="N1510" i="21"/>
  <c r="N2058" i="21"/>
  <c r="N2485" i="21"/>
  <c r="N166" i="21"/>
  <c r="N807" i="21"/>
  <c r="N454" i="21"/>
  <c r="T30" i="27"/>
  <c r="N1570" i="21"/>
  <c r="N245" i="21"/>
  <c r="N724" i="21"/>
  <c r="N406" i="21"/>
  <c r="N139" i="21"/>
  <c r="N2228" i="21"/>
  <c r="N1631" i="21"/>
  <c r="N2091" i="21"/>
  <c r="N2076" i="21"/>
  <c r="N2473" i="21"/>
  <c r="N2433" i="21"/>
  <c r="N2540" i="21"/>
  <c r="N1935" i="21"/>
  <c r="N248" i="21"/>
  <c r="N789" i="21"/>
  <c r="N445" i="21"/>
  <c r="N1247" i="21"/>
  <c r="N1706" i="21"/>
  <c r="N34" i="21"/>
  <c r="N2211" i="21"/>
  <c r="N1838" i="21"/>
  <c r="N113" i="21"/>
  <c r="N2577" i="21"/>
  <c r="N414" i="21"/>
  <c r="N1467" i="21"/>
  <c r="N1689" i="21"/>
  <c r="N2412" i="21"/>
  <c r="N1567" i="21"/>
  <c r="N256" i="21"/>
  <c r="N55" i="21"/>
  <c r="N179" i="21"/>
  <c r="N2105" i="21"/>
  <c r="N84" i="21"/>
  <c r="N1831" i="21"/>
  <c r="N2498" i="21"/>
  <c r="N2281" i="21"/>
  <c r="N868" i="21"/>
  <c r="N543" i="21"/>
  <c r="N2039" i="21"/>
  <c r="N658" i="21"/>
  <c r="N1264" i="21"/>
  <c r="N266" i="21"/>
  <c r="N2130" i="21"/>
  <c r="N691" i="21"/>
  <c r="R28" i="28"/>
  <c r="N2077" i="21"/>
  <c r="N1537" i="21"/>
  <c r="N1843" i="21"/>
  <c r="N1707" i="21"/>
  <c r="N941" i="21"/>
  <c r="N556" i="21"/>
  <c r="N306" i="21"/>
  <c r="N636" i="21"/>
  <c r="N9" i="21"/>
  <c r="N1828" i="21"/>
  <c r="N349" i="21"/>
  <c r="N912" i="21"/>
  <c r="N1893" i="21"/>
  <c r="N1548" i="21"/>
  <c r="N727" i="21"/>
  <c r="N226" i="21"/>
  <c r="N1986" i="21"/>
  <c r="N2183" i="21"/>
  <c r="N2347" i="21"/>
  <c r="N211" i="21"/>
  <c r="N123" i="21"/>
  <c r="N1024" i="21"/>
  <c r="N1318" i="21"/>
  <c r="N2037" i="21"/>
  <c r="N58" i="21"/>
  <c r="N661" i="21"/>
  <c r="N785" i="21"/>
  <c r="N2021" i="21"/>
  <c r="N2624" i="21"/>
  <c r="R32" i="26"/>
  <c r="N2650" i="21"/>
  <c r="N2093" i="21"/>
  <c r="N736" i="21"/>
  <c r="N469" i="21"/>
  <c r="N1864" i="21"/>
  <c r="N1718" i="21"/>
  <c r="N2092" i="21"/>
  <c r="N2118" i="21"/>
  <c r="N1243" i="21"/>
  <c r="N663" i="21"/>
  <c r="N2405" i="21"/>
  <c r="N430" i="21"/>
  <c r="N1156" i="21"/>
  <c r="N2006" i="21"/>
  <c r="N2641" i="21"/>
  <c r="N908" i="21"/>
  <c r="N2156" i="21"/>
  <c r="N456" i="21"/>
  <c r="N1517" i="21"/>
  <c r="N1172" i="21"/>
  <c r="N575" i="21"/>
  <c r="N1866" i="21"/>
  <c r="N1095" i="21"/>
  <c r="N903" i="21"/>
  <c r="N797" i="21"/>
  <c r="N686" i="21"/>
  <c r="N227" i="21"/>
  <c r="R27" i="26"/>
  <c r="N356" i="21"/>
  <c r="N1643" i="21"/>
  <c r="N949" i="21"/>
  <c r="N2345" i="21"/>
  <c r="N1133" i="21"/>
  <c r="N1289" i="21"/>
  <c r="N68" i="21"/>
  <c r="N1712" i="21"/>
  <c r="N1806" i="21"/>
  <c r="N169" i="21"/>
  <c r="N833" i="21"/>
  <c r="N517" i="21"/>
  <c r="N2416" i="21"/>
  <c r="N2514" i="21"/>
  <c r="R31" i="28"/>
  <c r="N1314" i="21"/>
  <c r="N2438" i="21"/>
  <c r="N2240" i="21"/>
  <c r="N1585" i="21"/>
  <c r="N328" i="21"/>
  <c r="N1536" i="21"/>
  <c r="N1440" i="21"/>
  <c r="N682" i="21"/>
  <c r="N156" i="21"/>
  <c r="N234" i="21"/>
  <c r="N1765" i="21"/>
  <c r="N2139" i="21"/>
  <c r="N683" i="21"/>
  <c r="N1434" i="21"/>
  <c r="N1121" i="21"/>
  <c r="N2100" i="21"/>
  <c r="N2226" i="21"/>
  <c r="N2157" i="21"/>
  <c r="N631" i="21"/>
  <c r="N2517" i="21"/>
  <c r="N1614" i="21"/>
  <c r="N409" i="21"/>
  <c r="N1446" i="21"/>
  <c r="N2233" i="21"/>
  <c r="N1832" i="21"/>
  <c r="N247" i="21"/>
  <c r="N142" i="21"/>
  <c r="N1777" i="21"/>
  <c r="N1027" i="21"/>
  <c r="N332" i="21"/>
  <c r="N112" i="21"/>
  <c r="N555" i="21"/>
  <c r="N915" i="21"/>
  <c r="N895" i="21"/>
  <c r="N255" i="21"/>
  <c r="N788" i="21"/>
  <c r="N76" i="21"/>
  <c r="N1847" i="21"/>
  <c r="N1170" i="21"/>
  <c r="N171" i="21"/>
  <c r="N49" i="21"/>
  <c r="N1742" i="21"/>
  <c r="N1958" i="21"/>
  <c r="N45" i="21"/>
  <c r="N1229" i="21"/>
  <c r="N2550" i="21"/>
  <c r="N1697" i="21"/>
  <c r="N1634" i="21"/>
  <c r="N2413" i="21"/>
  <c r="N723" i="21"/>
  <c r="N1493" i="21"/>
  <c r="N1453" i="21"/>
  <c r="N2186" i="21"/>
  <c r="N2628" i="21"/>
  <c r="N1337" i="21"/>
  <c r="N2493" i="21"/>
  <c r="N2396" i="21"/>
  <c r="N2399" i="21"/>
  <c r="N1141" i="21"/>
  <c r="N342" i="21"/>
  <c r="N1368" i="21"/>
  <c r="N528" i="21"/>
  <c r="N1792" i="21"/>
  <c r="N1080" i="21"/>
  <c r="N1408" i="21"/>
  <c r="N1048" i="21"/>
  <c r="N491" i="21"/>
  <c r="N1155" i="21"/>
  <c r="N750" i="21"/>
  <c r="S109" i="13"/>
  <c r="R26" i="13"/>
  <c r="N987" i="21"/>
  <c r="R24" i="13"/>
  <c r="N1252" i="21"/>
  <c r="N1625" i="21"/>
  <c r="N1262" i="21"/>
  <c r="N714" i="21"/>
  <c r="N2531" i="21"/>
  <c r="N610" i="21"/>
  <c r="N2082" i="21"/>
  <c r="N1140" i="21"/>
  <c r="N848" i="21"/>
  <c r="N512" i="21"/>
  <c r="N884" i="21"/>
  <c r="N2319" i="21"/>
  <c r="N613" i="21"/>
  <c r="N919" i="21"/>
  <c r="N1964" i="21"/>
  <c r="N2238" i="21"/>
  <c r="N1785" i="21"/>
  <c r="N281" i="21"/>
  <c r="N2356" i="21"/>
  <c r="N2428" i="21"/>
  <c r="N204" i="21"/>
  <c r="N597" i="21"/>
  <c r="N42" i="21"/>
  <c r="N2270" i="21"/>
  <c r="R106" i="13"/>
  <c r="N710" i="21"/>
  <c r="N444" i="21"/>
  <c r="N946" i="21"/>
  <c r="N1932" i="21"/>
  <c r="N733" i="21"/>
  <c r="N2265" i="21"/>
  <c r="N1870" i="21"/>
  <c r="N2375" i="21"/>
  <c r="N301" i="21"/>
  <c r="N2022" i="21"/>
  <c r="N370" i="21"/>
  <c r="N1990" i="21"/>
  <c r="N1411" i="21"/>
  <c r="N1830" i="21"/>
  <c r="N924" i="21"/>
  <c r="N1022" i="21"/>
  <c r="N1359" i="21"/>
  <c r="N1762" i="21"/>
  <c r="N1508" i="21"/>
  <c r="N751" i="21"/>
  <c r="N967" i="21"/>
  <c r="N1117" i="21"/>
  <c r="N1481" i="21"/>
  <c r="N313" i="21"/>
  <c r="N1564" i="21"/>
  <c r="N1914" i="21"/>
  <c r="N2509" i="21"/>
  <c r="N827" i="21"/>
  <c r="N1556" i="21"/>
  <c r="N1905" i="21"/>
  <c r="N1628" i="21"/>
  <c r="N2138" i="21"/>
  <c r="N580" i="21"/>
  <c r="N403" i="21"/>
  <c r="N1819" i="21"/>
  <c r="N962" i="21"/>
  <c r="N201" i="21"/>
  <c r="N2013" i="21"/>
  <c r="N1875" i="21"/>
  <c r="N582" i="21"/>
  <c r="N384" i="21"/>
  <c r="N375" i="21"/>
  <c r="N2152" i="21"/>
  <c r="N2050" i="21"/>
  <c r="N515" i="21"/>
  <c r="N1761" i="21"/>
  <c r="N588" i="21"/>
  <c r="N1684" i="21"/>
  <c r="N2631" i="21"/>
  <c r="N806" i="21"/>
  <c r="N2476" i="21"/>
  <c r="N401" i="21"/>
  <c r="N2299" i="21"/>
  <c r="N2063" i="21"/>
  <c r="N2606" i="21"/>
  <c r="N1743" i="21"/>
  <c r="N193" i="21"/>
  <c r="N2309" i="21"/>
  <c r="N1637" i="21"/>
  <c r="N2414" i="21"/>
  <c r="N1008" i="21"/>
  <c r="N1120" i="21"/>
  <c r="N2198" i="21"/>
  <c r="N2310" i="21"/>
  <c r="N935" i="21"/>
  <c r="N1396" i="21"/>
  <c r="N1390" i="21"/>
  <c r="R60" i="13"/>
  <c r="N1002" i="21"/>
  <c r="N446" i="21"/>
  <c r="N857" i="21"/>
  <c r="N1035" i="21"/>
  <c r="N923" i="21"/>
  <c r="N2195" i="21"/>
  <c r="N1688" i="21"/>
  <c r="N2148" i="21"/>
  <c r="N1415" i="21"/>
  <c r="N218" i="21"/>
  <c r="M8" i="21"/>
  <c r="N1868" i="21"/>
  <c r="N824" i="21"/>
  <c r="N2395" i="21"/>
  <c r="N2486" i="21"/>
  <c r="N95" i="21"/>
  <c r="N2331" i="21"/>
  <c r="N2452" i="21"/>
  <c r="N926" i="21"/>
  <c r="N1752" i="21"/>
  <c r="O9" i="21"/>
  <c r="N1820" i="21"/>
  <c r="N1727" i="21"/>
  <c r="N2125" i="21"/>
  <c r="N1271" i="21"/>
  <c r="N2392" i="21"/>
  <c r="N148" i="21"/>
  <c r="R35" i="28"/>
  <c r="N2303" i="21"/>
  <c r="N464" i="21"/>
  <c r="N2474" i="21"/>
  <c r="N573" i="21"/>
  <c r="N1219" i="21"/>
  <c r="N472" i="21"/>
  <c r="N1757" i="21"/>
  <c r="N2651" i="21"/>
  <c r="N1353" i="21"/>
  <c r="N1542" i="21"/>
  <c r="N692" i="21"/>
  <c r="N744" i="21"/>
  <c r="N1163" i="21"/>
  <c r="N521" i="21"/>
  <c r="N914" i="21"/>
  <c r="N2602" i="21"/>
  <c r="N1563" i="21"/>
  <c r="N2223" i="21"/>
  <c r="N1322" i="21"/>
  <c r="N2575" i="21"/>
  <c r="N1202" i="21"/>
  <c r="N1702" i="21"/>
  <c r="N479" i="21"/>
  <c r="O550" i="21"/>
  <c r="N2343" i="21"/>
  <c r="N1328" i="21"/>
  <c r="N2580" i="21"/>
  <c r="N990" i="21"/>
  <c r="N2273" i="21"/>
  <c r="N2400" i="21"/>
  <c r="N1260" i="21"/>
  <c r="N10" i="21"/>
  <c r="N99" i="21"/>
  <c r="N911" i="21"/>
  <c r="N1846" i="21"/>
  <c r="N2566" i="21"/>
  <c r="N1285" i="21"/>
  <c r="N2401" i="21"/>
  <c r="N1089" i="21"/>
  <c r="N1382" i="21"/>
  <c r="N820" i="21"/>
  <c r="N1687" i="21"/>
  <c r="N336" i="21"/>
  <c r="N33" i="21"/>
  <c r="N1850" i="21"/>
  <c r="N2432" i="21"/>
  <c r="N1632" i="21"/>
  <c r="N728" i="21"/>
  <c r="N1598" i="21"/>
  <c r="N2135" i="21"/>
  <c r="N814" i="21"/>
  <c r="N1470" i="21"/>
  <c r="N745" i="21"/>
  <c r="N1860" i="21"/>
  <c r="N825" i="21"/>
  <c r="N1148" i="21"/>
  <c r="N1738" i="21"/>
  <c r="N765" i="21"/>
  <c r="N614" i="21"/>
  <c r="N1166" i="21"/>
  <c r="N2483" i="21"/>
  <c r="N1901" i="21"/>
  <c r="N412" i="21"/>
  <c r="N2339" i="21"/>
  <c r="N2320" i="21"/>
  <c r="N774" i="21"/>
  <c r="N527" i="21"/>
  <c r="R29" i="13"/>
  <c r="N422" i="21"/>
  <c r="N186" i="21"/>
  <c r="N427" i="21"/>
  <c r="N1940" i="21"/>
  <c r="N2510" i="21"/>
  <c r="R25" i="28"/>
  <c r="N2163" i="21"/>
  <c r="N411" i="21"/>
  <c r="N145" i="21"/>
  <c r="N2380" i="21"/>
  <c r="N418" i="21"/>
  <c r="N2379" i="21"/>
  <c r="N1841" i="21"/>
  <c r="N2621" i="21"/>
  <c r="N1660" i="21"/>
  <c r="N781" i="21"/>
  <c r="N219" i="21"/>
  <c r="N463" i="21"/>
  <c r="N1740" i="21"/>
  <c r="N448" i="21"/>
  <c r="N1769" i="21"/>
  <c r="N754" i="21"/>
  <c r="N1017" i="21"/>
  <c r="N296" i="21"/>
  <c r="N2536" i="21"/>
  <c r="N325" i="21"/>
  <c r="N44" i="21"/>
  <c r="N1383" i="21"/>
  <c r="N117" i="21"/>
  <c r="R43" i="28"/>
  <c r="N338" i="21"/>
  <c r="N1543" i="21"/>
  <c r="N1533" i="21"/>
  <c r="N2376" i="21"/>
  <c r="N2019" i="21"/>
  <c r="N969" i="21"/>
  <c r="N1671" i="21"/>
  <c r="N1235" i="21"/>
  <c r="N2511" i="21"/>
  <c r="N2431" i="21"/>
  <c r="N975" i="21"/>
  <c r="N913" i="21"/>
  <c r="N295" i="21"/>
  <c r="N863" i="21"/>
  <c r="N2042" i="21"/>
  <c r="N1361" i="21"/>
  <c r="N284" i="21"/>
  <c r="N1227" i="21"/>
  <c r="N1869" i="21"/>
  <c r="N627" i="21"/>
  <c r="N665" i="21"/>
  <c r="N1195" i="21"/>
  <c r="N1394" i="21"/>
  <c r="N159" i="21"/>
  <c r="N852" i="21"/>
  <c r="N1364" i="21"/>
  <c r="N1060" i="21"/>
  <c r="N497" i="21"/>
  <c r="N808" i="21"/>
  <c r="N2574" i="21"/>
  <c r="N2572" i="21"/>
  <c r="N1754" i="21"/>
  <c r="N1439" i="21"/>
  <c r="Q80" i="21"/>
  <c r="N1534" i="21"/>
  <c r="N329" i="21"/>
  <c r="N834" i="21"/>
  <c r="N1962" i="21"/>
  <c r="R24" i="26"/>
  <c r="N930" i="21"/>
  <c r="T60" i="13"/>
  <c r="N1994" i="21"/>
  <c r="N1006" i="21"/>
  <c r="N595" i="21"/>
  <c r="N1618" i="21"/>
  <c r="N2225" i="21"/>
  <c r="N1931" i="21"/>
  <c r="N2359" i="21"/>
  <c r="N1105" i="21"/>
  <c r="N235" i="21"/>
  <c r="N2243" i="21"/>
  <c r="R46" i="28"/>
  <c r="N1414" i="21"/>
  <c r="N518" i="21"/>
  <c r="N1790" i="21"/>
  <c r="N1496" i="21"/>
  <c r="O39" i="13"/>
  <c r="O40" i="13" s="1"/>
  <c r="N1588" i="21"/>
  <c r="N316" i="21"/>
  <c r="N2280" i="21"/>
  <c r="N589" i="21"/>
  <c r="N571" i="21"/>
  <c r="N2578" i="21"/>
  <c r="N929" i="21"/>
  <c r="N391" i="21"/>
  <c r="N1505" i="21"/>
  <c r="N2298" i="21"/>
  <c r="N2011" i="21"/>
  <c r="N991" i="21"/>
  <c r="N133" i="21"/>
  <c r="N2340" i="21"/>
  <c r="N1992" i="21"/>
  <c r="N2158" i="21"/>
  <c r="N2007" i="21"/>
  <c r="N2419" i="21"/>
  <c r="N11" i="21"/>
  <c r="N873" i="21"/>
  <c r="N405" i="21"/>
  <c r="N2467" i="21"/>
  <c r="N331" i="21"/>
  <c r="N1735" i="21"/>
  <c r="N1009" i="21"/>
  <c r="N2175" i="21"/>
  <c r="N265" i="21"/>
  <c r="N2593" i="21"/>
  <c r="N1429" i="21"/>
  <c r="N1347" i="21"/>
  <c r="N2289" i="21"/>
  <c r="N1304" i="21"/>
  <c r="N2598" i="21"/>
  <c r="N105" i="21"/>
  <c r="N1087" i="21"/>
  <c r="N2404" i="21"/>
  <c r="N1661" i="21"/>
  <c r="N871" i="21"/>
  <c r="N1516" i="21"/>
  <c r="N263" i="21"/>
  <c r="N2000" i="21"/>
  <c r="N1756" i="21"/>
  <c r="N2219" i="21"/>
  <c r="N1515" i="21"/>
  <c r="R34" i="26"/>
  <c r="N978" i="21"/>
  <c r="N1425" i="21"/>
  <c r="N2453" i="21"/>
  <c r="N843" i="21"/>
  <c r="N2106" i="21"/>
  <c r="N1495" i="21"/>
  <c r="N865" i="21"/>
  <c r="N2538" i="21"/>
  <c r="N2648" i="21"/>
  <c r="N1330" i="21"/>
  <c r="N1909" i="21"/>
  <c r="N904" i="21"/>
  <c r="N2616" i="21"/>
  <c r="N2182" i="21"/>
  <c r="N1014" i="21"/>
  <c r="N2463" i="21"/>
  <c r="N1512" i="21"/>
  <c r="N2549" i="21"/>
  <c r="N881" i="21"/>
  <c r="N770" i="21"/>
  <c r="N400" i="21"/>
  <c r="N452" i="21"/>
  <c r="N719" i="21"/>
  <c r="N2562" i="21"/>
  <c r="N741" i="21"/>
  <c r="N1685" i="21"/>
  <c r="N1535" i="21"/>
  <c r="N612" i="21"/>
  <c r="N2547" i="21"/>
  <c r="N1001" i="21"/>
  <c r="N537" i="21"/>
  <c r="N490" i="21"/>
  <c r="N1748" i="21"/>
  <c r="N889" i="21"/>
  <c r="N671" i="21"/>
  <c r="N1912" i="21"/>
  <c r="N675" i="21"/>
  <c r="N1574" i="21"/>
  <c r="N1213" i="21"/>
  <c r="N2306" i="21"/>
  <c r="N1794" i="21"/>
  <c r="N321" i="21"/>
  <c r="N959" i="21"/>
  <c r="N1276" i="21"/>
  <c r="N2057" i="21"/>
  <c r="N335" i="21"/>
  <c r="N2241" i="21"/>
  <c r="N1812" i="21"/>
  <c r="N2436" i="21"/>
  <c r="N1834" i="21"/>
  <c r="N2297" i="21"/>
  <c r="N1161" i="21"/>
  <c r="N1409" i="21"/>
  <c r="N1346" i="21"/>
  <c r="N2294" i="21"/>
  <c r="N1070" i="21"/>
  <c r="N304" i="21"/>
  <c r="N1589" i="21"/>
  <c r="N2429" i="21"/>
  <c r="N107" i="21"/>
  <c r="N2398" i="21"/>
  <c r="N185" i="21"/>
  <c r="N307" i="21"/>
  <c r="N1809" i="21"/>
  <c r="N2371" i="21"/>
  <c r="N916" i="21"/>
  <c r="N1167" i="21"/>
  <c r="N2174" i="21"/>
  <c r="N2460" i="21"/>
  <c r="N1373" i="21"/>
  <c r="N1654" i="21"/>
  <c r="N1791" i="21"/>
  <c r="N63" i="21"/>
  <c r="N2266" i="21"/>
  <c r="N147" i="21"/>
  <c r="N760" i="21"/>
  <c r="N1403" i="21"/>
  <c r="N1566" i="21"/>
  <c r="N2132" i="21"/>
  <c r="N146" i="21"/>
  <c r="N2004" i="21"/>
  <c r="N985" i="21"/>
  <c r="N229" i="21"/>
  <c r="N449" i="21"/>
  <c r="N1308" i="21"/>
  <c r="N2024" i="21"/>
  <c r="N16" i="21"/>
  <c r="N1221" i="21"/>
  <c r="N2043" i="21"/>
  <c r="N2259" i="21"/>
  <c r="N533" i="21"/>
  <c r="N1466" i="21"/>
  <c r="N1683" i="21"/>
  <c r="N135" i="21"/>
  <c r="N906" i="21"/>
  <c r="N23" i="21"/>
  <c r="N1975" i="21"/>
  <c r="N909" i="21"/>
  <c r="N1489" i="21"/>
  <c r="N1186" i="21"/>
  <c r="N1751" i="21"/>
  <c r="N1724" i="21"/>
  <c r="N2642" i="21"/>
  <c r="S39" i="13"/>
  <c r="N2563" i="21"/>
  <c r="N2478" i="21"/>
  <c r="N118" i="21"/>
  <c r="N2065" i="21"/>
  <c r="N6" i="21"/>
  <c r="N241" i="21"/>
  <c r="N79" i="21"/>
  <c r="N222" i="21"/>
  <c r="N1551" i="21"/>
  <c r="N1344" i="21"/>
  <c r="N286" i="21"/>
  <c r="N2030" i="21"/>
  <c r="N75" i="21"/>
  <c r="P7" i="21"/>
  <c r="N626" i="21"/>
  <c r="N1501" i="21"/>
  <c r="N1030" i="21"/>
  <c r="N246" i="21"/>
  <c r="N1659" i="21"/>
  <c r="N1571" i="21"/>
  <c r="N1442" i="21"/>
  <c r="N298" i="21"/>
  <c r="N308" i="21"/>
  <c r="N1546" i="21"/>
  <c r="N574" i="21"/>
  <c r="N2253" i="21"/>
  <c r="N1923" i="21"/>
  <c r="N1989" i="21"/>
  <c r="N237" i="21"/>
  <c r="N1336" i="21"/>
  <c r="N1293" i="21"/>
  <c r="N2479" i="21"/>
  <c r="N1555" i="21"/>
  <c r="N330" i="21"/>
  <c r="N2524" i="21"/>
  <c r="N50" i="21"/>
  <c r="N1059" i="21"/>
  <c r="N875" i="21"/>
  <c r="N662" i="21"/>
  <c r="N1664" i="21"/>
  <c r="N436" i="21"/>
  <c r="N2426" i="21"/>
  <c r="N854" i="21"/>
  <c r="N2210" i="21"/>
  <c r="N2579" i="21"/>
  <c r="N2435" i="21"/>
  <c r="N1246" i="21"/>
  <c r="N1230" i="21"/>
  <c r="O418" i="21"/>
  <c r="N2099" i="21"/>
  <c r="N187" i="21"/>
  <c r="N2351" i="21"/>
  <c r="N1587" i="21"/>
  <c r="N2542" i="21"/>
  <c r="N2025" i="21"/>
  <c r="N1212" i="21"/>
  <c r="N2632" i="21"/>
  <c r="N541" i="21"/>
  <c r="N1004" i="21"/>
  <c r="N374" i="21"/>
  <c r="N2056" i="21"/>
  <c r="N2457" i="21"/>
  <c r="N1045" i="21"/>
  <c r="N1716" i="21"/>
  <c r="N2291" i="21"/>
  <c r="N1115" i="21"/>
  <c r="N1064" i="21"/>
  <c r="N1532" i="21"/>
  <c r="N2018" i="21"/>
  <c r="N1129" i="21"/>
  <c r="N162" i="21"/>
  <c r="N1263" i="21"/>
  <c r="N1597" i="21"/>
  <c r="N2002" i="21"/>
  <c r="N1627" i="21"/>
  <c r="N954" i="21"/>
  <c r="N1709" i="21"/>
  <c r="N158" i="21"/>
  <c r="N2307" i="21"/>
  <c r="N2364" i="21"/>
  <c r="N2015" i="21"/>
  <c r="N2367" i="21"/>
  <c r="N1502" i="21"/>
  <c r="N1691" i="21"/>
  <c r="N657" i="21"/>
  <c r="N526" i="21"/>
  <c r="N1358" i="21"/>
  <c r="N2059" i="21"/>
  <c r="N504" i="21"/>
  <c r="N771" i="21"/>
  <c r="N64" i="21"/>
  <c r="N2031" i="21"/>
  <c r="N2610" i="21"/>
  <c r="N1930" i="21"/>
  <c r="N2372" i="21"/>
  <c r="R32" i="13"/>
  <c r="N1185" i="21"/>
  <c r="T106" i="13"/>
  <c r="N483" i="21"/>
  <c r="R29" i="28"/>
  <c r="N553" i="21"/>
  <c r="N2064" i="21"/>
  <c r="N1826" i="21"/>
  <c r="N547" i="21"/>
  <c r="N2329" i="21"/>
  <c r="N438" i="21"/>
  <c r="N2155" i="21"/>
  <c r="N386" i="21"/>
  <c r="N813" i="21"/>
  <c r="R40" i="28"/>
  <c r="N440" i="21"/>
  <c r="N53" i="21"/>
  <c r="N2264" i="21"/>
  <c r="N1168" i="21"/>
  <c r="N1789" i="21"/>
  <c r="N2085" i="21"/>
  <c r="N1629" i="21"/>
  <c r="N648" i="21"/>
  <c r="N2051" i="21"/>
  <c r="N859" i="21"/>
  <c r="N78" i="21"/>
  <c r="N2430" i="21"/>
  <c r="N1459" i="21"/>
  <c r="N844" i="21"/>
  <c r="N230" i="21"/>
  <c r="N1622" i="21"/>
  <c r="N315" i="21"/>
  <c r="N1431" i="21"/>
  <c r="L31" i="21"/>
  <c r="N1796" i="21"/>
  <c r="N1983" i="21"/>
  <c r="N1052" i="21"/>
  <c r="H2655" i="21"/>
  <c r="N205" i="21"/>
  <c r="R23" i="13"/>
  <c r="N2357" i="21"/>
  <c r="N2384" i="21"/>
  <c r="N866" i="21"/>
  <c r="N1077" i="21"/>
  <c r="N2459" i="21"/>
  <c r="N279" i="21"/>
  <c r="N1997" i="21"/>
  <c r="N2283" i="21"/>
  <c r="N2067" i="21"/>
  <c r="N1047" i="21"/>
  <c r="N1824" i="21"/>
  <c r="N599" i="21"/>
  <c r="N2529" i="21"/>
  <c r="N91" i="21"/>
  <c r="N379" i="21"/>
  <c r="N2325" i="21"/>
  <c r="N799" i="21"/>
  <c r="N1085" i="21"/>
  <c r="N1248" i="21"/>
  <c r="N1056" i="21"/>
  <c r="N1663" i="21"/>
  <c r="N910" i="21"/>
  <c r="N1825" i="21"/>
  <c r="T59" i="13"/>
  <c r="N1020" i="21"/>
  <c r="N630" i="21"/>
  <c r="N952" i="21"/>
  <c r="N2630" i="21"/>
  <c r="N2423" i="21"/>
  <c r="N1313" i="21"/>
  <c r="N508" i="21"/>
  <c r="I6" i="13"/>
  <c r="I13" i="13"/>
  <c r="I5" i="13"/>
  <c r="G7" i="27"/>
  <c r="G6" i="13"/>
  <c r="I10" i="27"/>
  <c r="G13" i="27"/>
  <c r="G12" i="27"/>
  <c r="I8" i="28"/>
  <c r="G4" i="26"/>
  <c r="I3" i="27"/>
  <c r="G13" i="26"/>
  <c r="I15" i="27"/>
  <c r="AA29" i="29"/>
  <c r="G13" i="13"/>
  <c r="I5" i="27"/>
  <c r="G6" i="27"/>
  <c r="I15" i="13"/>
  <c r="G4" i="28"/>
  <c r="G8" i="26"/>
  <c r="I11" i="13"/>
  <c r="I11" i="27"/>
  <c r="I5" i="26"/>
  <c r="I10" i="13"/>
  <c r="I13" i="26"/>
  <c r="G7" i="28"/>
  <c r="I4" i="13"/>
  <c r="I7" i="26"/>
  <c r="G15" i="26"/>
  <c r="G14" i="13"/>
  <c r="I14" i="13"/>
  <c r="G10" i="13"/>
  <c r="G12" i="13"/>
  <c r="G5" i="26"/>
  <c r="I7" i="28"/>
  <c r="I4" i="26"/>
  <c r="G5" i="13"/>
  <c r="I7" i="13"/>
  <c r="G8" i="13"/>
  <c r="AA30" i="29"/>
  <c r="G5" i="27"/>
  <c r="G4" i="13"/>
  <c r="I6" i="28"/>
  <c r="G12" i="26"/>
  <c r="I12" i="13"/>
  <c r="I14" i="26"/>
  <c r="G10" i="26"/>
  <c r="G3" i="28"/>
  <c r="I14" i="27"/>
  <c r="AA24" i="29"/>
  <c r="G15" i="13"/>
  <c r="I11" i="26"/>
  <c r="G3" i="26"/>
  <c r="I6" i="27"/>
  <c r="G8" i="28"/>
  <c r="I3" i="13"/>
  <c r="I8" i="13"/>
  <c r="G11" i="27"/>
  <c r="G14" i="27"/>
  <c r="AA28" i="29"/>
  <c r="I5" i="28"/>
  <c r="F8" i="21"/>
  <c r="G3" i="13"/>
  <c r="I6" i="26"/>
  <c r="G7" i="26"/>
  <c r="G7" i="13"/>
  <c r="I4" i="28"/>
  <c r="G10" i="27"/>
  <c r="G6" i="26"/>
  <c r="G3" i="27"/>
  <c r="I8" i="26"/>
  <c r="I12" i="27"/>
  <c r="AA27" i="29"/>
  <c r="I12" i="26"/>
  <c r="I13" i="27"/>
  <c r="G5" i="28"/>
  <c r="G6" i="28"/>
  <c r="I10" i="26"/>
  <c r="G8" i="27"/>
  <c r="G4" i="27"/>
  <c r="G14" i="26"/>
  <c r="I3" i="28"/>
  <c r="I15" i="26"/>
  <c r="G15" i="27"/>
  <c r="G11" i="13"/>
  <c r="I4" i="27"/>
  <c r="I8" i="27"/>
  <c r="I3" i="26"/>
  <c r="E8" i="21"/>
  <c r="I7" i="27"/>
  <c r="G11" i="26"/>
  <c r="T39" i="13"/>
  <c r="R39" i="13"/>
  <c r="K2655" i="21"/>
  <c r="I2655" i="21"/>
  <c r="M2655" i="21"/>
  <c r="L2655" i="21"/>
  <c r="P2655" i="21"/>
  <c r="O2655" i="21"/>
  <c r="Q2655" i="21"/>
  <c r="Q40" i="13" l="1"/>
  <c r="P40" i="13"/>
  <c r="Q39" i="13"/>
  <c r="P39" i="13"/>
  <c r="P38" i="13"/>
  <c r="Q38" i="13"/>
  <c r="J12" i="27"/>
  <c r="H12" i="27"/>
  <c r="H15" i="27"/>
  <c r="J15" i="27"/>
  <c r="K15" i="27" s="1"/>
  <c r="J11" i="27"/>
  <c r="H11" i="27"/>
  <c r="H10" i="27"/>
  <c r="J10" i="27"/>
  <c r="H14" i="27"/>
  <c r="J14" i="27"/>
  <c r="H13" i="27"/>
  <c r="J13" i="27"/>
  <c r="J8" i="26"/>
  <c r="H8" i="26"/>
  <c r="H6" i="26"/>
  <c r="J6" i="26"/>
  <c r="H4" i="26"/>
  <c r="J4" i="26"/>
  <c r="J5" i="26"/>
  <c r="H5" i="26"/>
  <c r="J3" i="28"/>
  <c r="H3" i="28"/>
  <c r="H10" i="26"/>
  <c r="J10" i="26"/>
  <c r="H5" i="13"/>
  <c r="J5" i="13"/>
  <c r="J7" i="26"/>
  <c r="H7" i="26"/>
  <c r="H5" i="27"/>
  <c r="J5" i="27"/>
  <c r="H6" i="13"/>
  <c r="J6" i="13"/>
  <c r="J3" i="13"/>
  <c r="H3" i="13"/>
  <c r="H8" i="27"/>
  <c r="J8" i="27"/>
  <c r="H7" i="28"/>
  <c r="J7" i="28"/>
  <c r="H8" i="13"/>
  <c r="J8" i="13"/>
  <c r="H7" i="27"/>
  <c r="J7" i="27"/>
  <c r="J6" i="28"/>
  <c r="H6" i="28"/>
  <c r="H5" i="28"/>
  <c r="J5" i="28"/>
  <c r="H3" i="27"/>
  <c r="J3" i="27"/>
  <c r="H3" i="26"/>
  <c r="J3" i="26"/>
  <c r="H4" i="27"/>
  <c r="J4" i="27"/>
  <c r="J4" i="13"/>
  <c r="H4" i="13"/>
  <c r="J6" i="27"/>
  <c r="H6" i="27"/>
  <c r="J4" i="28"/>
  <c r="H4" i="28"/>
  <c r="H10" i="13"/>
  <c r="J10" i="13"/>
  <c r="J7" i="13"/>
  <c r="H7" i="13"/>
  <c r="H8" i="28"/>
  <c r="J8" i="28"/>
  <c r="D15" i="13"/>
  <c r="D9" i="13"/>
  <c r="D16" i="13" s="1"/>
  <c r="D15" i="26"/>
  <c r="D9" i="26"/>
  <c r="D16" i="26" s="1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S40" i="13"/>
  <c r="O41" i="13"/>
  <c r="J2655" i="21"/>
  <c r="S38" i="13"/>
  <c r="R38" i="13" s="1"/>
  <c r="T38" i="13"/>
  <c r="R107" i="13"/>
  <c r="S41" i="13"/>
  <c r="Q7" i="21"/>
  <c r="AA109" i="13"/>
  <c r="T110" i="13"/>
  <c r="T108" i="13"/>
  <c r="AA107" i="13"/>
  <c r="H2656" i="21"/>
  <c r="D9" i="21"/>
  <c r="T105" i="13"/>
  <c r="N2655" i="21"/>
  <c r="R109" i="13"/>
  <c r="E9" i="21"/>
  <c r="F9" i="21"/>
  <c r="R40" i="13"/>
  <c r="T40" i="13"/>
  <c r="I10" i="28"/>
  <c r="I11" i="28"/>
  <c r="G15" i="28"/>
  <c r="I12" i="28"/>
  <c r="G12" i="28"/>
  <c r="I13" i="28"/>
  <c r="G13" i="28"/>
  <c r="G14" i="28"/>
  <c r="I14" i="28"/>
  <c r="G10" i="28"/>
  <c r="G11" i="28"/>
  <c r="I15" i="28"/>
  <c r="J2656" i="21"/>
  <c r="I2656" i="21"/>
  <c r="K2656" i="21"/>
  <c r="M2656" i="21"/>
  <c r="L2656" i="21"/>
  <c r="P2656" i="21"/>
  <c r="Q2656" i="21"/>
  <c r="J15" i="28" l="1"/>
  <c r="H11" i="28"/>
  <c r="H10" i="28"/>
  <c r="J14" i="28"/>
  <c r="H14" i="28"/>
  <c r="H13" i="28"/>
  <c r="J13" i="28"/>
  <c r="K13" i="28" s="1"/>
  <c r="H12" i="28"/>
  <c r="K12" i="28" s="1"/>
  <c r="J12" i="28"/>
  <c r="H15" i="28"/>
  <c r="J11" i="28"/>
  <c r="J10" i="28"/>
  <c r="K10" i="28" s="1"/>
  <c r="Q41" i="13"/>
  <c r="P41" i="13"/>
  <c r="K3" i="26"/>
  <c r="K7" i="27"/>
  <c r="K5" i="13"/>
  <c r="K8" i="28"/>
  <c r="K6" i="27"/>
  <c r="K3" i="27"/>
  <c r="K8" i="13"/>
  <c r="K6" i="13"/>
  <c r="K10" i="26"/>
  <c r="K13" i="27"/>
  <c r="K10" i="13"/>
  <c r="K8" i="27"/>
  <c r="K6" i="26"/>
  <c r="K10" i="27"/>
  <c r="K7" i="13"/>
  <c r="K4" i="13"/>
  <c r="K3" i="28"/>
  <c r="K6" i="28"/>
  <c r="K11" i="27"/>
  <c r="K7" i="28"/>
  <c r="K5" i="28"/>
  <c r="K4" i="26"/>
  <c r="K14" i="27"/>
  <c r="K4" i="28"/>
  <c r="K8" i="26"/>
  <c r="K5" i="26"/>
  <c r="K4" i="27"/>
  <c r="K7" i="26"/>
  <c r="K3" i="13"/>
  <c r="K12" i="27"/>
  <c r="K5" i="27"/>
  <c r="K14" i="13"/>
  <c r="K15" i="28"/>
  <c r="K13" i="13"/>
  <c r="K11" i="26"/>
  <c r="K12" i="13"/>
  <c r="K15" i="26"/>
  <c r="K11" i="28"/>
  <c r="K12" i="26"/>
  <c r="K11" i="13"/>
  <c r="K15" i="13"/>
  <c r="K13" i="26"/>
  <c r="K14" i="26"/>
  <c r="R41" i="13"/>
  <c r="O2656" i="21"/>
  <c r="T107" i="13"/>
  <c r="D10" i="21"/>
  <c r="H2657" i="21"/>
  <c r="T109" i="13"/>
  <c r="I2657" i="21"/>
  <c r="K2657" i="21"/>
  <c r="O2657" i="21"/>
  <c r="T41" i="13"/>
  <c r="N2657" i="21"/>
  <c r="Q2657" i="21"/>
  <c r="O42" i="13"/>
  <c r="N2656" i="21"/>
  <c r="P2657" i="21"/>
  <c r="F10" i="21"/>
  <c r="E10" i="21"/>
  <c r="M2657" i="21"/>
  <c r="L2657" i="21"/>
  <c r="H2658" i="21"/>
  <c r="J2657" i="21"/>
  <c r="O43" i="13"/>
  <c r="M2658" i="21"/>
  <c r="H2659" i="21"/>
  <c r="I2658" i="21"/>
  <c r="L2658" i="21"/>
  <c r="J2658" i="21"/>
  <c r="O44" i="13"/>
  <c r="H2660" i="21"/>
  <c r="K2659" i="21"/>
  <c r="J2659" i="21"/>
  <c r="L2659" i="21"/>
  <c r="I2659" i="21"/>
  <c r="N2658" i="21"/>
  <c r="Q2658" i="21"/>
  <c r="P2658" i="21"/>
  <c r="O2658" i="21"/>
  <c r="O45" i="13"/>
  <c r="S44" i="13"/>
  <c r="J2660" i="21"/>
  <c r="M2660" i="21"/>
  <c r="K2660" i="21"/>
  <c r="L2660" i="21"/>
  <c r="I2660" i="21"/>
  <c r="H2661" i="21"/>
  <c r="Q2659" i="21"/>
  <c r="N2659" i="21"/>
  <c r="O2659" i="21"/>
  <c r="S45" i="13"/>
  <c r="O46" i="13"/>
  <c r="R44" i="13"/>
  <c r="T44" i="13"/>
  <c r="N2660" i="21"/>
  <c r="P2660" i="21"/>
  <c r="O2660" i="21"/>
  <c r="Q2660" i="21"/>
  <c r="K2661" i="21"/>
  <c r="H2662" i="21"/>
  <c r="I2661" i="21"/>
  <c r="J2661" i="21"/>
  <c r="L2661" i="21"/>
  <c r="M2661" i="21"/>
  <c r="T45" i="13"/>
  <c r="R45" i="13"/>
  <c r="S46" i="13"/>
  <c r="O47" i="13"/>
  <c r="H2663" i="21"/>
  <c r="J2662" i="21"/>
  <c r="K2662" i="21"/>
  <c r="L2662" i="21"/>
  <c r="M2662" i="21"/>
  <c r="I2662" i="21"/>
  <c r="P2661" i="21"/>
  <c r="N2661" i="21"/>
  <c r="O2661" i="21"/>
  <c r="Q2661" i="21"/>
  <c r="T46" i="13"/>
  <c r="R46" i="13"/>
  <c r="O48" i="13"/>
  <c r="S47" i="13"/>
  <c r="L2663" i="21"/>
  <c r="H2664" i="21"/>
  <c r="I2663" i="21"/>
  <c r="J2663" i="21"/>
  <c r="K2663" i="21"/>
  <c r="M2663" i="21"/>
  <c r="N2662" i="21"/>
  <c r="P2662" i="21"/>
  <c r="Q2662" i="21"/>
  <c r="O2662" i="21"/>
  <c r="O49" i="13"/>
  <c r="S48" i="13"/>
  <c r="T47" i="13"/>
  <c r="R47" i="13"/>
  <c r="M2664" i="21"/>
  <c r="J2664" i="21"/>
  <c r="K2664" i="21"/>
  <c r="I2664" i="21"/>
  <c r="H2665" i="21"/>
  <c r="L2664" i="21"/>
  <c r="O2663" i="21"/>
  <c r="N2663" i="21"/>
  <c r="P2663" i="21"/>
  <c r="Q2663" i="21"/>
  <c r="S49" i="13"/>
  <c r="O50" i="13"/>
  <c r="R48" i="13"/>
  <c r="T48" i="13"/>
  <c r="N2664" i="21"/>
  <c r="Q2664" i="21"/>
  <c r="P2664" i="21"/>
  <c r="O2664" i="21"/>
  <c r="H2666" i="21"/>
  <c r="K2665" i="21"/>
  <c r="L2665" i="21"/>
  <c r="J2665" i="21"/>
  <c r="M2665" i="21"/>
  <c r="I2665" i="21"/>
  <c r="T49" i="13"/>
  <c r="R49" i="13"/>
  <c r="O51" i="13"/>
  <c r="S50" i="13"/>
  <c r="K2666" i="21"/>
  <c r="I2666" i="21"/>
  <c r="J2666" i="21"/>
  <c r="L2666" i="21"/>
  <c r="H2667" i="21"/>
  <c r="M2666" i="21"/>
  <c r="P2665" i="21"/>
  <c r="O2665" i="21"/>
  <c r="N2665" i="21"/>
  <c r="Q2665" i="21"/>
  <c r="S51" i="13"/>
  <c r="O52" i="13"/>
  <c r="R50" i="13"/>
  <c r="T50" i="13"/>
  <c r="N2666" i="21"/>
  <c r="Q2666" i="21"/>
  <c r="P2666" i="21"/>
  <c r="O2666" i="21"/>
  <c r="K2667" i="21"/>
  <c r="L2667" i="21"/>
  <c r="M2667" i="21"/>
  <c r="I2667" i="21"/>
  <c r="J2667" i="21"/>
  <c r="H2668" i="21"/>
  <c r="T51" i="13"/>
  <c r="R51" i="13"/>
  <c r="O53" i="13"/>
  <c r="S52" i="13"/>
  <c r="N2667" i="21"/>
  <c r="O2667" i="21"/>
  <c r="P2667" i="21"/>
  <c r="Q2667" i="21"/>
  <c r="I2668" i="21"/>
  <c r="J2668" i="21"/>
  <c r="H2669" i="21"/>
  <c r="K2668" i="21"/>
  <c r="L2668" i="21"/>
  <c r="M2668" i="21"/>
  <c r="O54" i="13"/>
  <c r="S53" i="13"/>
  <c r="R52" i="13"/>
  <c r="T52" i="13"/>
  <c r="P2668" i="21"/>
  <c r="Q2668" i="21"/>
  <c r="O2668" i="21"/>
  <c r="N2668" i="21"/>
  <c r="K2669" i="21"/>
  <c r="J2669" i="21"/>
  <c r="H2670" i="21"/>
  <c r="L2669" i="21"/>
  <c r="M2669" i="21"/>
  <c r="I2669" i="21"/>
  <c r="S54" i="13"/>
  <c r="O55" i="13"/>
  <c r="R53" i="13"/>
  <c r="T53" i="13"/>
  <c r="M2670" i="21"/>
  <c r="H2671" i="21"/>
  <c r="K2670" i="21"/>
  <c r="L2670" i="21"/>
  <c r="J2670" i="21"/>
  <c r="I2670" i="21"/>
  <c r="Q2669" i="21"/>
  <c r="P2669" i="21"/>
  <c r="O2669" i="21"/>
  <c r="N2669" i="21"/>
  <c r="R54" i="13"/>
  <c r="T54" i="13"/>
  <c r="O56" i="13"/>
  <c r="S55" i="13"/>
  <c r="L2671" i="21"/>
  <c r="H2672" i="21"/>
  <c r="M2671" i="21"/>
  <c r="J2671" i="21"/>
  <c r="K2671" i="21"/>
  <c r="I2671" i="21"/>
  <c r="Q2670" i="21"/>
  <c r="O2670" i="21"/>
  <c r="N2670" i="21"/>
  <c r="P2670" i="21"/>
  <c r="S56" i="13"/>
  <c r="O57" i="13"/>
  <c r="R55" i="13"/>
  <c r="T55" i="13"/>
  <c r="M2672" i="21"/>
  <c r="L2672" i="21"/>
  <c r="I2672" i="21"/>
  <c r="J2672" i="21"/>
  <c r="K2672" i="21"/>
  <c r="H2673" i="21"/>
  <c r="P2671" i="21"/>
  <c r="Q2671" i="21"/>
  <c r="N2671" i="21"/>
  <c r="O2671" i="21"/>
  <c r="R56" i="13"/>
  <c r="T56" i="13"/>
  <c r="O58" i="13"/>
  <c r="S57" i="13"/>
  <c r="N2672" i="21"/>
  <c r="O2672" i="21"/>
  <c r="Q2672" i="21"/>
  <c r="P2672" i="21"/>
  <c r="L2673" i="21"/>
  <c r="M2673" i="21"/>
  <c r="I2673" i="21"/>
  <c r="H2674" i="21"/>
  <c r="J2673" i="21"/>
  <c r="K2673" i="21"/>
  <c r="T57" i="13"/>
  <c r="R57" i="13"/>
  <c r="Q2673" i="21"/>
  <c r="N2673" i="21"/>
  <c r="P2673" i="21"/>
  <c r="O2673" i="21"/>
  <c r="I2674" i="21"/>
  <c r="K2674" i="21"/>
  <c r="L2674" i="21"/>
  <c r="H2675" i="21"/>
  <c r="M2674" i="21"/>
  <c r="J2674" i="21"/>
  <c r="N2674" i="21"/>
  <c r="P2674" i="21"/>
  <c r="O2674" i="21"/>
  <c r="Q2674" i="21"/>
  <c r="I2675" i="21"/>
  <c r="K2675" i="21"/>
  <c r="J2675" i="21"/>
  <c r="L2675" i="21"/>
  <c r="M2675" i="21"/>
  <c r="H2676" i="21"/>
  <c r="Q2675" i="21"/>
  <c r="N2675" i="21"/>
  <c r="P2675" i="21"/>
  <c r="O2675" i="21"/>
  <c r="J2676" i="21"/>
  <c r="M2676" i="21"/>
  <c r="H2677" i="21"/>
  <c r="K2676" i="21"/>
  <c r="L2676" i="21"/>
  <c r="I2676" i="21"/>
  <c r="M2677" i="21"/>
  <c r="I2677" i="21"/>
  <c r="H2678" i="21"/>
  <c r="J2677" i="21"/>
  <c r="K2677" i="21"/>
  <c r="L2677" i="21"/>
  <c r="O2676" i="21"/>
  <c r="N2676" i="21"/>
  <c r="P2676" i="21"/>
  <c r="Q2676" i="21"/>
  <c r="O2677" i="21"/>
  <c r="P2677" i="21"/>
  <c r="Q2677" i="21"/>
  <c r="N2677" i="21"/>
  <c r="H2679" i="21"/>
  <c r="M2678" i="21"/>
  <c r="J2678" i="21"/>
  <c r="K2678" i="21"/>
  <c r="L2678" i="21"/>
  <c r="I2678" i="21"/>
  <c r="L2679" i="21"/>
  <c r="H2680" i="21"/>
  <c r="M2679" i="21"/>
  <c r="J2679" i="21"/>
  <c r="K2679" i="21"/>
  <c r="I2679" i="21"/>
  <c r="O2678" i="21"/>
  <c r="P2678" i="21"/>
  <c r="N2678" i="21"/>
  <c r="Q2678" i="21"/>
  <c r="H2681" i="21"/>
  <c r="K2680" i="21"/>
  <c r="L2680" i="21"/>
  <c r="M2680" i="21"/>
  <c r="I2680" i="21"/>
  <c r="J2680" i="21"/>
  <c r="O2679" i="21"/>
  <c r="Q2679" i="21"/>
  <c r="N2679" i="21"/>
  <c r="P2679" i="21"/>
  <c r="L2681" i="21"/>
  <c r="M2681" i="21"/>
  <c r="I2681" i="21"/>
  <c r="H2682" i="21"/>
  <c r="J2681" i="21"/>
  <c r="K2681" i="21"/>
  <c r="N2680" i="21"/>
  <c r="O2680" i="21"/>
  <c r="Q2680" i="21"/>
  <c r="P2680" i="21"/>
  <c r="P2681" i="21"/>
  <c r="O2681" i="21"/>
  <c r="Q2681" i="21"/>
  <c r="N2681" i="21"/>
  <c r="J2682" i="21"/>
  <c r="I2682" i="21"/>
  <c r="K2682" i="21"/>
  <c r="H2683" i="21"/>
  <c r="M2682" i="21"/>
  <c r="L2682" i="21"/>
  <c r="N2682" i="21"/>
  <c r="P2682" i="21"/>
  <c r="O2682" i="21"/>
  <c r="Q2682" i="21"/>
  <c r="K2683" i="21"/>
  <c r="I2683" i="21"/>
  <c r="J2683" i="21"/>
  <c r="L2683" i="21"/>
  <c r="M2683" i="21"/>
  <c r="H2684" i="21"/>
  <c r="Q2683" i="21"/>
  <c r="N2683" i="21"/>
  <c r="P2683" i="21"/>
  <c r="O2683" i="21"/>
  <c r="L2684" i="21"/>
  <c r="M2684" i="21"/>
  <c r="I2684" i="21"/>
  <c r="J2684" i="21"/>
  <c r="H2685" i="21"/>
  <c r="K2684" i="21"/>
  <c r="P2684" i="21"/>
  <c r="Q2684" i="21"/>
  <c r="O2684" i="21"/>
  <c r="N2684" i="21"/>
  <c r="H2686" i="21"/>
  <c r="M2685" i="21"/>
  <c r="I2685" i="21"/>
  <c r="J2685" i="21"/>
  <c r="K2685" i="21"/>
  <c r="L2685" i="21"/>
  <c r="H2687" i="21"/>
  <c r="J2686" i="21"/>
  <c r="K2686" i="21"/>
  <c r="L2686" i="21"/>
  <c r="M2686" i="21"/>
  <c r="I2686" i="21"/>
  <c r="O2685" i="21"/>
  <c r="N2685" i="21"/>
  <c r="Q2685" i="21"/>
  <c r="P2685" i="21"/>
  <c r="L2687" i="21"/>
  <c r="H2688" i="21"/>
  <c r="M2687" i="21"/>
  <c r="J2687" i="21"/>
  <c r="K2687" i="21"/>
  <c r="I2687" i="21"/>
  <c r="N2686" i="21"/>
  <c r="Q2686" i="21"/>
  <c r="P2686" i="21"/>
  <c r="O2686" i="21"/>
  <c r="H2689" i="21"/>
  <c r="J2688" i="21"/>
  <c r="K2688" i="21"/>
  <c r="L2688" i="21"/>
  <c r="M2688" i="21"/>
  <c r="I2688" i="21"/>
  <c r="P2687" i="21"/>
  <c r="Q2687" i="21"/>
  <c r="N2687" i="21"/>
  <c r="O2687" i="21"/>
  <c r="H2690" i="21"/>
  <c r="J2689" i="21"/>
  <c r="L2689" i="21"/>
  <c r="M2689" i="21"/>
  <c r="I2689" i="21"/>
  <c r="K2689" i="21"/>
  <c r="N2688" i="21"/>
  <c r="Q2688" i="21"/>
  <c r="P2688" i="21"/>
  <c r="O2688" i="21"/>
  <c r="L2690" i="21"/>
  <c r="J2690" i="21"/>
  <c r="K2690" i="21"/>
  <c r="I2690" i="21"/>
  <c r="H2691" i="21"/>
  <c r="M2690" i="21"/>
  <c r="O2689" i="21"/>
  <c r="Q2689" i="21"/>
  <c r="N2689" i="21"/>
  <c r="P2689" i="21"/>
  <c r="Q2690" i="21"/>
  <c r="P2690" i="21"/>
  <c r="O2690" i="21"/>
  <c r="N2690" i="21"/>
  <c r="I2691" i="21"/>
  <c r="J2691" i="21"/>
  <c r="L2691" i="21"/>
  <c r="H2692" i="21"/>
  <c r="K2691" i="21"/>
  <c r="M2691" i="21"/>
  <c r="N2691" i="21"/>
  <c r="P2691" i="21"/>
  <c r="O2691" i="21"/>
  <c r="Q2691" i="21"/>
  <c r="J2692" i="21"/>
  <c r="I2692" i="21"/>
  <c r="H2693" i="21"/>
  <c r="K2692" i="21"/>
  <c r="L2692" i="21"/>
  <c r="M2692" i="21"/>
  <c r="P2692" i="21"/>
  <c r="N2692" i="21"/>
  <c r="Q2692" i="21"/>
  <c r="O2692" i="21"/>
  <c r="H2694" i="21"/>
  <c r="L2693" i="21"/>
  <c r="M2693" i="21"/>
  <c r="I2693" i="21"/>
  <c r="J2693" i="21"/>
  <c r="K2693" i="21"/>
  <c r="H2695" i="21"/>
  <c r="M2694" i="21"/>
  <c r="J2694" i="21"/>
  <c r="K2694" i="21"/>
  <c r="L2694" i="21"/>
  <c r="I2694" i="21"/>
  <c r="Q2693" i="21"/>
  <c r="N2693" i="21"/>
  <c r="O2693" i="21"/>
  <c r="P2693" i="21"/>
  <c r="L2695" i="21"/>
  <c r="J2695" i="21"/>
  <c r="K2695" i="21"/>
  <c r="H2696" i="21"/>
  <c r="M2695" i="21"/>
  <c r="I2695" i="21"/>
  <c r="N2694" i="21"/>
  <c r="P2694" i="21"/>
  <c r="O2694" i="21"/>
  <c r="Q2694" i="21"/>
  <c r="K2696" i="21"/>
  <c r="H2697" i="21"/>
  <c r="L2696" i="21"/>
  <c r="M2696" i="21"/>
  <c r="I2696" i="21"/>
  <c r="J2696" i="21"/>
  <c r="N2695" i="21"/>
  <c r="O2695" i="21"/>
  <c r="P2695" i="21"/>
  <c r="Q2695" i="21"/>
  <c r="L2697" i="21"/>
  <c r="K2697" i="21"/>
  <c r="M2697" i="21"/>
  <c r="I2697" i="21"/>
  <c r="H2698" i="21"/>
  <c r="J2697" i="21"/>
  <c r="N2696" i="21"/>
  <c r="Q2696" i="21"/>
  <c r="O2696" i="21"/>
  <c r="P2696" i="21"/>
  <c r="P2697" i="21"/>
  <c r="O2697" i="21"/>
  <c r="N2697" i="21"/>
  <c r="Q2697" i="21"/>
  <c r="L2698" i="21"/>
  <c r="I2698" i="21"/>
  <c r="J2698" i="21"/>
  <c r="K2698" i="21"/>
  <c r="H2699" i="21"/>
  <c r="M2698" i="21"/>
  <c r="N2698" i="21"/>
  <c r="Q2698" i="21"/>
  <c r="P2698" i="21"/>
  <c r="O2698" i="21"/>
  <c r="K2699" i="21"/>
  <c r="L2699" i="21"/>
  <c r="M2699" i="21"/>
  <c r="I2699" i="21"/>
  <c r="J2699" i="21"/>
  <c r="H2700" i="21"/>
  <c r="N2699" i="21"/>
  <c r="O2699" i="21"/>
  <c r="Q2699" i="21"/>
  <c r="P2699" i="21"/>
  <c r="L2700" i="21"/>
  <c r="K2700" i="21"/>
  <c r="I2700" i="21"/>
  <c r="J2700" i="21"/>
  <c r="H2701" i="21"/>
  <c r="M2700" i="21"/>
  <c r="Q2700" i="21"/>
  <c r="P2700" i="21"/>
  <c r="O2700" i="21"/>
  <c r="N2700" i="21"/>
  <c r="K2701" i="21"/>
  <c r="I2701" i="21"/>
  <c r="H2702" i="21"/>
  <c r="J2701" i="21"/>
  <c r="L2701" i="21"/>
  <c r="M2701" i="21"/>
  <c r="Q2701" i="21"/>
  <c r="O2701" i="21"/>
  <c r="N2701" i="21"/>
  <c r="P2701" i="21"/>
  <c r="J2702" i="21"/>
  <c r="K2702" i="21"/>
  <c r="I2702" i="21"/>
  <c r="L2702" i="21"/>
  <c r="M2702" i="21"/>
  <c r="H2703" i="21"/>
  <c r="P2702" i="21"/>
  <c r="Q2702" i="21"/>
  <c r="N2702" i="21"/>
  <c r="O2702" i="21"/>
  <c r="M2703" i="21"/>
  <c r="H2704" i="21"/>
  <c r="K2703" i="21"/>
  <c r="I2703" i="21"/>
  <c r="J2703" i="21"/>
  <c r="L2703" i="21"/>
  <c r="I2704" i="21"/>
  <c r="J2704" i="21"/>
  <c r="K2704" i="21"/>
  <c r="H2705" i="21"/>
  <c r="L2704" i="21"/>
  <c r="M2704" i="21"/>
  <c r="Q2703" i="21"/>
  <c r="N2703" i="21"/>
  <c r="O2703" i="21"/>
  <c r="P2703" i="21"/>
  <c r="N2704" i="21"/>
  <c r="O2704" i="21"/>
  <c r="P2704" i="21"/>
  <c r="Q2704" i="21"/>
  <c r="J2705" i="21"/>
  <c r="K2705" i="21"/>
  <c r="L2705" i="21"/>
  <c r="M2705" i="21"/>
  <c r="I2705" i="21"/>
  <c r="H2706" i="21"/>
  <c r="N2705" i="21"/>
  <c r="P2705" i="21"/>
  <c r="O2705" i="21"/>
  <c r="Q2705" i="21"/>
  <c r="H2707" i="21"/>
  <c r="I2706" i="21"/>
  <c r="J2706" i="21"/>
  <c r="M2706" i="21"/>
  <c r="K2706" i="21"/>
  <c r="L2706" i="21"/>
  <c r="I2707" i="21"/>
  <c r="K2707" i="21"/>
  <c r="L2707" i="21"/>
  <c r="M2707" i="21"/>
  <c r="J2707" i="21"/>
  <c r="H2708" i="21"/>
  <c r="N2706" i="21"/>
  <c r="Q2706" i="21"/>
  <c r="P2706" i="21"/>
  <c r="O2706" i="21"/>
  <c r="N2707" i="21"/>
  <c r="P2707" i="21"/>
  <c r="Q2707" i="21"/>
  <c r="O2707" i="21"/>
  <c r="J2708" i="21"/>
  <c r="H2709" i="21"/>
  <c r="M2708" i="21"/>
  <c r="K2708" i="21"/>
  <c r="L2708" i="21"/>
  <c r="I2708" i="21"/>
  <c r="H2710" i="21"/>
  <c r="M2709" i="21"/>
  <c r="L2709" i="21"/>
  <c r="I2709" i="21"/>
  <c r="J2709" i="21"/>
  <c r="K2709" i="21"/>
  <c r="Q2708" i="21"/>
  <c r="N2708" i="21"/>
  <c r="O2708" i="21"/>
  <c r="P2708" i="21"/>
  <c r="M2710" i="21"/>
  <c r="L2710" i="21"/>
  <c r="H2711" i="21"/>
  <c r="I2710" i="21"/>
  <c r="J2710" i="21"/>
  <c r="K2710" i="21"/>
  <c r="O2709" i="21"/>
  <c r="P2709" i="21"/>
  <c r="Q2709" i="21"/>
  <c r="N2709" i="21"/>
  <c r="H2712" i="21"/>
  <c r="M2711" i="21"/>
  <c r="J2711" i="21"/>
  <c r="I2711" i="21"/>
  <c r="K2711" i="21"/>
  <c r="L2711" i="21"/>
  <c r="P2710" i="21"/>
  <c r="O2710" i="21"/>
  <c r="N2710" i="21"/>
  <c r="Q2710" i="21"/>
  <c r="K2712" i="21"/>
  <c r="I2712" i="21"/>
  <c r="H2713" i="21"/>
  <c r="L2712" i="21"/>
  <c r="M2712" i="21"/>
  <c r="J2712" i="21"/>
  <c r="P2711" i="21"/>
  <c r="O2711" i="21"/>
  <c r="Q2711" i="21"/>
  <c r="N2711" i="21"/>
  <c r="N2712" i="21"/>
  <c r="Q2712" i="21"/>
  <c r="O2712" i="21"/>
  <c r="P2712" i="21"/>
  <c r="I2713" i="21"/>
  <c r="K2713" i="21"/>
  <c r="H2714" i="21"/>
  <c r="L2713" i="21"/>
  <c r="M2713" i="21"/>
  <c r="J2713" i="21"/>
  <c r="N2713" i="21"/>
  <c r="P2713" i="21"/>
  <c r="O2713" i="21"/>
  <c r="Q2713" i="21"/>
  <c r="I2714" i="21"/>
  <c r="J2714" i="21"/>
  <c r="M2714" i="21"/>
  <c r="K2714" i="21"/>
  <c r="L2714" i="21"/>
  <c r="H2715" i="21"/>
  <c r="N2714" i="21"/>
  <c r="P2714" i="21"/>
  <c r="O2714" i="21"/>
  <c r="Q2714" i="21"/>
  <c r="M2715" i="21"/>
  <c r="H2716" i="21"/>
  <c r="I2715" i="21"/>
  <c r="J2715" i="21"/>
  <c r="L2715" i="21"/>
  <c r="K2715" i="21"/>
  <c r="K2716" i="21"/>
  <c r="L2716" i="21"/>
  <c r="M2716" i="21"/>
  <c r="I2716" i="21"/>
  <c r="J2716" i="21"/>
  <c r="H2717" i="21"/>
  <c r="Q2715" i="21"/>
  <c r="N2715" i="21"/>
  <c r="P2715" i="21"/>
  <c r="O2715" i="21"/>
  <c r="O2716" i="21"/>
  <c r="N2716" i="21"/>
  <c r="Q2716" i="21"/>
  <c r="P2716" i="21"/>
  <c r="I2717" i="21"/>
  <c r="L2717" i="21"/>
  <c r="J2717" i="21"/>
  <c r="K2717" i="21"/>
  <c r="H2718" i="21"/>
  <c r="M2717" i="21"/>
  <c r="P2717" i="21"/>
  <c r="Q2717" i="21"/>
  <c r="O2717" i="21"/>
  <c r="N2717" i="21"/>
  <c r="K2718" i="21"/>
  <c r="L2718" i="21"/>
  <c r="H2719" i="21"/>
  <c r="J2718" i="21"/>
  <c r="I2718" i="21"/>
  <c r="M2718" i="21"/>
  <c r="K2719" i="21"/>
  <c r="I2719" i="21"/>
  <c r="J2719" i="21"/>
  <c r="L2719" i="21"/>
  <c r="H2720" i="21"/>
  <c r="M2719" i="21"/>
  <c r="N2718" i="21"/>
  <c r="P2718" i="21"/>
  <c r="Q2718" i="21"/>
  <c r="O2718" i="21"/>
  <c r="N2719" i="21"/>
  <c r="P2719" i="21"/>
  <c r="O2719" i="21"/>
  <c r="Q2719" i="21"/>
  <c r="J2720" i="21"/>
  <c r="H2721" i="21"/>
  <c r="L2720" i="21"/>
  <c r="M2720" i="21"/>
  <c r="I2720" i="21"/>
  <c r="K2720" i="21"/>
  <c r="I2721" i="21"/>
  <c r="J2721" i="21"/>
  <c r="K2721" i="21"/>
  <c r="L2721" i="21"/>
  <c r="H2722" i="21"/>
  <c r="M2721" i="21"/>
  <c r="N2720" i="21"/>
  <c r="Q2720" i="21"/>
  <c r="P2720" i="21"/>
  <c r="O2720" i="21"/>
  <c r="Q2721" i="21"/>
  <c r="O2721" i="21"/>
  <c r="P2721" i="21"/>
  <c r="N2721" i="21"/>
  <c r="M2722" i="21"/>
  <c r="J2722" i="21"/>
  <c r="L2722" i="21"/>
  <c r="K2722" i="21"/>
  <c r="I2722" i="21"/>
  <c r="H2723" i="21"/>
  <c r="N2722" i="21"/>
  <c r="Q2722" i="21"/>
  <c r="O2722" i="21"/>
  <c r="P2722" i="21"/>
  <c r="H2724" i="21"/>
  <c r="I2723" i="21"/>
  <c r="M2723" i="21"/>
  <c r="J2723" i="21"/>
  <c r="K2723" i="21"/>
  <c r="L2723" i="21"/>
  <c r="J2724" i="21"/>
  <c r="H2725" i="21"/>
  <c r="I2724" i="21"/>
  <c r="M2724" i="21"/>
  <c r="L2724" i="21"/>
  <c r="K2724" i="21"/>
  <c r="O2723" i="21"/>
  <c r="N2723" i="21"/>
  <c r="Q2723" i="21"/>
  <c r="P2723" i="21"/>
  <c r="I2725" i="21"/>
  <c r="J2725" i="21"/>
  <c r="M2725" i="21"/>
  <c r="K2725" i="21"/>
  <c r="H2726" i="21"/>
  <c r="L2725" i="21"/>
  <c r="Q2724" i="21"/>
  <c r="N2724" i="21"/>
  <c r="P2724" i="21"/>
  <c r="O2724" i="21"/>
  <c r="O2725" i="21"/>
  <c r="Q2725" i="21"/>
  <c r="N2725" i="21"/>
  <c r="P2725" i="21"/>
  <c r="M2726" i="21"/>
  <c r="K2726" i="21"/>
  <c r="L2726" i="21"/>
  <c r="I2726" i="21"/>
  <c r="J2726" i="21"/>
  <c r="H2727" i="21"/>
  <c r="N2726" i="21"/>
  <c r="Q2726" i="21"/>
  <c r="O2726" i="21"/>
  <c r="P2726" i="21"/>
  <c r="K2727" i="21"/>
  <c r="H2728" i="21"/>
  <c r="J2727" i="21"/>
  <c r="M2727" i="21"/>
  <c r="I2727" i="21"/>
  <c r="L2727" i="21"/>
  <c r="H2729" i="21"/>
  <c r="I2728" i="21"/>
  <c r="L2728" i="21"/>
  <c r="M2728" i="21"/>
  <c r="J2728" i="21"/>
  <c r="K2728" i="21"/>
  <c r="P2727" i="21"/>
  <c r="O2727" i="21"/>
  <c r="Q2727" i="21"/>
  <c r="N2727" i="21"/>
  <c r="K2729" i="21"/>
  <c r="J2729" i="21"/>
  <c r="M2729" i="21"/>
  <c r="H2730" i="21"/>
  <c r="L2729" i="21"/>
  <c r="I2729" i="21"/>
  <c r="O2728" i="21"/>
  <c r="P2728" i="21"/>
  <c r="N2728" i="21"/>
  <c r="Q2728" i="21"/>
  <c r="L2730" i="21"/>
  <c r="H2731" i="21"/>
  <c r="J2730" i="21"/>
  <c r="K2730" i="21"/>
  <c r="I2730" i="21"/>
  <c r="M2730" i="21"/>
  <c r="O2729" i="21"/>
  <c r="P2729" i="21"/>
  <c r="Q2729" i="21"/>
  <c r="N2729" i="21"/>
  <c r="J2731" i="21"/>
  <c r="M2731" i="21"/>
  <c r="H2732" i="21"/>
  <c r="I2731" i="21"/>
  <c r="K2731" i="21"/>
  <c r="L2731" i="21"/>
  <c r="O2730" i="21"/>
  <c r="N2730" i="21"/>
  <c r="P2730" i="21"/>
  <c r="Q2730" i="21"/>
  <c r="H2733" i="21"/>
  <c r="K2732" i="21"/>
  <c r="I2732" i="21"/>
  <c r="L2732" i="21"/>
  <c r="M2732" i="21"/>
  <c r="J2732" i="21"/>
  <c r="Q2731" i="21"/>
  <c r="N2731" i="21"/>
  <c r="P2731" i="21"/>
  <c r="O2731" i="21"/>
  <c r="H2734" i="21"/>
  <c r="M2733" i="21"/>
  <c r="K2733" i="21"/>
  <c r="I2733" i="21"/>
  <c r="J2733" i="21"/>
  <c r="L2733" i="21"/>
  <c r="N2732" i="21"/>
  <c r="Q2732" i="21"/>
  <c r="P2732" i="21"/>
  <c r="O2732" i="21"/>
  <c r="K2734" i="21"/>
  <c r="H2735" i="21"/>
  <c r="I2734" i="21"/>
  <c r="L2734" i="21"/>
  <c r="M2734" i="21"/>
  <c r="J2734" i="21"/>
  <c r="Q2733" i="21"/>
  <c r="P2733" i="21"/>
  <c r="O2733" i="21"/>
  <c r="N2733" i="21"/>
  <c r="J2735" i="21"/>
  <c r="I2735" i="21"/>
  <c r="K2735" i="21"/>
  <c r="L2735" i="21"/>
  <c r="H2736" i="21"/>
  <c r="M2735" i="21"/>
  <c r="Q2734" i="21"/>
  <c r="O2734" i="21"/>
  <c r="P2734" i="21"/>
  <c r="N2734" i="21"/>
  <c r="O2735" i="21"/>
  <c r="Q2735" i="21"/>
  <c r="N2735" i="21"/>
  <c r="P2735" i="21"/>
  <c r="H2737" i="21"/>
  <c r="L2736" i="21"/>
  <c r="J2736" i="21"/>
  <c r="I2736" i="21"/>
  <c r="K2736" i="21"/>
  <c r="M2736" i="21"/>
  <c r="H2738" i="21"/>
  <c r="J2737" i="21"/>
  <c r="L2737" i="21"/>
  <c r="I2737" i="21"/>
  <c r="M2737" i="21"/>
  <c r="K2737" i="21"/>
  <c r="N2736" i="21"/>
  <c r="P2736" i="21"/>
  <c r="O2736" i="21"/>
  <c r="Q2736" i="21"/>
  <c r="I2738" i="21"/>
  <c r="M2738" i="21"/>
  <c r="H2739" i="21"/>
  <c r="L2738" i="21"/>
  <c r="J2738" i="21"/>
  <c r="K2738" i="21"/>
  <c r="Q2737" i="21"/>
  <c r="P2737" i="21"/>
  <c r="O2737" i="21"/>
  <c r="N2737" i="21"/>
  <c r="P2738" i="21"/>
  <c r="N2738" i="21"/>
  <c r="Q2738" i="21"/>
  <c r="O2738" i="21"/>
  <c r="K2739" i="21"/>
  <c r="L2739" i="21"/>
  <c r="H2740" i="21"/>
  <c r="M2739" i="21"/>
  <c r="I2739" i="21"/>
  <c r="J2739" i="21"/>
  <c r="H2741" i="21"/>
  <c r="K2740" i="21"/>
  <c r="M2740" i="21"/>
  <c r="I2740" i="21"/>
  <c r="L2740" i="21"/>
  <c r="J2740" i="21"/>
  <c r="P2739" i="21"/>
  <c r="N2739" i="21"/>
  <c r="O2739" i="21"/>
  <c r="Q2739" i="21"/>
  <c r="L2741" i="21"/>
  <c r="H2742" i="21"/>
  <c r="I2741" i="21"/>
  <c r="J2741" i="21"/>
  <c r="M2741" i="21"/>
  <c r="K2741" i="21"/>
  <c r="Q2740" i="21"/>
  <c r="N2740" i="21"/>
  <c r="O2740" i="21"/>
  <c r="P2740" i="21"/>
  <c r="M2742" i="21"/>
  <c r="J2742" i="21"/>
  <c r="H2743" i="21"/>
  <c r="L2742" i="21"/>
  <c r="K2742" i="21"/>
  <c r="I2742" i="21"/>
  <c r="P2741" i="21"/>
  <c r="N2741" i="21"/>
  <c r="Q2741" i="21"/>
  <c r="O2741" i="21"/>
  <c r="H2744" i="21"/>
  <c r="M2743" i="21"/>
  <c r="I2743" i="21"/>
  <c r="K2743" i="21"/>
  <c r="L2743" i="21"/>
  <c r="J2743" i="21"/>
  <c r="N2742" i="21"/>
  <c r="O2742" i="21"/>
  <c r="P2742" i="21"/>
  <c r="Q2742" i="21"/>
  <c r="I2744" i="21"/>
  <c r="L2744" i="21"/>
  <c r="H2745" i="21"/>
  <c r="J2744" i="21"/>
  <c r="K2744" i="21"/>
  <c r="M2744" i="21"/>
  <c r="N2743" i="21"/>
  <c r="P2743" i="21"/>
  <c r="O2743" i="21"/>
  <c r="Q2743" i="21"/>
  <c r="Q2744" i="21"/>
  <c r="P2744" i="21"/>
  <c r="N2744" i="21"/>
  <c r="O2744" i="21"/>
  <c r="M2745" i="21"/>
  <c r="J2745" i="21"/>
  <c r="L2745" i="21"/>
  <c r="H2746" i="21"/>
  <c r="K2745" i="21"/>
  <c r="I2745" i="21"/>
  <c r="M2746" i="21"/>
  <c r="I2746" i="21"/>
  <c r="J2746" i="21"/>
  <c r="H2747" i="21"/>
  <c r="L2746" i="21"/>
  <c r="K2746" i="21"/>
  <c r="N2745" i="21"/>
  <c r="Q2745" i="21"/>
  <c r="O2745" i="21"/>
  <c r="P2745" i="21"/>
  <c r="O2746" i="21"/>
  <c r="Q2746" i="21"/>
  <c r="P2746" i="21"/>
  <c r="N2746" i="21"/>
  <c r="L2747" i="21"/>
  <c r="I2747" i="21"/>
  <c r="J2747" i="21"/>
  <c r="H2748" i="21"/>
  <c r="M2747" i="21"/>
  <c r="K2747" i="21"/>
  <c r="O2747" i="21"/>
  <c r="N2747" i="21"/>
  <c r="Q2747" i="21"/>
  <c r="P2747" i="21"/>
  <c r="H2749" i="21"/>
  <c r="M2748" i="21"/>
  <c r="J2748" i="21"/>
  <c r="K2748" i="21"/>
  <c r="I2748" i="21"/>
  <c r="L2748" i="21"/>
  <c r="M2749" i="21"/>
  <c r="J2749" i="21"/>
  <c r="H2750" i="21"/>
  <c r="K2749" i="21"/>
  <c r="I2749" i="21"/>
  <c r="L2749" i="21"/>
  <c r="P2748" i="21"/>
  <c r="O2748" i="21"/>
  <c r="Q2748" i="21"/>
  <c r="N2748" i="21"/>
  <c r="M2750" i="21"/>
  <c r="I2750" i="21"/>
  <c r="K2750" i="21"/>
  <c r="H2751" i="21"/>
  <c r="J2750" i="21"/>
  <c r="L2750" i="21"/>
  <c r="N2749" i="21"/>
  <c r="P2749" i="21"/>
  <c r="O2749" i="21"/>
  <c r="Q2749" i="21"/>
  <c r="P2750" i="21"/>
  <c r="N2750" i="21"/>
  <c r="O2750" i="21"/>
  <c r="Q2750" i="21"/>
  <c r="L2751" i="21"/>
  <c r="H2752" i="21"/>
  <c r="J2751" i="21"/>
  <c r="I2751" i="21"/>
  <c r="K2751" i="21"/>
  <c r="M2751" i="21"/>
  <c r="I2752" i="21"/>
  <c r="J2752" i="21"/>
  <c r="M2752" i="21"/>
  <c r="L2752" i="21"/>
  <c r="K2752" i="21"/>
  <c r="H2753" i="21"/>
  <c r="N2751" i="21"/>
  <c r="P2751" i="21"/>
  <c r="Q2751" i="21"/>
  <c r="O2751" i="21"/>
  <c r="N2752" i="21"/>
  <c r="O2752" i="21"/>
  <c r="Q2752" i="21"/>
  <c r="P2752" i="21"/>
  <c r="L2753" i="21"/>
  <c r="K2753" i="21"/>
  <c r="H2754" i="21"/>
  <c r="J2753" i="21"/>
  <c r="I2753" i="21"/>
  <c r="M2753" i="21"/>
  <c r="M2754" i="21"/>
  <c r="J2754" i="21"/>
  <c r="K2754" i="21"/>
  <c r="L2754" i="21"/>
  <c r="I2754" i="21"/>
  <c r="H2755" i="21"/>
  <c r="N2753" i="21"/>
  <c r="Q2753" i="21"/>
  <c r="P2753" i="21"/>
  <c r="O2753" i="21"/>
  <c r="Q2754" i="21"/>
  <c r="P2754" i="21"/>
  <c r="N2754" i="21"/>
  <c r="O2754" i="21"/>
  <c r="J2755" i="21"/>
  <c r="H2756" i="21"/>
  <c r="I2755" i="21"/>
  <c r="K2755" i="21"/>
  <c r="L2755" i="21"/>
  <c r="M2755" i="21"/>
  <c r="L2756" i="21"/>
  <c r="M2756" i="21"/>
  <c r="I2756" i="21"/>
  <c r="K2756" i="21"/>
  <c r="J2756" i="21"/>
  <c r="H2757" i="21"/>
  <c r="Q2755" i="21"/>
  <c r="O2755" i="21"/>
  <c r="N2755" i="21"/>
  <c r="P2755" i="21"/>
  <c r="P2756" i="21"/>
  <c r="O2756" i="21"/>
  <c r="Q2756" i="21"/>
  <c r="N2756" i="21"/>
  <c r="I2757" i="21"/>
  <c r="L2757" i="21"/>
  <c r="H2758" i="21"/>
  <c r="M2757" i="21"/>
  <c r="K2757" i="21"/>
  <c r="J2757" i="21"/>
  <c r="O2757" i="21"/>
  <c r="P2757" i="21"/>
  <c r="Q2757" i="21"/>
  <c r="N2757" i="21"/>
  <c r="L2758" i="21"/>
  <c r="J2758" i="21"/>
  <c r="I2758" i="21"/>
  <c r="M2758" i="21"/>
  <c r="K2758" i="21"/>
  <c r="H2759" i="21"/>
  <c r="O2758" i="21"/>
  <c r="Q2758" i="21"/>
  <c r="N2758" i="21"/>
  <c r="P2758" i="21"/>
  <c r="M2759" i="21"/>
  <c r="H2760" i="21"/>
  <c r="J2759" i="21"/>
  <c r="K2759" i="21"/>
  <c r="L2759" i="21"/>
  <c r="I2759" i="21"/>
  <c r="J2760" i="21"/>
  <c r="M2760" i="21"/>
  <c r="L2760" i="21"/>
  <c r="I2760" i="21"/>
  <c r="K2760" i="21"/>
  <c r="H2761" i="21"/>
  <c r="P2759" i="21"/>
  <c r="O2759" i="21"/>
  <c r="N2759" i="21"/>
  <c r="Q2759" i="21"/>
  <c r="P2760" i="21"/>
  <c r="Q2760" i="21"/>
  <c r="N2760" i="21"/>
  <c r="O2760" i="21"/>
  <c r="M2761" i="21"/>
  <c r="I2761" i="21"/>
  <c r="J2761" i="21"/>
  <c r="K2761" i="21"/>
  <c r="H2762" i="21"/>
  <c r="L2761" i="21"/>
  <c r="N2761" i="21"/>
  <c r="Q2761" i="21"/>
  <c r="O2761" i="21"/>
  <c r="P2761" i="21"/>
  <c r="M2762" i="21"/>
  <c r="H2763" i="21"/>
  <c r="I2762" i="21"/>
  <c r="L2762" i="21"/>
  <c r="J2762" i="21"/>
  <c r="K2762" i="21"/>
  <c r="J2763" i="21"/>
  <c r="I2763" i="21"/>
  <c r="H2764" i="21"/>
  <c r="L2763" i="21"/>
  <c r="M2763" i="21"/>
  <c r="K2763" i="21"/>
  <c r="P2762" i="21"/>
  <c r="Q2762" i="21"/>
  <c r="N2762" i="21"/>
  <c r="O2762" i="21"/>
  <c r="P2763" i="21"/>
  <c r="Q2763" i="21"/>
  <c r="O2763" i="21"/>
  <c r="N2763" i="21"/>
  <c r="H2765" i="21"/>
  <c r="M2764" i="21"/>
  <c r="J2764" i="21"/>
  <c r="I2764" i="21"/>
  <c r="K2764" i="21"/>
  <c r="L2764" i="21"/>
  <c r="H2766" i="21"/>
  <c r="J2765" i="21"/>
  <c r="I2765" i="21"/>
  <c r="L2765" i="21"/>
  <c r="M2765" i="21"/>
  <c r="K2765" i="21"/>
  <c r="O2764" i="21"/>
  <c r="Q2764" i="21"/>
  <c r="P2764" i="21"/>
  <c r="N2764" i="21"/>
  <c r="L2766" i="21"/>
  <c r="H2767" i="21"/>
  <c r="K2766" i="21"/>
  <c r="I2766" i="21"/>
  <c r="M2766" i="21"/>
  <c r="J2766" i="21"/>
  <c r="Q2765" i="21"/>
  <c r="P2765" i="21"/>
  <c r="O2765" i="21"/>
  <c r="N2765" i="21"/>
  <c r="J2767" i="21"/>
  <c r="H2768" i="21"/>
  <c r="I2767" i="21"/>
  <c r="K2767" i="21"/>
  <c r="M2767" i="21"/>
  <c r="L2767" i="21"/>
  <c r="P2766" i="21"/>
  <c r="O2766" i="21"/>
  <c r="Q2766" i="21"/>
  <c r="N2766" i="21"/>
  <c r="M2768" i="21"/>
  <c r="H2769" i="21"/>
  <c r="K2768" i="21"/>
  <c r="I2768" i="21"/>
  <c r="L2768" i="21"/>
  <c r="J2768" i="21"/>
  <c r="P2767" i="21"/>
  <c r="Q2767" i="21"/>
  <c r="O2767" i="21"/>
  <c r="N2767" i="21"/>
  <c r="J2769" i="21"/>
  <c r="K2769" i="21"/>
  <c r="M2769" i="21"/>
  <c r="H2770" i="21"/>
  <c r="I2769" i="21"/>
  <c r="L2769" i="21"/>
  <c r="O2768" i="21"/>
  <c r="P2768" i="21"/>
  <c r="N2768" i="21"/>
  <c r="Q2768" i="21"/>
  <c r="K2770" i="21"/>
  <c r="J2770" i="21"/>
  <c r="L2770" i="21"/>
  <c r="M2770" i="21"/>
  <c r="H2771" i="21"/>
  <c r="I2770" i="21"/>
  <c r="O2769" i="21"/>
  <c r="Q2769" i="21"/>
  <c r="P2769" i="21"/>
  <c r="N2769" i="21"/>
  <c r="M2771" i="21"/>
  <c r="K2771" i="21"/>
  <c r="L2771" i="21"/>
  <c r="H2772" i="21"/>
  <c r="I2771" i="21"/>
  <c r="J2771" i="21"/>
  <c r="O2770" i="21"/>
  <c r="Q2770" i="21"/>
  <c r="P2770" i="21"/>
  <c r="N2770" i="21"/>
  <c r="K2772" i="21"/>
  <c r="M2772" i="21"/>
  <c r="H2773" i="21"/>
  <c r="J2772" i="21"/>
  <c r="I2772" i="21"/>
  <c r="L2772" i="21"/>
  <c r="N2771" i="21"/>
  <c r="O2771" i="21"/>
  <c r="P2771" i="21"/>
  <c r="Q2771" i="21"/>
  <c r="L2773" i="21"/>
  <c r="H2774" i="21"/>
  <c r="M2773" i="21"/>
  <c r="I2773" i="21"/>
  <c r="J2773" i="21"/>
  <c r="K2773" i="21"/>
  <c r="O2772" i="21"/>
  <c r="N2772" i="21"/>
  <c r="Q2772" i="21"/>
  <c r="P2772" i="21"/>
  <c r="M2774" i="21"/>
  <c r="I2774" i="21"/>
  <c r="H2775" i="21"/>
  <c r="L2774" i="21"/>
  <c r="K2774" i="21"/>
  <c r="J2774" i="21"/>
  <c r="P2773" i="21"/>
  <c r="O2773" i="21"/>
  <c r="N2773" i="21"/>
  <c r="Q2773" i="21"/>
  <c r="N2774" i="21"/>
  <c r="Q2774" i="21"/>
  <c r="P2774" i="21"/>
  <c r="O2774" i="21"/>
  <c r="K2775" i="21"/>
  <c r="L2775" i="21"/>
  <c r="H2776" i="21"/>
  <c r="J2775" i="21"/>
  <c r="M2775" i="21"/>
  <c r="I2775" i="21"/>
  <c r="K2776" i="21"/>
  <c r="M2776" i="21"/>
  <c r="H2777" i="21"/>
  <c r="J2776" i="21"/>
  <c r="L2776" i="21"/>
  <c r="I2776" i="21"/>
  <c r="N2775" i="21"/>
  <c r="P2775" i="21"/>
  <c r="O2775" i="21"/>
  <c r="Q2775" i="21"/>
  <c r="I2777" i="21"/>
  <c r="L2777" i="21"/>
  <c r="K2777" i="21"/>
  <c r="M2777" i="21"/>
  <c r="H2778" i="21"/>
  <c r="J2777" i="21"/>
  <c r="N2776" i="21"/>
  <c r="Q2776" i="21"/>
  <c r="P2776" i="21"/>
  <c r="O2776" i="21"/>
  <c r="O2777" i="21"/>
  <c r="P2777" i="21"/>
  <c r="N2777" i="21"/>
  <c r="Q2777" i="21"/>
  <c r="L2778" i="21"/>
  <c r="H2779" i="21"/>
  <c r="K2778" i="21"/>
  <c r="J2778" i="21"/>
  <c r="M2778" i="21"/>
  <c r="I2778" i="21"/>
  <c r="I2779" i="21"/>
  <c r="K2779" i="21"/>
  <c r="J2779" i="21"/>
  <c r="H2780" i="21"/>
  <c r="M2779" i="21"/>
  <c r="L2779" i="21"/>
  <c r="N2778" i="21"/>
  <c r="P2778" i="21"/>
  <c r="Q2778" i="21"/>
  <c r="O2778" i="21"/>
  <c r="O2779" i="21"/>
  <c r="N2779" i="21"/>
  <c r="Q2779" i="21"/>
  <c r="P2779" i="21"/>
  <c r="I2780" i="21"/>
  <c r="L2780" i="21"/>
  <c r="M2780" i="21"/>
  <c r="H2781" i="21"/>
  <c r="K2780" i="21"/>
  <c r="J2780" i="21"/>
  <c r="Q2780" i="21"/>
  <c r="O2780" i="21"/>
  <c r="P2780" i="21"/>
  <c r="N2780" i="21"/>
  <c r="I2781" i="21"/>
  <c r="H2782" i="21"/>
  <c r="M2781" i="21"/>
  <c r="K2781" i="21"/>
  <c r="L2781" i="21"/>
  <c r="J2781" i="21"/>
  <c r="Q2781" i="21"/>
  <c r="N2781" i="21"/>
  <c r="O2781" i="21"/>
  <c r="P2781" i="21"/>
  <c r="I2782" i="21"/>
  <c r="J2782" i="21"/>
  <c r="H2783" i="21"/>
  <c r="L2782" i="21"/>
  <c r="M2782" i="21"/>
  <c r="K2782" i="21"/>
  <c r="O2782" i="21"/>
  <c r="N2782" i="21"/>
  <c r="Q2782" i="21"/>
  <c r="P2782" i="21"/>
  <c r="I2783" i="21"/>
  <c r="H2784" i="21"/>
  <c r="J2783" i="21"/>
  <c r="K2783" i="21"/>
  <c r="M2783" i="21"/>
  <c r="L2783" i="21"/>
  <c r="O2783" i="21"/>
  <c r="N2783" i="21"/>
  <c r="Q2783" i="21"/>
  <c r="P2783" i="21"/>
  <c r="I2784" i="21"/>
  <c r="J2784" i="21"/>
  <c r="K2784" i="21"/>
  <c r="H2785" i="21"/>
  <c r="M2784" i="21"/>
  <c r="L2784" i="21"/>
  <c r="N2784" i="21"/>
  <c r="O2784" i="21"/>
  <c r="P2784" i="21"/>
  <c r="Q2784" i="21"/>
  <c r="K2785" i="21"/>
  <c r="L2785" i="21"/>
  <c r="M2785" i="21"/>
  <c r="I2785" i="21"/>
  <c r="J2785" i="21"/>
  <c r="H2786" i="21"/>
  <c r="Q2785" i="21"/>
  <c r="P2785" i="21"/>
  <c r="N2785" i="21"/>
  <c r="O2785" i="21"/>
  <c r="H2787" i="21"/>
  <c r="J2786" i="21"/>
  <c r="K2786" i="21"/>
  <c r="M2786" i="21"/>
  <c r="I2786" i="21"/>
  <c r="L2786" i="21"/>
  <c r="K2787" i="21"/>
  <c r="M2787" i="21"/>
  <c r="H2788" i="21"/>
  <c r="L2787" i="21"/>
  <c r="I2787" i="21"/>
  <c r="J2787" i="21"/>
  <c r="N2786" i="21"/>
  <c r="P2786" i="21"/>
  <c r="O2786" i="21"/>
  <c r="Q2786" i="21"/>
  <c r="J2788" i="21"/>
  <c r="L2788" i="21"/>
  <c r="I2788" i="21"/>
  <c r="K2788" i="21"/>
  <c r="M2788" i="21"/>
  <c r="H2789" i="21"/>
  <c r="O2787" i="21"/>
  <c r="Q2787" i="21"/>
  <c r="N2787" i="21"/>
  <c r="P2787" i="21"/>
  <c r="N2788" i="21"/>
  <c r="O2788" i="21"/>
  <c r="P2788" i="21"/>
  <c r="Q2788" i="21"/>
  <c r="H2790" i="21"/>
  <c r="J2789" i="21"/>
  <c r="K2789" i="21"/>
  <c r="L2789" i="21"/>
  <c r="I2789" i="21"/>
  <c r="M2789" i="21"/>
  <c r="M2790" i="21"/>
  <c r="K2790" i="21"/>
  <c r="L2790" i="21"/>
  <c r="I2790" i="21"/>
  <c r="J2790" i="21"/>
  <c r="H2791" i="21"/>
  <c r="P2789" i="21"/>
  <c r="N2789" i="21"/>
  <c r="O2789" i="21"/>
  <c r="Q2789" i="21"/>
  <c r="P2790" i="21"/>
  <c r="N2790" i="21"/>
  <c r="Q2790" i="21"/>
  <c r="O2790" i="21"/>
  <c r="J2791" i="21"/>
  <c r="M2791" i="21"/>
  <c r="K2791" i="21"/>
  <c r="H2792" i="21"/>
  <c r="L2791" i="21"/>
  <c r="I2791" i="21"/>
  <c r="M2792" i="21"/>
  <c r="K2792" i="21"/>
  <c r="I2792" i="21"/>
  <c r="H2793" i="21"/>
  <c r="J2792" i="21"/>
  <c r="L2792" i="21"/>
  <c r="O2791" i="21"/>
  <c r="N2791" i="21"/>
  <c r="P2791" i="21"/>
  <c r="Q2791" i="21"/>
  <c r="P2792" i="21"/>
  <c r="Q2792" i="21"/>
  <c r="N2792" i="21"/>
  <c r="O2792" i="21"/>
  <c r="I2793" i="21"/>
  <c r="H2794" i="21"/>
  <c r="M2793" i="21"/>
  <c r="K2793" i="21"/>
  <c r="L2793" i="21"/>
  <c r="J2793" i="21"/>
  <c r="O2793" i="21"/>
  <c r="N2793" i="21"/>
  <c r="P2793" i="21"/>
  <c r="Q2793" i="21"/>
  <c r="J2794" i="21"/>
  <c r="H2795" i="21"/>
  <c r="M2794" i="21"/>
  <c r="L2794" i="21"/>
  <c r="I2794" i="21"/>
  <c r="K2794" i="21"/>
  <c r="L2795" i="21"/>
  <c r="I2795" i="21"/>
  <c r="J2795" i="21"/>
  <c r="H2796" i="21"/>
  <c r="M2795" i="21"/>
  <c r="K2795" i="21"/>
  <c r="O2794" i="21"/>
  <c r="N2794" i="21"/>
  <c r="Q2794" i="21"/>
  <c r="P2794" i="21"/>
  <c r="N2795" i="21"/>
  <c r="O2795" i="21"/>
  <c r="P2795" i="21"/>
  <c r="Q2795" i="21"/>
  <c r="K2796" i="21"/>
  <c r="J2796" i="21"/>
  <c r="L2796" i="21"/>
  <c r="H2797" i="21"/>
  <c r="M2796" i="21"/>
  <c r="I2796" i="21"/>
  <c r="H2798" i="21"/>
  <c r="M2797" i="21"/>
  <c r="K2797" i="21"/>
  <c r="I2797" i="21"/>
  <c r="J2797" i="21"/>
  <c r="L2797" i="21"/>
  <c r="Q2796" i="21"/>
  <c r="O2796" i="21"/>
  <c r="N2796" i="21"/>
  <c r="P2796" i="21"/>
  <c r="I2798" i="21"/>
  <c r="M2798" i="21"/>
  <c r="L2798" i="21"/>
  <c r="J2798" i="21"/>
  <c r="K2798" i="21"/>
  <c r="H2799" i="21"/>
  <c r="P2797" i="21"/>
  <c r="Q2797" i="21"/>
  <c r="O2797" i="21"/>
  <c r="N2797" i="21"/>
  <c r="Q2798" i="21"/>
  <c r="N2798" i="21"/>
  <c r="P2798" i="21"/>
  <c r="O2798" i="21"/>
  <c r="M2799" i="21"/>
  <c r="H2800" i="21"/>
  <c r="I2799" i="21"/>
  <c r="K2799" i="21"/>
  <c r="J2799" i="21"/>
  <c r="L2799" i="21"/>
  <c r="I2800" i="21"/>
  <c r="L2800" i="21"/>
  <c r="J2800" i="21"/>
  <c r="M2800" i="21"/>
  <c r="H2801" i="21"/>
  <c r="K2800" i="21"/>
  <c r="O2799" i="21"/>
  <c r="P2799" i="21"/>
  <c r="N2799" i="21"/>
  <c r="Q2799" i="21"/>
  <c r="Q2800" i="21"/>
  <c r="P2800" i="21"/>
  <c r="N2800" i="21"/>
  <c r="O2800" i="21"/>
  <c r="M2801" i="21"/>
  <c r="J2801" i="21"/>
  <c r="H2802" i="21"/>
  <c r="I2801" i="21"/>
  <c r="L2801" i="21"/>
  <c r="K2801" i="21"/>
  <c r="M2802" i="21"/>
  <c r="K2802" i="21"/>
  <c r="I2802" i="21"/>
  <c r="J2802" i="21"/>
  <c r="H2803" i="21"/>
  <c r="L2802" i="21"/>
  <c r="O2801" i="21"/>
  <c r="Q2801" i="21"/>
  <c r="N2801" i="21"/>
  <c r="P2801" i="21"/>
  <c r="O2802" i="21"/>
  <c r="P2802" i="21"/>
  <c r="Q2802" i="21"/>
  <c r="N2802" i="21"/>
  <c r="K2803" i="21"/>
  <c r="J2803" i="21"/>
  <c r="I2803" i="21"/>
  <c r="H2804" i="21"/>
  <c r="L2803" i="21"/>
  <c r="M2803" i="21"/>
  <c r="O2803" i="21"/>
  <c r="Q2803" i="21"/>
  <c r="P2803" i="21"/>
  <c r="N2803" i="21"/>
  <c r="M2804" i="21"/>
  <c r="I2804" i="21"/>
  <c r="J2804" i="21"/>
  <c r="H2805" i="21"/>
  <c r="K2804" i="21"/>
  <c r="L2804" i="21"/>
  <c r="O2804" i="21"/>
  <c r="P2804" i="21"/>
  <c r="Q2804" i="21"/>
  <c r="N2804" i="21"/>
  <c r="J2805" i="21"/>
  <c r="L2805" i="21"/>
  <c r="H2806" i="21"/>
  <c r="I2805" i="21"/>
  <c r="M2805" i="21"/>
  <c r="K2805" i="21"/>
  <c r="M2806" i="21"/>
  <c r="K2806" i="21"/>
  <c r="L2806" i="21"/>
  <c r="J2806" i="21"/>
  <c r="H2807" i="21"/>
  <c r="I2806" i="21"/>
  <c r="Q2805" i="21"/>
  <c r="O2805" i="21"/>
  <c r="P2805" i="21"/>
  <c r="N2805" i="21"/>
  <c r="K2807" i="21"/>
  <c r="M2807" i="21"/>
  <c r="L2807" i="21"/>
  <c r="J2807" i="21"/>
  <c r="I2807" i="21"/>
  <c r="H2808" i="21"/>
  <c r="Q2806" i="21"/>
  <c r="O2806" i="21"/>
  <c r="P2806" i="21"/>
  <c r="N2806" i="21"/>
  <c r="Q2807" i="21"/>
  <c r="P2807" i="21"/>
  <c r="N2807" i="21"/>
  <c r="O2807" i="21"/>
  <c r="H2809" i="21"/>
  <c r="I2808" i="21"/>
  <c r="M2808" i="21"/>
  <c r="L2808" i="21"/>
  <c r="K2808" i="21"/>
  <c r="J2808" i="21"/>
  <c r="J2809" i="21"/>
  <c r="K2809" i="21"/>
  <c r="H2810" i="21"/>
  <c r="I2809" i="21"/>
  <c r="L2809" i="21"/>
  <c r="M2809" i="21"/>
  <c r="Q2808" i="21"/>
  <c r="N2808" i="21"/>
  <c r="P2808" i="21"/>
  <c r="O2808" i="21"/>
  <c r="K2810" i="21"/>
  <c r="J2810" i="21"/>
  <c r="H2811" i="21"/>
  <c r="L2810" i="21"/>
  <c r="M2810" i="21"/>
  <c r="I2810" i="21"/>
  <c r="N2809" i="21"/>
  <c r="Q2809" i="21"/>
  <c r="P2809" i="21"/>
  <c r="O2809" i="21"/>
  <c r="J2811" i="21"/>
  <c r="M2811" i="21"/>
  <c r="H2812" i="21"/>
  <c r="I2811" i="21"/>
  <c r="K2811" i="21"/>
  <c r="L2811" i="21"/>
  <c r="O2810" i="21"/>
  <c r="Q2810" i="21"/>
  <c r="N2810" i="21"/>
  <c r="P2810" i="21"/>
  <c r="L2812" i="21"/>
  <c r="I2812" i="21"/>
  <c r="K2812" i="21"/>
  <c r="J2812" i="21"/>
  <c r="M2812" i="21"/>
  <c r="H2813" i="21"/>
  <c r="Q2811" i="21"/>
  <c r="O2811" i="21"/>
  <c r="P2811" i="21"/>
  <c r="N2811" i="21"/>
  <c r="Q2812" i="21"/>
  <c r="P2812" i="21"/>
  <c r="O2812" i="21"/>
  <c r="N2812" i="21"/>
  <c r="J2813" i="21"/>
  <c r="I2813" i="21"/>
  <c r="H2814" i="21"/>
  <c r="L2813" i="21"/>
  <c r="M2813" i="21"/>
  <c r="K2813" i="21"/>
  <c r="N2813" i="21"/>
  <c r="P2813" i="21"/>
  <c r="O2813" i="21"/>
  <c r="Q2813" i="21"/>
  <c r="J2814" i="21"/>
  <c r="M2814" i="21"/>
  <c r="H2815" i="21"/>
  <c r="L2814" i="21"/>
  <c r="K2814" i="21"/>
  <c r="I2814" i="21"/>
  <c r="K2815" i="21"/>
  <c r="J2815" i="21"/>
  <c r="H2816" i="21"/>
  <c r="L2815" i="21"/>
  <c r="M2815" i="21"/>
  <c r="I2815" i="21"/>
  <c r="N2814" i="21"/>
  <c r="O2814" i="21"/>
  <c r="P2814" i="21"/>
  <c r="Q2814" i="21"/>
  <c r="M2816" i="21"/>
  <c r="I2816" i="21"/>
  <c r="L2816" i="21"/>
  <c r="K2816" i="21"/>
  <c r="H2817" i="21"/>
  <c r="J2816" i="21"/>
  <c r="N2815" i="21"/>
  <c r="O2815" i="21"/>
  <c r="P2815" i="21"/>
  <c r="Q2815" i="21"/>
  <c r="N2816" i="21"/>
  <c r="Q2816" i="21"/>
  <c r="P2816" i="21"/>
  <c r="O2816" i="21"/>
  <c r="H2818" i="21"/>
  <c r="J2817" i="21"/>
  <c r="K2817" i="21"/>
  <c r="L2817" i="21"/>
  <c r="M2817" i="21"/>
  <c r="I2817" i="21"/>
  <c r="K2818" i="21"/>
  <c r="H2819" i="21"/>
  <c r="M2818" i="21"/>
  <c r="I2818" i="21"/>
  <c r="L2818" i="21"/>
  <c r="J2818" i="21"/>
  <c r="O2817" i="21"/>
  <c r="N2817" i="21"/>
  <c r="Q2817" i="21"/>
  <c r="P2817" i="21"/>
  <c r="I2819" i="21"/>
  <c r="K2819" i="21"/>
  <c r="J2819" i="21"/>
  <c r="L2819" i="21"/>
  <c r="M2819" i="21"/>
  <c r="H2820" i="21"/>
  <c r="Q2818" i="21"/>
  <c r="O2818" i="21"/>
  <c r="N2818" i="21"/>
  <c r="P2818" i="21"/>
  <c r="N2819" i="21"/>
  <c r="O2819" i="21"/>
  <c r="Q2819" i="21"/>
  <c r="P2819" i="21"/>
  <c r="J2820" i="21"/>
  <c r="I2820" i="21"/>
  <c r="M2820" i="21"/>
  <c r="L2820" i="21"/>
  <c r="K2820" i="21"/>
  <c r="H2821" i="21"/>
  <c r="Q2820" i="21"/>
  <c r="O2820" i="21"/>
  <c r="N2820" i="21"/>
  <c r="P2820" i="21"/>
  <c r="H2822" i="21"/>
  <c r="I2821" i="21"/>
  <c r="J2821" i="21"/>
  <c r="L2821" i="21"/>
  <c r="K2821" i="21"/>
  <c r="M2821" i="21"/>
  <c r="J2822" i="21"/>
  <c r="L2822" i="21"/>
  <c r="K2822" i="21"/>
  <c r="M2822" i="21"/>
  <c r="I2822" i="21"/>
  <c r="H2823" i="21"/>
  <c r="P2821" i="21"/>
  <c r="O2821" i="21"/>
  <c r="N2821" i="21"/>
  <c r="Q2821" i="21"/>
  <c r="N2822" i="21"/>
  <c r="Q2822" i="21"/>
  <c r="O2822" i="21"/>
  <c r="P2822" i="21"/>
  <c r="L2823" i="21"/>
  <c r="M2823" i="21"/>
  <c r="H2824" i="21"/>
  <c r="J2823" i="21"/>
  <c r="I2823" i="21"/>
  <c r="K2823" i="21"/>
  <c r="K2824" i="21"/>
  <c r="I2824" i="21"/>
  <c r="L2824" i="21"/>
  <c r="J2824" i="21"/>
  <c r="H2825" i="21"/>
  <c r="M2824" i="21"/>
  <c r="O2823" i="21"/>
  <c r="N2823" i="21"/>
  <c r="P2823" i="21"/>
  <c r="Q2823" i="21"/>
  <c r="Q2824" i="21"/>
  <c r="O2824" i="21"/>
  <c r="P2824" i="21"/>
  <c r="N2824" i="21"/>
  <c r="L2825" i="21"/>
  <c r="J2825" i="21"/>
  <c r="I2825" i="21"/>
  <c r="K2825" i="21"/>
  <c r="M2825" i="21"/>
  <c r="H2826" i="21"/>
  <c r="N2825" i="21"/>
  <c r="O2825" i="21"/>
  <c r="P2825" i="21"/>
  <c r="Q2825" i="21"/>
  <c r="K2826" i="21"/>
  <c r="H2827" i="21"/>
  <c r="L2826" i="21"/>
  <c r="J2826" i="21"/>
  <c r="M2826" i="21"/>
  <c r="I2826" i="21"/>
  <c r="H2828" i="21"/>
  <c r="I2827" i="21"/>
  <c r="K2827" i="21"/>
  <c r="L2827" i="21"/>
  <c r="M2827" i="21"/>
  <c r="J2827" i="21"/>
  <c r="Q2826" i="21"/>
  <c r="N2826" i="21"/>
  <c r="O2826" i="21"/>
  <c r="P2826" i="21"/>
  <c r="I2828" i="21"/>
  <c r="L2828" i="21"/>
  <c r="K2828" i="21"/>
  <c r="J2828" i="21"/>
  <c r="M2828" i="21"/>
  <c r="H2829" i="21"/>
  <c r="Q2827" i="21"/>
  <c r="P2827" i="21"/>
  <c r="N2827" i="21"/>
  <c r="O2827" i="21"/>
  <c r="N2828" i="21"/>
  <c r="O2828" i="21"/>
  <c r="Q2828" i="21"/>
  <c r="P2828" i="21"/>
  <c r="J2829" i="21"/>
  <c r="L2829" i="21"/>
  <c r="I2829" i="21"/>
  <c r="K2829" i="21"/>
  <c r="M2829" i="21"/>
  <c r="H2830" i="21"/>
  <c r="P2829" i="21"/>
  <c r="O2829" i="21"/>
  <c r="Q2829" i="21"/>
  <c r="N2829" i="21"/>
  <c r="L2830" i="21"/>
  <c r="M2830" i="21"/>
  <c r="J2830" i="21"/>
  <c r="K2830" i="21"/>
  <c r="H2831" i="21"/>
  <c r="I2830" i="21"/>
  <c r="I2831" i="21"/>
  <c r="K2831" i="21"/>
  <c r="J2831" i="21"/>
  <c r="L2831" i="21"/>
  <c r="H2832" i="21"/>
  <c r="M2831" i="21"/>
  <c r="N2830" i="21"/>
  <c r="P2830" i="21"/>
  <c r="O2830" i="21"/>
  <c r="Q2830" i="21"/>
  <c r="O2831" i="21"/>
  <c r="N2831" i="21"/>
  <c r="P2831" i="21"/>
  <c r="Q2831" i="21"/>
  <c r="K2832" i="21"/>
  <c r="M2832" i="21"/>
  <c r="I2832" i="21"/>
  <c r="J2832" i="21"/>
  <c r="H2833" i="21"/>
  <c r="L2832" i="21"/>
  <c r="P2832" i="21"/>
  <c r="O2832" i="21"/>
  <c r="Q2832" i="21"/>
  <c r="N2832" i="21"/>
  <c r="L2833" i="21"/>
  <c r="I2833" i="21"/>
  <c r="J2833" i="21"/>
  <c r="H2834" i="21"/>
  <c r="K2833" i="21"/>
  <c r="M2833" i="21"/>
  <c r="O2833" i="21"/>
  <c r="Q2833" i="21"/>
  <c r="N2833" i="21"/>
  <c r="P2833" i="21"/>
  <c r="L2834" i="21"/>
  <c r="H2835" i="21"/>
  <c r="I2834" i="21"/>
  <c r="K2834" i="21"/>
  <c r="M2834" i="21"/>
  <c r="J2834" i="21"/>
  <c r="K2835" i="21"/>
  <c r="J2835" i="21"/>
  <c r="I2835" i="21"/>
  <c r="M2835" i="21"/>
  <c r="L2835" i="21"/>
  <c r="H2836" i="21"/>
  <c r="Q2834" i="21"/>
  <c r="P2834" i="21"/>
  <c r="O2834" i="21"/>
  <c r="N2834" i="21"/>
  <c r="Q2835" i="21"/>
  <c r="P2835" i="21"/>
  <c r="O2835" i="21"/>
  <c r="N2835" i="21"/>
  <c r="H2837" i="21"/>
  <c r="J2836" i="21"/>
  <c r="L2836" i="21"/>
  <c r="M2836" i="21"/>
  <c r="I2836" i="21"/>
  <c r="K2836" i="21"/>
  <c r="I2837" i="21"/>
  <c r="J2837" i="21"/>
  <c r="K2837" i="21"/>
  <c r="L2837" i="21"/>
  <c r="M2837" i="21"/>
  <c r="H2838" i="21"/>
  <c r="P2836" i="21"/>
  <c r="O2836" i="21"/>
  <c r="N2836" i="21"/>
  <c r="Q2836" i="21"/>
  <c r="O2837" i="21"/>
  <c r="Q2837" i="21"/>
  <c r="P2837" i="21"/>
  <c r="N2837" i="21"/>
  <c r="J2838" i="21"/>
  <c r="L2838" i="21"/>
  <c r="K2838" i="21"/>
  <c r="H2839" i="21"/>
  <c r="M2838" i="21"/>
  <c r="I2838" i="21"/>
  <c r="J2839" i="21"/>
  <c r="K2839" i="21"/>
  <c r="H2840" i="21"/>
  <c r="I2839" i="21"/>
  <c r="M2839" i="21"/>
  <c r="L2839" i="21"/>
  <c r="O2838" i="21"/>
  <c r="N2838" i="21"/>
  <c r="P2838" i="21"/>
  <c r="Q2838" i="21"/>
  <c r="M2840" i="21"/>
  <c r="J2840" i="21"/>
  <c r="L2840" i="21"/>
  <c r="I2840" i="21"/>
  <c r="H2841" i="21"/>
  <c r="K2840" i="21"/>
  <c r="O2839" i="21"/>
  <c r="P2839" i="21"/>
  <c r="Q2839" i="21"/>
  <c r="N2839" i="21"/>
  <c r="P2840" i="21"/>
  <c r="Q2840" i="21"/>
  <c r="O2840" i="21"/>
  <c r="N2840" i="21"/>
  <c r="L2841" i="21"/>
  <c r="H2842" i="21"/>
  <c r="K2841" i="21"/>
  <c r="J2841" i="21"/>
  <c r="I2841" i="21"/>
  <c r="M2841" i="21"/>
  <c r="K2842" i="21"/>
  <c r="H2843" i="21"/>
  <c r="L2842" i="21"/>
  <c r="M2842" i="21"/>
  <c r="J2842" i="21"/>
  <c r="I2842" i="21"/>
  <c r="Q2841" i="21"/>
  <c r="P2841" i="21"/>
  <c r="O2841" i="21"/>
  <c r="N2841" i="21"/>
  <c r="M2843" i="21"/>
  <c r="I2843" i="21"/>
  <c r="H2844" i="21"/>
  <c r="J2843" i="21"/>
  <c r="K2843" i="21"/>
  <c r="L2843" i="21"/>
  <c r="P2842" i="21"/>
  <c r="O2842" i="21"/>
  <c r="Q2842" i="21"/>
  <c r="N2842" i="21"/>
  <c r="O2843" i="21"/>
  <c r="N2843" i="21"/>
  <c r="Q2843" i="21"/>
  <c r="P2843" i="21"/>
  <c r="H2845" i="21"/>
  <c r="K2844" i="21"/>
  <c r="M2844" i="21"/>
  <c r="I2844" i="21"/>
  <c r="J2844" i="21"/>
  <c r="L2844" i="21"/>
  <c r="I2845" i="21"/>
  <c r="K2845" i="21"/>
  <c r="M2845" i="21"/>
  <c r="J2845" i="21"/>
  <c r="L2845" i="21"/>
  <c r="H2846" i="21"/>
  <c r="Q2844" i="21"/>
  <c r="P2844" i="21"/>
  <c r="O2844" i="21"/>
  <c r="N2844" i="21"/>
  <c r="N2845" i="21"/>
  <c r="Q2845" i="21"/>
  <c r="O2845" i="21"/>
  <c r="P2845" i="21"/>
  <c r="L2846" i="21"/>
  <c r="K2846" i="21"/>
  <c r="M2846" i="21"/>
  <c r="H2847" i="21"/>
  <c r="I2846" i="21"/>
  <c r="J2846" i="21"/>
  <c r="J2847" i="21"/>
  <c r="H2848" i="21"/>
  <c r="I2847" i="21"/>
  <c r="M2847" i="21"/>
  <c r="L2847" i="21"/>
  <c r="K2847" i="21"/>
  <c r="N2846" i="21"/>
  <c r="P2846" i="21"/>
  <c r="Q2846" i="21"/>
  <c r="O2846" i="21"/>
  <c r="M2848" i="21"/>
  <c r="J2848" i="21"/>
  <c r="K2848" i="21"/>
  <c r="H2849" i="21"/>
  <c r="I2848" i="21"/>
  <c r="L2848" i="21"/>
  <c r="Q2847" i="21"/>
  <c r="O2847" i="21"/>
  <c r="N2847" i="21"/>
  <c r="P2847" i="21"/>
  <c r="M2849" i="21"/>
  <c r="I2849" i="21"/>
  <c r="H2850" i="21"/>
  <c r="J2849" i="21"/>
  <c r="K2849" i="21"/>
  <c r="L2849" i="21"/>
  <c r="N2848" i="21"/>
  <c r="Q2848" i="21"/>
  <c r="P2848" i="21"/>
  <c r="O2848" i="21"/>
  <c r="N2849" i="21"/>
  <c r="P2849" i="21"/>
  <c r="Q2849" i="21"/>
  <c r="O2849" i="21"/>
  <c r="L2850" i="21"/>
  <c r="I2850" i="21"/>
  <c r="K2850" i="21"/>
  <c r="M2850" i="21"/>
  <c r="H2851" i="21"/>
  <c r="J2850" i="21"/>
  <c r="Q2850" i="21"/>
  <c r="N2850" i="21"/>
  <c r="O2850" i="21"/>
  <c r="P2850" i="21"/>
  <c r="J2851" i="21"/>
  <c r="M2851" i="21"/>
  <c r="I2851" i="21"/>
  <c r="H2852" i="21"/>
  <c r="K2851" i="21"/>
  <c r="L2851" i="21"/>
  <c r="Q2851" i="21"/>
  <c r="P2851" i="21"/>
  <c r="N2851" i="21"/>
  <c r="O2851" i="21"/>
  <c r="I2852" i="21"/>
  <c r="H2853" i="21"/>
  <c r="L2852" i="21"/>
  <c r="J2852" i="21"/>
  <c r="M2852" i="21"/>
  <c r="K2852" i="21"/>
  <c r="P2852" i="21"/>
  <c r="N2852" i="21"/>
  <c r="O2852" i="21"/>
  <c r="Q2852" i="21"/>
  <c r="I2853" i="21"/>
  <c r="H2854" i="21"/>
  <c r="M2853" i="21"/>
  <c r="J2853" i="21"/>
  <c r="K2853" i="21"/>
  <c r="L2853" i="21"/>
  <c r="O2853" i="21"/>
  <c r="Q2853" i="21"/>
  <c r="P2853" i="21"/>
  <c r="N2853" i="21"/>
  <c r="K2854" i="21"/>
  <c r="J2854" i="21"/>
  <c r="I2854" i="21"/>
  <c r="L2854" i="21"/>
  <c r="H2855" i="21"/>
  <c r="M2854" i="21"/>
  <c r="Q2854" i="21"/>
  <c r="O2854" i="21"/>
  <c r="P2854" i="21"/>
  <c r="N2854" i="21"/>
  <c r="L2855" i="21"/>
  <c r="K2855" i="21"/>
  <c r="I2855" i="21"/>
  <c r="J2855" i="21"/>
  <c r="M2855" i="21"/>
  <c r="H2856" i="21"/>
  <c r="Q2855" i="21"/>
  <c r="N2855" i="21"/>
  <c r="O2855" i="21"/>
  <c r="P2855" i="21"/>
  <c r="J2856" i="21"/>
  <c r="H2857" i="21"/>
  <c r="I2856" i="21"/>
  <c r="K2856" i="21"/>
  <c r="M2856" i="21"/>
  <c r="L2856" i="21"/>
  <c r="H2858" i="21"/>
  <c r="I2857" i="21"/>
  <c r="J2857" i="21"/>
  <c r="M2857" i="21"/>
  <c r="L2857" i="21"/>
  <c r="K2857" i="21"/>
  <c r="P2856" i="21"/>
  <c r="O2856" i="21"/>
  <c r="Q2856" i="21"/>
  <c r="N2856" i="21"/>
  <c r="J2858" i="21"/>
  <c r="K2858" i="21"/>
  <c r="I2858" i="21"/>
  <c r="L2858" i="21"/>
  <c r="M2858" i="21"/>
  <c r="H2859" i="21"/>
  <c r="Q2857" i="21"/>
  <c r="O2857" i="21"/>
  <c r="N2857" i="21"/>
  <c r="P2857" i="21"/>
  <c r="N2858" i="21"/>
  <c r="P2858" i="21"/>
  <c r="Q2858" i="21"/>
  <c r="O2858" i="21"/>
  <c r="K2859" i="21"/>
  <c r="I2859" i="21"/>
  <c r="L2859" i="21"/>
  <c r="M2859" i="21"/>
  <c r="J2859" i="21"/>
  <c r="H2860" i="21"/>
  <c r="O2859" i="21"/>
  <c r="N2859" i="21"/>
  <c r="P2859" i="21"/>
  <c r="Q2859" i="21"/>
  <c r="I2860" i="21"/>
  <c r="M2860" i="21"/>
  <c r="H2861" i="21"/>
  <c r="J2860" i="21"/>
  <c r="K2860" i="21"/>
  <c r="L2860" i="21"/>
  <c r="Q2860" i="21"/>
  <c r="P2860" i="21"/>
  <c r="O2860" i="21"/>
  <c r="N2860" i="21"/>
  <c r="M2861" i="21"/>
  <c r="H2862" i="21"/>
  <c r="J2861" i="21"/>
  <c r="I2861" i="21"/>
  <c r="K2861" i="21"/>
  <c r="L2861" i="21"/>
  <c r="L2862" i="21"/>
  <c r="M2862" i="21"/>
  <c r="J2862" i="21"/>
  <c r="H2863" i="21"/>
  <c r="K2862" i="21"/>
  <c r="I2862" i="21"/>
  <c r="Q2861" i="21"/>
  <c r="O2861" i="21"/>
  <c r="N2861" i="21"/>
  <c r="P2861" i="21"/>
  <c r="K2863" i="21"/>
  <c r="M2863" i="21"/>
  <c r="H2864" i="21"/>
  <c r="I2863" i="21"/>
  <c r="J2863" i="21"/>
  <c r="L2863" i="21"/>
  <c r="N2862" i="21"/>
  <c r="P2862" i="21"/>
  <c r="Q2862" i="21"/>
  <c r="O2862" i="21"/>
  <c r="M2864" i="21"/>
  <c r="K2864" i="21"/>
  <c r="H2865" i="21"/>
  <c r="L2864" i="21"/>
  <c r="J2864" i="21"/>
  <c r="I2864" i="21"/>
  <c r="O2863" i="21"/>
  <c r="Q2863" i="21"/>
  <c r="N2863" i="21"/>
  <c r="P2863" i="21"/>
  <c r="M2865" i="21"/>
  <c r="J2865" i="21"/>
  <c r="I2865" i="21"/>
  <c r="H2866" i="21"/>
  <c r="L2865" i="21"/>
  <c r="K2865" i="21"/>
  <c r="N2864" i="21"/>
  <c r="P2864" i="21"/>
  <c r="Q2864" i="21"/>
  <c r="O2864" i="21"/>
  <c r="P2865" i="21"/>
  <c r="O2865" i="21"/>
  <c r="Q2865" i="21"/>
  <c r="N2865" i="21"/>
  <c r="H2867" i="21"/>
  <c r="J2866" i="21"/>
  <c r="K2866" i="21"/>
  <c r="L2866" i="21"/>
  <c r="I2866" i="21"/>
  <c r="M2866" i="21"/>
  <c r="J2867" i="21"/>
  <c r="L2867" i="21"/>
  <c r="I2867" i="21"/>
  <c r="H2868" i="21"/>
  <c r="M2867" i="21"/>
  <c r="K2867" i="21"/>
  <c r="N2866" i="21"/>
  <c r="P2866" i="21"/>
  <c r="Q2866" i="21"/>
  <c r="O2866" i="21"/>
  <c r="O2867" i="21"/>
  <c r="Q2867" i="21"/>
  <c r="N2867" i="21"/>
  <c r="P2867" i="21"/>
  <c r="M2868" i="21"/>
  <c r="H2869" i="21"/>
  <c r="I2868" i="21"/>
  <c r="K2868" i="21"/>
  <c r="J2868" i="21"/>
  <c r="L2868" i="21"/>
  <c r="L2869" i="21"/>
  <c r="M2869" i="21"/>
  <c r="I2869" i="21"/>
  <c r="J2869" i="21"/>
  <c r="K2869" i="21"/>
  <c r="H2870" i="21"/>
  <c r="Q2868" i="21"/>
  <c r="N2868" i="21"/>
  <c r="O2868" i="21"/>
  <c r="P2868" i="21"/>
  <c r="O2869" i="21"/>
  <c r="Q2869" i="21"/>
  <c r="N2869" i="21"/>
  <c r="P2869" i="21"/>
  <c r="L2870" i="21"/>
  <c r="J2870" i="21"/>
  <c r="M2870" i="21"/>
  <c r="I2870" i="21"/>
  <c r="H2871" i="21"/>
  <c r="K2870" i="21"/>
  <c r="P2870" i="21"/>
  <c r="N2870" i="21"/>
  <c r="O2870" i="21"/>
  <c r="Q2870" i="21"/>
  <c r="M2871" i="21"/>
  <c r="J2871" i="21"/>
  <c r="H2872" i="21"/>
  <c r="L2871" i="21"/>
  <c r="K2871" i="21"/>
  <c r="I2871" i="21"/>
  <c r="I2872" i="21"/>
  <c r="L2872" i="21"/>
  <c r="J2872" i="21"/>
  <c r="K2872" i="21"/>
  <c r="M2872" i="21"/>
  <c r="H2873" i="21"/>
  <c r="P2871" i="21"/>
  <c r="N2871" i="21"/>
  <c r="O2871" i="21"/>
  <c r="Q2871" i="21"/>
  <c r="P2872" i="21"/>
  <c r="O2872" i="21"/>
  <c r="N2872" i="21"/>
  <c r="Q2872" i="21"/>
  <c r="I2873" i="21"/>
  <c r="J2873" i="21"/>
  <c r="H2874" i="21"/>
  <c r="M2873" i="21"/>
  <c r="K2873" i="21"/>
  <c r="L2873" i="21"/>
  <c r="O2873" i="21"/>
  <c r="Q2873" i="21"/>
  <c r="P2873" i="21"/>
  <c r="N2873" i="21"/>
  <c r="H2875" i="21"/>
  <c r="L2874" i="21"/>
  <c r="K2874" i="21"/>
  <c r="M2874" i="21"/>
  <c r="I2874" i="21"/>
  <c r="J2874" i="21"/>
  <c r="L2875" i="21"/>
  <c r="K2875" i="21"/>
  <c r="H2876" i="21"/>
  <c r="M2875" i="21"/>
  <c r="J2875" i="21"/>
  <c r="I2875" i="21"/>
  <c r="N2874" i="21"/>
  <c r="O2874" i="21"/>
  <c r="P2874" i="21"/>
  <c r="Q2874" i="21"/>
  <c r="L2876" i="21"/>
  <c r="M2876" i="21"/>
  <c r="I2876" i="21"/>
  <c r="H2877" i="21"/>
  <c r="J2876" i="21"/>
  <c r="K2876" i="21"/>
  <c r="O2875" i="21"/>
  <c r="N2875" i="21"/>
  <c r="P2875" i="21"/>
  <c r="Q2875" i="21"/>
  <c r="N2876" i="21"/>
  <c r="Q2876" i="21"/>
  <c r="P2876" i="21"/>
  <c r="O2876" i="21"/>
  <c r="M2877" i="21"/>
  <c r="L2877" i="21"/>
  <c r="K2877" i="21"/>
  <c r="J2877" i="21"/>
  <c r="H2878" i="21"/>
  <c r="I2877" i="21"/>
  <c r="J2878" i="21"/>
  <c r="I2878" i="21"/>
  <c r="K2878" i="21"/>
  <c r="L2878" i="21"/>
  <c r="M2878" i="21"/>
  <c r="H2879" i="21"/>
  <c r="O2877" i="21"/>
  <c r="Q2877" i="21"/>
  <c r="N2877" i="21"/>
  <c r="P2877" i="21"/>
  <c r="Q2878" i="21"/>
  <c r="P2878" i="21"/>
  <c r="O2878" i="21"/>
  <c r="N2878" i="21"/>
  <c r="M2879" i="21"/>
  <c r="J2879" i="21"/>
  <c r="H2880" i="21"/>
  <c r="L2879" i="21"/>
  <c r="I2879" i="21"/>
  <c r="K2879" i="21"/>
  <c r="M2880" i="21"/>
  <c r="I2880" i="21"/>
  <c r="H2881" i="21"/>
  <c r="K2880" i="21"/>
  <c r="L2880" i="21"/>
  <c r="J2880" i="21"/>
  <c r="O2879" i="21"/>
  <c r="N2879" i="21"/>
  <c r="P2879" i="21"/>
  <c r="Q2879" i="21"/>
  <c r="P2880" i="21"/>
  <c r="O2880" i="21"/>
  <c r="N2880" i="21"/>
  <c r="Q2880" i="21"/>
  <c r="K2881" i="21"/>
  <c r="J2881" i="21"/>
  <c r="L2881" i="21"/>
  <c r="M2881" i="21"/>
  <c r="H2882" i="21"/>
  <c r="I2881" i="21"/>
  <c r="J2882" i="21"/>
  <c r="H2883" i="21"/>
  <c r="K2882" i="21"/>
  <c r="L2882" i="21"/>
  <c r="M2882" i="21"/>
  <c r="I2882" i="21"/>
  <c r="Q2881" i="21"/>
  <c r="N2881" i="21"/>
  <c r="O2881" i="21"/>
  <c r="P2881" i="21"/>
  <c r="L2883" i="21"/>
  <c r="H2884" i="21"/>
  <c r="J2883" i="21"/>
  <c r="K2883" i="21"/>
  <c r="M2883" i="21"/>
  <c r="I2883" i="21"/>
  <c r="O2882" i="21"/>
  <c r="N2882" i="21"/>
  <c r="P2882" i="21"/>
  <c r="Q2882" i="21"/>
  <c r="I2884" i="21"/>
  <c r="K2884" i="21"/>
  <c r="H2885" i="21"/>
  <c r="M2884" i="21"/>
  <c r="L2884" i="21"/>
  <c r="J2884" i="21"/>
  <c r="P2883" i="21"/>
  <c r="O2883" i="21"/>
  <c r="Q2883" i="21"/>
  <c r="N2883" i="21"/>
  <c r="O2884" i="21"/>
  <c r="Q2884" i="21"/>
  <c r="N2884" i="21"/>
  <c r="P2884" i="21"/>
  <c r="H2886" i="21"/>
  <c r="M2885" i="21"/>
  <c r="K2885" i="21"/>
  <c r="I2885" i="21"/>
  <c r="J2885" i="21"/>
  <c r="L2885" i="21"/>
  <c r="M2886" i="21"/>
  <c r="H2887" i="21"/>
  <c r="L2886" i="21"/>
  <c r="I2886" i="21"/>
  <c r="J2886" i="21"/>
  <c r="K2886" i="21"/>
  <c r="P2885" i="21"/>
  <c r="Q2885" i="21"/>
  <c r="N2885" i="21"/>
  <c r="O2885" i="21"/>
  <c r="J2887" i="21"/>
  <c r="M2887" i="21"/>
  <c r="H2888" i="21"/>
  <c r="K2887" i="21"/>
  <c r="L2887" i="21"/>
  <c r="I2887" i="21"/>
  <c r="P2886" i="21"/>
  <c r="N2886" i="21"/>
  <c r="O2886" i="21"/>
  <c r="Q2886" i="21"/>
  <c r="I2888" i="21"/>
  <c r="L2888" i="21"/>
  <c r="K2888" i="21"/>
  <c r="M2888" i="21"/>
  <c r="J2888" i="21"/>
  <c r="H2889" i="21"/>
  <c r="N2887" i="21"/>
  <c r="Q2887" i="21"/>
  <c r="P2887" i="21"/>
  <c r="O2887" i="21"/>
  <c r="P2888" i="21"/>
  <c r="O2888" i="21"/>
  <c r="Q2888" i="21"/>
  <c r="N2888" i="21"/>
  <c r="K2889" i="21"/>
  <c r="M2889" i="21"/>
  <c r="L2889" i="21"/>
  <c r="J2889" i="21"/>
  <c r="I2889" i="21"/>
  <c r="H2890" i="21"/>
  <c r="N2889" i="21"/>
  <c r="O2889" i="21"/>
  <c r="P2889" i="21"/>
  <c r="Q2889" i="21"/>
  <c r="K2890" i="21"/>
  <c r="H2891" i="21"/>
  <c r="I2890" i="21"/>
  <c r="L2890" i="21"/>
  <c r="J2890" i="21"/>
  <c r="M2890" i="21"/>
  <c r="I2891" i="21"/>
  <c r="H2892" i="21"/>
  <c r="M2891" i="21"/>
  <c r="J2891" i="21"/>
  <c r="K2891" i="21"/>
  <c r="L2891" i="21"/>
  <c r="P2890" i="21"/>
  <c r="O2890" i="21"/>
  <c r="Q2890" i="21"/>
  <c r="N2890" i="21"/>
  <c r="O2891" i="21"/>
  <c r="P2891" i="21"/>
  <c r="Q2891" i="21"/>
  <c r="N2891" i="21"/>
  <c r="H2893" i="21"/>
  <c r="M2892" i="21"/>
  <c r="J2892" i="21"/>
  <c r="K2892" i="21"/>
  <c r="L2892" i="21"/>
  <c r="I2892" i="21"/>
  <c r="J2893" i="21"/>
  <c r="I2893" i="21"/>
  <c r="K2893" i="21"/>
  <c r="H2894" i="21"/>
  <c r="L2893" i="21"/>
  <c r="M2893" i="21"/>
  <c r="N2892" i="21"/>
  <c r="Q2892" i="21"/>
  <c r="P2892" i="21"/>
  <c r="O2892" i="21"/>
  <c r="Q2893" i="21"/>
  <c r="P2893" i="21"/>
  <c r="O2893" i="21"/>
  <c r="N2893" i="21"/>
  <c r="J2894" i="21"/>
  <c r="M2894" i="21"/>
  <c r="H2895" i="21"/>
  <c r="K2894" i="21"/>
  <c r="L2894" i="21"/>
  <c r="I2894" i="21"/>
  <c r="I2895" i="21"/>
  <c r="L2895" i="21"/>
  <c r="H2896" i="21"/>
  <c r="K2895" i="21"/>
  <c r="M2895" i="21"/>
  <c r="J2895" i="21"/>
  <c r="O2894" i="21"/>
  <c r="P2894" i="21"/>
  <c r="N2894" i="21"/>
  <c r="Q2894" i="21"/>
  <c r="O2895" i="21"/>
  <c r="Q2895" i="21"/>
  <c r="N2895" i="21"/>
  <c r="P2895" i="21"/>
  <c r="L2896" i="21"/>
  <c r="K2896" i="21"/>
  <c r="I2896" i="21"/>
  <c r="H2897" i="21"/>
  <c r="M2896" i="21"/>
  <c r="J2896" i="21"/>
  <c r="O2896" i="21"/>
  <c r="Q2896" i="21"/>
  <c r="P2896" i="21"/>
  <c r="N2896" i="21"/>
  <c r="H2898" i="21"/>
  <c r="M2897" i="21"/>
  <c r="L2897" i="21"/>
  <c r="K2897" i="21"/>
  <c r="I2897" i="21"/>
  <c r="J2897" i="21"/>
  <c r="K2898" i="21"/>
  <c r="M2898" i="21"/>
  <c r="L2898" i="21"/>
  <c r="I2898" i="21"/>
  <c r="J2898" i="21"/>
  <c r="H2899" i="21"/>
  <c r="O2897" i="21"/>
  <c r="N2897" i="21"/>
  <c r="Q2897" i="21"/>
  <c r="P2897" i="21"/>
  <c r="N2898" i="21"/>
  <c r="P2898" i="21"/>
  <c r="Q2898" i="21"/>
  <c r="O2898" i="21"/>
  <c r="J2899" i="21"/>
  <c r="M2899" i="21"/>
  <c r="I2899" i="21"/>
  <c r="L2899" i="21"/>
  <c r="H2900" i="21"/>
  <c r="K2899" i="21"/>
  <c r="O2899" i="21"/>
  <c r="Q2899" i="21"/>
  <c r="P2899" i="21"/>
  <c r="N2899" i="21"/>
  <c r="J2900" i="21"/>
  <c r="I2900" i="21"/>
  <c r="K2900" i="21"/>
  <c r="M2900" i="21"/>
  <c r="H2901" i="21"/>
  <c r="L2900" i="21"/>
  <c r="N2900" i="21"/>
  <c r="O2900" i="21"/>
  <c r="Q2900" i="21"/>
  <c r="P2900" i="21"/>
  <c r="I2901" i="21"/>
  <c r="L2901" i="21"/>
  <c r="K2901" i="21"/>
  <c r="J2901" i="21"/>
  <c r="M2901" i="21"/>
  <c r="H2902" i="21"/>
  <c r="O2901" i="21"/>
  <c r="P2901" i="21"/>
  <c r="N2901" i="21"/>
  <c r="Q2901" i="21"/>
  <c r="I2902" i="21"/>
  <c r="K2902" i="21"/>
  <c r="M2902" i="21"/>
  <c r="L2902" i="21"/>
  <c r="H2903" i="21"/>
  <c r="J2902" i="21"/>
  <c r="Q2902" i="21"/>
  <c r="O2902" i="21"/>
  <c r="N2902" i="21"/>
  <c r="P2902" i="21"/>
  <c r="K2903" i="21"/>
  <c r="L2903" i="21"/>
  <c r="M2903" i="21"/>
  <c r="H2904" i="21"/>
  <c r="I2903" i="21"/>
  <c r="J2903" i="21"/>
  <c r="K2904" i="21"/>
  <c r="H2905" i="21"/>
  <c r="I2904" i="21"/>
  <c r="M2904" i="21"/>
  <c r="L2904" i="21"/>
  <c r="J2904" i="21"/>
  <c r="P2903" i="21"/>
  <c r="Q2903" i="21"/>
  <c r="N2903" i="21"/>
  <c r="O2903" i="21"/>
  <c r="M2905" i="21"/>
  <c r="K2905" i="21"/>
  <c r="L2905" i="21"/>
  <c r="J2905" i="21"/>
  <c r="H2906" i="21"/>
  <c r="I2905" i="21"/>
  <c r="N2904" i="21"/>
  <c r="Q2904" i="21"/>
  <c r="O2904" i="21"/>
  <c r="P2904" i="21"/>
  <c r="L2906" i="21"/>
  <c r="J2906" i="21"/>
  <c r="K2906" i="21"/>
  <c r="H2907" i="21"/>
  <c r="I2906" i="21"/>
  <c r="M2906" i="21"/>
  <c r="N2905" i="21"/>
  <c r="P2905" i="21"/>
  <c r="O2905" i="21"/>
  <c r="Q2905" i="21"/>
  <c r="J2907" i="21"/>
  <c r="L2907" i="21"/>
  <c r="I2907" i="21"/>
  <c r="H2908" i="21"/>
  <c r="M2907" i="21"/>
  <c r="K2907" i="21"/>
  <c r="O2906" i="21"/>
  <c r="P2906" i="21"/>
  <c r="Q2906" i="21"/>
  <c r="N2906" i="21"/>
  <c r="N2907" i="21"/>
  <c r="O2907" i="21"/>
  <c r="P2907" i="21"/>
  <c r="Q2907" i="21"/>
  <c r="K2908" i="21"/>
  <c r="I2908" i="21"/>
  <c r="M2908" i="21"/>
  <c r="H2909" i="21"/>
  <c r="J2908" i="21"/>
  <c r="L2908" i="21"/>
  <c r="O2908" i="21"/>
  <c r="N2908" i="21"/>
  <c r="P2908" i="21"/>
  <c r="Q2908" i="21"/>
  <c r="M2909" i="21"/>
  <c r="K2909" i="21"/>
  <c r="H2910" i="21"/>
  <c r="I2909" i="21"/>
  <c r="J2909" i="21"/>
  <c r="L2909" i="21"/>
  <c r="H2911" i="21"/>
  <c r="M2910" i="21"/>
  <c r="I2910" i="21"/>
  <c r="J2910" i="21"/>
  <c r="K2910" i="21"/>
  <c r="L2910" i="21"/>
  <c r="N2909" i="21"/>
  <c r="O2909" i="21"/>
  <c r="P2909" i="21"/>
  <c r="Q2909" i="21"/>
  <c r="L2911" i="21"/>
  <c r="H2912" i="21"/>
  <c r="J2911" i="21"/>
  <c r="I2911" i="21"/>
  <c r="K2911" i="21"/>
  <c r="M2911" i="21"/>
  <c r="P2910" i="21"/>
  <c r="Q2910" i="21"/>
  <c r="O2910" i="21"/>
  <c r="N2910" i="21"/>
  <c r="J2912" i="21"/>
  <c r="K2912" i="21"/>
  <c r="I2912" i="21"/>
  <c r="M2912" i="21"/>
  <c r="H2913" i="21"/>
  <c r="L2912" i="21"/>
  <c r="N2911" i="21"/>
  <c r="O2911" i="21"/>
  <c r="Q2911" i="21"/>
  <c r="P2911" i="21"/>
  <c r="P2912" i="21"/>
  <c r="O2912" i="21"/>
  <c r="Q2912" i="21"/>
  <c r="N2912" i="21"/>
  <c r="J2913" i="21"/>
  <c r="H2914" i="21"/>
  <c r="I2913" i="21"/>
  <c r="K2913" i="21"/>
  <c r="M2913" i="21"/>
  <c r="L2913" i="21"/>
  <c r="H2915" i="21"/>
  <c r="L2914" i="21"/>
  <c r="J2914" i="21"/>
  <c r="K2914" i="21"/>
  <c r="I2914" i="21"/>
  <c r="M2914" i="21"/>
  <c r="P2913" i="21"/>
  <c r="O2913" i="21"/>
  <c r="N2913" i="21"/>
  <c r="Q2913" i="21"/>
  <c r="H2916" i="21"/>
  <c r="K2915" i="21"/>
  <c r="J2915" i="21"/>
  <c r="L2915" i="21"/>
  <c r="M2915" i="21"/>
  <c r="I2915" i="21"/>
  <c r="Q2914" i="21"/>
  <c r="N2914" i="21"/>
  <c r="P2914" i="21"/>
  <c r="O2914" i="21"/>
  <c r="K2916" i="21"/>
  <c r="J2916" i="21"/>
  <c r="L2916" i="21"/>
  <c r="H2917" i="21"/>
  <c r="I2916" i="21"/>
  <c r="M2916" i="21"/>
  <c r="Q2915" i="21"/>
  <c r="P2915" i="21"/>
  <c r="N2915" i="21"/>
  <c r="O2915" i="21"/>
  <c r="I2917" i="21"/>
  <c r="J2917" i="21"/>
  <c r="L2917" i="21"/>
  <c r="M2917" i="21"/>
  <c r="H2918" i="21"/>
  <c r="K2917" i="21"/>
  <c r="Q2916" i="21"/>
  <c r="P2916" i="21"/>
  <c r="N2916" i="21"/>
  <c r="O2916" i="21"/>
  <c r="P2917" i="21"/>
  <c r="Q2917" i="21"/>
  <c r="N2917" i="21"/>
  <c r="O2917" i="21"/>
  <c r="M2918" i="21"/>
  <c r="L2918" i="21"/>
  <c r="I2918" i="21"/>
  <c r="H2919" i="21"/>
  <c r="K2918" i="21"/>
  <c r="J2918" i="21"/>
  <c r="O2918" i="21"/>
  <c r="P2918" i="21"/>
  <c r="N2918" i="21"/>
  <c r="Q2918" i="21"/>
  <c r="K2919" i="21"/>
  <c r="I2919" i="21"/>
  <c r="J2919" i="21"/>
  <c r="H2920" i="21"/>
  <c r="L2919" i="21"/>
  <c r="M2919" i="21"/>
  <c r="P2919" i="21"/>
  <c r="O2919" i="21"/>
  <c r="N2919" i="21"/>
  <c r="Q2919" i="21"/>
  <c r="K2920" i="21"/>
  <c r="I2920" i="21"/>
  <c r="M2920" i="21"/>
  <c r="J2920" i="21"/>
  <c r="H2921" i="21"/>
  <c r="L2920" i="21"/>
  <c r="N2920" i="21"/>
  <c r="Q2920" i="21"/>
  <c r="P2920" i="21"/>
  <c r="O2920" i="21"/>
  <c r="K2921" i="21"/>
  <c r="I2921" i="21"/>
  <c r="M2921" i="21"/>
  <c r="L2921" i="21"/>
  <c r="H2922" i="21"/>
  <c r="J2921" i="21"/>
  <c r="O2921" i="21"/>
  <c r="N2921" i="21"/>
  <c r="P2921" i="21"/>
  <c r="Q2921" i="21"/>
  <c r="K2922" i="21"/>
  <c r="H2923" i="21"/>
  <c r="M2922" i="21"/>
  <c r="L2922" i="21"/>
  <c r="I2922" i="21"/>
  <c r="J2922" i="21"/>
  <c r="M2923" i="21"/>
  <c r="H2924" i="21"/>
  <c r="K2923" i="21"/>
  <c r="I2923" i="21"/>
  <c r="J2923" i="21"/>
  <c r="L2923" i="21"/>
  <c r="P2922" i="21"/>
  <c r="Q2922" i="21"/>
  <c r="O2922" i="21"/>
  <c r="N2922" i="21"/>
  <c r="M2924" i="21"/>
  <c r="L2924" i="21"/>
  <c r="I2924" i="21"/>
  <c r="H2925" i="21"/>
  <c r="K2924" i="21"/>
  <c r="J2924" i="21"/>
  <c r="N2923" i="21"/>
  <c r="Q2923" i="21"/>
  <c r="O2923" i="21"/>
  <c r="P2923" i="21"/>
  <c r="O2924" i="21"/>
  <c r="N2924" i="21"/>
  <c r="Q2924" i="21"/>
  <c r="P2924" i="21"/>
  <c r="J2925" i="21"/>
  <c r="I2925" i="21"/>
  <c r="K2925" i="21"/>
  <c r="H2926" i="21"/>
  <c r="L2925" i="21"/>
  <c r="M2925" i="21"/>
  <c r="N2925" i="21"/>
  <c r="P2925" i="21"/>
  <c r="Q2925" i="21"/>
  <c r="O2925" i="21"/>
  <c r="I2926" i="21"/>
  <c r="L2926" i="21"/>
  <c r="H2927" i="21"/>
  <c r="J2926" i="21"/>
  <c r="M2926" i="21"/>
  <c r="K2926" i="21"/>
  <c r="Q2926" i="21"/>
  <c r="N2926" i="21"/>
  <c r="P2926" i="21"/>
  <c r="O2926" i="21"/>
  <c r="I2927" i="21"/>
  <c r="L2927" i="21"/>
  <c r="H2928" i="21"/>
  <c r="M2927" i="21"/>
  <c r="K2927" i="21"/>
  <c r="J2927" i="21"/>
  <c r="O2927" i="21"/>
  <c r="P2927" i="21"/>
  <c r="N2927" i="21"/>
  <c r="Q2927" i="21"/>
  <c r="J2928" i="21"/>
  <c r="L2928" i="21"/>
  <c r="I2928" i="21"/>
  <c r="H2929" i="21"/>
  <c r="M2928" i="21"/>
  <c r="K2928" i="21"/>
  <c r="Q2928" i="21"/>
  <c r="N2928" i="21"/>
  <c r="O2928" i="21"/>
  <c r="P2928" i="21"/>
  <c r="L2929" i="21"/>
  <c r="J2929" i="21"/>
  <c r="I2929" i="21"/>
  <c r="K2929" i="21"/>
  <c r="H2930" i="21"/>
  <c r="M2929" i="21"/>
  <c r="P2929" i="21"/>
  <c r="Q2929" i="21"/>
  <c r="O2929" i="21"/>
  <c r="N2929" i="21"/>
  <c r="H2931" i="21"/>
  <c r="L2930" i="21"/>
  <c r="K2930" i="21"/>
  <c r="I2930" i="21"/>
  <c r="M2930" i="21"/>
  <c r="J2930" i="21"/>
  <c r="J2931" i="21"/>
  <c r="M2931" i="21"/>
  <c r="I2931" i="21"/>
  <c r="L2931" i="21"/>
  <c r="K2931" i="21"/>
  <c r="H2932" i="21"/>
  <c r="Q2930" i="21"/>
  <c r="N2930" i="21"/>
  <c r="O2930" i="21"/>
  <c r="P2930" i="21"/>
  <c r="Q2931" i="21"/>
  <c r="O2931" i="21"/>
  <c r="N2931" i="21"/>
  <c r="P2931" i="21"/>
  <c r="K2932" i="21"/>
  <c r="M2932" i="21"/>
  <c r="J2932" i="21"/>
  <c r="I2932" i="21"/>
  <c r="L2932" i="21"/>
  <c r="H2933" i="21"/>
  <c r="O2932" i="21"/>
  <c r="N2932" i="21"/>
  <c r="Q2932" i="21"/>
  <c r="P2932" i="21"/>
  <c r="J2933" i="21"/>
  <c r="I2933" i="21"/>
  <c r="L2933" i="21"/>
  <c r="H2934" i="21"/>
  <c r="K2933" i="21"/>
  <c r="M2933" i="21"/>
  <c r="N2933" i="21"/>
  <c r="Q2933" i="21"/>
  <c r="P2933" i="21"/>
  <c r="O2933" i="21"/>
  <c r="K2934" i="21"/>
  <c r="H2935" i="21"/>
  <c r="L2934" i="21"/>
  <c r="I2934" i="21"/>
  <c r="M2934" i="21"/>
  <c r="J2934" i="21"/>
  <c r="H2936" i="21"/>
  <c r="I2935" i="21"/>
  <c r="J2935" i="21"/>
  <c r="L2935" i="21"/>
  <c r="K2935" i="21"/>
  <c r="M2935" i="21"/>
  <c r="N2934" i="21"/>
  <c r="Q2934" i="21"/>
  <c r="O2934" i="21"/>
  <c r="P2934" i="21"/>
  <c r="M2936" i="21"/>
  <c r="K2936" i="21"/>
  <c r="J2936" i="21"/>
  <c r="H2937" i="21"/>
  <c r="L2936" i="21"/>
  <c r="I2936" i="21"/>
  <c r="N2935" i="21"/>
  <c r="O2935" i="21"/>
  <c r="Q2935" i="21"/>
  <c r="P2935" i="21"/>
  <c r="I2937" i="21"/>
  <c r="M2937" i="21"/>
  <c r="J2937" i="21"/>
  <c r="L2937" i="21"/>
  <c r="H2938" i="21"/>
  <c r="K2937" i="21"/>
  <c r="P2936" i="21"/>
  <c r="O2936" i="21"/>
  <c r="Q2936" i="21"/>
  <c r="N2936" i="21"/>
  <c r="P2937" i="21"/>
  <c r="Q2937" i="21"/>
  <c r="N2937" i="21"/>
  <c r="O2937" i="21"/>
  <c r="H2939" i="21"/>
  <c r="J2938" i="21"/>
  <c r="L2938" i="21"/>
  <c r="I2938" i="21"/>
  <c r="M2938" i="21"/>
  <c r="K2938" i="21"/>
  <c r="I2939" i="21"/>
  <c r="L2939" i="21"/>
  <c r="K2939" i="21"/>
  <c r="J2939" i="21"/>
  <c r="H2940" i="21"/>
  <c r="M2939" i="21"/>
  <c r="Q2938" i="21"/>
  <c r="N2938" i="21"/>
  <c r="O2938" i="21"/>
  <c r="P2938" i="21"/>
  <c r="P2939" i="21"/>
  <c r="N2939" i="21"/>
  <c r="O2939" i="21"/>
  <c r="Q2939" i="21"/>
  <c r="J2940" i="21"/>
  <c r="I2940" i="21"/>
  <c r="L2940" i="21"/>
  <c r="H2941" i="21"/>
  <c r="K2940" i="21"/>
  <c r="M2940" i="21"/>
  <c r="P2940" i="21"/>
  <c r="O2940" i="21"/>
  <c r="Q2940" i="21"/>
  <c r="N2940" i="21"/>
  <c r="L2941" i="21"/>
  <c r="H2942" i="21"/>
  <c r="K2941" i="21"/>
  <c r="I2941" i="21"/>
  <c r="M2941" i="21"/>
  <c r="J2941" i="21"/>
  <c r="H2943" i="21"/>
  <c r="L2942" i="21"/>
  <c r="J2942" i="21"/>
  <c r="I2942" i="21"/>
  <c r="K2942" i="21"/>
  <c r="M2942" i="21"/>
  <c r="N2941" i="21"/>
  <c r="Q2941" i="21"/>
  <c r="O2941" i="21"/>
  <c r="P2941" i="21"/>
  <c r="L2943" i="21"/>
  <c r="J2943" i="21"/>
  <c r="H2944" i="21"/>
  <c r="I2943" i="21"/>
  <c r="K2943" i="21"/>
  <c r="M2943" i="21"/>
  <c r="O2942" i="21"/>
  <c r="P2942" i="21"/>
  <c r="N2942" i="21"/>
  <c r="Q2942" i="21"/>
  <c r="K2944" i="21"/>
  <c r="M2944" i="21"/>
  <c r="L2944" i="21"/>
  <c r="I2944" i="21"/>
  <c r="H2945" i="21"/>
  <c r="J2944" i="21"/>
  <c r="O2943" i="21"/>
  <c r="Q2943" i="21"/>
  <c r="P2943" i="21"/>
  <c r="N2943" i="21"/>
  <c r="O2944" i="21"/>
  <c r="Q2944" i="21"/>
  <c r="P2944" i="21"/>
  <c r="N2944" i="21"/>
  <c r="L2945" i="21"/>
  <c r="M2945" i="21"/>
  <c r="I2945" i="21"/>
  <c r="K2945" i="21"/>
  <c r="J2945" i="21"/>
  <c r="H2946" i="21"/>
  <c r="P2945" i="21"/>
  <c r="N2945" i="21"/>
  <c r="Q2945" i="21"/>
  <c r="O2945" i="21"/>
  <c r="J2946" i="21"/>
  <c r="L2946" i="21"/>
  <c r="K2946" i="21"/>
  <c r="H2947" i="21"/>
  <c r="M2946" i="21"/>
  <c r="I2946" i="21"/>
  <c r="L2947" i="21"/>
  <c r="K2947" i="21"/>
  <c r="I2947" i="21"/>
  <c r="H2948" i="21"/>
  <c r="J2947" i="21"/>
  <c r="M2947" i="21"/>
  <c r="O2946" i="21"/>
  <c r="P2946" i="21"/>
  <c r="Q2946" i="21"/>
  <c r="N2946" i="21"/>
  <c r="Q2947" i="21"/>
  <c r="O2947" i="21"/>
  <c r="N2947" i="21"/>
  <c r="P2947" i="21"/>
  <c r="H2949" i="21"/>
  <c r="K2948" i="21"/>
  <c r="L2948" i="21"/>
  <c r="I2948" i="21"/>
  <c r="M2948" i="21"/>
  <c r="J2948" i="21"/>
  <c r="I2949" i="21"/>
  <c r="H2950" i="21"/>
  <c r="J2949" i="21"/>
  <c r="M2949" i="21"/>
  <c r="L2949" i="21"/>
  <c r="K2949" i="21"/>
  <c r="Q2948" i="21"/>
  <c r="N2948" i="21"/>
  <c r="P2948" i="21"/>
  <c r="O2948" i="21"/>
  <c r="Q2949" i="21"/>
  <c r="O2949" i="21"/>
  <c r="N2949" i="21"/>
  <c r="P2949" i="21"/>
  <c r="H2951" i="21"/>
  <c r="L2950" i="21"/>
  <c r="J2950" i="21"/>
  <c r="K2950" i="21"/>
  <c r="M2950" i="21"/>
  <c r="I2950" i="21"/>
  <c r="M2951" i="21"/>
  <c r="J2951" i="21"/>
  <c r="L2951" i="21"/>
  <c r="I2951" i="21"/>
  <c r="H2952" i="21"/>
  <c r="K2951" i="21"/>
  <c r="Q2950" i="21"/>
  <c r="P2950" i="21"/>
  <c r="O2950" i="21"/>
  <c r="N2950" i="21"/>
  <c r="O2951" i="21"/>
  <c r="N2951" i="21"/>
  <c r="P2951" i="21"/>
  <c r="Q2951" i="21"/>
  <c r="M2952" i="21"/>
  <c r="L2952" i="21"/>
  <c r="H2953" i="21"/>
  <c r="I2952" i="21"/>
  <c r="K2952" i="21"/>
  <c r="J2952" i="21"/>
  <c r="I2953" i="21"/>
  <c r="K2953" i="21"/>
  <c r="J2953" i="21"/>
  <c r="H2954" i="21"/>
  <c r="L2953" i="21"/>
  <c r="M2953" i="21"/>
  <c r="P2952" i="21"/>
  <c r="N2952" i="21"/>
  <c r="O2952" i="21"/>
  <c r="Q2952" i="21"/>
  <c r="O2953" i="21"/>
  <c r="N2953" i="21"/>
  <c r="Q2953" i="21"/>
  <c r="P2953" i="21"/>
  <c r="L2954" i="21"/>
  <c r="K2954" i="21"/>
  <c r="J2954" i="21"/>
  <c r="H2955" i="21"/>
  <c r="I2954" i="21"/>
  <c r="M2954" i="21"/>
  <c r="J2955" i="21"/>
  <c r="M2955" i="21"/>
  <c r="K2955" i="21"/>
  <c r="H2956" i="21"/>
  <c r="I2955" i="21"/>
  <c r="L2955" i="21"/>
  <c r="P2954" i="21"/>
  <c r="Q2954" i="21"/>
  <c r="O2954" i="21"/>
  <c r="N2954" i="21"/>
  <c r="L2956" i="21"/>
  <c r="M2956" i="21"/>
  <c r="K2956" i="21"/>
  <c r="H2957" i="21"/>
  <c r="J2956" i="21"/>
  <c r="I2956" i="21"/>
  <c r="O2955" i="21"/>
  <c r="Q2955" i="21"/>
  <c r="N2955" i="21"/>
  <c r="P2955" i="21"/>
  <c r="L2957" i="21"/>
  <c r="K2957" i="21"/>
  <c r="J2957" i="21"/>
  <c r="I2957" i="21"/>
  <c r="M2957" i="21"/>
  <c r="H2958" i="21"/>
  <c r="O2956" i="21"/>
  <c r="N2956" i="21"/>
  <c r="P2956" i="21"/>
  <c r="Q2956" i="21"/>
  <c r="O2957" i="21"/>
  <c r="P2957" i="21"/>
  <c r="Q2957" i="21"/>
  <c r="N2957" i="21"/>
  <c r="I2958" i="21"/>
  <c r="L2958" i="21"/>
  <c r="J2958" i="21"/>
  <c r="H2959" i="21"/>
  <c r="M2958" i="21"/>
  <c r="K2958" i="21"/>
  <c r="P2958" i="21"/>
  <c r="O2958" i="21"/>
  <c r="Q2958" i="21"/>
  <c r="N2958" i="21"/>
  <c r="H2960" i="21"/>
  <c r="K2959" i="21"/>
  <c r="M2959" i="21"/>
  <c r="J2959" i="21"/>
  <c r="L2959" i="21"/>
  <c r="I2959" i="21"/>
  <c r="K2960" i="21"/>
  <c r="H2961" i="21"/>
  <c r="I2960" i="21"/>
  <c r="J2960" i="21"/>
  <c r="L2960" i="21"/>
  <c r="M2960" i="21"/>
  <c r="P2959" i="21"/>
  <c r="O2959" i="21"/>
  <c r="N2959" i="21"/>
  <c r="Q2959" i="21"/>
  <c r="H2962" i="21"/>
  <c r="K2961" i="21"/>
  <c r="L2961" i="21"/>
  <c r="M2961" i="21"/>
  <c r="I2961" i="21"/>
  <c r="J2961" i="21"/>
  <c r="O2960" i="21"/>
  <c r="Q2960" i="21"/>
  <c r="N2960" i="21"/>
  <c r="P2960" i="21"/>
  <c r="K2962" i="21"/>
  <c r="J2962" i="21"/>
  <c r="L2962" i="21"/>
  <c r="M2962" i="21"/>
  <c r="I2962" i="21"/>
  <c r="H2963" i="21"/>
  <c r="N2961" i="21"/>
  <c r="O2961" i="21"/>
  <c r="Q2961" i="21"/>
  <c r="P2961" i="21"/>
  <c r="Q2962" i="21"/>
  <c r="O2962" i="21"/>
  <c r="P2962" i="21"/>
  <c r="N2962" i="21"/>
  <c r="L2963" i="21"/>
  <c r="I2963" i="21"/>
  <c r="M2963" i="21"/>
  <c r="J2963" i="21"/>
  <c r="H2964" i="21"/>
  <c r="K2963" i="21"/>
  <c r="O2963" i="21"/>
  <c r="N2963" i="21"/>
  <c r="Q2963" i="21"/>
  <c r="P2963" i="21"/>
  <c r="H2965" i="21"/>
  <c r="M2964" i="21"/>
  <c r="L2964" i="21"/>
  <c r="I2964" i="21"/>
  <c r="J2964" i="21"/>
  <c r="K2964" i="21"/>
  <c r="H2966" i="21"/>
  <c r="J2965" i="21"/>
  <c r="L2965" i="21"/>
  <c r="M2965" i="21"/>
  <c r="K2965" i="21"/>
  <c r="I2965" i="21"/>
  <c r="O2964" i="21"/>
  <c r="Q2964" i="21"/>
  <c r="N2964" i="21"/>
  <c r="P2964" i="21"/>
  <c r="I2966" i="21"/>
  <c r="H2967" i="21"/>
  <c r="M2966" i="21"/>
  <c r="J2966" i="21"/>
  <c r="K2966" i="21"/>
  <c r="L2966" i="21"/>
  <c r="N2965" i="21"/>
  <c r="Q2965" i="21"/>
  <c r="O2965" i="21"/>
  <c r="P2965" i="21"/>
  <c r="P2966" i="21"/>
  <c r="Q2966" i="21"/>
  <c r="O2966" i="21"/>
  <c r="N2966" i="21"/>
  <c r="M2967" i="21"/>
  <c r="L2967" i="21"/>
  <c r="J2967" i="21"/>
  <c r="H2968" i="21"/>
  <c r="I2967" i="21"/>
  <c r="K2967" i="21"/>
  <c r="K2968" i="21"/>
  <c r="L2968" i="21"/>
  <c r="I2968" i="21"/>
  <c r="H2969" i="21"/>
  <c r="M2968" i="21"/>
  <c r="J2968" i="21"/>
  <c r="N2967" i="21"/>
  <c r="P2967" i="21"/>
  <c r="Q2967" i="21"/>
  <c r="O2967" i="21"/>
  <c r="Q2968" i="21"/>
  <c r="N2968" i="21"/>
  <c r="P2968" i="21"/>
  <c r="O2968" i="21"/>
  <c r="M2969" i="21"/>
  <c r="K2969" i="21"/>
  <c r="L2969" i="21"/>
  <c r="H2970" i="21"/>
  <c r="J2969" i="21"/>
  <c r="I2969" i="21"/>
  <c r="J2970" i="21"/>
  <c r="L2970" i="21"/>
  <c r="I2970" i="21"/>
  <c r="K2970" i="21"/>
  <c r="M2970" i="21"/>
  <c r="H2971" i="21"/>
  <c r="N2969" i="21"/>
  <c r="P2969" i="21"/>
  <c r="Q2969" i="21"/>
  <c r="O2969" i="21"/>
  <c r="N2970" i="21"/>
  <c r="P2970" i="21"/>
  <c r="O2970" i="21"/>
  <c r="Q2970" i="21"/>
  <c r="M2971" i="21"/>
  <c r="H2972" i="21"/>
  <c r="I2971" i="21"/>
  <c r="K2971" i="21"/>
  <c r="J2971" i="21"/>
  <c r="L2971" i="21"/>
  <c r="H2973" i="21"/>
  <c r="M2972" i="21"/>
  <c r="I2972" i="21"/>
  <c r="L2972" i="21"/>
  <c r="K2972" i="21"/>
  <c r="J2972" i="21"/>
  <c r="N2971" i="21"/>
  <c r="O2971" i="21"/>
  <c r="Q2971" i="21"/>
  <c r="P2971" i="21"/>
  <c r="M2973" i="21"/>
  <c r="K2973" i="21"/>
  <c r="H2974" i="21"/>
  <c r="J2973" i="21"/>
  <c r="L2973" i="21"/>
  <c r="I2973" i="21"/>
  <c r="Q2972" i="21"/>
  <c r="N2972" i="21"/>
  <c r="O2972" i="21"/>
  <c r="P2972" i="21"/>
  <c r="I2974" i="21"/>
  <c r="J2974" i="21"/>
  <c r="K2974" i="21"/>
  <c r="M2974" i="21"/>
  <c r="L2974" i="21"/>
  <c r="H2975" i="21"/>
  <c r="N2973" i="21"/>
  <c r="P2973" i="21"/>
  <c r="O2973" i="21"/>
  <c r="Q2973" i="21"/>
  <c r="N2974" i="21"/>
  <c r="P2974" i="21"/>
  <c r="O2974" i="21"/>
  <c r="Q2974" i="21"/>
  <c r="K2975" i="21"/>
  <c r="M2975" i="21"/>
  <c r="J2975" i="21"/>
  <c r="I2975" i="21"/>
  <c r="L2975" i="21"/>
  <c r="H2976" i="21"/>
  <c r="N2975" i="21"/>
  <c r="Q2975" i="21"/>
  <c r="P2975" i="21"/>
  <c r="O2975" i="21"/>
  <c r="H2977" i="21"/>
  <c r="K2976" i="21"/>
  <c r="J2976" i="21"/>
  <c r="I2976" i="21"/>
  <c r="L2976" i="21"/>
  <c r="M2976" i="21"/>
  <c r="H2978" i="21"/>
  <c r="K2977" i="21"/>
  <c r="M2977" i="21"/>
  <c r="I2977" i="21"/>
  <c r="J2977" i="21"/>
  <c r="L2977" i="21"/>
  <c r="Q2976" i="21"/>
  <c r="N2976" i="21"/>
  <c r="O2976" i="21"/>
  <c r="P2976" i="21"/>
  <c r="I2978" i="21"/>
  <c r="M2978" i="21"/>
  <c r="J2978" i="21"/>
  <c r="K2978" i="21"/>
  <c r="L2978" i="21"/>
  <c r="H2979" i="21"/>
  <c r="N2977" i="21"/>
  <c r="O2977" i="21"/>
  <c r="Q2977" i="21"/>
  <c r="P2977" i="21"/>
  <c r="Q2978" i="21"/>
  <c r="O2978" i="21"/>
  <c r="P2978" i="21"/>
  <c r="N2978" i="21"/>
  <c r="K2979" i="21"/>
  <c r="L2979" i="21"/>
  <c r="M2979" i="21"/>
  <c r="J2979" i="21"/>
  <c r="I2979" i="21"/>
  <c r="H2980" i="21"/>
  <c r="O2979" i="21"/>
  <c r="Q2979" i="21"/>
  <c r="N2979" i="21"/>
  <c r="P2979" i="21"/>
  <c r="J2980" i="21"/>
  <c r="M2980" i="21"/>
  <c r="H2981" i="21"/>
  <c r="L2980" i="21"/>
  <c r="I2980" i="21"/>
  <c r="K2980" i="21"/>
  <c r="H2982" i="21"/>
  <c r="K2981" i="21"/>
  <c r="I2981" i="21"/>
  <c r="J2981" i="21"/>
  <c r="L2981" i="21"/>
  <c r="M2981" i="21"/>
  <c r="O2980" i="21"/>
  <c r="P2980" i="21"/>
  <c r="N2980" i="21"/>
  <c r="Q2980" i="21"/>
  <c r="J2982" i="21"/>
  <c r="M2982" i="21"/>
  <c r="L2982" i="21"/>
  <c r="K2982" i="21"/>
  <c r="I2982" i="21"/>
  <c r="H2983" i="21"/>
  <c r="N2981" i="21"/>
  <c r="P2981" i="21"/>
  <c r="O2981" i="21"/>
  <c r="Q2981" i="21"/>
  <c r="O2982" i="21"/>
  <c r="N2982" i="21"/>
  <c r="Q2982" i="21"/>
  <c r="P2982" i="21"/>
  <c r="L2983" i="21"/>
  <c r="M2983" i="21"/>
  <c r="J2983" i="21"/>
  <c r="H2984" i="21"/>
  <c r="I2983" i="21"/>
  <c r="K2983" i="21"/>
  <c r="I2984" i="21"/>
  <c r="K2984" i="21"/>
  <c r="J2984" i="21"/>
  <c r="H2985" i="21"/>
  <c r="M2984" i="21"/>
  <c r="L2984" i="21"/>
  <c r="N2983" i="21"/>
  <c r="O2983" i="21"/>
  <c r="Q2983" i="21"/>
  <c r="P2983" i="21"/>
  <c r="Q2984" i="21"/>
  <c r="O2984" i="21"/>
  <c r="P2984" i="21"/>
  <c r="N2984" i="21"/>
  <c r="H2986" i="21"/>
  <c r="M2985" i="21"/>
  <c r="L2985" i="21"/>
  <c r="K2985" i="21"/>
  <c r="J2985" i="21"/>
  <c r="I2985" i="21"/>
  <c r="K2986" i="21"/>
  <c r="M2986" i="21"/>
  <c r="J2986" i="21"/>
  <c r="H2987" i="21"/>
  <c r="L2986" i="21"/>
  <c r="I2986" i="21"/>
  <c r="N2985" i="21"/>
  <c r="Q2985" i="21"/>
  <c r="O2985" i="21"/>
  <c r="P2985" i="21"/>
  <c r="K2987" i="21"/>
  <c r="H2988" i="21"/>
  <c r="L2987" i="21"/>
  <c r="I2987" i="21"/>
  <c r="M2987" i="21"/>
  <c r="J2987" i="21"/>
  <c r="N2986" i="21"/>
  <c r="P2986" i="21"/>
  <c r="Q2986" i="21"/>
  <c r="O2986" i="21"/>
  <c r="J2988" i="21"/>
  <c r="I2988" i="21"/>
  <c r="K2988" i="21"/>
  <c r="M2988" i="21"/>
  <c r="L2988" i="21"/>
  <c r="H2989" i="21"/>
  <c r="Q2987" i="21"/>
  <c r="N2987" i="21"/>
  <c r="P2987" i="21"/>
  <c r="O2987" i="21"/>
  <c r="N2988" i="21"/>
  <c r="P2988" i="21"/>
  <c r="Q2988" i="21"/>
  <c r="O2988" i="21"/>
  <c r="J2989" i="21"/>
  <c r="I2989" i="21"/>
  <c r="H2990" i="21"/>
  <c r="M2989" i="21"/>
  <c r="L2989" i="21"/>
  <c r="K2989" i="21"/>
  <c r="N2989" i="21"/>
  <c r="O2989" i="21"/>
  <c r="P2989" i="21"/>
  <c r="Q2989" i="21"/>
  <c r="L2990" i="21"/>
  <c r="J2990" i="21"/>
  <c r="M2990" i="21"/>
  <c r="H2991" i="21"/>
  <c r="K2990" i="21"/>
  <c r="I2990" i="21"/>
  <c r="J2991" i="21"/>
  <c r="K2991" i="21"/>
  <c r="H2992" i="21"/>
  <c r="I2991" i="21"/>
  <c r="M2991" i="21"/>
  <c r="L2991" i="21"/>
  <c r="N2990" i="21"/>
  <c r="Q2990" i="21"/>
  <c r="P2990" i="21"/>
  <c r="O2990" i="21"/>
  <c r="K2992" i="21"/>
  <c r="H2993" i="21"/>
  <c r="M2992" i="21"/>
  <c r="I2992" i="21"/>
  <c r="L2992" i="21"/>
  <c r="J2992" i="21"/>
  <c r="O2991" i="21"/>
  <c r="N2991" i="21"/>
  <c r="P2991" i="21"/>
  <c r="Q2991" i="21"/>
  <c r="L2993" i="21"/>
  <c r="K2993" i="21"/>
  <c r="M2993" i="21"/>
  <c r="H2994" i="21"/>
  <c r="I2993" i="21"/>
  <c r="J2993" i="21"/>
  <c r="P2992" i="21"/>
  <c r="N2992" i="21"/>
  <c r="O2992" i="21"/>
  <c r="Q2992" i="21"/>
  <c r="H2995" i="21"/>
  <c r="M2994" i="21"/>
  <c r="L2994" i="21"/>
  <c r="J2994" i="21"/>
  <c r="I2994" i="21"/>
  <c r="K2994" i="21"/>
  <c r="O2993" i="21"/>
  <c r="Q2993" i="21"/>
  <c r="N2993" i="21"/>
  <c r="P2993" i="21"/>
  <c r="J2995" i="21"/>
  <c r="L2995" i="21"/>
  <c r="H2996" i="21"/>
  <c r="K2995" i="21"/>
  <c r="M2995" i="21"/>
  <c r="I2995" i="21"/>
  <c r="Q2994" i="21"/>
  <c r="O2994" i="21"/>
  <c r="N2994" i="21"/>
  <c r="P2994" i="21"/>
  <c r="L2996" i="21"/>
  <c r="J2996" i="21"/>
  <c r="I2996" i="21"/>
  <c r="K2996" i="21"/>
  <c r="H2997" i="21"/>
  <c r="M2996" i="21"/>
  <c r="N2995" i="21"/>
  <c r="P2995" i="21"/>
  <c r="Q2995" i="21"/>
  <c r="O2995" i="21"/>
  <c r="P2996" i="21"/>
  <c r="O2996" i="21"/>
  <c r="N2996" i="21"/>
  <c r="Q2996" i="21"/>
  <c r="K2997" i="21"/>
  <c r="M2997" i="21"/>
  <c r="L2997" i="21"/>
  <c r="I2997" i="21"/>
  <c r="J2997" i="21"/>
  <c r="H2998" i="21"/>
  <c r="Q2997" i="21"/>
  <c r="P2997" i="21"/>
  <c r="O2997" i="21"/>
  <c r="N2997" i="21"/>
  <c r="I2998" i="21"/>
  <c r="L2998" i="21"/>
  <c r="K2998" i="21"/>
  <c r="H2999" i="21"/>
  <c r="M2998" i="21"/>
  <c r="J2998" i="21"/>
  <c r="O2998" i="21"/>
  <c r="N2998" i="21"/>
  <c r="P2998" i="21"/>
  <c r="Q2998" i="21"/>
  <c r="M2999" i="21"/>
  <c r="K2999" i="21"/>
  <c r="H3000" i="21"/>
  <c r="J2999" i="21"/>
  <c r="L2999" i="21"/>
  <c r="I2999" i="21"/>
  <c r="M3000" i="21"/>
  <c r="L3000" i="21"/>
  <c r="H3001" i="21"/>
  <c r="K3000" i="21"/>
  <c r="I3000" i="21"/>
  <c r="J3000" i="21"/>
  <c r="O2999" i="21"/>
  <c r="P2999" i="21"/>
  <c r="Q2999" i="21"/>
  <c r="N2999" i="21"/>
  <c r="H3002" i="21"/>
  <c r="K3001" i="21"/>
  <c r="L3001" i="21"/>
  <c r="M3001" i="21"/>
  <c r="I3001" i="21"/>
  <c r="J3001" i="21"/>
  <c r="O3000" i="21"/>
  <c r="Q3000" i="21"/>
  <c r="P3000" i="21"/>
  <c r="N3000" i="21"/>
  <c r="J3002" i="21"/>
  <c r="L3002" i="21"/>
  <c r="K3002" i="21"/>
  <c r="M3002" i="21"/>
  <c r="I3002" i="21"/>
  <c r="H3003" i="21"/>
  <c r="N3001" i="21"/>
  <c r="P3001" i="21"/>
  <c r="Q3001" i="21"/>
  <c r="O3001" i="21"/>
  <c r="P3002" i="21"/>
  <c r="Q3002" i="21"/>
  <c r="N3002" i="21"/>
  <c r="O3002" i="21"/>
  <c r="L3003" i="21"/>
  <c r="K3003" i="21"/>
  <c r="J3003" i="21"/>
  <c r="M3003" i="21"/>
  <c r="I3003" i="21"/>
  <c r="H3004" i="21"/>
  <c r="Q3003" i="21"/>
  <c r="P3003" i="21"/>
  <c r="O3003" i="21"/>
  <c r="N3003" i="21"/>
  <c r="K3004" i="21"/>
  <c r="I3004" i="21"/>
  <c r="M3004" i="21"/>
  <c r="J3004" i="21"/>
  <c r="H3005" i="21"/>
  <c r="L3004" i="21"/>
  <c r="O3004" i="21"/>
  <c r="N3004" i="21"/>
  <c r="Q3004" i="21"/>
  <c r="P3004" i="21"/>
  <c r="H3006" i="21"/>
  <c r="J3005" i="21"/>
  <c r="M3005" i="21"/>
  <c r="I3005" i="21"/>
  <c r="L3005" i="21"/>
  <c r="K3005" i="21"/>
  <c r="I3006" i="21"/>
  <c r="J3006" i="21"/>
  <c r="M3006" i="21"/>
  <c r="K3006" i="21"/>
  <c r="L3006" i="21"/>
  <c r="H3007" i="21"/>
  <c r="Q3005" i="21"/>
  <c r="O3005" i="21"/>
  <c r="P3005" i="21"/>
  <c r="N3005" i="21"/>
  <c r="O3006" i="21"/>
  <c r="P3006" i="21"/>
  <c r="N3006" i="21"/>
  <c r="Q3006" i="21"/>
  <c r="M3007" i="21"/>
  <c r="J3007" i="21"/>
  <c r="L3007" i="21"/>
  <c r="K3007" i="21"/>
  <c r="I3007" i="21"/>
  <c r="H3008" i="21"/>
  <c r="P3007" i="21"/>
  <c r="N3007" i="21"/>
  <c r="O3007" i="21"/>
  <c r="Q3007" i="21"/>
  <c r="I3008" i="21"/>
  <c r="H3009" i="21"/>
  <c r="J3008" i="21"/>
  <c r="L3008" i="21"/>
  <c r="M3008" i="21"/>
  <c r="K3008" i="21"/>
  <c r="Q3008" i="21"/>
  <c r="P3008" i="21"/>
  <c r="N3008" i="21"/>
  <c r="O3008" i="21"/>
  <c r="K3009" i="21"/>
  <c r="H3010" i="21"/>
  <c r="M3009" i="21"/>
  <c r="J3009" i="21"/>
  <c r="L3009" i="21"/>
  <c r="I3009" i="21"/>
  <c r="L3010" i="21"/>
  <c r="I3010" i="21"/>
  <c r="H3011" i="21"/>
  <c r="J3010" i="21"/>
  <c r="M3010" i="21"/>
  <c r="K3010" i="21"/>
  <c r="Q3009" i="21"/>
  <c r="O3009" i="21"/>
  <c r="N3009" i="21"/>
  <c r="P3009" i="21"/>
  <c r="Q3010" i="21"/>
  <c r="N3010" i="21"/>
  <c r="P3010" i="21"/>
  <c r="O3010" i="21"/>
  <c r="K3011" i="21"/>
  <c r="I3011" i="21"/>
  <c r="J3011" i="21"/>
  <c r="L3011" i="21"/>
  <c r="H3012" i="21"/>
  <c r="M3011" i="21"/>
  <c r="O3011" i="21"/>
  <c r="P3011" i="21"/>
  <c r="N3011" i="21"/>
  <c r="Q3011" i="21"/>
  <c r="L3012" i="21"/>
  <c r="H3013" i="21"/>
  <c r="K3012" i="21"/>
  <c r="I3012" i="21"/>
  <c r="M3012" i="21"/>
  <c r="J3012" i="21"/>
  <c r="K3013" i="21"/>
  <c r="L3013" i="21"/>
  <c r="M3013" i="21"/>
  <c r="H3014" i="21"/>
  <c r="J3013" i="21"/>
  <c r="I3013" i="21"/>
  <c r="O3012" i="21"/>
  <c r="P3012" i="21"/>
  <c r="Q3012" i="21"/>
  <c r="N3012" i="21"/>
  <c r="M3014" i="21"/>
  <c r="K3014" i="21"/>
  <c r="L3014" i="21"/>
  <c r="J3014" i="21"/>
  <c r="I3014" i="21"/>
  <c r="H3015" i="21"/>
  <c r="O3013" i="21"/>
  <c r="N3013" i="21"/>
  <c r="Q3013" i="21"/>
  <c r="P3013" i="21"/>
  <c r="Q3014" i="21"/>
  <c r="O3014" i="21"/>
  <c r="N3014" i="21"/>
  <c r="P3014" i="21"/>
  <c r="K3015" i="21"/>
  <c r="I3015" i="21"/>
  <c r="J3015" i="21"/>
  <c r="M3015" i="21"/>
  <c r="H3016" i="21"/>
  <c r="L3015" i="21"/>
  <c r="Q3015" i="21"/>
  <c r="N3015" i="21"/>
  <c r="P3015" i="21"/>
  <c r="O3015" i="21"/>
  <c r="J3016" i="21"/>
  <c r="M3016" i="21"/>
  <c r="I3016" i="21"/>
  <c r="H3017" i="21"/>
  <c r="K3016" i="21"/>
  <c r="L3016" i="21"/>
  <c r="N3016" i="21"/>
  <c r="P3016" i="21"/>
  <c r="Q3016" i="21"/>
  <c r="O3016" i="21"/>
  <c r="I3017" i="21"/>
  <c r="H3018" i="21"/>
  <c r="K3017" i="21"/>
  <c r="J3017" i="21"/>
  <c r="L3017" i="21"/>
  <c r="M3017" i="21"/>
  <c r="Q3017" i="21"/>
  <c r="O3017" i="21"/>
  <c r="P3017" i="21"/>
  <c r="N3017" i="21"/>
  <c r="M3018" i="21"/>
  <c r="L3018" i="21"/>
  <c r="J3018" i="21"/>
  <c r="K3018" i="21"/>
  <c r="H3019" i="21"/>
  <c r="I3018" i="21"/>
  <c r="K3019" i="21"/>
  <c r="L3019" i="21"/>
  <c r="H3020" i="21"/>
  <c r="J3019" i="21"/>
  <c r="I3019" i="21"/>
  <c r="M3019" i="21"/>
  <c r="Q3018" i="21"/>
  <c r="O3018" i="21"/>
  <c r="P3018" i="21"/>
  <c r="N3018" i="21"/>
  <c r="M3020" i="21"/>
  <c r="H3021" i="21"/>
  <c r="I3020" i="21"/>
  <c r="K3020" i="21"/>
  <c r="L3020" i="21"/>
  <c r="J3020" i="21"/>
  <c r="P3019" i="21"/>
  <c r="O3019" i="21"/>
  <c r="Q3019" i="21"/>
  <c r="N3019" i="21"/>
  <c r="K3021" i="21"/>
  <c r="L3021" i="21"/>
  <c r="I3021" i="21"/>
  <c r="J3021" i="21"/>
  <c r="M3021" i="21"/>
  <c r="H3022" i="21"/>
  <c r="P3020" i="21"/>
  <c r="O3020" i="21"/>
  <c r="N3020" i="21"/>
  <c r="Q3020" i="21"/>
  <c r="O3021" i="21"/>
  <c r="P3021" i="21"/>
  <c r="N3021" i="21"/>
  <c r="Q3021" i="21"/>
  <c r="M3022" i="21"/>
  <c r="K3022" i="21"/>
  <c r="J3022" i="21"/>
  <c r="L3022" i="21"/>
  <c r="I3022" i="21"/>
  <c r="H3023" i="21"/>
  <c r="Q3022" i="21"/>
  <c r="P3022" i="21"/>
  <c r="O3022" i="21"/>
  <c r="N3022" i="21"/>
  <c r="M3023" i="21"/>
  <c r="I3023" i="21"/>
  <c r="K3023" i="21"/>
  <c r="J3023" i="21"/>
  <c r="H3024" i="21"/>
  <c r="L3023" i="21"/>
  <c r="N3023" i="21"/>
  <c r="P3023" i="21"/>
  <c r="Q3023" i="21"/>
  <c r="O3023" i="21"/>
  <c r="I3024" i="21"/>
  <c r="H3025" i="21"/>
  <c r="M3024" i="21"/>
  <c r="J3024" i="21"/>
  <c r="K3024" i="21"/>
  <c r="L3024" i="21"/>
  <c r="P3024" i="21"/>
  <c r="Q3024" i="21"/>
  <c r="O3024" i="21"/>
  <c r="N3024" i="21"/>
  <c r="J3025" i="21"/>
  <c r="L3025" i="21"/>
  <c r="M3025" i="21"/>
  <c r="H3026" i="21"/>
  <c r="I3025" i="21"/>
  <c r="K3025" i="21"/>
  <c r="L3026" i="21"/>
  <c r="M3026" i="21"/>
  <c r="I3026" i="21"/>
  <c r="K3026" i="21"/>
  <c r="H3027" i="21"/>
  <c r="J3026" i="21"/>
  <c r="N3025" i="21"/>
  <c r="O3025" i="21"/>
  <c r="Q3025" i="21"/>
  <c r="P3025" i="21"/>
  <c r="O3026" i="21"/>
  <c r="P3026" i="21"/>
  <c r="N3026" i="21"/>
  <c r="Q3026" i="21"/>
  <c r="L3027" i="21"/>
  <c r="K3027" i="21"/>
  <c r="H3028" i="21"/>
  <c r="I3027" i="21"/>
  <c r="J3027" i="21"/>
  <c r="M3027" i="21"/>
  <c r="J3028" i="21"/>
  <c r="K3028" i="21"/>
  <c r="L3028" i="21"/>
  <c r="H3029" i="21"/>
  <c r="M3028" i="21"/>
  <c r="I3028" i="21"/>
  <c r="N3027" i="21"/>
  <c r="P3027" i="21"/>
  <c r="O3027" i="21"/>
  <c r="Q3027" i="21"/>
  <c r="J3029" i="21"/>
  <c r="M3029" i="21"/>
  <c r="K3029" i="21"/>
  <c r="L3029" i="21"/>
  <c r="I3029" i="21"/>
  <c r="H3030" i="21"/>
  <c r="Q3028" i="21"/>
  <c r="P3028" i="21"/>
  <c r="O3028" i="21"/>
  <c r="N3028" i="21"/>
  <c r="N3029" i="21"/>
  <c r="O3029" i="21"/>
  <c r="Q3029" i="21"/>
  <c r="P3029" i="21"/>
  <c r="M3030" i="21"/>
  <c r="I3030" i="21"/>
  <c r="K3030" i="21"/>
  <c r="L3030" i="21"/>
  <c r="H3031" i="21"/>
  <c r="J3030" i="21"/>
  <c r="N3030" i="21"/>
  <c r="O3030" i="21"/>
  <c r="P3030" i="21"/>
  <c r="Q3030" i="21"/>
  <c r="I3031" i="21"/>
  <c r="H3032" i="21"/>
  <c r="L3031" i="21"/>
  <c r="J3031" i="21"/>
  <c r="K3031" i="21"/>
  <c r="M3031" i="21"/>
  <c r="O3031" i="21"/>
  <c r="N3031" i="21"/>
  <c r="P3031" i="21"/>
  <c r="Q3031" i="21"/>
  <c r="I3032" i="21"/>
  <c r="H3033" i="21"/>
  <c r="L3032" i="21"/>
  <c r="M3032" i="21"/>
  <c r="K3032" i="21"/>
  <c r="J3032" i="21"/>
  <c r="O3032" i="21"/>
  <c r="P3032" i="21"/>
  <c r="N3032" i="21"/>
  <c r="Q3032" i="21"/>
  <c r="H3034" i="21"/>
  <c r="L3033" i="21"/>
  <c r="J3033" i="21"/>
  <c r="K3033" i="21"/>
  <c r="I3033" i="21"/>
  <c r="M3033" i="21"/>
  <c r="H3035" i="21"/>
  <c r="L3034" i="21"/>
  <c r="I3034" i="21"/>
  <c r="M3034" i="21"/>
  <c r="K3034" i="21"/>
  <c r="J3034" i="21"/>
  <c r="O3033" i="21"/>
  <c r="N3033" i="21"/>
  <c r="Q3033" i="21"/>
  <c r="P3033" i="21"/>
  <c r="L3035" i="21"/>
  <c r="I3035" i="21"/>
  <c r="J3035" i="21"/>
  <c r="K3035" i="21"/>
  <c r="H3036" i="21"/>
  <c r="M3035" i="21"/>
  <c r="Q3034" i="21"/>
  <c r="P3034" i="21"/>
  <c r="N3034" i="21"/>
  <c r="O3034" i="21"/>
  <c r="Q3035" i="21"/>
  <c r="N3035" i="21"/>
  <c r="O3035" i="21"/>
  <c r="P3035" i="21"/>
  <c r="L3036" i="21"/>
  <c r="K3036" i="21"/>
  <c r="J3036" i="21"/>
  <c r="M3036" i="21"/>
  <c r="I3036" i="21"/>
  <c r="H3037" i="21"/>
  <c r="P3036" i="21"/>
  <c r="N3036" i="21"/>
  <c r="O3036" i="21"/>
  <c r="Q3036" i="21"/>
  <c r="J3037" i="21"/>
  <c r="K3037" i="21"/>
  <c r="M3037" i="21"/>
  <c r="I3037" i="21"/>
  <c r="H3038" i="21"/>
  <c r="L3037" i="21"/>
  <c r="O3037" i="21"/>
  <c r="P3037" i="21"/>
  <c r="N3037" i="21"/>
  <c r="Q3037" i="21"/>
  <c r="I3038" i="21"/>
  <c r="L3038" i="21"/>
  <c r="J3038" i="21"/>
  <c r="K3038" i="21"/>
  <c r="H3039" i="21"/>
  <c r="M3038" i="21"/>
  <c r="O3038" i="21"/>
  <c r="N3038" i="21"/>
  <c r="P3038" i="21"/>
  <c r="Q3038" i="21"/>
  <c r="H3040" i="21"/>
  <c r="K3039" i="21"/>
  <c r="I3039" i="21"/>
  <c r="L3039" i="21"/>
  <c r="J3039" i="21"/>
  <c r="M3039" i="21"/>
  <c r="J3040" i="21"/>
  <c r="L3040" i="21"/>
  <c r="K3040" i="21"/>
  <c r="I3040" i="21"/>
  <c r="M3040" i="21"/>
  <c r="H3041" i="21"/>
  <c r="P3039" i="21"/>
  <c r="N3039" i="21"/>
  <c r="Q3039" i="21"/>
  <c r="O3039" i="21"/>
  <c r="N3040" i="21"/>
  <c r="P3040" i="21"/>
  <c r="O3040" i="21"/>
  <c r="Q3040" i="21"/>
  <c r="M3041" i="21"/>
  <c r="L3041" i="21"/>
  <c r="J3041" i="21"/>
  <c r="K3041" i="21"/>
  <c r="H3042" i="21"/>
  <c r="I3041" i="21"/>
  <c r="K3042" i="21"/>
  <c r="L3042" i="21"/>
  <c r="J3042" i="21"/>
  <c r="I3042" i="21"/>
  <c r="M3042" i="21"/>
  <c r="H3043" i="21"/>
  <c r="P3041" i="21"/>
  <c r="O3041" i="21"/>
  <c r="N3041" i="21"/>
  <c r="Q3041" i="21"/>
  <c r="O3042" i="21"/>
  <c r="Q3042" i="21"/>
  <c r="N3042" i="21"/>
  <c r="P3042" i="21"/>
  <c r="J3043" i="21"/>
  <c r="M3043" i="21"/>
  <c r="L3043" i="21"/>
  <c r="H3044" i="21"/>
  <c r="K3043" i="21"/>
  <c r="I3043" i="21"/>
  <c r="H3045" i="21"/>
  <c r="J3044" i="21"/>
  <c r="M3044" i="21"/>
  <c r="I3044" i="21"/>
  <c r="L3044" i="21"/>
  <c r="K3044" i="21"/>
  <c r="N3043" i="21"/>
  <c r="Q3043" i="21"/>
  <c r="P3043" i="21"/>
  <c r="O3043" i="21"/>
  <c r="L3045" i="21"/>
  <c r="H3046" i="21"/>
  <c r="I3045" i="21"/>
  <c r="K3045" i="21"/>
  <c r="M3045" i="21"/>
  <c r="J3045" i="21"/>
  <c r="Q3044" i="21"/>
  <c r="P3044" i="21"/>
  <c r="N3044" i="21"/>
  <c r="O3044" i="21"/>
  <c r="J3046" i="21"/>
  <c r="M3046" i="21"/>
  <c r="H3047" i="21"/>
  <c r="I3046" i="21"/>
  <c r="K3046" i="21"/>
  <c r="L3046" i="21"/>
  <c r="P3045" i="21"/>
  <c r="N3045" i="21"/>
  <c r="O3045" i="21"/>
  <c r="Q3045" i="21"/>
  <c r="L3047" i="21"/>
  <c r="K3047" i="21"/>
  <c r="J3047" i="21"/>
  <c r="H3048" i="21"/>
  <c r="M3047" i="21"/>
  <c r="I3047" i="21"/>
  <c r="P3046" i="21"/>
  <c r="O3046" i="21"/>
  <c r="Q3046" i="21"/>
  <c r="N3046" i="21"/>
  <c r="K3048" i="21"/>
  <c r="L3048" i="21"/>
  <c r="I3048" i="21"/>
  <c r="H3049" i="21"/>
  <c r="M3048" i="21"/>
  <c r="J3048" i="21"/>
  <c r="O3047" i="21"/>
  <c r="N3047" i="21"/>
  <c r="P3047" i="21"/>
  <c r="Q3047" i="21"/>
  <c r="P3048" i="21"/>
  <c r="O3048" i="21"/>
  <c r="N3048" i="21"/>
  <c r="Q3048" i="21"/>
  <c r="H3050" i="21"/>
  <c r="K3049" i="21"/>
  <c r="M3049" i="21"/>
  <c r="L3049" i="21"/>
  <c r="I3049" i="21"/>
  <c r="J3049" i="21"/>
  <c r="K3050" i="21"/>
  <c r="J3050" i="21"/>
  <c r="L3050" i="21"/>
  <c r="H3051" i="21"/>
  <c r="M3050" i="21"/>
  <c r="I3050" i="21"/>
  <c r="O3049" i="21"/>
  <c r="Q3049" i="21"/>
  <c r="N3049" i="21"/>
  <c r="P3049" i="21"/>
  <c r="H3052" i="21"/>
  <c r="J3051" i="21"/>
  <c r="M3051" i="21"/>
  <c r="I3051" i="21"/>
  <c r="K3051" i="21"/>
  <c r="L3051" i="21"/>
  <c r="Q3050" i="21"/>
  <c r="O3050" i="21"/>
  <c r="N3050" i="21"/>
  <c r="P3050" i="21"/>
  <c r="J3052" i="21"/>
  <c r="H3053" i="21"/>
  <c r="K3052" i="21"/>
  <c r="I3052" i="21"/>
  <c r="L3052" i="21"/>
  <c r="M3052" i="21"/>
  <c r="O3051" i="21"/>
  <c r="Q3051" i="21"/>
  <c r="N3051" i="21"/>
  <c r="P3051" i="21"/>
  <c r="H3054" i="21"/>
  <c r="J3053" i="21"/>
  <c r="I3053" i="21"/>
  <c r="K3053" i="21"/>
  <c r="M3053" i="21"/>
  <c r="L3053" i="21"/>
  <c r="P3052" i="21"/>
  <c r="O3052" i="21"/>
  <c r="Q3052" i="21"/>
  <c r="N3052" i="21"/>
  <c r="J3054" i="21"/>
  <c r="L3054" i="21"/>
  <c r="H3055" i="21"/>
  <c r="K3054" i="21"/>
  <c r="M3054" i="21"/>
  <c r="I3054" i="21"/>
  <c r="O3053" i="21"/>
  <c r="Q3053" i="21"/>
  <c r="N3053" i="21"/>
  <c r="P3053" i="21"/>
  <c r="K3055" i="21"/>
  <c r="I3055" i="21"/>
  <c r="J3055" i="21"/>
  <c r="L3055" i="21"/>
  <c r="M3055" i="21"/>
  <c r="H3056" i="21"/>
  <c r="P3054" i="21"/>
  <c r="O3054" i="21"/>
  <c r="N3054" i="21"/>
  <c r="Q3054" i="21"/>
  <c r="P3055" i="21"/>
  <c r="Q3055" i="21"/>
  <c r="O3055" i="21"/>
  <c r="N3055" i="21"/>
  <c r="I3056" i="21"/>
  <c r="L3056" i="21"/>
  <c r="H3057" i="21"/>
  <c r="M3056" i="21"/>
  <c r="K3056" i="21"/>
  <c r="J3056" i="21"/>
  <c r="N3056" i="21"/>
  <c r="O3056" i="21"/>
  <c r="Q3056" i="21"/>
  <c r="P3056" i="21"/>
  <c r="L3057" i="21"/>
  <c r="K3057" i="21"/>
  <c r="H3058" i="21"/>
  <c r="I3057" i="21"/>
  <c r="J3057" i="21"/>
  <c r="M3057" i="21"/>
  <c r="J3058" i="21"/>
  <c r="I3058" i="21"/>
  <c r="M3058" i="21"/>
  <c r="H3059" i="21"/>
  <c r="L3058" i="21"/>
  <c r="K3058" i="21"/>
  <c r="Q3057" i="21"/>
  <c r="O3057" i="21"/>
  <c r="N3057" i="21"/>
  <c r="P3057" i="21"/>
  <c r="O3058" i="21"/>
  <c r="P3058" i="21"/>
  <c r="Q3058" i="21"/>
  <c r="N3058" i="21"/>
  <c r="I3059" i="21"/>
  <c r="M3059" i="21"/>
  <c r="H3060" i="21"/>
  <c r="L3059" i="21"/>
  <c r="J3059" i="21"/>
  <c r="K3059" i="21"/>
  <c r="Q3059" i="21"/>
  <c r="P3059" i="21"/>
  <c r="N3059" i="21"/>
  <c r="O3059" i="21"/>
  <c r="K3060" i="21"/>
  <c r="M3060" i="21"/>
  <c r="H3061" i="21"/>
  <c r="L3060" i="21"/>
  <c r="I3060" i="21"/>
  <c r="J3060" i="21"/>
  <c r="H3062" i="21"/>
  <c r="J3061" i="21"/>
  <c r="M3061" i="21"/>
  <c r="I3061" i="21"/>
  <c r="L3061" i="21"/>
  <c r="K3061" i="21"/>
  <c r="N3060" i="21"/>
  <c r="P3060" i="21"/>
  <c r="O3060" i="21"/>
  <c r="Q3060" i="21"/>
  <c r="K3062" i="21"/>
  <c r="H3063" i="21"/>
  <c r="M3062" i="21"/>
  <c r="J3062" i="21"/>
  <c r="I3062" i="21"/>
  <c r="L3062" i="21"/>
  <c r="O3061" i="21"/>
  <c r="N3061" i="21"/>
  <c r="P3061" i="21"/>
  <c r="Q3061" i="21"/>
  <c r="I3063" i="21"/>
  <c r="M3063" i="21"/>
  <c r="K3063" i="21"/>
  <c r="L3063" i="21"/>
  <c r="H3064" i="21"/>
  <c r="J3063" i="21"/>
  <c r="O3062" i="21"/>
  <c r="P3062" i="21"/>
  <c r="N3062" i="21"/>
  <c r="Q3062" i="21"/>
  <c r="Q3063" i="21"/>
  <c r="O3063" i="21"/>
  <c r="N3063" i="21"/>
  <c r="P3063" i="21"/>
  <c r="H3065" i="21"/>
  <c r="J3064" i="21"/>
  <c r="K3064" i="21"/>
  <c r="M3064" i="21"/>
  <c r="L3064" i="21"/>
  <c r="I3064" i="21"/>
  <c r="J3065" i="21"/>
  <c r="K3065" i="21"/>
  <c r="L3065" i="21"/>
  <c r="M3065" i="21"/>
  <c r="I3065" i="21"/>
  <c r="H3066" i="21"/>
  <c r="Q3064" i="21"/>
  <c r="O3064" i="21"/>
  <c r="P3064" i="21"/>
  <c r="N3064" i="21"/>
  <c r="O3065" i="21"/>
  <c r="Q3065" i="21"/>
  <c r="P3065" i="21"/>
  <c r="N3065" i="21"/>
  <c r="L3066" i="21"/>
  <c r="K3066" i="21"/>
  <c r="I3066" i="21"/>
  <c r="M3066" i="21"/>
  <c r="H3067" i="21"/>
  <c r="J3066" i="21"/>
  <c r="N3066" i="21"/>
  <c r="Q3066" i="21"/>
  <c r="O3066" i="21"/>
  <c r="P3066" i="21"/>
  <c r="J3067" i="21"/>
  <c r="H3068" i="21"/>
  <c r="K3067" i="21"/>
  <c r="M3067" i="21"/>
  <c r="L3067" i="21"/>
  <c r="I3067" i="21"/>
  <c r="M3068" i="21"/>
  <c r="L3068" i="21"/>
  <c r="K3068" i="21"/>
  <c r="H3069" i="21"/>
  <c r="I3068" i="21"/>
  <c r="J3068" i="21"/>
  <c r="O3067" i="21"/>
  <c r="N3067" i="21"/>
  <c r="Q3067" i="21"/>
  <c r="P3067" i="21"/>
  <c r="K3069" i="21"/>
  <c r="J3069" i="21"/>
  <c r="M3069" i="21"/>
  <c r="I3069" i="21"/>
  <c r="L3069" i="21"/>
  <c r="H3070" i="21"/>
  <c r="O3068" i="21"/>
  <c r="Q3068" i="21"/>
  <c r="P3068" i="21"/>
  <c r="N3068" i="21"/>
  <c r="O3069" i="21"/>
  <c r="P3069" i="21"/>
  <c r="Q3069" i="21"/>
  <c r="N3069" i="21"/>
  <c r="M3070" i="21"/>
  <c r="L3070" i="21"/>
  <c r="I3070" i="21"/>
  <c r="H3071" i="21"/>
  <c r="K3070" i="21"/>
  <c r="J3070" i="21"/>
  <c r="O3070" i="21"/>
  <c r="N3070" i="21"/>
  <c r="P3070" i="21"/>
  <c r="Q3070" i="21"/>
  <c r="K3071" i="21"/>
  <c r="M3071" i="21"/>
  <c r="J3071" i="21"/>
  <c r="H3072" i="21"/>
  <c r="I3071" i="21"/>
  <c r="L3071" i="21"/>
  <c r="H3073" i="21"/>
  <c r="J3072" i="21"/>
  <c r="M3072" i="21"/>
  <c r="I3072" i="21"/>
  <c r="L3072" i="21"/>
  <c r="K3072" i="21"/>
  <c r="N3071" i="21"/>
  <c r="Q3071" i="21"/>
  <c r="P3071" i="21"/>
  <c r="O3071" i="21"/>
  <c r="K3073" i="21"/>
  <c r="J3073" i="21"/>
  <c r="L3073" i="21"/>
  <c r="I3073" i="21"/>
  <c r="M3073" i="21"/>
  <c r="H3074" i="21"/>
  <c r="P3072" i="21"/>
  <c r="N3072" i="21"/>
  <c r="Q3072" i="21"/>
  <c r="O3072" i="21"/>
  <c r="N3073" i="21"/>
  <c r="Q3073" i="21"/>
  <c r="P3073" i="21"/>
  <c r="O3073" i="21"/>
  <c r="M3074" i="21"/>
  <c r="I3074" i="21"/>
  <c r="H3075" i="21"/>
  <c r="K3074" i="21"/>
  <c r="J3074" i="21"/>
  <c r="L3074" i="21"/>
  <c r="O3074" i="21"/>
  <c r="P3074" i="21"/>
  <c r="Q3074" i="21"/>
  <c r="N3074" i="21"/>
  <c r="I3075" i="21"/>
  <c r="H3076" i="21"/>
  <c r="M3075" i="21"/>
  <c r="J3075" i="21"/>
  <c r="L3075" i="21"/>
  <c r="K3075" i="21"/>
  <c r="N3075" i="21"/>
  <c r="Q3075" i="21"/>
  <c r="P3075" i="21"/>
  <c r="O3075" i="21"/>
  <c r="J3076" i="21"/>
  <c r="I3076" i="21"/>
  <c r="L3076" i="21"/>
  <c r="H3077" i="21"/>
  <c r="M3076" i="21"/>
  <c r="K3076" i="21"/>
  <c r="N3076" i="21"/>
  <c r="Q3076" i="21"/>
  <c r="P3076" i="21"/>
  <c r="O3076" i="21"/>
  <c r="K3077" i="21"/>
  <c r="L3077" i="21"/>
  <c r="H3078" i="21"/>
  <c r="I3077" i="21"/>
  <c r="M3077" i="21"/>
  <c r="J3077" i="21"/>
  <c r="H3079" i="21"/>
  <c r="J3078" i="21"/>
  <c r="I3078" i="21"/>
  <c r="L3078" i="21"/>
  <c r="K3078" i="21"/>
  <c r="M3078" i="21"/>
  <c r="Q3077" i="21"/>
  <c r="O3077" i="21"/>
  <c r="N3077" i="21"/>
  <c r="P3077" i="21"/>
  <c r="H3080" i="21"/>
  <c r="L3079" i="21"/>
  <c r="K3079" i="21"/>
  <c r="J3079" i="21"/>
  <c r="M3079" i="21"/>
  <c r="I3079" i="21"/>
  <c r="O3078" i="21"/>
  <c r="N3078" i="21"/>
  <c r="P3078" i="21"/>
  <c r="Q3078" i="21"/>
  <c r="L3080" i="21"/>
  <c r="M3080" i="21"/>
  <c r="J3080" i="21"/>
  <c r="H3081" i="21"/>
  <c r="K3080" i="21"/>
  <c r="I3080" i="21"/>
  <c r="N3079" i="21"/>
  <c r="O3079" i="21"/>
  <c r="Q3079" i="21"/>
  <c r="P3079" i="21"/>
  <c r="K3081" i="21"/>
  <c r="L3081" i="21"/>
  <c r="M3081" i="21"/>
  <c r="I3081" i="21"/>
  <c r="J3081" i="21"/>
  <c r="H3082" i="21"/>
  <c r="N3080" i="21"/>
  <c r="Q3080" i="21"/>
  <c r="P3080" i="21"/>
  <c r="O3080" i="21"/>
  <c r="O3081" i="21"/>
  <c r="P3081" i="21"/>
  <c r="Q3081" i="21"/>
  <c r="N3081" i="21"/>
  <c r="M3082" i="21"/>
  <c r="K3082" i="21"/>
  <c r="I3082" i="21"/>
  <c r="J3082" i="21"/>
  <c r="H3083" i="21"/>
  <c r="L3082" i="21"/>
  <c r="P3082" i="21"/>
  <c r="Q3082" i="21"/>
  <c r="N3082" i="21"/>
  <c r="O3082" i="21"/>
  <c r="M3083" i="21"/>
  <c r="L3083" i="21"/>
  <c r="H3084" i="21"/>
  <c r="J3083" i="21"/>
  <c r="I3083" i="21"/>
  <c r="K3083" i="21"/>
  <c r="L3084" i="21"/>
  <c r="H3085" i="21"/>
  <c r="M3084" i="21"/>
  <c r="J3084" i="21"/>
  <c r="I3084" i="21"/>
  <c r="K3084" i="21"/>
  <c r="O3083" i="21"/>
  <c r="N3083" i="21"/>
  <c r="Q3083" i="21"/>
  <c r="P3083" i="21"/>
  <c r="K3085" i="21"/>
  <c r="J3085" i="21"/>
  <c r="I3085" i="21"/>
  <c r="H3086" i="21"/>
  <c r="L3085" i="21"/>
  <c r="M3085" i="21"/>
  <c r="N3084" i="21"/>
  <c r="O3084" i="21"/>
  <c r="P3084" i="21"/>
  <c r="Q3084" i="21"/>
  <c r="N3085" i="21"/>
  <c r="O3085" i="21"/>
  <c r="Q3085" i="21"/>
  <c r="P3085" i="21"/>
  <c r="L3086" i="21"/>
  <c r="H3087" i="21"/>
  <c r="J3086" i="21"/>
  <c r="M3086" i="21"/>
  <c r="K3086" i="21"/>
  <c r="I3086" i="21"/>
  <c r="M3087" i="21"/>
  <c r="I3087" i="21"/>
  <c r="H3088" i="21"/>
  <c r="K3087" i="21"/>
  <c r="J3087" i="21"/>
  <c r="L3087" i="21"/>
  <c r="Q3086" i="21"/>
  <c r="N3086" i="21"/>
  <c r="O3086" i="21"/>
  <c r="P3086" i="21"/>
  <c r="O3087" i="21"/>
  <c r="N3087" i="21"/>
  <c r="P3087" i="21"/>
  <c r="Q3087" i="21"/>
  <c r="I3088" i="21"/>
  <c r="M3088" i="21"/>
  <c r="K3088" i="21"/>
  <c r="J3088" i="21"/>
  <c r="L3088" i="21"/>
  <c r="H3089" i="21"/>
  <c r="O3088" i="21"/>
  <c r="N3088" i="21"/>
  <c r="P3088" i="21"/>
  <c r="Q3088" i="21"/>
  <c r="L3089" i="21"/>
  <c r="J3089" i="21"/>
  <c r="I3089" i="21"/>
  <c r="M3089" i="21"/>
  <c r="K3089" i="21"/>
  <c r="H3090" i="21"/>
  <c r="P3089" i="21"/>
  <c r="Q3089" i="21"/>
  <c r="O3089" i="21"/>
  <c r="N3089" i="21"/>
  <c r="K3090" i="21"/>
  <c r="L3090" i="21"/>
  <c r="J3090" i="21"/>
  <c r="H3091" i="21"/>
  <c r="I3090" i="21"/>
  <c r="M3090" i="21"/>
  <c r="H3092" i="21"/>
  <c r="M3091" i="21"/>
  <c r="I3091" i="21"/>
  <c r="K3091" i="21"/>
  <c r="J3091" i="21"/>
  <c r="L3091" i="21"/>
  <c r="Q3090" i="21"/>
  <c r="O3090" i="21"/>
  <c r="N3090" i="21"/>
  <c r="P3090" i="21"/>
  <c r="K3092" i="21"/>
  <c r="M3092" i="21"/>
  <c r="H3093" i="21"/>
  <c r="L3092" i="21"/>
  <c r="J3092" i="21"/>
  <c r="I3092" i="21"/>
  <c r="Q3091" i="21"/>
  <c r="O3091" i="21"/>
  <c r="N3091" i="21"/>
  <c r="P3091" i="21"/>
  <c r="H3094" i="21"/>
  <c r="J3093" i="21"/>
  <c r="I3093" i="21"/>
  <c r="L3093" i="21"/>
  <c r="M3093" i="21"/>
  <c r="K3093" i="21"/>
  <c r="Q3092" i="21"/>
  <c r="O3092" i="21"/>
  <c r="N3092" i="21"/>
  <c r="P3092" i="21"/>
  <c r="J3094" i="21"/>
  <c r="K3094" i="21"/>
  <c r="M3094" i="21"/>
  <c r="L3094" i="21"/>
  <c r="H3095" i="21"/>
  <c r="I3094" i="21"/>
  <c r="P3093" i="21"/>
  <c r="O3093" i="21"/>
  <c r="Q3093" i="21"/>
  <c r="N3093" i="21"/>
  <c r="K3095" i="21"/>
  <c r="J3095" i="21"/>
  <c r="L3095" i="21"/>
  <c r="M3095" i="21"/>
  <c r="I3095" i="21"/>
  <c r="H3096" i="21"/>
  <c r="N3094" i="21"/>
  <c r="Q3094" i="21"/>
  <c r="O3094" i="21"/>
  <c r="P3094" i="21"/>
  <c r="N3095" i="21"/>
  <c r="P3095" i="21"/>
  <c r="O3095" i="21"/>
  <c r="Q3095" i="21"/>
  <c r="I3096" i="21"/>
  <c r="H3097" i="21"/>
  <c r="K3096" i="21"/>
  <c r="L3096" i="21"/>
  <c r="M3096" i="21"/>
  <c r="J3096" i="21"/>
  <c r="O3096" i="21"/>
  <c r="P3096" i="21"/>
  <c r="Q3096" i="21"/>
  <c r="N3096" i="21"/>
  <c r="H3098" i="21"/>
  <c r="L3097" i="21"/>
  <c r="I3097" i="21"/>
  <c r="J3097" i="21"/>
  <c r="M3097" i="21"/>
  <c r="K3097" i="21"/>
  <c r="K3098" i="21"/>
  <c r="I3098" i="21"/>
  <c r="L3098" i="21"/>
  <c r="J3098" i="21"/>
  <c r="H3099" i="21"/>
  <c r="M3098" i="21"/>
  <c r="P3097" i="21"/>
  <c r="Q3097" i="21"/>
  <c r="N3097" i="21"/>
  <c r="O3097" i="21"/>
  <c r="Q3098" i="21"/>
  <c r="P3098" i="21"/>
  <c r="O3098" i="21"/>
  <c r="N3098" i="21"/>
  <c r="I3099" i="21"/>
  <c r="H3100" i="21"/>
  <c r="M3099" i="21"/>
  <c r="K3099" i="21"/>
  <c r="L3099" i="21"/>
  <c r="J3099" i="21"/>
  <c r="O3099" i="21"/>
  <c r="N3099" i="21"/>
  <c r="P3099" i="21"/>
  <c r="Q3099" i="21"/>
  <c r="M3100" i="21"/>
  <c r="H3101" i="21"/>
  <c r="L3100" i="21"/>
  <c r="J3100" i="21"/>
  <c r="I3100" i="21"/>
  <c r="K3100" i="21"/>
  <c r="J3101" i="21"/>
  <c r="I3101" i="21"/>
  <c r="M3101" i="21"/>
  <c r="K3101" i="21"/>
  <c r="L3101" i="21"/>
  <c r="H3102" i="21"/>
  <c r="O3100" i="21"/>
  <c r="P3100" i="21"/>
  <c r="N3100" i="21"/>
  <c r="Q3100" i="21"/>
  <c r="Q3101" i="21"/>
  <c r="N3101" i="21"/>
  <c r="P3101" i="21"/>
  <c r="O3101" i="21"/>
  <c r="L3102" i="21"/>
  <c r="I3102" i="21"/>
  <c r="M3102" i="21"/>
  <c r="K3102" i="21"/>
  <c r="J3102" i="21"/>
  <c r="H3103" i="21"/>
  <c r="O3102" i="21"/>
  <c r="N3102" i="21"/>
  <c r="P3102" i="21"/>
  <c r="Q3102" i="21"/>
  <c r="L3103" i="21"/>
  <c r="J3103" i="21"/>
  <c r="I3103" i="21"/>
  <c r="H3104" i="21"/>
  <c r="K3103" i="21"/>
  <c r="M3103" i="21"/>
  <c r="Q3103" i="21"/>
  <c r="N3103" i="21"/>
  <c r="O3103" i="21"/>
  <c r="P3103" i="21"/>
  <c r="J3104" i="21"/>
  <c r="M3104" i="21"/>
  <c r="I3104" i="21"/>
  <c r="K3104" i="21"/>
  <c r="H3105" i="21"/>
  <c r="L3104" i="21"/>
  <c r="O3104" i="21"/>
  <c r="Q3104" i="21"/>
  <c r="N3104" i="21"/>
  <c r="P3104" i="21"/>
  <c r="I3105" i="21"/>
  <c r="M3105" i="21"/>
  <c r="L3105" i="21"/>
  <c r="K3105" i="21"/>
  <c r="H3106" i="21"/>
  <c r="J3105" i="21"/>
  <c r="P3105" i="21"/>
  <c r="Q3105" i="21"/>
  <c r="N3105" i="21"/>
  <c r="O3105" i="21"/>
  <c r="J3106" i="21"/>
  <c r="M3106" i="21"/>
  <c r="I3106" i="21"/>
  <c r="H3107" i="21"/>
  <c r="K3106" i="21"/>
  <c r="L3106" i="21"/>
  <c r="O3106" i="21"/>
  <c r="N3106" i="21"/>
  <c r="P3106" i="21"/>
  <c r="Q3106" i="21"/>
  <c r="I3107" i="21"/>
  <c r="J3107" i="21"/>
  <c r="H3108" i="21"/>
  <c r="K3107" i="21"/>
  <c r="M3107" i="21"/>
  <c r="L3107" i="21"/>
  <c r="O3107" i="21"/>
  <c r="N3107" i="21"/>
  <c r="P3107" i="21"/>
  <c r="Q3107" i="21"/>
  <c r="J3108" i="21"/>
  <c r="K3108" i="21"/>
  <c r="M3108" i="21"/>
  <c r="H3109" i="21"/>
  <c r="L3108" i="21"/>
  <c r="I3108" i="21"/>
  <c r="K3109" i="21"/>
  <c r="M3109" i="21"/>
  <c r="I3109" i="21"/>
  <c r="J3109" i="21"/>
  <c r="L3109" i="21"/>
  <c r="H3110" i="21"/>
  <c r="P3108" i="21"/>
  <c r="N3108" i="21"/>
  <c r="Q3108" i="21"/>
  <c r="O3108" i="21"/>
  <c r="O3109" i="21"/>
  <c r="P3109" i="21"/>
  <c r="Q3109" i="21"/>
  <c r="N3109" i="21"/>
  <c r="I3110" i="21"/>
  <c r="L3110" i="21"/>
  <c r="K3110" i="21"/>
  <c r="M3110" i="21"/>
  <c r="H3111" i="21"/>
  <c r="J3110" i="21"/>
  <c r="Q3110" i="21"/>
  <c r="N3110" i="21"/>
  <c r="O3110" i="21"/>
  <c r="P3110" i="21"/>
  <c r="K3111" i="21"/>
  <c r="I3111" i="21"/>
  <c r="H3112" i="21"/>
  <c r="J3111" i="21"/>
  <c r="L3111" i="21"/>
  <c r="M3111" i="21"/>
  <c r="N3111" i="21"/>
  <c r="P3111" i="21"/>
  <c r="Q3111" i="21"/>
  <c r="O3111" i="21"/>
  <c r="L3112" i="21"/>
  <c r="I3112" i="21"/>
  <c r="H3113" i="21"/>
  <c r="J3112" i="21"/>
  <c r="M3112" i="21"/>
  <c r="K3112" i="21"/>
  <c r="O3112" i="21"/>
  <c r="Q3112" i="21"/>
  <c r="P3112" i="21"/>
  <c r="N3112" i="21"/>
  <c r="J3113" i="21"/>
  <c r="L3113" i="21"/>
  <c r="K3113" i="21"/>
  <c r="H3114" i="21"/>
  <c r="M3113" i="21"/>
  <c r="I3113" i="21"/>
  <c r="I3114" i="21"/>
  <c r="H3115" i="21"/>
  <c r="L3114" i="21"/>
  <c r="J3114" i="21"/>
  <c r="M3114" i="21"/>
  <c r="K3114" i="21"/>
  <c r="N3113" i="21"/>
  <c r="Q3113" i="21"/>
  <c r="O3113" i="21"/>
  <c r="P3113" i="21"/>
  <c r="O3114" i="21"/>
  <c r="Q3114" i="21"/>
  <c r="N3114" i="21"/>
  <c r="P3114" i="21"/>
  <c r="I3115" i="21"/>
  <c r="K3115" i="21"/>
  <c r="M3115" i="21"/>
  <c r="H3116" i="21"/>
  <c r="L3115" i="21"/>
  <c r="J3115" i="21"/>
  <c r="P3115" i="21"/>
  <c r="O3115" i="21"/>
  <c r="Q3115" i="21"/>
  <c r="N3115" i="21"/>
  <c r="K3116" i="21"/>
  <c r="L3116" i="21"/>
  <c r="I3116" i="21"/>
  <c r="H3117" i="21"/>
  <c r="M3116" i="21"/>
  <c r="J3116" i="21"/>
  <c r="P3116" i="21"/>
  <c r="N3116" i="21"/>
  <c r="O3116" i="21"/>
  <c r="Q3116" i="21"/>
  <c r="L3117" i="21"/>
  <c r="M3117" i="21"/>
  <c r="H3118" i="21"/>
  <c r="J3117" i="21"/>
  <c r="K3117" i="21"/>
  <c r="I3117" i="21"/>
  <c r="K3118" i="21"/>
  <c r="M3118" i="21"/>
  <c r="J3118" i="21"/>
  <c r="H3119" i="21"/>
  <c r="L3118" i="21"/>
  <c r="I3118" i="21"/>
  <c r="Q3117" i="21"/>
  <c r="P3117" i="21"/>
  <c r="O3117" i="21"/>
  <c r="N3117" i="21"/>
  <c r="J3119" i="21"/>
  <c r="I3119" i="21"/>
  <c r="H3120" i="21"/>
  <c r="K3119" i="21"/>
  <c r="L3119" i="21"/>
  <c r="M3119" i="21"/>
  <c r="O3118" i="21"/>
  <c r="N3118" i="21"/>
  <c r="Q3118" i="21"/>
  <c r="P3118" i="21"/>
  <c r="P3119" i="21"/>
  <c r="O3119" i="21"/>
  <c r="Q3119" i="21"/>
  <c r="N3119" i="21"/>
  <c r="L3120" i="21"/>
  <c r="M3120" i="21"/>
  <c r="J3120" i="21"/>
  <c r="K3120" i="21"/>
  <c r="I3120" i="21"/>
  <c r="H3121" i="21"/>
  <c r="P3120" i="21"/>
  <c r="O3120" i="21"/>
  <c r="Q3120" i="21"/>
  <c r="N3120" i="21"/>
  <c r="K3121" i="21"/>
  <c r="L3121" i="21"/>
  <c r="I3121" i="21"/>
  <c r="J3121" i="21"/>
  <c r="H3122" i="21"/>
  <c r="M3121" i="21"/>
  <c r="P3121" i="21"/>
  <c r="N3121" i="21"/>
  <c r="Q3121" i="21"/>
  <c r="O3121" i="21"/>
  <c r="H3123" i="21"/>
  <c r="L3122" i="21"/>
  <c r="M3122" i="21"/>
  <c r="J3122" i="21"/>
  <c r="I3122" i="21"/>
  <c r="K3122" i="21"/>
  <c r="J3123" i="21"/>
  <c r="M3123" i="21"/>
  <c r="L3123" i="21"/>
  <c r="I3123" i="21"/>
  <c r="K3123" i="21"/>
  <c r="H3124" i="21"/>
  <c r="Q3122" i="21"/>
  <c r="O3122" i="21"/>
  <c r="P3122" i="21"/>
  <c r="N3122" i="21"/>
  <c r="N3123" i="21"/>
  <c r="O3123" i="21"/>
  <c r="Q3123" i="21"/>
  <c r="P3123" i="21"/>
  <c r="J3124" i="21"/>
  <c r="K3124" i="21"/>
  <c r="L3124" i="21"/>
  <c r="M3124" i="21"/>
  <c r="H3125" i="21"/>
  <c r="I3124" i="21"/>
  <c r="I3125" i="21"/>
  <c r="K3125" i="21"/>
  <c r="L3125" i="21"/>
  <c r="H3126" i="21"/>
  <c r="J3125" i="21"/>
  <c r="M3125" i="21"/>
  <c r="P3124" i="21"/>
  <c r="N3124" i="21"/>
  <c r="O3124" i="21"/>
  <c r="Q3124" i="21"/>
  <c r="P3125" i="21"/>
  <c r="N3125" i="21"/>
  <c r="Q3125" i="21"/>
  <c r="O3125" i="21"/>
  <c r="J3126" i="21"/>
  <c r="I3126" i="21"/>
  <c r="K3126" i="21"/>
  <c r="L3126" i="21"/>
  <c r="H3127" i="21"/>
  <c r="M3126" i="21"/>
  <c r="O3126" i="21"/>
  <c r="P3126" i="21"/>
  <c r="Q3126" i="21"/>
  <c r="N3126" i="21"/>
  <c r="L3127" i="21"/>
  <c r="K3127" i="21"/>
  <c r="J3127" i="21"/>
  <c r="H3128" i="21"/>
  <c r="I3127" i="21"/>
  <c r="M3127" i="21"/>
  <c r="M3128" i="21"/>
  <c r="J3128" i="21"/>
  <c r="K3128" i="21"/>
  <c r="H3129" i="21"/>
  <c r="I3128" i="21"/>
  <c r="L3128" i="21"/>
  <c r="P3127" i="21"/>
  <c r="N3127" i="21"/>
  <c r="Q3127" i="21"/>
  <c r="O3127" i="21"/>
  <c r="K3129" i="21"/>
  <c r="H3130" i="21"/>
  <c r="I3129" i="21"/>
  <c r="L3129" i="21"/>
  <c r="J3129" i="21"/>
  <c r="M3129" i="21"/>
  <c r="P3128" i="21"/>
  <c r="Q3128" i="21"/>
  <c r="N3128" i="21"/>
  <c r="O3128" i="21"/>
  <c r="M3130" i="21"/>
  <c r="J3130" i="21"/>
  <c r="L3130" i="21"/>
  <c r="H3131" i="21"/>
  <c r="K3130" i="21"/>
  <c r="I3130" i="21"/>
  <c r="N3129" i="21"/>
  <c r="Q3129" i="21"/>
  <c r="O3129" i="21"/>
  <c r="P3129" i="21"/>
  <c r="H3132" i="21"/>
  <c r="L3131" i="21"/>
  <c r="I3131" i="21"/>
  <c r="M3131" i="21"/>
  <c r="J3131" i="21"/>
  <c r="K3131" i="21"/>
  <c r="Q3130" i="21"/>
  <c r="N3130" i="21"/>
  <c r="O3130" i="21"/>
  <c r="P3130" i="21"/>
  <c r="H3133" i="21"/>
  <c r="M3132" i="21"/>
  <c r="K3132" i="21"/>
  <c r="J3132" i="21"/>
  <c r="L3132" i="21"/>
  <c r="I3132" i="21"/>
  <c r="P3131" i="21"/>
  <c r="N3131" i="21"/>
  <c r="O3131" i="21"/>
  <c r="Q3131" i="21"/>
  <c r="M3133" i="21"/>
  <c r="K3133" i="21"/>
  <c r="I3133" i="21"/>
  <c r="H3134" i="21"/>
  <c r="J3133" i="21"/>
  <c r="L3133" i="21"/>
  <c r="Q3132" i="21"/>
  <c r="N3132" i="21"/>
  <c r="P3132" i="21"/>
  <c r="O3132" i="21"/>
  <c r="N3133" i="21"/>
  <c r="P3133" i="21"/>
  <c r="Q3133" i="21"/>
  <c r="O3133" i="21"/>
  <c r="J3134" i="21"/>
  <c r="M3134" i="21"/>
  <c r="I3134" i="21"/>
  <c r="L3134" i="21"/>
  <c r="H3135" i="21"/>
  <c r="K3134" i="21"/>
  <c r="P3134" i="21"/>
  <c r="N3134" i="21"/>
  <c r="O3134" i="21"/>
  <c r="Q3134" i="21"/>
  <c r="J3135" i="21"/>
  <c r="I3135" i="21"/>
  <c r="H3136" i="21"/>
  <c r="L3135" i="21"/>
  <c r="K3135" i="21"/>
  <c r="M3135" i="21"/>
  <c r="N3135" i="21"/>
  <c r="O3135" i="21"/>
  <c r="Q3135" i="21"/>
  <c r="P3135" i="21"/>
  <c r="K3136" i="21"/>
  <c r="M3136" i="21"/>
  <c r="I3136" i="21"/>
  <c r="L3136" i="21"/>
  <c r="H3137" i="21"/>
  <c r="J3136" i="21"/>
  <c r="N3136" i="21"/>
  <c r="Q3136" i="21"/>
  <c r="O3136" i="21"/>
  <c r="P3136" i="21"/>
  <c r="K3137" i="21"/>
  <c r="I3137" i="21"/>
  <c r="M3137" i="21"/>
  <c r="H3138" i="21"/>
  <c r="J3137" i="21"/>
  <c r="L3137" i="21"/>
  <c r="P3137" i="21"/>
  <c r="Q3137" i="21"/>
  <c r="O3137" i="21"/>
  <c r="N3137" i="21"/>
  <c r="L3138" i="21"/>
  <c r="I3138" i="21"/>
  <c r="H3139" i="21"/>
  <c r="J3138" i="21"/>
  <c r="M3138" i="21"/>
  <c r="K3138" i="21"/>
  <c r="Q3138" i="21"/>
  <c r="N3138" i="21"/>
  <c r="O3138" i="21"/>
  <c r="P3138" i="21"/>
  <c r="L3139" i="21"/>
  <c r="J3139" i="21"/>
  <c r="M3139" i="21"/>
  <c r="H3140" i="21"/>
  <c r="K3139" i="21"/>
  <c r="I3139" i="21"/>
  <c r="H3141" i="21"/>
  <c r="K3140" i="21"/>
  <c r="J3140" i="21"/>
  <c r="M3140" i="21"/>
  <c r="L3140" i="21"/>
  <c r="I3140" i="21"/>
  <c r="Q3139" i="21"/>
  <c r="P3139" i="21"/>
  <c r="O3139" i="21"/>
  <c r="N3139" i="21"/>
  <c r="H3142" i="21"/>
  <c r="K3141" i="21"/>
  <c r="J3141" i="21"/>
  <c r="I3141" i="21"/>
  <c r="L3141" i="21"/>
  <c r="M3141" i="21"/>
  <c r="N3140" i="21"/>
  <c r="Q3140" i="21"/>
  <c r="O3140" i="21"/>
  <c r="P3140" i="21"/>
  <c r="J3142" i="21"/>
  <c r="I3142" i="21"/>
  <c r="M3142" i="21"/>
  <c r="L3142" i="21"/>
  <c r="H3143" i="21"/>
  <c r="K3142" i="21"/>
  <c r="O3141" i="21"/>
  <c r="N3141" i="21"/>
  <c r="Q3141" i="21"/>
  <c r="P3141" i="21"/>
  <c r="Q3142" i="21"/>
  <c r="P3142" i="21"/>
  <c r="N3142" i="21"/>
  <c r="O3142" i="21"/>
  <c r="I3143" i="21"/>
  <c r="M3143" i="21"/>
  <c r="J3143" i="21"/>
  <c r="H3144" i="21"/>
  <c r="L3143" i="21"/>
  <c r="K3143" i="21"/>
  <c r="N3143" i="21"/>
  <c r="O3143" i="21"/>
  <c r="P3143" i="21"/>
  <c r="Q3143" i="21"/>
  <c r="M3144" i="21"/>
  <c r="L3144" i="21"/>
  <c r="H3145" i="21"/>
  <c r="I3144" i="21"/>
  <c r="K3144" i="21"/>
  <c r="J3144" i="21"/>
  <c r="J3145" i="21"/>
  <c r="M3145" i="21"/>
  <c r="I3145" i="21"/>
  <c r="L3145" i="21"/>
  <c r="H3146" i="21"/>
  <c r="K3145" i="21"/>
  <c r="Q3144" i="21"/>
  <c r="P3144" i="21"/>
  <c r="N3144" i="21"/>
  <c r="O3144" i="21"/>
  <c r="O3145" i="21"/>
  <c r="N3145" i="21"/>
  <c r="Q3145" i="21"/>
  <c r="P3145" i="21"/>
  <c r="L3146" i="21"/>
  <c r="M3146" i="21"/>
  <c r="K3146" i="21"/>
  <c r="I3146" i="21"/>
  <c r="H3147" i="21"/>
  <c r="J3146" i="21"/>
  <c r="Q3146" i="21"/>
  <c r="P3146" i="21"/>
  <c r="N3146" i="21"/>
  <c r="O3146" i="21"/>
  <c r="H3148" i="21"/>
  <c r="J3147" i="21"/>
  <c r="K3147" i="21"/>
  <c r="M3147" i="21"/>
  <c r="L3147" i="21"/>
  <c r="I3147" i="21"/>
  <c r="J3148" i="21"/>
  <c r="L3148" i="21"/>
  <c r="K3148" i="21"/>
  <c r="I3148" i="21"/>
  <c r="H3149" i="21"/>
  <c r="M3148" i="21"/>
  <c r="O3147" i="21"/>
  <c r="N3147" i="21"/>
  <c r="P3147" i="21"/>
  <c r="Q3147" i="21"/>
  <c r="O3148" i="21"/>
  <c r="Q3148" i="21"/>
  <c r="N3148" i="21"/>
  <c r="P3148" i="21"/>
  <c r="I3149" i="21"/>
  <c r="K3149" i="21"/>
  <c r="L3149" i="21"/>
  <c r="H3150" i="21"/>
  <c r="M3149" i="21"/>
  <c r="J3149" i="21"/>
  <c r="Q3149" i="21"/>
  <c r="P3149" i="21"/>
  <c r="N3149" i="21"/>
  <c r="O3149" i="21"/>
  <c r="M3150" i="21"/>
  <c r="L3150" i="21"/>
  <c r="I3150" i="21"/>
  <c r="K3150" i="21"/>
  <c r="H3151" i="21"/>
  <c r="J3150" i="21"/>
  <c r="O3150" i="21"/>
  <c r="Q3150" i="21"/>
  <c r="N3150" i="21"/>
  <c r="P3150" i="21"/>
  <c r="M3151" i="21"/>
  <c r="L3151" i="21"/>
  <c r="I3151" i="21"/>
  <c r="J3151" i="21"/>
  <c r="H3152" i="21"/>
  <c r="K3151" i="21"/>
  <c r="N3151" i="21"/>
  <c r="O3151" i="21"/>
  <c r="P3151" i="21"/>
  <c r="Q3151" i="21"/>
  <c r="K3152" i="21"/>
  <c r="H3153" i="21"/>
  <c r="L3152" i="21"/>
  <c r="J3152" i="21"/>
  <c r="M3152" i="21"/>
  <c r="I3152" i="21"/>
  <c r="I3153" i="21"/>
  <c r="H3154" i="21"/>
  <c r="L3153" i="21"/>
  <c r="J3153" i="21"/>
  <c r="K3153" i="21"/>
  <c r="M3153" i="21"/>
  <c r="N3152" i="21"/>
  <c r="Q3152" i="21"/>
  <c r="O3152" i="21"/>
  <c r="P3152" i="21"/>
  <c r="P3153" i="21"/>
  <c r="O3153" i="21"/>
  <c r="N3153" i="21"/>
  <c r="Q3153" i="21"/>
  <c r="L3154" i="21"/>
  <c r="M3154" i="21"/>
  <c r="H3155" i="21"/>
  <c r="K3154" i="21"/>
  <c r="J3154" i="21"/>
  <c r="I3154" i="21"/>
  <c r="L3155" i="21"/>
  <c r="I3155" i="21"/>
  <c r="K3155" i="21"/>
  <c r="H3156" i="21"/>
  <c r="M3155" i="21"/>
  <c r="J3155" i="21"/>
  <c r="Q3154" i="21"/>
  <c r="O3154" i="21"/>
  <c r="N3154" i="21"/>
  <c r="P3154" i="21"/>
  <c r="O3155" i="21"/>
  <c r="Q3155" i="21"/>
  <c r="P3155" i="21"/>
  <c r="N3155" i="21"/>
  <c r="K3156" i="21"/>
  <c r="H3157" i="21"/>
  <c r="I3156" i="21"/>
  <c r="J3156" i="21"/>
  <c r="M3156" i="21"/>
  <c r="L3156" i="21"/>
  <c r="K3157" i="21"/>
  <c r="H3158" i="21"/>
  <c r="L3157" i="21"/>
  <c r="J3157" i="21"/>
  <c r="I3157" i="21"/>
  <c r="M3157" i="21"/>
  <c r="O3156" i="21"/>
  <c r="Q3156" i="21"/>
  <c r="N3156" i="21"/>
  <c r="P3156" i="21"/>
  <c r="H3159" i="21"/>
  <c r="M3158" i="21"/>
  <c r="K3158" i="21"/>
  <c r="I3158" i="21"/>
  <c r="L3158" i="21"/>
  <c r="J3158" i="21"/>
  <c r="O3157" i="21"/>
  <c r="Q3157" i="21"/>
  <c r="N3157" i="21"/>
  <c r="P3157" i="21"/>
  <c r="J3159" i="21"/>
  <c r="M3159" i="21"/>
  <c r="L3159" i="21"/>
  <c r="H3160" i="21"/>
  <c r="K3159" i="21"/>
  <c r="I3159" i="21"/>
  <c r="P3158" i="21"/>
  <c r="N3158" i="21"/>
  <c r="Q3158" i="21"/>
  <c r="O3158" i="21"/>
  <c r="M3160" i="21"/>
  <c r="H3161" i="21"/>
  <c r="L3160" i="21"/>
  <c r="I3160" i="21"/>
  <c r="K3160" i="21"/>
  <c r="J3160" i="21"/>
  <c r="O3159" i="21"/>
  <c r="Q3159" i="21"/>
  <c r="P3159" i="21"/>
  <c r="N3159" i="21"/>
  <c r="I3161" i="21"/>
  <c r="M3161" i="21"/>
  <c r="K3161" i="21"/>
  <c r="L3161" i="21"/>
  <c r="H3162" i="21"/>
  <c r="J3161" i="21"/>
  <c r="O3160" i="21"/>
  <c r="Q3160" i="21"/>
  <c r="P3160" i="21"/>
  <c r="N3160" i="21"/>
  <c r="N3161" i="21"/>
  <c r="O3161" i="21"/>
  <c r="P3161" i="21"/>
  <c r="Q3161" i="21"/>
  <c r="H3163" i="21"/>
  <c r="L3162" i="21"/>
  <c r="M3162" i="21"/>
  <c r="K3162" i="21"/>
  <c r="J3162" i="21"/>
  <c r="I3162" i="21"/>
  <c r="M3163" i="21"/>
  <c r="J3163" i="21"/>
  <c r="H3164" i="21"/>
  <c r="I3163" i="21"/>
  <c r="L3163" i="21"/>
  <c r="K3163" i="21"/>
  <c r="O3162" i="21"/>
  <c r="N3162" i="21"/>
  <c r="P3162" i="21"/>
  <c r="Q3162" i="21"/>
  <c r="M3164" i="21"/>
  <c r="I3164" i="21"/>
  <c r="K3164" i="21"/>
  <c r="H3165" i="21"/>
  <c r="J3164" i="21"/>
  <c r="L3164" i="21"/>
  <c r="N3163" i="21"/>
  <c r="P3163" i="21"/>
  <c r="Q3163" i="21"/>
  <c r="O3163" i="21"/>
  <c r="P3164" i="21"/>
  <c r="O3164" i="21"/>
  <c r="N3164" i="21"/>
  <c r="Q3164" i="21"/>
  <c r="M3165" i="21"/>
  <c r="L3165" i="21"/>
  <c r="K3165" i="21"/>
  <c r="H3166" i="21"/>
  <c r="J3165" i="21"/>
  <c r="I3165" i="21"/>
  <c r="H3167" i="21"/>
  <c r="K3166" i="21"/>
  <c r="I3166" i="21"/>
  <c r="J3166" i="21"/>
  <c r="M3166" i="21"/>
  <c r="L3166" i="21"/>
  <c r="P3165" i="21"/>
  <c r="O3165" i="21"/>
  <c r="Q3165" i="21"/>
  <c r="N3165" i="21"/>
  <c r="M3167" i="21"/>
  <c r="J3167" i="21"/>
  <c r="H3168" i="21"/>
  <c r="K3167" i="21"/>
  <c r="L3167" i="21"/>
  <c r="I3167" i="21"/>
  <c r="O3166" i="21"/>
  <c r="N3166" i="21"/>
  <c r="P3166" i="21"/>
  <c r="Q3166" i="21"/>
  <c r="L3168" i="21"/>
  <c r="K3168" i="21"/>
  <c r="H3169" i="21"/>
  <c r="M3168" i="21"/>
  <c r="J3168" i="21"/>
  <c r="I3168" i="21"/>
  <c r="Q3167" i="21"/>
  <c r="O3167" i="21"/>
  <c r="P3167" i="21"/>
  <c r="N3167" i="21"/>
  <c r="I3169" i="21"/>
  <c r="L3169" i="21"/>
  <c r="M3169" i="21"/>
  <c r="K3169" i="21"/>
  <c r="H3170" i="21"/>
  <c r="J3169" i="21"/>
  <c r="Q3168" i="21"/>
  <c r="O3168" i="21"/>
  <c r="N3168" i="21"/>
  <c r="P3168" i="21"/>
  <c r="O3169" i="21"/>
  <c r="P3169" i="21"/>
  <c r="N3169" i="21"/>
  <c r="Q3169" i="21"/>
  <c r="L3170" i="21"/>
  <c r="M3170" i="21"/>
  <c r="H3171" i="21"/>
  <c r="J3170" i="21"/>
  <c r="I3170" i="21"/>
  <c r="K3170" i="21"/>
  <c r="M3171" i="21"/>
  <c r="L3171" i="21"/>
  <c r="I3171" i="21"/>
  <c r="K3171" i="21"/>
  <c r="H3172" i="21"/>
  <c r="J3171" i="21"/>
  <c r="N3170" i="21"/>
  <c r="Q3170" i="21"/>
  <c r="P3170" i="21"/>
  <c r="O3170" i="21"/>
  <c r="N3171" i="21"/>
  <c r="P3171" i="21"/>
  <c r="Q3171" i="21"/>
  <c r="O3171" i="21"/>
  <c r="L3172" i="21"/>
  <c r="K3172" i="21"/>
  <c r="H3173" i="21"/>
  <c r="I3172" i="21"/>
  <c r="M3172" i="21"/>
  <c r="J3172" i="21"/>
  <c r="K3173" i="21"/>
  <c r="M3173" i="21"/>
  <c r="L3173" i="21"/>
  <c r="H3174" i="21"/>
  <c r="I3173" i="21"/>
  <c r="J3173" i="21"/>
  <c r="P3172" i="21"/>
  <c r="O3172" i="21"/>
  <c r="N3172" i="21"/>
  <c r="Q3172" i="21"/>
  <c r="I3174" i="21"/>
  <c r="K3174" i="21"/>
  <c r="L3174" i="21"/>
  <c r="J3174" i="21"/>
  <c r="H3175" i="21"/>
  <c r="M3174" i="21"/>
  <c r="N3173" i="21"/>
  <c r="P3173" i="21"/>
  <c r="Q3173" i="21"/>
  <c r="O3173" i="21"/>
  <c r="P3174" i="21"/>
  <c r="Q3174" i="21"/>
  <c r="O3174" i="21"/>
  <c r="N3174" i="21"/>
  <c r="K3175" i="21"/>
  <c r="M3175" i="21"/>
  <c r="L3175" i="21"/>
  <c r="J3175" i="21"/>
  <c r="I3175" i="21"/>
  <c r="H3176" i="21"/>
  <c r="N3175" i="21"/>
  <c r="Q3175" i="21"/>
  <c r="P3175" i="21"/>
  <c r="O3175" i="21"/>
  <c r="I3176" i="21"/>
  <c r="H3177" i="21"/>
  <c r="J3176" i="21"/>
  <c r="L3176" i="21"/>
  <c r="M3176" i="21"/>
  <c r="K3176" i="21"/>
  <c r="P3176" i="21"/>
  <c r="Q3176" i="21"/>
  <c r="N3176" i="21"/>
  <c r="O3176" i="21"/>
  <c r="J3177" i="21"/>
  <c r="M3177" i="21"/>
  <c r="I3177" i="21"/>
  <c r="K3177" i="21"/>
  <c r="L3177" i="21"/>
  <c r="H3178" i="21"/>
  <c r="P3177" i="21"/>
  <c r="N3177" i="21"/>
  <c r="O3177" i="21"/>
  <c r="Q3177" i="21"/>
  <c r="H3179" i="21"/>
  <c r="K3178" i="21"/>
  <c r="L3178" i="21"/>
  <c r="J3178" i="21"/>
  <c r="I3178" i="21"/>
  <c r="M3178" i="21"/>
  <c r="I3179" i="21"/>
  <c r="J3179" i="21"/>
  <c r="M3179" i="21"/>
  <c r="H3180" i="21"/>
  <c r="L3179" i="21"/>
  <c r="K3179" i="21"/>
  <c r="N3178" i="21"/>
  <c r="P3178" i="21"/>
  <c r="O3178" i="21"/>
  <c r="Q3178" i="21"/>
  <c r="N3179" i="21"/>
  <c r="P3179" i="21"/>
  <c r="Q3179" i="21"/>
  <c r="O3179" i="21"/>
  <c r="K3180" i="21"/>
  <c r="L3180" i="21"/>
  <c r="J3180" i="21"/>
  <c r="I3180" i="21"/>
  <c r="H3181" i="21"/>
  <c r="M3180" i="21"/>
  <c r="P3180" i="21"/>
  <c r="O3180" i="21"/>
  <c r="Q3180" i="21"/>
  <c r="N3180" i="21"/>
  <c r="I3181" i="21"/>
  <c r="M3181" i="21"/>
  <c r="L3181" i="21"/>
  <c r="J3181" i="21"/>
  <c r="H3182" i="21"/>
  <c r="K3181" i="21"/>
  <c r="P3181" i="21"/>
  <c r="N3181" i="21"/>
  <c r="O3181" i="21"/>
  <c r="Q3181" i="21"/>
  <c r="K3182" i="21"/>
  <c r="M3182" i="21"/>
  <c r="I3182" i="21"/>
  <c r="L3182" i="21"/>
  <c r="H3183" i="21"/>
  <c r="J3182" i="21"/>
  <c r="Q3182" i="21"/>
  <c r="P3182" i="21"/>
  <c r="N3182" i="21"/>
  <c r="O3182" i="21"/>
  <c r="L3183" i="21"/>
  <c r="K3183" i="21"/>
  <c r="J3183" i="21"/>
  <c r="I3183" i="21"/>
  <c r="M3183" i="21"/>
  <c r="H3184" i="21"/>
  <c r="Q3183" i="21"/>
  <c r="P3183" i="21"/>
  <c r="N3183" i="21"/>
  <c r="O3183" i="21"/>
  <c r="M3184" i="21"/>
  <c r="H3185" i="21"/>
  <c r="J3184" i="21"/>
  <c r="L3184" i="21"/>
  <c r="I3184" i="21"/>
  <c r="K3184" i="21"/>
  <c r="H3186" i="21"/>
  <c r="J3185" i="21"/>
  <c r="I3185" i="21"/>
  <c r="M3185" i="21"/>
  <c r="K3185" i="21"/>
  <c r="L3185" i="21"/>
  <c r="Q3184" i="21"/>
  <c r="P3184" i="21"/>
  <c r="N3184" i="21"/>
  <c r="O3184" i="21"/>
  <c r="I3186" i="21"/>
  <c r="K3186" i="21"/>
  <c r="J3186" i="21"/>
  <c r="M3186" i="21"/>
  <c r="L3186" i="21"/>
  <c r="H3187" i="21"/>
  <c r="N3185" i="21"/>
  <c r="P3185" i="21"/>
  <c r="Q3185" i="21"/>
  <c r="O3185" i="21"/>
  <c r="P3186" i="21"/>
  <c r="Q3186" i="21"/>
  <c r="O3186" i="21"/>
  <c r="N3186" i="21"/>
  <c r="J3187" i="21"/>
  <c r="M3187" i="21"/>
  <c r="H3188" i="21"/>
  <c r="K3187" i="21"/>
  <c r="I3187" i="21"/>
  <c r="L3187" i="21"/>
  <c r="K3188" i="21"/>
  <c r="L3188" i="21"/>
  <c r="H3189" i="21"/>
  <c r="M3188" i="21"/>
  <c r="J3188" i="21"/>
  <c r="I3188" i="21"/>
  <c r="Q3187" i="21"/>
  <c r="P3187" i="21"/>
  <c r="O3187" i="21"/>
  <c r="N3187" i="21"/>
  <c r="L3189" i="21"/>
  <c r="I3189" i="21"/>
  <c r="M3189" i="21"/>
  <c r="H3190" i="21"/>
  <c r="K3189" i="21"/>
  <c r="J3189" i="21"/>
  <c r="Q3188" i="21"/>
  <c r="O3188" i="21"/>
  <c r="P3188" i="21"/>
  <c r="N3188" i="21"/>
  <c r="Q3189" i="21"/>
  <c r="O3189" i="21"/>
  <c r="N3189" i="21"/>
  <c r="P3189" i="21"/>
  <c r="I3190" i="21"/>
  <c r="K3190" i="21"/>
  <c r="J3190" i="21"/>
  <c r="H3191" i="21"/>
  <c r="M3190" i="21"/>
  <c r="L3190" i="21"/>
  <c r="O3190" i="21"/>
  <c r="N3190" i="21"/>
  <c r="P3190" i="21"/>
  <c r="Q3190" i="21"/>
  <c r="I3191" i="21"/>
  <c r="L3191" i="21"/>
  <c r="M3191" i="21"/>
  <c r="J3191" i="21"/>
  <c r="H3192" i="21"/>
  <c r="K3191" i="21"/>
  <c r="N3191" i="21"/>
  <c r="Q3191" i="21"/>
  <c r="P3191" i="21"/>
  <c r="O3191" i="21"/>
  <c r="M3192" i="21"/>
  <c r="L3192" i="21"/>
  <c r="K3192" i="21"/>
  <c r="I3192" i="21"/>
  <c r="J3192" i="21"/>
  <c r="H3193" i="21"/>
  <c r="Q3192" i="21"/>
  <c r="P3192" i="21"/>
  <c r="O3192" i="21"/>
  <c r="N3192" i="21"/>
  <c r="M3193" i="21"/>
  <c r="I3193" i="21"/>
  <c r="H3194" i="21"/>
  <c r="J3193" i="21"/>
  <c r="L3193" i="21"/>
  <c r="K3193" i="21"/>
  <c r="O3193" i="21"/>
  <c r="N3193" i="21"/>
  <c r="P3193" i="21"/>
  <c r="Q3193" i="21"/>
  <c r="J3194" i="21"/>
  <c r="L3194" i="21"/>
  <c r="I3194" i="21"/>
  <c r="K3194" i="21"/>
  <c r="H3195" i="21"/>
  <c r="M3194" i="21"/>
  <c r="P3194" i="21"/>
  <c r="O3194" i="21"/>
  <c r="N3194" i="21"/>
  <c r="Q3194" i="21"/>
  <c r="H3196" i="21"/>
  <c r="L3195" i="21"/>
  <c r="J3195" i="21"/>
  <c r="K3195" i="21"/>
  <c r="M3195" i="21"/>
  <c r="I3195" i="21"/>
  <c r="J3196" i="21"/>
  <c r="L3196" i="21"/>
  <c r="H3197" i="21"/>
  <c r="K3196" i="21"/>
  <c r="I3196" i="21"/>
  <c r="M3196" i="21"/>
  <c r="O3195" i="21"/>
  <c r="P3195" i="21"/>
  <c r="N3195" i="21"/>
  <c r="Q3195" i="21"/>
  <c r="H3198" i="21"/>
  <c r="J3197" i="21"/>
  <c r="I3197" i="21"/>
  <c r="M3197" i="21"/>
  <c r="L3197" i="21"/>
  <c r="K3197" i="21"/>
  <c r="P3196" i="21"/>
  <c r="N3196" i="21"/>
  <c r="Q3196" i="21"/>
  <c r="O3196" i="21"/>
  <c r="M3198" i="21"/>
  <c r="K3198" i="21"/>
  <c r="I3198" i="21"/>
  <c r="L3198" i="21"/>
  <c r="H3199" i="21"/>
  <c r="J3198" i="21"/>
  <c r="O3197" i="21"/>
  <c r="P3197" i="21"/>
  <c r="Q3197" i="21"/>
  <c r="N3197" i="21"/>
  <c r="O3198" i="21"/>
  <c r="Q3198" i="21"/>
  <c r="N3198" i="21"/>
  <c r="P3198" i="21"/>
  <c r="K3199" i="21"/>
  <c r="J3199" i="21"/>
  <c r="I3199" i="21"/>
  <c r="L3199" i="21"/>
  <c r="H3200" i="21"/>
  <c r="M3199" i="21"/>
  <c r="P3199" i="21"/>
  <c r="N3199" i="21"/>
  <c r="O3199" i="21"/>
  <c r="Q3199" i="21"/>
  <c r="I3200" i="21"/>
  <c r="K3200" i="21"/>
  <c r="M3200" i="21"/>
  <c r="L3200" i="21"/>
  <c r="H3201" i="21"/>
  <c r="J3200" i="21"/>
  <c r="O3200" i="21"/>
  <c r="N3200" i="21"/>
  <c r="P3200" i="21"/>
  <c r="Q3200" i="21"/>
  <c r="M3201" i="21"/>
  <c r="H3202" i="21"/>
  <c r="L3201" i="21"/>
  <c r="K3201" i="21"/>
  <c r="I3201" i="21"/>
  <c r="J3201" i="21"/>
  <c r="L3202" i="21"/>
  <c r="I3202" i="21"/>
  <c r="K3202" i="21"/>
  <c r="J3202" i="21"/>
  <c r="M3202" i="21"/>
  <c r="H3203" i="21"/>
  <c r="O3201" i="21"/>
  <c r="Q3201" i="21"/>
  <c r="P3201" i="21"/>
  <c r="N3201" i="21"/>
  <c r="N3202" i="21"/>
  <c r="O3202" i="21"/>
  <c r="Q3202" i="21"/>
  <c r="P3202" i="21"/>
  <c r="M3203" i="21"/>
  <c r="L3203" i="21"/>
  <c r="J3203" i="21"/>
  <c r="H3204" i="21"/>
  <c r="K3203" i="21"/>
  <c r="I3203" i="21"/>
  <c r="H3205" i="21"/>
  <c r="J3204" i="21"/>
  <c r="I3204" i="21"/>
  <c r="M3204" i="21"/>
  <c r="K3204" i="21"/>
  <c r="L3204" i="21"/>
  <c r="Q3203" i="21"/>
  <c r="O3203" i="21"/>
  <c r="P3203" i="21"/>
  <c r="N3203" i="21"/>
  <c r="K3205" i="21"/>
  <c r="I3205" i="21"/>
  <c r="H3206" i="21"/>
  <c r="M3205" i="21"/>
  <c r="L3205" i="21"/>
  <c r="J3205" i="21"/>
  <c r="N3204" i="21"/>
  <c r="O3204" i="21"/>
  <c r="P3204" i="21"/>
  <c r="Q3204" i="21"/>
  <c r="Q3205" i="21"/>
  <c r="P3205" i="21"/>
  <c r="O3205" i="21"/>
  <c r="N3205" i="21"/>
  <c r="L3206" i="21"/>
  <c r="H3207" i="21"/>
  <c r="J3206" i="21"/>
  <c r="K3206" i="21"/>
  <c r="I3206" i="21"/>
  <c r="M3206" i="21"/>
  <c r="M3207" i="21"/>
  <c r="H3208" i="21"/>
  <c r="L3207" i="21"/>
  <c r="J3207" i="21"/>
  <c r="I3207" i="21"/>
  <c r="K3207" i="21"/>
  <c r="N3206" i="21"/>
  <c r="P3206" i="21"/>
  <c r="Q3206" i="21"/>
  <c r="O3206" i="21"/>
  <c r="K3208" i="21"/>
  <c r="L3208" i="21"/>
  <c r="I3208" i="21"/>
  <c r="H3209" i="21"/>
  <c r="J3208" i="21"/>
  <c r="M3208" i="21"/>
  <c r="O3207" i="21"/>
  <c r="P3207" i="21"/>
  <c r="Q3207" i="21"/>
  <c r="N3207" i="21"/>
  <c r="Q3208" i="21"/>
  <c r="P3208" i="21"/>
  <c r="N3208" i="21"/>
  <c r="O3208" i="21"/>
  <c r="J3209" i="21"/>
  <c r="I3209" i="21"/>
  <c r="M3209" i="21"/>
  <c r="L3209" i="21"/>
  <c r="H3210" i="21"/>
  <c r="K3209" i="21"/>
  <c r="Q3209" i="21"/>
  <c r="O3209" i="21"/>
  <c r="N3209" i="21"/>
  <c r="P3209" i="21"/>
  <c r="I3210" i="21"/>
  <c r="H3211" i="21"/>
  <c r="L3210" i="21"/>
  <c r="J3210" i="21"/>
  <c r="M3210" i="21"/>
  <c r="K3210" i="21"/>
  <c r="P3210" i="21"/>
  <c r="Q3210" i="21"/>
  <c r="O3210" i="21"/>
  <c r="N3210" i="21"/>
  <c r="I3211" i="21"/>
  <c r="M3211" i="21"/>
  <c r="J3211" i="21"/>
  <c r="K3211" i="21"/>
  <c r="H3212" i="21"/>
  <c r="L3211" i="21"/>
  <c r="O3211" i="21"/>
  <c r="Q3211" i="21"/>
  <c r="N3211" i="21"/>
  <c r="P3211" i="21"/>
  <c r="H3213" i="21"/>
  <c r="M3212" i="21"/>
  <c r="I3212" i="21"/>
  <c r="K3212" i="21"/>
  <c r="J3212" i="21"/>
  <c r="L3212" i="21"/>
  <c r="H3214" i="21"/>
  <c r="M3213" i="21"/>
  <c r="K3213" i="21"/>
  <c r="I3213" i="21"/>
  <c r="J3213" i="21"/>
  <c r="L3213" i="21"/>
  <c r="N3212" i="21"/>
  <c r="P3212" i="21"/>
  <c r="O3212" i="21"/>
  <c r="Q3212" i="21"/>
  <c r="K3214" i="21"/>
  <c r="H3215" i="21"/>
  <c r="M3214" i="21"/>
  <c r="I3214" i="21"/>
  <c r="L3214" i="21"/>
  <c r="J3214" i="21"/>
  <c r="P3213" i="21"/>
  <c r="Q3213" i="21"/>
  <c r="O3213" i="21"/>
  <c r="N3213" i="21"/>
  <c r="K3215" i="21"/>
  <c r="L3215" i="21"/>
  <c r="M3215" i="21"/>
  <c r="H3216" i="21"/>
  <c r="I3215" i="21"/>
  <c r="J3215" i="21"/>
  <c r="N3214" i="21"/>
  <c r="Q3214" i="21"/>
  <c r="P3214" i="21"/>
  <c r="O3214" i="21"/>
  <c r="J3216" i="21"/>
  <c r="I3216" i="21"/>
  <c r="K3216" i="21"/>
  <c r="M3216" i="21"/>
  <c r="L3216" i="21"/>
  <c r="H3217" i="21"/>
  <c r="N3215" i="21"/>
  <c r="Q3215" i="21"/>
  <c r="O3215" i="21"/>
  <c r="P3215" i="21"/>
  <c r="O3216" i="21"/>
  <c r="Q3216" i="21"/>
  <c r="N3216" i="21"/>
  <c r="P3216" i="21"/>
  <c r="L3217" i="21"/>
  <c r="J3217" i="21"/>
  <c r="H3218" i="21"/>
  <c r="K3217" i="21"/>
  <c r="M3217" i="21"/>
  <c r="I3217" i="21"/>
  <c r="K3218" i="21"/>
  <c r="I3218" i="21"/>
  <c r="M3218" i="21"/>
  <c r="L3218" i="21"/>
  <c r="H3219" i="21"/>
  <c r="J3218" i="21"/>
  <c r="Q3217" i="21"/>
  <c r="O3217" i="21"/>
  <c r="P3217" i="21"/>
  <c r="N3217" i="21"/>
  <c r="P3218" i="21"/>
  <c r="N3218" i="21"/>
  <c r="O3218" i="21"/>
  <c r="Q3218" i="21"/>
  <c r="J3219" i="21"/>
  <c r="I3219" i="21"/>
  <c r="M3219" i="21"/>
  <c r="H3220" i="21"/>
  <c r="L3219" i="21"/>
  <c r="K3219" i="21"/>
  <c r="Q3219" i="21"/>
  <c r="N3219" i="21"/>
  <c r="P3219" i="21"/>
  <c r="O3219" i="21"/>
  <c r="L3220" i="21"/>
  <c r="J3220" i="21"/>
  <c r="H3221" i="21"/>
  <c r="I3220" i="21"/>
  <c r="K3220" i="21"/>
  <c r="M3220" i="21"/>
  <c r="M3221" i="21"/>
  <c r="K3221" i="21"/>
  <c r="L3221" i="21"/>
  <c r="J3221" i="21"/>
  <c r="I3221" i="21"/>
  <c r="H3222" i="21"/>
  <c r="P3220" i="21"/>
  <c r="N3220" i="21"/>
  <c r="Q3220" i="21"/>
  <c r="O3220" i="21"/>
  <c r="O3221" i="21"/>
  <c r="P3221" i="21"/>
  <c r="N3221" i="21"/>
  <c r="Q3221" i="21"/>
  <c r="L3222" i="21"/>
  <c r="H3223" i="21"/>
  <c r="J3222" i="21"/>
  <c r="M3222" i="21"/>
  <c r="K3222" i="21"/>
  <c r="I3222" i="21"/>
  <c r="M3223" i="21"/>
  <c r="I3223" i="21"/>
  <c r="K3223" i="21"/>
  <c r="L3223" i="21"/>
  <c r="H3224" i="21"/>
  <c r="J3223" i="21"/>
  <c r="P3222" i="21"/>
  <c r="Q3222" i="21"/>
  <c r="N3222" i="21"/>
  <c r="O3222" i="21"/>
  <c r="O3223" i="21"/>
  <c r="N3223" i="21"/>
  <c r="Q3223" i="21"/>
  <c r="P3223" i="21"/>
  <c r="I3224" i="21"/>
  <c r="M3224" i="21"/>
  <c r="J3224" i="21"/>
  <c r="K3224" i="21"/>
  <c r="L3224" i="21"/>
  <c r="H3225" i="21"/>
  <c r="O3224" i="21"/>
  <c r="P3224" i="21"/>
  <c r="N3224" i="21"/>
  <c r="Q3224" i="21"/>
  <c r="H3226" i="21"/>
  <c r="L3225" i="21"/>
  <c r="K3225" i="21"/>
  <c r="J3225" i="21"/>
  <c r="I3225" i="21"/>
  <c r="M3225" i="21"/>
  <c r="K3226" i="21"/>
  <c r="I3226" i="21"/>
  <c r="L3226" i="21"/>
  <c r="H3227" i="21"/>
  <c r="J3226" i="21"/>
  <c r="M3226" i="21"/>
  <c r="N3225" i="21"/>
  <c r="P3225" i="21"/>
  <c r="O3225" i="21"/>
  <c r="Q3225" i="21"/>
  <c r="Q3226" i="21"/>
  <c r="O3226" i="21"/>
  <c r="N3226" i="21"/>
  <c r="P3226" i="21"/>
  <c r="J3227" i="21"/>
  <c r="I3227" i="21"/>
  <c r="M3227" i="21"/>
  <c r="K3227" i="21"/>
  <c r="L3227" i="21"/>
  <c r="H3228" i="21"/>
  <c r="Q3227" i="21"/>
  <c r="O3227" i="21"/>
  <c r="N3227" i="21"/>
  <c r="P3227" i="21"/>
  <c r="M3228" i="21"/>
  <c r="H3229" i="21"/>
  <c r="L3228" i="21"/>
  <c r="K3228" i="21"/>
  <c r="J3228" i="21"/>
  <c r="I3228" i="21"/>
  <c r="M3229" i="21"/>
  <c r="K3229" i="21"/>
  <c r="I3229" i="21"/>
  <c r="H3230" i="21"/>
  <c r="J3229" i="21"/>
  <c r="L3229" i="21"/>
  <c r="N3228" i="21"/>
  <c r="O3228" i="21"/>
  <c r="P3228" i="21"/>
  <c r="Q3228" i="21"/>
  <c r="Q3229" i="21"/>
  <c r="O3229" i="21"/>
  <c r="N3229" i="21"/>
  <c r="P3229" i="21"/>
  <c r="H3231" i="21"/>
  <c r="J3230" i="21"/>
  <c r="I3230" i="21"/>
  <c r="K3230" i="21"/>
  <c r="L3230" i="21"/>
  <c r="M3230" i="21"/>
  <c r="M3231" i="21"/>
  <c r="J3231" i="21"/>
  <c r="K3231" i="21"/>
  <c r="I3231" i="21"/>
  <c r="H3232" i="21"/>
  <c r="L3231" i="21"/>
  <c r="N3230" i="21"/>
  <c r="O3230" i="21"/>
  <c r="P3230" i="21"/>
  <c r="Q3230" i="21"/>
  <c r="P3231" i="21"/>
  <c r="O3231" i="21"/>
  <c r="N3231" i="21"/>
  <c r="Q3231" i="21"/>
  <c r="M3232" i="21"/>
  <c r="K3232" i="21"/>
  <c r="L3232" i="21"/>
  <c r="I3232" i="21"/>
  <c r="H3233" i="21"/>
  <c r="J3232" i="21"/>
  <c r="Q3232" i="21"/>
  <c r="N3232" i="21"/>
  <c r="O3232" i="21"/>
  <c r="P3232" i="21"/>
  <c r="I3233" i="21"/>
  <c r="J3233" i="21"/>
  <c r="L3233" i="21"/>
  <c r="H3234" i="21"/>
  <c r="K3233" i="21"/>
  <c r="M3233" i="21"/>
  <c r="N3233" i="21"/>
  <c r="O3233" i="21"/>
  <c r="P3233" i="21"/>
  <c r="Q3233" i="21"/>
  <c r="J3234" i="21"/>
  <c r="I3234" i="21"/>
  <c r="L3234" i="21"/>
  <c r="M3234" i="21"/>
  <c r="H3235" i="21"/>
  <c r="K3234" i="21"/>
  <c r="O3234" i="21"/>
  <c r="N3234" i="21"/>
  <c r="P3234" i="21"/>
  <c r="Q3234" i="21"/>
  <c r="L3235" i="21"/>
  <c r="K3235" i="21"/>
  <c r="H3236" i="21"/>
  <c r="J3235" i="21"/>
  <c r="I3235" i="21"/>
  <c r="M3235" i="21"/>
  <c r="J3236" i="21"/>
  <c r="H3237" i="21"/>
  <c r="I3236" i="21"/>
  <c r="M3236" i="21"/>
  <c r="K3236" i="21"/>
  <c r="L3236" i="21"/>
  <c r="Q3235" i="21"/>
  <c r="N3235" i="21"/>
  <c r="O3235" i="21"/>
  <c r="P3235" i="21"/>
  <c r="M3237" i="21"/>
  <c r="K3237" i="21"/>
  <c r="H3238" i="21"/>
  <c r="L3237" i="21"/>
  <c r="J3237" i="21"/>
  <c r="I3237" i="21"/>
  <c r="P3236" i="21"/>
  <c r="Q3236" i="21"/>
  <c r="O3236" i="21"/>
  <c r="N3236" i="21"/>
  <c r="J3238" i="21"/>
  <c r="H3239" i="21"/>
  <c r="K3238" i="21"/>
  <c r="I3238" i="21"/>
  <c r="L3238" i="21"/>
  <c r="M3238" i="21"/>
  <c r="Q3237" i="21"/>
  <c r="N3237" i="21"/>
  <c r="O3237" i="21"/>
  <c r="P3237" i="21"/>
  <c r="M3239" i="21"/>
  <c r="J3239" i="21"/>
  <c r="H3240" i="21"/>
  <c r="L3239" i="21"/>
  <c r="K3239" i="21"/>
  <c r="I3239" i="21"/>
  <c r="N3238" i="21"/>
  <c r="Q3238" i="21"/>
  <c r="P3238" i="21"/>
  <c r="O3238" i="21"/>
  <c r="H3241" i="21"/>
  <c r="J3240" i="21"/>
  <c r="M3240" i="21"/>
  <c r="L3240" i="21"/>
  <c r="K3240" i="21"/>
  <c r="I3240" i="21"/>
  <c r="P3239" i="21"/>
  <c r="N3239" i="21"/>
  <c r="Q3239" i="21"/>
  <c r="O3239" i="21"/>
  <c r="L3241" i="21"/>
  <c r="J3241" i="21"/>
  <c r="M3241" i="21"/>
  <c r="I3241" i="21"/>
  <c r="H3242" i="21"/>
  <c r="K3241" i="21"/>
  <c r="Q3240" i="21"/>
  <c r="O3240" i="21"/>
  <c r="N3240" i="21"/>
  <c r="P3240" i="21"/>
  <c r="Q3241" i="21"/>
  <c r="N3241" i="21"/>
  <c r="O3241" i="21"/>
  <c r="P3241" i="21"/>
  <c r="M3242" i="21"/>
  <c r="L3242" i="21"/>
  <c r="H3243" i="21"/>
  <c r="I3242" i="21"/>
  <c r="K3242" i="21"/>
  <c r="J3242" i="21"/>
  <c r="K3243" i="21"/>
  <c r="I3243" i="21"/>
  <c r="L3243" i="21"/>
  <c r="J3243" i="21"/>
  <c r="M3243" i="21"/>
  <c r="H3244" i="21"/>
  <c r="P3242" i="21"/>
  <c r="O3242" i="21"/>
  <c r="N3242" i="21"/>
  <c r="Q3242" i="21"/>
  <c r="P3243" i="21"/>
  <c r="Q3243" i="21"/>
  <c r="O3243" i="21"/>
  <c r="N3243" i="21"/>
  <c r="I3244" i="21"/>
  <c r="M3244" i="21"/>
  <c r="L3244" i="21"/>
  <c r="K3244" i="21"/>
  <c r="H3245" i="21"/>
  <c r="J3244" i="21"/>
  <c r="O3244" i="21"/>
  <c r="P3244" i="21"/>
  <c r="N3244" i="21"/>
  <c r="Q3244" i="21"/>
  <c r="M3245" i="21"/>
  <c r="H3246" i="21"/>
  <c r="L3245" i="21"/>
  <c r="K3245" i="21"/>
  <c r="J3245" i="21"/>
  <c r="I3245" i="21"/>
  <c r="K3246" i="21"/>
  <c r="I3246" i="21"/>
  <c r="L3246" i="21"/>
  <c r="M3246" i="21"/>
  <c r="H3247" i="21"/>
  <c r="J3246" i="21"/>
  <c r="Q3245" i="21"/>
  <c r="P3245" i="21"/>
  <c r="O3245" i="21"/>
  <c r="N3245" i="21"/>
  <c r="P3246" i="21"/>
  <c r="O3246" i="21"/>
  <c r="N3246" i="21"/>
  <c r="Q3246" i="21"/>
  <c r="H3248" i="21"/>
  <c r="L3247" i="21"/>
  <c r="I3247" i="21"/>
  <c r="J3247" i="21"/>
  <c r="K3247" i="21"/>
  <c r="M3247" i="21"/>
  <c r="M3248" i="21"/>
  <c r="I3248" i="21"/>
  <c r="H3249" i="21"/>
  <c r="L3248" i="21"/>
  <c r="K3248" i="21"/>
  <c r="J3248" i="21"/>
  <c r="Q3247" i="21"/>
  <c r="O3247" i="21"/>
  <c r="P3247" i="21"/>
  <c r="N3247" i="21"/>
  <c r="Q3248" i="21"/>
  <c r="O3248" i="21"/>
  <c r="N3248" i="21"/>
  <c r="P3248" i="21"/>
  <c r="M3249" i="21"/>
  <c r="I3249" i="21"/>
  <c r="K3249" i="21"/>
  <c r="J3249" i="21"/>
  <c r="H3250" i="21"/>
  <c r="L3249" i="21"/>
  <c r="O3249" i="21"/>
  <c r="N3249" i="21"/>
  <c r="Q3249" i="21"/>
  <c r="P3249" i="21"/>
  <c r="J3250" i="21"/>
  <c r="K3250" i="21"/>
  <c r="M3250" i="21"/>
  <c r="H3251" i="21"/>
  <c r="I3250" i="21"/>
  <c r="L3250" i="21"/>
  <c r="H3252" i="21"/>
  <c r="K3251" i="21"/>
  <c r="L3251" i="21"/>
  <c r="M3251" i="21"/>
  <c r="I3251" i="21"/>
  <c r="J3251" i="21"/>
  <c r="N3250" i="21"/>
  <c r="O3250" i="21"/>
  <c r="P3250" i="21"/>
  <c r="Q3250" i="21"/>
  <c r="H3253" i="21"/>
  <c r="K3252" i="21"/>
  <c r="J3252" i="21"/>
  <c r="I3252" i="21"/>
  <c r="L3252" i="21"/>
  <c r="M3252" i="21"/>
  <c r="P3251" i="21"/>
  <c r="Q3251" i="21"/>
  <c r="O3251" i="21"/>
  <c r="N3251" i="21"/>
  <c r="J3253" i="21"/>
  <c r="I3253" i="21"/>
  <c r="K3253" i="21"/>
  <c r="M3253" i="21"/>
  <c r="L3253" i="21"/>
  <c r="H3254" i="21"/>
  <c r="Q3252" i="21"/>
  <c r="P3252" i="21"/>
  <c r="N3252" i="21"/>
  <c r="O3252" i="21"/>
  <c r="Q3253" i="21"/>
  <c r="O3253" i="21"/>
  <c r="P3253" i="21"/>
  <c r="N3253" i="21"/>
  <c r="I3254" i="21"/>
  <c r="H3255" i="21"/>
  <c r="M3254" i="21"/>
  <c r="L3254" i="21"/>
  <c r="K3254" i="21"/>
  <c r="J3254" i="21"/>
  <c r="Q3254" i="21"/>
  <c r="O3254" i="21"/>
  <c r="P3254" i="21"/>
  <c r="N3254" i="21"/>
  <c r="I3255" i="21"/>
  <c r="K3255" i="21"/>
  <c r="L3255" i="21"/>
  <c r="M3255" i="21"/>
  <c r="J3255" i="21"/>
  <c r="H3256" i="21"/>
  <c r="P3255" i="21"/>
  <c r="N3255" i="21"/>
  <c r="Q3255" i="21"/>
  <c r="O3255" i="21"/>
  <c r="K3256" i="21"/>
  <c r="I3256" i="21"/>
  <c r="H3257" i="21"/>
  <c r="M3256" i="21"/>
  <c r="J3256" i="21"/>
  <c r="L3256" i="21"/>
  <c r="Q3256" i="21"/>
  <c r="O3256" i="21"/>
  <c r="P3256" i="21"/>
  <c r="N3256" i="21"/>
  <c r="L3257" i="21"/>
  <c r="K3257" i="21"/>
  <c r="H3258" i="21"/>
  <c r="I3257" i="21"/>
  <c r="J3257" i="21"/>
  <c r="M3257" i="21"/>
  <c r="L3258" i="21"/>
  <c r="I3258" i="21"/>
  <c r="K3258" i="21"/>
  <c r="J3258" i="21"/>
  <c r="M3258" i="21"/>
  <c r="H3259" i="21"/>
  <c r="N3257" i="21"/>
  <c r="P3257" i="21"/>
  <c r="Q3257" i="21"/>
  <c r="O3257" i="21"/>
  <c r="P3258" i="21"/>
  <c r="O3258" i="21"/>
  <c r="Q3258" i="21"/>
  <c r="N3258" i="21"/>
  <c r="H3260" i="21"/>
  <c r="M3259" i="21"/>
  <c r="L3259" i="21"/>
  <c r="K3259" i="21"/>
  <c r="I3259" i="21"/>
  <c r="J3259" i="21"/>
  <c r="K3260" i="21"/>
  <c r="H3261" i="21"/>
  <c r="I3260" i="21"/>
  <c r="L3260" i="21"/>
  <c r="J3260" i="21"/>
  <c r="M3260" i="21"/>
  <c r="Q3259" i="21"/>
  <c r="P3259" i="21"/>
  <c r="N3259" i="21"/>
  <c r="O3259" i="21"/>
  <c r="K3261" i="21"/>
  <c r="I3261" i="21"/>
  <c r="H3262" i="21"/>
  <c r="J3261" i="21"/>
  <c r="L3261" i="21"/>
  <c r="M3261" i="21"/>
  <c r="P3260" i="21"/>
  <c r="N3260" i="21"/>
  <c r="Q3260" i="21"/>
  <c r="O3260" i="21"/>
  <c r="N3261" i="21"/>
  <c r="P3261" i="21"/>
  <c r="Q3261" i="21"/>
  <c r="O3261" i="21"/>
  <c r="H3263" i="21"/>
  <c r="J3262" i="21"/>
  <c r="L3262" i="21"/>
  <c r="M3262" i="21"/>
  <c r="K3262" i="21"/>
  <c r="I3262" i="21"/>
  <c r="L3263" i="21"/>
  <c r="K3263" i="21"/>
  <c r="J3263" i="21"/>
  <c r="I3263" i="21"/>
  <c r="M3263" i="21"/>
  <c r="H3264" i="21"/>
  <c r="P3262" i="21"/>
  <c r="O3262" i="21"/>
  <c r="N3262" i="21"/>
  <c r="Q3262" i="21"/>
  <c r="O3263" i="21"/>
  <c r="P3263" i="21"/>
  <c r="Q3263" i="21"/>
  <c r="N3263" i="21"/>
  <c r="H3265" i="21"/>
  <c r="J3264" i="21"/>
  <c r="M3264" i="21"/>
  <c r="L3264" i="21"/>
  <c r="I3264" i="21"/>
  <c r="K3264" i="21"/>
  <c r="L3265" i="21"/>
  <c r="J3265" i="21"/>
  <c r="K3265" i="21"/>
  <c r="M3265" i="21"/>
  <c r="I3265" i="21"/>
  <c r="H3266" i="21"/>
  <c r="N3264" i="21"/>
  <c r="Q3264" i="21"/>
  <c r="O3264" i="21"/>
  <c r="P3264" i="21"/>
  <c r="P3265" i="21"/>
  <c r="N3265" i="21"/>
  <c r="O3265" i="21"/>
  <c r="Q3265" i="21"/>
  <c r="K3266" i="21"/>
  <c r="H3267" i="21"/>
  <c r="M3266" i="21"/>
  <c r="I3266" i="21"/>
  <c r="J3266" i="21"/>
  <c r="L3266" i="21"/>
  <c r="L3267" i="21"/>
  <c r="K3267" i="21"/>
  <c r="M3267" i="21"/>
  <c r="H3268" i="21"/>
  <c r="I3267" i="21"/>
  <c r="J3267" i="21"/>
  <c r="O3266" i="21"/>
  <c r="P3266" i="21"/>
  <c r="Q3266" i="21"/>
  <c r="N3266" i="21"/>
  <c r="M3268" i="21"/>
  <c r="K3268" i="21"/>
  <c r="I3268" i="21"/>
  <c r="H3269" i="21"/>
  <c r="J3268" i="21"/>
  <c r="L3268" i="21"/>
  <c r="Q3267" i="21"/>
  <c r="O3267" i="21"/>
  <c r="P3267" i="21"/>
  <c r="N3267" i="21"/>
  <c r="P3268" i="21"/>
  <c r="N3268" i="21"/>
  <c r="O3268" i="21"/>
  <c r="Q3268" i="21"/>
  <c r="H3270" i="21"/>
  <c r="M3269" i="21"/>
  <c r="L3269" i="21"/>
  <c r="K3269" i="21"/>
  <c r="J3269" i="21"/>
  <c r="I3269" i="21"/>
  <c r="I3270" i="21"/>
  <c r="M3270" i="21"/>
  <c r="J3270" i="21"/>
  <c r="L3270" i="21"/>
  <c r="H3271" i="21"/>
  <c r="K3270" i="21"/>
  <c r="P3269" i="21"/>
  <c r="N3269" i="21"/>
  <c r="O3269" i="21"/>
  <c r="Q3269" i="21"/>
  <c r="P3270" i="21"/>
  <c r="Q3270" i="21"/>
  <c r="O3270" i="21"/>
  <c r="N3270" i="21"/>
  <c r="L3271" i="21"/>
  <c r="I3271" i="21"/>
  <c r="H3272" i="21"/>
  <c r="K3271" i="21"/>
  <c r="M3271" i="21"/>
  <c r="J3271" i="21"/>
  <c r="P3271" i="21"/>
  <c r="O3271" i="21"/>
  <c r="N3271" i="21"/>
  <c r="Q3271" i="21"/>
  <c r="I3272" i="21"/>
  <c r="J3272" i="21"/>
  <c r="H3273" i="21"/>
  <c r="K3272" i="21"/>
  <c r="M3272" i="21"/>
  <c r="L3272" i="21"/>
  <c r="P3272" i="21"/>
  <c r="N3272" i="21"/>
  <c r="Q3272" i="21"/>
  <c r="O3272" i="21"/>
  <c r="L3273" i="21"/>
  <c r="H3274" i="21"/>
  <c r="I3273" i="21"/>
  <c r="K3273" i="21"/>
  <c r="J3273" i="21"/>
  <c r="M3273" i="21"/>
  <c r="L3274" i="21"/>
  <c r="K3274" i="21"/>
  <c r="M3274" i="21"/>
  <c r="I3274" i="21"/>
  <c r="H3275" i="21"/>
  <c r="J3274" i="21"/>
  <c r="N3273" i="21"/>
  <c r="O3273" i="21"/>
  <c r="P3273" i="21"/>
  <c r="Q3273" i="21"/>
  <c r="N3274" i="21"/>
  <c r="O3274" i="21"/>
  <c r="P3274" i="21"/>
  <c r="Q3274" i="21"/>
  <c r="I3275" i="21"/>
  <c r="H3276" i="21"/>
  <c r="J3275" i="21"/>
  <c r="L3275" i="21"/>
  <c r="K3275" i="21"/>
  <c r="M3275" i="21"/>
  <c r="N3275" i="21"/>
  <c r="O3275" i="21"/>
  <c r="Q3275" i="21"/>
  <c r="P3275" i="21"/>
  <c r="J3276" i="21"/>
  <c r="H3277" i="21"/>
  <c r="I3276" i="21"/>
  <c r="K3276" i="21"/>
  <c r="M3276" i="21"/>
  <c r="L3276" i="21"/>
  <c r="K3277" i="21"/>
  <c r="I3277" i="21"/>
  <c r="M3277" i="21"/>
  <c r="J3277" i="21"/>
  <c r="L3277" i="21"/>
  <c r="H3278" i="21"/>
  <c r="Q3276" i="21"/>
  <c r="O3276" i="21"/>
  <c r="N3276" i="21"/>
  <c r="P3276" i="21"/>
  <c r="N3277" i="21"/>
  <c r="Q3277" i="21"/>
  <c r="P3277" i="21"/>
  <c r="O3277" i="21"/>
  <c r="H3279" i="21"/>
  <c r="J3278" i="21"/>
  <c r="M3278" i="21"/>
  <c r="K3278" i="21"/>
  <c r="I3278" i="21"/>
  <c r="L3278" i="21"/>
  <c r="K3279" i="21"/>
  <c r="H3280" i="21"/>
  <c r="J3279" i="21"/>
  <c r="I3279" i="21"/>
  <c r="L3279" i="21"/>
  <c r="M3279" i="21"/>
  <c r="N3278" i="21"/>
  <c r="O3278" i="21"/>
  <c r="Q3278" i="21"/>
  <c r="P3278" i="21"/>
  <c r="L3280" i="21"/>
  <c r="I3280" i="21"/>
  <c r="K3280" i="21"/>
  <c r="H3281" i="21"/>
  <c r="M3280" i="21"/>
  <c r="J3280" i="21"/>
  <c r="O3279" i="21"/>
  <c r="N3279" i="21"/>
  <c r="Q3279" i="21"/>
  <c r="P3279" i="21"/>
  <c r="N3280" i="21"/>
  <c r="O3280" i="21"/>
  <c r="P3280" i="21"/>
  <c r="Q3280" i="21"/>
  <c r="I3281" i="21"/>
  <c r="J3281" i="21"/>
  <c r="L3281" i="21"/>
  <c r="K3281" i="21"/>
  <c r="H3282" i="21"/>
  <c r="M3281" i="21"/>
  <c r="N3281" i="21"/>
  <c r="Q3281" i="21"/>
  <c r="O3281" i="21"/>
  <c r="P3281" i="21"/>
  <c r="L3282" i="21"/>
  <c r="M3282" i="21"/>
  <c r="K3282" i="21"/>
  <c r="H3283" i="21"/>
  <c r="J3282" i="21"/>
  <c r="I3282" i="21"/>
  <c r="J3283" i="21"/>
  <c r="I3283" i="21"/>
  <c r="K3283" i="21"/>
  <c r="L3283" i="21"/>
  <c r="M3283" i="21"/>
  <c r="H3284" i="21"/>
  <c r="Q3282" i="21"/>
  <c r="N3282" i="21"/>
  <c r="O3282" i="21"/>
  <c r="P3282" i="21"/>
  <c r="P3283" i="21"/>
  <c r="N3283" i="21"/>
  <c r="O3283" i="21"/>
  <c r="Q3283" i="21"/>
  <c r="H3285" i="21"/>
  <c r="L3284" i="21"/>
  <c r="K3284" i="21"/>
  <c r="M3284" i="21"/>
  <c r="J3284" i="21"/>
  <c r="I3284" i="21"/>
  <c r="L3285" i="21"/>
  <c r="J3285" i="21"/>
  <c r="H3286" i="21"/>
  <c r="I3285" i="21"/>
  <c r="M3285" i="21"/>
  <c r="K3285" i="21"/>
  <c r="O3284" i="21"/>
  <c r="Q3284" i="21"/>
  <c r="P3284" i="21"/>
  <c r="N3284" i="21"/>
  <c r="J3286" i="21"/>
  <c r="I3286" i="21"/>
  <c r="L3286" i="21"/>
  <c r="H3287" i="21"/>
  <c r="K3286" i="21"/>
  <c r="M3286" i="21"/>
  <c r="O3285" i="21"/>
  <c r="P3285" i="21"/>
  <c r="N3285" i="21"/>
  <c r="Q3285" i="21"/>
  <c r="O3286" i="21"/>
  <c r="P3286" i="21"/>
  <c r="N3286" i="21"/>
  <c r="Q3286" i="21"/>
  <c r="H3288" i="21"/>
  <c r="K3287" i="21"/>
  <c r="I3287" i="21"/>
  <c r="M3287" i="21"/>
  <c r="L3287" i="21"/>
  <c r="J3287" i="21"/>
  <c r="I3288" i="21"/>
  <c r="K3288" i="21"/>
  <c r="J3288" i="21"/>
  <c r="L3288" i="21"/>
  <c r="H3289" i="21"/>
  <c r="M3288" i="21"/>
  <c r="Q3287" i="21"/>
  <c r="N3287" i="21"/>
  <c r="P3287" i="21"/>
  <c r="O3287" i="21"/>
  <c r="Q3288" i="21"/>
  <c r="P3288" i="21"/>
  <c r="N3288" i="21"/>
  <c r="O3288" i="21"/>
  <c r="J3289" i="21"/>
  <c r="L3289" i="21"/>
  <c r="K3289" i="21"/>
  <c r="M3289" i="21"/>
  <c r="H3290" i="21"/>
  <c r="I3289" i="21"/>
  <c r="I3290" i="21"/>
  <c r="J3290" i="21"/>
  <c r="L3290" i="21"/>
  <c r="H3291" i="21"/>
  <c r="K3290" i="21"/>
  <c r="M3290" i="21"/>
  <c r="N3289" i="21"/>
  <c r="O3289" i="21"/>
  <c r="Q3289" i="21"/>
  <c r="P3289" i="21"/>
  <c r="O3290" i="21"/>
  <c r="P3290" i="21"/>
  <c r="N3290" i="21"/>
  <c r="Q3290" i="21"/>
  <c r="I3291" i="21"/>
  <c r="H3292" i="21"/>
  <c r="K3291" i="21"/>
  <c r="J3291" i="21"/>
  <c r="L3291" i="21"/>
  <c r="M3291" i="21"/>
  <c r="O3291" i="21"/>
  <c r="P3291" i="21"/>
  <c r="Q3291" i="21"/>
  <c r="N3291" i="21"/>
  <c r="K3292" i="21"/>
  <c r="M3292" i="21"/>
  <c r="I3292" i="21"/>
  <c r="L3292" i="21"/>
  <c r="H3293" i="21"/>
  <c r="J3292" i="21"/>
  <c r="O3292" i="21"/>
  <c r="N3292" i="21"/>
  <c r="Q3292" i="21"/>
  <c r="P3292" i="21"/>
  <c r="I3293" i="21"/>
  <c r="J3293" i="21"/>
  <c r="L3293" i="21"/>
  <c r="K3293" i="21"/>
  <c r="H3294" i="21"/>
  <c r="M3293" i="21"/>
  <c r="N3293" i="21"/>
  <c r="P3293" i="21"/>
  <c r="Q3293" i="21"/>
  <c r="O3293" i="21"/>
  <c r="L3294" i="21"/>
  <c r="M3294" i="21"/>
  <c r="K3294" i="21"/>
  <c r="H3295" i="21"/>
  <c r="J3294" i="21"/>
  <c r="I3294" i="21"/>
  <c r="M3295" i="21"/>
  <c r="L3295" i="21"/>
  <c r="H3296" i="21"/>
  <c r="K3295" i="21"/>
  <c r="J3295" i="21"/>
  <c r="I3295" i="21"/>
  <c r="O3294" i="21"/>
  <c r="Q3294" i="21"/>
  <c r="P3294" i="21"/>
  <c r="N3294" i="21"/>
  <c r="K3296" i="21"/>
  <c r="L3296" i="21"/>
  <c r="I3296" i="21"/>
  <c r="M3296" i="21"/>
  <c r="H3297" i="21"/>
  <c r="J3296" i="21"/>
  <c r="P3295" i="21"/>
  <c r="N3295" i="21"/>
  <c r="Q3295" i="21"/>
  <c r="O3295" i="21"/>
  <c r="Q3296" i="21"/>
  <c r="P3296" i="21"/>
  <c r="N3296" i="21"/>
  <c r="O3296" i="21"/>
  <c r="L3297" i="21"/>
  <c r="M3297" i="21"/>
  <c r="I3297" i="21"/>
  <c r="H3298" i="21"/>
  <c r="J3297" i="21"/>
  <c r="K3297" i="21"/>
  <c r="N3297" i="21"/>
  <c r="Q3297" i="21"/>
  <c r="O3297" i="21"/>
  <c r="P3297" i="21"/>
  <c r="K3298" i="21"/>
  <c r="M3298" i="21"/>
  <c r="J3298" i="21"/>
  <c r="I3298" i="21"/>
  <c r="H3299" i="21"/>
  <c r="L3298" i="21"/>
  <c r="N3298" i="21"/>
  <c r="Q3298" i="21"/>
  <c r="O3298" i="21"/>
  <c r="P3298" i="21"/>
  <c r="L3299" i="21"/>
  <c r="M3299" i="21"/>
  <c r="J3299" i="21"/>
  <c r="I3299" i="21"/>
  <c r="H3300" i="21"/>
  <c r="K3299" i="21"/>
  <c r="N3299" i="21"/>
  <c r="P3299" i="21"/>
  <c r="Q3299" i="21"/>
  <c r="O3299" i="21"/>
  <c r="L3300" i="21"/>
  <c r="I3300" i="21"/>
  <c r="K3300" i="21"/>
  <c r="H3301" i="21"/>
  <c r="M3300" i="21"/>
  <c r="J3300" i="21"/>
  <c r="N3300" i="21"/>
  <c r="O3300" i="21"/>
  <c r="Q3300" i="21"/>
  <c r="P3300" i="21"/>
  <c r="I3301" i="21"/>
  <c r="M3301" i="21"/>
  <c r="H3302" i="21"/>
  <c r="L3301" i="21"/>
  <c r="K3301" i="21"/>
  <c r="J3301" i="21"/>
  <c r="P3301" i="21"/>
  <c r="O3301" i="21"/>
  <c r="N3301" i="21"/>
  <c r="Q3301" i="21"/>
  <c r="I3302" i="21"/>
  <c r="J3302" i="21"/>
  <c r="M3302" i="21"/>
  <c r="H3303" i="21"/>
  <c r="K3302" i="21"/>
  <c r="L3302" i="21"/>
  <c r="Q3302" i="21"/>
  <c r="O3302" i="21"/>
  <c r="N3302" i="21"/>
  <c r="P3302" i="21"/>
  <c r="K3303" i="21"/>
  <c r="I3303" i="21"/>
  <c r="L3303" i="21"/>
  <c r="M3303" i="21"/>
  <c r="H3304" i="21"/>
  <c r="J3303" i="21"/>
  <c r="N3303" i="21"/>
  <c r="P3303" i="21"/>
  <c r="Q3303" i="21"/>
  <c r="O3303" i="21"/>
  <c r="K3304" i="21"/>
  <c r="M3304" i="21"/>
  <c r="H3305" i="21"/>
  <c r="I3304" i="21"/>
  <c r="J3304" i="21"/>
  <c r="L3304" i="21"/>
  <c r="L3305" i="21"/>
  <c r="H3306" i="21"/>
  <c r="I3305" i="21"/>
  <c r="M3305" i="21"/>
  <c r="J3305" i="21"/>
  <c r="K3305" i="21"/>
  <c r="N3304" i="21"/>
  <c r="Q3304" i="21"/>
  <c r="P3304" i="21"/>
  <c r="O3304" i="21"/>
  <c r="H3307" i="21"/>
  <c r="J3306" i="21"/>
  <c r="K3306" i="21"/>
  <c r="I3306" i="21"/>
  <c r="L3306" i="21"/>
  <c r="M3306" i="21"/>
  <c r="P3305" i="21"/>
  <c r="O3305" i="21"/>
  <c r="N3305" i="21"/>
  <c r="Q3305" i="21"/>
  <c r="H3308" i="21"/>
  <c r="I3307" i="21"/>
  <c r="M3307" i="21"/>
  <c r="J3307" i="21"/>
  <c r="L3307" i="21"/>
  <c r="K3307" i="21"/>
  <c r="Q3306" i="21"/>
  <c r="N3306" i="21"/>
  <c r="O3306" i="21"/>
  <c r="P3306" i="21"/>
  <c r="L3308" i="21"/>
  <c r="M3308" i="21"/>
  <c r="K3308" i="21"/>
  <c r="J3308" i="21"/>
  <c r="H3309" i="21"/>
  <c r="I3308" i="21"/>
  <c r="P3307" i="21"/>
  <c r="N3307" i="21"/>
  <c r="Q3307" i="21"/>
  <c r="O3307" i="21"/>
  <c r="I3309" i="21"/>
  <c r="M3309" i="21"/>
  <c r="H3310" i="21"/>
  <c r="K3309" i="21"/>
  <c r="L3309" i="21"/>
  <c r="J3309" i="21"/>
  <c r="Q3308" i="21"/>
  <c r="P3308" i="21"/>
  <c r="O3308" i="21"/>
  <c r="N3308" i="21"/>
  <c r="Q3309" i="21"/>
  <c r="P3309" i="21"/>
  <c r="N3309" i="21"/>
  <c r="O3309" i="21"/>
  <c r="J3310" i="21"/>
  <c r="K3310" i="21"/>
  <c r="I3310" i="21"/>
  <c r="M3310" i="21"/>
  <c r="H3311" i="21"/>
  <c r="L3310" i="21"/>
  <c r="O3310" i="21"/>
  <c r="P3310" i="21"/>
  <c r="N3310" i="21"/>
  <c r="Q3310" i="21"/>
  <c r="L3311" i="21"/>
  <c r="K3311" i="21"/>
  <c r="J3311" i="21"/>
  <c r="H3312" i="21"/>
  <c r="I3311" i="21"/>
  <c r="M3311" i="21"/>
  <c r="L3312" i="21"/>
  <c r="H3313" i="21"/>
  <c r="M3312" i="21"/>
  <c r="K3312" i="21"/>
  <c r="I3312" i="21"/>
  <c r="J3312" i="21"/>
  <c r="P3311" i="21"/>
  <c r="N3311" i="21"/>
  <c r="O3311" i="21"/>
  <c r="Q3311" i="21"/>
  <c r="H3314" i="21"/>
  <c r="I3313" i="21"/>
  <c r="J3313" i="21"/>
  <c r="K3313" i="21"/>
  <c r="M3313" i="21"/>
  <c r="L3313" i="21"/>
  <c r="O3312" i="21"/>
  <c r="N3312" i="21"/>
  <c r="Q3312" i="21"/>
  <c r="P3312" i="21"/>
  <c r="H3315" i="21"/>
  <c r="M3314" i="21"/>
  <c r="L3314" i="21"/>
  <c r="J3314" i="21"/>
  <c r="K3314" i="21"/>
  <c r="I3314" i="21"/>
  <c r="Q3313" i="21"/>
  <c r="P3313" i="21"/>
  <c r="O3313" i="21"/>
  <c r="N3313" i="21"/>
  <c r="L3315" i="21"/>
  <c r="I3315" i="21"/>
  <c r="M3315" i="21"/>
  <c r="H3316" i="21"/>
  <c r="J3315" i="21"/>
  <c r="K3315" i="21"/>
  <c r="Q3314" i="21"/>
  <c r="P3314" i="21"/>
  <c r="O3314" i="21"/>
  <c r="N3314" i="21"/>
  <c r="P3315" i="21"/>
  <c r="O3315" i="21"/>
  <c r="N3315" i="21"/>
  <c r="Q3315" i="21"/>
  <c r="L3316" i="21"/>
  <c r="H3317" i="21"/>
  <c r="I3316" i="21"/>
  <c r="J3316" i="21"/>
  <c r="M3316" i="21"/>
  <c r="K3316" i="21"/>
  <c r="K3317" i="21"/>
  <c r="I3317" i="21"/>
  <c r="H3318" i="21"/>
  <c r="M3317" i="21"/>
  <c r="J3317" i="21"/>
  <c r="L3317" i="21"/>
  <c r="N3316" i="21"/>
  <c r="P3316" i="21"/>
  <c r="Q3316" i="21"/>
  <c r="O3316" i="21"/>
  <c r="N3317" i="21"/>
  <c r="O3317" i="21"/>
  <c r="Q3317" i="21"/>
  <c r="P3317" i="21"/>
  <c r="J3318" i="21"/>
  <c r="K3318" i="21"/>
  <c r="H3319" i="21"/>
  <c r="M3318" i="21"/>
  <c r="L3318" i="21"/>
  <c r="I3318" i="21"/>
  <c r="J3319" i="21"/>
  <c r="L3319" i="21"/>
  <c r="I3319" i="21"/>
  <c r="M3319" i="21"/>
  <c r="K3319" i="21"/>
  <c r="H3320" i="21"/>
  <c r="O3318" i="21"/>
  <c r="N3318" i="21"/>
  <c r="P3318" i="21"/>
  <c r="Q3318" i="21"/>
  <c r="O3319" i="21"/>
  <c r="P3319" i="21"/>
  <c r="Q3319" i="21"/>
  <c r="N3319" i="21"/>
  <c r="L3320" i="21"/>
  <c r="I3320" i="21"/>
  <c r="J3320" i="21"/>
  <c r="K3320" i="21"/>
  <c r="H3321" i="21"/>
  <c r="M3320" i="21"/>
  <c r="P3320" i="21"/>
  <c r="N3320" i="21"/>
  <c r="O3320" i="21"/>
  <c r="Q3320" i="21"/>
  <c r="K3321" i="21"/>
  <c r="L3321" i="21"/>
  <c r="H3322" i="21"/>
  <c r="M3321" i="21"/>
  <c r="I3321" i="21"/>
  <c r="J3321" i="21"/>
  <c r="J3322" i="21"/>
  <c r="L3322" i="21"/>
  <c r="H3323" i="21"/>
  <c r="M3322" i="21"/>
  <c r="I3322" i="21"/>
  <c r="K3322" i="21"/>
  <c r="Q3321" i="21"/>
  <c r="O3321" i="21"/>
  <c r="P3321" i="21"/>
  <c r="N3321" i="21"/>
  <c r="H3324" i="21"/>
  <c r="M3323" i="21"/>
  <c r="J3323" i="21"/>
  <c r="I3323" i="21"/>
  <c r="K3323" i="21"/>
  <c r="L3323" i="21"/>
  <c r="P3322" i="21"/>
  <c r="Q3322" i="21"/>
  <c r="N3322" i="21"/>
  <c r="O3322" i="21"/>
  <c r="L3324" i="21"/>
  <c r="H3325" i="21"/>
  <c r="J3324" i="21"/>
  <c r="I3324" i="21"/>
  <c r="M3324" i="21"/>
  <c r="K3324" i="21"/>
  <c r="Q3323" i="21"/>
  <c r="P3323" i="21"/>
  <c r="O3323" i="21"/>
  <c r="N3323" i="21"/>
  <c r="I3325" i="21"/>
  <c r="K3325" i="21"/>
  <c r="M3325" i="21"/>
  <c r="L3325" i="21"/>
  <c r="H3326" i="21"/>
  <c r="J3325" i="21"/>
  <c r="O3324" i="21"/>
  <c r="N3324" i="21"/>
  <c r="P3324" i="21"/>
  <c r="Q3324" i="21"/>
  <c r="P3325" i="21"/>
  <c r="Q3325" i="21"/>
  <c r="O3325" i="21"/>
  <c r="N3325" i="21"/>
  <c r="I3326" i="21"/>
  <c r="H3327" i="21"/>
  <c r="J3326" i="21"/>
  <c r="K3326" i="21"/>
  <c r="M3326" i="21"/>
  <c r="L3326" i="21"/>
  <c r="N3326" i="21"/>
  <c r="Q3326" i="21"/>
  <c r="O3326" i="21"/>
  <c r="P3326" i="21"/>
  <c r="M3327" i="21"/>
  <c r="J3327" i="21"/>
  <c r="L3327" i="21"/>
  <c r="K3327" i="21"/>
  <c r="H3328" i="21"/>
  <c r="I3327" i="21"/>
  <c r="L3328" i="21"/>
  <c r="I3328" i="21"/>
  <c r="K3328" i="21"/>
  <c r="H3329" i="21"/>
  <c r="M3328" i="21"/>
  <c r="J3328" i="21"/>
  <c r="Q3327" i="21"/>
  <c r="O3327" i="21"/>
  <c r="P3327" i="21"/>
  <c r="N3327" i="21"/>
  <c r="N3328" i="21"/>
  <c r="P3328" i="21"/>
  <c r="Q3328" i="21"/>
  <c r="O3328" i="21"/>
  <c r="I3329" i="21"/>
  <c r="M3329" i="21"/>
  <c r="L3329" i="21"/>
  <c r="H3330" i="21"/>
  <c r="J3329" i="21"/>
  <c r="K3329" i="21"/>
  <c r="Q3329" i="21"/>
  <c r="O3329" i="21"/>
  <c r="P3329" i="21"/>
  <c r="N3329" i="21"/>
  <c r="I3330" i="21"/>
  <c r="K3330" i="21"/>
  <c r="L3330" i="21"/>
  <c r="H3331" i="21"/>
  <c r="M3330" i="21"/>
  <c r="J3330" i="21"/>
  <c r="Q3330" i="21"/>
  <c r="P3330" i="21"/>
  <c r="N3330" i="21"/>
  <c r="O3330" i="21"/>
  <c r="K3331" i="21"/>
  <c r="H3332" i="21"/>
  <c r="I3331" i="21"/>
  <c r="M3331" i="21"/>
  <c r="J3331" i="21"/>
  <c r="L3331" i="21"/>
  <c r="M3332" i="21"/>
  <c r="H3333" i="21"/>
  <c r="L3332" i="21"/>
  <c r="K3332" i="21"/>
  <c r="J3332" i="21"/>
  <c r="I3332" i="21"/>
  <c r="N3331" i="21"/>
  <c r="P3331" i="21"/>
  <c r="Q3331" i="21"/>
  <c r="O3331" i="21"/>
  <c r="H3334" i="21"/>
  <c r="M3333" i="21"/>
  <c r="J3333" i="21"/>
  <c r="I3333" i="21"/>
  <c r="L3333" i="21"/>
  <c r="K3333" i="21"/>
  <c r="O3332" i="21"/>
  <c r="N3332" i="21"/>
  <c r="P3332" i="21"/>
  <c r="Q3332" i="21"/>
  <c r="M3334" i="21"/>
  <c r="J3334" i="21"/>
  <c r="I3334" i="21"/>
  <c r="H3335" i="21"/>
  <c r="L3334" i="21"/>
  <c r="K3334" i="21"/>
  <c r="N3333" i="21"/>
  <c r="Q3333" i="21"/>
  <c r="O3333" i="21"/>
  <c r="P3333" i="21"/>
  <c r="O3334" i="21"/>
  <c r="Q3334" i="21"/>
  <c r="N3334" i="21"/>
  <c r="P3334" i="21"/>
  <c r="H3336" i="21"/>
  <c r="I3335" i="21"/>
  <c r="K3335" i="21"/>
  <c r="L3335" i="21"/>
  <c r="J3335" i="21"/>
  <c r="M3335" i="21"/>
  <c r="M3336" i="21"/>
  <c r="I3336" i="21"/>
  <c r="L3336" i="21"/>
  <c r="H3337" i="21"/>
  <c r="K3336" i="21"/>
  <c r="J3336" i="21"/>
  <c r="N3335" i="21"/>
  <c r="O3335" i="21"/>
  <c r="Q3335" i="21"/>
  <c r="P3335" i="21"/>
  <c r="O3336" i="21"/>
  <c r="P3336" i="21"/>
  <c r="Q3336" i="21"/>
  <c r="N3336" i="21"/>
  <c r="L3337" i="21"/>
  <c r="I3337" i="21"/>
  <c r="M3337" i="21"/>
  <c r="K3337" i="21"/>
  <c r="J3337" i="21"/>
  <c r="H3338" i="21"/>
  <c r="P3337" i="21"/>
  <c r="N3337" i="21"/>
  <c r="Q3337" i="21"/>
  <c r="O3337" i="21"/>
  <c r="M3338" i="21"/>
  <c r="I3338" i="21"/>
  <c r="L3338" i="21"/>
  <c r="K3338" i="21"/>
  <c r="J3338" i="21"/>
  <c r="H3339" i="21"/>
  <c r="P3338" i="21"/>
  <c r="Q3338" i="21"/>
  <c r="N3338" i="21"/>
  <c r="O3338" i="21"/>
  <c r="M3339" i="21"/>
  <c r="H3340" i="21"/>
  <c r="J3339" i="21"/>
  <c r="I3339" i="21"/>
  <c r="L3339" i="21"/>
  <c r="K3339" i="21"/>
  <c r="I3340" i="21"/>
  <c r="J3340" i="21"/>
  <c r="K3340" i="21"/>
  <c r="L3340" i="21"/>
  <c r="H3341" i="21"/>
  <c r="M3340" i="21"/>
  <c r="N3339" i="21"/>
  <c r="P3339" i="21"/>
  <c r="O3339" i="21"/>
  <c r="Q3339" i="21"/>
  <c r="N3340" i="21"/>
  <c r="O3340" i="21"/>
  <c r="P3340" i="21"/>
  <c r="Q3340" i="21"/>
  <c r="M3341" i="21"/>
  <c r="I3341" i="21"/>
  <c r="L3341" i="21"/>
  <c r="K3341" i="21"/>
  <c r="H3342" i="21"/>
  <c r="J3341" i="21"/>
  <c r="N3341" i="21"/>
  <c r="P3341" i="21"/>
  <c r="Q3341" i="21"/>
  <c r="O3341" i="21"/>
  <c r="J3342" i="21"/>
  <c r="H3343" i="21"/>
  <c r="I3342" i="21"/>
  <c r="K3342" i="21"/>
  <c r="L3342" i="21"/>
  <c r="M3342" i="21"/>
  <c r="K3343" i="21"/>
  <c r="H3344" i="21"/>
  <c r="I3343" i="21"/>
  <c r="M3343" i="21"/>
  <c r="L3343" i="21"/>
  <c r="J3343" i="21"/>
  <c r="P3342" i="21"/>
  <c r="N3342" i="21"/>
  <c r="Q3342" i="21"/>
  <c r="O3342" i="21"/>
  <c r="H3345" i="21"/>
  <c r="K3344" i="21"/>
  <c r="I3344" i="21"/>
  <c r="J3344" i="21"/>
  <c r="L3344" i="21"/>
  <c r="M3344" i="21"/>
  <c r="N3343" i="21"/>
  <c r="Q3343" i="21"/>
  <c r="P3343" i="21"/>
  <c r="O3343" i="21"/>
  <c r="K3345" i="21"/>
  <c r="H3346" i="21"/>
  <c r="I3345" i="21"/>
  <c r="J3345" i="21"/>
  <c r="L3345" i="21"/>
  <c r="M3345" i="21"/>
  <c r="P3344" i="21"/>
  <c r="O3344" i="21"/>
  <c r="Q3344" i="21"/>
  <c r="N3344" i="21"/>
  <c r="K3346" i="21"/>
  <c r="M3346" i="21"/>
  <c r="L3346" i="21"/>
  <c r="J3346" i="21"/>
  <c r="I3346" i="21"/>
  <c r="H3347" i="21"/>
  <c r="O3345" i="21"/>
  <c r="Q3345" i="21"/>
  <c r="N3345" i="21"/>
  <c r="P3345" i="21"/>
  <c r="O3346" i="21"/>
  <c r="Q3346" i="21"/>
  <c r="P3346" i="21"/>
  <c r="N3346" i="21"/>
  <c r="I3347" i="21"/>
  <c r="M3347" i="21"/>
  <c r="K3347" i="21"/>
  <c r="L3347" i="21"/>
  <c r="J3347" i="21"/>
  <c r="H3348" i="21"/>
  <c r="O3347" i="21"/>
  <c r="N3347" i="21"/>
  <c r="P3347" i="21"/>
  <c r="Q3347" i="21"/>
  <c r="I3348" i="21"/>
  <c r="L3348" i="21"/>
  <c r="K3348" i="21"/>
  <c r="H3349" i="21"/>
  <c r="M3348" i="21"/>
  <c r="J3348" i="21"/>
  <c r="O3348" i="21"/>
  <c r="Q3348" i="21"/>
  <c r="P3348" i="21"/>
  <c r="N3348" i="21"/>
  <c r="L3349" i="21"/>
  <c r="I3349" i="21"/>
  <c r="J3349" i="21"/>
  <c r="H3350" i="21"/>
  <c r="M3349" i="21"/>
  <c r="K3349" i="21"/>
  <c r="P3349" i="21"/>
  <c r="O3349" i="21"/>
  <c r="N3349" i="21"/>
  <c r="Q3349" i="21"/>
  <c r="I3350" i="21"/>
  <c r="M3350" i="21"/>
  <c r="L3350" i="21"/>
  <c r="K3350" i="21"/>
  <c r="H3351" i="21"/>
  <c r="J3350" i="21"/>
  <c r="N3350" i="21"/>
  <c r="Q3350" i="21"/>
  <c r="O3350" i="21"/>
  <c r="P3350" i="21"/>
  <c r="H3352" i="21"/>
  <c r="M3351" i="21"/>
  <c r="K3351" i="21"/>
  <c r="J3351" i="21"/>
  <c r="L3351" i="21"/>
  <c r="I3351" i="21"/>
  <c r="H3353" i="21"/>
  <c r="K3352" i="21"/>
  <c r="M3352" i="21"/>
  <c r="J3352" i="21"/>
  <c r="I3352" i="21"/>
  <c r="L3352" i="21"/>
  <c r="N3351" i="21"/>
  <c r="Q3351" i="21"/>
  <c r="P3351" i="21"/>
  <c r="O3351" i="21"/>
  <c r="M3353" i="21"/>
  <c r="I3353" i="21"/>
  <c r="J3353" i="21"/>
  <c r="H3354" i="21"/>
  <c r="K3353" i="21"/>
  <c r="L3353" i="21"/>
  <c r="Q3352" i="21"/>
  <c r="O3352" i="21"/>
  <c r="N3352" i="21"/>
  <c r="P3352" i="21"/>
  <c r="O3353" i="21"/>
  <c r="P3353" i="21"/>
  <c r="N3353" i="21"/>
  <c r="Q3353" i="21"/>
  <c r="I3354" i="21"/>
  <c r="L3354" i="21"/>
  <c r="K3354" i="21"/>
  <c r="M3354" i="21"/>
  <c r="H3355" i="21"/>
  <c r="J3354" i="21"/>
  <c r="O3354" i="21"/>
  <c r="N3354" i="21"/>
  <c r="P3354" i="21"/>
  <c r="Q3354" i="21"/>
  <c r="I3355" i="21"/>
  <c r="H3356" i="21"/>
  <c r="J3355" i="21"/>
  <c r="M3355" i="21"/>
  <c r="K3355" i="21"/>
  <c r="L3355" i="21"/>
  <c r="P3355" i="21"/>
  <c r="N3355" i="21"/>
  <c r="Q3355" i="21"/>
  <c r="O3355" i="21"/>
  <c r="L3356" i="21"/>
  <c r="I3356" i="21"/>
  <c r="J3356" i="21"/>
  <c r="M3356" i="21"/>
  <c r="K3356" i="21"/>
  <c r="H3357" i="21"/>
  <c r="N3356" i="21"/>
  <c r="Q3356" i="21"/>
  <c r="O3356" i="21"/>
  <c r="P3356" i="21"/>
  <c r="K3357" i="21"/>
  <c r="L3357" i="21"/>
  <c r="H3358" i="21"/>
  <c r="M3357" i="21"/>
  <c r="J3357" i="21"/>
  <c r="I3357" i="21"/>
  <c r="I3358" i="21"/>
  <c r="L3358" i="21"/>
  <c r="M3358" i="21"/>
  <c r="H3359" i="21"/>
  <c r="J3358" i="21"/>
  <c r="K3358" i="21"/>
  <c r="N3357" i="21"/>
  <c r="O3357" i="21"/>
  <c r="Q3357" i="21"/>
  <c r="P3357" i="21"/>
  <c r="N3358" i="21"/>
  <c r="O3358" i="21"/>
  <c r="Q3358" i="21"/>
  <c r="P3358" i="21"/>
  <c r="M3359" i="21"/>
  <c r="J3359" i="21"/>
  <c r="L3359" i="21"/>
  <c r="I3359" i="21"/>
  <c r="K3359" i="21"/>
  <c r="H3360" i="21"/>
  <c r="Q3359" i="21"/>
  <c r="N3359" i="21"/>
  <c r="O3359" i="21"/>
  <c r="P3359" i="21"/>
  <c r="H3361" i="21"/>
  <c r="L3360" i="21"/>
  <c r="K3360" i="21"/>
  <c r="M3360" i="21"/>
  <c r="I3360" i="21"/>
  <c r="J3360" i="21"/>
  <c r="K3361" i="21"/>
  <c r="L3361" i="21"/>
  <c r="M3361" i="21"/>
  <c r="I3361" i="21"/>
  <c r="H3362" i="21"/>
  <c r="J3361" i="21"/>
  <c r="Q3360" i="21"/>
  <c r="O3360" i="21"/>
  <c r="N3360" i="21"/>
  <c r="P3360" i="21"/>
  <c r="O3361" i="21"/>
  <c r="P3361" i="21"/>
  <c r="N3361" i="21"/>
  <c r="Q3361" i="21"/>
  <c r="K3362" i="21"/>
  <c r="L3362" i="21"/>
  <c r="I3362" i="21"/>
  <c r="M3362" i="21"/>
  <c r="J3362" i="21"/>
  <c r="H3363" i="21"/>
  <c r="Q3362" i="21"/>
  <c r="N3362" i="21"/>
  <c r="O3362" i="21"/>
  <c r="P3362" i="21"/>
  <c r="I3363" i="21"/>
  <c r="K3363" i="21"/>
  <c r="M3363" i="21"/>
  <c r="J3363" i="21"/>
  <c r="H3364" i="21"/>
  <c r="L3363" i="21"/>
  <c r="O3363" i="21"/>
  <c r="Q3363" i="21"/>
  <c r="N3363" i="21"/>
  <c r="P3363" i="21"/>
  <c r="I3364" i="21"/>
  <c r="H3365" i="21"/>
  <c r="L3364" i="21"/>
  <c r="M3364" i="21"/>
  <c r="J3364" i="21"/>
  <c r="K3364" i="21"/>
  <c r="Q3364" i="21"/>
  <c r="P3364" i="21"/>
  <c r="O3364" i="21"/>
  <c r="N3364" i="21"/>
  <c r="L3365" i="21"/>
  <c r="I3365" i="21"/>
  <c r="H3366" i="21"/>
  <c r="J3365" i="21"/>
  <c r="M3365" i="21"/>
  <c r="K3365" i="21"/>
  <c r="Q3365" i="21"/>
  <c r="P3365" i="21"/>
  <c r="O3365" i="21"/>
  <c r="N3365" i="21"/>
  <c r="M3366" i="21"/>
  <c r="L3366" i="21"/>
  <c r="K3366" i="21"/>
  <c r="J3366" i="21"/>
  <c r="H3367" i="21"/>
  <c r="I3366" i="21"/>
  <c r="H3368" i="21"/>
  <c r="J3367" i="21"/>
  <c r="I3367" i="21"/>
  <c r="L3367" i="21"/>
  <c r="K3367" i="21"/>
  <c r="M3367" i="21"/>
  <c r="O3366" i="21"/>
  <c r="P3366" i="21"/>
  <c r="Q3366" i="21"/>
  <c r="N3366" i="21"/>
  <c r="K3368" i="21"/>
  <c r="J3368" i="21"/>
  <c r="M3368" i="21"/>
  <c r="L3368" i="21"/>
  <c r="I3368" i="21"/>
  <c r="H3369" i="21"/>
  <c r="O3367" i="21"/>
  <c r="Q3367" i="21"/>
  <c r="P3367" i="21"/>
  <c r="N3367" i="21"/>
  <c r="Q3368" i="21"/>
  <c r="P3368" i="21"/>
  <c r="N3368" i="21"/>
  <c r="O3368" i="21"/>
  <c r="K3369" i="21"/>
  <c r="M3369" i="21"/>
  <c r="J3369" i="21"/>
  <c r="H3370" i="21"/>
  <c r="I3369" i="21"/>
  <c r="L3369" i="21"/>
  <c r="K3370" i="21"/>
  <c r="M3370" i="21"/>
  <c r="L3370" i="21"/>
  <c r="J3370" i="21"/>
  <c r="H3371" i="21"/>
  <c r="I3370" i="21"/>
  <c r="P3369" i="21"/>
  <c r="N3369" i="21"/>
  <c r="O3369" i="21"/>
  <c r="Q3369" i="21"/>
  <c r="J3371" i="21"/>
  <c r="H3372" i="21"/>
  <c r="I3371" i="21"/>
  <c r="L3371" i="21"/>
  <c r="M3371" i="21"/>
  <c r="K3371" i="21"/>
  <c r="Q3370" i="21"/>
  <c r="N3370" i="21"/>
  <c r="O3370" i="21"/>
  <c r="P3370" i="21"/>
  <c r="J3372" i="21"/>
  <c r="H3373" i="21"/>
  <c r="L3372" i="21"/>
  <c r="I3372" i="21"/>
  <c r="M3372" i="21"/>
  <c r="K3372" i="21"/>
  <c r="P3371" i="21"/>
  <c r="O3371" i="21"/>
  <c r="N3371" i="21"/>
  <c r="Q3371" i="21"/>
  <c r="J3373" i="21"/>
  <c r="M3373" i="21"/>
  <c r="I3373" i="21"/>
  <c r="H3374" i="21"/>
  <c r="K3373" i="21"/>
  <c r="L3373" i="21"/>
  <c r="Q3372" i="21"/>
  <c r="O3372" i="21"/>
  <c r="P3372" i="21"/>
  <c r="N3372" i="21"/>
  <c r="P3373" i="21"/>
  <c r="Q3373" i="21"/>
  <c r="O3373" i="21"/>
  <c r="N3373" i="21"/>
  <c r="J3374" i="21"/>
  <c r="H3375" i="21"/>
  <c r="I3374" i="21"/>
  <c r="M3374" i="21"/>
  <c r="L3374" i="21"/>
  <c r="K3374" i="21"/>
  <c r="L3375" i="21"/>
  <c r="M3375" i="21"/>
  <c r="J3375" i="21"/>
  <c r="K3375" i="21"/>
  <c r="I3375" i="21"/>
  <c r="H3376" i="21"/>
  <c r="Q3374" i="21"/>
  <c r="N3374" i="21"/>
  <c r="O3374" i="21"/>
  <c r="P3374" i="21"/>
  <c r="P3375" i="21"/>
  <c r="O3375" i="21"/>
  <c r="N3375" i="21"/>
  <c r="Q3375" i="21"/>
  <c r="I3376" i="21"/>
  <c r="H3377" i="21"/>
  <c r="L3376" i="21"/>
  <c r="M3376" i="21"/>
  <c r="J3376" i="21"/>
  <c r="K3376" i="21"/>
  <c r="P3376" i="21"/>
  <c r="N3376" i="21"/>
  <c r="Q3376" i="21"/>
  <c r="O3376" i="21"/>
  <c r="M3377" i="21"/>
  <c r="J3377" i="21"/>
  <c r="L3377" i="21"/>
  <c r="I3377" i="21"/>
  <c r="K3377" i="21"/>
  <c r="H3378" i="21"/>
  <c r="O3377" i="21"/>
  <c r="N3377" i="21"/>
  <c r="Q3377" i="21"/>
  <c r="P3377" i="21"/>
  <c r="L3378" i="21"/>
  <c r="M3378" i="21"/>
  <c r="H3379" i="21"/>
  <c r="J3378" i="21"/>
  <c r="I3378" i="21"/>
  <c r="K3378" i="21"/>
  <c r="J3379" i="21"/>
  <c r="K3379" i="21"/>
  <c r="H3380" i="21"/>
  <c r="L3379" i="21"/>
  <c r="I3379" i="21"/>
  <c r="M3379" i="21"/>
  <c r="P3378" i="21"/>
  <c r="N3378" i="21"/>
  <c r="Q3378" i="21"/>
  <c r="O3378" i="21"/>
  <c r="H3381" i="21"/>
  <c r="J3380" i="21"/>
  <c r="I3380" i="21"/>
  <c r="K3380" i="21"/>
  <c r="L3380" i="21"/>
  <c r="M3380" i="21"/>
  <c r="P3379" i="21"/>
  <c r="N3379" i="21"/>
  <c r="Q3379" i="21"/>
  <c r="O3379" i="21"/>
  <c r="M3381" i="21"/>
  <c r="I3381" i="21"/>
  <c r="H3382" i="21"/>
  <c r="L3381" i="21"/>
  <c r="J3381" i="21"/>
  <c r="K3381" i="21"/>
  <c r="O3380" i="21"/>
  <c r="N3380" i="21"/>
  <c r="Q3380" i="21"/>
  <c r="P3380" i="21"/>
  <c r="Q3381" i="21"/>
  <c r="P3381" i="21"/>
  <c r="O3381" i="21"/>
  <c r="N3381" i="21"/>
  <c r="M3382" i="21"/>
  <c r="I3382" i="21"/>
  <c r="J3382" i="21"/>
  <c r="H3383" i="21"/>
  <c r="K3382" i="21"/>
  <c r="L3382" i="21"/>
  <c r="O3382" i="21"/>
  <c r="P3382" i="21"/>
  <c r="N3382" i="21"/>
  <c r="Q3382" i="21"/>
  <c r="J3383" i="21"/>
  <c r="I3383" i="21"/>
  <c r="M3383" i="21"/>
  <c r="K3383" i="21"/>
  <c r="H3384" i="21"/>
  <c r="L3383" i="21"/>
  <c r="N3383" i="21"/>
  <c r="P3383" i="21"/>
  <c r="Q3383" i="21"/>
  <c r="O3383" i="21"/>
  <c r="K3384" i="21"/>
  <c r="M3384" i="21"/>
  <c r="H3385" i="21"/>
  <c r="L3384" i="21"/>
  <c r="J3384" i="21"/>
  <c r="I3384" i="21"/>
  <c r="L3385" i="21"/>
  <c r="K3385" i="21"/>
  <c r="J3385" i="21"/>
  <c r="M3385" i="21"/>
  <c r="I3385" i="21"/>
  <c r="H3386" i="21"/>
  <c r="Q3384" i="21"/>
  <c r="N3384" i="21"/>
  <c r="P3384" i="21"/>
  <c r="O3384" i="21"/>
  <c r="Q3385" i="21"/>
  <c r="O3385" i="21"/>
  <c r="P3385" i="21"/>
  <c r="N3385" i="21"/>
  <c r="I3386" i="21"/>
  <c r="M3386" i="21"/>
  <c r="K3386" i="21"/>
  <c r="L3386" i="21"/>
  <c r="J3386" i="21"/>
  <c r="H3387" i="21"/>
  <c r="P3386" i="21"/>
  <c r="N3386" i="21"/>
  <c r="Q3386" i="21"/>
  <c r="O3386" i="21"/>
  <c r="I3387" i="21"/>
  <c r="L3387" i="21"/>
  <c r="M3387" i="21"/>
  <c r="K3387" i="21"/>
  <c r="J3387" i="21"/>
  <c r="H3388" i="21"/>
  <c r="Q3387" i="21"/>
  <c r="O3387" i="21"/>
  <c r="N3387" i="21"/>
  <c r="P3387" i="21"/>
  <c r="K3388" i="21"/>
  <c r="I3388" i="21"/>
  <c r="M3388" i="21"/>
  <c r="H3389" i="21"/>
  <c r="J3388" i="21"/>
  <c r="L3388" i="21"/>
  <c r="N3388" i="21"/>
  <c r="O3388" i="21"/>
  <c r="Q3388" i="21"/>
  <c r="P3388" i="21"/>
  <c r="H3390" i="21"/>
  <c r="I3389" i="21"/>
  <c r="L3389" i="21"/>
  <c r="K3389" i="21"/>
  <c r="J3389" i="21"/>
  <c r="M3389" i="21"/>
  <c r="J3390" i="21"/>
  <c r="M3390" i="21"/>
  <c r="K3390" i="21"/>
  <c r="I3390" i="21"/>
  <c r="L3390" i="21"/>
  <c r="H3391" i="21"/>
  <c r="O3389" i="21"/>
  <c r="P3389" i="21"/>
  <c r="N3389" i="21"/>
  <c r="Q3389" i="21"/>
  <c r="N3390" i="21"/>
  <c r="P3390" i="21"/>
  <c r="O3390" i="21"/>
  <c r="Q3390" i="21"/>
  <c r="I3391" i="21"/>
  <c r="J3391" i="21"/>
  <c r="L3391" i="21"/>
  <c r="M3391" i="21"/>
  <c r="K3391" i="21"/>
  <c r="H3392" i="21"/>
  <c r="P3391" i="21"/>
  <c r="Q3391" i="21"/>
  <c r="O3391" i="21"/>
  <c r="N3391" i="21"/>
  <c r="K3392" i="21"/>
  <c r="L3392" i="21"/>
  <c r="M3392" i="21"/>
  <c r="H3393" i="21"/>
  <c r="I3392" i="21"/>
  <c r="J3392" i="21"/>
  <c r="I3393" i="21"/>
  <c r="K3393" i="21"/>
  <c r="H3394" i="21"/>
  <c r="J3393" i="21"/>
  <c r="L3393" i="21"/>
  <c r="M3393" i="21"/>
  <c r="Q3392" i="21"/>
  <c r="N3392" i="21"/>
  <c r="O3392" i="21"/>
  <c r="P3392" i="21"/>
  <c r="Q3393" i="21"/>
  <c r="P3393" i="21"/>
  <c r="N3393" i="21"/>
  <c r="O3393" i="21"/>
  <c r="H3395" i="21"/>
  <c r="J3394" i="21"/>
  <c r="I3394" i="21"/>
  <c r="M3394" i="21"/>
  <c r="K3394" i="21"/>
  <c r="L3394" i="21"/>
  <c r="J3395" i="21"/>
  <c r="H3396" i="21"/>
  <c r="L3395" i="21"/>
  <c r="I3395" i="21"/>
  <c r="K3395" i="21"/>
  <c r="M3395" i="21"/>
  <c r="Q3394" i="21"/>
  <c r="O3394" i="21"/>
  <c r="N3394" i="21"/>
  <c r="P3394" i="21"/>
  <c r="M3396" i="21"/>
  <c r="H3397" i="21"/>
  <c r="K3396" i="21"/>
  <c r="L3396" i="21"/>
  <c r="I3396" i="21"/>
  <c r="J3396" i="21"/>
  <c r="N3395" i="21"/>
  <c r="O3395" i="21"/>
  <c r="Q3395" i="21"/>
  <c r="P3395" i="21"/>
  <c r="L3397" i="21"/>
  <c r="K3397" i="21"/>
  <c r="I3397" i="21"/>
  <c r="J3397" i="21"/>
  <c r="M3397" i="21"/>
  <c r="H3398" i="21"/>
  <c r="Q3396" i="21"/>
  <c r="N3396" i="21"/>
  <c r="P3396" i="21"/>
  <c r="O3396" i="21"/>
  <c r="Q3397" i="21"/>
  <c r="P3397" i="21"/>
  <c r="O3397" i="21"/>
  <c r="N3397" i="21"/>
  <c r="J3398" i="21"/>
  <c r="H3399" i="21"/>
  <c r="I3398" i="21"/>
  <c r="M3398" i="21"/>
  <c r="K3398" i="21"/>
  <c r="L3398" i="21"/>
  <c r="K3399" i="21"/>
  <c r="L3399" i="21"/>
  <c r="H3400" i="21"/>
  <c r="J3399" i="21"/>
  <c r="M3399" i="21"/>
  <c r="I3399" i="21"/>
  <c r="Q3398" i="21"/>
  <c r="P3398" i="21"/>
  <c r="O3398" i="21"/>
  <c r="N3398" i="21"/>
  <c r="I3400" i="21"/>
  <c r="M3400" i="21"/>
  <c r="H3401" i="21"/>
  <c r="J3400" i="21"/>
  <c r="K3400" i="21"/>
  <c r="L3400" i="21"/>
  <c r="N3399" i="21"/>
  <c r="O3399" i="21"/>
  <c r="Q3399" i="21"/>
  <c r="P3399" i="21"/>
  <c r="O3400" i="21"/>
  <c r="N3400" i="21"/>
  <c r="Q3400" i="21"/>
  <c r="P3400" i="21"/>
  <c r="J3401" i="21"/>
  <c r="H3402" i="21"/>
  <c r="M3401" i="21"/>
  <c r="L3401" i="21"/>
  <c r="I3401" i="21"/>
  <c r="K3401" i="21"/>
  <c r="H3403" i="21"/>
  <c r="M3402" i="21"/>
  <c r="J3402" i="21"/>
  <c r="K3402" i="21"/>
  <c r="L3402" i="21"/>
  <c r="I3402" i="21"/>
  <c r="Q3401" i="21"/>
  <c r="O3401" i="21"/>
  <c r="P3401" i="21"/>
  <c r="N3401" i="21"/>
  <c r="H3404" i="21"/>
  <c r="M3403" i="21"/>
  <c r="I3403" i="21"/>
  <c r="L3403" i="21"/>
  <c r="K3403" i="21"/>
  <c r="J3403" i="21"/>
  <c r="O3402" i="21"/>
  <c r="Q3402" i="21"/>
  <c r="N3402" i="21"/>
  <c r="P3402" i="21"/>
  <c r="J3404" i="21"/>
  <c r="M3404" i="21"/>
  <c r="L3404" i="21"/>
  <c r="I3404" i="21"/>
  <c r="H3405" i="21"/>
  <c r="K3404" i="21"/>
  <c r="P3403" i="21"/>
  <c r="N3403" i="21"/>
  <c r="Q3403" i="21"/>
  <c r="O3403" i="21"/>
  <c r="P3404" i="21"/>
  <c r="Q3404" i="21"/>
  <c r="N3404" i="21"/>
  <c r="O3404" i="21"/>
  <c r="L3405" i="21"/>
  <c r="J3405" i="21"/>
  <c r="K3405" i="21"/>
  <c r="M3405" i="21"/>
  <c r="I3405" i="21"/>
  <c r="H3406" i="21"/>
  <c r="O3405" i="21"/>
  <c r="P3405" i="21"/>
  <c r="Q3405" i="21"/>
  <c r="N3405" i="21"/>
  <c r="K3406" i="21"/>
  <c r="J3406" i="21"/>
  <c r="H3407" i="21"/>
  <c r="L3406" i="21"/>
  <c r="I3406" i="21"/>
  <c r="M3406" i="21"/>
  <c r="K3407" i="21"/>
  <c r="I3407" i="21"/>
  <c r="M3407" i="21"/>
  <c r="L3407" i="21"/>
  <c r="J3407" i="21"/>
  <c r="H3408" i="21"/>
  <c r="N3406" i="21"/>
  <c r="Q3406" i="21"/>
  <c r="P3406" i="21"/>
  <c r="O3406" i="21"/>
  <c r="N3407" i="21"/>
  <c r="O3407" i="21"/>
  <c r="Q3407" i="21"/>
  <c r="P3407" i="21"/>
  <c r="K3408" i="21"/>
  <c r="L3408" i="21"/>
  <c r="H3409" i="21"/>
  <c r="M3408" i="21"/>
  <c r="J3408" i="21"/>
  <c r="I3408" i="21"/>
  <c r="H3410" i="21"/>
  <c r="I3409" i="21"/>
  <c r="L3409" i="21"/>
  <c r="J3409" i="21"/>
  <c r="M3409" i="21"/>
  <c r="K3409" i="21"/>
  <c r="Q3408" i="21"/>
  <c r="N3408" i="21"/>
  <c r="P3408" i="21"/>
  <c r="O3408" i="21"/>
  <c r="L3410" i="21"/>
  <c r="M3410" i="21"/>
  <c r="H3411" i="21"/>
  <c r="K3410" i="21"/>
  <c r="J3410" i="21"/>
  <c r="I3410" i="21"/>
  <c r="P3409" i="21"/>
  <c r="Q3409" i="21"/>
  <c r="O3409" i="21"/>
  <c r="N3409" i="21"/>
  <c r="J3411" i="21"/>
  <c r="I3411" i="21"/>
  <c r="L3411" i="21"/>
  <c r="K3411" i="21"/>
  <c r="M3411" i="21"/>
  <c r="H3412" i="21"/>
  <c r="N3410" i="21"/>
  <c r="O3410" i="21"/>
  <c r="Q3410" i="21"/>
  <c r="P3410" i="21"/>
  <c r="P3411" i="21"/>
  <c r="Q3411" i="21"/>
  <c r="N3411" i="21"/>
  <c r="O3411" i="21"/>
  <c r="M3412" i="21"/>
  <c r="H3413" i="21"/>
  <c r="J3412" i="21"/>
  <c r="I3412" i="21"/>
  <c r="L3412" i="21"/>
  <c r="K3412" i="21"/>
  <c r="K3413" i="21"/>
  <c r="M3413" i="21"/>
  <c r="L3413" i="21"/>
  <c r="H3414" i="21"/>
  <c r="J3413" i="21"/>
  <c r="I3413" i="21"/>
  <c r="O3412" i="21"/>
  <c r="N3412" i="21"/>
  <c r="P3412" i="21"/>
  <c r="Q3412" i="21"/>
  <c r="J3414" i="21"/>
  <c r="I3414" i="21"/>
  <c r="M3414" i="21"/>
  <c r="L3414" i="21"/>
  <c r="K3414" i="21"/>
  <c r="H3415" i="21"/>
  <c r="N3413" i="21"/>
  <c r="Q3413" i="21"/>
  <c r="O3413" i="21"/>
  <c r="P3413" i="21"/>
  <c r="P3414" i="21"/>
  <c r="Q3414" i="21"/>
  <c r="O3414" i="21"/>
  <c r="N3414" i="21"/>
  <c r="J3415" i="21"/>
  <c r="H3416" i="21"/>
  <c r="M3415" i="21"/>
  <c r="K3415" i="21"/>
  <c r="L3415" i="21"/>
  <c r="I3415" i="21"/>
  <c r="M3416" i="21"/>
  <c r="J3416" i="21"/>
  <c r="L3416" i="21"/>
  <c r="I3416" i="21"/>
  <c r="K3416" i="21"/>
  <c r="H3417" i="21"/>
  <c r="O3415" i="21"/>
  <c r="P3415" i="21"/>
  <c r="N3415" i="21"/>
  <c r="Q3415" i="21"/>
  <c r="P3416" i="21"/>
  <c r="Q3416" i="21"/>
  <c r="N3416" i="21"/>
  <c r="O3416" i="21"/>
  <c r="M3417" i="21"/>
  <c r="H3418" i="21"/>
  <c r="I3417" i="21"/>
  <c r="K3417" i="21"/>
  <c r="L3417" i="21"/>
  <c r="J3417" i="21"/>
  <c r="I3418" i="21"/>
  <c r="J3418" i="21"/>
  <c r="M3418" i="21"/>
  <c r="H3419" i="21"/>
  <c r="K3418" i="21"/>
  <c r="L3418" i="21"/>
  <c r="Q3417" i="21"/>
  <c r="P3417" i="21"/>
  <c r="N3417" i="21"/>
  <c r="O3417" i="21"/>
  <c r="Q3418" i="21"/>
  <c r="N3418" i="21"/>
  <c r="P3418" i="21"/>
  <c r="O3418" i="21"/>
  <c r="H3420" i="21"/>
  <c r="L3419" i="21"/>
  <c r="M3419" i="21"/>
  <c r="I3419" i="21"/>
  <c r="J3419" i="21"/>
  <c r="K3419" i="21"/>
  <c r="J3420" i="21"/>
  <c r="L3420" i="21"/>
  <c r="M3420" i="21"/>
  <c r="I3420" i="21"/>
  <c r="K3420" i="21"/>
  <c r="H3421" i="21"/>
  <c r="O3419" i="21"/>
  <c r="Q3419" i="21"/>
  <c r="P3419" i="21"/>
  <c r="N3419" i="21"/>
  <c r="N3420" i="21"/>
  <c r="Q3420" i="21"/>
  <c r="O3420" i="21"/>
  <c r="P3420" i="21"/>
  <c r="M3421" i="21"/>
  <c r="J3421" i="21"/>
  <c r="H3422" i="21"/>
  <c r="I3421" i="21"/>
  <c r="K3421" i="21"/>
  <c r="L3421" i="21"/>
  <c r="M3422" i="21"/>
  <c r="H3423" i="21"/>
  <c r="L3422" i="21"/>
  <c r="I3422" i="21"/>
  <c r="K3422" i="21"/>
  <c r="J3422" i="21"/>
  <c r="P3421" i="21"/>
  <c r="Q3421" i="21"/>
  <c r="N3421" i="21"/>
  <c r="O3421" i="21"/>
  <c r="J3423" i="21"/>
  <c r="L3423" i="21"/>
  <c r="H3424" i="21"/>
  <c r="M3423" i="21"/>
  <c r="K3423" i="21"/>
  <c r="I3423" i="21"/>
  <c r="N3422" i="21"/>
  <c r="P3422" i="21"/>
  <c r="O3422" i="21"/>
  <c r="Q3422" i="21"/>
  <c r="I3424" i="21"/>
  <c r="K3424" i="21"/>
  <c r="H3425" i="21"/>
  <c r="L3424" i="21"/>
  <c r="M3424" i="21"/>
  <c r="J3424" i="21"/>
  <c r="P3423" i="21"/>
  <c r="N3423" i="21"/>
  <c r="Q3423" i="21"/>
  <c r="O3423" i="21"/>
  <c r="N3424" i="21"/>
  <c r="Q3424" i="21"/>
  <c r="P3424" i="21"/>
  <c r="O3424" i="21"/>
  <c r="K3425" i="21"/>
  <c r="L3425" i="21"/>
  <c r="H3426" i="21"/>
  <c r="J3425" i="21"/>
  <c r="M3425" i="21"/>
  <c r="I3425" i="21"/>
  <c r="I3426" i="21"/>
  <c r="K3426" i="21"/>
  <c r="J3426" i="21"/>
  <c r="M3426" i="21"/>
  <c r="H3427" i="21"/>
  <c r="L3426" i="21"/>
  <c r="P3425" i="21"/>
  <c r="O3425" i="21"/>
  <c r="N3425" i="21"/>
  <c r="Q3425" i="21"/>
  <c r="N3426" i="21"/>
  <c r="O3426" i="21"/>
  <c r="P3426" i="21"/>
  <c r="Q3426" i="21"/>
  <c r="I3427" i="21"/>
  <c r="K3427" i="21"/>
  <c r="M3427" i="21"/>
  <c r="H3428" i="21"/>
  <c r="L3427" i="21"/>
  <c r="J3427" i="21"/>
  <c r="P3427" i="21"/>
  <c r="Q3427" i="21"/>
  <c r="N3427" i="21"/>
  <c r="O3427" i="21"/>
  <c r="I3428" i="21"/>
  <c r="L3428" i="21"/>
  <c r="M3428" i="21"/>
  <c r="J3428" i="21"/>
  <c r="K3428" i="21"/>
  <c r="H3429" i="21"/>
  <c r="O3428" i="21"/>
  <c r="Q3428" i="21"/>
  <c r="N3428" i="21"/>
  <c r="P3428" i="21"/>
  <c r="K3429" i="21"/>
  <c r="M3429" i="21"/>
  <c r="H3430" i="21"/>
  <c r="I3429" i="21"/>
  <c r="L3429" i="21"/>
  <c r="J3429" i="21"/>
  <c r="H3431" i="21"/>
  <c r="L3430" i="21"/>
  <c r="J3430" i="21"/>
  <c r="M3430" i="21"/>
  <c r="I3430" i="21"/>
  <c r="K3430" i="21"/>
  <c r="Q3429" i="21"/>
  <c r="N3429" i="21"/>
  <c r="P3429" i="21"/>
  <c r="O3429" i="21"/>
  <c r="I3431" i="21"/>
  <c r="J3431" i="21"/>
  <c r="L3431" i="21"/>
  <c r="M3431" i="21"/>
  <c r="K3431" i="21"/>
  <c r="H3432" i="21"/>
  <c r="P3430" i="21"/>
  <c r="Q3430" i="21"/>
  <c r="N3430" i="21"/>
  <c r="O3430" i="21"/>
  <c r="P3431" i="21"/>
  <c r="Q3431" i="21"/>
  <c r="N3431" i="21"/>
  <c r="O3431" i="21"/>
  <c r="I3432" i="21"/>
  <c r="J3432" i="21"/>
  <c r="K3432" i="21"/>
  <c r="M3432" i="21"/>
  <c r="H3433" i="21"/>
  <c r="L3432" i="21"/>
  <c r="Q3432" i="21"/>
  <c r="O3432" i="21"/>
  <c r="N3432" i="21"/>
  <c r="P3432" i="21"/>
  <c r="I3433" i="21"/>
  <c r="K3433" i="21"/>
  <c r="L3433" i="21"/>
  <c r="J3433" i="21"/>
  <c r="H3434" i="21"/>
  <c r="M3433" i="21"/>
  <c r="P3433" i="21"/>
  <c r="O3433" i="21"/>
  <c r="N3433" i="21"/>
  <c r="Q3433" i="21"/>
  <c r="I3434" i="21"/>
  <c r="K3434" i="21"/>
  <c r="L3434" i="21"/>
  <c r="J3434" i="21"/>
  <c r="M3434" i="21"/>
  <c r="H3435" i="21"/>
  <c r="O3434" i="21"/>
  <c r="P3434" i="21"/>
  <c r="N3434" i="21"/>
  <c r="Q3434" i="21"/>
  <c r="K3435" i="21"/>
  <c r="M3435" i="21"/>
  <c r="L3435" i="21"/>
  <c r="H3436" i="21"/>
  <c r="I3435" i="21"/>
  <c r="J3435" i="21"/>
  <c r="M3436" i="21"/>
  <c r="J3436" i="21"/>
  <c r="H3437" i="21"/>
  <c r="L3436" i="21"/>
  <c r="I3436" i="21"/>
  <c r="K3436" i="21"/>
  <c r="P3435" i="21"/>
  <c r="Q3435" i="21"/>
  <c r="N3435" i="21"/>
  <c r="O3435" i="21"/>
  <c r="K3437" i="21"/>
  <c r="J3437" i="21"/>
  <c r="M3437" i="21"/>
  <c r="L3437" i="21"/>
  <c r="I3437" i="21"/>
  <c r="H3438" i="21"/>
  <c r="P3436" i="21"/>
  <c r="N3436" i="21"/>
  <c r="O3436" i="21"/>
  <c r="Q3436" i="21"/>
  <c r="Q3437" i="21"/>
  <c r="N3437" i="21"/>
  <c r="P3437" i="21"/>
  <c r="O3437" i="21"/>
  <c r="J3438" i="21"/>
  <c r="M3438" i="21"/>
  <c r="I3438" i="21"/>
  <c r="H3439" i="21"/>
  <c r="L3438" i="21"/>
  <c r="K3438" i="21"/>
  <c r="N3438" i="21"/>
  <c r="P3438" i="21"/>
  <c r="O3438" i="21"/>
  <c r="Q3438" i="21"/>
  <c r="I3439" i="21"/>
  <c r="J3439" i="21"/>
  <c r="H3440" i="21"/>
  <c r="L3439" i="21"/>
  <c r="K3439" i="21"/>
  <c r="M3439" i="21"/>
  <c r="N3439" i="21"/>
  <c r="O3439" i="21"/>
  <c r="P3439" i="21"/>
  <c r="Q3439" i="21"/>
  <c r="M3440" i="21"/>
  <c r="J3440" i="21"/>
  <c r="K3440" i="21"/>
  <c r="L3440" i="21"/>
  <c r="H3441" i="21"/>
  <c r="I3440" i="21"/>
  <c r="J3441" i="21"/>
  <c r="H3442" i="21"/>
  <c r="I3441" i="21"/>
  <c r="K3441" i="21"/>
  <c r="L3441" i="21"/>
  <c r="M3441" i="21"/>
  <c r="N3440" i="21"/>
  <c r="Q3440" i="21"/>
  <c r="P3440" i="21"/>
  <c r="O3440" i="21"/>
  <c r="H3443" i="21"/>
  <c r="K3442" i="21"/>
  <c r="L3442" i="21"/>
  <c r="M3442" i="21"/>
  <c r="J3442" i="21"/>
  <c r="I3442" i="21"/>
  <c r="N3441" i="21"/>
  <c r="O3441" i="21"/>
  <c r="Q3441" i="21"/>
  <c r="P3441" i="21"/>
  <c r="K3443" i="21"/>
  <c r="J3443" i="21"/>
  <c r="I3443" i="21"/>
  <c r="M3443" i="21"/>
  <c r="L3443" i="21"/>
  <c r="H3444" i="21"/>
  <c r="P3442" i="21"/>
  <c r="Q3442" i="21"/>
  <c r="O3442" i="21"/>
  <c r="N3442" i="21"/>
  <c r="P3443" i="21"/>
  <c r="Q3443" i="21"/>
  <c r="O3443" i="21"/>
  <c r="N3443" i="21"/>
  <c r="L3444" i="21"/>
  <c r="K3444" i="21"/>
  <c r="H3445" i="21"/>
  <c r="I3444" i="21"/>
  <c r="J3444" i="21"/>
  <c r="M3444" i="21"/>
  <c r="M3445" i="21"/>
  <c r="H3446" i="21"/>
  <c r="K3445" i="21"/>
  <c r="L3445" i="21"/>
  <c r="J3445" i="21"/>
  <c r="I3445" i="21"/>
  <c r="N3444" i="21"/>
  <c r="P3444" i="21"/>
  <c r="Q3444" i="21"/>
  <c r="O3444" i="21"/>
  <c r="K3446" i="21"/>
  <c r="L3446" i="21"/>
  <c r="H3447" i="21"/>
  <c r="I3446" i="21"/>
  <c r="J3446" i="21"/>
  <c r="M3446" i="21"/>
  <c r="Q3445" i="21"/>
  <c r="O3445" i="21"/>
  <c r="N3445" i="21"/>
  <c r="P3445" i="21"/>
  <c r="K3447" i="21"/>
  <c r="M3447" i="21"/>
  <c r="I3447" i="21"/>
  <c r="J3447" i="21"/>
  <c r="L3447" i="21"/>
  <c r="H3448" i="21"/>
  <c r="P3446" i="21"/>
  <c r="O3446" i="21"/>
  <c r="Q3446" i="21"/>
  <c r="N3446" i="21"/>
  <c r="N3447" i="21"/>
  <c r="P3447" i="21"/>
  <c r="Q3447" i="21"/>
  <c r="O3447" i="21"/>
  <c r="K3448" i="21"/>
  <c r="L3448" i="21"/>
  <c r="M3448" i="21"/>
  <c r="J3448" i="21"/>
  <c r="I3448" i="21"/>
  <c r="H3449" i="21"/>
  <c r="N3448" i="21"/>
  <c r="O3448" i="21"/>
  <c r="Q3448" i="21"/>
  <c r="P3448" i="21"/>
  <c r="L3449" i="21"/>
  <c r="J3449" i="21"/>
  <c r="I3449" i="21"/>
  <c r="M3449" i="21"/>
  <c r="K3449" i="21"/>
  <c r="H3450" i="21"/>
  <c r="O3449" i="21"/>
  <c r="P3449" i="21"/>
  <c r="N3449" i="21"/>
  <c r="Q3449" i="21"/>
  <c r="J3450" i="21"/>
  <c r="K3450" i="21"/>
  <c r="I3450" i="21"/>
  <c r="H3451" i="21"/>
  <c r="M3450" i="21"/>
  <c r="L3450" i="21"/>
  <c r="P3450" i="21"/>
  <c r="O3450" i="21"/>
  <c r="N3450" i="21"/>
  <c r="Q3450" i="21"/>
  <c r="M3451" i="21"/>
  <c r="J3451" i="21"/>
  <c r="L3451" i="21"/>
  <c r="I3451" i="21"/>
  <c r="K3451" i="21"/>
  <c r="H3452" i="21"/>
  <c r="Q3451" i="21"/>
  <c r="O3451" i="21"/>
  <c r="P3451" i="21"/>
  <c r="N3451" i="21"/>
  <c r="H3453" i="21"/>
  <c r="L3452" i="21"/>
  <c r="M3452" i="21"/>
  <c r="J3452" i="21"/>
  <c r="I3452" i="21"/>
  <c r="K3452" i="21"/>
  <c r="K3453" i="21"/>
  <c r="J3453" i="21"/>
  <c r="H3454" i="21"/>
  <c r="L3453" i="21"/>
  <c r="I3453" i="21"/>
  <c r="M3453" i="21"/>
  <c r="Q3452" i="21"/>
  <c r="P3452" i="21"/>
  <c r="O3452" i="21"/>
  <c r="N3452" i="21"/>
  <c r="I3454" i="21"/>
  <c r="J3454" i="21"/>
  <c r="M3454" i="21"/>
  <c r="K3454" i="21"/>
  <c r="L3454" i="21"/>
  <c r="H3455" i="21"/>
  <c r="N3453" i="21"/>
  <c r="Q3453" i="21"/>
  <c r="O3453" i="21"/>
  <c r="P3453" i="21"/>
  <c r="N3454" i="21"/>
  <c r="O3454" i="21"/>
  <c r="P3454" i="21"/>
  <c r="Q3454" i="21"/>
  <c r="I3455" i="21"/>
  <c r="L3455" i="21"/>
  <c r="H3456" i="21"/>
  <c r="M3455" i="21"/>
  <c r="K3455" i="21"/>
  <c r="J3455" i="21"/>
  <c r="O3455" i="21"/>
  <c r="N3455" i="21"/>
  <c r="P3455" i="21"/>
  <c r="Q3455" i="21"/>
  <c r="J3456" i="21"/>
  <c r="I3456" i="21"/>
  <c r="K3456" i="21"/>
  <c r="M3456" i="21"/>
  <c r="H3457" i="21"/>
  <c r="L3456" i="21"/>
  <c r="Q3456" i="21"/>
  <c r="P3456" i="21"/>
  <c r="N3456" i="21"/>
  <c r="O3456" i="21"/>
  <c r="K3457" i="21"/>
  <c r="I3457" i="21"/>
  <c r="L3457" i="21"/>
  <c r="M3457" i="21"/>
  <c r="J3457" i="21"/>
  <c r="H3458" i="21"/>
  <c r="P3457" i="21"/>
  <c r="Q3457" i="21"/>
  <c r="O3457" i="21"/>
  <c r="N3457" i="21"/>
  <c r="J3458" i="21"/>
  <c r="H3459" i="21"/>
  <c r="M3458" i="21"/>
  <c r="K3458" i="21"/>
  <c r="I3458" i="21"/>
  <c r="L3458" i="21"/>
  <c r="M3459" i="21"/>
  <c r="H3460" i="21"/>
  <c r="L3459" i="21"/>
  <c r="J3459" i="21"/>
  <c r="I3459" i="21"/>
  <c r="K3459" i="21"/>
  <c r="O3458" i="21"/>
  <c r="P3458" i="21"/>
  <c r="Q3458" i="21"/>
  <c r="N3458" i="21"/>
  <c r="L3460" i="21"/>
  <c r="J3460" i="21"/>
  <c r="M3460" i="21"/>
  <c r="I3460" i="21"/>
  <c r="H3461" i="21"/>
  <c r="K3460" i="21"/>
  <c r="P3459" i="21"/>
  <c r="Q3459" i="21"/>
  <c r="N3459" i="21"/>
  <c r="O3459" i="21"/>
  <c r="Q3460" i="21"/>
  <c r="N3460" i="21"/>
  <c r="P3460" i="21"/>
  <c r="O3460" i="21"/>
  <c r="J3461" i="21"/>
  <c r="H3462" i="21"/>
  <c r="I3461" i="21"/>
  <c r="L3461" i="21"/>
  <c r="K3461" i="21"/>
  <c r="M3461" i="21"/>
  <c r="I3462" i="21"/>
  <c r="M3462" i="21"/>
  <c r="K3462" i="21"/>
  <c r="L3462" i="21"/>
  <c r="H3463" i="21"/>
  <c r="J3462" i="21"/>
  <c r="Q3461" i="21"/>
  <c r="O3461" i="21"/>
  <c r="P3461" i="21"/>
  <c r="N3461" i="21"/>
  <c r="Q3462" i="21"/>
  <c r="N3462" i="21"/>
  <c r="P3462" i="21"/>
  <c r="O3462" i="21"/>
  <c r="L3463" i="21"/>
  <c r="H3464" i="21"/>
  <c r="I3463" i="21"/>
  <c r="J3463" i="21"/>
  <c r="K3463" i="21"/>
  <c r="M3463" i="21"/>
  <c r="J3464" i="21"/>
  <c r="H3465" i="21"/>
  <c r="M3464" i="21"/>
  <c r="L3464" i="21"/>
  <c r="I3464" i="21"/>
  <c r="K3464" i="21"/>
  <c r="O3463" i="21"/>
  <c r="P3463" i="21"/>
  <c r="Q3463" i="21"/>
  <c r="N3463" i="21"/>
  <c r="J3465" i="21"/>
  <c r="I3465" i="21"/>
  <c r="H3466" i="21"/>
  <c r="K3465" i="21"/>
  <c r="L3465" i="21"/>
  <c r="M3465" i="21"/>
  <c r="Q3464" i="21"/>
  <c r="P3464" i="21"/>
  <c r="N3464" i="21"/>
  <c r="O3464" i="21"/>
  <c r="Q3465" i="21"/>
  <c r="P3465" i="21"/>
  <c r="O3465" i="21"/>
  <c r="N3465" i="21"/>
  <c r="M3466" i="21"/>
  <c r="L3466" i="21"/>
  <c r="J3466" i="21"/>
  <c r="H3467" i="21"/>
  <c r="I3466" i="21"/>
  <c r="K3466" i="21"/>
  <c r="L3467" i="21"/>
  <c r="K3467" i="21"/>
  <c r="H3468" i="21"/>
  <c r="M3467" i="21"/>
  <c r="J3467" i="21"/>
  <c r="I3467" i="21"/>
  <c r="P3466" i="21"/>
  <c r="Q3466" i="21"/>
  <c r="N3466" i="21"/>
  <c r="O3466" i="21"/>
  <c r="I3468" i="21"/>
  <c r="J3468" i="21"/>
  <c r="H3469" i="21"/>
  <c r="K3468" i="21"/>
  <c r="M3468" i="21"/>
  <c r="L3468" i="21"/>
  <c r="P3467" i="21"/>
  <c r="N3467" i="21"/>
  <c r="O3467" i="21"/>
  <c r="Q3467" i="21"/>
  <c r="O3468" i="21"/>
  <c r="P3468" i="21"/>
  <c r="N3468" i="21"/>
  <c r="Q3468" i="21"/>
  <c r="I3469" i="21"/>
  <c r="H3470" i="21"/>
  <c r="K3469" i="21"/>
  <c r="L3469" i="21"/>
  <c r="M3469" i="21"/>
  <c r="J3469" i="21"/>
  <c r="P3469" i="21"/>
  <c r="O3469" i="21"/>
  <c r="Q3469" i="21"/>
  <c r="N3469" i="21"/>
  <c r="J3470" i="21"/>
  <c r="H3471" i="21"/>
  <c r="L3470" i="21"/>
  <c r="I3470" i="21"/>
  <c r="K3470" i="21"/>
  <c r="M3470" i="21"/>
  <c r="I3471" i="21"/>
  <c r="K3471" i="21"/>
  <c r="J3471" i="21"/>
  <c r="L3471" i="21"/>
  <c r="H3472" i="21"/>
  <c r="M3471" i="21"/>
  <c r="O3470" i="21"/>
  <c r="Q3470" i="21"/>
  <c r="P3470" i="21"/>
  <c r="N3470" i="21"/>
  <c r="P3471" i="21"/>
  <c r="Q3471" i="21"/>
  <c r="O3471" i="21"/>
  <c r="N3471" i="21"/>
  <c r="M3472" i="21"/>
  <c r="H3473" i="21"/>
  <c r="J3472" i="21"/>
  <c r="I3472" i="21"/>
  <c r="L3472" i="21"/>
  <c r="K3472" i="21"/>
  <c r="H3474" i="21"/>
  <c r="I3473" i="21"/>
  <c r="L3473" i="21"/>
  <c r="J3473" i="21"/>
  <c r="M3473" i="21"/>
  <c r="K3473" i="21"/>
  <c r="O3472" i="21"/>
  <c r="P3472" i="21"/>
  <c r="N3472" i="21"/>
  <c r="Q3472" i="21"/>
  <c r="H3475" i="21"/>
  <c r="M3474" i="21"/>
  <c r="K3474" i="21"/>
  <c r="L3474" i="21"/>
  <c r="I3474" i="21"/>
  <c r="J3474" i="21"/>
  <c r="N3473" i="21"/>
  <c r="O3473" i="21"/>
  <c r="Q3473" i="21"/>
  <c r="P3473" i="21"/>
  <c r="K3475" i="21"/>
  <c r="J3475" i="21"/>
  <c r="L3475" i="21"/>
  <c r="I3475" i="21"/>
  <c r="H3476" i="21"/>
  <c r="M3475" i="21"/>
  <c r="Q3474" i="21"/>
  <c r="N3474" i="21"/>
  <c r="P3474" i="21"/>
  <c r="O3474" i="21"/>
  <c r="N3475" i="21"/>
  <c r="P3475" i="21"/>
  <c r="O3475" i="21"/>
  <c r="Q3475" i="21"/>
  <c r="I3476" i="21"/>
  <c r="K3476" i="21"/>
  <c r="H3477" i="21"/>
  <c r="M3476" i="21"/>
  <c r="J3476" i="21"/>
  <c r="L3476" i="21"/>
  <c r="Q3476" i="21"/>
  <c r="P3476" i="21"/>
  <c r="O3476" i="21"/>
  <c r="N3476" i="21"/>
  <c r="I3477" i="21"/>
  <c r="J3477" i="21"/>
  <c r="L3477" i="21"/>
  <c r="M3477" i="21"/>
  <c r="H3478" i="21"/>
  <c r="K3477" i="21"/>
  <c r="N3477" i="21"/>
  <c r="O3477" i="21"/>
  <c r="P3477" i="21"/>
  <c r="Q3477" i="21"/>
  <c r="I3478" i="21"/>
  <c r="H3479" i="21"/>
  <c r="L3478" i="21"/>
  <c r="M3478" i="21"/>
  <c r="J3478" i="21"/>
  <c r="K3478" i="21"/>
  <c r="N3478" i="21"/>
  <c r="O3478" i="21"/>
  <c r="Q3478" i="21"/>
  <c r="P3478" i="21"/>
  <c r="H3480" i="21"/>
  <c r="J3479" i="21"/>
  <c r="L3479" i="21"/>
  <c r="K3479" i="21"/>
  <c r="M3479" i="21"/>
  <c r="I3479" i="21"/>
  <c r="I3480" i="21"/>
  <c r="L3480" i="21"/>
  <c r="M3480" i="21"/>
  <c r="J3480" i="21"/>
  <c r="K3480" i="21"/>
  <c r="H3481" i="21"/>
  <c r="N3479" i="21"/>
  <c r="Q3479" i="21"/>
  <c r="O3479" i="21"/>
  <c r="P3479" i="21"/>
  <c r="Q3480" i="21"/>
  <c r="N3480" i="21"/>
  <c r="P3480" i="21"/>
  <c r="O3480" i="21"/>
  <c r="H3482" i="21"/>
  <c r="I3481" i="21"/>
  <c r="L3481" i="21"/>
  <c r="K3481" i="21"/>
  <c r="J3481" i="21"/>
  <c r="M3481" i="21"/>
  <c r="J3482" i="21"/>
  <c r="I3482" i="21"/>
  <c r="L3482" i="21"/>
  <c r="H3483" i="21"/>
  <c r="M3482" i="21"/>
  <c r="K3482" i="21"/>
  <c r="P3481" i="21"/>
  <c r="O3481" i="21"/>
  <c r="N3481" i="21"/>
  <c r="Q3481" i="21"/>
  <c r="N3482" i="21"/>
  <c r="O3482" i="21"/>
  <c r="Q3482" i="21"/>
  <c r="P3482" i="21"/>
  <c r="K3483" i="21"/>
  <c r="L3483" i="21"/>
  <c r="H3484" i="21"/>
  <c r="I3483" i="21"/>
  <c r="M3483" i="21"/>
  <c r="J3483" i="21"/>
  <c r="K3484" i="21"/>
  <c r="J3484" i="21"/>
  <c r="I3484" i="21"/>
  <c r="H3485" i="21"/>
  <c r="M3484" i="21"/>
  <c r="L3484" i="21"/>
  <c r="Q3483" i="21"/>
  <c r="O3483" i="21"/>
  <c r="N3483" i="21"/>
  <c r="P3483" i="21"/>
  <c r="N3484" i="21"/>
  <c r="Q3484" i="21"/>
  <c r="O3484" i="21"/>
  <c r="P3484" i="21"/>
  <c r="K3485" i="21"/>
  <c r="M3485" i="21"/>
  <c r="H3486" i="21"/>
  <c r="J3485" i="21"/>
  <c r="L3485" i="21"/>
  <c r="I3485" i="21"/>
  <c r="I3486" i="21"/>
  <c r="H3487" i="21"/>
  <c r="M3486" i="21"/>
  <c r="L3486" i="21"/>
  <c r="J3486" i="21"/>
  <c r="K3486" i="21"/>
  <c r="Q3485" i="21"/>
  <c r="O3485" i="21"/>
  <c r="N3485" i="21"/>
  <c r="P3485" i="21"/>
  <c r="P3486" i="21"/>
  <c r="Q3486" i="21"/>
  <c r="O3486" i="21"/>
  <c r="N3486" i="21"/>
  <c r="M3487" i="21"/>
  <c r="I3487" i="21"/>
  <c r="H3488" i="21"/>
  <c r="J3487" i="21"/>
  <c r="L3487" i="21"/>
  <c r="K3487" i="21"/>
  <c r="N3487" i="21"/>
  <c r="P3487" i="21"/>
  <c r="O3487" i="21"/>
  <c r="Q3487" i="21"/>
  <c r="J3488" i="21"/>
  <c r="H3489" i="21"/>
  <c r="L3488" i="21"/>
  <c r="K3488" i="21"/>
  <c r="M3488" i="21"/>
  <c r="I3488" i="21"/>
  <c r="I3489" i="21"/>
  <c r="J3489" i="21"/>
  <c r="L3489" i="21"/>
  <c r="H3490" i="21"/>
  <c r="M3489" i="21"/>
  <c r="K3489" i="21"/>
  <c r="P3488" i="21"/>
  <c r="O3488" i="21"/>
  <c r="N3488" i="21"/>
  <c r="Q3488" i="21"/>
  <c r="Q3489" i="21"/>
  <c r="O3489" i="21"/>
  <c r="N3489" i="21"/>
  <c r="P3489" i="21"/>
  <c r="H3491" i="21"/>
  <c r="L3490" i="21"/>
  <c r="I3490" i="21"/>
  <c r="K3490" i="21"/>
  <c r="J3490" i="21"/>
  <c r="M3490" i="21"/>
  <c r="M3491" i="21"/>
  <c r="J3491" i="21"/>
  <c r="H3492" i="21"/>
  <c r="I3491" i="21"/>
  <c r="K3491" i="21"/>
  <c r="L3491" i="21"/>
  <c r="O3490" i="21"/>
  <c r="P3490" i="21"/>
  <c r="Q3490" i="21"/>
  <c r="N3490" i="21"/>
  <c r="H3493" i="21"/>
  <c r="K3492" i="21"/>
  <c r="J3492" i="21"/>
  <c r="I3492" i="21"/>
  <c r="L3492" i="21"/>
  <c r="M3492" i="21"/>
  <c r="P3491" i="21"/>
  <c r="N3491" i="21"/>
  <c r="O3491" i="21"/>
  <c r="Q3491" i="21"/>
  <c r="M3493" i="21"/>
  <c r="I3493" i="21"/>
  <c r="H3494" i="21"/>
  <c r="J3493" i="21"/>
  <c r="K3493" i="21"/>
  <c r="L3493" i="21"/>
  <c r="P3492" i="21"/>
  <c r="O3492" i="21"/>
  <c r="N3492" i="21"/>
  <c r="Q3492" i="21"/>
  <c r="Q3493" i="21"/>
  <c r="O3493" i="21"/>
  <c r="N3493" i="21"/>
  <c r="P3493" i="21"/>
  <c r="H3495" i="21"/>
  <c r="M3494" i="21"/>
  <c r="J3494" i="21"/>
  <c r="I3494" i="21"/>
  <c r="K3494" i="21"/>
  <c r="L3494" i="21"/>
  <c r="L3495" i="21"/>
  <c r="K3495" i="21"/>
  <c r="H3496" i="21"/>
  <c r="J3495" i="21"/>
  <c r="M3495" i="21"/>
  <c r="I3495" i="21"/>
  <c r="N3494" i="21"/>
  <c r="O3494" i="21"/>
  <c r="Q3494" i="21"/>
  <c r="P3494" i="21"/>
  <c r="H3497" i="21"/>
  <c r="L3496" i="21"/>
  <c r="I3496" i="21"/>
  <c r="K3496" i="21"/>
  <c r="J3496" i="21"/>
  <c r="M3496" i="21"/>
  <c r="O3495" i="21"/>
  <c r="N3495" i="21"/>
  <c r="P3495" i="21"/>
  <c r="Q3495" i="21"/>
  <c r="H3498" i="21"/>
  <c r="K3497" i="21"/>
  <c r="M3497" i="21"/>
  <c r="J3497" i="21"/>
  <c r="I3497" i="21"/>
  <c r="L3497" i="21"/>
  <c r="Q3496" i="21"/>
  <c r="N3496" i="21"/>
  <c r="P3496" i="21"/>
  <c r="O3496" i="21"/>
  <c r="L3498" i="21"/>
  <c r="J3498" i="21"/>
  <c r="I3498" i="21"/>
  <c r="K3498" i="21"/>
  <c r="M3498" i="21"/>
  <c r="H3499" i="21"/>
  <c r="Q3497" i="21"/>
  <c r="P3497" i="21"/>
  <c r="O3497" i="21"/>
  <c r="N3497" i="21"/>
  <c r="O3498" i="21"/>
  <c r="Q3498" i="21"/>
  <c r="P3498" i="21"/>
  <c r="N3498" i="21"/>
  <c r="H3500" i="21"/>
  <c r="L3499" i="21"/>
  <c r="M3499" i="21"/>
  <c r="J3499" i="21"/>
  <c r="K3499" i="21"/>
  <c r="I3499" i="21"/>
  <c r="H3501" i="21"/>
  <c r="I3500" i="21"/>
  <c r="L3500" i="21"/>
  <c r="K3500" i="21"/>
  <c r="M3500" i="21"/>
  <c r="J3500" i="21"/>
  <c r="O3499" i="21"/>
  <c r="N3499" i="21"/>
  <c r="Q3499" i="21"/>
  <c r="P3499" i="21"/>
  <c r="L3501" i="21"/>
  <c r="J3501" i="21"/>
  <c r="I3501" i="21"/>
  <c r="K3501" i="21"/>
  <c r="M3501" i="21"/>
  <c r="H3502" i="21"/>
  <c r="O3500" i="21"/>
  <c r="Q3500" i="21"/>
  <c r="P3500" i="21"/>
  <c r="N3500" i="21"/>
  <c r="N3501" i="21"/>
  <c r="P3501" i="21"/>
  <c r="Q3501" i="21"/>
  <c r="O3501" i="21"/>
  <c r="H3503" i="21"/>
  <c r="M3502" i="21"/>
  <c r="K3502" i="21"/>
  <c r="L3502" i="21"/>
  <c r="J3502" i="21"/>
  <c r="I3502" i="21"/>
  <c r="L3503" i="21"/>
  <c r="M3503" i="21"/>
  <c r="J3503" i="21"/>
  <c r="K3503" i="21"/>
  <c r="I3503" i="21"/>
  <c r="H3504" i="21"/>
  <c r="Q3502" i="21"/>
  <c r="N3502" i="21"/>
  <c r="P3502" i="21"/>
  <c r="O3502" i="21"/>
  <c r="N3503" i="21"/>
  <c r="O3503" i="21"/>
  <c r="Q3503" i="21"/>
  <c r="P3503" i="21"/>
  <c r="J3504" i="21"/>
  <c r="H3505" i="21"/>
  <c r="L3504" i="21"/>
  <c r="K3504" i="21"/>
  <c r="M3504" i="21"/>
  <c r="I3504" i="21"/>
  <c r="M3505" i="21"/>
  <c r="H3506" i="21"/>
  <c r="I3505" i="21"/>
  <c r="K3505" i="21"/>
  <c r="J3505" i="21"/>
  <c r="L3505" i="21"/>
  <c r="Q3504" i="21"/>
  <c r="O3504" i="21"/>
  <c r="N3504" i="21"/>
  <c r="P3504" i="21"/>
  <c r="I3506" i="21"/>
  <c r="M3506" i="21"/>
  <c r="K3506" i="21"/>
  <c r="H3507" i="21"/>
  <c r="L3506" i="21"/>
  <c r="J3506" i="21"/>
  <c r="O3505" i="21"/>
  <c r="Q3505" i="21"/>
  <c r="P3505" i="21"/>
  <c r="N3505" i="21"/>
  <c r="P3506" i="21"/>
  <c r="Q3506" i="21"/>
  <c r="O3506" i="21"/>
  <c r="N3506" i="21"/>
  <c r="M3507" i="21"/>
  <c r="L3507" i="21"/>
  <c r="J3507" i="21"/>
  <c r="I3507" i="21"/>
  <c r="K3507" i="21"/>
  <c r="H3508" i="21"/>
  <c r="Q3507" i="21"/>
  <c r="O3507" i="21"/>
  <c r="P3507" i="21"/>
  <c r="N3507" i="21"/>
  <c r="K3508" i="21"/>
  <c r="M3508" i="21"/>
  <c r="L3508" i="21"/>
  <c r="J3508" i="21"/>
  <c r="H3509" i="21"/>
  <c r="I3508" i="21"/>
  <c r="I3509" i="21"/>
  <c r="L3509" i="21"/>
  <c r="K3509" i="21"/>
  <c r="J3509" i="21"/>
  <c r="M3509" i="21"/>
  <c r="H3510" i="21"/>
  <c r="O3508" i="21"/>
  <c r="N3508" i="21"/>
  <c r="Q3508" i="21"/>
  <c r="P3508" i="21"/>
  <c r="N3509" i="21"/>
  <c r="P3509" i="21"/>
  <c r="Q3509" i="21"/>
  <c r="O3509" i="21"/>
  <c r="H3511" i="21"/>
  <c r="M3510" i="21"/>
  <c r="L3510" i="21"/>
  <c r="K3510" i="21"/>
  <c r="J3510" i="21"/>
  <c r="I3510" i="21"/>
  <c r="J3511" i="21"/>
  <c r="H3512" i="21"/>
  <c r="L3511" i="21"/>
  <c r="M3511" i="21"/>
  <c r="I3511" i="21"/>
  <c r="K3511" i="21"/>
  <c r="O3510" i="21"/>
  <c r="Q3510" i="21"/>
  <c r="P3510" i="21"/>
  <c r="N3510" i="21"/>
  <c r="J3512" i="21"/>
  <c r="H3513" i="21"/>
  <c r="K3512" i="21"/>
  <c r="I3512" i="21"/>
  <c r="L3512" i="21"/>
  <c r="M3512" i="21"/>
  <c r="O3511" i="21"/>
  <c r="Q3511" i="21"/>
  <c r="P3511" i="21"/>
  <c r="N3511" i="21"/>
  <c r="J3513" i="21"/>
  <c r="K3513" i="21"/>
  <c r="H3514" i="21"/>
  <c r="I3513" i="21"/>
  <c r="M3513" i="21"/>
  <c r="L3513" i="21"/>
  <c r="N3512" i="21"/>
  <c r="O3512" i="21"/>
  <c r="Q3512" i="21"/>
  <c r="P3512" i="21"/>
  <c r="M3514" i="21"/>
  <c r="J3514" i="21"/>
  <c r="L3514" i="21"/>
  <c r="H3515" i="21"/>
  <c r="I3514" i="21"/>
  <c r="K3514" i="21"/>
  <c r="O3513" i="21"/>
  <c r="N3513" i="21"/>
  <c r="Q3513" i="21"/>
  <c r="P3513" i="21"/>
  <c r="K3515" i="21"/>
  <c r="L3515" i="21"/>
  <c r="M3515" i="21"/>
  <c r="J3515" i="21"/>
  <c r="H3516" i="21"/>
  <c r="I3515" i="21"/>
  <c r="P3514" i="21"/>
  <c r="N3514" i="21"/>
  <c r="O3514" i="21"/>
  <c r="Q3514" i="21"/>
  <c r="M3516" i="21"/>
  <c r="I3516" i="21"/>
  <c r="H3517" i="21"/>
  <c r="J3516" i="21"/>
  <c r="L3516" i="21"/>
  <c r="K3516" i="21"/>
  <c r="N3515" i="21"/>
  <c r="Q3515" i="21"/>
  <c r="O3515" i="21"/>
  <c r="P3515" i="21"/>
  <c r="N3516" i="21"/>
  <c r="O3516" i="21"/>
  <c r="Q3516" i="21"/>
  <c r="P3516" i="21"/>
  <c r="H3518" i="21"/>
  <c r="I3517" i="21"/>
  <c r="J3517" i="21"/>
  <c r="M3517" i="21"/>
  <c r="L3517" i="21"/>
  <c r="K3517" i="21"/>
  <c r="J3518" i="21"/>
  <c r="M3518" i="21"/>
  <c r="L3518" i="21"/>
  <c r="H3519" i="21"/>
  <c r="I3518" i="21"/>
  <c r="K3518" i="21"/>
  <c r="N3517" i="21"/>
  <c r="O3517" i="21"/>
  <c r="Q3517" i="21"/>
  <c r="P3517" i="21"/>
  <c r="I3519" i="21"/>
  <c r="K3519" i="21"/>
  <c r="L3519" i="21"/>
  <c r="M3519" i="21"/>
  <c r="J3519" i="21"/>
  <c r="H3520" i="21"/>
  <c r="Q3518" i="21"/>
  <c r="N3518" i="21"/>
  <c r="O3518" i="21"/>
  <c r="P3518" i="21"/>
  <c r="P3519" i="21"/>
  <c r="Q3519" i="21"/>
  <c r="O3519" i="21"/>
  <c r="N3519" i="21"/>
  <c r="L3520" i="21"/>
  <c r="I3520" i="21"/>
  <c r="K3520" i="21"/>
  <c r="M3520" i="21"/>
  <c r="H3521" i="21"/>
  <c r="J3520" i="21"/>
  <c r="N3520" i="21"/>
  <c r="Q3520" i="21"/>
  <c r="P3520" i="21"/>
  <c r="O3520" i="21"/>
  <c r="K3521" i="21"/>
  <c r="L3521" i="21"/>
  <c r="J3521" i="21"/>
  <c r="M3521" i="21"/>
  <c r="I3521" i="21"/>
  <c r="H3522" i="21"/>
  <c r="N3521" i="21"/>
  <c r="O3521" i="21"/>
  <c r="P3521" i="21"/>
  <c r="Q3521" i="21"/>
  <c r="H3523" i="21"/>
  <c r="I3522" i="21"/>
  <c r="L3522" i="21"/>
  <c r="K3522" i="21"/>
  <c r="M3522" i="21"/>
  <c r="J3522" i="21"/>
  <c r="J3523" i="21"/>
  <c r="I3523" i="21"/>
  <c r="M3523" i="21"/>
  <c r="L3523" i="21"/>
  <c r="K3523" i="21"/>
  <c r="H3524" i="21"/>
  <c r="P3522" i="21"/>
  <c r="O3522" i="21"/>
  <c r="N3522" i="21"/>
  <c r="Q3522" i="21"/>
  <c r="O3523" i="21"/>
  <c r="N3523" i="21"/>
  <c r="P3523" i="21"/>
  <c r="Q3523" i="21"/>
  <c r="L3524" i="21"/>
  <c r="H3525" i="21"/>
  <c r="M3524" i="21"/>
  <c r="I3524" i="21"/>
  <c r="K3524" i="21"/>
  <c r="J3524" i="21"/>
  <c r="M3525" i="21"/>
  <c r="K3525" i="21"/>
  <c r="J3525" i="21"/>
  <c r="H3526" i="21"/>
  <c r="L3525" i="21"/>
  <c r="I3525" i="21"/>
  <c r="N3524" i="21"/>
  <c r="O3524" i="21"/>
  <c r="Q3524" i="21"/>
  <c r="P3524" i="21"/>
  <c r="K3526" i="21"/>
  <c r="J3526" i="21"/>
  <c r="M3526" i="21"/>
  <c r="L3526" i="21"/>
  <c r="I3526" i="21"/>
  <c r="H3527" i="21"/>
  <c r="O3525" i="21"/>
  <c r="P3525" i="21"/>
  <c r="Q3525" i="21"/>
  <c r="N3525" i="21"/>
  <c r="O3526" i="21"/>
  <c r="N3526" i="21"/>
  <c r="P3526" i="21"/>
  <c r="Q3526" i="21"/>
  <c r="K3527" i="21"/>
  <c r="M3527" i="21"/>
  <c r="J3527" i="21"/>
  <c r="H3528" i="21"/>
  <c r="L3527" i="21"/>
  <c r="I3527" i="21"/>
  <c r="M3528" i="21"/>
  <c r="L3528" i="21"/>
  <c r="J3528" i="21"/>
  <c r="H3529" i="21"/>
  <c r="K3528" i="21"/>
  <c r="I3528" i="21"/>
  <c r="O3527" i="21"/>
  <c r="P3527" i="21"/>
  <c r="N3527" i="21"/>
  <c r="Q3527" i="21"/>
  <c r="L3529" i="21"/>
  <c r="I3529" i="21"/>
  <c r="H3530" i="21"/>
  <c r="K3529" i="21"/>
  <c r="J3529" i="21"/>
  <c r="M3529" i="21"/>
  <c r="N3528" i="21"/>
  <c r="P3528" i="21"/>
  <c r="Q3528" i="21"/>
  <c r="O3528" i="21"/>
  <c r="P3529" i="21"/>
  <c r="N3529" i="21"/>
  <c r="O3529" i="21"/>
  <c r="Q3529" i="21"/>
  <c r="H3531" i="21"/>
  <c r="I3530" i="21"/>
  <c r="L3530" i="21"/>
  <c r="M3530" i="21"/>
  <c r="K3530" i="21"/>
  <c r="J3530" i="21"/>
  <c r="H3532" i="21"/>
  <c r="K3531" i="21"/>
  <c r="M3531" i="21"/>
  <c r="J3531" i="21"/>
  <c r="I3531" i="21"/>
  <c r="L3531" i="21"/>
  <c r="P3530" i="21"/>
  <c r="N3530" i="21"/>
  <c r="O3530" i="21"/>
  <c r="Q3530" i="21"/>
  <c r="L3532" i="21"/>
  <c r="J3532" i="21"/>
  <c r="K3532" i="21"/>
  <c r="I3532" i="21"/>
  <c r="M3532" i="21"/>
  <c r="H3533" i="21"/>
  <c r="P3531" i="21"/>
  <c r="Q3531" i="21"/>
  <c r="O3531" i="21"/>
  <c r="N3531" i="21"/>
  <c r="P3532" i="21"/>
  <c r="O3532" i="21"/>
  <c r="Q3532" i="21"/>
  <c r="N3532" i="21"/>
  <c r="K3533" i="21"/>
  <c r="L3533" i="21"/>
  <c r="I3533" i="21"/>
  <c r="H3534" i="21"/>
  <c r="M3533" i="21"/>
  <c r="J3533" i="21"/>
  <c r="N3533" i="21"/>
  <c r="O3533" i="21"/>
  <c r="P3533" i="21"/>
  <c r="Q3533" i="21"/>
  <c r="L3534" i="21"/>
  <c r="K3534" i="21"/>
  <c r="J3534" i="21"/>
  <c r="I3534" i="21"/>
  <c r="M3534" i="21"/>
  <c r="H3535" i="21"/>
  <c r="P3534" i="21"/>
  <c r="Q3534" i="21"/>
  <c r="N3534" i="21"/>
  <c r="O3534" i="21"/>
  <c r="J3535" i="21"/>
  <c r="K3535" i="21"/>
  <c r="I3535" i="21"/>
  <c r="H3536" i="21"/>
  <c r="M3535" i="21"/>
  <c r="L3535" i="21"/>
  <c r="N3535" i="21"/>
  <c r="P3535" i="21"/>
  <c r="O3535" i="21"/>
  <c r="Q3535" i="21"/>
  <c r="M3536" i="21"/>
  <c r="H3537" i="21"/>
  <c r="J3536" i="21"/>
  <c r="K3536" i="21"/>
  <c r="I3536" i="21"/>
  <c r="L3536" i="21"/>
  <c r="M3537" i="21"/>
  <c r="K3537" i="21"/>
  <c r="L3537" i="21"/>
  <c r="J3537" i="21"/>
  <c r="I3537" i="21"/>
  <c r="G16" i="13"/>
  <c r="I16" i="27"/>
  <c r="G9" i="26"/>
  <c r="G16" i="27"/>
  <c r="I16" i="28"/>
  <c r="I9" i="26"/>
  <c r="I9" i="27"/>
  <c r="I16" i="13"/>
  <c r="G9" i="27"/>
  <c r="G16" i="28"/>
  <c r="N3536" i="21"/>
  <c r="Q3536" i="21"/>
  <c r="P3536" i="21"/>
  <c r="O3536" i="21"/>
  <c r="Q3537" i="21"/>
  <c r="N3537" i="21"/>
  <c r="O3537" i="21"/>
  <c r="P3537" i="21"/>
  <c r="K14" i="28" l="1"/>
  <c r="Q58" i="13"/>
  <c r="P58" i="13"/>
  <c r="P57" i="13"/>
  <c r="Q57" i="13"/>
  <c r="P56" i="13"/>
  <c r="Q56" i="13"/>
  <c r="P55" i="13"/>
  <c r="Q55" i="13"/>
  <c r="P54" i="13"/>
  <c r="Q54" i="13"/>
  <c r="Q53" i="13"/>
  <c r="P53" i="13"/>
  <c r="P52" i="13"/>
  <c r="Q52" i="13"/>
  <c r="P51" i="13"/>
  <c r="Q51" i="13"/>
  <c r="Q50" i="13"/>
  <c r="P50" i="13"/>
  <c r="Q49" i="13"/>
  <c r="P49" i="13"/>
  <c r="Q48" i="13"/>
  <c r="P48" i="13"/>
  <c r="Q47" i="13"/>
  <c r="P47" i="13"/>
  <c r="P46" i="13"/>
  <c r="Q46" i="13"/>
  <c r="P45" i="13"/>
  <c r="Q45" i="13"/>
  <c r="Q44" i="13"/>
  <c r="P44" i="13"/>
  <c r="P43" i="13"/>
  <c r="Q43" i="13"/>
  <c r="Q42" i="13"/>
  <c r="P42" i="13"/>
  <c r="H16" i="13"/>
  <c r="H9" i="26"/>
  <c r="J9" i="27"/>
  <c r="J9" i="26"/>
  <c r="J16" i="28"/>
  <c r="H9" i="27"/>
  <c r="J16" i="13"/>
  <c r="H16" i="28"/>
  <c r="J16" i="27"/>
  <c r="H16" i="27"/>
  <c r="S58" i="13"/>
  <c r="P2659" i="21"/>
  <c r="K2658" i="21"/>
  <c r="D11" i="21"/>
  <c r="S43" i="13"/>
  <c r="S42" i="13"/>
  <c r="M2659" i="21"/>
  <c r="G16" i="26"/>
  <c r="I16" i="26"/>
  <c r="I9" i="28"/>
  <c r="G9" i="28"/>
  <c r="I9" i="13"/>
  <c r="G9" i="13"/>
  <c r="T58" i="13"/>
  <c r="R58" i="13"/>
  <c r="D12" i="21"/>
  <c r="F11" i="21"/>
  <c r="E11" i="21"/>
  <c r="R43" i="13"/>
  <c r="T43" i="13"/>
  <c r="T42" i="13"/>
  <c r="R42" i="13"/>
  <c r="F12" i="21"/>
  <c r="E12" i="21"/>
  <c r="K16" i="13" l="1"/>
  <c r="K9" i="26"/>
  <c r="H9" i="13"/>
  <c r="J9" i="13"/>
  <c r="K9" i="13" s="1"/>
  <c r="H9" i="28"/>
  <c r="J9" i="28"/>
  <c r="K9" i="28" s="1"/>
  <c r="J16" i="26"/>
  <c r="H16" i="26"/>
  <c r="K16" i="28"/>
  <c r="K9" i="27"/>
  <c r="K16" i="27"/>
  <c r="D13" i="21"/>
  <c r="E13" i="21"/>
  <c r="F13" i="21"/>
  <c r="K16" i="26" l="1"/>
  <c r="D14" i="21"/>
  <c r="F14" i="21"/>
  <c r="E14" i="21"/>
  <c r="D15" i="21"/>
  <c r="E15" i="21"/>
  <c r="F15" i="21"/>
  <c r="D16" i="21"/>
  <c r="F16" i="21"/>
  <c r="E16" i="21"/>
  <c r="D17" i="21"/>
  <c r="D18" i="21"/>
  <c r="F17" i="21"/>
  <c r="E17" i="21"/>
  <c r="F18" i="21"/>
  <c r="E18" i="21"/>
  <c r="D19" i="21"/>
  <c r="D20" i="21"/>
  <c r="F19" i="21"/>
  <c r="E19" i="21"/>
  <c r="D21" i="21"/>
  <c r="F20" i="21"/>
  <c r="E20" i="21"/>
  <c r="F21" i="21"/>
  <c r="E21" i="21"/>
  <c r="D22" i="21"/>
  <c r="E22" i="21"/>
  <c r="F22" i="21"/>
  <c r="D23" i="21"/>
  <c r="F23" i="21"/>
  <c r="E23" i="21"/>
  <c r="D24" i="21"/>
  <c r="F24" i="21"/>
  <c r="E24" i="21"/>
  <c r="D25" i="21"/>
  <c r="E25" i="21"/>
  <c r="F25" i="21"/>
  <c r="D26" i="21"/>
  <c r="F26" i="21"/>
  <c r="E26" i="21"/>
  <c r="D27" i="21"/>
  <c r="E27" i="21"/>
  <c r="F27" i="21"/>
  <c r="D28" i="21"/>
  <c r="E28" i="21"/>
  <c r="F28" i="21"/>
  <c r="D29" i="21"/>
  <c r="E29" i="21"/>
  <c r="F29" i="21"/>
  <c r="D30" i="21"/>
  <c r="E30" i="21"/>
  <c r="F30" i="21"/>
  <c r="D31" i="21"/>
  <c r="E31" i="21"/>
  <c r="F31" i="21"/>
  <c r="D32" i="21"/>
  <c r="E32" i="21"/>
  <c r="F32" i="21"/>
  <c r="D33" i="21"/>
  <c r="F33" i="21"/>
  <c r="E33" i="21"/>
  <c r="D34" i="21"/>
  <c r="E34" i="21"/>
  <c r="F34" i="21"/>
  <c r="D35" i="21"/>
  <c r="F35" i="21"/>
  <c r="E35" i="21"/>
  <c r="D36" i="21"/>
  <c r="E36" i="21"/>
  <c r="F36" i="21"/>
  <c r="D37" i="21"/>
  <c r="E37" i="21"/>
  <c r="F37" i="21"/>
  <c r="D38" i="21"/>
  <c r="F38" i="21"/>
  <c r="E38" i="21"/>
  <c r="D39" i="21"/>
  <c r="E39" i="21"/>
  <c r="F39" i="21"/>
  <c r="D40" i="21"/>
  <c r="E40" i="21"/>
  <c r="F40" i="21"/>
  <c r="D41" i="21"/>
  <c r="F41" i="21"/>
  <c r="E41" i="21"/>
  <c r="D42" i="21"/>
  <c r="F42" i="21"/>
  <c r="E42" i="21"/>
  <c r="D43" i="21"/>
  <c r="E43" i="21"/>
  <c r="F43" i="21"/>
  <c r="D44" i="21"/>
  <c r="E44" i="21"/>
  <c r="F44" i="21"/>
  <c r="D45" i="21"/>
  <c r="F45" i="21"/>
  <c r="E45" i="21"/>
  <c r="D46" i="21"/>
  <c r="F46" i="21"/>
  <c r="E46" i="21"/>
  <c r="D47" i="21"/>
  <c r="E47" i="21"/>
  <c r="F47" i="21"/>
  <c r="D48" i="21"/>
  <c r="F48" i="21"/>
  <c r="E48" i="21"/>
  <c r="D49" i="21"/>
  <c r="E49" i="21"/>
  <c r="F49" i="21"/>
  <c r="D50" i="21"/>
  <c r="F50" i="21"/>
  <c r="E50" i="21"/>
  <c r="D51" i="21"/>
  <c r="E51" i="21"/>
  <c r="F51" i="21"/>
  <c r="D52" i="21"/>
  <c r="F52" i="21"/>
  <c r="E52" i="21"/>
  <c r="D53" i="21"/>
  <c r="E53" i="21"/>
  <c r="F53" i="21"/>
  <c r="D54" i="21"/>
  <c r="E54" i="21"/>
  <c r="F54" i="21"/>
  <c r="D55" i="21"/>
  <c r="E55" i="21"/>
  <c r="F55" i="21"/>
  <c r="D56" i="21"/>
  <c r="F56" i="21"/>
  <c r="E56" i="21"/>
  <c r="D57" i="21"/>
  <c r="E57" i="21"/>
  <c r="F57" i="21"/>
  <c r="D58" i="21"/>
  <c r="E58" i="21"/>
  <c r="F58" i="21"/>
  <c r="D59" i="21"/>
  <c r="E59" i="21"/>
  <c r="F59" i="21"/>
  <c r="D60" i="21"/>
  <c r="E60" i="21"/>
  <c r="F60" i="21"/>
  <c r="D61" i="21"/>
  <c r="E61" i="21"/>
  <c r="F61" i="21"/>
  <c r="D62" i="21"/>
  <c r="F62" i="21"/>
  <c r="E62" i="21"/>
  <c r="D63" i="21"/>
  <c r="F63" i="21"/>
  <c r="E63" i="21"/>
  <c r="D64" i="21"/>
  <c r="E64" i="21"/>
  <c r="F64" i="21"/>
  <c r="D65" i="21"/>
  <c r="F65" i="21"/>
  <c r="E65" i="21"/>
  <c r="D66" i="21"/>
  <c r="E66" i="21"/>
  <c r="F66" i="21"/>
  <c r="D67" i="21"/>
  <c r="E67" i="21"/>
  <c r="F67" i="21"/>
  <c r="D68" i="21"/>
  <c r="F68" i="21"/>
  <c r="E68" i="21"/>
  <c r="D69" i="21"/>
  <c r="F69" i="21"/>
  <c r="E69" i="21"/>
  <c r="D70" i="21"/>
  <c r="E70" i="21"/>
  <c r="F70" i="21"/>
  <c r="D71" i="21"/>
  <c r="F71" i="21"/>
  <c r="E71" i="21"/>
  <c r="D72" i="21"/>
  <c r="F72" i="21"/>
  <c r="E72" i="21"/>
  <c r="D73" i="21"/>
  <c r="F73" i="21"/>
  <c r="E73" i="21"/>
  <c r="D74" i="21"/>
  <c r="E74" i="21"/>
  <c r="F74" i="21"/>
  <c r="D75" i="21"/>
  <c r="F75" i="21"/>
  <c r="E75" i="21"/>
  <c r="D76" i="21"/>
  <c r="E76" i="21"/>
  <c r="F76" i="21"/>
  <c r="D77" i="21"/>
  <c r="E77" i="21"/>
  <c r="F77" i="21"/>
  <c r="D78" i="21"/>
  <c r="E78" i="21"/>
  <c r="F78" i="21"/>
  <c r="D79" i="21"/>
  <c r="F79" i="21"/>
  <c r="E79" i="21"/>
  <c r="D80" i="21"/>
  <c r="F80" i="21"/>
  <c r="E80" i="21"/>
  <c r="D81" i="21"/>
  <c r="E81" i="21"/>
  <c r="F81" i="21"/>
  <c r="D82" i="21"/>
  <c r="F82" i="21"/>
  <c r="E82" i="21"/>
  <c r="D83" i="21"/>
  <c r="E83" i="21"/>
  <c r="F83" i="21"/>
  <c r="D84" i="21"/>
  <c r="E84" i="21"/>
  <c r="F84" i="21"/>
  <c r="D85" i="21"/>
  <c r="F85" i="21"/>
  <c r="E85" i="21"/>
  <c r="D86" i="21"/>
  <c r="E86" i="21"/>
  <c r="F86" i="21"/>
  <c r="D87" i="21"/>
  <c r="F87" i="21"/>
  <c r="E87" i="21"/>
  <c r="D88" i="21"/>
  <c r="E88" i="21"/>
  <c r="F88" i="21"/>
  <c r="D89" i="21"/>
  <c r="E89" i="21"/>
  <c r="F89" i="21"/>
  <c r="D90" i="21"/>
  <c r="F90" i="21"/>
  <c r="E90" i="21"/>
  <c r="D91" i="21"/>
  <c r="E91" i="21"/>
  <c r="F91" i="21"/>
  <c r="D92" i="21"/>
  <c r="E92" i="21"/>
  <c r="F92" i="21"/>
  <c r="D93" i="21"/>
  <c r="E93" i="21"/>
  <c r="F93" i="21"/>
  <c r="D94" i="21"/>
  <c r="F94" i="21"/>
  <c r="E94" i="21"/>
  <c r="D95" i="21"/>
  <c r="F95" i="21"/>
  <c r="E95" i="21"/>
  <c r="D96" i="21"/>
  <c r="E96" i="21"/>
  <c r="F96" i="21"/>
  <c r="D97" i="21"/>
  <c r="E97" i="21"/>
  <c r="F97" i="21"/>
  <c r="D98" i="21"/>
  <c r="E98" i="21"/>
  <c r="F98" i="21"/>
  <c r="D99" i="21"/>
  <c r="E99" i="21"/>
  <c r="F99" i="21"/>
  <c r="D100" i="21"/>
  <c r="F100" i="21"/>
  <c r="E100" i="21"/>
  <c r="D101" i="21"/>
  <c r="F101" i="21"/>
  <c r="E101" i="21"/>
  <c r="D102" i="21"/>
  <c r="E102" i="21"/>
  <c r="F102" i="21"/>
  <c r="D103" i="21"/>
  <c r="E103" i="21"/>
  <c r="F103" i="21"/>
  <c r="D104" i="21"/>
  <c r="E104" i="21"/>
  <c r="F104" i="21"/>
  <c r="D105" i="21"/>
  <c r="E105" i="21"/>
  <c r="F105" i="21"/>
  <c r="D106" i="21"/>
  <c r="F106" i="21"/>
  <c r="E106" i="21"/>
  <c r="D107" i="21"/>
  <c r="F107" i="21"/>
  <c r="E107" i="21"/>
  <c r="D108" i="21"/>
  <c r="E108" i="21"/>
  <c r="F108" i="21"/>
  <c r="D109" i="21"/>
  <c r="E109" i="21"/>
  <c r="F109" i="21"/>
  <c r="D110" i="21"/>
  <c r="F110" i="21"/>
  <c r="E110" i="21"/>
  <c r="D111" i="21"/>
  <c r="F111" i="21"/>
  <c r="E111" i="21"/>
  <c r="D112" i="21"/>
  <c r="E112" i="21"/>
  <c r="F112" i="21"/>
  <c r="D113" i="21"/>
  <c r="F113" i="21"/>
  <c r="E113" i="21"/>
  <c r="D114" i="21"/>
  <c r="F114" i="21"/>
  <c r="E114" i="21"/>
  <c r="D115" i="21"/>
  <c r="F115" i="21"/>
  <c r="E115" i="21"/>
  <c r="D116" i="21"/>
  <c r="F116" i="21"/>
  <c r="E116" i="21"/>
  <c r="D117" i="21"/>
  <c r="E117" i="21"/>
  <c r="F117" i="21"/>
  <c r="D118" i="21"/>
  <c r="E118" i="21"/>
  <c r="F118" i="21"/>
  <c r="D119" i="21"/>
  <c r="F119" i="21"/>
  <c r="E119" i="21"/>
  <c r="D120" i="21"/>
  <c r="F120" i="21"/>
  <c r="E120" i="21"/>
  <c r="D121" i="21"/>
  <c r="F121" i="21"/>
  <c r="E121" i="21"/>
  <c r="D122" i="21"/>
  <c r="F122" i="21"/>
  <c r="E122" i="21"/>
  <c r="D123" i="21"/>
  <c r="E123" i="21"/>
  <c r="F123" i="21"/>
  <c r="D124" i="21"/>
  <c r="E124" i="21"/>
  <c r="F124" i="21"/>
  <c r="D125" i="21"/>
  <c r="E125" i="21"/>
  <c r="F125" i="21"/>
  <c r="D126" i="21"/>
  <c r="E126" i="21"/>
  <c r="F126" i="21"/>
  <c r="D127" i="21"/>
  <c r="F127" i="21"/>
  <c r="E127" i="21"/>
  <c r="D128" i="21"/>
  <c r="E128" i="21"/>
  <c r="F128" i="21"/>
  <c r="D129" i="21"/>
  <c r="F129" i="21"/>
  <c r="E129" i="21"/>
  <c r="D130" i="21"/>
  <c r="F130" i="21"/>
  <c r="E130" i="21"/>
  <c r="D131" i="21"/>
  <c r="E131" i="21"/>
  <c r="F131" i="21"/>
  <c r="D132" i="21"/>
  <c r="F132" i="21"/>
  <c r="E132" i="21"/>
  <c r="D133" i="21"/>
  <c r="E133" i="21"/>
  <c r="F133" i="21"/>
  <c r="D134" i="21"/>
  <c r="E134" i="21"/>
  <c r="F134" i="21"/>
  <c r="D135" i="21"/>
  <c r="F135" i="21"/>
  <c r="E135" i="21"/>
  <c r="D136" i="21"/>
  <c r="E136" i="21"/>
  <c r="F136" i="21"/>
  <c r="D137" i="21"/>
  <c r="E137" i="21"/>
  <c r="F137" i="21"/>
  <c r="D138" i="21"/>
  <c r="E138" i="21"/>
  <c r="F138" i="21"/>
  <c r="D139" i="21"/>
  <c r="E139" i="21"/>
  <c r="F139" i="21"/>
  <c r="D140" i="21"/>
  <c r="E140" i="21"/>
  <c r="F140" i="21"/>
  <c r="D141" i="21"/>
  <c r="F141" i="21"/>
  <c r="E141" i="21"/>
  <c r="D142" i="21"/>
  <c r="E142" i="21"/>
  <c r="F142" i="21"/>
  <c r="D143" i="21"/>
  <c r="E143" i="21"/>
  <c r="F143" i="21"/>
  <c r="D144" i="21"/>
  <c r="E144" i="21"/>
  <c r="F144" i="21"/>
  <c r="D145" i="21"/>
  <c r="F145" i="21"/>
  <c r="E145" i="21"/>
  <c r="D146" i="21"/>
  <c r="E146" i="21"/>
  <c r="F146" i="21"/>
  <c r="D147" i="21"/>
  <c r="E147" i="21"/>
  <c r="F147" i="21"/>
  <c r="D148" i="21"/>
  <c r="E148" i="21"/>
  <c r="F148" i="21"/>
  <c r="D149" i="21"/>
  <c r="E149" i="21"/>
  <c r="F149" i="21"/>
  <c r="D150" i="21"/>
  <c r="F150" i="21"/>
  <c r="E150" i="21"/>
  <c r="D151" i="21"/>
  <c r="E151" i="21"/>
  <c r="F151" i="21"/>
  <c r="D152" i="21"/>
  <c r="E152" i="21"/>
  <c r="F152" i="21"/>
  <c r="D153" i="21"/>
  <c r="E153" i="21"/>
  <c r="F153" i="21"/>
  <c r="D154" i="21"/>
  <c r="F154" i="21"/>
  <c r="E154" i="21"/>
  <c r="D155" i="21"/>
  <c r="F155" i="21"/>
  <c r="E155" i="21"/>
  <c r="D156" i="21"/>
  <c r="E156" i="21"/>
  <c r="F156" i="21"/>
  <c r="D157" i="21"/>
  <c r="E157" i="21"/>
  <c r="F157" i="21"/>
  <c r="D158" i="21"/>
  <c r="F158" i="21"/>
  <c r="E158" i="21"/>
  <c r="D159" i="21"/>
  <c r="E159" i="21"/>
  <c r="F159" i="21"/>
  <c r="D160" i="21"/>
  <c r="F160" i="21"/>
  <c r="E160" i="21"/>
  <c r="D161" i="21"/>
  <c r="F161" i="21"/>
  <c r="E161" i="21"/>
  <c r="D162" i="21"/>
  <c r="F162" i="21"/>
  <c r="E162" i="21"/>
  <c r="D163" i="21"/>
  <c r="F163" i="21"/>
  <c r="E163" i="21"/>
  <c r="D164" i="21"/>
  <c r="E164" i="21"/>
  <c r="F164" i="21"/>
  <c r="D165" i="21"/>
  <c r="E165" i="21"/>
  <c r="F165" i="21"/>
  <c r="D166" i="21"/>
  <c r="E166" i="21"/>
  <c r="F166" i="21"/>
  <c r="D167" i="21"/>
  <c r="E167" i="21"/>
  <c r="F167" i="21"/>
  <c r="D168" i="21"/>
  <c r="E168" i="21"/>
  <c r="F168" i="21"/>
  <c r="D169" i="21"/>
  <c r="F169" i="21"/>
  <c r="E169" i="21"/>
  <c r="D170" i="21"/>
  <c r="E170" i="21"/>
  <c r="F170" i="21"/>
  <c r="D171" i="21"/>
  <c r="E171" i="21"/>
  <c r="F171" i="21"/>
  <c r="D172" i="21"/>
  <c r="E172" i="21"/>
  <c r="F172" i="21"/>
  <c r="D173" i="21"/>
  <c r="E173" i="21"/>
  <c r="F173" i="21"/>
  <c r="D174" i="21"/>
  <c r="E174" i="21"/>
  <c r="F174" i="21"/>
  <c r="D175" i="21"/>
  <c r="E175" i="21"/>
  <c r="F175" i="21"/>
  <c r="D176" i="21"/>
  <c r="F176" i="21"/>
  <c r="E176" i="21"/>
  <c r="D177" i="21"/>
  <c r="F177" i="21"/>
  <c r="E177" i="21"/>
  <c r="D178" i="21"/>
  <c r="E178" i="21"/>
  <c r="F178" i="21"/>
  <c r="D179" i="21"/>
  <c r="E179" i="21"/>
  <c r="F179" i="21"/>
  <c r="D180" i="21"/>
  <c r="E180" i="21"/>
  <c r="F180" i="21"/>
  <c r="D181" i="21"/>
  <c r="F181" i="21"/>
  <c r="E181" i="21"/>
  <c r="D182" i="21"/>
  <c r="E182" i="21"/>
  <c r="F182" i="21"/>
  <c r="D183" i="21"/>
  <c r="F183" i="21"/>
  <c r="E183" i="21"/>
  <c r="D184" i="21"/>
  <c r="F184" i="21"/>
  <c r="E184" i="21"/>
  <c r="D185" i="21"/>
  <c r="E185" i="21"/>
  <c r="F185" i="21"/>
  <c r="D186" i="21"/>
  <c r="F186" i="21"/>
  <c r="E186" i="21"/>
  <c r="D187" i="21"/>
  <c r="F187" i="21"/>
  <c r="E187" i="21"/>
  <c r="D188" i="21"/>
  <c r="F188" i="21"/>
  <c r="E188" i="21"/>
  <c r="D189" i="21"/>
  <c r="F189" i="21"/>
  <c r="E189" i="21"/>
  <c r="D190" i="21"/>
  <c r="E190" i="21"/>
  <c r="F190" i="21"/>
  <c r="D191" i="21"/>
  <c r="E191" i="21"/>
  <c r="F191" i="21"/>
  <c r="D192" i="21"/>
  <c r="E192" i="21"/>
  <c r="F192" i="21"/>
  <c r="D193" i="21"/>
  <c r="E193" i="21"/>
  <c r="F193" i="21"/>
  <c r="D194" i="21"/>
  <c r="E194" i="21"/>
  <c r="F194" i="21"/>
  <c r="D195" i="21"/>
  <c r="E195" i="21"/>
  <c r="F195" i="21"/>
  <c r="D196" i="21"/>
  <c r="F196" i="21"/>
  <c r="E196" i="21"/>
  <c r="D197" i="21"/>
  <c r="F197" i="21"/>
  <c r="E197" i="21"/>
  <c r="D198" i="21"/>
  <c r="E198" i="21"/>
  <c r="F198" i="21"/>
  <c r="D199" i="21"/>
  <c r="E199" i="21"/>
  <c r="F199" i="21"/>
  <c r="D200" i="21"/>
  <c r="E200" i="21"/>
  <c r="F200" i="21"/>
  <c r="D201" i="21"/>
  <c r="F201" i="21"/>
  <c r="E201" i="21"/>
  <c r="D202" i="21"/>
  <c r="F202" i="21"/>
  <c r="E202" i="21"/>
  <c r="D203" i="21"/>
  <c r="F203" i="21"/>
  <c r="E203" i="21"/>
  <c r="D204" i="21"/>
  <c r="E204" i="21"/>
  <c r="F204" i="21"/>
  <c r="D205" i="21"/>
  <c r="E205" i="21"/>
  <c r="F205" i="21"/>
  <c r="D206" i="21"/>
  <c r="F206" i="21"/>
  <c r="E206" i="21"/>
  <c r="D207" i="21"/>
  <c r="E207" i="21"/>
  <c r="F207" i="21"/>
  <c r="D208" i="21"/>
  <c r="E208" i="21"/>
  <c r="F208" i="21"/>
  <c r="D209" i="21"/>
  <c r="E209" i="21"/>
  <c r="F209" i="21"/>
  <c r="D210" i="21"/>
  <c r="E210" i="21"/>
  <c r="F210" i="21"/>
  <c r="D211" i="21"/>
  <c r="F211" i="21"/>
  <c r="E211" i="21"/>
  <c r="D212" i="21"/>
  <c r="F212" i="21"/>
  <c r="E212" i="21"/>
  <c r="D213" i="21"/>
  <c r="F213" i="21"/>
  <c r="E213" i="21"/>
  <c r="D214" i="21"/>
  <c r="E214" i="21"/>
  <c r="F214" i="21"/>
  <c r="D215" i="21"/>
  <c r="F215" i="21"/>
  <c r="E215" i="21"/>
  <c r="D216" i="21"/>
  <c r="E216" i="21"/>
  <c r="F216" i="21"/>
  <c r="D217" i="21"/>
  <c r="F217" i="21"/>
  <c r="E217" i="21"/>
  <c r="D218" i="21"/>
  <c r="E218" i="21"/>
  <c r="F218" i="21"/>
  <c r="D219" i="21"/>
  <c r="F219" i="21"/>
  <c r="E219" i="21"/>
  <c r="D220" i="21"/>
  <c r="F220" i="21"/>
  <c r="E220" i="21"/>
  <c r="D221" i="21"/>
  <c r="F221" i="21"/>
  <c r="E221" i="21"/>
  <c r="D222" i="21"/>
  <c r="E222" i="21"/>
  <c r="F222" i="21"/>
  <c r="D223" i="21"/>
  <c r="E223" i="21"/>
  <c r="F223" i="21"/>
  <c r="D224" i="21"/>
  <c r="E224" i="21"/>
  <c r="F224" i="21"/>
  <c r="D225" i="21"/>
  <c r="F225" i="21"/>
  <c r="E225" i="21"/>
  <c r="D226" i="21"/>
  <c r="F226" i="21"/>
  <c r="E226" i="21"/>
  <c r="D227" i="21"/>
  <c r="E227" i="21"/>
  <c r="F227" i="21"/>
  <c r="D228" i="21"/>
  <c r="E228" i="21"/>
  <c r="F228" i="21"/>
  <c r="D229" i="21"/>
  <c r="F229" i="21"/>
  <c r="E229" i="21"/>
  <c r="D230" i="21"/>
  <c r="F230" i="21"/>
  <c r="E230" i="21"/>
  <c r="D231" i="21"/>
  <c r="E231" i="21"/>
  <c r="F231" i="21"/>
  <c r="D232" i="21"/>
  <c r="E232" i="21"/>
  <c r="F232" i="21"/>
  <c r="D233" i="21"/>
  <c r="E233" i="21"/>
  <c r="F233" i="21"/>
  <c r="D234" i="21"/>
  <c r="F234" i="21"/>
  <c r="E234" i="21"/>
  <c r="D235" i="21"/>
  <c r="E235" i="21"/>
  <c r="F235" i="21"/>
  <c r="D236" i="21"/>
  <c r="F236" i="21"/>
  <c r="E236" i="21"/>
  <c r="D237" i="21"/>
  <c r="F237" i="21"/>
  <c r="E237" i="21"/>
  <c r="D238" i="21"/>
  <c r="E238" i="21"/>
  <c r="F238" i="21"/>
  <c r="D239" i="21"/>
  <c r="E239" i="21"/>
  <c r="F239" i="21"/>
  <c r="D240" i="21"/>
  <c r="F240" i="21"/>
  <c r="E240" i="21"/>
  <c r="D241" i="21"/>
  <c r="E241" i="21"/>
  <c r="F241" i="21"/>
  <c r="D242" i="21"/>
  <c r="E242" i="21"/>
  <c r="F242" i="21"/>
  <c r="D243" i="21"/>
  <c r="F243" i="21"/>
  <c r="E243" i="21"/>
  <c r="D244" i="21"/>
  <c r="F244" i="21"/>
  <c r="E244" i="21"/>
  <c r="D245" i="21"/>
  <c r="F245" i="21"/>
  <c r="E245" i="21"/>
  <c r="D246" i="21"/>
  <c r="F246" i="21"/>
  <c r="E246" i="21"/>
  <c r="D247" i="21"/>
  <c r="F247" i="21"/>
  <c r="E247" i="21"/>
  <c r="D248" i="21"/>
  <c r="F248" i="21"/>
  <c r="E248" i="21"/>
  <c r="D249" i="21"/>
  <c r="E249" i="21"/>
  <c r="F249" i="21"/>
  <c r="D250" i="21"/>
  <c r="E250" i="21"/>
  <c r="F250" i="21"/>
  <c r="D251" i="21"/>
  <c r="F251" i="21"/>
  <c r="E251" i="21"/>
  <c r="D252" i="21"/>
  <c r="E252" i="21"/>
  <c r="F252" i="21"/>
  <c r="D253" i="21"/>
  <c r="F253" i="21"/>
  <c r="E253" i="21"/>
  <c r="D254" i="21"/>
  <c r="F254" i="21"/>
  <c r="E254" i="21"/>
  <c r="D255" i="21"/>
  <c r="F255" i="21"/>
  <c r="E255" i="21"/>
  <c r="D256" i="21"/>
  <c r="E256" i="21"/>
  <c r="F256" i="21"/>
  <c r="D257" i="21"/>
  <c r="F257" i="21"/>
  <c r="E257" i="21"/>
  <c r="D258" i="21"/>
  <c r="D259" i="21"/>
  <c r="F258" i="21"/>
  <c r="E258" i="21"/>
  <c r="F259" i="21"/>
  <c r="E259" i="21"/>
  <c r="D260" i="21"/>
  <c r="G3" i="29"/>
  <c r="I3" i="29"/>
  <c r="E260" i="21"/>
  <c r="F260" i="21"/>
  <c r="D261" i="21"/>
  <c r="F261" i="21"/>
  <c r="E261" i="21"/>
  <c r="J3" i="29" l="1"/>
  <c r="H3" i="29"/>
  <c r="D262" i="21"/>
  <c r="F262" i="21"/>
  <c r="E262" i="21"/>
  <c r="K3" i="29" l="1"/>
  <c r="D263" i="21"/>
  <c r="F263" i="21"/>
  <c r="E263" i="21"/>
  <c r="D264" i="21"/>
  <c r="E264" i="21"/>
  <c r="F264" i="21"/>
  <c r="D265" i="21"/>
  <c r="E265" i="21"/>
  <c r="F265" i="21"/>
  <c r="D266" i="21"/>
  <c r="F266" i="21"/>
  <c r="E266" i="21"/>
  <c r="D267" i="21"/>
  <c r="E267" i="21"/>
  <c r="F267" i="21"/>
  <c r="D268" i="21"/>
  <c r="F268" i="21"/>
  <c r="E268" i="21"/>
  <c r="D269" i="21"/>
  <c r="E269" i="21"/>
  <c r="F269" i="21"/>
  <c r="D270" i="21"/>
  <c r="E270" i="21"/>
  <c r="F270" i="21"/>
  <c r="D271" i="21"/>
  <c r="F271" i="21"/>
  <c r="E271" i="21"/>
  <c r="D272" i="21"/>
  <c r="E272" i="21"/>
  <c r="F272" i="21"/>
  <c r="D273" i="21"/>
  <c r="E273" i="21"/>
  <c r="F273" i="21"/>
  <c r="D274" i="21"/>
  <c r="E274" i="21"/>
  <c r="F274" i="21"/>
  <c r="D275" i="21"/>
  <c r="E275" i="21"/>
  <c r="F275" i="21"/>
  <c r="D276" i="21"/>
  <c r="F276" i="21"/>
  <c r="E276" i="21"/>
  <c r="D277" i="21"/>
  <c r="F277" i="21"/>
  <c r="E277" i="21"/>
  <c r="D278" i="21"/>
  <c r="E278" i="21"/>
  <c r="F278" i="21"/>
  <c r="D279" i="21"/>
  <c r="E279" i="21"/>
  <c r="F279" i="21"/>
  <c r="D280" i="21"/>
  <c r="E280" i="21"/>
  <c r="F280" i="21"/>
  <c r="D281" i="21"/>
  <c r="F281" i="21"/>
  <c r="E281" i="21"/>
  <c r="D282" i="21"/>
  <c r="E282" i="21"/>
  <c r="F282" i="21"/>
  <c r="D283" i="21"/>
  <c r="F283" i="21"/>
  <c r="E283" i="21"/>
  <c r="D284" i="21"/>
  <c r="F284" i="21"/>
  <c r="E284" i="21"/>
  <c r="D285" i="21"/>
  <c r="F285" i="21"/>
  <c r="E285" i="21"/>
  <c r="D286" i="21"/>
  <c r="F286" i="21"/>
  <c r="E286" i="21"/>
  <c r="D287" i="21"/>
  <c r="E287" i="21"/>
  <c r="F287" i="21"/>
  <c r="D288" i="21"/>
  <c r="F288" i="21"/>
  <c r="E288" i="21"/>
  <c r="D289" i="21"/>
  <c r="F289" i="21"/>
  <c r="E289" i="21"/>
  <c r="D290" i="21"/>
  <c r="E290" i="21"/>
  <c r="F290" i="21"/>
  <c r="D291" i="21"/>
  <c r="E291" i="21"/>
  <c r="F291" i="21"/>
  <c r="D292" i="21"/>
  <c r="E292" i="21"/>
  <c r="F292" i="21"/>
  <c r="D293" i="21"/>
  <c r="E293" i="21"/>
  <c r="F293" i="21"/>
  <c r="D294" i="21"/>
  <c r="F294" i="21"/>
  <c r="E294" i="21"/>
  <c r="D295" i="21"/>
  <c r="F295" i="21"/>
  <c r="E295" i="21"/>
  <c r="D296" i="21"/>
  <c r="E296" i="21"/>
  <c r="F296" i="21"/>
  <c r="D297" i="21"/>
  <c r="F297" i="21"/>
  <c r="E297" i="21"/>
  <c r="D298" i="21"/>
  <c r="E298" i="21"/>
  <c r="F298" i="21"/>
  <c r="D299" i="21"/>
  <c r="E299" i="21"/>
  <c r="F299" i="21"/>
  <c r="D300" i="21"/>
  <c r="F300" i="21"/>
  <c r="E300" i="21"/>
  <c r="D301" i="21"/>
  <c r="F301" i="21"/>
  <c r="E301" i="21"/>
  <c r="D302" i="21"/>
  <c r="E302" i="21"/>
  <c r="F302" i="21"/>
  <c r="D303" i="21"/>
  <c r="F303" i="21"/>
  <c r="E303" i="21"/>
  <c r="D304" i="21"/>
  <c r="F304" i="21"/>
  <c r="E304" i="21"/>
  <c r="D305" i="21"/>
  <c r="E305" i="21"/>
  <c r="F305" i="21"/>
  <c r="D306" i="21"/>
  <c r="F306" i="21"/>
  <c r="E306" i="21"/>
  <c r="D307" i="21"/>
  <c r="E307" i="21"/>
  <c r="F307" i="21"/>
  <c r="D308" i="21"/>
  <c r="E308" i="21"/>
  <c r="F308" i="21"/>
  <c r="D309" i="21"/>
  <c r="F309" i="21"/>
  <c r="E309" i="21"/>
  <c r="D310" i="21"/>
  <c r="E310" i="21"/>
  <c r="F310" i="21"/>
  <c r="D311" i="21"/>
  <c r="E311" i="21"/>
  <c r="F311" i="21"/>
  <c r="D312" i="21"/>
  <c r="F312" i="21"/>
  <c r="E312" i="21"/>
  <c r="D313" i="21"/>
  <c r="F313" i="21"/>
  <c r="E313" i="21"/>
  <c r="D314" i="21"/>
  <c r="F314" i="21"/>
  <c r="E314" i="21"/>
  <c r="D315" i="21"/>
  <c r="F315" i="21"/>
  <c r="E315" i="21"/>
  <c r="D316" i="21"/>
  <c r="F316" i="21"/>
  <c r="E316" i="21"/>
  <c r="D317" i="21"/>
  <c r="F317" i="21"/>
  <c r="E317" i="21"/>
  <c r="D318" i="21"/>
  <c r="E318" i="21"/>
  <c r="F318" i="21"/>
  <c r="D319" i="21"/>
  <c r="E319" i="21"/>
  <c r="F319" i="21"/>
  <c r="D320" i="21"/>
  <c r="F320" i="21"/>
  <c r="E320" i="21"/>
  <c r="D321" i="21"/>
  <c r="E321" i="21"/>
  <c r="F321" i="21"/>
  <c r="D322" i="21"/>
  <c r="E322" i="21"/>
  <c r="F322" i="21"/>
  <c r="D323" i="21"/>
  <c r="F323" i="21"/>
  <c r="E323" i="21"/>
  <c r="D324" i="21"/>
  <c r="F324" i="21"/>
  <c r="E324" i="21"/>
  <c r="D325" i="21"/>
  <c r="E325" i="21"/>
  <c r="F325" i="21"/>
  <c r="D326" i="21"/>
  <c r="F326" i="21"/>
  <c r="E326" i="21"/>
  <c r="D327" i="21"/>
  <c r="E327" i="21"/>
  <c r="F327" i="21"/>
  <c r="D328" i="21"/>
  <c r="E328" i="21"/>
  <c r="F328" i="21"/>
  <c r="D329" i="21"/>
  <c r="F329" i="21"/>
  <c r="E329" i="21"/>
  <c r="D330" i="21"/>
  <c r="F330" i="21"/>
  <c r="E330" i="21"/>
  <c r="D331" i="21"/>
  <c r="E331" i="21"/>
  <c r="F331" i="21"/>
  <c r="D332" i="21"/>
  <c r="F332" i="21"/>
  <c r="E332" i="21"/>
  <c r="D333" i="21"/>
  <c r="E333" i="21"/>
  <c r="F333" i="21"/>
  <c r="D334" i="21"/>
  <c r="E334" i="21"/>
  <c r="F334" i="21"/>
  <c r="D335" i="21"/>
  <c r="F335" i="21"/>
  <c r="E335" i="21"/>
  <c r="D336" i="21"/>
  <c r="F336" i="21"/>
  <c r="E336" i="21"/>
  <c r="D337" i="21"/>
  <c r="E337" i="21"/>
  <c r="F337" i="21"/>
  <c r="D338" i="21"/>
  <c r="F338" i="21"/>
  <c r="E338" i="21"/>
  <c r="D339" i="21"/>
  <c r="F339" i="21"/>
  <c r="E339" i="21"/>
  <c r="D340" i="21"/>
  <c r="F340" i="21"/>
  <c r="E340" i="21"/>
  <c r="D341" i="21"/>
  <c r="F341" i="21"/>
  <c r="E341" i="21"/>
  <c r="D342" i="21"/>
  <c r="F342" i="21"/>
  <c r="E342" i="21"/>
  <c r="D343" i="21"/>
  <c r="E343" i="21"/>
  <c r="F343" i="21"/>
  <c r="D344" i="21"/>
  <c r="E344" i="21"/>
  <c r="F344" i="21"/>
  <c r="D345" i="21"/>
  <c r="E345" i="21"/>
  <c r="F345" i="21"/>
  <c r="D346" i="21"/>
  <c r="F346" i="21"/>
  <c r="E346" i="21"/>
  <c r="D347" i="21"/>
  <c r="F347" i="21"/>
  <c r="E347" i="21"/>
  <c r="D348" i="21"/>
  <c r="E348" i="21"/>
  <c r="F348" i="21"/>
  <c r="D349" i="21"/>
  <c r="F349" i="21"/>
  <c r="E349" i="21"/>
  <c r="D350" i="21"/>
  <c r="E350" i="21"/>
  <c r="F350" i="21"/>
  <c r="D351" i="21"/>
  <c r="F351" i="21"/>
  <c r="E351" i="21"/>
  <c r="D352" i="21"/>
  <c r="E352" i="21"/>
  <c r="F352" i="21"/>
  <c r="D353" i="21"/>
  <c r="F353" i="21"/>
  <c r="E353" i="21"/>
  <c r="D354" i="21"/>
  <c r="F354" i="21"/>
  <c r="E354" i="21"/>
  <c r="D355" i="21"/>
  <c r="F355" i="21"/>
  <c r="E355" i="21"/>
  <c r="D356" i="21"/>
  <c r="F356" i="21"/>
  <c r="E356" i="21"/>
  <c r="D357" i="21"/>
  <c r="E357" i="21"/>
  <c r="F357" i="21"/>
  <c r="D358" i="21"/>
  <c r="F358" i="21"/>
  <c r="E358" i="21"/>
  <c r="D359" i="21"/>
  <c r="F359" i="21"/>
  <c r="E359" i="21"/>
  <c r="D360" i="21"/>
  <c r="E360" i="21"/>
  <c r="F360" i="21"/>
  <c r="D361" i="21"/>
  <c r="E361" i="21"/>
  <c r="F361" i="21"/>
  <c r="D362" i="21"/>
  <c r="E362" i="21"/>
  <c r="F362" i="21"/>
  <c r="D363" i="21"/>
  <c r="F363" i="21"/>
  <c r="E363" i="21"/>
  <c r="D364" i="21"/>
  <c r="E364" i="21"/>
  <c r="F364" i="21"/>
  <c r="D365" i="21"/>
  <c r="E365" i="21"/>
  <c r="F365" i="21"/>
  <c r="D366" i="21"/>
  <c r="F366" i="21"/>
  <c r="E366" i="21"/>
  <c r="D367" i="21"/>
  <c r="E367" i="21"/>
  <c r="F367" i="21"/>
  <c r="D368" i="21"/>
  <c r="E368" i="21"/>
  <c r="F368" i="21"/>
  <c r="D369" i="21"/>
  <c r="E369" i="21"/>
  <c r="F369" i="21"/>
  <c r="D370" i="21"/>
  <c r="F370" i="21"/>
  <c r="E370" i="21"/>
  <c r="D371" i="21"/>
  <c r="F371" i="21"/>
  <c r="E371" i="21"/>
  <c r="D372" i="21"/>
  <c r="F372" i="21"/>
  <c r="E372" i="21"/>
  <c r="D373" i="21"/>
  <c r="E373" i="21"/>
  <c r="F373" i="21"/>
  <c r="D374" i="21"/>
  <c r="F374" i="21"/>
  <c r="E374" i="21"/>
  <c r="D375" i="21"/>
  <c r="E375" i="21"/>
  <c r="F375" i="21"/>
  <c r="D376" i="21"/>
  <c r="E376" i="21"/>
  <c r="F376" i="21"/>
  <c r="D377" i="21"/>
  <c r="F377" i="21"/>
  <c r="E377" i="21"/>
  <c r="D378" i="21"/>
  <c r="F378" i="21"/>
  <c r="E378" i="21"/>
  <c r="D379" i="21"/>
  <c r="E379" i="21"/>
  <c r="F379" i="21"/>
  <c r="D380" i="21"/>
  <c r="E380" i="21"/>
  <c r="F380" i="21"/>
  <c r="D381" i="21"/>
  <c r="E381" i="21"/>
  <c r="F381" i="21"/>
  <c r="D382" i="21"/>
  <c r="E382" i="21"/>
  <c r="F382" i="21"/>
  <c r="D383" i="21"/>
  <c r="F383" i="21"/>
  <c r="E383" i="21"/>
  <c r="D384" i="21"/>
  <c r="F384" i="21"/>
  <c r="E384" i="21"/>
  <c r="D385" i="21"/>
  <c r="F385" i="21"/>
  <c r="E385" i="21"/>
  <c r="D386" i="21"/>
  <c r="F386" i="21"/>
  <c r="E386" i="21"/>
  <c r="D387" i="21"/>
  <c r="E387" i="21"/>
  <c r="F387" i="21"/>
  <c r="D388" i="21"/>
  <c r="F388" i="21"/>
  <c r="E388" i="21"/>
  <c r="D389" i="21"/>
  <c r="F389" i="21"/>
  <c r="E389" i="21"/>
  <c r="D390" i="21"/>
  <c r="E390" i="21"/>
  <c r="F390" i="21"/>
  <c r="D391" i="21"/>
  <c r="E391" i="21"/>
  <c r="F391" i="21"/>
  <c r="D392" i="21"/>
  <c r="E392" i="21"/>
  <c r="F392" i="21"/>
  <c r="D393" i="21"/>
  <c r="F393" i="21"/>
  <c r="E393" i="21"/>
  <c r="D394" i="21"/>
  <c r="E394" i="21"/>
  <c r="F394" i="21"/>
  <c r="D395" i="21"/>
  <c r="E395" i="21"/>
  <c r="F395" i="21"/>
  <c r="D396" i="21"/>
  <c r="F396" i="21"/>
  <c r="E396" i="21"/>
  <c r="D397" i="21"/>
  <c r="E397" i="21"/>
  <c r="F397" i="21"/>
  <c r="D398" i="21"/>
  <c r="F398" i="21"/>
  <c r="E398" i="21"/>
  <c r="D399" i="21"/>
  <c r="F399" i="21"/>
  <c r="E399" i="21"/>
  <c r="D400" i="21"/>
  <c r="E400" i="21"/>
  <c r="F400" i="21"/>
  <c r="D401" i="21"/>
  <c r="E401" i="21"/>
  <c r="F401" i="21"/>
  <c r="D402" i="21"/>
  <c r="E402" i="21"/>
  <c r="F402" i="21"/>
  <c r="D403" i="21"/>
  <c r="F403" i="21"/>
  <c r="E403" i="21"/>
  <c r="D404" i="21"/>
  <c r="E404" i="21"/>
  <c r="F404" i="21"/>
  <c r="D405" i="21"/>
  <c r="F405" i="21"/>
  <c r="E405" i="21"/>
  <c r="D406" i="21"/>
  <c r="E406" i="21"/>
  <c r="F406" i="21"/>
  <c r="D407" i="21"/>
  <c r="F407" i="21"/>
  <c r="E407" i="21"/>
  <c r="D408" i="21"/>
  <c r="F408" i="21"/>
  <c r="E408" i="21"/>
  <c r="D409" i="21"/>
  <c r="E409" i="21"/>
  <c r="F409" i="21"/>
  <c r="D410" i="21"/>
  <c r="F410" i="21"/>
  <c r="E410" i="21"/>
  <c r="D411" i="21"/>
  <c r="F411" i="21"/>
  <c r="E411" i="21"/>
  <c r="D412" i="21"/>
  <c r="F412" i="21"/>
  <c r="E412" i="21"/>
  <c r="D413" i="21"/>
  <c r="F413" i="21"/>
  <c r="E413" i="21"/>
  <c r="D414" i="21"/>
  <c r="F414" i="21"/>
  <c r="E414" i="21"/>
  <c r="D415" i="21"/>
  <c r="F415" i="21"/>
  <c r="E415" i="21"/>
  <c r="D416" i="21"/>
  <c r="F416" i="21"/>
  <c r="E416" i="21"/>
  <c r="D417" i="21"/>
  <c r="F417" i="21"/>
  <c r="E417" i="21"/>
  <c r="D418" i="21"/>
  <c r="F418" i="21"/>
  <c r="E418" i="21"/>
  <c r="D419" i="21"/>
  <c r="E419" i="21"/>
  <c r="F419" i="21"/>
  <c r="D420" i="21"/>
  <c r="E420" i="21"/>
  <c r="F420" i="21"/>
  <c r="D421" i="21"/>
  <c r="E421" i="21"/>
  <c r="F421" i="21"/>
  <c r="D422" i="21"/>
  <c r="F422" i="21"/>
  <c r="E422" i="21"/>
  <c r="D423" i="21"/>
  <c r="E423" i="21"/>
  <c r="F423" i="21"/>
  <c r="D424" i="21"/>
  <c r="F424" i="21"/>
  <c r="E424" i="21"/>
  <c r="D425" i="21"/>
  <c r="F425" i="21"/>
  <c r="E425" i="21"/>
  <c r="D426" i="21"/>
  <c r="F426" i="21"/>
  <c r="E426" i="21"/>
  <c r="D427" i="21"/>
  <c r="F427" i="21"/>
  <c r="E427" i="21"/>
  <c r="D428" i="21"/>
  <c r="F428" i="21"/>
  <c r="E428" i="21"/>
  <c r="D429" i="21"/>
  <c r="E429" i="21"/>
  <c r="F429" i="21"/>
  <c r="D430" i="21"/>
  <c r="F430" i="21"/>
  <c r="E430" i="21"/>
  <c r="D431" i="21"/>
  <c r="F431" i="21"/>
  <c r="E431" i="21"/>
  <c r="D432" i="21"/>
  <c r="F432" i="21"/>
  <c r="E432" i="21"/>
  <c r="D433" i="21"/>
  <c r="E433" i="21"/>
  <c r="F433" i="21"/>
  <c r="D434" i="21"/>
  <c r="F434" i="21"/>
  <c r="E434" i="21"/>
  <c r="D435" i="21"/>
  <c r="E435" i="21"/>
  <c r="F435" i="21"/>
  <c r="D436" i="21"/>
  <c r="F436" i="21"/>
  <c r="E436" i="21"/>
  <c r="D437" i="21"/>
  <c r="F437" i="21"/>
  <c r="E437" i="21"/>
  <c r="D438" i="21"/>
  <c r="E438" i="21"/>
  <c r="F438" i="21"/>
  <c r="D439" i="21"/>
  <c r="F439" i="21"/>
  <c r="E439" i="21"/>
  <c r="D440" i="21"/>
  <c r="F440" i="21"/>
  <c r="E440" i="21"/>
  <c r="D441" i="21"/>
  <c r="F441" i="21"/>
  <c r="E441" i="21"/>
  <c r="D442" i="21"/>
  <c r="E442" i="21"/>
  <c r="F442" i="21"/>
  <c r="D443" i="21"/>
  <c r="F443" i="21"/>
  <c r="E443" i="21"/>
  <c r="D444" i="21"/>
  <c r="F444" i="21"/>
  <c r="E444" i="21"/>
  <c r="D445" i="21"/>
  <c r="F445" i="21"/>
  <c r="E445" i="21"/>
  <c r="D446" i="21"/>
  <c r="F446" i="21"/>
  <c r="E446" i="21"/>
  <c r="D447" i="21"/>
  <c r="E447" i="21"/>
  <c r="F447" i="21"/>
  <c r="D448" i="21"/>
  <c r="F448" i="21"/>
  <c r="E448" i="21"/>
  <c r="D449" i="21"/>
  <c r="F449" i="21"/>
  <c r="E449" i="21"/>
  <c r="D450" i="21"/>
  <c r="E450" i="21"/>
  <c r="F450" i="21"/>
  <c r="D451" i="21"/>
  <c r="E451" i="21"/>
  <c r="F451" i="21"/>
  <c r="D452" i="21"/>
  <c r="E452" i="21"/>
  <c r="F452" i="21"/>
  <c r="D453" i="21"/>
  <c r="F453" i="21"/>
  <c r="E453" i="21"/>
  <c r="D454" i="21"/>
  <c r="F454" i="21"/>
  <c r="E454" i="21"/>
  <c r="D455" i="21"/>
  <c r="F455" i="21"/>
  <c r="E455" i="21"/>
  <c r="D456" i="21"/>
  <c r="F456" i="21"/>
  <c r="E456" i="21"/>
  <c r="D457" i="21"/>
  <c r="F457" i="21"/>
  <c r="E457" i="21"/>
  <c r="D458" i="21"/>
  <c r="E458" i="21"/>
  <c r="F458" i="21"/>
  <c r="D459" i="21"/>
  <c r="E459" i="21"/>
  <c r="F459" i="21"/>
  <c r="D460" i="21"/>
  <c r="E460" i="21"/>
  <c r="F460" i="21"/>
  <c r="D461" i="21"/>
  <c r="F461" i="21"/>
  <c r="E461" i="21"/>
  <c r="D462" i="21"/>
  <c r="E462" i="21"/>
  <c r="F462" i="21"/>
  <c r="D463" i="21"/>
  <c r="F463" i="21"/>
  <c r="E463" i="21"/>
  <c r="D464" i="21"/>
  <c r="F464" i="21"/>
  <c r="E464" i="21"/>
  <c r="D465" i="21"/>
  <c r="F465" i="21"/>
  <c r="E465" i="21"/>
  <c r="D466" i="21"/>
  <c r="E466" i="21"/>
  <c r="F466" i="21"/>
  <c r="D467" i="21"/>
  <c r="F467" i="21"/>
  <c r="E467" i="21"/>
  <c r="D468" i="21"/>
  <c r="E468" i="21"/>
  <c r="F468" i="21"/>
  <c r="D469" i="21"/>
  <c r="E469" i="21"/>
  <c r="F469" i="21"/>
  <c r="D470" i="21"/>
  <c r="E470" i="21"/>
  <c r="F470" i="21"/>
  <c r="D471" i="21"/>
  <c r="F471" i="21"/>
  <c r="E471" i="21"/>
  <c r="D472" i="21"/>
  <c r="F472" i="21"/>
  <c r="E472" i="21"/>
  <c r="D473" i="21"/>
  <c r="F473" i="21"/>
  <c r="E473" i="21"/>
  <c r="D474" i="21"/>
  <c r="F474" i="21"/>
  <c r="E474" i="21"/>
  <c r="D475" i="21"/>
  <c r="F475" i="21"/>
  <c r="E475" i="21"/>
  <c r="D476" i="21"/>
  <c r="F476" i="21"/>
  <c r="E476" i="21"/>
  <c r="D477" i="21"/>
  <c r="E477" i="21"/>
  <c r="F477" i="21"/>
  <c r="D478" i="21"/>
  <c r="E478" i="21"/>
  <c r="F478" i="21"/>
  <c r="D479" i="21"/>
  <c r="E479" i="21"/>
  <c r="F479" i="21"/>
  <c r="D480" i="21" l="1"/>
  <c r="E480" i="21"/>
  <c r="F480" i="21"/>
  <c r="D481" i="21" l="1"/>
  <c r="E481" i="21"/>
  <c r="F481" i="21"/>
  <c r="D482" i="21" l="1"/>
  <c r="E482" i="21"/>
  <c r="F482" i="21"/>
  <c r="D483" i="21" l="1"/>
  <c r="F483" i="21"/>
  <c r="E483" i="21"/>
  <c r="D484" i="21" l="1"/>
  <c r="F484" i="21"/>
  <c r="E484" i="21"/>
  <c r="D485" i="21" l="1"/>
  <c r="E485" i="21"/>
  <c r="F485" i="21"/>
  <c r="D486" i="21" l="1"/>
  <c r="F486" i="21"/>
  <c r="E486" i="21"/>
  <c r="D487" i="21" l="1"/>
  <c r="F487" i="21"/>
  <c r="E487" i="21"/>
  <c r="D488" i="21" l="1"/>
  <c r="F488" i="21"/>
  <c r="E488" i="21"/>
  <c r="D489" i="21" l="1"/>
  <c r="F489" i="21"/>
  <c r="E489" i="21"/>
  <c r="D490" i="21" l="1"/>
  <c r="E490" i="21"/>
  <c r="F490" i="21"/>
  <c r="D491" i="21" l="1"/>
  <c r="F491" i="21"/>
  <c r="E491" i="21"/>
  <c r="D492" i="21" l="1"/>
  <c r="E492" i="21"/>
  <c r="F492" i="21"/>
  <c r="D493" i="21" l="1"/>
  <c r="F493" i="21"/>
  <c r="E493" i="21"/>
  <c r="D494" i="21" l="1"/>
  <c r="E494" i="21"/>
  <c r="F494" i="21"/>
  <c r="D495" i="21" l="1"/>
  <c r="E495" i="21"/>
  <c r="F495" i="21"/>
  <c r="D496" i="21"/>
  <c r="F496" i="21"/>
  <c r="E496" i="21"/>
  <c r="D497" i="21" l="1"/>
  <c r="E497" i="21"/>
  <c r="F497" i="21"/>
  <c r="D498" i="21" l="1"/>
  <c r="F498" i="21"/>
  <c r="E498" i="21"/>
  <c r="D499" i="21" l="1"/>
  <c r="E499" i="21"/>
  <c r="F499" i="21"/>
  <c r="D500" i="21" l="1"/>
  <c r="E500" i="21"/>
  <c r="F500" i="21"/>
  <c r="D501" i="21" l="1"/>
  <c r="F501" i="21"/>
  <c r="E501" i="21"/>
  <c r="D502" i="21" l="1"/>
  <c r="F502" i="21"/>
  <c r="E502" i="21"/>
  <c r="D503" i="21" l="1"/>
  <c r="F503" i="21"/>
  <c r="E503" i="21"/>
  <c r="D504" i="21" l="1"/>
  <c r="E504" i="21"/>
  <c r="F504" i="21"/>
  <c r="D505" i="21" l="1"/>
  <c r="E505" i="21"/>
  <c r="F505" i="21"/>
  <c r="D506" i="21" l="1"/>
  <c r="E506" i="21"/>
  <c r="F506" i="21"/>
  <c r="D507" i="21" l="1"/>
  <c r="E507" i="21"/>
  <c r="F507" i="21"/>
  <c r="D508" i="21" l="1"/>
  <c r="F508" i="21"/>
  <c r="E508" i="21"/>
  <c r="D509" i="21" l="1"/>
  <c r="F509" i="21"/>
  <c r="E509" i="21"/>
  <c r="D510" i="21" l="1"/>
  <c r="F510" i="21"/>
  <c r="E510" i="21"/>
  <c r="D511" i="21" l="1"/>
  <c r="F511" i="21"/>
  <c r="E511" i="21"/>
  <c r="I4" i="29"/>
  <c r="G4" i="29"/>
  <c r="H4" i="29" l="1"/>
  <c r="J4" i="29"/>
  <c r="K4" i="29" s="1"/>
  <c r="D512" i="21"/>
  <c r="E512" i="21"/>
  <c r="F512" i="21"/>
  <c r="D513" i="21" l="1"/>
  <c r="F513" i="21"/>
  <c r="E513" i="21"/>
  <c r="D514" i="21" l="1"/>
  <c r="E514" i="21"/>
  <c r="F514" i="21"/>
  <c r="D515" i="21" l="1"/>
  <c r="E515" i="21"/>
  <c r="F515" i="21"/>
  <c r="D516" i="21" l="1"/>
  <c r="E516" i="21"/>
  <c r="F516" i="21"/>
  <c r="D517" i="21" l="1"/>
  <c r="F517" i="21"/>
  <c r="E517" i="21"/>
  <c r="D518" i="21" l="1"/>
  <c r="F518" i="21"/>
  <c r="E518" i="21"/>
  <c r="D519" i="21" l="1"/>
  <c r="E519" i="21"/>
  <c r="F519" i="21"/>
  <c r="D520" i="21" l="1"/>
  <c r="E520" i="21"/>
  <c r="F520" i="21"/>
  <c r="D521" i="21" l="1"/>
  <c r="E521" i="21"/>
  <c r="F521" i="21"/>
  <c r="D522" i="21" l="1"/>
  <c r="E522" i="21"/>
  <c r="F522" i="21"/>
  <c r="D523" i="21" l="1"/>
  <c r="F523" i="21"/>
  <c r="E523" i="21"/>
  <c r="D524" i="21" l="1"/>
  <c r="F524" i="21"/>
  <c r="E524" i="21"/>
  <c r="D525" i="21" l="1"/>
  <c r="F525" i="21"/>
  <c r="E525" i="21"/>
  <c r="D526" i="21" l="1"/>
  <c r="E526" i="21"/>
  <c r="F526" i="21"/>
  <c r="D527" i="21" l="1"/>
  <c r="F527" i="21"/>
  <c r="E527" i="21"/>
  <c r="D528" i="21" l="1"/>
  <c r="E528" i="21"/>
  <c r="F528" i="21"/>
  <c r="D529" i="21" l="1"/>
  <c r="E529" i="21"/>
  <c r="F529" i="21"/>
  <c r="D530" i="21" l="1"/>
  <c r="E530" i="21"/>
  <c r="F530" i="21"/>
  <c r="D531" i="21" l="1"/>
  <c r="F531" i="21"/>
  <c r="E531" i="21"/>
  <c r="D532" i="21" l="1"/>
  <c r="F532" i="21"/>
  <c r="E532" i="21"/>
  <c r="D533" i="21" l="1"/>
  <c r="E533" i="21"/>
  <c r="F533" i="21"/>
  <c r="D534" i="21" l="1"/>
  <c r="F534" i="21"/>
  <c r="E534" i="21"/>
  <c r="D535" i="21" l="1"/>
  <c r="F535" i="21"/>
  <c r="E535" i="21"/>
  <c r="D536" i="21" l="1"/>
  <c r="E536" i="21"/>
  <c r="F536" i="21"/>
  <c r="D537" i="21" l="1"/>
  <c r="F537" i="21"/>
  <c r="E537" i="21"/>
  <c r="D538" i="21" l="1"/>
  <c r="F538" i="21"/>
  <c r="E538" i="21"/>
  <c r="D539" i="21" l="1"/>
  <c r="E539" i="21"/>
  <c r="F539" i="21"/>
  <c r="D540" i="21" l="1"/>
  <c r="E540" i="21"/>
  <c r="F540" i="21"/>
  <c r="D541" i="21" l="1"/>
  <c r="E541" i="21"/>
  <c r="F541" i="21"/>
  <c r="D542" i="21" l="1"/>
  <c r="F542" i="21"/>
  <c r="E542" i="21"/>
  <c r="D543" i="21" l="1"/>
  <c r="E543" i="21"/>
  <c r="F543" i="21"/>
  <c r="D544" i="21" l="1"/>
  <c r="E544" i="21"/>
  <c r="F544" i="21"/>
  <c r="D545" i="21" l="1"/>
  <c r="F545" i="21"/>
  <c r="E545" i="21"/>
  <c r="D546" i="21" l="1"/>
  <c r="E546" i="21"/>
  <c r="F546" i="21"/>
  <c r="D547" i="21" l="1"/>
  <c r="F547" i="21"/>
  <c r="E547" i="21"/>
  <c r="D548" i="21" l="1"/>
  <c r="F548" i="21"/>
  <c r="E548" i="21"/>
  <c r="D549" i="21" l="1"/>
  <c r="E549" i="21"/>
  <c r="F549" i="21"/>
  <c r="D550" i="21" l="1"/>
  <c r="E550" i="21"/>
  <c r="F550" i="21"/>
  <c r="D551" i="21" l="1"/>
  <c r="E551" i="21"/>
  <c r="F551" i="21"/>
  <c r="D552" i="21" l="1"/>
  <c r="F552" i="21"/>
  <c r="E552" i="21"/>
  <c r="D553" i="21" l="1"/>
  <c r="E553" i="21"/>
  <c r="F553" i="21"/>
  <c r="D554" i="21" l="1"/>
  <c r="E554" i="21"/>
  <c r="F554" i="21"/>
  <c r="D555" i="21" l="1"/>
  <c r="F555" i="21"/>
  <c r="E555" i="21"/>
  <c r="D556" i="21" l="1"/>
  <c r="F556" i="21"/>
  <c r="E556" i="21"/>
  <c r="D557" i="21" l="1"/>
  <c r="F557" i="21"/>
  <c r="E557" i="21"/>
  <c r="D558" i="21" l="1"/>
  <c r="E558" i="21"/>
  <c r="F558" i="21"/>
  <c r="D559" i="21" l="1"/>
  <c r="E559" i="21"/>
  <c r="F559" i="21"/>
  <c r="D560" i="21" l="1"/>
  <c r="E560" i="21"/>
  <c r="F560" i="21"/>
  <c r="D561" i="21" l="1"/>
  <c r="F561" i="21"/>
  <c r="E561" i="21"/>
  <c r="D562" i="21" l="1"/>
  <c r="F562" i="21"/>
  <c r="E562" i="21"/>
  <c r="D563" i="21" l="1"/>
  <c r="F563" i="21"/>
  <c r="E563" i="21"/>
  <c r="D564" i="21" l="1"/>
  <c r="E564" i="21"/>
  <c r="F564" i="21"/>
  <c r="D565" i="21" l="1"/>
  <c r="F565" i="21"/>
  <c r="E565" i="21"/>
  <c r="D566" i="21" l="1"/>
  <c r="E566" i="21"/>
  <c r="F566" i="21"/>
  <c r="D567" i="21" l="1"/>
  <c r="F567" i="21"/>
  <c r="E567" i="21"/>
  <c r="D568" i="21" l="1"/>
  <c r="F568" i="21"/>
  <c r="E568" i="21"/>
  <c r="D569" i="21" l="1"/>
  <c r="E569" i="21"/>
  <c r="F569" i="21"/>
  <c r="D570" i="21" l="1"/>
  <c r="E570" i="21"/>
  <c r="F570" i="21"/>
  <c r="D571" i="21" l="1"/>
  <c r="E571" i="21"/>
  <c r="F571" i="21"/>
  <c r="D572" i="21" l="1"/>
  <c r="F572" i="21"/>
  <c r="E572" i="21"/>
  <c r="D573" i="21" l="1"/>
  <c r="E573" i="21"/>
  <c r="F573" i="21"/>
  <c r="D574" i="21" l="1"/>
  <c r="E574" i="21"/>
  <c r="F574" i="21"/>
  <c r="D575" i="21" l="1"/>
  <c r="E575" i="21"/>
  <c r="F575" i="21"/>
  <c r="D576" i="21" l="1"/>
  <c r="F576" i="21"/>
  <c r="E576" i="21"/>
  <c r="D577" i="21" l="1"/>
  <c r="E577" i="21"/>
  <c r="F577" i="21"/>
  <c r="D578" i="21" l="1"/>
  <c r="E578" i="21"/>
  <c r="F578" i="21"/>
  <c r="D579" i="21" l="1"/>
  <c r="F579" i="21"/>
  <c r="E579" i="21"/>
  <c r="D580" i="21" l="1"/>
  <c r="E580" i="21"/>
  <c r="F580" i="21"/>
  <c r="D581" i="21" l="1"/>
  <c r="E581" i="21"/>
  <c r="F581" i="21"/>
  <c r="D582" i="21" l="1"/>
  <c r="E582" i="21"/>
  <c r="F582" i="21"/>
  <c r="D583" i="21" l="1"/>
  <c r="E583" i="21"/>
  <c r="F583" i="21"/>
  <c r="D584" i="21" l="1"/>
  <c r="F584" i="21"/>
  <c r="E584" i="21"/>
  <c r="D585" i="21" l="1"/>
  <c r="F585" i="21"/>
  <c r="E585" i="21"/>
  <c r="D586" i="21" l="1"/>
  <c r="F586" i="21"/>
  <c r="E586" i="21"/>
  <c r="D587" i="21" l="1"/>
  <c r="E587" i="21"/>
  <c r="F587" i="21"/>
  <c r="D588" i="21" l="1"/>
  <c r="E588" i="21"/>
  <c r="F588" i="21"/>
  <c r="D589" i="21" l="1"/>
  <c r="E589" i="21"/>
  <c r="F589" i="21"/>
  <c r="D590" i="21" l="1"/>
  <c r="E590" i="21"/>
  <c r="F590" i="21"/>
  <c r="D591" i="21" l="1"/>
  <c r="F591" i="21"/>
  <c r="E591" i="21"/>
  <c r="D592" i="21"/>
  <c r="E592" i="21"/>
  <c r="F592" i="21"/>
  <c r="D593" i="21" l="1"/>
  <c r="E593" i="21"/>
  <c r="F593" i="21"/>
  <c r="D594" i="21" l="1"/>
  <c r="E594" i="21"/>
  <c r="F594" i="21"/>
  <c r="D595" i="21" l="1"/>
  <c r="F595" i="21"/>
  <c r="E595" i="21"/>
  <c r="D596" i="21" l="1"/>
  <c r="E596" i="21"/>
  <c r="F596" i="21"/>
  <c r="D597" i="21" l="1"/>
  <c r="E597" i="21"/>
  <c r="F597" i="21"/>
  <c r="D598" i="21" l="1"/>
  <c r="F598" i="21"/>
  <c r="E598" i="21"/>
  <c r="D599" i="21" l="1"/>
  <c r="F599" i="21"/>
  <c r="E599" i="21"/>
  <c r="D600" i="21" l="1"/>
  <c r="F600" i="21"/>
  <c r="E600" i="21"/>
  <c r="D601" i="21" l="1"/>
  <c r="E601" i="21"/>
  <c r="F601" i="21"/>
  <c r="D602" i="21" l="1"/>
  <c r="E602" i="21"/>
  <c r="F602" i="21"/>
  <c r="D603" i="21" l="1"/>
  <c r="E603" i="21"/>
  <c r="F603" i="21"/>
  <c r="D604" i="21" l="1"/>
  <c r="E604" i="21"/>
  <c r="F604" i="21"/>
  <c r="D605" i="21" l="1"/>
  <c r="F605" i="21"/>
  <c r="E605" i="21"/>
  <c r="D606" i="21" l="1"/>
  <c r="F606" i="21"/>
  <c r="E606" i="21"/>
  <c r="D607" i="21" l="1"/>
  <c r="E607" i="21"/>
  <c r="F607" i="21"/>
  <c r="D608" i="21" l="1"/>
  <c r="E608" i="21"/>
  <c r="F608" i="21"/>
  <c r="D609" i="21" l="1"/>
  <c r="E609" i="21"/>
  <c r="F609" i="21"/>
  <c r="D610" i="21" l="1"/>
  <c r="E610" i="21"/>
  <c r="F610" i="21"/>
  <c r="D611" i="21" l="1"/>
  <c r="E611" i="21"/>
  <c r="F611" i="21"/>
  <c r="D612" i="21" l="1"/>
  <c r="F612" i="21"/>
  <c r="E612" i="21"/>
  <c r="D613" i="21" l="1"/>
  <c r="F613" i="21"/>
  <c r="E613" i="21"/>
  <c r="D614" i="21" l="1"/>
  <c r="F614" i="21"/>
  <c r="E614" i="21"/>
  <c r="D615" i="21" l="1"/>
  <c r="E615" i="21"/>
  <c r="F615" i="21"/>
  <c r="D616" i="21" l="1"/>
  <c r="E616" i="21"/>
  <c r="F616" i="21"/>
  <c r="D617" i="21" l="1"/>
  <c r="F617" i="21"/>
  <c r="E617" i="21"/>
  <c r="D618" i="21" l="1"/>
  <c r="E618" i="21"/>
  <c r="F618" i="21"/>
  <c r="D619" i="21" l="1"/>
  <c r="E619" i="21"/>
  <c r="F619" i="21"/>
  <c r="D620" i="21" l="1"/>
  <c r="F620" i="21"/>
  <c r="E620" i="21"/>
  <c r="D621" i="21" l="1"/>
  <c r="F621" i="21"/>
  <c r="E621" i="21"/>
  <c r="D622" i="21" l="1"/>
  <c r="E622" i="21"/>
  <c r="F622" i="21"/>
  <c r="D623" i="21" l="1"/>
  <c r="F623" i="21"/>
  <c r="E623" i="21"/>
  <c r="D624" i="21" l="1"/>
  <c r="E624" i="21"/>
  <c r="F624" i="21"/>
  <c r="D625" i="21" l="1"/>
  <c r="F625" i="21"/>
  <c r="E625" i="21"/>
  <c r="D626" i="21" l="1"/>
  <c r="F626" i="21"/>
  <c r="E626" i="21"/>
  <c r="D627" i="21" l="1"/>
  <c r="E627" i="21"/>
  <c r="F627" i="21"/>
  <c r="D628" i="21" l="1"/>
  <c r="E628" i="21"/>
  <c r="F628" i="21"/>
  <c r="D629" i="21" l="1"/>
  <c r="F629" i="21"/>
  <c r="E629" i="21"/>
  <c r="D630" i="21" l="1"/>
  <c r="F630" i="21"/>
  <c r="E630" i="21"/>
  <c r="D631" i="21" l="1"/>
  <c r="E631" i="21"/>
  <c r="F631" i="21"/>
  <c r="D632" i="21" l="1"/>
  <c r="F632" i="21"/>
  <c r="E632" i="21"/>
  <c r="D633" i="21" l="1"/>
  <c r="E633" i="21"/>
  <c r="F633" i="21"/>
  <c r="D634" i="21" l="1"/>
  <c r="F634" i="21"/>
  <c r="E634" i="21"/>
  <c r="D635" i="21" l="1"/>
  <c r="F635" i="21"/>
  <c r="E635" i="21"/>
  <c r="D636" i="21" l="1"/>
  <c r="F636" i="21"/>
  <c r="E636" i="21"/>
  <c r="D637" i="21" l="1"/>
  <c r="F637" i="21"/>
  <c r="E637" i="21"/>
  <c r="D638" i="21" l="1"/>
  <c r="E638" i="21"/>
  <c r="F638" i="21"/>
  <c r="D639" i="21" l="1"/>
  <c r="E639" i="21"/>
  <c r="F639" i="21"/>
  <c r="D640" i="21" l="1"/>
  <c r="E640" i="21"/>
  <c r="F640" i="21"/>
  <c r="D641" i="21" l="1"/>
  <c r="E641" i="21"/>
  <c r="F641" i="21"/>
  <c r="D642" i="21" l="1"/>
  <c r="E642" i="21"/>
  <c r="F642" i="21"/>
  <c r="D643" i="21" l="1"/>
  <c r="F643" i="21"/>
  <c r="E643" i="21"/>
  <c r="D644" i="21" l="1"/>
  <c r="F644" i="21"/>
  <c r="E644" i="21"/>
  <c r="D645" i="21" l="1"/>
  <c r="E645" i="21"/>
  <c r="F645" i="21"/>
  <c r="D646" i="21" l="1"/>
  <c r="E646" i="21"/>
  <c r="F646" i="21"/>
  <c r="D647" i="21" l="1"/>
  <c r="F647" i="21"/>
  <c r="E647" i="21"/>
  <c r="D648" i="21" l="1"/>
  <c r="E648" i="21"/>
  <c r="F648" i="21"/>
  <c r="D649" i="21" l="1"/>
  <c r="F649" i="21"/>
  <c r="E649" i="21"/>
  <c r="D650" i="21" l="1"/>
  <c r="F650" i="21"/>
  <c r="E650" i="21"/>
  <c r="D651" i="21" l="1"/>
  <c r="E651" i="21"/>
  <c r="F651" i="21"/>
  <c r="D652" i="21" l="1"/>
  <c r="F652" i="21"/>
  <c r="E652" i="21"/>
  <c r="D653" i="21" l="1"/>
  <c r="E653" i="21"/>
  <c r="F653" i="21"/>
  <c r="D654" i="21" l="1"/>
  <c r="F654" i="21"/>
  <c r="E654" i="21"/>
  <c r="D655" i="21" l="1"/>
  <c r="F655" i="21"/>
  <c r="E655" i="21"/>
  <c r="D656" i="21" l="1"/>
  <c r="F656" i="21"/>
  <c r="E656" i="21"/>
  <c r="D657" i="21" l="1"/>
  <c r="E657" i="21"/>
  <c r="F657" i="21"/>
  <c r="D658" i="21" l="1"/>
  <c r="E658" i="21"/>
  <c r="F658" i="21"/>
  <c r="D659" i="21" l="1"/>
  <c r="E659" i="21"/>
  <c r="F659" i="21"/>
  <c r="D660" i="21" l="1"/>
  <c r="E660" i="21"/>
  <c r="F660" i="21"/>
  <c r="D661" i="21" l="1"/>
  <c r="F661" i="21"/>
  <c r="E661" i="21"/>
  <c r="D662" i="21" l="1"/>
  <c r="F662" i="21"/>
  <c r="E662" i="21"/>
  <c r="D663" i="21" l="1"/>
  <c r="F663" i="21"/>
  <c r="E663" i="21"/>
  <c r="D664" i="21" l="1"/>
  <c r="F664" i="21"/>
  <c r="E664" i="21"/>
  <c r="D665" i="21" l="1"/>
  <c r="E665" i="21"/>
  <c r="F665" i="21"/>
  <c r="D666" i="21" l="1"/>
  <c r="E666" i="21"/>
  <c r="F666" i="21"/>
  <c r="D667" i="21" l="1"/>
  <c r="F667" i="21"/>
  <c r="E667" i="21"/>
  <c r="D668" i="21" l="1"/>
  <c r="E668" i="21"/>
  <c r="F668" i="21"/>
  <c r="D669" i="21" l="1"/>
  <c r="F669" i="21"/>
  <c r="E669" i="21"/>
  <c r="D670" i="21" l="1"/>
  <c r="E670" i="21"/>
  <c r="F670" i="21"/>
  <c r="D671" i="21" l="1"/>
  <c r="F671" i="21"/>
  <c r="E671" i="21"/>
  <c r="D672" i="21" l="1"/>
  <c r="F672" i="21"/>
  <c r="E672" i="21"/>
  <c r="D673" i="21" l="1"/>
  <c r="F673" i="21"/>
  <c r="E673" i="21"/>
  <c r="D674" i="21" l="1"/>
  <c r="E674" i="21"/>
  <c r="F674" i="21"/>
  <c r="D675" i="21" l="1"/>
  <c r="F675" i="21"/>
  <c r="E675" i="21"/>
  <c r="G5" i="29"/>
  <c r="I5" i="29"/>
  <c r="J5" i="29" l="1"/>
  <c r="H5" i="29"/>
  <c r="D676" i="21"/>
  <c r="F676" i="21"/>
  <c r="E676" i="21"/>
  <c r="K5" i="29" l="1"/>
  <c r="D677" i="21"/>
  <c r="F677" i="21"/>
  <c r="E677" i="21"/>
  <c r="D678" i="21" l="1"/>
  <c r="E678" i="21"/>
  <c r="F678" i="21"/>
  <c r="D679" i="21" l="1"/>
  <c r="F679" i="21"/>
  <c r="E679" i="21"/>
  <c r="D680" i="21" l="1"/>
  <c r="E680" i="21"/>
  <c r="F680" i="21"/>
  <c r="D681" i="21" l="1"/>
  <c r="F681" i="21"/>
  <c r="E681" i="21"/>
  <c r="D682" i="21" l="1"/>
  <c r="F682" i="21"/>
  <c r="E682" i="21"/>
  <c r="D683" i="21" l="1"/>
  <c r="E683" i="21"/>
  <c r="F683" i="21"/>
  <c r="D684" i="21" l="1"/>
  <c r="E684" i="21"/>
  <c r="F684" i="21"/>
  <c r="D685" i="21" l="1"/>
  <c r="F685" i="21"/>
  <c r="E685" i="21"/>
  <c r="D686" i="21" l="1"/>
  <c r="F686" i="21"/>
  <c r="E686" i="21"/>
  <c r="D687" i="21" l="1"/>
  <c r="F687" i="21"/>
  <c r="E687" i="21"/>
  <c r="D688" i="21" l="1"/>
  <c r="E688" i="21"/>
  <c r="F688" i="21"/>
  <c r="D689" i="21" l="1"/>
  <c r="F689" i="21"/>
  <c r="E689" i="21"/>
  <c r="D690" i="21" l="1"/>
  <c r="E690" i="21"/>
  <c r="F690" i="21"/>
  <c r="D691" i="21" l="1"/>
  <c r="F691" i="21"/>
  <c r="E691" i="21"/>
  <c r="D692" i="21" l="1"/>
  <c r="E692" i="21"/>
  <c r="F692" i="21"/>
  <c r="D693" i="21" l="1"/>
  <c r="F693" i="21"/>
  <c r="E693" i="21"/>
  <c r="D694" i="21" l="1"/>
  <c r="F694" i="21"/>
  <c r="E694" i="21"/>
  <c r="D695" i="21" l="1"/>
  <c r="F695" i="21"/>
  <c r="E695" i="21"/>
  <c r="D696" i="21"/>
  <c r="F696" i="21"/>
  <c r="E696" i="21"/>
  <c r="D697" i="21" l="1"/>
  <c r="F697" i="21"/>
  <c r="E697" i="21"/>
  <c r="D698" i="21" l="1"/>
  <c r="F698" i="21"/>
  <c r="E698" i="21"/>
  <c r="D699" i="21" l="1"/>
  <c r="E699" i="21"/>
  <c r="F699" i="21"/>
  <c r="D700" i="21" l="1"/>
  <c r="F700" i="21"/>
  <c r="E700" i="21"/>
  <c r="D701" i="21" l="1"/>
  <c r="E701" i="21"/>
  <c r="F701" i="21"/>
  <c r="D702" i="21" l="1"/>
  <c r="E702" i="21"/>
  <c r="F702" i="21"/>
  <c r="D703" i="21" l="1"/>
  <c r="F703" i="21"/>
  <c r="E703" i="21"/>
  <c r="D704" i="21" l="1"/>
  <c r="E704" i="21"/>
  <c r="F704" i="21"/>
  <c r="D705" i="21" l="1"/>
  <c r="F705" i="21"/>
  <c r="E705" i="21"/>
  <c r="D706" i="21" l="1"/>
  <c r="E706" i="21"/>
  <c r="F706" i="21"/>
  <c r="D707" i="21" l="1"/>
  <c r="F707" i="21"/>
  <c r="E707" i="21"/>
  <c r="D708" i="21" l="1"/>
  <c r="F708" i="21"/>
  <c r="E708" i="21"/>
  <c r="D709" i="21" l="1"/>
  <c r="E709" i="21"/>
  <c r="F709" i="21"/>
  <c r="D710" i="21" l="1"/>
  <c r="F710" i="21"/>
  <c r="E710" i="21"/>
  <c r="D711" i="21" l="1"/>
  <c r="E711" i="21"/>
  <c r="F711" i="21"/>
  <c r="D712" i="21" l="1"/>
  <c r="E712" i="21"/>
  <c r="F712" i="21"/>
  <c r="D713" i="21" l="1"/>
  <c r="E713" i="21"/>
  <c r="F713" i="21"/>
  <c r="D714" i="21" l="1"/>
  <c r="E714" i="21"/>
  <c r="F714" i="21"/>
  <c r="D715" i="21" l="1"/>
  <c r="E715" i="21"/>
  <c r="F715" i="21"/>
  <c r="D716" i="21" l="1"/>
  <c r="E716" i="21"/>
  <c r="F716" i="21"/>
  <c r="D717" i="21" l="1"/>
  <c r="F717" i="21"/>
  <c r="E717" i="21"/>
  <c r="D718" i="21" l="1"/>
  <c r="F718" i="21"/>
  <c r="E718" i="21"/>
  <c r="D719" i="21" l="1"/>
  <c r="E719" i="21"/>
  <c r="F719" i="21"/>
  <c r="D720" i="21" l="1"/>
  <c r="E720" i="21"/>
  <c r="F720" i="21"/>
  <c r="D721" i="21" l="1"/>
  <c r="F721" i="21"/>
  <c r="E721" i="21"/>
  <c r="D722" i="21" l="1"/>
  <c r="E722" i="21"/>
  <c r="F722" i="21"/>
  <c r="D723" i="21" l="1"/>
  <c r="F723" i="21"/>
  <c r="E723" i="21"/>
  <c r="D724" i="21" l="1"/>
  <c r="F724" i="21"/>
  <c r="E724" i="21"/>
  <c r="D725" i="21" l="1"/>
  <c r="F725" i="21"/>
  <c r="E725" i="21"/>
  <c r="D726" i="21" l="1"/>
  <c r="F726" i="21"/>
  <c r="E726" i="21"/>
  <c r="D727" i="21" l="1"/>
  <c r="F727" i="21"/>
  <c r="E727" i="21"/>
  <c r="D728" i="21" l="1"/>
  <c r="F728" i="21"/>
  <c r="E728" i="21"/>
  <c r="D729" i="21" l="1"/>
  <c r="F729" i="21"/>
  <c r="E729" i="21"/>
  <c r="D730" i="21" l="1"/>
  <c r="F730" i="21"/>
  <c r="E730" i="21"/>
  <c r="D731" i="21" l="1"/>
  <c r="F731" i="21"/>
  <c r="E731" i="21"/>
  <c r="D732" i="21" l="1"/>
  <c r="F732" i="21"/>
  <c r="E732" i="21"/>
  <c r="D733" i="21" l="1"/>
  <c r="F733" i="21"/>
  <c r="E733" i="21"/>
  <c r="D734" i="21" l="1"/>
  <c r="E734" i="21"/>
  <c r="F734" i="21"/>
  <c r="D735" i="21" l="1"/>
  <c r="E735" i="21"/>
  <c r="F735" i="21"/>
  <c r="D736" i="21" l="1"/>
  <c r="E736" i="21"/>
  <c r="F736" i="21"/>
  <c r="D737" i="21" l="1"/>
  <c r="E737" i="21"/>
  <c r="F737" i="21"/>
  <c r="D738" i="21" l="1"/>
  <c r="E738" i="21"/>
  <c r="F738" i="21"/>
  <c r="D739" i="21" l="1"/>
  <c r="E739" i="21"/>
  <c r="F739" i="21"/>
  <c r="D740" i="21" l="1"/>
  <c r="E740" i="21"/>
  <c r="F740" i="21"/>
  <c r="D741" i="21" l="1"/>
  <c r="E741" i="21"/>
  <c r="F741" i="21"/>
  <c r="D742" i="21" l="1"/>
  <c r="F742" i="21"/>
  <c r="E742" i="21"/>
  <c r="D743" i="21" l="1"/>
  <c r="F743" i="21"/>
  <c r="E743" i="21"/>
  <c r="D744" i="21" l="1"/>
  <c r="E744" i="21"/>
  <c r="F744" i="21"/>
  <c r="D745" i="21" l="1"/>
  <c r="E745" i="21"/>
  <c r="F745" i="21"/>
  <c r="D746" i="21" l="1"/>
  <c r="F746" i="21"/>
  <c r="E746" i="21"/>
  <c r="D747" i="21" l="1"/>
  <c r="F747" i="21"/>
  <c r="E747" i="21"/>
  <c r="D748" i="21" l="1"/>
  <c r="F748" i="21"/>
  <c r="E748" i="21"/>
  <c r="D749" i="21" l="1"/>
  <c r="E749" i="21"/>
  <c r="F749" i="21"/>
  <c r="D750" i="21" l="1"/>
  <c r="E750" i="21"/>
  <c r="F750" i="21"/>
  <c r="D751" i="21" l="1"/>
  <c r="E751" i="21"/>
  <c r="F751" i="21"/>
  <c r="D752" i="21" l="1"/>
  <c r="F752" i="21"/>
  <c r="E752" i="21"/>
  <c r="D753" i="21" l="1"/>
  <c r="F753" i="21"/>
  <c r="E753" i="21"/>
  <c r="D754" i="21" l="1"/>
  <c r="F754" i="21"/>
  <c r="E754" i="21"/>
  <c r="D755" i="21" l="1"/>
  <c r="E755" i="21"/>
  <c r="F755" i="21"/>
  <c r="D756" i="21" l="1"/>
  <c r="F756" i="21"/>
  <c r="E756" i="21"/>
  <c r="D757" i="21" l="1"/>
  <c r="E757" i="21"/>
  <c r="F757" i="21"/>
  <c r="D758" i="21" l="1"/>
  <c r="F758" i="21"/>
  <c r="E758" i="21"/>
  <c r="D759" i="21" l="1"/>
  <c r="F759" i="21"/>
  <c r="E759" i="21"/>
  <c r="D760" i="21" l="1"/>
  <c r="F760" i="21"/>
  <c r="E760" i="21"/>
  <c r="D761" i="21" l="1"/>
  <c r="F761" i="21"/>
  <c r="E761" i="21"/>
  <c r="D762" i="21" l="1"/>
  <c r="F762" i="21"/>
  <c r="E762" i="21"/>
  <c r="D763" i="21" l="1"/>
  <c r="E763" i="21"/>
  <c r="F763" i="21"/>
  <c r="D764" i="21" l="1"/>
  <c r="F764" i="21"/>
  <c r="E764" i="21"/>
  <c r="D765" i="21" l="1"/>
  <c r="F765" i="21"/>
  <c r="E765" i="21"/>
  <c r="D766" i="21" l="1"/>
  <c r="E766" i="21"/>
  <c r="F766" i="21"/>
  <c r="D767" i="21" l="1"/>
  <c r="F767" i="21"/>
  <c r="E767" i="21"/>
  <c r="D768" i="21" l="1"/>
  <c r="F768" i="21"/>
  <c r="E768" i="21"/>
  <c r="D769" i="21" l="1"/>
  <c r="E769" i="21"/>
  <c r="F769" i="21"/>
  <c r="D770" i="21" l="1"/>
  <c r="F770" i="21"/>
  <c r="E770" i="21"/>
  <c r="D771" i="21" l="1"/>
  <c r="F771" i="21"/>
  <c r="E771" i="21"/>
  <c r="D772" i="21" l="1"/>
  <c r="F772" i="21"/>
  <c r="E772" i="21"/>
  <c r="D773" i="21" l="1"/>
  <c r="F773" i="21"/>
  <c r="E773" i="21"/>
  <c r="D774" i="21" l="1"/>
  <c r="F774" i="21"/>
  <c r="E774" i="21"/>
  <c r="D775" i="21" l="1"/>
  <c r="F775" i="21"/>
  <c r="E775" i="21"/>
  <c r="D776" i="21"/>
  <c r="F776" i="21"/>
  <c r="E776" i="21"/>
  <c r="D777" i="21" l="1"/>
  <c r="E777" i="21"/>
  <c r="F777" i="21"/>
  <c r="D778" i="21" l="1"/>
  <c r="F778" i="21"/>
  <c r="E778" i="21"/>
  <c r="D779" i="21" l="1"/>
  <c r="F779" i="21"/>
  <c r="E779" i="21"/>
  <c r="D780" i="21" l="1"/>
  <c r="E780" i="21"/>
  <c r="F780" i="21"/>
  <c r="D781" i="21" l="1"/>
  <c r="E781" i="21"/>
  <c r="F781" i="21"/>
  <c r="D782" i="21" l="1"/>
  <c r="E782" i="21"/>
  <c r="F782" i="21"/>
  <c r="D783" i="21" l="1"/>
  <c r="F783" i="21"/>
  <c r="E783" i="21"/>
  <c r="D784" i="21" l="1"/>
  <c r="E784" i="21"/>
  <c r="F784" i="21"/>
  <c r="D785" i="21" l="1"/>
  <c r="F785" i="21"/>
  <c r="E785" i="21"/>
  <c r="D786" i="21" l="1"/>
  <c r="F786" i="21"/>
  <c r="E786" i="21"/>
  <c r="D787" i="21" l="1"/>
  <c r="F787" i="21"/>
  <c r="E787" i="21"/>
  <c r="D788" i="21" l="1"/>
  <c r="F788" i="21"/>
  <c r="E788" i="21"/>
  <c r="D789" i="21" l="1"/>
  <c r="F789" i="21"/>
  <c r="E789" i="21"/>
  <c r="D790" i="21" l="1"/>
  <c r="F790" i="21"/>
  <c r="E790" i="21"/>
  <c r="D791" i="21" l="1"/>
  <c r="E791" i="21"/>
  <c r="F791" i="21"/>
  <c r="D792" i="21" l="1"/>
  <c r="E792" i="21"/>
  <c r="F792" i="21"/>
  <c r="D793" i="21" l="1"/>
  <c r="E793" i="21"/>
  <c r="F793" i="21"/>
  <c r="D794" i="21" l="1"/>
  <c r="E794" i="21"/>
  <c r="F794" i="21"/>
  <c r="D795" i="21" l="1"/>
  <c r="E795" i="21"/>
  <c r="F795" i="21"/>
  <c r="D796" i="21" l="1"/>
  <c r="F796" i="21"/>
  <c r="E796" i="21"/>
  <c r="D797" i="21" l="1"/>
  <c r="F797" i="21"/>
  <c r="E797" i="21"/>
  <c r="D798" i="21" l="1"/>
  <c r="F798" i="21"/>
  <c r="E798" i="21"/>
  <c r="D799" i="21" l="1"/>
  <c r="F799" i="21"/>
  <c r="E799" i="21"/>
  <c r="D800" i="21" l="1"/>
  <c r="E800" i="21"/>
  <c r="F800" i="21"/>
  <c r="D801" i="21" l="1"/>
  <c r="E801" i="21"/>
  <c r="F801" i="21"/>
  <c r="D802" i="21" l="1"/>
  <c r="E802" i="21"/>
  <c r="F802" i="21"/>
  <c r="D803" i="21" l="1"/>
  <c r="E803" i="21"/>
  <c r="F803" i="21"/>
  <c r="D804" i="21" l="1"/>
  <c r="E804" i="21"/>
  <c r="F804" i="21"/>
  <c r="D805" i="21" l="1"/>
  <c r="F805" i="21"/>
  <c r="E805" i="21"/>
  <c r="D806" i="21" l="1"/>
  <c r="F806" i="21"/>
  <c r="E806" i="21"/>
  <c r="D807" i="21" l="1"/>
  <c r="E807" i="21"/>
  <c r="F807" i="21"/>
  <c r="D808" i="21" l="1"/>
  <c r="F808" i="21"/>
  <c r="E808" i="21"/>
  <c r="D809" i="21" l="1"/>
  <c r="F809" i="21"/>
  <c r="E809" i="21"/>
  <c r="D810" i="21" l="1"/>
  <c r="F810" i="21"/>
  <c r="E810" i="21"/>
  <c r="D811" i="21" l="1"/>
  <c r="E811" i="21"/>
  <c r="F811" i="21"/>
  <c r="D812" i="21" l="1"/>
  <c r="F812" i="21"/>
  <c r="E812" i="21"/>
  <c r="D813" i="21" l="1"/>
  <c r="F813" i="21"/>
  <c r="E813" i="21"/>
  <c r="D814" i="21" l="1"/>
  <c r="E814" i="21"/>
  <c r="F814" i="21"/>
  <c r="D815" i="21" l="1"/>
  <c r="E815" i="21"/>
  <c r="F815" i="21"/>
  <c r="D816" i="21" l="1"/>
  <c r="E816" i="21"/>
  <c r="F816" i="21"/>
  <c r="D817" i="21" l="1"/>
  <c r="E817" i="21"/>
  <c r="F817" i="21"/>
  <c r="D818" i="21" l="1"/>
  <c r="E818" i="21"/>
  <c r="F818" i="21"/>
  <c r="D819" i="21" l="1"/>
  <c r="E819" i="21"/>
  <c r="F819" i="21"/>
  <c r="D820" i="21" l="1"/>
  <c r="F820" i="21"/>
  <c r="E820" i="21"/>
  <c r="D821" i="21" l="1"/>
  <c r="F821" i="21"/>
  <c r="E821" i="21"/>
  <c r="D822" i="21" l="1"/>
  <c r="F822" i="21"/>
  <c r="E822" i="21"/>
  <c r="D823" i="21" l="1"/>
  <c r="F823" i="21"/>
  <c r="E823" i="21"/>
  <c r="D824" i="21" l="1"/>
  <c r="F824" i="21"/>
  <c r="E824" i="21"/>
  <c r="D825" i="21" l="1"/>
  <c r="E825" i="21"/>
  <c r="F825" i="21"/>
  <c r="D826" i="21" l="1"/>
  <c r="F826" i="21"/>
  <c r="E826" i="21"/>
  <c r="D827" i="21" l="1"/>
  <c r="F827" i="21"/>
  <c r="E827" i="21"/>
  <c r="D828" i="21" l="1"/>
  <c r="E828" i="21"/>
  <c r="F828" i="21"/>
  <c r="D829" i="21" l="1"/>
  <c r="E829" i="21"/>
  <c r="F829" i="21"/>
  <c r="D830" i="21" l="1"/>
  <c r="F830" i="21"/>
  <c r="E830" i="21"/>
  <c r="D831" i="21" l="1"/>
  <c r="F831" i="21"/>
  <c r="E831" i="21"/>
  <c r="D832" i="21" l="1"/>
  <c r="F832" i="21"/>
  <c r="E832" i="21"/>
  <c r="D833" i="21" l="1"/>
  <c r="E833" i="21"/>
  <c r="F833" i="21"/>
  <c r="D834" i="21" l="1"/>
  <c r="F834" i="21"/>
  <c r="E834" i="21"/>
  <c r="D835" i="21" l="1"/>
  <c r="F835" i="21"/>
  <c r="E835" i="21"/>
  <c r="D836" i="21" l="1"/>
  <c r="F836" i="21"/>
  <c r="E836" i="21"/>
  <c r="D837" i="21" l="1"/>
  <c r="E837" i="21"/>
  <c r="F837" i="21"/>
  <c r="D838" i="21" l="1"/>
  <c r="E838" i="21"/>
  <c r="F838" i="21"/>
  <c r="D839" i="21" l="1"/>
  <c r="F839" i="21"/>
  <c r="E839" i="21"/>
  <c r="D840" i="21" l="1"/>
  <c r="F840" i="21"/>
  <c r="E840" i="21"/>
  <c r="D841" i="21" l="1"/>
  <c r="E841" i="21"/>
  <c r="F841" i="21"/>
  <c r="D842" i="21" l="1"/>
  <c r="F842" i="21"/>
  <c r="E842" i="21"/>
  <c r="D843" i="21" l="1"/>
  <c r="F843" i="21"/>
  <c r="E843" i="21"/>
  <c r="D844" i="21" l="1"/>
  <c r="F844" i="21"/>
  <c r="E844" i="21"/>
  <c r="D845" i="21" l="1"/>
  <c r="E845" i="21"/>
  <c r="F845" i="21"/>
  <c r="D846" i="21" l="1"/>
  <c r="E846" i="21"/>
  <c r="F846" i="21"/>
  <c r="D847" i="21" l="1"/>
  <c r="E847" i="21"/>
  <c r="F847" i="21"/>
  <c r="D848" i="21" l="1"/>
  <c r="F848" i="21"/>
  <c r="E848" i="21"/>
  <c r="D849" i="21" l="1"/>
  <c r="E849" i="21"/>
  <c r="F849" i="21"/>
  <c r="D850" i="21" l="1"/>
  <c r="E850" i="21"/>
  <c r="F850" i="21"/>
  <c r="D851" i="21" l="1"/>
  <c r="E851" i="21"/>
  <c r="F851" i="21"/>
  <c r="D852" i="21" l="1"/>
  <c r="E852" i="21"/>
  <c r="F852" i="21"/>
  <c r="D853" i="21" l="1"/>
  <c r="F853" i="21"/>
  <c r="E853" i="21"/>
  <c r="D854" i="21" l="1"/>
  <c r="F854" i="21"/>
  <c r="E854" i="21"/>
  <c r="D855" i="21" l="1"/>
  <c r="E855" i="21"/>
  <c r="F855" i="21"/>
  <c r="D856" i="21" l="1"/>
  <c r="F856" i="21"/>
  <c r="E856" i="21"/>
  <c r="D857" i="21" l="1"/>
  <c r="E857" i="21"/>
  <c r="F857" i="21"/>
  <c r="D858" i="21" l="1"/>
  <c r="F858" i="21"/>
  <c r="E858" i="21"/>
  <c r="D859" i="21" l="1"/>
  <c r="E859" i="21"/>
  <c r="F859" i="21"/>
  <c r="D860" i="21" l="1"/>
  <c r="D861" i="21"/>
  <c r="F860" i="21"/>
  <c r="E860" i="21"/>
  <c r="D862" i="21"/>
  <c r="E861" i="21"/>
  <c r="F861" i="21"/>
  <c r="F862" i="21"/>
  <c r="E862" i="21"/>
  <c r="D863" i="21"/>
  <c r="F863" i="21"/>
  <c r="E863" i="21"/>
  <c r="D864" i="21"/>
  <c r="F864" i="21"/>
  <c r="E864" i="21"/>
  <c r="D865" i="21"/>
  <c r="E865" i="21"/>
  <c r="F865" i="21"/>
  <c r="D866" i="21"/>
  <c r="E866" i="21"/>
  <c r="F866" i="21"/>
  <c r="D867" i="21"/>
  <c r="E867" i="21"/>
  <c r="F867" i="21"/>
  <c r="D868" i="21"/>
  <c r="F868" i="21"/>
  <c r="E868" i="21"/>
  <c r="D869" i="21" l="1"/>
  <c r="E869" i="21"/>
  <c r="F869" i="21"/>
  <c r="D7" i="22" l="1"/>
  <c r="D870" i="21"/>
  <c r="U33" i="28"/>
  <c r="U33" i="27"/>
  <c r="V79" i="13"/>
  <c r="U47" i="13"/>
  <c r="V58" i="26"/>
  <c r="V107" i="13"/>
  <c r="U64" i="29"/>
  <c r="U26" i="26"/>
  <c r="U24" i="13"/>
  <c r="V34" i="28"/>
  <c r="U23" i="29"/>
  <c r="U38" i="29"/>
  <c r="V71" i="26"/>
  <c r="U43" i="28"/>
  <c r="V95" i="13"/>
  <c r="V26" i="28"/>
  <c r="V66" i="13"/>
  <c r="U75" i="26"/>
  <c r="U31" i="28"/>
  <c r="V78" i="13"/>
  <c r="V28" i="13"/>
  <c r="V72" i="26"/>
  <c r="V84" i="13"/>
  <c r="U29" i="29"/>
  <c r="V94" i="13"/>
  <c r="V69" i="26"/>
  <c r="U59" i="26"/>
  <c r="U33" i="29"/>
  <c r="V24" i="28"/>
  <c r="U65" i="29"/>
  <c r="V28" i="29"/>
  <c r="U37" i="13"/>
  <c r="U67" i="29"/>
  <c r="U32" i="27"/>
  <c r="U69" i="13"/>
  <c r="V43" i="28"/>
  <c r="U54" i="26"/>
  <c r="U36" i="28"/>
  <c r="V64" i="13"/>
  <c r="U56" i="29"/>
  <c r="V69" i="29"/>
  <c r="V43" i="13"/>
  <c r="U76" i="13"/>
  <c r="U68" i="13"/>
  <c r="U61" i="29"/>
  <c r="V58" i="29"/>
  <c r="V59" i="26"/>
  <c r="V103" i="13"/>
  <c r="V37" i="28"/>
  <c r="V57" i="13"/>
  <c r="V108" i="13"/>
  <c r="V97" i="13"/>
  <c r="U97" i="13"/>
  <c r="U59" i="29"/>
  <c r="V62" i="13"/>
  <c r="U44" i="28"/>
  <c r="U69" i="29"/>
  <c r="V65" i="29"/>
  <c r="U60" i="13"/>
  <c r="U66" i="13"/>
  <c r="V34" i="13"/>
  <c r="V35" i="26"/>
  <c r="V59" i="13"/>
  <c r="V46" i="26"/>
  <c r="U37" i="28"/>
  <c r="U75" i="13"/>
  <c r="U54" i="13"/>
  <c r="U86" i="13"/>
  <c r="U73" i="13"/>
  <c r="V53" i="26"/>
  <c r="U25" i="26"/>
  <c r="V31" i="27"/>
  <c r="U106" i="13"/>
  <c r="U72" i="26"/>
  <c r="V39" i="26"/>
  <c r="V58" i="13"/>
  <c r="V61" i="26"/>
  <c r="V60" i="26"/>
  <c r="U28" i="26"/>
  <c r="V76" i="13"/>
  <c r="U91" i="13"/>
  <c r="U39" i="13"/>
  <c r="U23" i="26"/>
  <c r="V89" i="13"/>
  <c r="V52" i="26"/>
  <c r="U68" i="26"/>
  <c r="U45" i="26"/>
  <c r="U55" i="26"/>
  <c r="V31" i="26"/>
  <c r="V42" i="13"/>
  <c r="U76" i="26"/>
  <c r="U35" i="13"/>
  <c r="U99" i="13"/>
  <c r="V23" i="27"/>
  <c r="U44" i="29"/>
  <c r="U24" i="28"/>
  <c r="U67" i="13"/>
  <c r="U79" i="13"/>
  <c r="U46" i="13"/>
  <c r="V81" i="13"/>
  <c r="U29" i="13"/>
  <c r="U24" i="29"/>
  <c r="U88" i="13"/>
  <c r="V23" i="26"/>
  <c r="V27" i="28"/>
  <c r="V50" i="13"/>
  <c r="U63" i="26"/>
  <c r="U30" i="28"/>
  <c r="V70" i="26"/>
  <c r="U110" i="13"/>
  <c r="U74" i="13"/>
  <c r="U83" i="13"/>
  <c r="U55" i="13"/>
  <c r="V93" i="13"/>
  <c r="V56" i="26"/>
  <c r="U48" i="26"/>
  <c r="V25" i="29"/>
  <c r="U93" i="13"/>
  <c r="V109" i="13"/>
  <c r="U45" i="13"/>
  <c r="V40" i="26"/>
  <c r="V39" i="28"/>
  <c r="V64" i="29"/>
  <c r="U62" i="29"/>
  <c r="V27" i="27"/>
  <c r="U42" i="29"/>
  <c r="V63" i="26"/>
  <c r="U38" i="26"/>
  <c r="U42" i="28"/>
  <c r="U38" i="28"/>
  <c r="U34" i="13"/>
  <c r="U85" i="13"/>
  <c r="U98" i="13"/>
  <c r="V42" i="26"/>
  <c r="U39" i="26"/>
  <c r="U51" i="13"/>
  <c r="U32" i="26"/>
  <c r="U87" i="13"/>
  <c r="V30" i="13"/>
  <c r="V32" i="26"/>
  <c r="V38" i="26"/>
  <c r="V23" i="28"/>
  <c r="V29" i="28"/>
  <c r="V32" i="28"/>
  <c r="V35" i="13"/>
  <c r="V39" i="13"/>
  <c r="V56" i="13"/>
  <c r="V47" i="13"/>
  <c r="V72" i="13"/>
  <c r="V63" i="29"/>
  <c r="V52" i="29"/>
  <c r="U95" i="13"/>
  <c r="V100" i="13"/>
  <c r="V106" i="13"/>
  <c r="U23" i="27"/>
  <c r="V46" i="29"/>
  <c r="U42" i="26"/>
  <c r="U68" i="29"/>
  <c r="V26" i="26"/>
  <c r="V44" i="13"/>
  <c r="U27" i="13"/>
  <c r="V67" i="26"/>
  <c r="U40" i="28"/>
  <c r="V24" i="27"/>
  <c r="V55" i="29"/>
  <c r="U27" i="26"/>
  <c r="U35" i="28"/>
  <c r="V33" i="27"/>
  <c r="V30" i="29"/>
  <c r="U29" i="26"/>
  <c r="V26" i="13"/>
  <c r="V33" i="26"/>
  <c r="V51" i="13"/>
  <c r="U66" i="26"/>
  <c r="U35" i="29"/>
  <c r="U27" i="27"/>
  <c r="V75" i="26"/>
  <c r="U43" i="26"/>
  <c r="V51" i="29"/>
  <c r="U30" i="29"/>
  <c r="U51" i="26"/>
  <c r="U41" i="26"/>
  <c r="V83" i="13"/>
  <c r="V43" i="29"/>
  <c r="V29" i="13"/>
  <c r="V40" i="28"/>
  <c r="V41" i="28"/>
  <c r="V104" i="13"/>
  <c r="U53" i="13"/>
  <c r="U46" i="26"/>
  <c r="U32" i="29"/>
  <c r="V66" i="29"/>
  <c r="U41" i="29"/>
  <c r="V65" i="26"/>
  <c r="V51" i="26"/>
  <c r="V96" i="13"/>
  <c r="U59" i="13"/>
  <c r="U36" i="13"/>
  <c r="V24" i="29"/>
  <c r="U81" i="13"/>
  <c r="V33" i="13"/>
  <c r="V29" i="26"/>
  <c r="V25" i="28"/>
  <c r="V41" i="13"/>
  <c r="U56" i="26"/>
  <c r="V62" i="29"/>
  <c r="V49" i="29"/>
  <c r="U55" i="29"/>
  <c r="U23" i="28"/>
  <c r="V85" i="13"/>
  <c r="U47" i="26"/>
  <c r="U28" i="13"/>
  <c r="U105" i="13"/>
  <c r="V37" i="29"/>
  <c r="V40" i="29"/>
  <c r="U82" i="13"/>
  <c r="V41" i="26"/>
  <c r="U57" i="29"/>
  <c r="U34" i="29"/>
  <c r="V34" i="26"/>
  <c r="V48" i="13"/>
  <c r="U34" i="26"/>
  <c r="U41" i="13"/>
  <c r="V60" i="29"/>
  <c r="U100" i="13"/>
  <c r="U25" i="13"/>
  <c r="U31" i="26"/>
  <c r="U84" i="13"/>
  <c r="U74" i="26"/>
  <c r="V61" i="13"/>
  <c r="U65" i="13"/>
  <c r="U58" i="29"/>
  <c r="V45" i="26"/>
  <c r="U25" i="28"/>
  <c r="U101" i="13"/>
  <c r="V68" i="29"/>
  <c r="U50" i="29"/>
  <c r="U43" i="13"/>
  <c r="U38" i="13"/>
  <c r="U40" i="29"/>
  <c r="U33" i="26"/>
  <c r="V88" i="13"/>
  <c r="V47" i="29"/>
  <c r="U67" i="26"/>
  <c r="V56" i="29"/>
  <c r="V48" i="29"/>
  <c r="U31" i="29"/>
  <c r="V61" i="29"/>
  <c r="U36" i="26"/>
  <c r="V87" i="13"/>
  <c r="V49" i="26"/>
  <c r="U30" i="26"/>
  <c r="U107" i="13"/>
  <c r="V64" i="26"/>
  <c r="V34" i="29"/>
  <c r="U77" i="13"/>
  <c r="U61" i="26"/>
  <c r="V74" i="26"/>
  <c r="V38" i="29"/>
  <c r="U52" i="13"/>
  <c r="U102" i="13"/>
  <c r="V26" i="27"/>
  <c r="U57" i="26"/>
  <c r="U49" i="13"/>
  <c r="V50" i="26"/>
  <c r="U60" i="26"/>
  <c r="V73" i="26"/>
  <c r="U58" i="13"/>
  <c r="U28" i="28"/>
  <c r="V36" i="29"/>
  <c r="V102" i="13"/>
  <c r="V27" i="13"/>
  <c r="V24" i="26"/>
  <c r="V37" i="26"/>
  <c r="V46" i="28"/>
  <c r="V44" i="28"/>
  <c r="V31" i="28"/>
  <c r="V60" i="13"/>
  <c r="V46" i="13"/>
  <c r="V40" i="13"/>
  <c r="V38" i="13"/>
  <c r="U23" i="13"/>
  <c r="U42" i="13"/>
  <c r="U72" i="13"/>
  <c r="V28" i="27"/>
  <c r="U90" i="13"/>
  <c r="U39" i="29"/>
  <c r="V92" i="13"/>
  <c r="V55" i="26"/>
  <c r="U56" i="13"/>
  <c r="U45" i="28"/>
  <c r="V25" i="27"/>
  <c r="U40" i="13"/>
  <c r="V24" i="13"/>
  <c r="V30" i="28"/>
  <c r="V53" i="13"/>
  <c r="V39" i="29"/>
  <c r="U46" i="28"/>
  <c r="V44" i="26"/>
  <c r="U63" i="29"/>
  <c r="U66" i="29"/>
  <c r="U33" i="13"/>
  <c r="V26" i="29"/>
  <c r="V82" i="13"/>
  <c r="V110" i="13"/>
  <c r="V80" i="13"/>
  <c r="U52" i="29"/>
  <c r="V101" i="13"/>
  <c r="U26" i="29"/>
  <c r="V31" i="13"/>
  <c r="V36" i="28"/>
  <c r="V36" i="13"/>
  <c r="V65" i="13"/>
  <c r="V33" i="29"/>
  <c r="V32" i="29"/>
  <c r="V29" i="27"/>
  <c r="V57" i="29"/>
  <c r="U45" i="29"/>
  <c r="U48" i="29"/>
  <c r="U28" i="27"/>
  <c r="V99" i="13"/>
  <c r="V62" i="26"/>
  <c r="U48" i="13"/>
  <c r="V90" i="13"/>
  <c r="U26" i="28"/>
  <c r="U57" i="13"/>
  <c r="V25" i="26"/>
  <c r="V35" i="28"/>
  <c r="V55" i="13"/>
  <c r="V47" i="26"/>
  <c r="U62" i="26"/>
  <c r="U24" i="27"/>
  <c r="V77" i="13"/>
  <c r="U53" i="29"/>
  <c r="V57" i="26"/>
  <c r="V53" i="29"/>
  <c r="U108" i="13"/>
  <c r="U109" i="13"/>
  <c r="U37" i="29"/>
  <c r="U32" i="13"/>
  <c r="U94" i="13"/>
  <c r="U26" i="27"/>
  <c r="V75" i="13"/>
  <c r="V23" i="29"/>
  <c r="V30" i="26"/>
  <c r="V45" i="28"/>
  <c r="V37" i="13"/>
  <c r="U89" i="13"/>
  <c r="V42" i="29"/>
  <c r="V76" i="26"/>
  <c r="V73" i="13"/>
  <c r="V70" i="13"/>
  <c r="U104" i="13"/>
  <c r="V50" i="29"/>
  <c r="U50" i="13"/>
  <c r="U34" i="28"/>
  <c r="U70" i="13"/>
  <c r="U25" i="27"/>
  <c r="V45" i="29"/>
  <c r="V31" i="29"/>
  <c r="U62" i="13"/>
  <c r="V41" i="29"/>
  <c r="U36" i="29"/>
  <c r="V25" i="13"/>
  <c r="V27" i="26"/>
  <c r="V33" i="28"/>
  <c r="V49" i="13"/>
  <c r="V105" i="13"/>
  <c r="U31" i="27"/>
  <c r="V69" i="13"/>
  <c r="U50" i="26"/>
  <c r="U103" i="13"/>
  <c r="U39" i="28"/>
  <c r="U43" i="29"/>
  <c r="U46" i="29"/>
  <c r="U49" i="29"/>
  <c r="U24" i="26"/>
  <c r="U44" i="13"/>
  <c r="V66" i="26"/>
  <c r="U32" i="28"/>
  <c r="U80" i="13"/>
  <c r="U77" i="26"/>
  <c r="V74" i="13"/>
  <c r="V35" i="29"/>
  <c r="U30" i="13"/>
  <c r="V54" i="29"/>
  <c r="V27" i="29"/>
  <c r="U69" i="26"/>
  <c r="U25" i="29"/>
  <c r="U31" i="13"/>
  <c r="V68" i="13"/>
  <c r="U37" i="26"/>
  <c r="U47" i="29"/>
  <c r="V29" i="29"/>
  <c r="U29" i="28"/>
  <c r="U26" i="13"/>
  <c r="U40" i="26"/>
  <c r="V43" i="26"/>
  <c r="U71" i="26"/>
  <c r="U54" i="29"/>
  <c r="V67" i="29"/>
  <c r="U58" i="26"/>
  <c r="V91" i="13"/>
  <c r="U41" i="28"/>
  <c r="U64" i="13"/>
  <c r="V77" i="26"/>
  <c r="U53" i="26"/>
  <c r="V32" i="27"/>
  <c r="V48" i="26"/>
  <c r="U27" i="29"/>
  <c r="U30" i="27"/>
  <c r="U70" i="26"/>
  <c r="U64" i="26"/>
  <c r="U44" i="26"/>
  <c r="V44" i="29"/>
  <c r="U52" i="26"/>
  <c r="V68" i="26"/>
  <c r="V86" i="13"/>
  <c r="V59" i="29"/>
  <c r="U51" i="29"/>
  <c r="V30" i="27"/>
  <c r="U27" i="28"/>
  <c r="U49" i="26"/>
  <c r="V98" i="13"/>
  <c r="U29" i="27"/>
  <c r="U96" i="13"/>
  <c r="U78" i="13"/>
  <c r="U35" i="26"/>
  <c r="V63" i="13"/>
  <c r="U61" i="13"/>
  <c r="V71" i="13"/>
  <c r="U65" i="26"/>
  <c r="U60" i="29"/>
  <c r="U63" i="13"/>
  <c r="V54" i="26"/>
  <c r="U28" i="29"/>
  <c r="V67" i="13"/>
  <c r="U71" i="13"/>
  <c r="U73" i="26"/>
  <c r="U92" i="13"/>
  <c r="V23" i="13"/>
  <c r="V32" i="13"/>
  <c r="V28" i="26"/>
  <c r="V36" i="26"/>
  <c r="V38" i="28"/>
  <c r="V28" i="28"/>
  <c r="V42" i="28"/>
  <c r="V52" i="13"/>
  <c r="V45" i="13"/>
  <c r="V54" i="13"/>
  <c r="F870" i="21"/>
  <c r="E870" i="21"/>
  <c r="W54" i="13" l="1"/>
  <c r="W45" i="13"/>
  <c r="W52" i="13"/>
  <c r="W42" i="28"/>
  <c r="W28" i="28"/>
  <c r="W38" i="28"/>
  <c r="W36" i="26"/>
  <c r="W28" i="26"/>
  <c r="W32" i="13"/>
  <c r="W23" i="13"/>
  <c r="X92" i="13"/>
  <c r="Y92" i="13" s="1"/>
  <c r="X73" i="26"/>
  <c r="Y73" i="26" s="1"/>
  <c r="X71" i="13"/>
  <c r="Y71" i="13" s="1"/>
  <c r="W67" i="13"/>
  <c r="X28" i="29"/>
  <c r="Y28" i="29" s="1"/>
  <c r="W54" i="26"/>
  <c r="X63" i="13"/>
  <c r="Y63" i="13" s="1"/>
  <c r="X60" i="29"/>
  <c r="Y60" i="29" s="1"/>
  <c r="X65" i="26"/>
  <c r="Y65" i="26" s="1"/>
  <c r="W71" i="13"/>
  <c r="X61" i="13"/>
  <c r="Y61" i="13" s="1"/>
  <c r="W63" i="13"/>
  <c r="X35" i="26"/>
  <c r="Y35" i="26" s="1"/>
  <c r="X78" i="13"/>
  <c r="Y78" i="13" s="1"/>
  <c r="X96" i="13"/>
  <c r="Y96" i="13" s="1"/>
  <c r="X29" i="27"/>
  <c r="Y29" i="27" s="1"/>
  <c r="W98" i="13"/>
  <c r="X49" i="26"/>
  <c r="Y49" i="26" s="1"/>
  <c r="X27" i="28"/>
  <c r="Y27" i="28" s="1"/>
  <c r="W30" i="27"/>
  <c r="X51" i="29"/>
  <c r="Y51" i="29" s="1"/>
  <c r="W59" i="29"/>
  <c r="W86" i="13"/>
  <c r="W68" i="26"/>
  <c r="X52" i="26"/>
  <c r="Y52" i="26" s="1"/>
  <c r="W44" i="29"/>
  <c r="X44" i="26"/>
  <c r="Y44" i="26" s="1"/>
  <c r="X64" i="26"/>
  <c r="Y64" i="26" s="1"/>
  <c r="X70" i="26"/>
  <c r="Y70" i="26" s="1"/>
  <c r="X30" i="27"/>
  <c r="Y30" i="27" s="1"/>
  <c r="X27" i="29"/>
  <c r="Y27" i="29" s="1"/>
  <c r="W48" i="26"/>
  <c r="W32" i="27"/>
  <c r="X53" i="26"/>
  <c r="Y53" i="26" s="1"/>
  <c r="W77" i="26"/>
  <c r="X64" i="13"/>
  <c r="Y64" i="13" s="1"/>
  <c r="X41" i="28"/>
  <c r="Y41" i="28" s="1"/>
  <c r="W91" i="13"/>
  <c r="X58" i="26"/>
  <c r="Y58" i="26" s="1"/>
  <c r="W67" i="29"/>
  <c r="X54" i="29"/>
  <c r="Y54" i="29" s="1"/>
  <c r="X71" i="26"/>
  <c r="Y71" i="26" s="1"/>
  <c r="W43" i="26"/>
  <c r="X40" i="26"/>
  <c r="Y40" i="26" s="1"/>
  <c r="X26" i="13"/>
  <c r="Y26" i="13" s="1"/>
  <c r="X29" i="28"/>
  <c r="Y29" i="28" s="1"/>
  <c r="W29" i="29"/>
  <c r="X47" i="29"/>
  <c r="Y47" i="29" s="1"/>
  <c r="X37" i="26"/>
  <c r="Y37" i="26" s="1"/>
  <c r="W68" i="13"/>
  <c r="X31" i="13"/>
  <c r="Y31" i="13" s="1"/>
  <c r="X25" i="29"/>
  <c r="Y25" i="29" s="1"/>
  <c r="X69" i="26"/>
  <c r="Y69" i="26" s="1"/>
  <c r="W27" i="29"/>
  <c r="W54" i="29"/>
  <c r="X30" i="13"/>
  <c r="Y30" i="13" s="1"/>
  <c r="W35" i="29"/>
  <c r="W74" i="13"/>
  <c r="X77" i="26"/>
  <c r="Y77" i="26" s="1"/>
  <c r="X80" i="13"/>
  <c r="Y80" i="13" s="1"/>
  <c r="X32" i="28"/>
  <c r="Y32" i="28" s="1"/>
  <c r="W66" i="26"/>
  <c r="X44" i="13"/>
  <c r="Y44" i="13" s="1"/>
  <c r="X24" i="26"/>
  <c r="Y24" i="26" s="1"/>
  <c r="X49" i="29"/>
  <c r="Y49" i="29" s="1"/>
  <c r="X46" i="29"/>
  <c r="Y46" i="29" s="1"/>
  <c r="X43" i="29"/>
  <c r="Y43" i="29" s="1"/>
  <c r="X39" i="28"/>
  <c r="Y39" i="28" s="1"/>
  <c r="X103" i="13"/>
  <c r="Y103" i="13" s="1"/>
  <c r="X50" i="26"/>
  <c r="Y50" i="26" s="1"/>
  <c r="W69" i="13"/>
  <c r="X31" i="27"/>
  <c r="Y31" i="27" s="1"/>
  <c r="W105" i="13"/>
  <c r="W49" i="13"/>
  <c r="W33" i="28"/>
  <c r="W27" i="26"/>
  <c r="W25" i="13"/>
  <c r="X36" i="29"/>
  <c r="Y36" i="29" s="1"/>
  <c r="W41" i="29"/>
  <c r="X62" i="13"/>
  <c r="Y62" i="13" s="1"/>
  <c r="W31" i="29"/>
  <c r="W45" i="29"/>
  <c r="X25" i="27"/>
  <c r="Y25" i="27" s="1"/>
  <c r="X70" i="13"/>
  <c r="Y70" i="13" s="1"/>
  <c r="X34" i="28"/>
  <c r="Y34" i="28" s="1"/>
  <c r="X50" i="13"/>
  <c r="Y50" i="13" s="1"/>
  <c r="W50" i="29"/>
  <c r="X104" i="13"/>
  <c r="Y104" i="13" s="1"/>
  <c r="W70" i="13"/>
  <c r="W73" i="13"/>
  <c r="W76" i="26"/>
  <c r="W42" i="29"/>
  <c r="X89" i="13"/>
  <c r="Y89" i="13" s="1"/>
  <c r="W37" i="13"/>
  <c r="W45" i="28"/>
  <c r="W30" i="26"/>
  <c r="W23" i="29"/>
  <c r="W75" i="13"/>
  <c r="X26" i="27"/>
  <c r="Y26" i="27" s="1"/>
  <c r="X94" i="13"/>
  <c r="Y94" i="13" s="1"/>
  <c r="X32" i="13"/>
  <c r="Y32" i="13" s="1"/>
  <c r="X37" i="29"/>
  <c r="Y37" i="29" s="1"/>
  <c r="X109" i="13"/>
  <c r="Y109" i="13" s="1"/>
  <c r="X108" i="13"/>
  <c r="Y108" i="13" s="1"/>
  <c r="W53" i="29"/>
  <c r="W57" i="26"/>
  <c r="X53" i="29"/>
  <c r="Y53" i="29" s="1"/>
  <c r="W77" i="13"/>
  <c r="X24" i="27"/>
  <c r="Y24" i="27" s="1"/>
  <c r="X62" i="26"/>
  <c r="Y62" i="26" s="1"/>
  <c r="W47" i="26"/>
  <c r="W55" i="13"/>
  <c r="W35" i="28"/>
  <c r="W25" i="26"/>
  <c r="X57" i="13"/>
  <c r="Y57" i="13" s="1"/>
  <c r="X26" i="28"/>
  <c r="Y26" i="28" s="1"/>
  <c r="W90" i="13"/>
  <c r="X48" i="13"/>
  <c r="Y48" i="13" s="1"/>
  <c r="W62" i="26"/>
  <c r="W99" i="13"/>
  <c r="X28" i="27"/>
  <c r="Y28" i="27" s="1"/>
  <c r="X48" i="29"/>
  <c r="Y48" i="29" s="1"/>
  <c r="X45" i="29"/>
  <c r="Y45" i="29" s="1"/>
  <c r="W57" i="29"/>
  <c r="W29" i="27"/>
  <c r="W32" i="29"/>
  <c r="W33" i="29"/>
  <c r="W65" i="13"/>
  <c r="W36" i="13"/>
  <c r="W36" i="28"/>
  <c r="W31" i="13"/>
  <c r="X26" i="29"/>
  <c r="Y26" i="29" s="1"/>
  <c r="W101" i="13"/>
  <c r="X52" i="29"/>
  <c r="Y52" i="29" s="1"/>
  <c r="W80" i="13"/>
  <c r="W110" i="13"/>
  <c r="W82" i="13"/>
  <c r="W26" i="29"/>
  <c r="X33" i="13"/>
  <c r="Y33" i="13" s="1"/>
  <c r="X66" i="29"/>
  <c r="Y66" i="29" s="1"/>
  <c r="X63" i="29"/>
  <c r="Y63" i="29" s="1"/>
  <c r="W44" i="26"/>
  <c r="X46" i="28"/>
  <c r="Y46" i="28" s="1"/>
  <c r="W39" i="29"/>
  <c r="W53" i="13"/>
  <c r="W30" i="28"/>
  <c r="W24" i="13"/>
  <c r="X40" i="13"/>
  <c r="Y40" i="13" s="1"/>
  <c r="W25" i="27"/>
  <c r="X45" i="28"/>
  <c r="Y45" i="28" s="1"/>
  <c r="X56" i="13"/>
  <c r="Y56" i="13" s="1"/>
  <c r="W55" i="26"/>
  <c r="W92" i="13"/>
  <c r="X39" i="29"/>
  <c r="Y39" i="29" s="1"/>
  <c r="X90" i="13"/>
  <c r="Y90" i="13" s="1"/>
  <c r="W28" i="27"/>
  <c r="X72" i="13"/>
  <c r="Y72" i="13" s="1"/>
  <c r="X42" i="13"/>
  <c r="Y42" i="13" s="1"/>
  <c r="X23" i="13"/>
  <c r="Y23" i="13" s="1"/>
  <c r="W38" i="13"/>
  <c r="W40" i="13"/>
  <c r="W46" i="13"/>
  <c r="W60" i="13"/>
  <c r="W31" i="28"/>
  <c r="W44" i="28"/>
  <c r="W46" i="28"/>
  <c r="W37" i="26"/>
  <c r="W24" i="26"/>
  <c r="W27" i="13"/>
  <c r="W102" i="13"/>
  <c r="W36" i="29"/>
  <c r="X28" i="28"/>
  <c r="Y28" i="28" s="1"/>
  <c r="X58" i="13"/>
  <c r="Y58" i="13" s="1"/>
  <c r="W73" i="26"/>
  <c r="X60" i="26"/>
  <c r="Y60" i="26" s="1"/>
  <c r="W50" i="26"/>
  <c r="X49" i="13"/>
  <c r="Y49" i="13" s="1"/>
  <c r="X57" i="26"/>
  <c r="Y57" i="26" s="1"/>
  <c r="W26" i="27"/>
  <c r="X102" i="13"/>
  <c r="Y102" i="13" s="1"/>
  <c r="X52" i="13"/>
  <c r="Y52" i="13" s="1"/>
  <c r="W38" i="29"/>
  <c r="W74" i="26"/>
  <c r="X61" i="26"/>
  <c r="Y61" i="26" s="1"/>
  <c r="X77" i="13"/>
  <c r="Y77" i="13" s="1"/>
  <c r="W34" i="29"/>
  <c r="W64" i="26"/>
  <c r="X107" i="13"/>
  <c r="Y107" i="13" s="1"/>
  <c r="X30" i="26"/>
  <c r="Y30" i="26" s="1"/>
  <c r="W49" i="26"/>
  <c r="W87" i="13"/>
  <c r="X36" i="26"/>
  <c r="Y36" i="26" s="1"/>
  <c r="W61" i="29"/>
  <c r="X31" i="29"/>
  <c r="Y31" i="29" s="1"/>
  <c r="W48" i="29"/>
  <c r="W56" i="29"/>
  <c r="X67" i="26"/>
  <c r="Y67" i="26" s="1"/>
  <c r="W47" i="29"/>
  <c r="W88" i="13"/>
  <c r="X33" i="26"/>
  <c r="Y33" i="26" s="1"/>
  <c r="X40" i="29"/>
  <c r="Y40" i="29" s="1"/>
  <c r="X38" i="13"/>
  <c r="Y38" i="13" s="1"/>
  <c r="X43" i="13"/>
  <c r="Y43" i="13" s="1"/>
  <c r="X50" i="29"/>
  <c r="Y50" i="29" s="1"/>
  <c r="W68" i="29"/>
  <c r="X101" i="13"/>
  <c r="Y101" i="13" s="1"/>
  <c r="X25" i="28"/>
  <c r="Y25" i="28" s="1"/>
  <c r="W45" i="26"/>
  <c r="X58" i="29"/>
  <c r="Y58" i="29" s="1"/>
  <c r="X65" i="13"/>
  <c r="Y65" i="13" s="1"/>
  <c r="W61" i="13"/>
  <c r="X74" i="26"/>
  <c r="Y74" i="26" s="1"/>
  <c r="X84" i="13"/>
  <c r="Y84" i="13" s="1"/>
  <c r="X31" i="26"/>
  <c r="Y31" i="26" s="1"/>
  <c r="X25" i="13"/>
  <c r="Y25" i="13" s="1"/>
  <c r="X100" i="13"/>
  <c r="Y100" i="13" s="1"/>
  <c r="W60" i="29"/>
  <c r="X41" i="13"/>
  <c r="Y41" i="13" s="1"/>
  <c r="X34" i="26"/>
  <c r="Y34" i="26" s="1"/>
  <c r="W48" i="13"/>
  <c r="W34" i="26"/>
  <c r="X34" i="29"/>
  <c r="Y34" i="29" s="1"/>
  <c r="X57" i="29"/>
  <c r="Y57" i="29" s="1"/>
  <c r="W41" i="26"/>
  <c r="X82" i="13"/>
  <c r="Y82" i="13" s="1"/>
  <c r="W40" i="29"/>
  <c r="W37" i="29"/>
  <c r="X105" i="13"/>
  <c r="Y105" i="13" s="1"/>
  <c r="X28" i="13"/>
  <c r="Y28" i="13" s="1"/>
  <c r="X47" i="26"/>
  <c r="Y47" i="26" s="1"/>
  <c r="W85" i="13"/>
  <c r="X23" i="28"/>
  <c r="Y23" i="28" s="1"/>
  <c r="X55" i="29"/>
  <c r="Y55" i="29" s="1"/>
  <c r="W49" i="29"/>
  <c r="W62" i="29"/>
  <c r="X56" i="26"/>
  <c r="Y56" i="26" s="1"/>
  <c r="W41" i="13"/>
  <c r="W25" i="28"/>
  <c r="W29" i="26"/>
  <c r="W33" i="13"/>
  <c r="X81" i="13"/>
  <c r="Y81" i="13" s="1"/>
  <c r="W24" i="29"/>
  <c r="X36" i="13"/>
  <c r="Y36" i="13" s="1"/>
  <c r="X59" i="13"/>
  <c r="Y59" i="13" s="1"/>
  <c r="W96" i="13"/>
  <c r="W51" i="26"/>
  <c r="W65" i="26"/>
  <c r="X41" i="29"/>
  <c r="Y41" i="29" s="1"/>
  <c r="W66" i="29"/>
  <c r="X32" i="29"/>
  <c r="Y32" i="29" s="1"/>
  <c r="X46" i="26"/>
  <c r="Y46" i="26" s="1"/>
  <c r="X53" i="13"/>
  <c r="Y53" i="13" s="1"/>
  <c r="W104" i="13"/>
  <c r="W41" i="28"/>
  <c r="W40" i="28"/>
  <c r="W29" i="13"/>
  <c r="W43" i="29"/>
  <c r="W83" i="13"/>
  <c r="X41" i="26"/>
  <c r="Y41" i="26" s="1"/>
  <c r="X51" i="26"/>
  <c r="Y51" i="26" s="1"/>
  <c r="X30" i="29"/>
  <c r="Y30" i="29" s="1"/>
  <c r="W51" i="29"/>
  <c r="X43" i="26"/>
  <c r="Y43" i="26" s="1"/>
  <c r="W75" i="26"/>
  <c r="X27" i="27"/>
  <c r="Y27" i="27" s="1"/>
  <c r="X35" i="29"/>
  <c r="Y35" i="29" s="1"/>
  <c r="X66" i="26"/>
  <c r="Y66" i="26" s="1"/>
  <c r="W51" i="13"/>
  <c r="W33" i="26"/>
  <c r="W26" i="13"/>
  <c r="X29" i="26"/>
  <c r="Y29" i="26" s="1"/>
  <c r="W30" i="29"/>
  <c r="W33" i="27"/>
  <c r="X35" i="28"/>
  <c r="Y35" i="28" s="1"/>
  <c r="X27" i="26"/>
  <c r="Y27" i="26" s="1"/>
  <c r="W55" i="29"/>
  <c r="W24" i="27"/>
  <c r="X40" i="28"/>
  <c r="Y40" i="28" s="1"/>
  <c r="W67" i="26"/>
  <c r="X27" i="13"/>
  <c r="Y27" i="13" s="1"/>
  <c r="W44" i="13"/>
  <c r="W26" i="26"/>
  <c r="X68" i="29"/>
  <c r="Y68" i="29" s="1"/>
  <c r="X42" i="26"/>
  <c r="Y42" i="26" s="1"/>
  <c r="W46" i="29"/>
  <c r="X23" i="27"/>
  <c r="Y23" i="27" s="1"/>
  <c r="W106" i="13"/>
  <c r="W100" i="13"/>
  <c r="X95" i="13"/>
  <c r="Y95" i="13" s="1"/>
  <c r="W52" i="29"/>
  <c r="W63" i="29"/>
  <c r="W72" i="13"/>
  <c r="W47" i="13"/>
  <c r="W56" i="13"/>
  <c r="W39" i="13"/>
  <c r="W35" i="13"/>
  <c r="W32" i="28"/>
  <c r="W29" i="28"/>
  <c r="W23" i="28"/>
  <c r="W38" i="26"/>
  <c r="W32" i="26"/>
  <c r="W30" i="13"/>
  <c r="X87" i="13"/>
  <c r="Y87" i="13" s="1"/>
  <c r="X32" i="26"/>
  <c r="Y32" i="26" s="1"/>
  <c r="X51" i="13"/>
  <c r="Y51" i="13" s="1"/>
  <c r="X39" i="26"/>
  <c r="Y39" i="26" s="1"/>
  <c r="W42" i="26"/>
  <c r="X98" i="13"/>
  <c r="Y98" i="13" s="1"/>
  <c r="X85" i="13"/>
  <c r="Y85" i="13" s="1"/>
  <c r="X34" i="13"/>
  <c r="Y34" i="13" s="1"/>
  <c r="X38" i="28"/>
  <c r="Y38" i="28" s="1"/>
  <c r="X42" i="28"/>
  <c r="Y42" i="28" s="1"/>
  <c r="X38" i="26"/>
  <c r="Y38" i="26" s="1"/>
  <c r="W63" i="26"/>
  <c r="X42" i="29"/>
  <c r="Y42" i="29" s="1"/>
  <c r="W27" i="27"/>
  <c r="X62" i="29"/>
  <c r="Y62" i="29" s="1"/>
  <c r="W64" i="29"/>
  <c r="W39" i="28"/>
  <c r="W40" i="26"/>
  <c r="X45" i="13"/>
  <c r="Y45" i="13" s="1"/>
  <c r="W109" i="13"/>
  <c r="X93" i="13"/>
  <c r="Y93" i="13" s="1"/>
  <c r="W25" i="29"/>
  <c r="X48" i="26"/>
  <c r="Y48" i="26" s="1"/>
  <c r="W56" i="26"/>
  <c r="W93" i="13"/>
  <c r="X55" i="13"/>
  <c r="Y55" i="13" s="1"/>
  <c r="X83" i="13"/>
  <c r="Y83" i="13" s="1"/>
  <c r="X74" i="13"/>
  <c r="Y74" i="13" s="1"/>
  <c r="X110" i="13"/>
  <c r="Y110" i="13" s="1"/>
  <c r="W70" i="26"/>
  <c r="X30" i="28"/>
  <c r="Y30" i="28" s="1"/>
  <c r="X63" i="26"/>
  <c r="Y63" i="26" s="1"/>
  <c r="W50" i="13"/>
  <c r="W27" i="28"/>
  <c r="W23" i="26"/>
  <c r="X88" i="13"/>
  <c r="Y88" i="13" s="1"/>
  <c r="X24" i="29"/>
  <c r="Y24" i="29" s="1"/>
  <c r="X29" i="13"/>
  <c r="Y29" i="13" s="1"/>
  <c r="W81" i="13"/>
  <c r="X46" i="13"/>
  <c r="Y46" i="13" s="1"/>
  <c r="X79" i="13"/>
  <c r="Y79" i="13" s="1"/>
  <c r="X67" i="13"/>
  <c r="Y67" i="13" s="1"/>
  <c r="X24" i="28"/>
  <c r="Y24" i="28" s="1"/>
  <c r="X44" i="29"/>
  <c r="Y44" i="29" s="1"/>
  <c r="W23" i="27"/>
  <c r="X99" i="13"/>
  <c r="Y99" i="13" s="1"/>
  <c r="X35" i="13"/>
  <c r="Y35" i="13" s="1"/>
  <c r="X76" i="26"/>
  <c r="Y76" i="26" s="1"/>
  <c r="W42" i="13"/>
  <c r="W31" i="26"/>
  <c r="X55" i="26"/>
  <c r="Y55" i="26" s="1"/>
  <c r="X45" i="26"/>
  <c r="Y45" i="26" s="1"/>
  <c r="X68" i="26"/>
  <c r="Y68" i="26" s="1"/>
  <c r="W52" i="26"/>
  <c r="W89" i="13"/>
  <c r="X23" i="26"/>
  <c r="Y23" i="26" s="1"/>
  <c r="X39" i="13"/>
  <c r="Y39" i="13" s="1"/>
  <c r="X91" i="13"/>
  <c r="Y91" i="13" s="1"/>
  <c r="W76" i="13"/>
  <c r="X28" i="26"/>
  <c r="Y28" i="26" s="1"/>
  <c r="W60" i="26"/>
  <c r="W61" i="26"/>
  <c r="W58" i="13"/>
  <c r="W39" i="26"/>
  <c r="X72" i="26"/>
  <c r="Y72" i="26" s="1"/>
  <c r="X106" i="13"/>
  <c r="Y106" i="13" s="1"/>
  <c r="W31" i="27"/>
  <c r="X25" i="26"/>
  <c r="Y25" i="26" s="1"/>
  <c r="W53" i="26"/>
  <c r="X73" i="13"/>
  <c r="Y73" i="13" s="1"/>
  <c r="X86" i="13"/>
  <c r="Y86" i="13" s="1"/>
  <c r="X54" i="13"/>
  <c r="Y54" i="13" s="1"/>
  <c r="X75" i="13"/>
  <c r="Y75" i="13" s="1"/>
  <c r="X37" i="28"/>
  <c r="Y37" i="28" s="1"/>
  <c r="W46" i="26"/>
  <c r="W59" i="13"/>
  <c r="W35" i="26"/>
  <c r="W34" i="13"/>
  <c r="X66" i="13"/>
  <c r="Y66" i="13" s="1"/>
  <c r="X60" i="13"/>
  <c r="Y60" i="13" s="1"/>
  <c r="W65" i="29"/>
  <c r="X69" i="29"/>
  <c r="Y69" i="29" s="1"/>
  <c r="X44" i="28"/>
  <c r="Y44" i="28" s="1"/>
  <c r="W62" i="13"/>
  <c r="X59" i="29"/>
  <c r="Y59" i="29" s="1"/>
  <c r="X97" i="13"/>
  <c r="Y97" i="13" s="1"/>
  <c r="W97" i="13"/>
  <c r="W108" i="13"/>
  <c r="W57" i="13"/>
  <c r="W37" i="28"/>
  <c r="W103" i="13"/>
  <c r="W59" i="26"/>
  <c r="W58" i="29"/>
  <c r="X61" i="29"/>
  <c r="Y61" i="29" s="1"/>
  <c r="X68" i="13"/>
  <c r="Y68" i="13" s="1"/>
  <c r="X76" i="13"/>
  <c r="Y76" i="13" s="1"/>
  <c r="W43" i="13"/>
  <c r="W69" i="29"/>
  <c r="X56" i="29"/>
  <c r="Y56" i="29" s="1"/>
  <c r="W64" i="13"/>
  <c r="X36" i="28"/>
  <c r="Y36" i="28" s="1"/>
  <c r="X54" i="26"/>
  <c r="Y54" i="26" s="1"/>
  <c r="W43" i="28"/>
  <c r="X69" i="13"/>
  <c r="Y69" i="13" s="1"/>
  <c r="X32" i="27"/>
  <c r="Y32" i="27" s="1"/>
  <c r="X67" i="29"/>
  <c r="Y67" i="29" s="1"/>
  <c r="X37" i="13"/>
  <c r="Y37" i="13" s="1"/>
  <c r="W28" i="29"/>
  <c r="X65" i="29"/>
  <c r="Y65" i="29" s="1"/>
  <c r="W24" i="28"/>
  <c r="X33" i="29"/>
  <c r="Y33" i="29" s="1"/>
  <c r="X59" i="26"/>
  <c r="Y59" i="26" s="1"/>
  <c r="W69" i="26"/>
  <c r="W94" i="13"/>
  <c r="X29" i="29"/>
  <c r="Y29" i="29" s="1"/>
  <c r="W84" i="13"/>
  <c r="W72" i="26"/>
  <c r="W28" i="13"/>
  <c r="W78" i="13"/>
  <c r="X31" i="28"/>
  <c r="Y31" i="28" s="1"/>
  <c r="X75" i="26"/>
  <c r="Y75" i="26" s="1"/>
  <c r="W66" i="13"/>
  <c r="W26" i="28"/>
  <c r="W95" i="13"/>
  <c r="X43" i="28"/>
  <c r="Y43" i="28" s="1"/>
  <c r="W71" i="26"/>
  <c r="X38" i="29"/>
  <c r="Y38" i="29" s="1"/>
  <c r="X23" i="29"/>
  <c r="Y23" i="29" s="1"/>
  <c r="W34" i="28"/>
  <c r="X24" i="13"/>
  <c r="Y24" i="13" s="1"/>
  <c r="X26" i="26"/>
  <c r="Y26" i="26" s="1"/>
  <c r="X64" i="29"/>
  <c r="Y64" i="29" s="1"/>
  <c r="W107" i="13"/>
  <c r="W58" i="26"/>
  <c r="X47" i="13"/>
  <c r="Y47" i="13" s="1"/>
  <c r="W79" i="13"/>
  <c r="X33" i="27"/>
  <c r="Y33" i="27" s="1"/>
  <c r="X33" i="28"/>
  <c r="Y33" i="28" s="1"/>
  <c r="D871" i="21"/>
  <c r="F871" i="21"/>
  <c r="E871" i="21"/>
  <c r="I6" i="22" l="1"/>
  <c r="L6" i="22"/>
  <c r="J6" i="22"/>
  <c r="M6" i="22"/>
  <c r="K6" i="22"/>
  <c r="D872" i="21"/>
  <c r="F872" i="21"/>
  <c r="E872" i="21"/>
  <c r="D873" i="21" l="1"/>
  <c r="F873" i="21"/>
  <c r="E873" i="21"/>
  <c r="D874" i="21" l="1"/>
  <c r="F874" i="21"/>
  <c r="E874" i="21"/>
  <c r="D875" i="21" l="1"/>
  <c r="F875" i="21"/>
  <c r="E875" i="21"/>
  <c r="D876" i="21"/>
  <c r="F876" i="21"/>
  <c r="E876" i="21"/>
  <c r="D877" i="21" l="1"/>
  <c r="F877" i="21"/>
  <c r="E877" i="21"/>
  <c r="D878" i="21"/>
  <c r="F878" i="21"/>
  <c r="E878" i="21"/>
  <c r="D879" i="21"/>
  <c r="F879" i="21"/>
  <c r="E879" i="21"/>
  <c r="D880" i="21"/>
  <c r="E880" i="21"/>
  <c r="F880" i="21"/>
  <c r="D881" i="21"/>
  <c r="F881" i="21"/>
  <c r="E881" i="21"/>
  <c r="D882" i="21"/>
  <c r="D883" i="21"/>
  <c r="F882" i="21"/>
  <c r="E882" i="21"/>
  <c r="D884" i="21"/>
  <c r="F883" i="21"/>
  <c r="E883" i="21"/>
  <c r="E884" i="21"/>
  <c r="F884" i="21"/>
  <c r="D885" i="21"/>
  <c r="D886" i="21"/>
  <c r="F885" i="21"/>
  <c r="E885" i="21"/>
  <c r="D887" i="21"/>
  <c r="F886" i="21"/>
  <c r="E886" i="21"/>
  <c r="D888" i="21"/>
  <c r="F887" i="21"/>
  <c r="E887" i="21"/>
  <c r="D889" i="21"/>
  <c r="E888" i="21"/>
  <c r="F888" i="21"/>
  <c r="D890" i="21"/>
  <c r="E889" i="21"/>
  <c r="F889" i="21"/>
  <c r="D891" i="21"/>
  <c r="F890" i="21"/>
  <c r="E890" i="21"/>
  <c r="D892" i="21"/>
  <c r="E891" i="21"/>
  <c r="F891" i="21"/>
  <c r="E892" i="21"/>
  <c r="F892" i="21"/>
  <c r="D893" i="21"/>
  <c r="D894" i="21"/>
  <c r="E893" i="21"/>
  <c r="F893" i="21"/>
  <c r="D895" i="21"/>
  <c r="F894" i="21"/>
  <c r="E894" i="21"/>
  <c r="D896" i="21"/>
  <c r="E895" i="21"/>
  <c r="F895" i="21"/>
  <c r="D897" i="21"/>
  <c r="E896" i="21"/>
  <c r="F896" i="21"/>
  <c r="D898" i="21"/>
  <c r="F897" i="21"/>
  <c r="E897" i="21"/>
  <c r="D899" i="21"/>
  <c r="F898" i="21"/>
  <c r="E898" i="21"/>
  <c r="D900" i="21"/>
  <c r="F899" i="21"/>
  <c r="E899" i="21"/>
  <c r="F900" i="21"/>
  <c r="E900" i="21"/>
  <c r="D901" i="21"/>
  <c r="D902" i="21"/>
  <c r="E901" i="21"/>
  <c r="F901" i="21"/>
  <c r="D903" i="21"/>
  <c r="E902" i="21"/>
  <c r="F902" i="21"/>
  <c r="D904" i="21"/>
  <c r="F903" i="21"/>
  <c r="E903" i="21"/>
  <c r="D905" i="21"/>
  <c r="E904" i="21"/>
  <c r="F904" i="21"/>
  <c r="D906" i="21"/>
  <c r="F905" i="21"/>
  <c r="E905" i="21"/>
  <c r="D907" i="21"/>
  <c r="F906" i="21"/>
  <c r="E906" i="21"/>
  <c r="D908" i="21"/>
  <c r="F907" i="21"/>
  <c r="E907" i="21"/>
  <c r="F908" i="21"/>
  <c r="E908" i="21"/>
  <c r="D909" i="21"/>
  <c r="D910" i="21"/>
  <c r="E909" i="21"/>
  <c r="F909" i="21"/>
  <c r="D911" i="21"/>
  <c r="F910" i="21"/>
  <c r="E910" i="21"/>
  <c r="D912" i="21"/>
  <c r="F911" i="21"/>
  <c r="E911" i="21"/>
  <c r="D913" i="21"/>
  <c r="E912" i="21"/>
  <c r="F912" i="21"/>
  <c r="D914" i="21"/>
  <c r="F913" i="21"/>
  <c r="E913" i="21"/>
  <c r="D915" i="21"/>
  <c r="F914" i="21"/>
  <c r="E914" i="21"/>
  <c r="D916" i="21"/>
  <c r="E915" i="21"/>
  <c r="F915" i="21"/>
  <c r="F916" i="21"/>
  <c r="E916" i="21"/>
  <c r="D917" i="21"/>
  <c r="D918" i="21"/>
  <c r="F917" i="21"/>
  <c r="E917" i="21"/>
  <c r="D919" i="21"/>
  <c r="F918" i="21"/>
  <c r="E918" i="21"/>
  <c r="D920" i="21"/>
  <c r="E919" i="21"/>
  <c r="F919" i="21"/>
  <c r="D921" i="21"/>
  <c r="E920" i="21"/>
  <c r="F920" i="21"/>
  <c r="D922" i="21"/>
  <c r="F921" i="21"/>
  <c r="E921" i="21"/>
  <c r="D923" i="21"/>
  <c r="F922" i="21"/>
  <c r="E922" i="21"/>
  <c r="D924" i="21"/>
  <c r="E923" i="21"/>
  <c r="F923" i="21"/>
  <c r="E924" i="21"/>
  <c r="F924" i="21"/>
  <c r="D925" i="21"/>
  <c r="D926" i="21"/>
  <c r="F925" i="21"/>
  <c r="E925" i="21"/>
  <c r="D927" i="21"/>
  <c r="E926" i="21"/>
  <c r="F926" i="21"/>
  <c r="D928" i="21"/>
  <c r="F927" i="21"/>
  <c r="E927" i="21"/>
  <c r="D929" i="21"/>
  <c r="E928" i="21"/>
  <c r="F928" i="21"/>
  <c r="D930" i="21"/>
  <c r="F929" i="21"/>
  <c r="E929" i="21"/>
  <c r="D931" i="21"/>
  <c r="E930" i="21"/>
  <c r="F930" i="21"/>
  <c r="D932" i="21"/>
  <c r="E931" i="21"/>
  <c r="F931" i="21"/>
  <c r="F932" i="21"/>
  <c r="E932" i="21"/>
  <c r="D933" i="21"/>
  <c r="D934" i="21"/>
  <c r="F933" i="21"/>
  <c r="E933" i="21"/>
  <c r="D935" i="21"/>
  <c r="F934" i="21"/>
  <c r="G6" i="29" s="1"/>
  <c r="E934" i="21"/>
  <c r="D936" i="21"/>
  <c r="F935" i="21"/>
  <c r="E935" i="21"/>
  <c r="D937" i="21"/>
  <c r="F936" i="21"/>
  <c r="E936" i="21"/>
  <c r="D938" i="21"/>
  <c r="F937" i="21"/>
  <c r="E937" i="21"/>
  <c r="D939" i="21"/>
  <c r="F938" i="21"/>
  <c r="E938" i="21"/>
  <c r="D940" i="21"/>
  <c r="E939" i="21"/>
  <c r="F939" i="21"/>
  <c r="F940" i="21"/>
  <c r="E940" i="21"/>
  <c r="D941" i="21"/>
  <c r="F941" i="21"/>
  <c r="E941" i="21"/>
  <c r="D942" i="21"/>
  <c r="F942" i="21"/>
  <c r="E942" i="21"/>
  <c r="D943" i="21"/>
  <c r="D944" i="21"/>
  <c r="E943" i="21"/>
  <c r="F943" i="21"/>
  <c r="F944" i="21"/>
  <c r="E944" i="21"/>
  <c r="D945" i="21"/>
  <c r="D946" i="21"/>
  <c r="F945" i="21"/>
  <c r="E945" i="21"/>
  <c r="F946" i="21"/>
  <c r="E946" i="21"/>
  <c r="D947" i="21"/>
  <c r="D948" i="21"/>
  <c r="E947" i="21"/>
  <c r="F947" i="21"/>
  <c r="D949" i="21"/>
  <c r="E948" i="21"/>
  <c r="F948" i="21"/>
  <c r="D950" i="21"/>
  <c r="E949" i="21"/>
  <c r="F949" i="21"/>
  <c r="D951" i="21"/>
  <c r="F950" i="21"/>
  <c r="E950" i="21"/>
  <c r="D952" i="21"/>
  <c r="F951" i="21"/>
  <c r="E951" i="21"/>
  <c r="D953" i="21"/>
  <c r="F952" i="21"/>
  <c r="E952" i="21"/>
  <c r="D954" i="21"/>
  <c r="F953" i="21"/>
  <c r="E953" i="21"/>
  <c r="D955" i="21"/>
  <c r="E954" i="21"/>
  <c r="F954" i="21"/>
  <c r="E955" i="21"/>
  <c r="F955" i="21"/>
  <c r="D956" i="21"/>
  <c r="D957" i="21"/>
  <c r="F956" i="21"/>
  <c r="E956" i="21"/>
  <c r="D958" i="21"/>
  <c r="E957" i="21"/>
  <c r="F957" i="21"/>
  <c r="D959" i="21"/>
  <c r="E958" i="21"/>
  <c r="F958" i="21"/>
  <c r="D960" i="21"/>
  <c r="F959" i="21"/>
  <c r="E959" i="21"/>
  <c r="D961" i="21"/>
  <c r="F960" i="21"/>
  <c r="E960" i="21"/>
  <c r="D962" i="21"/>
  <c r="F961" i="21"/>
  <c r="E961" i="21"/>
  <c r="D963" i="21"/>
  <c r="F962" i="21"/>
  <c r="E962" i="21"/>
  <c r="D964" i="21"/>
  <c r="F963" i="21"/>
  <c r="E963" i="21"/>
  <c r="D965" i="21"/>
  <c r="E964" i="21"/>
  <c r="F964" i="21"/>
  <c r="D966" i="21"/>
  <c r="E965" i="21"/>
  <c r="F965" i="21"/>
  <c r="D967" i="21"/>
  <c r="F966" i="21"/>
  <c r="E966" i="21"/>
  <c r="D968" i="21"/>
  <c r="E967" i="21"/>
  <c r="F967" i="21"/>
  <c r="D969" i="21"/>
  <c r="E968" i="21"/>
  <c r="F968" i="21"/>
  <c r="D970" i="21"/>
  <c r="F969" i="21"/>
  <c r="E969" i="21"/>
  <c r="D971" i="21"/>
  <c r="E970" i="21"/>
  <c r="F970" i="21"/>
  <c r="D972" i="21"/>
  <c r="F971" i="21"/>
  <c r="E971" i="21"/>
  <c r="D973" i="21"/>
  <c r="E972" i="21"/>
  <c r="F972" i="21"/>
  <c r="D974" i="21"/>
  <c r="F973" i="21"/>
  <c r="E973" i="21"/>
  <c r="D975" i="21"/>
  <c r="F974" i="21"/>
  <c r="E974" i="21"/>
  <c r="D976" i="21"/>
  <c r="F975" i="21"/>
  <c r="E975" i="21"/>
  <c r="D977" i="21"/>
  <c r="F976" i="21"/>
  <c r="E976" i="21"/>
  <c r="D978" i="21"/>
  <c r="F977" i="21"/>
  <c r="E977" i="21"/>
  <c r="D979" i="21"/>
  <c r="F978" i="21"/>
  <c r="E978" i="21"/>
  <c r="D980" i="21"/>
  <c r="E979" i="21"/>
  <c r="F979" i="21"/>
  <c r="D981" i="21"/>
  <c r="E980" i="21"/>
  <c r="F980" i="21"/>
  <c r="D982" i="21"/>
  <c r="F981" i="21"/>
  <c r="E981" i="21"/>
  <c r="D983" i="21"/>
  <c r="E982" i="21"/>
  <c r="F982" i="21"/>
  <c r="D984" i="21"/>
  <c r="F983" i="21"/>
  <c r="E983" i="21"/>
  <c r="D985" i="21"/>
  <c r="F984" i="21"/>
  <c r="E984" i="21"/>
  <c r="D986" i="21"/>
  <c r="F985" i="21"/>
  <c r="E985" i="21"/>
  <c r="D987" i="21"/>
  <c r="E986" i="21"/>
  <c r="F986" i="21"/>
  <c r="D988" i="21"/>
  <c r="F987" i="21"/>
  <c r="E987" i="21"/>
  <c r="D989" i="21"/>
  <c r="F988" i="21"/>
  <c r="E988" i="21"/>
  <c r="D990" i="21"/>
  <c r="E989" i="21"/>
  <c r="F989" i="21"/>
  <c r="D991" i="21"/>
  <c r="F990" i="21"/>
  <c r="E990" i="21"/>
  <c r="D992" i="21"/>
  <c r="E991" i="21"/>
  <c r="F991" i="21"/>
  <c r="D993" i="21"/>
  <c r="E992" i="21"/>
  <c r="F992" i="21"/>
  <c r="D994" i="21"/>
  <c r="E993" i="21"/>
  <c r="F993" i="21"/>
  <c r="D995" i="21"/>
  <c r="F994" i="21"/>
  <c r="E994" i="21"/>
  <c r="D996" i="21"/>
  <c r="E995" i="21"/>
  <c r="F995" i="21"/>
  <c r="D997" i="21"/>
  <c r="E996" i="21"/>
  <c r="F996" i="21"/>
  <c r="D998" i="21"/>
  <c r="F997" i="21"/>
  <c r="E997" i="21"/>
  <c r="D999" i="21"/>
  <c r="F998" i="21"/>
  <c r="E998" i="21"/>
  <c r="D1000" i="21"/>
  <c r="E999" i="21"/>
  <c r="F999" i="21"/>
  <c r="D1001" i="21"/>
  <c r="F1000" i="21"/>
  <c r="E1000" i="21"/>
  <c r="D1002" i="21"/>
  <c r="E1001" i="21"/>
  <c r="F1001" i="21"/>
  <c r="D1003" i="21"/>
  <c r="F1002" i="21"/>
  <c r="E1002" i="21"/>
  <c r="E1003" i="21"/>
  <c r="F1003" i="21"/>
  <c r="D1004" i="21"/>
  <c r="D1005" i="21"/>
  <c r="F1004" i="21"/>
  <c r="E1004" i="21"/>
  <c r="D1006" i="21"/>
  <c r="E1005" i="21"/>
  <c r="F1005" i="21"/>
  <c r="D1007" i="21"/>
  <c r="E1006" i="21"/>
  <c r="F1006" i="21"/>
  <c r="D1008" i="21"/>
  <c r="E1007" i="21"/>
  <c r="F1007" i="21"/>
  <c r="D1009" i="21"/>
  <c r="E1008" i="21"/>
  <c r="F1008" i="21"/>
  <c r="D1010" i="21"/>
  <c r="F1009" i="21"/>
  <c r="E1009" i="21"/>
  <c r="D1011" i="21"/>
  <c r="F1010" i="21"/>
  <c r="E1010" i="21"/>
  <c r="D1012" i="21"/>
  <c r="E1011" i="21"/>
  <c r="F1011" i="21"/>
  <c r="D1013" i="21"/>
  <c r="E1012" i="21"/>
  <c r="F1012" i="21"/>
  <c r="D1014" i="21"/>
  <c r="F1013" i="21"/>
  <c r="E1013" i="21"/>
  <c r="D1015" i="21"/>
  <c r="E1014" i="21"/>
  <c r="F1014" i="21"/>
  <c r="D1016" i="21"/>
  <c r="F1015" i="21"/>
  <c r="E1015" i="21"/>
  <c r="D1017" i="21"/>
  <c r="E1016" i="21"/>
  <c r="F1016" i="21"/>
  <c r="D1018" i="21"/>
  <c r="E1017" i="21"/>
  <c r="F1017" i="21"/>
  <c r="D1019" i="21"/>
  <c r="E1018" i="21"/>
  <c r="F1018" i="21"/>
  <c r="D1020" i="21"/>
  <c r="E1019" i="21"/>
  <c r="F1019" i="21"/>
  <c r="D1021" i="21"/>
  <c r="F1020" i="21"/>
  <c r="E1020" i="21"/>
  <c r="D1022" i="21"/>
  <c r="F1021" i="21"/>
  <c r="E1021" i="21"/>
  <c r="D1023" i="21"/>
  <c r="E1022" i="21"/>
  <c r="F1022" i="21"/>
  <c r="D1024" i="21"/>
  <c r="E1023" i="21"/>
  <c r="F1023" i="21"/>
  <c r="D1025" i="21"/>
  <c r="E1024" i="21"/>
  <c r="F1024" i="21"/>
  <c r="D1026" i="21"/>
  <c r="F1025" i="21"/>
  <c r="E1025" i="21"/>
  <c r="D1027" i="21"/>
  <c r="F1026" i="21"/>
  <c r="E1026" i="21"/>
  <c r="D1028" i="21"/>
  <c r="F1027" i="21"/>
  <c r="E1027" i="21"/>
  <c r="D1029" i="21"/>
  <c r="F1028" i="21"/>
  <c r="E1028" i="21"/>
  <c r="D1030" i="21"/>
  <c r="E1029" i="21"/>
  <c r="F1029" i="21"/>
  <c r="D1031" i="21"/>
  <c r="F1030" i="21"/>
  <c r="E1030" i="21"/>
  <c r="D1032" i="21"/>
  <c r="F1031" i="21"/>
  <c r="E1031" i="21"/>
  <c r="D1033" i="21"/>
  <c r="E1032" i="21"/>
  <c r="F1032" i="21"/>
  <c r="D1034" i="21"/>
  <c r="E1033" i="21"/>
  <c r="F1033" i="21"/>
  <c r="D1035" i="21"/>
  <c r="E1034" i="21"/>
  <c r="F1034" i="21"/>
  <c r="F1035" i="21"/>
  <c r="E1035" i="21"/>
  <c r="D1036" i="21"/>
  <c r="D1037" i="21"/>
  <c r="E1036" i="21"/>
  <c r="F1036" i="21"/>
  <c r="D1038" i="21"/>
  <c r="F1037" i="21"/>
  <c r="E1037" i="21"/>
  <c r="D1039" i="21"/>
  <c r="F1038" i="21"/>
  <c r="E1038" i="21"/>
  <c r="D1040" i="21"/>
  <c r="E1039" i="21"/>
  <c r="F1039" i="21"/>
  <c r="D1041" i="21"/>
  <c r="E1040" i="21"/>
  <c r="F1040" i="21"/>
  <c r="D1042" i="21"/>
  <c r="E1041" i="21"/>
  <c r="F1041" i="21"/>
  <c r="D1043" i="21"/>
  <c r="F1042" i="21"/>
  <c r="E1042" i="21"/>
  <c r="D1044" i="21"/>
  <c r="F1043" i="21"/>
  <c r="E1043" i="21"/>
  <c r="D1045" i="21"/>
  <c r="E1044" i="21"/>
  <c r="F1044" i="21"/>
  <c r="D1046" i="21"/>
  <c r="F1045" i="21"/>
  <c r="E1045" i="21"/>
  <c r="D1047" i="21"/>
  <c r="E1046" i="21"/>
  <c r="F1046" i="21"/>
  <c r="D1048" i="21"/>
  <c r="E1047" i="21"/>
  <c r="F1047" i="21"/>
  <c r="D1049" i="21"/>
  <c r="F1048" i="21"/>
  <c r="E1048" i="21"/>
  <c r="D1050" i="21"/>
  <c r="F1049" i="21"/>
  <c r="E1049" i="21"/>
  <c r="D1051" i="21"/>
  <c r="F1050" i="21"/>
  <c r="E1050" i="21"/>
  <c r="D1052" i="21"/>
  <c r="E1051" i="21"/>
  <c r="F1051" i="21"/>
  <c r="D1053" i="21"/>
  <c r="F1052" i="21"/>
  <c r="E1052" i="21"/>
  <c r="D1054" i="21"/>
  <c r="F1053" i="21"/>
  <c r="E1053" i="21"/>
  <c r="D1055" i="21"/>
  <c r="F1054" i="21"/>
  <c r="E1054" i="21"/>
  <c r="D1056" i="21"/>
  <c r="E1055" i="21"/>
  <c r="F1055" i="21"/>
  <c r="D1057" i="21"/>
  <c r="F1056" i="21"/>
  <c r="E1056" i="21"/>
  <c r="D1058" i="21"/>
  <c r="E1057" i="21"/>
  <c r="F1057" i="21"/>
  <c r="D1059" i="21"/>
  <c r="E1058" i="21"/>
  <c r="F1058" i="21"/>
  <c r="D1060" i="21"/>
  <c r="E1059" i="21"/>
  <c r="F1059" i="21"/>
  <c r="D1061" i="21"/>
  <c r="F1060" i="21"/>
  <c r="E1060" i="21"/>
  <c r="D1062" i="21"/>
  <c r="F1061" i="21"/>
  <c r="E1061" i="21"/>
  <c r="D1063" i="21"/>
  <c r="F1062" i="21"/>
  <c r="E1062" i="21"/>
  <c r="D1064" i="21"/>
  <c r="F1063" i="21"/>
  <c r="E1063" i="21"/>
  <c r="D1065" i="21"/>
  <c r="F1064" i="21"/>
  <c r="E1064" i="21"/>
  <c r="D1066" i="21"/>
  <c r="F1065" i="21"/>
  <c r="E1065" i="21"/>
  <c r="D1067" i="21"/>
  <c r="E1066" i="21"/>
  <c r="F1066" i="21"/>
  <c r="E1067" i="21"/>
  <c r="F1067" i="21"/>
  <c r="D1068" i="21"/>
  <c r="D1069" i="21"/>
  <c r="F1068" i="21"/>
  <c r="E1068" i="21"/>
  <c r="D1070" i="21"/>
  <c r="F1069" i="21"/>
  <c r="E1069" i="21"/>
  <c r="D1071" i="21"/>
  <c r="F1070" i="21"/>
  <c r="E1070" i="21"/>
  <c r="D1072" i="21"/>
  <c r="F1071" i="21"/>
  <c r="E1071" i="21"/>
  <c r="D1073" i="21"/>
  <c r="F1072" i="21"/>
  <c r="E1072" i="21"/>
  <c r="D1074" i="21"/>
  <c r="E1073" i="21"/>
  <c r="F1073" i="21"/>
  <c r="D1075" i="21"/>
  <c r="E1074" i="21"/>
  <c r="F1074" i="21"/>
  <c r="D1076" i="21"/>
  <c r="E1075" i="21"/>
  <c r="F1075" i="21"/>
  <c r="D1077" i="21"/>
  <c r="F1076" i="21"/>
  <c r="E1076" i="21"/>
  <c r="D1078" i="21"/>
  <c r="F1077" i="21"/>
  <c r="E1077" i="21"/>
  <c r="D1079" i="21"/>
  <c r="F1078" i="21"/>
  <c r="E1078" i="21"/>
  <c r="D1080" i="21"/>
  <c r="F1079" i="21"/>
  <c r="E1079" i="21"/>
  <c r="D1081" i="21"/>
  <c r="F1080" i="21"/>
  <c r="E1080" i="21"/>
  <c r="D1082" i="21"/>
  <c r="F1081" i="21"/>
  <c r="E1081" i="21"/>
  <c r="D1083" i="21"/>
  <c r="F1082" i="21"/>
  <c r="E1082" i="21"/>
  <c r="D1084" i="21"/>
  <c r="E1083" i="21"/>
  <c r="F1083" i="21"/>
  <c r="D1085" i="21"/>
  <c r="E1084" i="21"/>
  <c r="F1084" i="21"/>
  <c r="D1086" i="21"/>
  <c r="E1085" i="21"/>
  <c r="F1085" i="21"/>
  <c r="D1087" i="21"/>
  <c r="F1086" i="21"/>
  <c r="E1086" i="21"/>
  <c r="D1088" i="21"/>
  <c r="F1087" i="21"/>
  <c r="E1087" i="21"/>
  <c r="D1089" i="21"/>
  <c r="F1088" i="21"/>
  <c r="E1088" i="21"/>
  <c r="D1090" i="21"/>
  <c r="F1089" i="21"/>
  <c r="E1089" i="21"/>
  <c r="D1091" i="21"/>
  <c r="E1090" i="21"/>
  <c r="F1090" i="21"/>
  <c r="F1091" i="21"/>
  <c r="E1091" i="21"/>
  <c r="D1092" i="21"/>
  <c r="D1093" i="21"/>
  <c r="F1092" i="21"/>
  <c r="E1092" i="21"/>
  <c r="D1094" i="21"/>
  <c r="E1093" i="21"/>
  <c r="F1093" i="21"/>
  <c r="D1095" i="21"/>
  <c r="E1094" i="21"/>
  <c r="F1094" i="21"/>
  <c r="D1096" i="21"/>
  <c r="E1095" i="21"/>
  <c r="F1095" i="21"/>
  <c r="D1097" i="21"/>
  <c r="F1096" i="21"/>
  <c r="E1096" i="21"/>
  <c r="D1098" i="21"/>
  <c r="F1097" i="21"/>
  <c r="E1097" i="21"/>
  <c r="D1099" i="21"/>
  <c r="E1098" i="21"/>
  <c r="F1098" i="21"/>
  <c r="D1100" i="21"/>
  <c r="F1099" i="21"/>
  <c r="E1099" i="21"/>
  <c r="D1101" i="21"/>
  <c r="F1100" i="21"/>
  <c r="E1100" i="21"/>
  <c r="D1102" i="21"/>
  <c r="E1101" i="21"/>
  <c r="F1101" i="21"/>
  <c r="D1103" i="21"/>
  <c r="F1102" i="21"/>
  <c r="E1102" i="21"/>
  <c r="D1104" i="21"/>
  <c r="E1103" i="21"/>
  <c r="F1103" i="21"/>
  <c r="D1105" i="21"/>
  <c r="F1104" i="21"/>
  <c r="E1104" i="21"/>
  <c r="D1106" i="21"/>
  <c r="E1105" i="21"/>
  <c r="F1105" i="21"/>
  <c r="D1107" i="21"/>
  <c r="F1106" i="21"/>
  <c r="E1106" i="21"/>
  <c r="D1108" i="21"/>
  <c r="E1107" i="21"/>
  <c r="F1107" i="21"/>
  <c r="D1109" i="21"/>
  <c r="E1108" i="21"/>
  <c r="F1108" i="21"/>
  <c r="D1110" i="21"/>
  <c r="F1109" i="21"/>
  <c r="E1109" i="21"/>
  <c r="D1111" i="21"/>
  <c r="F1110" i="21"/>
  <c r="E1110" i="21"/>
  <c r="D1112" i="21"/>
  <c r="F1111" i="21"/>
  <c r="E1111" i="21"/>
  <c r="D1113" i="21"/>
  <c r="F1112" i="21"/>
  <c r="E1112" i="21"/>
  <c r="D1114" i="21"/>
  <c r="F1113" i="21"/>
  <c r="E1113" i="21"/>
  <c r="D1115" i="21"/>
  <c r="F1114" i="21"/>
  <c r="E1114" i="21"/>
  <c r="D1116" i="21"/>
  <c r="E1115" i="21"/>
  <c r="F1115" i="21"/>
  <c r="D1117" i="21"/>
  <c r="E1116" i="21"/>
  <c r="F1116" i="21"/>
  <c r="D1118" i="21"/>
  <c r="F1117" i="21"/>
  <c r="E1117" i="21"/>
  <c r="D1119" i="21"/>
  <c r="F1118" i="21"/>
  <c r="E1118" i="21"/>
  <c r="D1120" i="21"/>
  <c r="F1119" i="21"/>
  <c r="E1119" i="21"/>
  <c r="D1121" i="21"/>
  <c r="F1120" i="21"/>
  <c r="E1120" i="21"/>
  <c r="D1122" i="21"/>
  <c r="F1121" i="21"/>
  <c r="E1121" i="21"/>
  <c r="D1123" i="21"/>
  <c r="F1122" i="21"/>
  <c r="E1122" i="21"/>
  <c r="E1123" i="21"/>
  <c r="F1123" i="21"/>
  <c r="D1124" i="21"/>
  <c r="D1125" i="21"/>
  <c r="E1124" i="21"/>
  <c r="F1124" i="21"/>
  <c r="D1126" i="21"/>
  <c r="F1125" i="21"/>
  <c r="E1125" i="21"/>
  <c r="D1127" i="21"/>
  <c r="F1126" i="21"/>
  <c r="E1126" i="21"/>
  <c r="D1128" i="21"/>
  <c r="E1127" i="21"/>
  <c r="F1127" i="21"/>
  <c r="D1129" i="21"/>
  <c r="F1128" i="21"/>
  <c r="E1128" i="21"/>
  <c r="D1130" i="21"/>
  <c r="F1129" i="21"/>
  <c r="E1129" i="21"/>
  <c r="D1131" i="21"/>
  <c r="F1130" i="21"/>
  <c r="E1130" i="21"/>
  <c r="D1132" i="21"/>
  <c r="F1131" i="21"/>
  <c r="E1131" i="21"/>
  <c r="D1133" i="21"/>
  <c r="F1132" i="21"/>
  <c r="E1132" i="21"/>
  <c r="D1134" i="21"/>
  <c r="F1133" i="21"/>
  <c r="E1133" i="21"/>
  <c r="D1135" i="21"/>
  <c r="E1134" i="21"/>
  <c r="F1134" i="21"/>
  <c r="D1136" i="21"/>
  <c r="E1135" i="21"/>
  <c r="F1135" i="21"/>
  <c r="D1137" i="21"/>
  <c r="E1136" i="21"/>
  <c r="F1136" i="21"/>
  <c r="D1138" i="21"/>
  <c r="F1137" i="21"/>
  <c r="E1137" i="21"/>
  <c r="D1139" i="21"/>
  <c r="F1138" i="21"/>
  <c r="E1138" i="21"/>
  <c r="D1140" i="21"/>
  <c r="F1139" i="21"/>
  <c r="E1139" i="21"/>
  <c r="D1141" i="21"/>
  <c r="E1140" i="21"/>
  <c r="F1140" i="21"/>
  <c r="D1142" i="21"/>
  <c r="F1141" i="21"/>
  <c r="E1141" i="21"/>
  <c r="D1143" i="21"/>
  <c r="F1142" i="21"/>
  <c r="E1142" i="21"/>
  <c r="D1144" i="21"/>
  <c r="E1143" i="21"/>
  <c r="F1143" i="21"/>
  <c r="D1145" i="21"/>
  <c r="F1144" i="21"/>
  <c r="E1144" i="21"/>
  <c r="D1146" i="21"/>
  <c r="F1145" i="21"/>
  <c r="E1145" i="21"/>
  <c r="D1147" i="21"/>
  <c r="F1146" i="21"/>
  <c r="E1146" i="21"/>
  <c r="E1147" i="21"/>
  <c r="F1147" i="21"/>
  <c r="D1148" i="21"/>
  <c r="D1149" i="21"/>
  <c r="F1148" i="21"/>
  <c r="E1148" i="21"/>
  <c r="D1150" i="21"/>
  <c r="F1149" i="21"/>
  <c r="E1149" i="21"/>
  <c r="D1151" i="21"/>
  <c r="E1150" i="21"/>
  <c r="F1150" i="21"/>
  <c r="D1152" i="21"/>
  <c r="F1151" i="21"/>
  <c r="E1151" i="21"/>
  <c r="D1153" i="21"/>
  <c r="F1152" i="21"/>
  <c r="E1152" i="21"/>
  <c r="D1154" i="21"/>
  <c r="E1153" i="21"/>
  <c r="F1153" i="21"/>
  <c r="D1155" i="21"/>
  <c r="E1154" i="21"/>
  <c r="F1154" i="21"/>
  <c r="D1156" i="21"/>
  <c r="E1155" i="21"/>
  <c r="F1155" i="21"/>
  <c r="D1157" i="21"/>
  <c r="F1156" i="21"/>
  <c r="E1156" i="21"/>
  <c r="D1158" i="21"/>
  <c r="E1157" i="21"/>
  <c r="F1157" i="21"/>
  <c r="D1159" i="21"/>
  <c r="E1158" i="21"/>
  <c r="F1158" i="21"/>
  <c r="D1160" i="21"/>
  <c r="E1159" i="21"/>
  <c r="F1159" i="21"/>
  <c r="D1161" i="21"/>
  <c r="E1160" i="21"/>
  <c r="F1160" i="21"/>
  <c r="D1162" i="21"/>
  <c r="F1161" i="21"/>
  <c r="E1161" i="21"/>
  <c r="D1163" i="21"/>
  <c r="F1162" i="21"/>
  <c r="E1162" i="21"/>
  <c r="F1163" i="21"/>
  <c r="E1163" i="21"/>
  <c r="D1164" i="21"/>
  <c r="D1165" i="21"/>
  <c r="F1164" i="21"/>
  <c r="E1164" i="21"/>
  <c r="D1166" i="21"/>
  <c r="F1165" i="21"/>
  <c r="E1165" i="21"/>
  <c r="D1167" i="21"/>
  <c r="F1166" i="21"/>
  <c r="E1166" i="21"/>
  <c r="D1168" i="21"/>
  <c r="E1167" i="21"/>
  <c r="F1167" i="21"/>
  <c r="D1169" i="21"/>
  <c r="F1168" i="21"/>
  <c r="E1168" i="21"/>
  <c r="D1170" i="21"/>
  <c r="E1169" i="21"/>
  <c r="F1169" i="21"/>
  <c r="D1171" i="21"/>
  <c r="E1170" i="21"/>
  <c r="F1170" i="21"/>
  <c r="D1172" i="21"/>
  <c r="E1171" i="21"/>
  <c r="F1171" i="21"/>
  <c r="D1173" i="21"/>
  <c r="F1172" i="21"/>
  <c r="E1172" i="21"/>
  <c r="D1174" i="21"/>
  <c r="F1173" i="21"/>
  <c r="E1173" i="21"/>
  <c r="D1175" i="21"/>
  <c r="F1174" i="21"/>
  <c r="E1174" i="21"/>
  <c r="D1176" i="21"/>
  <c r="E1175" i="21"/>
  <c r="F1175" i="21"/>
  <c r="D1177" i="21"/>
  <c r="F1176" i="21"/>
  <c r="E1176" i="21"/>
  <c r="D1178" i="21"/>
  <c r="E1177" i="21"/>
  <c r="F1177" i="21"/>
  <c r="D1179" i="21"/>
  <c r="F1178" i="21"/>
  <c r="E1178" i="21"/>
  <c r="D1180" i="21"/>
  <c r="E1179" i="21"/>
  <c r="F1179" i="21"/>
  <c r="D1181" i="21"/>
  <c r="E1180" i="21"/>
  <c r="F1180" i="21"/>
  <c r="D1182" i="21"/>
  <c r="F1181" i="21"/>
  <c r="E1181" i="21"/>
  <c r="D1183" i="21"/>
  <c r="E1182" i="21"/>
  <c r="F1182" i="21"/>
  <c r="D1184" i="21"/>
  <c r="F1183" i="21"/>
  <c r="E1183" i="21"/>
  <c r="D1185" i="21"/>
  <c r="E1184" i="21"/>
  <c r="F1184" i="21"/>
  <c r="D1186" i="21"/>
  <c r="E1185" i="21"/>
  <c r="F1185" i="21"/>
  <c r="D1187" i="21"/>
  <c r="F1186" i="21"/>
  <c r="E1186" i="21"/>
  <c r="D1188" i="21"/>
  <c r="E1187" i="21"/>
  <c r="F1187" i="21"/>
  <c r="D1189" i="21"/>
  <c r="F1188" i="21"/>
  <c r="E1188" i="21"/>
  <c r="D1190" i="21"/>
  <c r="E1189" i="21"/>
  <c r="F1189" i="21"/>
  <c r="D1191" i="21"/>
  <c r="F1190" i="21"/>
  <c r="E1190" i="21"/>
  <c r="D1192" i="21"/>
  <c r="F1191" i="21"/>
  <c r="E1191" i="21"/>
  <c r="D1193" i="21"/>
  <c r="E1192" i="21"/>
  <c r="F1192" i="21"/>
  <c r="D1194" i="21"/>
  <c r="E1193" i="21"/>
  <c r="F1193" i="21"/>
  <c r="D1195" i="21"/>
  <c r="E1194" i="21"/>
  <c r="F1194" i="21"/>
  <c r="D1196" i="21"/>
  <c r="F1195" i="21"/>
  <c r="E1195" i="21"/>
  <c r="D1197" i="21"/>
  <c r="E1196" i="21"/>
  <c r="F1196" i="21"/>
  <c r="D1198" i="21"/>
  <c r="F1197" i="21"/>
  <c r="E1197" i="21"/>
  <c r="D1199" i="21"/>
  <c r="E1198" i="21"/>
  <c r="F1198" i="21"/>
  <c r="D1200" i="21"/>
  <c r="E1199" i="21"/>
  <c r="F1199" i="21"/>
  <c r="D1201" i="21"/>
  <c r="F1200" i="21"/>
  <c r="E1200" i="21"/>
  <c r="D1202" i="21"/>
  <c r="E1201" i="21"/>
  <c r="F1201" i="21"/>
  <c r="D1203" i="21"/>
  <c r="F1202" i="21"/>
  <c r="E1202" i="21"/>
  <c r="D1204" i="21"/>
  <c r="F1203" i="21"/>
  <c r="E1203" i="21"/>
  <c r="D1205" i="21"/>
  <c r="E1204" i="21"/>
  <c r="F1204" i="21"/>
  <c r="D1206" i="21"/>
  <c r="E1205" i="21"/>
  <c r="F1205" i="21"/>
  <c r="D1207" i="21"/>
  <c r="F1206" i="21"/>
  <c r="E1206" i="21"/>
  <c r="D1208" i="21"/>
  <c r="F1207" i="21"/>
  <c r="E1207" i="21"/>
  <c r="D1209" i="21"/>
  <c r="F1208" i="21"/>
  <c r="E1208" i="21"/>
  <c r="D1210" i="21"/>
  <c r="E1209" i="21"/>
  <c r="F1209" i="21"/>
  <c r="D1211" i="21"/>
  <c r="E1210" i="21"/>
  <c r="F1210" i="21"/>
  <c r="D1212" i="21"/>
  <c r="E1211" i="21"/>
  <c r="F1211" i="21"/>
  <c r="D1213" i="21"/>
  <c r="F1212" i="21"/>
  <c r="E1212" i="21"/>
  <c r="D1214" i="21"/>
  <c r="E1213" i="21"/>
  <c r="F1213" i="21"/>
  <c r="D1215" i="21"/>
  <c r="E1214" i="21"/>
  <c r="F1214" i="21"/>
  <c r="D1216" i="21"/>
  <c r="F1215" i="21"/>
  <c r="E1215" i="21"/>
  <c r="D1217" i="21"/>
  <c r="F1216" i="21"/>
  <c r="E1216" i="21"/>
  <c r="D1218" i="21"/>
  <c r="E1217" i="21"/>
  <c r="F1217" i="21"/>
  <c r="D1219" i="21"/>
  <c r="F1218" i="21"/>
  <c r="E1218" i="21"/>
  <c r="D1220" i="21"/>
  <c r="F1219" i="21"/>
  <c r="E1219" i="21"/>
  <c r="D1221" i="21"/>
  <c r="F1220" i="21"/>
  <c r="E1220" i="21"/>
  <c r="D1222" i="21"/>
  <c r="F1221" i="21"/>
  <c r="E1221" i="21"/>
  <c r="D1223" i="21"/>
  <c r="F1222" i="21"/>
  <c r="E1222" i="21"/>
  <c r="D1224" i="21"/>
  <c r="E1223" i="21"/>
  <c r="F1223" i="21"/>
  <c r="D1225" i="21"/>
  <c r="E1224" i="21"/>
  <c r="F1224" i="21"/>
  <c r="D1226" i="21"/>
  <c r="F1225" i="21"/>
  <c r="E1225" i="21"/>
  <c r="D1227" i="21"/>
  <c r="E1226" i="21"/>
  <c r="F1226" i="21"/>
  <c r="D1228" i="21"/>
  <c r="E1227" i="21"/>
  <c r="F1227" i="21"/>
  <c r="D1229" i="21"/>
  <c r="F1228" i="21"/>
  <c r="E1228" i="21"/>
  <c r="D1230" i="21"/>
  <c r="F1229" i="21"/>
  <c r="E1229" i="21"/>
  <c r="D1231" i="21"/>
  <c r="F1230" i="21"/>
  <c r="E1230" i="21"/>
  <c r="D1232" i="21"/>
  <c r="F1231" i="21"/>
  <c r="E1231" i="21"/>
  <c r="D1233" i="21"/>
  <c r="F1232" i="21"/>
  <c r="E1232" i="21"/>
  <c r="D1234" i="21"/>
  <c r="F1233" i="21"/>
  <c r="E1233" i="21"/>
  <c r="D1235" i="21"/>
  <c r="F1234" i="21"/>
  <c r="E1234" i="21"/>
  <c r="D1236" i="21"/>
  <c r="F1235" i="21"/>
  <c r="E1235" i="21"/>
  <c r="D1237" i="21"/>
  <c r="F1236" i="21"/>
  <c r="E1236" i="21"/>
  <c r="D1238" i="21"/>
  <c r="E1237" i="21"/>
  <c r="F1237" i="21"/>
  <c r="D1239" i="21"/>
  <c r="E1238" i="21"/>
  <c r="F1238" i="21"/>
  <c r="D1240" i="21"/>
  <c r="E1239" i="21"/>
  <c r="F1239" i="21"/>
  <c r="D1241" i="21"/>
  <c r="F1240" i="21"/>
  <c r="E1240" i="21"/>
  <c r="D1242" i="21"/>
  <c r="E1241" i="21"/>
  <c r="F1241" i="21"/>
  <c r="D1243" i="21"/>
  <c r="F1242" i="21"/>
  <c r="E1242" i="21"/>
  <c r="D1244" i="21"/>
  <c r="F1243" i="21"/>
  <c r="E1243" i="21"/>
  <c r="D1245" i="21"/>
  <c r="E1244" i="21"/>
  <c r="F1244" i="21"/>
  <c r="D1246" i="21"/>
  <c r="E1245" i="21"/>
  <c r="F1245" i="21"/>
  <c r="D1247" i="21"/>
  <c r="F1246" i="21"/>
  <c r="E1246" i="21"/>
  <c r="D1248" i="21"/>
  <c r="E1247" i="21"/>
  <c r="F1247" i="21"/>
  <c r="D1249" i="21"/>
  <c r="E1248" i="21"/>
  <c r="F1248" i="21"/>
  <c r="D1250" i="21"/>
  <c r="F1249" i="21"/>
  <c r="E1249" i="21"/>
  <c r="D1251" i="21"/>
  <c r="F1250" i="21"/>
  <c r="E1250" i="21"/>
  <c r="D1252" i="21"/>
  <c r="F1251" i="21"/>
  <c r="E1251" i="21"/>
  <c r="D1253" i="21"/>
  <c r="E1252" i="21"/>
  <c r="F1252" i="21"/>
  <c r="D1254" i="21"/>
  <c r="E1253" i="21"/>
  <c r="F1253" i="21"/>
  <c r="D1255" i="21"/>
  <c r="E1254" i="21"/>
  <c r="F1254" i="21"/>
  <c r="D1256" i="21"/>
  <c r="E1255" i="21"/>
  <c r="F1255" i="21"/>
  <c r="D1257" i="21"/>
  <c r="F1256" i="21"/>
  <c r="E1256" i="21"/>
  <c r="D1258" i="21"/>
  <c r="E1257" i="21"/>
  <c r="F1257" i="21"/>
  <c r="D1259" i="21"/>
  <c r="E1258" i="21"/>
  <c r="F1258" i="21"/>
  <c r="D1260" i="21"/>
  <c r="E1259" i="21"/>
  <c r="F1259" i="21"/>
  <c r="D1261" i="21"/>
  <c r="E1260" i="21"/>
  <c r="F1260" i="21"/>
  <c r="D1262" i="21"/>
  <c r="F1261" i="21"/>
  <c r="E1261" i="21"/>
  <c r="D1263" i="21"/>
  <c r="F1262" i="21"/>
  <c r="E1262" i="21"/>
  <c r="D1264" i="21"/>
  <c r="E1263" i="21"/>
  <c r="F1263" i="21"/>
  <c r="D1265" i="21"/>
  <c r="F1264" i="21"/>
  <c r="E1264" i="21"/>
  <c r="D1266" i="21"/>
  <c r="F1265" i="21"/>
  <c r="E1265" i="21"/>
  <c r="D1267" i="21"/>
  <c r="F1266" i="21"/>
  <c r="E1266" i="21"/>
  <c r="D1268" i="21"/>
  <c r="F1267" i="21"/>
  <c r="E1267" i="21"/>
  <c r="D1269" i="21"/>
  <c r="E1268" i="21"/>
  <c r="F1268" i="21"/>
  <c r="D1270" i="21"/>
  <c r="F1269" i="21"/>
  <c r="E1269" i="21"/>
  <c r="D1271" i="21"/>
  <c r="E1270" i="21"/>
  <c r="F1270" i="21"/>
  <c r="D1272" i="21"/>
  <c r="E1271" i="21"/>
  <c r="F1271" i="21"/>
  <c r="D1273" i="21"/>
  <c r="F1272" i="21"/>
  <c r="E1272" i="21"/>
  <c r="D1274" i="21"/>
  <c r="E1273" i="21"/>
  <c r="F1273" i="21"/>
  <c r="D1275" i="21"/>
  <c r="F1274" i="21"/>
  <c r="E1274" i="21"/>
  <c r="D1276" i="21"/>
  <c r="F1275" i="21"/>
  <c r="E1275" i="21"/>
  <c r="D1277" i="21"/>
  <c r="E1276" i="21"/>
  <c r="F1276" i="21"/>
  <c r="D1278" i="21"/>
  <c r="F1277" i="21"/>
  <c r="E1277" i="21"/>
  <c r="D1279" i="21"/>
  <c r="F1278" i="21"/>
  <c r="E1278" i="21"/>
  <c r="D1280" i="21"/>
  <c r="E1279" i="21"/>
  <c r="F1279" i="21"/>
  <c r="D1281" i="21"/>
  <c r="E1280" i="21"/>
  <c r="F1280" i="21"/>
  <c r="D1282" i="21"/>
  <c r="E1281" i="21"/>
  <c r="F1281" i="21"/>
  <c r="D1283" i="21"/>
  <c r="F1282" i="21"/>
  <c r="E1282" i="21"/>
  <c r="D1284" i="21"/>
  <c r="E1283" i="21"/>
  <c r="F1283" i="21"/>
  <c r="D1285" i="21"/>
  <c r="E1284" i="21"/>
  <c r="F1284" i="21"/>
  <c r="D1286" i="21"/>
  <c r="F1285" i="21"/>
  <c r="E1285" i="21"/>
  <c r="D1287" i="21"/>
  <c r="E1286" i="21"/>
  <c r="F1286" i="21"/>
  <c r="D1288" i="21"/>
  <c r="F1287" i="21"/>
  <c r="E1287" i="21"/>
  <c r="D1289" i="21"/>
  <c r="F1288" i="21"/>
  <c r="E1288" i="21"/>
  <c r="D1290" i="21"/>
  <c r="F1289" i="21"/>
  <c r="E1289" i="21"/>
  <c r="D1291" i="21"/>
  <c r="E1290" i="21"/>
  <c r="F1290" i="21"/>
  <c r="D1292" i="21"/>
  <c r="F1291" i="21"/>
  <c r="E1291" i="21"/>
  <c r="D1293" i="21"/>
  <c r="E1292" i="21"/>
  <c r="F1292" i="21"/>
  <c r="D1294" i="21"/>
  <c r="E1293" i="21"/>
  <c r="F1293" i="21"/>
  <c r="D1295" i="21"/>
  <c r="E1294" i="21"/>
  <c r="F1294" i="21"/>
  <c r="D1296" i="21"/>
  <c r="F1295" i="21"/>
  <c r="E1295" i="21"/>
  <c r="D1297" i="21"/>
  <c r="F1296" i="21"/>
  <c r="E1296" i="21"/>
  <c r="D1298" i="21"/>
  <c r="F1297" i="21"/>
  <c r="E1297" i="21"/>
  <c r="D1299" i="21"/>
  <c r="E1298" i="21"/>
  <c r="F1298" i="21"/>
  <c r="D1300" i="21"/>
  <c r="E1299" i="21"/>
  <c r="F1299" i="21"/>
  <c r="D1301" i="21"/>
  <c r="F1300" i="21"/>
  <c r="E1300" i="21"/>
  <c r="D1302" i="21"/>
  <c r="F1301" i="21"/>
  <c r="E1301" i="21"/>
  <c r="D1303" i="21"/>
  <c r="E1302" i="21"/>
  <c r="F1302" i="21"/>
  <c r="D1304" i="21"/>
  <c r="F1303" i="21"/>
  <c r="E1303" i="21"/>
  <c r="D1305" i="21"/>
  <c r="F1304" i="21"/>
  <c r="E1304" i="21"/>
  <c r="D1306" i="21"/>
  <c r="F1305" i="21"/>
  <c r="E1305" i="21"/>
  <c r="D1307" i="21"/>
  <c r="E1306" i="21"/>
  <c r="F1306" i="21"/>
  <c r="D1308" i="21"/>
  <c r="F1307" i="21"/>
  <c r="E1307" i="21"/>
  <c r="D1309" i="21"/>
  <c r="E1308" i="21"/>
  <c r="F1308" i="21"/>
  <c r="D1310" i="21"/>
  <c r="F1309" i="21"/>
  <c r="E1309" i="21"/>
  <c r="D1311" i="21"/>
  <c r="E1310" i="21"/>
  <c r="F1310" i="21"/>
  <c r="D1312" i="21"/>
  <c r="E1311" i="21"/>
  <c r="F1311" i="21"/>
  <c r="D1313" i="21"/>
  <c r="F1312" i="21"/>
  <c r="E1312" i="21"/>
  <c r="D1314" i="21"/>
  <c r="F1313" i="21"/>
  <c r="E1313" i="21"/>
  <c r="D1315" i="21"/>
  <c r="E1314" i="21"/>
  <c r="F1314" i="21"/>
  <c r="D1316" i="21"/>
  <c r="F1315" i="21"/>
  <c r="E1315" i="21"/>
  <c r="D1317" i="21"/>
  <c r="F1316" i="21"/>
  <c r="E1316" i="21"/>
  <c r="D1318" i="21"/>
  <c r="F1317" i="21"/>
  <c r="E1317" i="21"/>
  <c r="D1319" i="21"/>
  <c r="F1318" i="21"/>
  <c r="E1318" i="21"/>
  <c r="D1320" i="21"/>
  <c r="E1319" i="21"/>
  <c r="F1319" i="21"/>
  <c r="D1321" i="21"/>
  <c r="E1320" i="21"/>
  <c r="F1320" i="21"/>
  <c r="D1322" i="21"/>
  <c r="F1321" i="21"/>
  <c r="E1321" i="21"/>
  <c r="D1323" i="21"/>
  <c r="E1322" i="21"/>
  <c r="F1322" i="21"/>
  <c r="D1324" i="21"/>
  <c r="F1323" i="21"/>
  <c r="E1323" i="21"/>
  <c r="D1325" i="21"/>
  <c r="F1324" i="21"/>
  <c r="E1324" i="21"/>
  <c r="D1326" i="21"/>
  <c r="F1325" i="21"/>
  <c r="E1325" i="21"/>
  <c r="D1327" i="21"/>
  <c r="E1326" i="21"/>
  <c r="F1326" i="21"/>
  <c r="D1328" i="21"/>
  <c r="F1327" i="21"/>
  <c r="E1327" i="21"/>
  <c r="D1329" i="21"/>
  <c r="E1328" i="21"/>
  <c r="F1328" i="21"/>
  <c r="D1330" i="21"/>
  <c r="F1329" i="21"/>
  <c r="E1329" i="21"/>
  <c r="D1331" i="21"/>
  <c r="E1330" i="21"/>
  <c r="F1330" i="21"/>
  <c r="F1331" i="21"/>
  <c r="E1331" i="21"/>
  <c r="D1332" i="21"/>
  <c r="D1333" i="21"/>
  <c r="E1332" i="21"/>
  <c r="F1332" i="21"/>
  <c r="D1334" i="21"/>
  <c r="F1333" i="21"/>
  <c r="E1333" i="21"/>
  <c r="D1335" i="21"/>
  <c r="E1334" i="21"/>
  <c r="F1334" i="21"/>
  <c r="D1336" i="21"/>
  <c r="E1335" i="21"/>
  <c r="F1335" i="21"/>
  <c r="F1336" i="21"/>
  <c r="E1336" i="21"/>
  <c r="D1337" i="21"/>
  <c r="F1337" i="21"/>
  <c r="E1337" i="21"/>
  <c r="D1338" i="21"/>
  <c r="E1338" i="21"/>
  <c r="F1338" i="21"/>
  <c r="D1339" i="21"/>
  <c r="E1339" i="21"/>
  <c r="F1339" i="21"/>
  <c r="D1340" i="21"/>
  <c r="F1340" i="21"/>
  <c r="E1340" i="21"/>
  <c r="D1341" i="21"/>
  <c r="F1341" i="21"/>
  <c r="E1341" i="21"/>
  <c r="D1342" i="21"/>
  <c r="F1342" i="21"/>
  <c r="E1342" i="21"/>
  <c r="D1343" i="21"/>
  <c r="E1343" i="21"/>
  <c r="F1343" i="21"/>
  <c r="D1344" i="21"/>
  <c r="E1344" i="21"/>
  <c r="F1344" i="21"/>
  <c r="D1345" i="21"/>
  <c r="F1345" i="21"/>
  <c r="E1345" i="21"/>
  <c r="D1346" i="21"/>
  <c r="E1346" i="21"/>
  <c r="F1346" i="21"/>
  <c r="D1347" i="21"/>
  <c r="E1347" i="21"/>
  <c r="F1347" i="21"/>
  <c r="D1348" i="21"/>
  <c r="E1348" i="21"/>
  <c r="F1348" i="21"/>
  <c r="D1349" i="21"/>
  <c r="E1349" i="21"/>
  <c r="F1349" i="21"/>
  <c r="D1350" i="21"/>
  <c r="E1350" i="21"/>
  <c r="F1350" i="21"/>
  <c r="D1351" i="21"/>
  <c r="F1351" i="21"/>
  <c r="E1351" i="21"/>
  <c r="D1352" i="21"/>
  <c r="F1352" i="21"/>
  <c r="E1352" i="21"/>
  <c r="D1353" i="21"/>
  <c r="F1353" i="21"/>
  <c r="E1353" i="21"/>
  <c r="D1354" i="21"/>
  <c r="E1354" i="21"/>
  <c r="F1354" i="21"/>
  <c r="D1355" i="21"/>
  <c r="F1355" i="21"/>
  <c r="E1355" i="21"/>
  <c r="D1356" i="21"/>
  <c r="E1356" i="21"/>
  <c r="F1356" i="21"/>
  <c r="D1357" i="21"/>
  <c r="E1357" i="21"/>
  <c r="F1357" i="21"/>
  <c r="D1358" i="21"/>
  <c r="E1358" i="21"/>
  <c r="F1358" i="21"/>
  <c r="D1359" i="21"/>
  <c r="E1359" i="21"/>
  <c r="F1359" i="21"/>
  <c r="D1360" i="21"/>
  <c r="E1360" i="21"/>
  <c r="F1360" i="21"/>
  <c r="D1361" i="21"/>
  <c r="F1361" i="21"/>
  <c r="E1361" i="21"/>
  <c r="D1362" i="21"/>
  <c r="F1362" i="21"/>
  <c r="E1362" i="21"/>
  <c r="D1363" i="21"/>
  <c r="F1363" i="21"/>
  <c r="E1363" i="21"/>
  <c r="D1364" i="21"/>
  <c r="F1364" i="21"/>
  <c r="E1364" i="21"/>
  <c r="D1365" i="21"/>
  <c r="F1365" i="21"/>
  <c r="E1365" i="21"/>
  <c r="D1366" i="21"/>
  <c r="E1366" i="21"/>
  <c r="F1366" i="21"/>
  <c r="D1367" i="21"/>
  <c r="E1367" i="21"/>
  <c r="F1367" i="21"/>
  <c r="D1368" i="21"/>
  <c r="E1368" i="21"/>
  <c r="F1368" i="21"/>
  <c r="D1369" i="21"/>
  <c r="E1369" i="21"/>
  <c r="F1369" i="21"/>
  <c r="D1370" i="21"/>
  <c r="E1370" i="21"/>
  <c r="F1370" i="21"/>
  <c r="D1371" i="21"/>
  <c r="E1371" i="21"/>
  <c r="F1371" i="21"/>
  <c r="D1372" i="21"/>
  <c r="E1372" i="21"/>
  <c r="F1372" i="21"/>
  <c r="D1373" i="21"/>
  <c r="F1373" i="21"/>
  <c r="E1373" i="21"/>
  <c r="D1374" i="21"/>
  <c r="F1374" i="21"/>
  <c r="E1374" i="21"/>
  <c r="D1375" i="21"/>
  <c r="E1375" i="21"/>
  <c r="F1375" i="21"/>
  <c r="D1376" i="21"/>
  <c r="F1376" i="21"/>
  <c r="E1376" i="21"/>
  <c r="D1377" i="21"/>
  <c r="F1377" i="21"/>
  <c r="E1377" i="21"/>
  <c r="D1378" i="21"/>
  <c r="F1378" i="21"/>
  <c r="E1378" i="21"/>
  <c r="D1379" i="21"/>
  <c r="E1379" i="21"/>
  <c r="F1379" i="21"/>
  <c r="D1380" i="21"/>
  <c r="E1380" i="21"/>
  <c r="F1380" i="21"/>
  <c r="D1381" i="21"/>
  <c r="F1381" i="21"/>
  <c r="E1381" i="21"/>
  <c r="D1382" i="21"/>
  <c r="F1382" i="21"/>
  <c r="E1382" i="21"/>
  <c r="D1383" i="21"/>
  <c r="F1383" i="21"/>
  <c r="E1383" i="21"/>
  <c r="D1384" i="21"/>
  <c r="E1384" i="21"/>
  <c r="F1384" i="21"/>
  <c r="D1385" i="21"/>
  <c r="E1385" i="21"/>
  <c r="F1385" i="21"/>
  <c r="D1386" i="21"/>
  <c r="E1386" i="21"/>
  <c r="F1386" i="21"/>
  <c r="D1387" i="21"/>
  <c r="E1387" i="21"/>
  <c r="F1387" i="21"/>
  <c r="D1388" i="21"/>
  <c r="F1388" i="21"/>
  <c r="E1388" i="21"/>
  <c r="D1389" i="21"/>
  <c r="F1389" i="21"/>
  <c r="E1389" i="21"/>
  <c r="D1390" i="21"/>
  <c r="E1390" i="21"/>
  <c r="F1390" i="21"/>
  <c r="D1391" i="21"/>
  <c r="E1391" i="21"/>
  <c r="F1391" i="21"/>
  <c r="D1392" i="21"/>
  <c r="F1392" i="21"/>
  <c r="E1392" i="21"/>
  <c r="D1393" i="21"/>
  <c r="E1393" i="21"/>
  <c r="F1393" i="21"/>
  <c r="D1394" i="21"/>
  <c r="F1394" i="21"/>
  <c r="E1394" i="21"/>
  <c r="D1395" i="21"/>
  <c r="E1395" i="21"/>
  <c r="F1395" i="21"/>
  <c r="D1396" i="21"/>
  <c r="F1396" i="21"/>
  <c r="E1396" i="21"/>
  <c r="D1397" i="21"/>
  <c r="F1397" i="21"/>
  <c r="E1397" i="21"/>
  <c r="D1398" i="21"/>
  <c r="F1398" i="21"/>
  <c r="E1398" i="21"/>
  <c r="D1399" i="21"/>
  <c r="F1399" i="21"/>
  <c r="E1399" i="21"/>
  <c r="D1400" i="21"/>
  <c r="E1400" i="21"/>
  <c r="F1400" i="21"/>
  <c r="D1401" i="21"/>
  <c r="F1401" i="21"/>
  <c r="E1401" i="21"/>
  <c r="D1402" i="21"/>
  <c r="F1402" i="21"/>
  <c r="E1402" i="21"/>
  <c r="D1403" i="21"/>
  <c r="E1403" i="21"/>
  <c r="F1403" i="21"/>
  <c r="D1404" i="21"/>
  <c r="F1404" i="21"/>
  <c r="E1404" i="21"/>
  <c r="D1405" i="21"/>
  <c r="E1405" i="21"/>
  <c r="F1405" i="21"/>
  <c r="D1406" i="21"/>
  <c r="E1406" i="21"/>
  <c r="F1406" i="21"/>
  <c r="D1407" i="21"/>
  <c r="E1407" i="21"/>
  <c r="F1407" i="21"/>
  <c r="D1408" i="21"/>
  <c r="E1408" i="21"/>
  <c r="F1408" i="21"/>
  <c r="D1409" i="21"/>
  <c r="E1409" i="21"/>
  <c r="F1409" i="21"/>
  <c r="D1410" i="21"/>
  <c r="E1410" i="21"/>
  <c r="F1410" i="21"/>
  <c r="D1411" i="21"/>
  <c r="F1411" i="21"/>
  <c r="E1411" i="21"/>
  <c r="D1412" i="21"/>
  <c r="F1412" i="21"/>
  <c r="E1412" i="21"/>
  <c r="D1413" i="21"/>
  <c r="F1413" i="21"/>
  <c r="E1413" i="21"/>
  <c r="D1414" i="21"/>
  <c r="F1414" i="21"/>
  <c r="E1414" i="21"/>
  <c r="D1415" i="21"/>
  <c r="F1415" i="21"/>
  <c r="E1415" i="21"/>
  <c r="D1416" i="21"/>
  <c r="F1416" i="21"/>
  <c r="E1416" i="21"/>
  <c r="D1417" i="21"/>
  <c r="E1417" i="21"/>
  <c r="F1417" i="21"/>
  <c r="D1418" i="21"/>
  <c r="E1418" i="21"/>
  <c r="F1418" i="21"/>
  <c r="D1419" i="21"/>
  <c r="E1419" i="21"/>
  <c r="F1419" i="21"/>
  <c r="D1420" i="21"/>
  <c r="F1420" i="21"/>
  <c r="E1420" i="21"/>
  <c r="D1421" i="21"/>
  <c r="F1421" i="21"/>
  <c r="E1421" i="21"/>
  <c r="D1422" i="21"/>
  <c r="E1422" i="21"/>
  <c r="F1422" i="21"/>
  <c r="D1423" i="21"/>
  <c r="F1423" i="21"/>
  <c r="E1423" i="21"/>
  <c r="D1424" i="21"/>
  <c r="E1424" i="21"/>
  <c r="F1424" i="21"/>
  <c r="D1425" i="21"/>
  <c r="E1425" i="21"/>
  <c r="F1425" i="21"/>
  <c r="D1426" i="21"/>
  <c r="F1426" i="21"/>
  <c r="E1426" i="21"/>
  <c r="D1427" i="21"/>
  <c r="E1427" i="21"/>
  <c r="F1427" i="21"/>
  <c r="D1428" i="21"/>
  <c r="F1428" i="21"/>
  <c r="E1428" i="21"/>
  <c r="D1429" i="21"/>
  <c r="E1429" i="21"/>
  <c r="F1429" i="21"/>
  <c r="D1430" i="21"/>
  <c r="F1430" i="21"/>
  <c r="E1430" i="21"/>
  <c r="D1431" i="21"/>
  <c r="E1431" i="21"/>
  <c r="F1431" i="21"/>
  <c r="D1432" i="21"/>
  <c r="E1432" i="21"/>
  <c r="F1432" i="21"/>
  <c r="D1433" i="21"/>
  <c r="F1433" i="21"/>
  <c r="E1433" i="21"/>
  <c r="D1434" i="21"/>
  <c r="E1434" i="21"/>
  <c r="F1434" i="21"/>
  <c r="D1435" i="21"/>
  <c r="F1435" i="21"/>
  <c r="E1435" i="21"/>
  <c r="D1436" i="21"/>
  <c r="E1436" i="21"/>
  <c r="F1436" i="21"/>
  <c r="D1437" i="21"/>
  <c r="E1437" i="21"/>
  <c r="F1437" i="21"/>
  <c r="D1438" i="21"/>
  <c r="E1438" i="21"/>
  <c r="F1438" i="21"/>
  <c r="D1439" i="21"/>
  <c r="F1439" i="21"/>
  <c r="E1439" i="21"/>
  <c r="D1440" i="21"/>
  <c r="F1440" i="21"/>
  <c r="E1440" i="21"/>
  <c r="D1441" i="21"/>
  <c r="E1441" i="21"/>
  <c r="F1441" i="21"/>
  <c r="D1442" i="21"/>
  <c r="E1442" i="21"/>
  <c r="F1442" i="21"/>
  <c r="D1443" i="21"/>
  <c r="F1443" i="21"/>
  <c r="E1443" i="21"/>
  <c r="D1444" i="21"/>
  <c r="F1444" i="21"/>
  <c r="E1444" i="21"/>
  <c r="D1445" i="21"/>
  <c r="F1445" i="21"/>
  <c r="E1445" i="21"/>
  <c r="D1446" i="21"/>
  <c r="F1446" i="21"/>
  <c r="E1446" i="21"/>
  <c r="D1447" i="21"/>
  <c r="F1447" i="21"/>
  <c r="E1447" i="21"/>
  <c r="D1448" i="21"/>
  <c r="E1448" i="21"/>
  <c r="F1448" i="21"/>
  <c r="D1449" i="21"/>
  <c r="E1449" i="21"/>
  <c r="F1449" i="21"/>
  <c r="D1450" i="21"/>
  <c r="E1450" i="21"/>
  <c r="F1450" i="21"/>
  <c r="D1451" i="21"/>
  <c r="E1451" i="21"/>
  <c r="F1451" i="21"/>
  <c r="D1452" i="21"/>
  <c r="F1452" i="21"/>
  <c r="E1452" i="21"/>
  <c r="D1453" i="21"/>
  <c r="D1454" i="21"/>
  <c r="F1453" i="21"/>
  <c r="E1453" i="21"/>
  <c r="D1455" i="21"/>
  <c r="F1454" i="21"/>
  <c r="E1454" i="21"/>
  <c r="F1455" i="21"/>
  <c r="E1455" i="21"/>
  <c r="D1456" i="21"/>
  <c r="F1456" i="21"/>
  <c r="E1456" i="21"/>
  <c r="D1457" i="21"/>
  <c r="E1457" i="21"/>
  <c r="F1457" i="21"/>
  <c r="D1458" i="21"/>
  <c r="E1458" i="21"/>
  <c r="F1458" i="21"/>
  <c r="D1459" i="21"/>
  <c r="E1459" i="21"/>
  <c r="F1459" i="21"/>
  <c r="D1460" i="21"/>
  <c r="E1460" i="21"/>
  <c r="F1460" i="21"/>
  <c r="D1461" i="21"/>
  <c r="F1461" i="21"/>
  <c r="E1461" i="21"/>
  <c r="D1462" i="21"/>
  <c r="F1462" i="21"/>
  <c r="E1462" i="21"/>
  <c r="D1463" i="21"/>
  <c r="E1463" i="21"/>
  <c r="F1463" i="21"/>
  <c r="D1464" i="21"/>
  <c r="F1464" i="21"/>
  <c r="E1464" i="21"/>
  <c r="D1465" i="21"/>
  <c r="F1465" i="21"/>
  <c r="E1465" i="21"/>
  <c r="D1466" i="21"/>
  <c r="F1466" i="21"/>
  <c r="E1466" i="21"/>
  <c r="D1467" i="21"/>
  <c r="E1467" i="21"/>
  <c r="F1467" i="21"/>
  <c r="D1468" i="21"/>
  <c r="E1468" i="21"/>
  <c r="F1468" i="21"/>
  <c r="D1469" i="21"/>
  <c r="E1469" i="21"/>
  <c r="F1469" i="21"/>
  <c r="D1470" i="21"/>
  <c r="E1470" i="21"/>
  <c r="F1470" i="21"/>
  <c r="D1471" i="21"/>
  <c r="F1471" i="21"/>
  <c r="E1471" i="21"/>
  <c r="D1472" i="21"/>
  <c r="E1472" i="21"/>
  <c r="F1472" i="21"/>
  <c r="D1473" i="21"/>
  <c r="F1473" i="21"/>
  <c r="E1473" i="21"/>
  <c r="D1474" i="21"/>
  <c r="F1474" i="21"/>
  <c r="E1474" i="21"/>
  <c r="D1475" i="21"/>
  <c r="F1475" i="21"/>
  <c r="E1475" i="21"/>
  <c r="D1476" i="21"/>
  <c r="E1476" i="21"/>
  <c r="F1476" i="21"/>
  <c r="D1477" i="21"/>
  <c r="E1477" i="21"/>
  <c r="F1477" i="21"/>
  <c r="D1478" i="21"/>
  <c r="E1478" i="21"/>
  <c r="F1478" i="21"/>
  <c r="D1479" i="21"/>
  <c r="F1479" i="21"/>
  <c r="E1479" i="21"/>
  <c r="D1480" i="21"/>
  <c r="F1480" i="21"/>
  <c r="E1480" i="21"/>
  <c r="D1481" i="21"/>
  <c r="E1481" i="21"/>
  <c r="F1481" i="21"/>
  <c r="D1482" i="21"/>
  <c r="F1482" i="21"/>
  <c r="E1482" i="21"/>
  <c r="D1483" i="21"/>
  <c r="E1483" i="21"/>
  <c r="F1483" i="21"/>
  <c r="D1484" i="21"/>
  <c r="E1484" i="21"/>
  <c r="F1484" i="21"/>
  <c r="D1485" i="21"/>
  <c r="E1485" i="21"/>
  <c r="F1485" i="21"/>
  <c r="D1486" i="21"/>
  <c r="E1486" i="21"/>
  <c r="F1486" i="21"/>
  <c r="D1487" i="21"/>
  <c r="E1487" i="21"/>
  <c r="F1487" i="21"/>
  <c r="D1488" i="21"/>
  <c r="F1488" i="21"/>
  <c r="E1488" i="21"/>
  <c r="D1489" i="21"/>
  <c r="F1489" i="21"/>
  <c r="E1489" i="21"/>
  <c r="D1490" i="21"/>
  <c r="E1490" i="21"/>
  <c r="F1490" i="21"/>
  <c r="D1491" i="21"/>
  <c r="F1491" i="21"/>
  <c r="E1491" i="21"/>
  <c r="D1492" i="21"/>
  <c r="E1492" i="21"/>
  <c r="F1492" i="21"/>
  <c r="D1493" i="21"/>
  <c r="E1493" i="21"/>
  <c r="F1493" i="21"/>
  <c r="D1494" i="21"/>
  <c r="F1494" i="21"/>
  <c r="E1494" i="21"/>
  <c r="D1495" i="21"/>
  <c r="E1495" i="21"/>
  <c r="F1495" i="21"/>
  <c r="D1496" i="21"/>
  <c r="E1496" i="21"/>
  <c r="F1496" i="21"/>
  <c r="D1497" i="21"/>
  <c r="F1497" i="21"/>
  <c r="E1497" i="21"/>
  <c r="D1498" i="21"/>
  <c r="E1498" i="21"/>
  <c r="F1498" i="21"/>
  <c r="D1499" i="21"/>
  <c r="E1499" i="21"/>
  <c r="F1499" i="21"/>
  <c r="D1500" i="21"/>
  <c r="F1500" i="21"/>
  <c r="E1500" i="21"/>
  <c r="D1501" i="21"/>
  <c r="F1501" i="21"/>
  <c r="E1501" i="21"/>
  <c r="D1502" i="21"/>
  <c r="E1502" i="21"/>
  <c r="F1502" i="21"/>
  <c r="D1503" i="21"/>
  <c r="E1503" i="21"/>
  <c r="F1503" i="21"/>
  <c r="D1504" i="21"/>
  <c r="E1504" i="21"/>
  <c r="F1504" i="21"/>
  <c r="D1505" i="21"/>
  <c r="E1505" i="21"/>
  <c r="F1505" i="21"/>
  <c r="D1506" i="21"/>
  <c r="F1506" i="21"/>
  <c r="E1506" i="21"/>
  <c r="D1507" i="21"/>
  <c r="F1507" i="21"/>
  <c r="E1507" i="21"/>
  <c r="D1508" i="21"/>
  <c r="E1508" i="21"/>
  <c r="F1508" i="21"/>
  <c r="D1509" i="21"/>
  <c r="F1509" i="21"/>
  <c r="E1509" i="21"/>
  <c r="D1510" i="21"/>
  <c r="E1510" i="21"/>
  <c r="F1510" i="21"/>
  <c r="D1511" i="21"/>
  <c r="E1511" i="21"/>
  <c r="F1511" i="21"/>
  <c r="D1512" i="21"/>
  <c r="E1512" i="21"/>
  <c r="F1512" i="21"/>
  <c r="D1513" i="21"/>
  <c r="E1513" i="21"/>
  <c r="F1513" i="21"/>
  <c r="D1514" i="21"/>
  <c r="F1514" i="21"/>
  <c r="E1514" i="21"/>
  <c r="D1515" i="21"/>
  <c r="E1515" i="21"/>
  <c r="F1515" i="21"/>
  <c r="D1516" i="21"/>
  <c r="E1516" i="21"/>
  <c r="F1516" i="21"/>
  <c r="D1517" i="21"/>
  <c r="E1517" i="21"/>
  <c r="F1517" i="21"/>
  <c r="D1518" i="21"/>
  <c r="E1518" i="21"/>
  <c r="F1518" i="21"/>
  <c r="D1519" i="21"/>
  <c r="E1519" i="21"/>
  <c r="F1519" i="21"/>
  <c r="D1520" i="21"/>
  <c r="E1520" i="21"/>
  <c r="F1520" i="21"/>
  <c r="D1521" i="21"/>
  <c r="F1521" i="21"/>
  <c r="E1521" i="21"/>
  <c r="D1522" i="21"/>
  <c r="E1522" i="21"/>
  <c r="F1522" i="21"/>
  <c r="D1523" i="21"/>
  <c r="F1523" i="21"/>
  <c r="E1523" i="21"/>
  <c r="D1524" i="21"/>
  <c r="F1524" i="21"/>
  <c r="E1524" i="21"/>
  <c r="D1525" i="21"/>
  <c r="F1525" i="21"/>
  <c r="E1525" i="21"/>
  <c r="D1526" i="21"/>
  <c r="F1526" i="21"/>
  <c r="E1526" i="21"/>
  <c r="D1527" i="21"/>
  <c r="F1527" i="21"/>
  <c r="E1527" i="21"/>
  <c r="D1528" i="21"/>
  <c r="F1528" i="21"/>
  <c r="E1528" i="21"/>
  <c r="D1529" i="21"/>
  <c r="F1529" i="21"/>
  <c r="E1529" i="21"/>
  <c r="D1530" i="21"/>
  <c r="F1530" i="21"/>
  <c r="E1530" i="21"/>
  <c r="D1531" i="21"/>
  <c r="E1531" i="21"/>
  <c r="F1531" i="21"/>
  <c r="D1532" i="21"/>
  <c r="F1532" i="21"/>
  <c r="E1532" i="21"/>
  <c r="D1533" i="21"/>
  <c r="E1533" i="21"/>
  <c r="F1533" i="21"/>
  <c r="D1534" i="21"/>
  <c r="F1534" i="21"/>
  <c r="E1534" i="21"/>
  <c r="D1535" i="21"/>
  <c r="F1535" i="21"/>
  <c r="E1535" i="21"/>
  <c r="D1536" i="21"/>
  <c r="F1536" i="21"/>
  <c r="E1536" i="21"/>
  <c r="D1537" i="21"/>
  <c r="F1537" i="21"/>
  <c r="E1537" i="21"/>
  <c r="D1538" i="21"/>
  <c r="E1538" i="21"/>
  <c r="F1538" i="21"/>
  <c r="D1539" i="21"/>
  <c r="E1539" i="21"/>
  <c r="F1539" i="21"/>
  <c r="D1540" i="21"/>
  <c r="F1540" i="21"/>
  <c r="E1540" i="21"/>
  <c r="D1541" i="21"/>
  <c r="E1541" i="21"/>
  <c r="F1541" i="21"/>
  <c r="D1542" i="21"/>
  <c r="E1542" i="21"/>
  <c r="F1542" i="21"/>
  <c r="D1543" i="21"/>
  <c r="E1543" i="21"/>
  <c r="F1543" i="21"/>
  <c r="D1544" i="21"/>
  <c r="F1544" i="21"/>
  <c r="E1544" i="21"/>
  <c r="D1545" i="21"/>
  <c r="F1545" i="21"/>
  <c r="E1545" i="21"/>
  <c r="D1546" i="21"/>
  <c r="E1546" i="21"/>
  <c r="F1546" i="21"/>
  <c r="D1547" i="21"/>
  <c r="E1547" i="21"/>
  <c r="F1547" i="21"/>
  <c r="D1548" i="21"/>
  <c r="F1548" i="21"/>
  <c r="E1548" i="21"/>
  <c r="D1549" i="21"/>
  <c r="F1549" i="21"/>
  <c r="E1549" i="21"/>
  <c r="D1550" i="21"/>
  <c r="E1550" i="21"/>
  <c r="F1550" i="21"/>
  <c r="D1551" i="21"/>
  <c r="F1551" i="21"/>
  <c r="E1551" i="21"/>
  <c r="D1552" i="21"/>
  <c r="F1552" i="21"/>
  <c r="E1552" i="21"/>
  <c r="D1553" i="21"/>
  <c r="E1553" i="21"/>
  <c r="F1553" i="21"/>
  <c r="D1554" i="21"/>
  <c r="E1554" i="21"/>
  <c r="F1554" i="21"/>
  <c r="D1555" i="21"/>
  <c r="E1555" i="21"/>
  <c r="F1555" i="21"/>
  <c r="D1556" i="21"/>
  <c r="E1556" i="21"/>
  <c r="F1556" i="21"/>
  <c r="D1557" i="21"/>
  <c r="E1557" i="21"/>
  <c r="F1557" i="21"/>
  <c r="D1558" i="21"/>
  <c r="E1558" i="21"/>
  <c r="F1558" i="21"/>
  <c r="D1559" i="21"/>
  <c r="F1559" i="21"/>
  <c r="E1559" i="21"/>
  <c r="D1560" i="21"/>
  <c r="F1560" i="21"/>
  <c r="E1560" i="21"/>
  <c r="D1561" i="21"/>
  <c r="E1561" i="21"/>
  <c r="F1561" i="21"/>
  <c r="D1562" i="21"/>
  <c r="F1562" i="21"/>
  <c r="E1562" i="21"/>
  <c r="D1563" i="21"/>
  <c r="F1563" i="21"/>
  <c r="E1563" i="21"/>
  <c r="D1564" i="21"/>
  <c r="F1564" i="21"/>
  <c r="E1564" i="21"/>
  <c r="D1565" i="21"/>
  <c r="F1565" i="21"/>
  <c r="E1565" i="21"/>
  <c r="D1566" i="21"/>
  <c r="F1566" i="21"/>
  <c r="E1566" i="21"/>
  <c r="D1567" i="21"/>
  <c r="F1567" i="21"/>
  <c r="E1567" i="21"/>
  <c r="D1568" i="21"/>
  <c r="F1568" i="21"/>
  <c r="E1568" i="21"/>
  <c r="D1569" i="21"/>
  <c r="E1569" i="21"/>
  <c r="F1569" i="21"/>
  <c r="D1570" i="21"/>
  <c r="E1570" i="21"/>
  <c r="F1570" i="21"/>
  <c r="D1571" i="21"/>
  <c r="F1571" i="21"/>
  <c r="E1571" i="21"/>
  <c r="D1572" i="21"/>
  <c r="F1572" i="21"/>
  <c r="E1572" i="21"/>
  <c r="D1573" i="21"/>
  <c r="F1573" i="21"/>
  <c r="E1573" i="21"/>
  <c r="D1574" i="21"/>
  <c r="E1574" i="21"/>
  <c r="F1574" i="21"/>
  <c r="D1575" i="21"/>
  <c r="E1575" i="21"/>
  <c r="F1575" i="21"/>
  <c r="D1576" i="21"/>
  <c r="E1576" i="21"/>
  <c r="F1576" i="21"/>
  <c r="D1577" i="21"/>
  <c r="E1577" i="21"/>
  <c r="F1577" i="21"/>
  <c r="D1578" i="21"/>
  <c r="F1578" i="21"/>
  <c r="E1578" i="21"/>
  <c r="D1579" i="21"/>
  <c r="F1579" i="21"/>
  <c r="E1579" i="21"/>
  <c r="D1580" i="21"/>
  <c r="E1580" i="21"/>
  <c r="F1580" i="21"/>
  <c r="D1581" i="21"/>
  <c r="E1581" i="21"/>
  <c r="F1581" i="21"/>
  <c r="D1582" i="21"/>
  <c r="E1582" i="21"/>
  <c r="F1582" i="21"/>
  <c r="D1583" i="21"/>
  <c r="E1583" i="21"/>
  <c r="F1583" i="21"/>
  <c r="D1584" i="21"/>
  <c r="F1584" i="21"/>
  <c r="E1584" i="21"/>
  <c r="D1585" i="21"/>
  <c r="E1585" i="21"/>
  <c r="F1585" i="21"/>
  <c r="D1586" i="21"/>
  <c r="E1586" i="21"/>
  <c r="F1586" i="21"/>
  <c r="D1587" i="21"/>
  <c r="E1587" i="21"/>
  <c r="F1587" i="21"/>
  <c r="D1588" i="21"/>
  <c r="F1588" i="21"/>
  <c r="E1588" i="21"/>
  <c r="D1589" i="21"/>
  <c r="F1589" i="21"/>
  <c r="E1589" i="21"/>
  <c r="D1590" i="21"/>
  <c r="E1590" i="21"/>
  <c r="F1590" i="21"/>
  <c r="D1591" i="21"/>
  <c r="E1591" i="21"/>
  <c r="F1591" i="21"/>
  <c r="D1592" i="21"/>
  <c r="E1592" i="21"/>
  <c r="F1592" i="21"/>
  <c r="D1593" i="21"/>
  <c r="F1593" i="21"/>
  <c r="E1593" i="21"/>
  <c r="D1594" i="21"/>
  <c r="F1594" i="21"/>
  <c r="E1594" i="21"/>
  <c r="D1595" i="21"/>
  <c r="F1595" i="21"/>
  <c r="E1595" i="21"/>
  <c r="D1596" i="21"/>
  <c r="F1596" i="21"/>
  <c r="E1596" i="21"/>
  <c r="D1597" i="21"/>
  <c r="F1597" i="21"/>
  <c r="E1597" i="21"/>
  <c r="D1598" i="21"/>
  <c r="E1598" i="21"/>
  <c r="F1598" i="21"/>
  <c r="D1599" i="21"/>
  <c r="E1599" i="21"/>
  <c r="F1599" i="21"/>
  <c r="D1600" i="21"/>
  <c r="F1600" i="21"/>
  <c r="E1600" i="21"/>
  <c r="D1601" i="21"/>
  <c r="E1601" i="21"/>
  <c r="F1601" i="21"/>
  <c r="D1602" i="21"/>
  <c r="E1602" i="21"/>
  <c r="F1602" i="21"/>
  <c r="D1603" i="21"/>
  <c r="E1603" i="21"/>
  <c r="F1603" i="21"/>
  <c r="D1604" i="21"/>
  <c r="F1604" i="21"/>
  <c r="E1604" i="21"/>
  <c r="D1605" i="21"/>
  <c r="F1605" i="21"/>
  <c r="E1605" i="21"/>
  <c r="D1606" i="21"/>
  <c r="E1606" i="21"/>
  <c r="F1606" i="21"/>
  <c r="D1607" i="21"/>
  <c r="E1607" i="21"/>
  <c r="F1607" i="21"/>
  <c r="D1608" i="21"/>
  <c r="F1608" i="21"/>
  <c r="E1608" i="21"/>
  <c r="D1609" i="21"/>
  <c r="E1609" i="21"/>
  <c r="F1609" i="21"/>
  <c r="D1610" i="21"/>
  <c r="E1610" i="21"/>
  <c r="F1610" i="21"/>
  <c r="D1611" i="21"/>
  <c r="F1611" i="21"/>
  <c r="E1611" i="21"/>
  <c r="D1612" i="21"/>
  <c r="F1612" i="21"/>
  <c r="E1612" i="21"/>
  <c r="D1613" i="21"/>
  <c r="E1613" i="21"/>
  <c r="F1613" i="21"/>
  <c r="D1614" i="21"/>
  <c r="E1614" i="21"/>
  <c r="F1614" i="21"/>
  <c r="D1615" i="21"/>
  <c r="F1615" i="21"/>
  <c r="E1615" i="21"/>
  <c r="D1616" i="21"/>
  <c r="F1616" i="21"/>
  <c r="E1616" i="21"/>
  <c r="D1617" i="21"/>
  <c r="F1617" i="21"/>
  <c r="E1617" i="21"/>
  <c r="D1618" i="21"/>
  <c r="E1618" i="21"/>
  <c r="F1618" i="21"/>
  <c r="D1619" i="21"/>
  <c r="E1619" i="21"/>
  <c r="F1619" i="21"/>
  <c r="D1620" i="21"/>
  <c r="E1620" i="21"/>
  <c r="F1620" i="21"/>
  <c r="D1621" i="21"/>
  <c r="F1621" i="21"/>
  <c r="E1621" i="21"/>
  <c r="D1622" i="21"/>
  <c r="E1622" i="21"/>
  <c r="F1622" i="21"/>
  <c r="D1623" i="21"/>
  <c r="F1623" i="21"/>
  <c r="E1623" i="21"/>
  <c r="D1624" i="21"/>
  <c r="E1624" i="21"/>
  <c r="F1624" i="21"/>
  <c r="D1625" i="21"/>
  <c r="E1625" i="21"/>
  <c r="F1625" i="21"/>
  <c r="D1626" i="21"/>
  <c r="E1626" i="21"/>
  <c r="F1626" i="21"/>
  <c r="D1627" i="21"/>
  <c r="E1627" i="21"/>
  <c r="F1627" i="21"/>
  <c r="D1628" i="21"/>
  <c r="F1628" i="21"/>
  <c r="E1628" i="21"/>
  <c r="D1629" i="21"/>
  <c r="E1629" i="21"/>
  <c r="F1629" i="21"/>
  <c r="D1630" i="21"/>
  <c r="F1630" i="21"/>
  <c r="E1630" i="21"/>
  <c r="D1631" i="21"/>
  <c r="E1631" i="21"/>
  <c r="F1631" i="21"/>
  <c r="D1632" i="21"/>
  <c r="F1632" i="21"/>
  <c r="E1632" i="21"/>
  <c r="D1633" i="21"/>
  <c r="E1633" i="21"/>
  <c r="F1633" i="21"/>
  <c r="D1634" i="21"/>
  <c r="E1634" i="21"/>
  <c r="F1634" i="21"/>
  <c r="D1635" i="21"/>
  <c r="F1635" i="21"/>
  <c r="E1635" i="21"/>
  <c r="D1636" i="21"/>
  <c r="F1636" i="21"/>
  <c r="E1636" i="21"/>
  <c r="D1637" i="21"/>
  <c r="E1637" i="21"/>
  <c r="F1637" i="21"/>
  <c r="D1638" i="21"/>
  <c r="E1638" i="21"/>
  <c r="F1638" i="21"/>
  <c r="D1639" i="21"/>
  <c r="E1639" i="21"/>
  <c r="F1639" i="21"/>
  <c r="D1640" i="21"/>
  <c r="E1640" i="21"/>
  <c r="F1640" i="21"/>
  <c r="D1641" i="21"/>
  <c r="E1641" i="21"/>
  <c r="F1641" i="21"/>
  <c r="D1642" i="21"/>
  <c r="E1642" i="21"/>
  <c r="F1642" i="21"/>
  <c r="D1643" i="21"/>
  <c r="E1643" i="21"/>
  <c r="F1643" i="21"/>
  <c r="D1644" i="21"/>
  <c r="E1644" i="21"/>
  <c r="F1644" i="21"/>
  <c r="D1645" i="21"/>
  <c r="E1645" i="21"/>
  <c r="F1645" i="21"/>
  <c r="D1646" i="21"/>
  <c r="F1646" i="21"/>
  <c r="E1646" i="21"/>
  <c r="D1647" i="21"/>
  <c r="E1647" i="21"/>
  <c r="F1647" i="21"/>
  <c r="D1648" i="21"/>
  <c r="F1648" i="21"/>
  <c r="E1648" i="21"/>
  <c r="D1649" i="21"/>
  <c r="E1649" i="21"/>
  <c r="F1649" i="21"/>
  <c r="D1650" i="21"/>
  <c r="F1650" i="21"/>
  <c r="E1650" i="21"/>
  <c r="D1651" i="21"/>
  <c r="F1651" i="21"/>
  <c r="E1651" i="21"/>
  <c r="D1652" i="21"/>
  <c r="E1652" i="21"/>
  <c r="F1652" i="21"/>
  <c r="D1653" i="21"/>
  <c r="F1653" i="21"/>
  <c r="E1653" i="21"/>
  <c r="D1654" i="21"/>
  <c r="F1654" i="21"/>
  <c r="E1654" i="21"/>
  <c r="D1655" i="21"/>
  <c r="E1655" i="21"/>
  <c r="F1655" i="21"/>
  <c r="D1656" i="21"/>
  <c r="E1656" i="21"/>
  <c r="F1656" i="21"/>
  <c r="D1657" i="21"/>
  <c r="E1657" i="21"/>
  <c r="F1657" i="21"/>
  <c r="D1658" i="21"/>
  <c r="F1658" i="21"/>
  <c r="E1658" i="21"/>
  <c r="D1659" i="21"/>
  <c r="E1659" i="21"/>
  <c r="F1659" i="21"/>
  <c r="D1660" i="21"/>
  <c r="F1660" i="21"/>
  <c r="E1660" i="21"/>
  <c r="D1661" i="21"/>
  <c r="F1661" i="21"/>
  <c r="E1661" i="21"/>
  <c r="D1662" i="21"/>
  <c r="F1662" i="21"/>
  <c r="E1662" i="21"/>
  <c r="D1663" i="21"/>
  <c r="E1663" i="21"/>
  <c r="F1663" i="21"/>
  <c r="D1664" i="21"/>
  <c r="F1664" i="21"/>
  <c r="E1664" i="21"/>
  <c r="D1665" i="21"/>
  <c r="E1665" i="21"/>
  <c r="F1665" i="21"/>
  <c r="D1666" i="21"/>
  <c r="E1666" i="21"/>
  <c r="F1666" i="21"/>
  <c r="D1667" i="21"/>
  <c r="E1667" i="21"/>
  <c r="F1667" i="21"/>
  <c r="D1668" i="21"/>
  <c r="E1668" i="21"/>
  <c r="F1668" i="21"/>
  <c r="D1669" i="21"/>
  <c r="E1669" i="21"/>
  <c r="F1669" i="21"/>
  <c r="D1670" i="21"/>
  <c r="F1670" i="21"/>
  <c r="E1670" i="21"/>
  <c r="D1671" i="21"/>
  <c r="F1671" i="21"/>
  <c r="E1671" i="21"/>
  <c r="D1672" i="21"/>
  <c r="F1672" i="21"/>
  <c r="E1672" i="21"/>
  <c r="D1673" i="21"/>
  <c r="E1673" i="21"/>
  <c r="F1673" i="21"/>
  <c r="D1674" i="21"/>
  <c r="F1674" i="21"/>
  <c r="E1674" i="21"/>
  <c r="D1675" i="21"/>
  <c r="E1675" i="21"/>
  <c r="F1675" i="21"/>
  <c r="D1676" i="21"/>
  <c r="E1676" i="21"/>
  <c r="F1676" i="21"/>
  <c r="D1677" i="21"/>
  <c r="F1677" i="21"/>
  <c r="E1677" i="21"/>
  <c r="D1678" i="21"/>
  <c r="F1678" i="21"/>
  <c r="E1678" i="21"/>
  <c r="D1679" i="21"/>
  <c r="F1679" i="21"/>
  <c r="E1679" i="21"/>
  <c r="D1680" i="21"/>
  <c r="E1680" i="21"/>
  <c r="F1680" i="21"/>
  <c r="D1681" i="21"/>
  <c r="E1681" i="21"/>
  <c r="F1681" i="21"/>
  <c r="D1682" i="21"/>
  <c r="F1682" i="21"/>
  <c r="E1682" i="21"/>
  <c r="D1683" i="21"/>
  <c r="E1683" i="21"/>
  <c r="F1683" i="21"/>
  <c r="D1684" i="21"/>
  <c r="F1684" i="21"/>
  <c r="E1684" i="21"/>
  <c r="D1685" i="21"/>
  <c r="E1685" i="21"/>
  <c r="F1685" i="21"/>
  <c r="D1686" i="21"/>
  <c r="F1686" i="21"/>
  <c r="E1686" i="21"/>
  <c r="D1687" i="21"/>
  <c r="F1687" i="21"/>
  <c r="E1687" i="21"/>
  <c r="D1688" i="21"/>
  <c r="F1688" i="21"/>
  <c r="E1688" i="21"/>
  <c r="D1689" i="21"/>
  <c r="F1689" i="21"/>
  <c r="E1689" i="21"/>
  <c r="D1690" i="21"/>
  <c r="E1690" i="21"/>
  <c r="F1690" i="21"/>
  <c r="D1691" i="21"/>
  <c r="E1691" i="21"/>
  <c r="F1691" i="21"/>
  <c r="D1692" i="21"/>
  <c r="E1692" i="21"/>
  <c r="F1692" i="21"/>
  <c r="D1693" i="21"/>
  <c r="F1693" i="21"/>
  <c r="E1693" i="21"/>
  <c r="D1694" i="21"/>
  <c r="F1694" i="21"/>
  <c r="E1694" i="21"/>
  <c r="D1695" i="21"/>
  <c r="E1695" i="21"/>
  <c r="F1695" i="21"/>
  <c r="D1696" i="21"/>
  <c r="E1696" i="21"/>
  <c r="F1696" i="21"/>
  <c r="D1697" i="21"/>
  <c r="F1697" i="21"/>
  <c r="E1697" i="21"/>
  <c r="D1698" i="21"/>
  <c r="F1698" i="21"/>
  <c r="E1698" i="21"/>
  <c r="D1699" i="21"/>
  <c r="F1699" i="21"/>
  <c r="E1699" i="21"/>
  <c r="D1700" i="21"/>
  <c r="F1700" i="21"/>
  <c r="E1700" i="21"/>
  <c r="D1701" i="21"/>
  <c r="E1701" i="21"/>
  <c r="F1701" i="21"/>
  <c r="D1702" i="21"/>
  <c r="E1702" i="21"/>
  <c r="F1702" i="21"/>
  <c r="D1703" i="21"/>
  <c r="F1703" i="21"/>
  <c r="E1703" i="21"/>
  <c r="D1704" i="21"/>
  <c r="F1704" i="21"/>
  <c r="E1704" i="21"/>
  <c r="D1705" i="21"/>
  <c r="F1705" i="21"/>
  <c r="E1705" i="21"/>
  <c r="D1706" i="21"/>
  <c r="E1706" i="21"/>
  <c r="F1706" i="21"/>
  <c r="D1707" i="21"/>
  <c r="E1707" i="21"/>
  <c r="F1707" i="21"/>
  <c r="D1708" i="21"/>
  <c r="E1708" i="21"/>
  <c r="F1708" i="21"/>
  <c r="D1709" i="21"/>
  <c r="E1709" i="21"/>
  <c r="F1709" i="21"/>
  <c r="D1710" i="21"/>
  <c r="F1710" i="21"/>
  <c r="E1710" i="21"/>
  <c r="D1711" i="21"/>
  <c r="F1711" i="21"/>
  <c r="E1711" i="21"/>
  <c r="D1712" i="21"/>
  <c r="F1712" i="21"/>
  <c r="E1712" i="21"/>
  <c r="D1713" i="21"/>
  <c r="E1713" i="21"/>
  <c r="F1713" i="21"/>
  <c r="D1714" i="21"/>
  <c r="E1714" i="21"/>
  <c r="F1714" i="21"/>
  <c r="D1715" i="21"/>
  <c r="F1715" i="21"/>
  <c r="E1715" i="21"/>
  <c r="D1716" i="21"/>
  <c r="E1716" i="21"/>
  <c r="F1716" i="21"/>
  <c r="D1717" i="21"/>
  <c r="E1717" i="21"/>
  <c r="F1717" i="21"/>
  <c r="D1718" i="21"/>
  <c r="E1718" i="21"/>
  <c r="F1718" i="21"/>
  <c r="D1719" i="21"/>
  <c r="F1719" i="21"/>
  <c r="E1719" i="21"/>
  <c r="D1720" i="21"/>
  <c r="E1720" i="21"/>
  <c r="F1720" i="21"/>
  <c r="D1721" i="21"/>
  <c r="F1721" i="21"/>
  <c r="E1721" i="21"/>
  <c r="D1722" i="21"/>
  <c r="F1722" i="21"/>
  <c r="E1722" i="21"/>
  <c r="D1723" i="21"/>
  <c r="E1723" i="21"/>
  <c r="F1723" i="21"/>
  <c r="D1724" i="21"/>
  <c r="F1724" i="21"/>
  <c r="E1724" i="21"/>
  <c r="D1725" i="21"/>
  <c r="F1725" i="21"/>
  <c r="E1725" i="21"/>
  <c r="D1726" i="21"/>
  <c r="F1726" i="21"/>
  <c r="E1726" i="21"/>
  <c r="D1727" i="21"/>
  <c r="E1727" i="21"/>
  <c r="F1727" i="21"/>
  <c r="D1728" i="21"/>
  <c r="F1728" i="21"/>
  <c r="E1728" i="21"/>
  <c r="D1729" i="21"/>
  <c r="E1729" i="21"/>
  <c r="F1729" i="21"/>
  <c r="D1730" i="21"/>
  <c r="E1730" i="21"/>
  <c r="F1730" i="21"/>
  <c r="D1731" i="21"/>
  <c r="F1731" i="21"/>
  <c r="E1731" i="21"/>
  <c r="D1732" i="21"/>
  <c r="E1732" i="21"/>
  <c r="F1732" i="21"/>
  <c r="D1733" i="21"/>
  <c r="F1733" i="21"/>
  <c r="E1733" i="21"/>
  <c r="D1734" i="21"/>
  <c r="F1734" i="21"/>
  <c r="E1734" i="21"/>
  <c r="D1735" i="21"/>
  <c r="E1735" i="21"/>
  <c r="F1735" i="21"/>
  <c r="D1736" i="21"/>
  <c r="F1736" i="21"/>
  <c r="E1736" i="21"/>
  <c r="D1737" i="21"/>
  <c r="E1737" i="21"/>
  <c r="F1737" i="21"/>
  <c r="D1738" i="21"/>
  <c r="E1738" i="21"/>
  <c r="F1738" i="21"/>
  <c r="D1739" i="21"/>
  <c r="F1739" i="21"/>
  <c r="E1739" i="21"/>
  <c r="D1740" i="21"/>
  <c r="F1740" i="21"/>
  <c r="E1740" i="21"/>
  <c r="D1741" i="21"/>
  <c r="F1741" i="21"/>
  <c r="E1741" i="21"/>
  <c r="D1742" i="21"/>
  <c r="F1742" i="21"/>
  <c r="E1742" i="21"/>
  <c r="D1743" i="21"/>
  <c r="E1743" i="21"/>
  <c r="F1743" i="21"/>
  <c r="D1744" i="21"/>
  <c r="F1744" i="21"/>
  <c r="E1744" i="21"/>
  <c r="D1745" i="21"/>
  <c r="E1745" i="21"/>
  <c r="F1745" i="21"/>
  <c r="D1746" i="21"/>
  <c r="E1746" i="21"/>
  <c r="F1746" i="21"/>
  <c r="D1747" i="21"/>
  <c r="F1747" i="21"/>
  <c r="E1747" i="21"/>
  <c r="D1748" i="21"/>
  <c r="F1748" i="21"/>
  <c r="E1748" i="21"/>
  <c r="D1749" i="21"/>
  <c r="E1749" i="21"/>
  <c r="F1749" i="21"/>
  <c r="D1750" i="21"/>
  <c r="F1750" i="21"/>
  <c r="E1750" i="21"/>
  <c r="D1751" i="21"/>
  <c r="E1751" i="21"/>
  <c r="F1751" i="21"/>
  <c r="D1752" i="21"/>
  <c r="E1752" i="21"/>
  <c r="F1752" i="21"/>
  <c r="D1753" i="21"/>
  <c r="F1753" i="21"/>
  <c r="E1753" i="21"/>
  <c r="D1754" i="21"/>
  <c r="F1754" i="21"/>
  <c r="E1754" i="21"/>
  <c r="D1755" i="21"/>
  <c r="F1755" i="21"/>
  <c r="E1755" i="21"/>
  <c r="D1756" i="21"/>
  <c r="F1756" i="21"/>
  <c r="E1756" i="21"/>
  <c r="D1757" i="21"/>
  <c r="E1757" i="21"/>
  <c r="F1757" i="21"/>
  <c r="D1758" i="21"/>
  <c r="F1758" i="21"/>
  <c r="E1758" i="21"/>
  <c r="D1759" i="21"/>
  <c r="F1759" i="21"/>
  <c r="E1759" i="21"/>
  <c r="D1760" i="21"/>
  <c r="E1760" i="21"/>
  <c r="F1760" i="21"/>
  <c r="D1761" i="21"/>
  <c r="E1761" i="21"/>
  <c r="F1761" i="21"/>
  <c r="D1762" i="21"/>
  <c r="F1762" i="21"/>
  <c r="E1762" i="21"/>
  <c r="D1763" i="21"/>
  <c r="E1763" i="21"/>
  <c r="F1763" i="21"/>
  <c r="D1764" i="21"/>
  <c r="F1764" i="21"/>
  <c r="E1764" i="21"/>
  <c r="D1765" i="21"/>
  <c r="F1765" i="21"/>
  <c r="E1765" i="21"/>
  <c r="D1766" i="21"/>
  <c r="E1766" i="21"/>
  <c r="F1766" i="21"/>
  <c r="D1767" i="21"/>
  <c r="E1767" i="21"/>
  <c r="F1767" i="21"/>
  <c r="D1768" i="21"/>
  <c r="E1768" i="21"/>
  <c r="F1768" i="21"/>
  <c r="D1769" i="21"/>
  <c r="E1769" i="21"/>
  <c r="F1769" i="21"/>
  <c r="D1770" i="21"/>
  <c r="F1770" i="21"/>
  <c r="E1770" i="21"/>
  <c r="D1771" i="21"/>
  <c r="F1771" i="21"/>
  <c r="E1771" i="21"/>
  <c r="D1772" i="21"/>
  <c r="E1772" i="21"/>
  <c r="F1772" i="21"/>
  <c r="D1773" i="21"/>
  <c r="F1773" i="21"/>
  <c r="E1773" i="21"/>
  <c r="D1774" i="21"/>
  <c r="F1774" i="21"/>
  <c r="E1774" i="21"/>
  <c r="D1775" i="21"/>
  <c r="E1775" i="21"/>
  <c r="F1775" i="21"/>
  <c r="D1776" i="21"/>
  <c r="F1776" i="21"/>
  <c r="E1776" i="21"/>
  <c r="D1777" i="21"/>
  <c r="F1777" i="21"/>
  <c r="E1777" i="21"/>
  <c r="D1778" i="21"/>
  <c r="F1778" i="21"/>
  <c r="E1778" i="21"/>
  <c r="D1779" i="21"/>
  <c r="F1779" i="21"/>
  <c r="E1779" i="21"/>
  <c r="D1780" i="21"/>
  <c r="F1780" i="21"/>
  <c r="E1780" i="21"/>
  <c r="D1781" i="21"/>
  <c r="F1781" i="21"/>
  <c r="E1781" i="21"/>
  <c r="D1782" i="21"/>
  <c r="F1782" i="21"/>
  <c r="E1782" i="21"/>
  <c r="D1783" i="21"/>
  <c r="E1783" i="21"/>
  <c r="F1783" i="21"/>
  <c r="D1784" i="21"/>
  <c r="E1784" i="21"/>
  <c r="F1784" i="21"/>
  <c r="D1785" i="21"/>
  <c r="F1785" i="21"/>
  <c r="E1785" i="21"/>
  <c r="D1786" i="21"/>
  <c r="F1786" i="21"/>
  <c r="E1786" i="21"/>
  <c r="D1787" i="21"/>
  <c r="F1787" i="21"/>
  <c r="E1787" i="21"/>
  <c r="D1788" i="21"/>
  <c r="F1788" i="21"/>
  <c r="E1788" i="21"/>
  <c r="D1789" i="21"/>
  <c r="F1789" i="21"/>
  <c r="E1789" i="21"/>
  <c r="D1790" i="21"/>
  <c r="E1790" i="21"/>
  <c r="F1790" i="21"/>
  <c r="D1791" i="21"/>
  <c r="E1791" i="21"/>
  <c r="F1791" i="21"/>
  <c r="D1792" i="21"/>
  <c r="E1792" i="21"/>
  <c r="F1792" i="21"/>
  <c r="D1793" i="21"/>
  <c r="F1793" i="21"/>
  <c r="E1793" i="21"/>
  <c r="D1794" i="21"/>
  <c r="F1794" i="21"/>
  <c r="E1794" i="21"/>
  <c r="D1795" i="21"/>
  <c r="F1795" i="21"/>
  <c r="E1795" i="21"/>
  <c r="D1796" i="21"/>
  <c r="E1796" i="21"/>
  <c r="F1796" i="21"/>
  <c r="D1797" i="21"/>
  <c r="F1797" i="21"/>
  <c r="E1797" i="21"/>
  <c r="D1798" i="21"/>
  <c r="F1798" i="21"/>
  <c r="E1798" i="21"/>
  <c r="D1799" i="21"/>
  <c r="E1799" i="21"/>
  <c r="F1799" i="21"/>
  <c r="D1800" i="21"/>
  <c r="E1800" i="21"/>
  <c r="F1800" i="21"/>
  <c r="D1801" i="21"/>
  <c r="E1801" i="21"/>
  <c r="F1801" i="21"/>
  <c r="D1802" i="21"/>
  <c r="F1802" i="21"/>
  <c r="E1802" i="21"/>
  <c r="D1803" i="21"/>
  <c r="E1803" i="21"/>
  <c r="F1803" i="21"/>
  <c r="D1804" i="21"/>
  <c r="E1804" i="21"/>
  <c r="F1804" i="21"/>
  <c r="D1805" i="21"/>
  <c r="E1805" i="21"/>
  <c r="F1805" i="21"/>
  <c r="D1806" i="21"/>
  <c r="F1806" i="21"/>
  <c r="E1806" i="21"/>
  <c r="D1807" i="21"/>
  <c r="E1807" i="21"/>
  <c r="F1807" i="21"/>
  <c r="D1808" i="21"/>
  <c r="F1808" i="21"/>
  <c r="E1808" i="21"/>
  <c r="D1809" i="21"/>
  <c r="E1809" i="21"/>
  <c r="F1809" i="21"/>
  <c r="D1810" i="21"/>
  <c r="F1810" i="21"/>
  <c r="E1810" i="21"/>
  <c r="D1811" i="21"/>
  <c r="F1811" i="21"/>
  <c r="E1811" i="21"/>
  <c r="D1812" i="21"/>
  <c r="F1812" i="21"/>
  <c r="E1812" i="21"/>
  <c r="D1813" i="21"/>
  <c r="E1813" i="21"/>
  <c r="F1813" i="21"/>
  <c r="D1814" i="21"/>
  <c r="E1814" i="21"/>
  <c r="F1814" i="21"/>
  <c r="D1815" i="21"/>
  <c r="F1815" i="21"/>
  <c r="E1815" i="21"/>
  <c r="D1816" i="21"/>
  <c r="F1816" i="21"/>
  <c r="E1816" i="21"/>
  <c r="D1817" i="21"/>
  <c r="F1817" i="21"/>
  <c r="E1817" i="21"/>
  <c r="D1818" i="21"/>
  <c r="F1818" i="21"/>
  <c r="E1818" i="21"/>
  <c r="D1819" i="21"/>
  <c r="F1819" i="21"/>
  <c r="E1819" i="21"/>
  <c r="D1820" i="21"/>
  <c r="F1820" i="21"/>
  <c r="E1820" i="21"/>
  <c r="D1821" i="21"/>
  <c r="E1821" i="21"/>
  <c r="F1821" i="21"/>
  <c r="D1822" i="21"/>
  <c r="F1822" i="21"/>
  <c r="E1822" i="21"/>
  <c r="D1823" i="21"/>
  <c r="E1823" i="21"/>
  <c r="F1823" i="21"/>
  <c r="D1824" i="21"/>
  <c r="F1824" i="21"/>
  <c r="E1824" i="21"/>
  <c r="D1825" i="21"/>
  <c r="F1825" i="21"/>
  <c r="E1825" i="21"/>
  <c r="D1826" i="21"/>
  <c r="F1826" i="21"/>
  <c r="E1826" i="21"/>
  <c r="D1827" i="21"/>
  <c r="F1827" i="21"/>
  <c r="E1827" i="21"/>
  <c r="D1828" i="21"/>
  <c r="F1828" i="21"/>
  <c r="E1828" i="21"/>
  <c r="D1829" i="21"/>
  <c r="F1829" i="21"/>
  <c r="E1829" i="21"/>
  <c r="D1830" i="21"/>
  <c r="E1830" i="21"/>
  <c r="F1830" i="21"/>
  <c r="D1831" i="21"/>
  <c r="F1831" i="21"/>
  <c r="E1831" i="21"/>
  <c r="D1832" i="21"/>
  <c r="E1832" i="21"/>
  <c r="F1832" i="21"/>
  <c r="D1833" i="21"/>
  <c r="F1833" i="21"/>
  <c r="E1833" i="21"/>
  <c r="D1834" i="21"/>
  <c r="E1834" i="21"/>
  <c r="F1834" i="21"/>
  <c r="D1835" i="21"/>
  <c r="E1835" i="21"/>
  <c r="F1835" i="21"/>
  <c r="D1836" i="21"/>
  <c r="E1836" i="21"/>
  <c r="F1836" i="21"/>
  <c r="D1837" i="21"/>
  <c r="F1837" i="21"/>
  <c r="E1837" i="21"/>
  <c r="D1838" i="21"/>
  <c r="E1838" i="21"/>
  <c r="F1838" i="21"/>
  <c r="D1839" i="21"/>
  <c r="E1839" i="21"/>
  <c r="F1839" i="21"/>
  <c r="D1840" i="21"/>
  <c r="E1840" i="21"/>
  <c r="F1840" i="21"/>
  <c r="D1841" i="21"/>
  <c r="E1841" i="21"/>
  <c r="F1841" i="21"/>
  <c r="D1842" i="21"/>
  <c r="E1842" i="21"/>
  <c r="F1842" i="21"/>
  <c r="D1843" i="21"/>
  <c r="F1843" i="21"/>
  <c r="E1843" i="21"/>
  <c r="D1844" i="21"/>
  <c r="F1844" i="21"/>
  <c r="E1844" i="21"/>
  <c r="D1845" i="21"/>
  <c r="E1845" i="21"/>
  <c r="F1845" i="21"/>
  <c r="D1846" i="21"/>
  <c r="F1846" i="21"/>
  <c r="E1846" i="21"/>
  <c r="D1847" i="21"/>
  <c r="F1847" i="21"/>
  <c r="E1847" i="21"/>
  <c r="D1848" i="21"/>
  <c r="E1848" i="21"/>
  <c r="F1848" i="21"/>
  <c r="D1849" i="21"/>
  <c r="F1849" i="21"/>
  <c r="E1849" i="21"/>
  <c r="D1850" i="21"/>
  <c r="E1850" i="21"/>
  <c r="F1850" i="21"/>
  <c r="D1851" i="21"/>
  <c r="E1851" i="21"/>
  <c r="F1851" i="21"/>
  <c r="D1852" i="21"/>
  <c r="F1852" i="21"/>
  <c r="E1852" i="21"/>
  <c r="D1853" i="21"/>
  <c r="E1853" i="21"/>
  <c r="F1853" i="21"/>
  <c r="D1854" i="21"/>
  <c r="F1854" i="21"/>
  <c r="E1854" i="21"/>
  <c r="D1855" i="21"/>
  <c r="F1855" i="21"/>
  <c r="E1855" i="21"/>
  <c r="D1856" i="21"/>
  <c r="F1856" i="21"/>
  <c r="E1856" i="21"/>
  <c r="D1857" i="21"/>
  <c r="E1857" i="21"/>
  <c r="F1857" i="21"/>
  <c r="D1858" i="21"/>
  <c r="F1858" i="21"/>
  <c r="E1858" i="21"/>
  <c r="D1859" i="21"/>
  <c r="E1859" i="21"/>
  <c r="F1859" i="21"/>
  <c r="D1860" i="21"/>
  <c r="E1860" i="21"/>
  <c r="F1860" i="21"/>
  <c r="D1861" i="21"/>
  <c r="F1861" i="21"/>
  <c r="E1861" i="21"/>
  <c r="D1862" i="21"/>
  <c r="F1862" i="21"/>
  <c r="E1862" i="21"/>
  <c r="D1863" i="21"/>
  <c r="F1863" i="21"/>
  <c r="E1863" i="21"/>
  <c r="D1864" i="21"/>
  <c r="F1864" i="21"/>
  <c r="E1864" i="21"/>
  <c r="D1865" i="21"/>
  <c r="F1865" i="21"/>
  <c r="E1865" i="21"/>
  <c r="D1866" i="21"/>
  <c r="F1866" i="21"/>
  <c r="E1866" i="21"/>
  <c r="D1867" i="21"/>
  <c r="F1867" i="21"/>
  <c r="E1867" i="21"/>
  <c r="D1868" i="21"/>
  <c r="E1868" i="21"/>
  <c r="F1868" i="21"/>
  <c r="D1869" i="21"/>
  <c r="F1869" i="21"/>
  <c r="E1869" i="21"/>
  <c r="D1870" i="21"/>
  <c r="F1870" i="21"/>
  <c r="E1870" i="21"/>
  <c r="D1871" i="21"/>
  <c r="F1871" i="21"/>
  <c r="E1871" i="21"/>
  <c r="D1872" i="21"/>
  <c r="F1872" i="21"/>
  <c r="E1872" i="21"/>
  <c r="D1873" i="21"/>
  <c r="F1873" i="21"/>
  <c r="E1873" i="21"/>
  <c r="D1874" i="21"/>
  <c r="F1874" i="21"/>
  <c r="E1874" i="21"/>
  <c r="D1875" i="21"/>
  <c r="E1875" i="21"/>
  <c r="F1875" i="21"/>
  <c r="D1876" i="21"/>
  <c r="E1876" i="21"/>
  <c r="F1876" i="21"/>
  <c r="D1877" i="21"/>
  <c r="E1877" i="21"/>
  <c r="F1877" i="21"/>
  <c r="D1878" i="21"/>
  <c r="E1878" i="21"/>
  <c r="F1878" i="21"/>
  <c r="D1879" i="21"/>
  <c r="E1879" i="21"/>
  <c r="F1879" i="21"/>
  <c r="D1880" i="21"/>
  <c r="E1880" i="21"/>
  <c r="F1880" i="21"/>
  <c r="D1881" i="21"/>
  <c r="F1881" i="21"/>
  <c r="E1881" i="21"/>
  <c r="D1882" i="21"/>
  <c r="F1882" i="21"/>
  <c r="E1882" i="21"/>
  <c r="D1883" i="21"/>
  <c r="E1883" i="21"/>
  <c r="F1883" i="21"/>
  <c r="D1884" i="21"/>
  <c r="F1884" i="21"/>
  <c r="E1884" i="21"/>
  <c r="D1885" i="21"/>
  <c r="F1885" i="21"/>
  <c r="E1885" i="21"/>
  <c r="D1886" i="21"/>
  <c r="F1886" i="21"/>
  <c r="E1886" i="21"/>
  <c r="D1887" i="21"/>
  <c r="E1887" i="21"/>
  <c r="F1887" i="21"/>
  <c r="D1888" i="21"/>
  <c r="E1888" i="21"/>
  <c r="F1888" i="21"/>
  <c r="D1889" i="21"/>
  <c r="E1889" i="21"/>
  <c r="F1889" i="21"/>
  <c r="D1890" i="21"/>
  <c r="F1890" i="21"/>
  <c r="E1890" i="21"/>
  <c r="D1891" i="21"/>
  <c r="F1891" i="21"/>
  <c r="E1891" i="21"/>
  <c r="D1892" i="21"/>
  <c r="F1892" i="21"/>
  <c r="E1892" i="21"/>
  <c r="D1893" i="21"/>
  <c r="E1893" i="21"/>
  <c r="F1893" i="21"/>
  <c r="D1894" i="21"/>
  <c r="F1894" i="21"/>
  <c r="E1894" i="21"/>
  <c r="D1895" i="21"/>
  <c r="E1895" i="21"/>
  <c r="F1895" i="21"/>
  <c r="D1896" i="21"/>
  <c r="F1896" i="21"/>
  <c r="E1896" i="21"/>
  <c r="D1897" i="21"/>
  <c r="F1897" i="21"/>
  <c r="E1897" i="21"/>
  <c r="D1898" i="21"/>
  <c r="E1898" i="21"/>
  <c r="F1898" i="21"/>
  <c r="D1899" i="21"/>
  <c r="F1899" i="21"/>
  <c r="E1899" i="21"/>
  <c r="D1900" i="21"/>
  <c r="F1900" i="21"/>
  <c r="E1900" i="21"/>
  <c r="D1901" i="21"/>
  <c r="E1901" i="21"/>
  <c r="F1901" i="21"/>
  <c r="D1902" i="21"/>
  <c r="F1902" i="21"/>
  <c r="E1902" i="21"/>
  <c r="D1903" i="21"/>
  <c r="E1903" i="21"/>
  <c r="F1903" i="21"/>
  <c r="D1904" i="21"/>
  <c r="F1904" i="21"/>
  <c r="E1904" i="21"/>
  <c r="D1905" i="21"/>
  <c r="F1905" i="21"/>
  <c r="E1905" i="21"/>
  <c r="D1906" i="21"/>
  <c r="E1906" i="21"/>
  <c r="F1906" i="21"/>
  <c r="D1907" i="21"/>
  <c r="F1907" i="21"/>
  <c r="E1907" i="21"/>
  <c r="D1908" i="21"/>
  <c r="F1908" i="21"/>
  <c r="E1908" i="21"/>
  <c r="D1909" i="21"/>
  <c r="F1909" i="21"/>
  <c r="E1909" i="21"/>
  <c r="D1910" i="21"/>
  <c r="F1910" i="21"/>
  <c r="E1910" i="21"/>
  <c r="D1911" i="21"/>
  <c r="E1911" i="21"/>
  <c r="F1911" i="21"/>
  <c r="D1912" i="21"/>
  <c r="F1912" i="21"/>
  <c r="E1912" i="21"/>
  <c r="D1913" i="21"/>
  <c r="E1913" i="21"/>
  <c r="F1913" i="21"/>
  <c r="D1914" i="21"/>
  <c r="F1914" i="21"/>
  <c r="E1914" i="21"/>
  <c r="D1915" i="21"/>
  <c r="E1915" i="21"/>
  <c r="F1915" i="21"/>
  <c r="D1916" i="21"/>
  <c r="E1916" i="21"/>
  <c r="F1916" i="21"/>
  <c r="D1917" i="21"/>
  <c r="F1917" i="21"/>
  <c r="E1917" i="21"/>
  <c r="D1918" i="21"/>
  <c r="E1918" i="21"/>
  <c r="F1918" i="21"/>
  <c r="D1919" i="21"/>
  <c r="E1919" i="21"/>
  <c r="F1919" i="21"/>
  <c r="D1920" i="21"/>
  <c r="F1920" i="21"/>
  <c r="E1920" i="21"/>
  <c r="D1921" i="21"/>
  <c r="E1921" i="21"/>
  <c r="F1921" i="21"/>
  <c r="D1922" i="21"/>
  <c r="E1922" i="21"/>
  <c r="F1922" i="21"/>
  <c r="D1923" i="21"/>
  <c r="F1923" i="21"/>
  <c r="E1923" i="21"/>
  <c r="D1924" i="21"/>
  <c r="E1924" i="21"/>
  <c r="F1924" i="21"/>
  <c r="D1925" i="21"/>
  <c r="F1925" i="21"/>
  <c r="E1925" i="21"/>
  <c r="D1926" i="21"/>
  <c r="E1926" i="21"/>
  <c r="F1926" i="21"/>
  <c r="D1927" i="21"/>
  <c r="F1927" i="21"/>
  <c r="E1927" i="21"/>
  <c r="D1928" i="21"/>
  <c r="F1928" i="21"/>
  <c r="E1928" i="21"/>
  <c r="D1929" i="21"/>
  <c r="E1929" i="21"/>
  <c r="F1929" i="21"/>
  <c r="D1930" i="21"/>
  <c r="E1930" i="21"/>
  <c r="F1930" i="21"/>
  <c r="D1931" i="21"/>
  <c r="F1931" i="21"/>
  <c r="E1931" i="21"/>
  <c r="D1932" i="21"/>
  <c r="F1932" i="21"/>
  <c r="E1932" i="21"/>
  <c r="D1933" i="21"/>
  <c r="E1933" i="21"/>
  <c r="F1933" i="21"/>
  <c r="D1934" i="21"/>
  <c r="F1934" i="21"/>
  <c r="E1934" i="21"/>
  <c r="D1935" i="21"/>
  <c r="E1935" i="21"/>
  <c r="F1935" i="21"/>
  <c r="D1936" i="21"/>
  <c r="F1936" i="21"/>
  <c r="E1936" i="21"/>
  <c r="D1937" i="21"/>
  <c r="F1937" i="21"/>
  <c r="E1937" i="21"/>
  <c r="D1938" i="21"/>
  <c r="F1938" i="21"/>
  <c r="E1938" i="21"/>
  <c r="D1939" i="21"/>
  <c r="F1939" i="21"/>
  <c r="E1939" i="21"/>
  <c r="D1940" i="21"/>
  <c r="E1940" i="21"/>
  <c r="F1940" i="21"/>
  <c r="D1941" i="21"/>
  <c r="E1941" i="21"/>
  <c r="F1941" i="21"/>
  <c r="D1942" i="21"/>
  <c r="E1942" i="21"/>
  <c r="F1942" i="21"/>
  <c r="D1943" i="21"/>
  <c r="F1943" i="21"/>
  <c r="E1943" i="21"/>
  <c r="D1944" i="21"/>
  <c r="E1944" i="21"/>
  <c r="F1944" i="21"/>
  <c r="D1945" i="21"/>
  <c r="F1945" i="21"/>
  <c r="E1945" i="21"/>
  <c r="D1946" i="21"/>
  <c r="E1946" i="21"/>
  <c r="F1946" i="21"/>
  <c r="D1947" i="21"/>
  <c r="E1947" i="21"/>
  <c r="F1947" i="21"/>
  <c r="D1948" i="21"/>
  <c r="F1948" i="21"/>
  <c r="E1948" i="21"/>
  <c r="D1949" i="21"/>
  <c r="F1949" i="21"/>
  <c r="E1949" i="21"/>
  <c r="D1950" i="21"/>
  <c r="F1950" i="21"/>
  <c r="E1950" i="21"/>
  <c r="D1951" i="21"/>
  <c r="F1951" i="21"/>
  <c r="E1951" i="21"/>
  <c r="D1952" i="21"/>
  <c r="F1952" i="21"/>
  <c r="E1952" i="21"/>
  <c r="D1953" i="21"/>
  <c r="E1953" i="21"/>
  <c r="F1953" i="21"/>
  <c r="D1954" i="21"/>
  <c r="E1954" i="21"/>
  <c r="F1954" i="21"/>
  <c r="D1955" i="21"/>
  <c r="E1955" i="21"/>
  <c r="F1955" i="21"/>
  <c r="D1956" i="21"/>
  <c r="F1956" i="21"/>
  <c r="E1956" i="21"/>
  <c r="D1957" i="21"/>
  <c r="E1957" i="21"/>
  <c r="F1957" i="21"/>
  <c r="D1958" i="21"/>
  <c r="F1958" i="21"/>
  <c r="E1958" i="21"/>
  <c r="D1959" i="21"/>
  <c r="E1959" i="21"/>
  <c r="F1959" i="21"/>
  <c r="D1960" i="21"/>
  <c r="E1960" i="21"/>
  <c r="F1960" i="21"/>
  <c r="D1961" i="21"/>
  <c r="E1961" i="21"/>
  <c r="F1961" i="21"/>
  <c r="D1962" i="21"/>
  <c r="E1962" i="21"/>
  <c r="F1962" i="21"/>
  <c r="D1963" i="21"/>
  <c r="F1963" i="21"/>
  <c r="E1963" i="21"/>
  <c r="D1964" i="21"/>
  <c r="F1964" i="21"/>
  <c r="E1964" i="21"/>
  <c r="D1965" i="21"/>
  <c r="F1965" i="21"/>
  <c r="E1965" i="21"/>
  <c r="D1966" i="21"/>
  <c r="F1966" i="21"/>
  <c r="E1966" i="21"/>
  <c r="D1967" i="21"/>
  <c r="E1967" i="21"/>
  <c r="F1967" i="21"/>
  <c r="D1968" i="21"/>
  <c r="E1968" i="21"/>
  <c r="F1968" i="21"/>
  <c r="D1969" i="21"/>
  <c r="F1969" i="21"/>
  <c r="E1969" i="21"/>
  <c r="D1970" i="21"/>
  <c r="F1970" i="21"/>
  <c r="E1970" i="21"/>
  <c r="D1971" i="21"/>
  <c r="F1971" i="21"/>
  <c r="E1971" i="21"/>
  <c r="D1972" i="21"/>
  <c r="F1972" i="21"/>
  <c r="E1972" i="21"/>
  <c r="D1973" i="21"/>
  <c r="D1974" i="21"/>
  <c r="F1973" i="21"/>
  <c r="E1973" i="21"/>
  <c r="D1975" i="21"/>
  <c r="E1974" i="21"/>
  <c r="F1974" i="21"/>
  <c r="F1975" i="21"/>
  <c r="E1975" i="21"/>
  <c r="D1976" i="21"/>
  <c r="F1976" i="21"/>
  <c r="E1976" i="21"/>
  <c r="D1977" i="21"/>
  <c r="F1977" i="21"/>
  <c r="E1977" i="21"/>
  <c r="D1978" i="21"/>
  <c r="F1978" i="21"/>
  <c r="E1978" i="21"/>
  <c r="D1979" i="21"/>
  <c r="E1979" i="21"/>
  <c r="F1979" i="21"/>
  <c r="D1980" i="21"/>
  <c r="F1980" i="21"/>
  <c r="E1980" i="21"/>
  <c r="D1981" i="21"/>
  <c r="F1981" i="21"/>
  <c r="E1981" i="21"/>
  <c r="D1982" i="21"/>
  <c r="E1982" i="21"/>
  <c r="F1982" i="21"/>
  <c r="D1983" i="21"/>
  <c r="E1983" i="21"/>
  <c r="F1983" i="21"/>
  <c r="D1984" i="21"/>
  <c r="F1984" i="21"/>
  <c r="E1984" i="21"/>
  <c r="D1985" i="21"/>
  <c r="E1985" i="21"/>
  <c r="F1985" i="21"/>
  <c r="D1986" i="21"/>
  <c r="E1986" i="21"/>
  <c r="F1986" i="21"/>
  <c r="D1987" i="21"/>
  <c r="E1987" i="21"/>
  <c r="F1987" i="21"/>
  <c r="D1988" i="21"/>
  <c r="F1988" i="21"/>
  <c r="E1988" i="21"/>
  <c r="D1989" i="21"/>
  <c r="E1989" i="21"/>
  <c r="F1989" i="21"/>
  <c r="D1990" i="21"/>
  <c r="F1990" i="21"/>
  <c r="E1990" i="21"/>
  <c r="D1991" i="21"/>
  <c r="E1991" i="21"/>
  <c r="F1991" i="21"/>
  <c r="D1992" i="21"/>
  <c r="F1992" i="21"/>
  <c r="E1992" i="21"/>
  <c r="D1993" i="21"/>
  <c r="F1993" i="21"/>
  <c r="E1993" i="21"/>
  <c r="D1994" i="21"/>
  <c r="F1994" i="21"/>
  <c r="E1994" i="21"/>
  <c r="D1995" i="21"/>
  <c r="E1995" i="21"/>
  <c r="F1995" i="21"/>
  <c r="D1996" i="21"/>
  <c r="E1996" i="21"/>
  <c r="F1996" i="21"/>
  <c r="D1997" i="21"/>
  <c r="F1997" i="21"/>
  <c r="E1997" i="21"/>
  <c r="D1998" i="21"/>
  <c r="E1998" i="21"/>
  <c r="F1998" i="21"/>
  <c r="D1999" i="21"/>
  <c r="E1999" i="21"/>
  <c r="F1999" i="21"/>
  <c r="D2000" i="21"/>
  <c r="E2000" i="21"/>
  <c r="F2000" i="21"/>
  <c r="D2001" i="21"/>
  <c r="F2001" i="21"/>
  <c r="E2001" i="21"/>
  <c r="D2002" i="21"/>
  <c r="E2002" i="21"/>
  <c r="F2002" i="21"/>
  <c r="D2003" i="21"/>
  <c r="F2003" i="21"/>
  <c r="E2003" i="21"/>
  <c r="D2004" i="21"/>
  <c r="E2004" i="21"/>
  <c r="F2004" i="21"/>
  <c r="D2005" i="21"/>
  <c r="E2005" i="21"/>
  <c r="F2005" i="21"/>
  <c r="D2006" i="21"/>
  <c r="F2006" i="21"/>
  <c r="E2006" i="21"/>
  <c r="D2007" i="21"/>
  <c r="E2007" i="21"/>
  <c r="F2007" i="21"/>
  <c r="D2008" i="21"/>
  <c r="F2008" i="21"/>
  <c r="E2008" i="21"/>
  <c r="D2009" i="21"/>
  <c r="E2009" i="21"/>
  <c r="F2009" i="21"/>
  <c r="D2010" i="21"/>
  <c r="F2010" i="21"/>
  <c r="E2010" i="21"/>
  <c r="D2011" i="21"/>
  <c r="E2011" i="21"/>
  <c r="F2011" i="21"/>
  <c r="D2012" i="21"/>
  <c r="E2012" i="21"/>
  <c r="F2012" i="21"/>
  <c r="D2013" i="21"/>
  <c r="E2013" i="21"/>
  <c r="F2013" i="21"/>
  <c r="D2014" i="21"/>
  <c r="E2014" i="21"/>
  <c r="F2014" i="21"/>
  <c r="D2015" i="21"/>
  <c r="F2015" i="21"/>
  <c r="E2015" i="21"/>
  <c r="D2016" i="21"/>
  <c r="F2016" i="21"/>
  <c r="E2016" i="21"/>
  <c r="D2017" i="21"/>
  <c r="F2017" i="21"/>
  <c r="E2017" i="21"/>
  <c r="D2018" i="21"/>
  <c r="E2018" i="21"/>
  <c r="F2018" i="21"/>
  <c r="D2019" i="21"/>
  <c r="F2019" i="21"/>
  <c r="E2019" i="21"/>
  <c r="D2020" i="21"/>
  <c r="F2020" i="21"/>
  <c r="E2020" i="21"/>
  <c r="D2021" i="21"/>
  <c r="E2021" i="21"/>
  <c r="F2021" i="21"/>
  <c r="D2022" i="21"/>
  <c r="E2022" i="21"/>
  <c r="F2022" i="21"/>
  <c r="D2023" i="21"/>
  <c r="F2023" i="21"/>
  <c r="E2023" i="21"/>
  <c r="D2024" i="21"/>
  <c r="E2024" i="21"/>
  <c r="F2024" i="21"/>
  <c r="D2025" i="21"/>
  <c r="F2025" i="21"/>
  <c r="E2025" i="21"/>
  <c r="D2026" i="21"/>
  <c r="E2026" i="21"/>
  <c r="F2026" i="21"/>
  <c r="D2027" i="21"/>
  <c r="F2027" i="21"/>
  <c r="E2027" i="21"/>
  <c r="D2028" i="21"/>
  <c r="F2028" i="21"/>
  <c r="E2028" i="21"/>
  <c r="D2029" i="21"/>
  <c r="F2029" i="21"/>
  <c r="E2029" i="21"/>
  <c r="D2030" i="21"/>
  <c r="E2030" i="21"/>
  <c r="F2030" i="21"/>
  <c r="D2031" i="21"/>
  <c r="F2031" i="21"/>
  <c r="E2031" i="21"/>
  <c r="D2032" i="21"/>
  <c r="E2032" i="21"/>
  <c r="F2032" i="21"/>
  <c r="D2033" i="21"/>
  <c r="E2033" i="21"/>
  <c r="F2033" i="21"/>
  <c r="D2034" i="21"/>
  <c r="F2034" i="21"/>
  <c r="E2034" i="21"/>
  <c r="D2035" i="21"/>
  <c r="E2035" i="21"/>
  <c r="F2035" i="21"/>
  <c r="D2036" i="21"/>
  <c r="F2036" i="21"/>
  <c r="E2036" i="21"/>
  <c r="D2037" i="21"/>
  <c r="F2037" i="21"/>
  <c r="E2037" i="21"/>
  <c r="D2038" i="21"/>
  <c r="F2038" i="21"/>
  <c r="E2038" i="21"/>
  <c r="D2039" i="21"/>
  <c r="F2039" i="21"/>
  <c r="E2039" i="21"/>
  <c r="D2040" i="21"/>
  <c r="F2040" i="21"/>
  <c r="E2040" i="21"/>
  <c r="D2041" i="21"/>
  <c r="F2041" i="21"/>
  <c r="E2041" i="21"/>
  <c r="D2042" i="21"/>
  <c r="F2042" i="21"/>
  <c r="E2042" i="21"/>
  <c r="D2043" i="21"/>
  <c r="F2043" i="21"/>
  <c r="E2043" i="21"/>
  <c r="D2044" i="21"/>
  <c r="E2044" i="21"/>
  <c r="F2044" i="21"/>
  <c r="D2045" i="21"/>
  <c r="F2045" i="21"/>
  <c r="E2045" i="21"/>
  <c r="D2046" i="21"/>
  <c r="E2046" i="21"/>
  <c r="F2046" i="21"/>
  <c r="D2047" i="21"/>
  <c r="F2047" i="21"/>
  <c r="E2047" i="21"/>
  <c r="D2048" i="21"/>
  <c r="F2048" i="21"/>
  <c r="E2048" i="21"/>
  <c r="D2049" i="21"/>
  <c r="F2049" i="21"/>
  <c r="E2049" i="21"/>
  <c r="D2050" i="21"/>
  <c r="F2050" i="21"/>
  <c r="E2050" i="21"/>
  <c r="D2051" i="21"/>
  <c r="E2051" i="21"/>
  <c r="F2051" i="21"/>
  <c r="D2052" i="21"/>
  <c r="F2052" i="21"/>
  <c r="E2052" i="21"/>
  <c r="D2053" i="21"/>
  <c r="E2053" i="21"/>
  <c r="F2053" i="21"/>
  <c r="D2054" i="21"/>
  <c r="E2054" i="21"/>
  <c r="F2054" i="21"/>
  <c r="D2055" i="21"/>
  <c r="F2055" i="21"/>
  <c r="E2055" i="21"/>
  <c r="D2056" i="21"/>
  <c r="E2056" i="21"/>
  <c r="F2056" i="21"/>
  <c r="D2057" i="21"/>
  <c r="E2057" i="21"/>
  <c r="F2057" i="21"/>
  <c r="D2058" i="21"/>
  <c r="F2058" i="21"/>
  <c r="E2058" i="21"/>
  <c r="D2059" i="21"/>
  <c r="F2059" i="21"/>
  <c r="E2059" i="21"/>
  <c r="D2060" i="21"/>
  <c r="F2060" i="21"/>
  <c r="E2060" i="21"/>
  <c r="D2061" i="21"/>
  <c r="F2061" i="21"/>
  <c r="E2061" i="21"/>
  <c r="D2062" i="21"/>
  <c r="F2062" i="21"/>
  <c r="E2062" i="21"/>
  <c r="D2063" i="21"/>
  <c r="E2063" i="21"/>
  <c r="F2063" i="21"/>
  <c r="D2064" i="21"/>
  <c r="E2064" i="21"/>
  <c r="F2064" i="21"/>
  <c r="D2065" i="21"/>
  <c r="F2065" i="21"/>
  <c r="E2065" i="21"/>
  <c r="D2066" i="21"/>
  <c r="F2066" i="21"/>
  <c r="E2066" i="21"/>
  <c r="D2067" i="21"/>
  <c r="F2067" i="21"/>
  <c r="E2067" i="21"/>
  <c r="D2068" i="21"/>
  <c r="F2068" i="21"/>
  <c r="E2068" i="21"/>
  <c r="D2069" i="21"/>
  <c r="E2069" i="21"/>
  <c r="F2069" i="21"/>
  <c r="D2070" i="21"/>
  <c r="F2070" i="21"/>
  <c r="E2070" i="21"/>
  <c r="D2071" i="21"/>
  <c r="E2071" i="21"/>
  <c r="F2071" i="21"/>
  <c r="D2072" i="21"/>
  <c r="E2072" i="21"/>
  <c r="F2072" i="21"/>
  <c r="D2073" i="21"/>
  <c r="F2073" i="21"/>
  <c r="E2073" i="21"/>
  <c r="D2074" i="21"/>
  <c r="F2074" i="21"/>
  <c r="E2074" i="21"/>
  <c r="D2075" i="21"/>
  <c r="F2075" i="21"/>
  <c r="E2075" i="21"/>
  <c r="D2076" i="21"/>
  <c r="F2076" i="21"/>
  <c r="E2076" i="21"/>
  <c r="D2077" i="21"/>
  <c r="E2077" i="21"/>
  <c r="F2077" i="21"/>
  <c r="D2078" i="21"/>
  <c r="F2078" i="21"/>
  <c r="E2078" i="21"/>
  <c r="D2079" i="21"/>
  <c r="E2079" i="21"/>
  <c r="F2079" i="21"/>
  <c r="D2080" i="21"/>
  <c r="E2080" i="21"/>
  <c r="F2080" i="21"/>
  <c r="D2081" i="21"/>
  <c r="F2081" i="21"/>
  <c r="E2081" i="21"/>
  <c r="D2082" i="21"/>
  <c r="F2082" i="21"/>
  <c r="E2082" i="21"/>
  <c r="D2083" i="21"/>
  <c r="E2083" i="21"/>
  <c r="F2083" i="21"/>
  <c r="D2084" i="21"/>
  <c r="E2084" i="21"/>
  <c r="F2084" i="21"/>
  <c r="D2085" i="21"/>
  <c r="F2085" i="21"/>
  <c r="E2085" i="21"/>
  <c r="D2086" i="21"/>
  <c r="E2086" i="21"/>
  <c r="F2086" i="21"/>
  <c r="D2087" i="21"/>
  <c r="F2087" i="21"/>
  <c r="E2087" i="21"/>
  <c r="D2088" i="21"/>
  <c r="E2088" i="21"/>
  <c r="F2088" i="21"/>
  <c r="D2089" i="21"/>
  <c r="E2089" i="21"/>
  <c r="F2089" i="21"/>
  <c r="D2090" i="21"/>
  <c r="E2090" i="21"/>
  <c r="F2090" i="21"/>
  <c r="D2091" i="21"/>
  <c r="E2091" i="21"/>
  <c r="F2091" i="21"/>
  <c r="D2092" i="21"/>
  <c r="E2092" i="21"/>
  <c r="F2092" i="21"/>
  <c r="D2093" i="21"/>
  <c r="E2093" i="21"/>
  <c r="F2093" i="21"/>
  <c r="D2094" i="21"/>
  <c r="F2094" i="21"/>
  <c r="E2094" i="21"/>
  <c r="D2095" i="21"/>
  <c r="E2095" i="21"/>
  <c r="F2095" i="21"/>
  <c r="D2096" i="21"/>
  <c r="F2096" i="21"/>
  <c r="E2096" i="21"/>
  <c r="D2097" i="21"/>
  <c r="E2097" i="21"/>
  <c r="F2097" i="21"/>
  <c r="D2098" i="21"/>
  <c r="F2098" i="21"/>
  <c r="E2098" i="21"/>
  <c r="D2099" i="21"/>
  <c r="E2099" i="21"/>
  <c r="F2099" i="21"/>
  <c r="D2100" i="21"/>
  <c r="F2100" i="21"/>
  <c r="E2100" i="21"/>
  <c r="D2101" i="21"/>
  <c r="F2101" i="21"/>
  <c r="E2101" i="21"/>
  <c r="D2102" i="21"/>
  <c r="F2102" i="21"/>
  <c r="E2102" i="21"/>
  <c r="D2103" i="21"/>
  <c r="E2103" i="21"/>
  <c r="F2103" i="21"/>
  <c r="D2104" i="21"/>
  <c r="F2104" i="21"/>
  <c r="E2104" i="21"/>
  <c r="D2105" i="21"/>
  <c r="E2105" i="21"/>
  <c r="F2105" i="21"/>
  <c r="D2106" i="21"/>
  <c r="E2106" i="21"/>
  <c r="F2106" i="21"/>
  <c r="D2107" i="21"/>
  <c r="E2107" i="21"/>
  <c r="F2107" i="21"/>
  <c r="D2108" i="21"/>
  <c r="E2108" i="21"/>
  <c r="F2108" i="21"/>
  <c r="D2109" i="21"/>
  <c r="F2109" i="21"/>
  <c r="E2109" i="21"/>
  <c r="D2110" i="21"/>
  <c r="E2110" i="21"/>
  <c r="F2110" i="21"/>
  <c r="D2111" i="21"/>
  <c r="F2111" i="21"/>
  <c r="E2111" i="21"/>
  <c r="D2112" i="21"/>
  <c r="E2112" i="21"/>
  <c r="F2112" i="21"/>
  <c r="D2113" i="21"/>
  <c r="E2113" i="21"/>
  <c r="F2113" i="21"/>
  <c r="D2114" i="21"/>
  <c r="E2114" i="21"/>
  <c r="F2114" i="21"/>
  <c r="D2115" i="21"/>
  <c r="F2115" i="21"/>
  <c r="E2115" i="21"/>
  <c r="D2116" i="21"/>
  <c r="F2116" i="21"/>
  <c r="E2116" i="21"/>
  <c r="D2117" i="21"/>
  <c r="F2117" i="21"/>
  <c r="E2117" i="21"/>
  <c r="D2118" i="21"/>
  <c r="E2118" i="21"/>
  <c r="F2118" i="21"/>
  <c r="D2119" i="21"/>
  <c r="E2119" i="21"/>
  <c r="F2119" i="21"/>
  <c r="D2120" i="21"/>
  <c r="E2120" i="21"/>
  <c r="F2120" i="21"/>
  <c r="D2121" i="21"/>
  <c r="F2121" i="21"/>
  <c r="E2121" i="21"/>
  <c r="D2122" i="21"/>
  <c r="F2122" i="21"/>
  <c r="E2122" i="21"/>
  <c r="D2123" i="21"/>
  <c r="E2123" i="21"/>
  <c r="F2123" i="21"/>
  <c r="D2124" i="21"/>
  <c r="E2124" i="21"/>
  <c r="F2124" i="21"/>
  <c r="D2125" i="21"/>
  <c r="E2125" i="21"/>
  <c r="F2125" i="21"/>
  <c r="D2126" i="21"/>
  <c r="F2126" i="21"/>
  <c r="E2126" i="21"/>
  <c r="D2127" i="21"/>
  <c r="F2127" i="21"/>
  <c r="E2127" i="21"/>
  <c r="D2128" i="21"/>
  <c r="F2128" i="21"/>
  <c r="E2128" i="21"/>
  <c r="D2129" i="21"/>
  <c r="F2129" i="21"/>
  <c r="E2129" i="21"/>
  <c r="D2130" i="21"/>
  <c r="F2130" i="21"/>
  <c r="E2130" i="21"/>
  <c r="D2131" i="21"/>
  <c r="F2131" i="21"/>
  <c r="E2131" i="21"/>
  <c r="D2132" i="21"/>
  <c r="F2132" i="21"/>
  <c r="E2132" i="21"/>
  <c r="D2133" i="21"/>
  <c r="F2133" i="21"/>
  <c r="E2133" i="21"/>
  <c r="D2134" i="21"/>
  <c r="E2134" i="21"/>
  <c r="F2134" i="21"/>
  <c r="D2135" i="21"/>
  <c r="E2135" i="21"/>
  <c r="F2135" i="21"/>
  <c r="D2136" i="21"/>
  <c r="F2136" i="21"/>
  <c r="E2136" i="21"/>
  <c r="D2137" i="21"/>
  <c r="F2137" i="21"/>
  <c r="E2137" i="21"/>
  <c r="D2138" i="21"/>
  <c r="F2138" i="21"/>
  <c r="E2138" i="21"/>
  <c r="D2139" i="21"/>
  <c r="F2139" i="21"/>
  <c r="E2139" i="21"/>
  <c r="D2140" i="21"/>
  <c r="F2140" i="21"/>
  <c r="E2140" i="21"/>
  <c r="D2141" i="21"/>
  <c r="E2141" i="21"/>
  <c r="F2141" i="21"/>
  <c r="D2142" i="21"/>
  <c r="E2142" i="21"/>
  <c r="F2142" i="21"/>
  <c r="D2143" i="21"/>
  <c r="E2143" i="21"/>
  <c r="F2143" i="21"/>
  <c r="D2144" i="21"/>
  <c r="E2144" i="21"/>
  <c r="F2144" i="21"/>
  <c r="D2145" i="21"/>
  <c r="F2145" i="21"/>
  <c r="E2145" i="21"/>
  <c r="D2146" i="21"/>
  <c r="E2146" i="21"/>
  <c r="F2146" i="21"/>
  <c r="D2147" i="21"/>
  <c r="F2147" i="21"/>
  <c r="E2147" i="21"/>
  <c r="D2148" i="21"/>
  <c r="F2148" i="21"/>
  <c r="E2148" i="21"/>
  <c r="D2149" i="21"/>
  <c r="E2149" i="21"/>
  <c r="F2149" i="21"/>
  <c r="D2150" i="21"/>
  <c r="F2150" i="21"/>
  <c r="E2150" i="21"/>
  <c r="D2151" i="21"/>
  <c r="F2151" i="21"/>
  <c r="E2151" i="21"/>
  <c r="D2152" i="21"/>
  <c r="E2152" i="21"/>
  <c r="F2152" i="21"/>
  <c r="D2153" i="21"/>
  <c r="F2153" i="21"/>
  <c r="E2153" i="21"/>
  <c r="D2154" i="21"/>
  <c r="E2154" i="21"/>
  <c r="F2154" i="21"/>
  <c r="D2155" i="21"/>
  <c r="F2155" i="21"/>
  <c r="E2155" i="21"/>
  <c r="D2156" i="21"/>
  <c r="E2156" i="21"/>
  <c r="F2156" i="21"/>
  <c r="D2157" i="21"/>
  <c r="E2157" i="21"/>
  <c r="F2157" i="21"/>
  <c r="D2158" i="21"/>
  <c r="E2158" i="21"/>
  <c r="F2158" i="21"/>
  <c r="D2159" i="21"/>
  <c r="F2159" i="21"/>
  <c r="E2159" i="21"/>
  <c r="D2160" i="21"/>
  <c r="F2160" i="21"/>
  <c r="E2160" i="21"/>
  <c r="D2161" i="21"/>
  <c r="E2161" i="21"/>
  <c r="F2161" i="21"/>
  <c r="D2162" i="21"/>
  <c r="F2162" i="21"/>
  <c r="E2162" i="21"/>
  <c r="D2163" i="21"/>
  <c r="E2163" i="21"/>
  <c r="F2163" i="21"/>
  <c r="D2164" i="21"/>
  <c r="F2164" i="21"/>
  <c r="E2164" i="21"/>
  <c r="D2165" i="21"/>
  <c r="E2165" i="21"/>
  <c r="F2165" i="21"/>
  <c r="D2166" i="21"/>
  <c r="F2166" i="21"/>
  <c r="E2166" i="21"/>
  <c r="D2167" i="21"/>
  <c r="E2167" i="21"/>
  <c r="F2167" i="21"/>
  <c r="D2168" i="21"/>
  <c r="F2168" i="21"/>
  <c r="E2168" i="21"/>
  <c r="D2169" i="21"/>
  <c r="F2169" i="21"/>
  <c r="E2169" i="21"/>
  <c r="D2170" i="21"/>
  <c r="F2170" i="21"/>
  <c r="E2170" i="21"/>
  <c r="D2171" i="21"/>
  <c r="F2171" i="21"/>
  <c r="E2171" i="21"/>
  <c r="D2172" i="21"/>
  <c r="F2172" i="21"/>
  <c r="E2172" i="21"/>
  <c r="D2173" i="21"/>
  <c r="F2173" i="21"/>
  <c r="E2173" i="21"/>
  <c r="D2174" i="21"/>
  <c r="E2174" i="21"/>
  <c r="F2174" i="21"/>
  <c r="D2175" i="21"/>
  <c r="E2175" i="21"/>
  <c r="F2175" i="21"/>
  <c r="D2176" i="21"/>
  <c r="F2176" i="21"/>
  <c r="E2176" i="21"/>
  <c r="D2177" i="21"/>
  <c r="F2177" i="21"/>
  <c r="E2177" i="21"/>
  <c r="D2178" i="21"/>
  <c r="F2178" i="21"/>
  <c r="E2178" i="21"/>
  <c r="D2179" i="21"/>
  <c r="E2179" i="21"/>
  <c r="F2179" i="21"/>
  <c r="D2180" i="21"/>
  <c r="E2180" i="21"/>
  <c r="F2180" i="21"/>
  <c r="D2181" i="21"/>
  <c r="E2181" i="21"/>
  <c r="F2181" i="21"/>
  <c r="D2182" i="21"/>
  <c r="E2182" i="21"/>
  <c r="F2182" i="21"/>
  <c r="D2183" i="21"/>
  <c r="E2183" i="21"/>
  <c r="F2183" i="21"/>
  <c r="D2184" i="21"/>
  <c r="E2184" i="21"/>
  <c r="F2184" i="21"/>
  <c r="D2185" i="21"/>
  <c r="F2185" i="21"/>
  <c r="E2185" i="21"/>
  <c r="D2186" i="21"/>
  <c r="F2186" i="21"/>
  <c r="E2186" i="21"/>
  <c r="D2187" i="21"/>
  <c r="E2187" i="21"/>
  <c r="F2187" i="21"/>
  <c r="D2188" i="21"/>
  <c r="E2188" i="21"/>
  <c r="F2188" i="21"/>
  <c r="D2189" i="21"/>
  <c r="F2189" i="21"/>
  <c r="E2189" i="21"/>
  <c r="D2190" i="21"/>
  <c r="E2190" i="21"/>
  <c r="F2190" i="21"/>
  <c r="D2191" i="21"/>
  <c r="E2191" i="21"/>
  <c r="F2191" i="21"/>
  <c r="D2192" i="21"/>
  <c r="F2192" i="21"/>
  <c r="E2192" i="21"/>
  <c r="D2193" i="21"/>
  <c r="F2193" i="21"/>
  <c r="E2193" i="21"/>
  <c r="D2194" i="21"/>
  <c r="E2194" i="21"/>
  <c r="F2194" i="21"/>
  <c r="D2195" i="21"/>
  <c r="E2195" i="21"/>
  <c r="F2195" i="21"/>
  <c r="D2196" i="21"/>
  <c r="F2196" i="21"/>
  <c r="E2196" i="21"/>
  <c r="D2197" i="21"/>
  <c r="E2197" i="21"/>
  <c r="F2197" i="21"/>
  <c r="D2198" i="21"/>
  <c r="E2198" i="21"/>
  <c r="F2198" i="21"/>
  <c r="D2199" i="21"/>
  <c r="E2199" i="21"/>
  <c r="F2199" i="21"/>
  <c r="D2200" i="21"/>
  <c r="F2200" i="21"/>
  <c r="E2200" i="21"/>
  <c r="D2201" i="21"/>
  <c r="F2201" i="21"/>
  <c r="E2201" i="21"/>
  <c r="D2202" i="21"/>
  <c r="F2202" i="21"/>
  <c r="E2202" i="21"/>
  <c r="D2203" i="21"/>
  <c r="F2203" i="21"/>
  <c r="E2203" i="21"/>
  <c r="D2204" i="21"/>
  <c r="F2204" i="21"/>
  <c r="E2204" i="21"/>
  <c r="D2205" i="21"/>
  <c r="F2205" i="21"/>
  <c r="E2205" i="21"/>
  <c r="D2206" i="21"/>
  <c r="E2206" i="21"/>
  <c r="F2206" i="21"/>
  <c r="D2207" i="21"/>
  <c r="F2207" i="21"/>
  <c r="E2207" i="21"/>
  <c r="D2208" i="21"/>
  <c r="F2208" i="21"/>
  <c r="E2208" i="21"/>
  <c r="D2209" i="21"/>
  <c r="F2209" i="21"/>
  <c r="E2209" i="21"/>
  <c r="D2210" i="21"/>
  <c r="E2210" i="21"/>
  <c r="F2210" i="21"/>
  <c r="D2211" i="21"/>
  <c r="F2211" i="21"/>
  <c r="E2211" i="21"/>
  <c r="D2212" i="21"/>
  <c r="F2212" i="21"/>
  <c r="E2212" i="21"/>
  <c r="D2213" i="21"/>
  <c r="F2213" i="21"/>
  <c r="E2213" i="21"/>
  <c r="D2214" i="21"/>
  <c r="F2214" i="21"/>
  <c r="E2214" i="21"/>
  <c r="D2215" i="21"/>
  <c r="E2215" i="21"/>
  <c r="F2215" i="21"/>
  <c r="D2216" i="21"/>
  <c r="F2216" i="21"/>
  <c r="E2216" i="21"/>
  <c r="D2217" i="21"/>
  <c r="F2217" i="21"/>
  <c r="E2217" i="21"/>
  <c r="D2218" i="21"/>
  <c r="F2218" i="21"/>
  <c r="E2218" i="21"/>
  <c r="D2219" i="21"/>
  <c r="E2219" i="21"/>
  <c r="F2219" i="21"/>
  <c r="D2220" i="21"/>
  <c r="F2220" i="21"/>
  <c r="E2220" i="21"/>
  <c r="D2221" i="21"/>
  <c r="E2221" i="21"/>
  <c r="F2221" i="21"/>
  <c r="D2222" i="21"/>
  <c r="F2222" i="21"/>
  <c r="E2222" i="21"/>
  <c r="D2223" i="21"/>
  <c r="F2223" i="21"/>
  <c r="E2223" i="21"/>
  <c r="D2224" i="21"/>
  <c r="E2224" i="21"/>
  <c r="F2224" i="21"/>
  <c r="D2225" i="21"/>
  <c r="E2225" i="21"/>
  <c r="F2225" i="21"/>
  <c r="D2226" i="21"/>
  <c r="F2226" i="21"/>
  <c r="E2226" i="21"/>
  <c r="D2227" i="21"/>
  <c r="E2227" i="21"/>
  <c r="F2227" i="21"/>
  <c r="D2228" i="21"/>
  <c r="E2228" i="21"/>
  <c r="F2228" i="21"/>
  <c r="D2229" i="21"/>
  <c r="F2229" i="21"/>
  <c r="E2229" i="21"/>
  <c r="D2230" i="21"/>
  <c r="F2230" i="21"/>
  <c r="E2230" i="21"/>
  <c r="D2231" i="21"/>
  <c r="F2231" i="21"/>
  <c r="E2231" i="21"/>
  <c r="D2232" i="21"/>
  <c r="E2232" i="21"/>
  <c r="F2232" i="21"/>
  <c r="D2233" i="21"/>
  <c r="F2233" i="21"/>
  <c r="E2233" i="21"/>
  <c r="D2234" i="21"/>
  <c r="F2234" i="21"/>
  <c r="E2234" i="21"/>
  <c r="D2235" i="21"/>
  <c r="E2235" i="21"/>
  <c r="F2235" i="21"/>
  <c r="D2236" i="21"/>
  <c r="F2236" i="21"/>
  <c r="E2236" i="21"/>
  <c r="D2237" i="21"/>
  <c r="F2237" i="21"/>
  <c r="E2237" i="21"/>
  <c r="D2238" i="21"/>
  <c r="F2238" i="21"/>
  <c r="E2238" i="21"/>
  <c r="D2239" i="21"/>
  <c r="F2239" i="21"/>
  <c r="E2239" i="21"/>
  <c r="D2240" i="21"/>
  <c r="E2240" i="21"/>
  <c r="F2240" i="21"/>
  <c r="D2241" i="21"/>
  <c r="E2241" i="21"/>
  <c r="F2241" i="21"/>
  <c r="D2242" i="21"/>
  <c r="F2242" i="21"/>
  <c r="E2242" i="21"/>
  <c r="D2243" i="21"/>
  <c r="F2243" i="21"/>
  <c r="E2243" i="21"/>
  <c r="D2244" i="21"/>
  <c r="F2244" i="21"/>
  <c r="E2244" i="21"/>
  <c r="D2245" i="21"/>
  <c r="E2245" i="21"/>
  <c r="F2245" i="21"/>
  <c r="D2246" i="21"/>
  <c r="F2246" i="21"/>
  <c r="E2246" i="21"/>
  <c r="D2247" i="21"/>
  <c r="F2247" i="21"/>
  <c r="E2247" i="21"/>
  <c r="D2248" i="21"/>
  <c r="F2248" i="21"/>
  <c r="E2248" i="21"/>
  <c r="D2249" i="21"/>
  <c r="E2249" i="21"/>
  <c r="F2249" i="21"/>
  <c r="D2250" i="21"/>
  <c r="E2250" i="21"/>
  <c r="F2250" i="21"/>
  <c r="D2251" i="21"/>
  <c r="F2251" i="21"/>
  <c r="E2251" i="21"/>
  <c r="D2252" i="21"/>
  <c r="F2252" i="21"/>
  <c r="E2252" i="21"/>
  <c r="D2253" i="21"/>
  <c r="F2253" i="21"/>
  <c r="E2253" i="21"/>
  <c r="D2254" i="21"/>
  <c r="E2254" i="21"/>
  <c r="F2254" i="21"/>
  <c r="D2255" i="21"/>
  <c r="F2255" i="21"/>
  <c r="E2255" i="21"/>
  <c r="D2256" i="21"/>
  <c r="F2256" i="21"/>
  <c r="E2256" i="21"/>
  <c r="D2257" i="21"/>
  <c r="F2257" i="21"/>
  <c r="E2257" i="21"/>
  <c r="D2258" i="21"/>
  <c r="F2258" i="21"/>
  <c r="E2258" i="21"/>
  <c r="D2259" i="21"/>
  <c r="E2259" i="21"/>
  <c r="F2259" i="21"/>
  <c r="D2260" i="21"/>
  <c r="E2260" i="21"/>
  <c r="F2260" i="21"/>
  <c r="D2261" i="21"/>
  <c r="F2261" i="21"/>
  <c r="E2261" i="21"/>
  <c r="D2262" i="21"/>
  <c r="E2262" i="21"/>
  <c r="F2262" i="21"/>
  <c r="D2263" i="21"/>
  <c r="E2263" i="21"/>
  <c r="F2263" i="21"/>
  <c r="D2264" i="21"/>
  <c r="E2264" i="21"/>
  <c r="F2264" i="21"/>
  <c r="D2265" i="21"/>
  <c r="F2265" i="21"/>
  <c r="E2265" i="21"/>
  <c r="D2266" i="21"/>
  <c r="F2266" i="21"/>
  <c r="E2266" i="21"/>
  <c r="D2267" i="21"/>
  <c r="E2267" i="21"/>
  <c r="F2267" i="21"/>
  <c r="D2268" i="21"/>
  <c r="E2268" i="21"/>
  <c r="F2268" i="21"/>
  <c r="D2269" i="21"/>
  <c r="F2269" i="21"/>
  <c r="E2269" i="21"/>
  <c r="D2270" i="21"/>
  <c r="E2270" i="21"/>
  <c r="F2270" i="21"/>
  <c r="D2271" i="21"/>
  <c r="F2271" i="21"/>
  <c r="E2271" i="21"/>
  <c r="D2272" i="21"/>
  <c r="F2272" i="21"/>
  <c r="E2272" i="21"/>
  <c r="D2273" i="21"/>
  <c r="F2273" i="21"/>
  <c r="E2273" i="21"/>
  <c r="D2274" i="21"/>
  <c r="F2274" i="21"/>
  <c r="E2274" i="21"/>
  <c r="D2275" i="21"/>
  <c r="E2275" i="21"/>
  <c r="F2275" i="21"/>
  <c r="D2276" i="21"/>
  <c r="F2276" i="21"/>
  <c r="E2276" i="21"/>
  <c r="D2277" i="21"/>
  <c r="E2277" i="21"/>
  <c r="F2277" i="21"/>
  <c r="D2278" i="21"/>
  <c r="F2278" i="21"/>
  <c r="E2278" i="21"/>
  <c r="D2279" i="21"/>
  <c r="E2279" i="21"/>
  <c r="F2279" i="21"/>
  <c r="D2280" i="21"/>
  <c r="E2280" i="21"/>
  <c r="F2280" i="21"/>
  <c r="D2281" i="21"/>
  <c r="E2281" i="21"/>
  <c r="F2281" i="21"/>
  <c r="D2282" i="21"/>
  <c r="E2282" i="21"/>
  <c r="F2282" i="21"/>
  <c r="D2283" i="21"/>
  <c r="F2283" i="21"/>
  <c r="E2283" i="21"/>
  <c r="D2284" i="21"/>
  <c r="E2284" i="21"/>
  <c r="F2284" i="21"/>
  <c r="D2285" i="21"/>
  <c r="E2285" i="21"/>
  <c r="F2285" i="21"/>
  <c r="D2286" i="21"/>
  <c r="E2286" i="21"/>
  <c r="F2286" i="21"/>
  <c r="D2287" i="21"/>
  <c r="E2287" i="21"/>
  <c r="F2287" i="21"/>
  <c r="D2288" i="21"/>
  <c r="E2288" i="21"/>
  <c r="F2288" i="21"/>
  <c r="D2289" i="21"/>
  <c r="F2289" i="21"/>
  <c r="E2289" i="21"/>
  <c r="D2290" i="21"/>
  <c r="E2290" i="21"/>
  <c r="F2290" i="21"/>
  <c r="D2291" i="21"/>
  <c r="E2291" i="21"/>
  <c r="F2291" i="21"/>
  <c r="D2292" i="21"/>
  <c r="F2292" i="21"/>
  <c r="E2292" i="21"/>
  <c r="D2293" i="21"/>
  <c r="E2293" i="21"/>
  <c r="F2293" i="21"/>
  <c r="D2294" i="21"/>
  <c r="E2294" i="21"/>
  <c r="F2294" i="21"/>
  <c r="D2295" i="21"/>
  <c r="F2295" i="21"/>
  <c r="E2295" i="21"/>
  <c r="D2296" i="21"/>
  <c r="F2296" i="21"/>
  <c r="E2296" i="21"/>
  <c r="D2297" i="21"/>
  <c r="E2297" i="21"/>
  <c r="F2297" i="21"/>
  <c r="D2298" i="21"/>
  <c r="F2298" i="21"/>
  <c r="E2298" i="21"/>
  <c r="D2299" i="21"/>
  <c r="E2299" i="21"/>
  <c r="F2299" i="21"/>
  <c r="D2300" i="21"/>
  <c r="E2300" i="21"/>
  <c r="F2300" i="21"/>
  <c r="D2301" i="21"/>
  <c r="E2301" i="21"/>
  <c r="F2301" i="21"/>
  <c r="D2302" i="21"/>
  <c r="E2302" i="21"/>
  <c r="F2302" i="21"/>
  <c r="D2303" i="21"/>
  <c r="F2303" i="21"/>
  <c r="E2303" i="21"/>
  <c r="D2304" i="21"/>
  <c r="E2304" i="21"/>
  <c r="F2304" i="21"/>
  <c r="D2305" i="21"/>
  <c r="F2305" i="21"/>
  <c r="E2305" i="21"/>
  <c r="D2306" i="21"/>
  <c r="E2306" i="21"/>
  <c r="F2306" i="21"/>
  <c r="D2307" i="21"/>
  <c r="F2307" i="21"/>
  <c r="E2307" i="21"/>
  <c r="D2308" i="21"/>
  <c r="F2308" i="21"/>
  <c r="E2308" i="21"/>
  <c r="D2309" i="21"/>
  <c r="E2309" i="21"/>
  <c r="F2309" i="21"/>
  <c r="D2310" i="21"/>
  <c r="F2310" i="21"/>
  <c r="E2310" i="21"/>
  <c r="D2311" i="21"/>
  <c r="E2311" i="21"/>
  <c r="F2311" i="21"/>
  <c r="D2312" i="21"/>
  <c r="F2312" i="21"/>
  <c r="E2312" i="21"/>
  <c r="D2313" i="21"/>
  <c r="F2313" i="21"/>
  <c r="E2313" i="21"/>
  <c r="D2314" i="21"/>
  <c r="F2314" i="21"/>
  <c r="E2314" i="21"/>
  <c r="D2315" i="21"/>
  <c r="F2315" i="21"/>
  <c r="E2315" i="21"/>
  <c r="D2316" i="21"/>
  <c r="F2316" i="21"/>
  <c r="E2316" i="21"/>
  <c r="D2317" i="21"/>
  <c r="E2317" i="21"/>
  <c r="F2317" i="21"/>
  <c r="D2318" i="21"/>
  <c r="E2318" i="21"/>
  <c r="F2318" i="21"/>
  <c r="D2319" i="21"/>
  <c r="F2319" i="21"/>
  <c r="E2319" i="21"/>
  <c r="D2320" i="21"/>
  <c r="F2320" i="21"/>
  <c r="E2320" i="21"/>
  <c r="D2321" i="21"/>
  <c r="F2321" i="21"/>
  <c r="E2321" i="21"/>
  <c r="D2322" i="21"/>
  <c r="F2322" i="21"/>
  <c r="E2322" i="21"/>
  <c r="D2323" i="21"/>
  <c r="E2323" i="21"/>
  <c r="F2323" i="21"/>
  <c r="D2324" i="21"/>
  <c r="E2324" i="21"/>
  <c r="F2324" i="21"/>
  <c r="D2325" i="21"/>
  <c r="F2325" i="21"/>
  <c r="E2325" i="21"/>
  <c r="D2326" i="21"/>
  <c r="E2326" i="21"/>
  <c r="F2326" i="21"/>
  <c r="D2327" i="21"/>
  <c r="E2327" i="21"/>
  <c r="F2327" i="21"/>
  <c r="D2328" i="21"/>
  <c r="E2328" i="21"/>
  <c r="F2328" i="21"/>
  <c r="D2329" i="21"/>
  <c r="E2329" i="21"/>
  <c r="F2329" i="21"/>
  <c r="D2330" i="21"/>
  <c r="E2330" i="21"/>
  <c r="F2330" i="21"/>
  <c r="D2331" i="21"/>
  <c r="F2331" i="21"/>
  <c r="E2331" i="21"/>
  <c r="D2332" i="21"/>
  <c r="F2332" i="21"/>
  <c r="E2332" i="21"/>
  <c r="D2333" i="21"/>
  <c r="E2333" i="21"/>
  <c r="F2333" i="21"/>
  <c r="D2334" i="21"/>
  <c r="E2334" i="21"/>
  <c r="F2334" i="21"/>
  <c r="D2335" i="21"/>
  <c r="E2335" i="21"/>
  <c r="F2335" i="21"/>
  <c r="D2336" i="21"/>
  <c r="E2336" i="21"/>
  <c r="F2336" i="21"/>
  <c r="D2337" i="21"/>
  <c r="E2337" i="21"/>
  <c r="F2337" i="21"/>
  <c r="D2338" i="21"/>
  <c r="E2338" i="21"/>
  <c r="F2338" i="21"/>
  <c r="D2339" i="21"/>
  <c r="E2339" i="21"/>
  <c r="F2339" i="21"/>
  <c r="D2340" i="21"/>
  <c r="E2340" i="21"/>
  <c r="F2340" i="21"/>
  <c r="D2341" i="21"/>
  <c r="F2341" i="21"/>
  <c r="E2341" i="21"/>
  <c r="D2342" i="21"/>
  <c r="E2342" i="21"/>
  <c r="F2342" i="21"/>
  <c r="D2343" i="21"/>
  <c r="E2343" i="21"/>
  <c r="F2343" i="21"/>
  <c r="D2344" i="21"/>
  <c r="E2344" i="21"/>
  <c r="F2344" i="21"/>
  <c r="D2345" i="21"/>
  <c r="F2345" i="21"/>
  <c r="E2345" i="21"/>
  <c r="D2346" i="21"/>
  <c r="E2346" i="21"/>
  <c r="F2346" i="21"/>
  <c r="D2347" i="21"/>
  <c r="E2347" i="21"/>
  <c r="F2347" i="21"/>
  <c r="D2348" i="21"/>
  <c r="F2348" i="21"/>
  <c r="E2348" i="21"/>
  <c r="D2349" i="21"/>
  <c r="F2349" i="21"/>
  <c r="E2349" i="21"/>
  <c r="D2350" i="21"/>
  <c r="E2350" i="21"/>
  <c r="F2350" i="21"/>
  <c r="D2351" i="21"/>
  <c r="F2351" i="21"/>
  <c r="E2351" i="21"/>
  <c r="D2352" i="21"/>
  <c r="E2352" i="21"/>
  <c r="F2352" i="21"/>
  <c r="D2353" i="21"/>
  <c r="E2353" i="21"/>
  <c r="F2353" i="21"/>
  <c r="D2354" i="21"/>
  <c r="E2354" i="21"/>
  <c r="F2354" i="21"/>
  <c r="D2355" i="21"/>
  <c r="F2355" i="21"/>
  <c r="E2355" i="21"/>
  <c r="D2356" i="21"/>
  <c r="F2356" i="21"/>
  <c r="E2356" i="21"/>
  <c r="D2357" i="21"/>
  <c r="F2357" i="21"/>
  <c r="E2357" i="21"/>
  <c r="D2358" i="21"/>
  <c r="F2358" i="21"/>
  <c r="E2358" i="21"/>
  <c r="D2359" i="21"/>
  <c r="E2359" i="21"/>
  <c r="F2359" i="21"/>
  <c r="D2360" i="21"/>
  <c r="E2360" i="21"/>
  <c r="F2360" i="21"/>
  <c r="D2361" i="21"/>
  <c r="F2361" i="21"/>
  <c r="E2361" i="21"/>
  <c r="D2362" i="21"/>
  <c r="E2362" i="21"/>
  <c r="F2362" i="21"/>
  <c r="D2363" i="21"/>
  <c r="E2363" i="21"/>
  <c r="F2363" i="21"/>
  <c r="D2364" i="21"/>
  <c r="E2364" i="21"/>
  <c r="F2364" i="21"/>
  <c r="D2365" i="21"/>
  <c r="E2365" i="21"/>
  <c r="F2365" i="21"/>
  <c r="D2366" i="21"/>
  <c r="F2366" i="21"/>
  <c r="E2366" i="21"/>
  <c r="D2367" i="21"/>
  <c r="E2367" i="21"/>
  <c r="F2367" i="21"/>
  <c r="D2368" i="21"/>
  <c r="F2368" i="21"/>
  <c r="E2368" i="21"/>
  <c r="D2369" i="21"/>
  <c r="F2369" i="21"/>
  <c r="E2369" i="21"/>
  <c r="D2370" i="21"/>
  <c r="F2370" i="21"/>
  <c r="E2370" i="21"/>
  <c r="D2371" i="21"/>
  <c r="F2371" i="21"/>
  <c r="E2371" i="21"/>
  <c r="D2372" i="21"/>
  <c r="F2372" i="21"/>
  <c r="E2372" i="21"/>
  <c r="D2373" i="21"/>
  <c r="E2373" i="21"/>
  <c r="F2373" i="21"/>
  <c r="D2374" i="21"/>
  <c r="F2374" i="21"/>
  <c r="E2374" i="21"/>
  <c r="D2375" i="21"/>
  <c r="E2375" i="21"/>
  <c r="F2375" i="21"/>
  <c r="D2376" i="21"/>
  <c r="F2376" i="21"/>
  <c r="E2376" i="21"/>
  <c r="D2377" i="21"/>
  <c r="F2377" i="21"/>
  <c r="E2377" i="21"/>
  <c r="D2378" i="21"/>
  <c r="F2378" i="21"/>
  <c r="E2378" i="21"/>
  <c r="D2379" i="21"/>
  <c r="F2379" i="21"/>
  <c r="E2379" i="21"/>
  <c r="D2380" i="21"/>
  <c r="E2380" i="21"/>
  <c r="F2380" i="21"/>
  <c r="D2381" i="21"/>
  <c r="E2381" i="21"/>
  <c r="F2381" i="21"/>
  <c r="D2382" i="21"/>
  <c r="E2382" i="21"/>
  <c r="F2382" i="21"/>
  <c r="D2383" i="21"/>
  <c r="E2383" i="21"/>
  <c r="F2383" i="21"/>
  <c r="D2384" i="21"/>
  <c r="F2384" i="21"/>
  <c r="E2384" i="21"/>
  <c r="D2385" i="21"/>
  <c r="E2385" i="21"/>
  <c r="F2385" i="21"/>
  <c r="D2386" i="21"/>
  <c r="F2386" i="21"/>
  <c r="E2386" i="21"/>
  <c r="D2387" i="21"/>
  <c r="F2387" i="21"/>
  <c r="E2387" i="21"/>
  <c r="D2388" i="21"/>
  <c r="F2388" i="21"/>
  <c r="E2388" i="21"/>
  <c r="D2389" i="21"/>
  <c r="F2389" i="21"/>
  <c r="E2389" i="21"/>
  <c r="D2390" i="21"/>
  <c r="E2390" i="21"/>
  <c r="F2390" i="21"/>
  <c r="D2391" i="21"/>
  <c r="E2391" i="21"/>
  <c r="F2391" i="21"/>
  <c r="D2392" i="21"/>
  <c r="E2392" i="21"/>
  <c r="F2392" i="21"/>
  <c r="D2393" i="21"/>
  <c r="F2393" i="21"/>
  <c r="E2393" i="21"/>
  <c r="D2394" i="21"/>
  <c r="F2394" i="21"/>
  <c r="E2394" i="21"/>
  <c r="D2395" i="21"/>
  <c r="F2395" i="21"/>
  <c r="E2395" i="21"/>
  <c r="D2396" i="21"/>
  <c r="F2396" i="21"/>
  <c r="E2396" i="21"/>
  <c r="D2397" i="21"/>
  <c r="F2397" i="21"/>
  <c r="E2397" i="21"/>
  <c r="D2398" i="21"/>
  <c r="E2398" i="21"/>
  <c r="F2398" i="21"/>
  <c r="D2399" i="21"/>
  <c r="E2399" i="21"/>
  <c r="F2399" i="21"/>
  <c r="D2400" i="21"/>
  <c r="E2400" i="21"/>
  <c r="F2400" i="21"/>
  <c r="D2401" i="21"/>
  <c r="F2401" i="21"/>
  <c r="E2401" i="21"/>
  <c r="D2402" i="21"/>
  <c r="E2402" i="21"/>
  <c r="F2402" i="21"/>
  <c r="D2403" i="21"/>
  <c r="F2403" i="21"/>
  <c r="E2403" i="21"/>
  <c r="D2404" i="21"/>
  <c r="F2404" i="21"/>
  <c r="E2404" i="21"/>
  <c r="D2405" i="21"/>
  <c r="F2405" i="21"/>
  <c r="E2405" i="21"/>
  <c r="D2406" i="21"/>
  <c r="E2406" i="21"/>
  <c r="F2406" i="21"/>
  <c r="D2407" i="21"/>
  <c r="F2407" i="21"/>
  <c r="E2407" i="21"/>
  <c r="D2408" i="21"/>
  <c r="E2408" i="21"/>
  <c r="F2408" i="21"/>
  <c r="D2409" i="21"/>
  <c r="F2409" i="21"/>
  <c r="E2409" i="21"/>
  <c r="D2410" i="21"/>
  <c r="E2410" i="21"/>
  <c r="F2410" i="21"/>
  <c r="D2411" i="21"/>
  <c r="F2411" i="21"/>
  <c r="E2411" i="21"/>
  <c r="D2412" i="21"/>
  <c r="E2412" i="21"/>
  <c r="F2412" i="21"/>
  <c r="D2413" i="21"/>
  <c r="E2413" i="21"/>
  <c r="F2413" i="21"/>
  <c r="D2414" i="21"/>
  <c r="E2414" i="21"/>
  <c r="F2414" i="21"/>
  <c r="D2415" i="21"/>
  <c r="E2415" i="21"/>
  <c r="F2415" i="21"/>
  <c r="D2416" i="21"/>
  <c r="F2416" i="21"/>
  <c r="E2416" i="21"/>
  <c r="D2417" i="21"/>
  <c r="E2417" i="21"/>
  <c r="F2417" i="21"/>
  <c r="D2418" i="21"/>
  <c r="E2418" i="21"/>
  <c r="F2418" i="21"/>
  <c r="D2419" i="21"/>
  <c r="E2419" i="21"/>
  <c r="F2419" i="21"/>
  <c r="D2420" i="21"/>
  <c r="E2420" i="21"/>
  <c r="F2420" i="21"/>
  <c r="D2421" i="21"/>
  <c r="E2421" i="21"/>
  <c r="F2421" i="21"/>
  <c r="D2422" i="21"/>
  <c r="F2422" i="21"/>
  <c r="E2422" i="21"/>
  <c r="D2423" i="21"/>
  <c r="F2423" i="21"/>
  <c r="E2423" i="21"/>
  <c r="D2424" i="21"/>
  <c r="F2424" i="21"/>
  <c r="E2424" i="21"/>
  <c r="D2425" i="21"/>
  <c r="E2425" i="21"/>
  <c r="F2425" i="21"/>
  <c r="D2426" i="21"/>
  <c r="F2426" i="21"/>
  <c r="E2426" i="21"/>
  <c r="D2427" i="21"/>
  <c r="E2427" i="21"/>
  <c r="F2427" i="21"/>
  <c r="D2428" i="21"/>
  <c r="F2428" i="21"/>
  <c r="E2428" i="21"/>
  <c r="D2429" i="21"/>
  <c r="E2429" i="21"/>
  <c r="F2429" i="21"/>
  <c r="D2430" i="21"/>
  <c r="F2430" i="21"/>
  <c r="E2430" i="21"/>
  <c r="D2431" i="21"/>
  <c r="E2431" i="21"/>
  <c r="F2431" i="21"/>
  <c r="D2432" i="21"/>
  <c r="F2432" i="21"/>
  <c r="E2432" i="21"/>
  <c r="D2433" i="21"/>
  <c r="E2433" i="21"/>
  <c r="F2433" i="21"/>
  <c r="D2434" i="21"/>
  <c r="E2434" i="21"/>
  <c r="F2434" i="21"/>
  <c r="D2435" i="21"/>
  <c r="E2435" i="21"/>
  <c r="F2435" i="21"/>
  <c r="D2436" i="21"/>
  <c r="F2436" i="21"/>
  <c r="E2436" i="21"/>
  <c r="D2437" i="21"/>
  <c r="F2437" i="21"/>
  <c r="E2437" i="21"/>
  <c r="D2438" i="21"/>
  <c r="F2438" i="21"/>
  <c r="E2438" i="21"/>
  <c r="D2439" i="21"/>
  <c r="E2439" i="21"/>
  <c r="F2439" i="21"/>
  <c r="D2440" i="21"/>
  <c r="F2440" i="21"/>
  <c r="E2440" i="21"/>
  <c r="D2441" i="21"/>
  <c r="F2441" i="21"/>
  <c r="E2441" i="21"/>
  <c r="D2442" i="21"/>
  <c r="E2442" i="21"/>
  <c r="F2442" i="21"/>
  <c r="D2443" i="21"/>
  <c r="F2443" i="21"/>
  <c r="E2443" i="21"/>
  <c r="D2444" i="21"/>
  <c r="F2444" i="21"/>
  <c r="E2444" i="21"/>
  <c r="D2445" i="21"/>
  <c r="E2445" i="21"/>
  <c r="F2445" i="21"/>
  <c r="D2446" i="21"/>
  <c r="E2446" i="21"/>
  <c r="F2446" i="21"/>
  <c r="D2447" i="21"/>
  <c r="E2447" i="21"/>
  <c r="F2447" i="21"/>
  <c r="D2448" i="21"/>
  <c r="F2448" i="21"/>
  <c r="E2448" i="21"/>
  <c r="D2449" i="21"/>
  <c r="E2449" i="21"/>
  <c r="F2449" i="21"/>
  <c r="D2450" i="21"/>
  <c r="F2450" i="21"/>
  <c r="E2450" i="21"/>
  <c r="D2451" i="21"/>
  <c r="F2451" i="21"/>
  <c r="E2451" i="21"/>
  <c r="D2452" i="21"/>
  <c r="E2452" i="21"/>
  <c r="F2452" i="21"/>
  <c r="D2453" i="21"/>
  <c r="E2453" i="21"/>
  <c r="F2453" i="21"/>
  <c r="D2454" i="21"/>
  <c r="E2454" i="21"/>
  <c r="F2454" i="21"/>
  <c r="D2455" i="21"/>
  <c r="E2455" i="21"/>
  <c r="F2455" i="21"/>
  <c r="D2456" i="21"/>
  <c r="F2456" i="21"/>
  <c r="E2456" i="21"/>
  <c r="D2457" i="21"/>
  <c r="F2457" i="21"/>
  <c r="E2457" i="21"/>
  <c r="D2458" i="21"/>
  <c r="E2458" i="21"/>
  <c r="F2458" i="21"/>
  <c r="D2459" i="21"/>
  <c r="E2459" i="21"/>
  <c r="F2459" i="21"/>
  <c r="D2460" i="21"/>
  <c r="F2460" i="21"/>
  <c r="E2460" i="21"/>
  <c r="D2461" i="21"/>
  <c r="E2461" i="21"/>
  <c r="F2461" i="21"/>
  <c r="D2462" i="21"/>
  <c r="E2462" i="21"/>
  <c r="F2462" i="21"/>
  <c r="D2463" i="21"/>
  <c r="F2463" i="21"/>
  <c r="E2463" i="21"/>
  <c r="D2464" i="21"/>
  <c r="E2464" i="21"/>
  <c r="F2464" i="21"/>
  <c r="D2465" i="21"/>
  <c r="E2465" i="21"/>
  <c r="F2465" i="21"/>
  <c r="D2466" i="21"/>
  <c r="F2466" i="21"/>
  <c r="E2466" i="21"/>
  <c r="D2467" i="21"/>
  <c r="F2467" i="21"/>
  <c r="E2467" i="21"/>
  <c r="D2468" i="21"/>
  <c r="F2468" i="21"/>
  <c r="E2468" i="21"/>
  <c r="D2469" i="21"/>
  <c r="F2469" i="21"/>
  <c r="E2469" i="21"/>
  <c r="D2470" i="21"/>
  <c r="E2470" i="21"/>
  <c r="F2470" i="21"/>
  <c r="D2471" i="21"/>
  <c r="E2471" i="21"/>
  <c r="F2471" i="21"/>
  <c r="D2472" i="21"/>
  <c r="E2472" i="21"/>
  <c r="F2472" i="21"/>
  <c r="D2473" i="21"/>
  <c r="E2473" i="21"/>
  <c r="F2473" i="21"/>
  <c r="D2474" i="21"/>
  <c r="E2474" i="21"/>
  <c r="F2474" i="21"/>
  <c r="D2475" i="21"/>
  <c r="E2475" i="21"/>
  <c r="F2475" i="21"/>
  <c r="D2476" i="21"/>
  <c r="E2476" i="21"/>
  <c r="F2476" i="21"/>
  <c r="D2477" i="21"/>
  <c r="E2477" i="21"/>
  <c r="F2477" i="21"/>
  <c r="D2478" i="21"/>
  <c r="E2478" i="21"/>
  <c r="F2478" i="21"/>
  <c r="D2479" i="21"/>
  <c r="F2479" i="21"/>
  <c r="E2479" i="21"/>
  <c r="D2480" i="21"/>
  <c r="F2480" i="21"/>
  <c r="E2480" i="21"/>
  <c r="D2481" i="21"/>
  <c r="E2481" i="21"/>
  <c r="F2481" i="21"/>
  <c r="D2482" i="21"/>
  <c r="F2482" i="21"/>
  <c r="E2482" i="21"/>
  <c r="D2483" i="21"/>
  <c r="E2483" i="21"/>
  <c r="F2483" i="21"/>
  <c r="D2484" i="21"/>
  <c r="F2484" i="21"/>
  <c r="E2484" i="21"/>
  <c r="D2485" i="21"/>
  <c r="F2485" i="21"/>
  <c r="E2485" i="21"/>
  <c r="D2486" i="21"/>
  <c r="F2486" i="21"/>
  <c r="E2486" i="21"/>
  <c r="D2487" i="21"/>
  <c r="E2487" i="21"/>
  <c r="F2487" i="21"/>
  <c r="D2488" i="21"/>
  <c r="E2488" i="21"/>
  <c r="F2488" i="21"/>
  <c r="D2489" i="21"/>
  <c r="F2489" i="21"/>
  <c r="E2489" i="21"/>
  <c r="D2490" i="21"/>
  <c r="E2490" i="21"/>
  <c r="F2490" i="21"/>
  <c r="D2491" i="21"/>
  <c r="E2491" i="21"/>
  <c r="F2491" i="21"/>
  <c r="D2492" i="21"/>
  <c r="E2492" i="21"/>
  <c r="F2492" i="21"/>
  <c r="D2493" i="21"/>
  <c r="E2493" i="21"/>
  <c r="F2493" i="21"/>
  <c r="D2494" i="21"/>
  <c r="E2494" i="21"/>
  <c r="F2494" i="21"/>
  <c r="D2495" i="21"/>
  <c r="F2495" i="21"/>
  <c r="E2495" i="21"/>
  <c r="D2496" i="21"/>
  <c r="E2496" i="21"/>
  <c r="F2496" i="21"/>
  <c r="D2497" i="21"/>
  <c r="E2497" i="21"/>
  <c r="F2497" i="21"/>
  <c r="D2498" i="21"/>
  <c r="F2498" i="21"/>
  <c r="E2498" i="21"/>
  <c r="D2499" i="21"/>
  <c r="F2499" i="21"/>
  <c r="E2499" i="21"/>
  <c r="D2500" i="21"/>
  <c r="F2500" i="21"/>
  <c r="E2500" i="21"/>
  <c r="D2501" i="21"/>
  <c r="F2501" i="21"/>
  <c r="E2501" i="21"/>
  <c r="D2502" i="21"/>
  <c r="E2502" i="21"/>
  <c r="F2502" i="21"/>
  <c r="D2503" i="21"/>
  <c r="F2503" i="21"/>
  <c r="E2503" i="21"/>
  <c r="D2504" i="21"/>
  <c r="E2504" i="21"/>
  <c r="F2504" i="21"/>
  <c r="D2505" i="21"/>
  <c r="F2505" i="21"/>
  <c r="E2505" i="21"/>
  <c r="D2506" i="21"/>
  <c r="F2506" i="21"/>
  <c r="E2506" i="21"/>
  <c r="D2507" i="21"/>
  <c r="E2507" i="21"/>
  <c r="F2507" i="21"/>
  <c r="D2508" i="21"/>
  <c r="F2508" i="21"/>
  <c r="E2508" i="21"/>
  <c r="D2509" i="21"/>
  <c r="E2509" i="21"/>
  <c r="F2509" i="21"/>
  <c r="D2510" i="21"/>
  <c r="E2510" i="21"/>
  <c r="F2510" i="21"/>
  <c r="D2511" i="21"/>
  <c r="E2511" i="21"/>
  <c r="F2511" i="21"/>
  <c r="D2512" i="21"/>
  <c r="E2512" i="21"/>
  <c r="F2512" i="21"/>
  <c r="D2513" i="21"/>
  <c r="E2513" i="21"/>
  <c r="F2513" i="21"/>
  <c r="D2514" i="21"/>
  <c r="E2514" i="21"/>
  <c r="F2514" i="21"/>
  <c r="D2515" i="21"/>
  <c r="E2515" i="21"/>
  <c r="F2515" i="21"/>
  <c r="D2516" i="21"/>
  <c r="F2516" i="21"/>
  <c r="E2516" i="21"/>
  <c r="D2517" i="21"/>
  <c r="F2517" i="21"/>
  <c r="E2517" i="21"/>
  <c r="D2518" i="21"/>
  <c r="E2518" i="21"/>
  <c r="F2518" i="21"/>
  <c r="D2519" i="21"/>
  <c r="F2519" i="21"/>
  <c r="E2519" i="21"/>
  <c r="D2520" i="21"/>
  <c r="F2520" i="21"/>
  <c r="E2520" i="21"/>
  <c r="D2521" i="21"/>
  <c r="E2521" i="21"/>
  <c r="F2521" i="21"/>
  <c r="D2522" i="21"/>
  <c r="E2522" i="21"/>
  <c r="F2522" i="21"/>
  <c r="D2523" i="21"/>
  <c r="E2523" i="21"/>
  <c r="F2523" i="21"/>
  <c r="D2524" i="21"/>
  <c r="F2524" i="21"/>
  <c r="E2524" i="21"/>
  <c r="D2525" i="21"/>
  <c r="E2525" i="21"/>
  <c r="F2525" i="21"/>
  <c r="D2526" i="21"/>
  <c r="F2526" i="21"/>
  <c r="E2526" i="21"/>
  <c r="D2527" i="21"/>
  <c r="E2527" i="21"/>
  <c r="F2527" i="21"/>
  <c r="D2528" i="21"/>
  <c r="F2528" i="21"/>
  <c r="E2528" i="21"/>
  <c r="D2529" i="21"/>
  <c r="F2529" i="21"/>
  <c r="E2529" i="21"/>
  <c r="D2530" i="21"/>
  <c r="E2530" i="21"/>
  <c r="F2530" i="21"/>
  <c r="D2531" i="21"/>
  <c r="E2531" i="21"/>
  <c r="F2531" i="21"/>
  <c r="D2532" i="21"/>
  <c r="F2532" i="21"/>
  <c r="E2532" i="21"/>
  <c r="D2533" i="21"/>
  <c r="E2533" i="21"/>
  <c r="F2533" i="21"/>
  <c r="D2534" i="21"/>
  <c r="F2534" i="21"/>
  <c r="E2534" i="21"/>
  <c r="D2535" i="21"/>
  <c r="E2535" i="21"/>
  <c r="F2535" i="21"/>
  <c r="D2536" i="21"/>
  <c r="E2536" i="21"/>
  <c r="F2536" i="21"/>
  <c r="D2537" i="21"/>
  <c r="F2537" i="21"/>
  <c r="E2537" i="21"/>
  <c r="D2538" i="21"/>
  <c r="E2538" i="21"/>
  <c r="F2538" i="21"/>
  <c r="D2539" i="21"/>
  <c r="F2539" i="21"/>
  <c r="E2539" i="21"/>
  <c r="D2540" i="21"/>
  <c r="E2540" i="21"/>
  <c r="F2540" i="21"/>
  <c r="D2541" i="21"/>
  <c r="E2541" i="21"/>
  <c r="F2541" i="21"/>
  <c r="D2542" i="21"/>
  <c r="F2542" i="21"/>
  <c r="E2542" i="21"/>
  <c r="D2543" i="21"/>
  <c r="F2543" i="21"/>
  <c r="E2543" i="21"/>
  <c r="D2544" i="21"/>
  <c r="E2544" i="21"/>
  <c r="F2544" i="21"/>
  <c r="D2545" i="21"/>
  <c r="F2545" i="21"/>
  <c r="E2545" i="21"/>
  <c r="D2546" i="21"/>
  <c r="E2546" i="21"/>
  <c r="F2546" i="21"/>
  <c r="D2547" i="21"/>
  <c r="E2547" i="21"/>
  <c r="F2547" i="21"/>
  <c r="D2548" i="21"/>
  <c r="F2548" i="21"/>
  <c r="E2548" i="21"/>
  <c r="D2549" i="21"/>
  <c r="E2549" i="21"/>
  <c r="F2549" i="21"/>
  <c r="D2550" i="21"/>
  <c r="F2550" i="21"/>
  <c r="E2550" i="21"/>
  <c r="D2551" i="21"/>
  <c r="F2551" i="21"/>
  <c r="E2551" i="21"/>
  <c r="D2552" i="21"/>
  <c r="F2552" i="21"/>
  <c r="E2552" i="21"/>
  <c r="D2553" i="21"/>
  <c r="E2553" i="21"/>
  <c r="F2553" i="21"/>
  <c r="D2554" i="21"/>
  <c r="E2554" i="21"/>
  <c r="F2554" i="21"/>
  <c r="D2555" i="21"/>
  <c r="E2555" i="21"/>
  <c r="F2555" i="21"/>
  <c r="D2556" i="21"/>
  <c r="E2556" i="21"/>
  <c r="F2556" i="21"/>
  <c r="D2557" i="21"/>
  <c r="F2557" i="21"/>
  <c r="E2557" i="21"/>
  <c r="D2558" i="21"/>
  <c r="F2558" i="21"/>
  <c r="E2558" i="21"/>
  <c r="D2559" i="21"/>
  <c r="E2559" i="21"/>
  <c r="F2559" i="21"/>
  <c r="D2560" i="21"/>
  <c r="F2560" i="21"/>
  <c r="E2560" i="21"/>
  <c r="D2561" i="21"/>
  <c r="E2561" i="21"/>
  <c r="F2561" i="21"/>
  <c r="D2562" i="21"/>
  <c r="E2562" i="21"/>
  <c r="F2562" i="21"/>
  <c r="D2563" i="21"/>
  <c r="F2563" i="21"/>
  <c r="E2563" i="21"/>
  <c r="D2564" i="21"/>
  <c r="E2564" i="21"/>
  <c r="F2564" i="21"/>
  <c r="D2565" i="21"/>
  <c r="F2565" i="21"/>
  <c r="E2565" i="21"/>
  <c r="D2566" i="21"/>
  <c r="F2566" i="21"/>
  <c r="E2566" i="21"/>
  <c r="D2567" i="21"/>
  <c r="E2567" i="21"/>
  <c r="F2567" i="21"/>
  <c r="D2568" i="21"/>
  <c r="F2568" i="21"/>
  <c r="E2568" i="21"/>
  <c r="D2569" i="21"/>
  <c r="E2569" i="21"/>
  <c r="F2569" i="21"/>
  <c r="D2570" i="21"/>
  <c r="E2570" i="21"/>
  <c r="F2570" i="21"/>
  <c r="D2571" i="21"/>
  <c r="E2571" i="21"/>
  <c r="F2571" i="21"/>
  <c r="D2572" i="21"/>
  <c r="E2572" i="21"/>
  <c r="F2572" i="21"/>
  <c r="D2573" i="21"/>
  <c r="F2573" i="21"/>
  <c r="E2573" i="21"/>
  <c r="D2574" i="21"/>
  <c r="E2574" i="21"/>
  <c r="F2574" i="21"/>
  <c r="D2575" i="21"/>
  <c r="F2575" i="21"/>
  <c r="E2575" i="21"/>
  <c r="D2576" i="21"/>
  <c r="E2576" i="21"/>
  <c r="F2576" i="21"/>
  <c r="D2577" i="21"/>
  <c r="E2577" i="21"/>
  <c r="F2577" i="21"/>
  <c r="D2578" i="21"/>
  <c r="E2578" i="21"/>
  <c r="F2578" i="21"/>
  <c r="D2579" i="21"/>
  <c r="E2579" i="21"/>
  <c r="F2579" i="21"/>
  <c r="D2580" i="21"/>
  <c r="F2580" i="21"/>
  <c r="E2580" i="21"/>
  <c r="D2581" i="21"/>
  <c r="E2581" i="21"/>
  <c r="F2581" i="21"/>
  <c r="D2582" i="21"/>
  <c r="F2582" i="21"/>
  <c r="E2582" i="21"/>
  <c r="D2583" i="21"/>
  <c r="F2583" i="21"/>
  <c r="E2583" i="21"/>
  <c r="D2584" i="21"/>
  <c r="E2584" i="21"/>
  <c r="F2584" i="21"/>
  <c r="D2585" i="21"/>
  <c r="E2585" i="21"/>
  <c r="F2585" i="21"/>
  <c r="D2586" i="21"/>
  <c r="E2586" i="21"/>
  <c r="F2586" i="21"/>
  <c r="D2587" i="21"/>
  <c r="E2587" i="21"/>
  <c r="F2587" i="21"/>
  <c r="D2588" i="21"/>
  <c r="F2588" i="21"/>
  <c r="E2588" i="21"/>
  <c r="D2589" i="21"/>
  <c r="F2589" i="21"/>
  <c r="E2589" i="21"/>
  <c r="D2590" i="21"/>
  <c r="E2590" i="21"/>
  <c r="F2590" i="21"/>
  <c r="D2591" i="21"/>
  <c r="E2591" i="21"/>
  <c r="F2591" i="21"/>
  <c r="D2592" i="21"/>
  <c r="E2592" i="21"/>
  <c r="F2592" i="21"/>
  <c r="D2593" i="21"/>
  <c r="F2593" i="21"/>
  <c r="E2593" i="21"/>
  <c r="D2594" i="21"/>
  <c r="F2594" i="21"/>
  <c r="E2594" i="21"/>
  <c r="D2595" i="21"/>
  <c r="F2595" i="21"/>
  <c r="E2595" i="21"/>
  <c r="D2596" i="21"/>
  <c r="F2596" i="21"/>
  <c r="E2596" i="21"/>
  <c r="D2597" i="21"/>
  <c r="F2597" i="21"/>
  <c r="E2597" i="21"/>
  <c r="D2598" i="21"/>
  <c r="E2598" i="21"/>
  <c r="F2598" i="21"/>
  <c r="D2599" i="21"/>
  <c r="E2599" i="21"/>
  <c r="F2599" i="21"/>
  <c r="D2600" i="21"/>
  <c r="F2600" i="21"/>
  <c r="E2600" i="21"/>
  <c r="D2601" i="21"/>
  <c r="F2601" i="21"/>
  <c r="E2601" i="21"/>
  <c r="D2602" i="21"/>
  <c r="F2602" i="21"/>
  <c r="E2602" i="21"/>
  <c r="D2603" i="21"/>
  <c r="E2603" i="21"/>
  <c r="F2603" i="21"/>
  <c r="D2604" i="21"/>
  <c r="E2604" i="21"/>
  <c r="F2604" i="21"/>
  <c r="D2605" i="21"/>
  <c r="E2605" i="21"/>
  <c r="F2605" i="21"/>
  <c r="D2606" i="21"/>
  <c r="E2606" i="21"/>
  <c r="F2606" i="21"/>
  <c r="D2607" i="21"/>
  <c r="F2607" i="21"/>
  <c r="E2607" i="21"/>
  <c r="D2608" i="21"/>
  <c r="F2608" i="21"/>
  <c r="E2608" i="21"/>
  <c r="D2609" i="21"/>
  <c r="F2609" i="21"/>
  <c r="E2609" i="21"/>
  <c r="D2610" i="21"/>
  <c r="F2610" i="21"/>
  <c r="E2610" i="21"/>
  <c r="D2611" i="21"/>
  <c r="F2611" i="21"/>
  <c r="E2611" i="21"/>
  <c r="D2612" i="21"/>
  <c r="F2612" i="21"/>
  <c r="E2612" i="21"/>
  <c r="D2613" i="21"/>
  <c r="F2613" i="21"/>
  <c r="E2613" i="21"/>
  <c r="D2614" i="21"/>
  <c r="E2614" i="21"/>
  <c r="F2614" i="21"/>
  <c r="D2615" i="21"/>
  <c r="E2615" i="21"/>
  <c r="F2615" i="21"/>
  <c r="D2616" i="21"/>
  <c r="E2616" i="21"/>
  <c r="F2616" i="21"/>
  <c r="D2617" i="21"/>
  <c r="F2617" i="21"/>
  <c r="E2617" i="21"/>
  <c r="D2618" i="21"/>
  <c r="E2618" i="21"/>
  <c r="F2618" i="21"/>
  <c r="D2619" i="21"/>
  <c r="E2619" i="21"/>
  <c r="F2619" i="21"/>
  <c r="D2620" i="21"/>
  <c r="F2620" i="21"/>
  <c r="E2620" i="21"/>
  <c r="D2621" i="21"/>
  <c r="F2621" i="21"/>
  <c r="E2621" i="21"/>
  <c r="D2622" i="21"/>
  <c r="F2622" i="21"/>
  <c r="E2622" i="21"/>
  <c r="D2623" i="21"/>
  <c r="E2623" i="21"/>
  <c r="F2623" i="21"/>
  <c r="D2624" i="21"/>
  <c r="E2624" i="21"/>
  <c r="F2624" i="21"/>
  <c r="D2625" i="21"/>
  <c r="F2625" i="21"/>
  <c r="E2625" i="21"/>
  <c r="D2626" i="21"/>
  <c r="F2626" i="21"/>
  <c r="E2626" i="21"/>
  <c r="D2627" i="21"/>
  <c r="E2627" i="21"/>
  <c r="F2627" i="21"/>
  <c r="D2628" i="21"/>
  <c r="F2628" i="21"/>
  <c r="E2628" i="21"/>
  <c r="D2629" i="21"/>
  <c r="E2629" i="21"/>
  <c r="F2629" i="21"/>
  <c r="D2630" i="21"/>
  <c r="E2630" i="21"/>
  <c r="F2630" i="21"/>
  <c r="D2631" i="21"/>
  <c r="E2631" i="21"/>
  <c r="F2631" i="21"/>
  <c r="D2632" i="21"/>
  <c r="F2632" i="21"/>
  <c r="E2632" i="21"/>
  <c r="D2633" i="21"/>
  <c r="F2633" i="21"/>
  <c r="E2633" i="21"/>
  <c r="D2634" i="21"/>
  <c r="F2634" i="21"/>
  <c r="E2634" i="21"/>
  <c r="D2635" i="21"/>
  <c r="E2635" i="21"/>
  <c r="F2635" i="21"/>
  <c r="D2636" i="21"/>
  <c r="F2636" i="21"/>
  <c r="E2636" i="21"/>
  <c r="D2637" i="21"/>
  <c r="E2637" i="21"/>
  <c r="F2637" i="21"/>
  <c r="D2638" i="21"/>
  <c r="E2638" i="21"/>
  <c r="F2638" i="21"/>
  <c r="D2639" i="21"/>
  <c r="E2639" i="21"/>
  <c r="F2639" i="21"/>
  <c r="D2640" i="21"/>
  <c r="F2640" i="21"/>
  <c r="E2640" i="21"/>
  <c r="D2641" i="21"/>
  <c r="E2641" i="21"/>
  <c r="F2641" i="21"/>
  <c r="D2642" i="21"/>
  <c r="F2642" i="21"/>
  <c r="E2642" i="21"/>
  <c r="D2643" i="21"/>
  <c r="E2643" i="21"/>
  <c r="F2643" i="21"/>
  <c r="D2644" i="21"/>
  <c r="E2644" i="21"/>
  <c r="F2644" i="21"/>
  <c r="D2645" i="21"/>
  <c r="F2645" i="21"/>
  <c r="E2645" i="21"/>
  <c r="D2646" i="21"/>
  <c r="E2646" i="21"/>
  <c r="F2646" i="21"/>
  <c r="D2647" i="21"/>
  <c r="F2647" i="21"/>
  <c r="E2647" i="21"/>
  <c r="D2648" i="21"/>
  <c r="E2648" i="21"/>
  <c r="F2648" i="21"/>
  <c r="D2649" i="21"/>
  <c r="E2649" i="21"/>
  <c r="F2649" i="21"/>
  <c r="D2650" i="21"/>
  <c r="F2650" i="21"/>
  <c r="E2650" i="21"/>
  <c r="D2651" i="21"/>
  <c r="F2651" i="21"/>
  <c r="E2651" i="21"/>
  <c r="D2652" i="21"/>
  <c r="F2652" i="21"/>
  <c r="E2652" i="21"/>
  <c r="D2653" i="21"/>
  <c r="E2653" i="21"/>
  <c r="F2653" i="21"/>
  <c r="D2654" i="21"/>
  <c r="F2654" i="21"/>
  <c r="E2654" i="21"/>
  <c r="D2655" i="21"/>
  <c r="F2655" i="21"/>
  <c r="E2655" i="21"/>
  <c r="D2656" i="21"/>
  <c r="E2656" i="21"/>
  <c r="F2656" i="21"/>
  <c r="D2657" i="21"/>
  <c r="F2657" i="21"/>
  <c r="E2657" i="21"/>
  <c r="D2658" i="21"/>
  <c r="F2658" i="21"/>
  <c r="E2658" i="21"/>
  <c r="D2659" i="21"/>
  <c r="E2659" i="21"/>
  <c r="F2659" i="21"/>
  <c r="D2660" i="21"/>
  <c r="F2660" i="21"/>
  <c r="E2660" i="21"/>
  <c r="D2661" i="21"/>
  <c r="E2661" i="21"/>
  <c r="F2661" i="21"/>
  <c r="D2662" i="21"/>
  <c r="F2662" i="21"/>
  <c r="E2662" i="21"/>
  <c r="D2663" i="21"/>
  <c r="F2663" i="21"/>
  <c r="E2663" i="21"/>
  <c r="D2664" i="21"/>
  <c r="F2664" i="21"/>
  <c r="E2664" i="21"/>
  <c r="D2665" i="21"/>
  <c r="F2665" i="21"/>
  <c r="E2665" i="21"/>
  <c r="D2666" i="21"/>
  <c r="F2666" i="21"/>
  <c r="E2666" i="21"/>
  <c r="D2667" i="21"/>
  <c r="F2667" i="21"/>
  <c r="E2667" i="21"/>
  <c r="D2668" i="21"/>
  <c r="E2668" i="21"/>
  <c r="F2668" i="21"/>
  <c r="D2669" i="21"/>
  <c r="F2669" i="21"/>
  <c r="E2669" i="21"/>
  <c r="D2670" i="21"/>
  <c r="F2670" i="21"/>
  <c r="E2670" i="21"/>
  <c r="D2671" i="21"/>
  <c r="E2671" i="21"/>
  <c r="F2671" i="21"/>
  <c r="D2672" i="21"/>
  <c r="F2672" i="21"/>
  <c r="E2672" i="21"/>
  <c r="D2673" i="21"/>
  <c r="F2673" i="21"/>
  <c r="E2673" i="21"/>
  <c r="D2674" i="21"/>
  <c r="E2674" i="21"/>
  <c r="F2674" i="21"/>
  <c r="D2675" i="21"/>
  <c r="F2675" i="21"/>
  <c r="E2675" i="21"/>
  <c r="D2676" i="21"/>
  <c r="F2676" i="21"/>
  <c r="E2676" i="21"/>
  <c r="D2677" i="21"/>
  <c r="F2677" i="21"/>
  <c r="E2677" i="21"/>
  <c r="D2678" i="21"/>
  <c r="E2678" i="21"/>
  <c r="F2678" i="21"/>
  <c r="D2679" i="21"/>
  <c r="E2679" i="21"/>
  <c r="F2679" i="21"/>
  <c r="D2680" i="21"/>
  <c r="F2680" i="21"/>
  <c r="E2680" i="21"/>
  <c r="D2681" i="21"/>
  <c r="E2681" i="21"/>
  <c r="F2681" i="21"/>
  <c r="D2682" i="21"/>
  <c r="E2682" i="21"/>
  <c r="F2682" i="21"/>
  <c r="D2683" i="21"/>
  <c r="F2683" i="21"/>
  <c r="E2683" i="21"/>
  <c r="D2684" i="21"/>
  <c r="E2684" i="21"/>
  <c r="F2684" i="21"/>
  <c r="D2685" i="21"/>
  <c r="E2685" i="21"/>
  <c r="F2685" i="21"/>
  <c r="D2686" i="21"/>
  <c r="F2686" i="21"/>
  <c r="E2686" i="21"/>
  <c r="D2687" i="21"/>
  <c r="E2687" i="21"/>
  <c r="F2687" i="21"/>
  <c r="D2688" i="21"/>
  <c r="E2688" i="21"/>
  <c r="F2688" i="21"/>
  <c r="D2689" i="21"/>
  <c r="E2689" i="21"/>
  <c r="F2689" i="21"/>
  <c r="D2690" i="21"/>
  <c r="E2690" i="21"/>
  <c r="F2690" i="21"/>
  <c r="D2691" i="21"/>
  <c r="F2691" i="21"/>
  <c r="E2691" i="21"/>
  <c r="D2692" i="21"/>
  <c r="F2692" i="21"/>
  <c r="E2692" i="21"/>
  <c r="D2693" i="21"/>
  <c r="E2693" i="21"/>
  <c r="F2693" i="21"/>
  <c r="D2694" i="21"/>
  <c r="E2694" i="21"/>
  <c r="F2694" i="21"/>
  <c r="D2695" i="21"/>
  <c r="E2695" i="21"/>
  <c r="F2695" i="21"/>
  <c r="D2696" i="21"/>
  <c r="E2696" i="21"/>
  <c r="F2696" i="21"/>
  <c r="D2697" i="21"/>
  <c r="E2697" i="21"/>
  <c r="F2697" i="21"/>
  <c r="D2698" i="21"/>
  <c r="F2698" i="21"/>
  <c r="E2698" i="21"/>
  <c r="D2699" i="21"/>
  <c r="E2699" i="21"/>
  <c r="F2699" i="21"/>
  <c r="D2700" i="21"/>
  <c r="E2700" i="21"/>
  <c r="F2700" i="21"/>
  <c r="D2701" i="21"/>
  <c r="E2701" i="21"/>
  <c r="F2701" i="21"/>
  <c r="D2702" i="21"/>
  <c r="E2702" i="21"/>
  <c r="F2702" i="21"/>
  <c r="D2703" i="21"/>
  <c r="E2703" i="21"/>
  <c r="F2703" i="21"/>
  <c r="D2704" i="21"/>
  <c r="F2704" i="21"/>
  <c r="E2704" i="21"/>
  <c r="D2705" i="21"/>
  <c r="F2705" i="21"/>
  <c r="E2705" i="21"/>
  <c r="D2706" i="21"/>
  <c r="F2706" i="21"/>
  <c r="E2706" i="21"/>
  <c r="D2707" i="21"/>
  <c r="E2707" i="21"/>
  <c r="F2707" i="21"/>
  <c r="D2708" i="21"/>
  <c r="E2708" i="21"/>
  <c r="F2708" i="21"/>
  <c r="D2709" i="21"/>
  <c r="F2709" i="21"/>
  <c r="E2709" i="21"/>
  <c r="D2710" i="21"/>
  <c r="F2710" i="21"/>
  <c r="E2710" i="21"/>
  <c r="D2711" i="21"/>
  <c r="F2711" i="21"/>
  <c r="E2711" i="21"/>
  <c r="D2712" i="21"/>
  <c r="F2712" i="21"/>
  <c r="E2712" i="21"/>
  <c r="D2713" i="21"/>
  <c r="F2713" i="21"/>
  <c r="E2713" i="21"/>
  <c r="D2714" i="21"/>
  <c r="F2714" i="21"/>
  <c r="E2714" i="21"/>
  <c r="D2715" i="21"/>
  <c r="F2715" i="21"/>
  <c r="E2715" i="21"/>
  <c r="D2716" i="21"/>
  <c r="F2716" i="21"/>
  <c r="E2716" i="21"/>
  <c r="D2717" i="21"/>
  <c r="F2717" i="21"/>
  <c r="E2717" i="21"/>
  <c r="D2718" i="21"/>
  <c r="F2718" i="21"/>
  <c r="E2718" i="21"/>
  <c r="D2719" i="21"/>
  <c r="E2719" i="21"/>
  <c r="F2719" i="21"/>
  <c r="D2720" i="21"/>
  <c r="F2720" i="21"/>
  <c r="E2720" i="21"/>
  <c r="D2721" i="21"/>
  <c r="E2721" i="21"/>
  <c r="F2721" i="21"/>
  <c r="D2722" i="21"/>
  <c r="E2722" i="21"/>
  <c r="F2722" i="21"/>
  <c r="D2723" i="21"/>
  <c r="E2723" i="21"/>
  <c r="F2723" i="21"/>
  <c r="D2724" i="21"/>
  <c r="F2724" i="21"/>
  <c r="E2724" i="21"/>
  <c r="D2725" i="21"/>
  <c r="F2725" i="21"/>
  <c r="E2725" i="21"/>
  <c r="D2726" i="21"/>
  <c r="E2726" i="21"/>
  <c r="F2726" i="21"/>
  <c r="D2727" i="21"/>
  <c r="F2727" i="21"/>
  <c r="E2727" i="21"/>
  <c r="D2728" i="21"/>
  <c r="E2728" i="21"/>
  <c r="F2728" i="21"/>
  <c r="D2729" i="21"/>
  <c r="E2729" i="21"/>
  <c r="F2729" i="21"/>
  <c r="D2730" i="21"/>
  <c r="E2730" i="21"/>
  <c r="F2730" i="21"/>
  <c r="D2731" i="21"/>
  <c r="F2731" i="21"/>
  <c r="E2731" i="21"/>
  <c r="D2732" i="21"/>
  <c r="F2732" i="21"/>
  <c r="E2732" i="21"/>
  <c r="D2733" i="21"/>
  <c r="F2733" i="21"/>
  <c r="E2733" i="21"/>
  <c r="D2734" i="21"/>
  <c r="F2734" i="21"/>
  <c r="E2734" i="21"/>
  <c r="D2735" i="21"/>
  <c r="F2735" i="21"/>
  <c r="E2735" i="21"/>
  <c r="D2736" i="21"/>
  <c r="F2736" i="21"/>
  <c r="E2736" i="21"/>
  <c r="D2737" i="21"/>
  <c r="F2737" i="21"/>
  <c r="E2737" i="21"/>
  <c r="D2738" i="21"/>
  <c r="F2738" i="21"/>
  <c r="E2738" i="21"/>
  <c r="D2739" i="21"/>
  <c r="E2739" i="21"/>
  <c r="F2739" i="21"/>
  <c r="D2740" i="21"/>
  <c r="E2740" i="21"/>
  <c r="F2740" i="21"/>
  <c r="D2741" i="21"/>
  <c r="E2741" i="21"/>
  <c r="F2741" i="21"/>
  <c r="D2742" i="21"/>
  <c r="F2742" i="21"/>
  <c r="E2742" i="21"/>
  <c r="D2743" i="21"/>
  <c r="F2743" i="21"/>
  <c r="E2743" i="21"/>
  <c r="D2744" i="21"/>
  <c r="E2744" i="21"/>
  <c r="F2744" i="21"/>
  <c r="D2745" i="21"/>
  <c r="F2745" i="21"/>
  <c r="E2745" i="21"/>
  <c r="D2746" i="21"/>
  <c r="F2746" i="21"/>
  <c r="E2746" i="21"/>
  <c r="D2747" i="21"/>
  <c r="E2747" i="21"/>
  <c r="F2747" i="21"/>
  <c r="D2748" i="21"/>
  <c r="E2748" i="21"/>
  <c r="F2748" i="21"/>
  <c r="D2749" i="21"/>
  <c r="F2749" i="21"/>
  <c r="E2749" i="21"/>
  <c r="D2750" i="21"/>
  <c r="E2750" i="21"/>
  <c r="F2750" i="21"/>
  <c r="D2751" i="21"/>
  <c r="F2751" i="21"/>
  <c r="E2751" i="21"/>
  <c r="D2752" i="21"/>
  <c r="E2752" i="21"/>
  <c r="F2752" i="21"/>
  <c r="D2753" i="21"/>
  <c r="E2753" i="21"/>
  <c r="F2753" i="21"/>
  <c r="D2754" i="21"/>
  <c r="F2754" i="21"/>
  <c r="E2754" i="21"/>
  <c r="D2755" i="21"/>
  <c r="E2755" i="21"/>
  <c r="F2755" i="21"/>
  <c r="D2756" i="21"/>
  <c r="F2756" i="21"/>
  <c r="E2756" i="21"/>
  <c r="D2757" i="21"/>
  <c r="E2757" i="21"/>
  <c r="F2757" i="21"/>
  <c r="D2758" i="21"/>
  <c r="E2758" i="21"/>
  <c r="F2758" i="21"/>
  <c r="D2759" i="21"/>
  <c r="E2759" i="21"/>
  <c r="F2759" i="21"/>
  <c r="D2760" i="21"/>
  <c r="F2760" i="21"/>
  <c r="E2760" i="21"/>
  <c r="D2761" i="21"/>
  <c r="F2761" i="21"/>
  <c r="E2761" i="21"/>
  <c r="D2762" i="21"/>
  <c r="F2762" i="21"/>
  <c r="E2762" i="21"/>
  <c r="D2763" i="21"/>
  <c r="F2763" i="21"/>
  <c r="E2763" i="21"/>
  <c r="D2764" i="21"/>
  <c r="F2764" i="21"/>
  <c r="E2764" i="21"/>
  <c r="D2765" i="21"/>
  <c r="E2765" i="21"/>
  <c r="F2765" i="21"/>
  <c r="D2766" i="21"/>
  <c r="E2766" i="21"/>
  <c r="F2766" i="21"/>
  <c r="D2767" i="21"/>
  <c r="E2767" i="21"/>
  <c r="F2767" i="21"/>
  <c r="D2768" i="21"/>
  <c r="E2768" i="21"/>
  <c r="F2768" i="21"/>
  <c r="D2769" i="21"/>
  <c r="E2769" i="21"/>
  <c r="F2769" i="21"/>
  <c r="D2770" i="21"/>
  <c r="F2770" i="21"/>
  <c r="E2770" i="21"/>
  <c r="D2771" i="21"/>
  <c r="F2771" i="21"/>
  <c r="E2771" i="21"/>
  <c r="D2772" i="21"/>
  <c r="E2772" i="21"/>
  <c r="F2772" i="21"/>
  <c r="D2773" i="21"/>
  <c r="F2773" i="21"/>
  <c r="E2773" i="21"/>
  <c r="D2774" i="21"/>
  <c r="F2774" i="21"/>
  <c r="E2774" i="21"/>
  <c r="D2775" i="21"/>
  <c r="E2775" i="21"/>
  <c r="F2775" i="21"/>
  <c r="D2776" i="21"/>
  <c r="E2776" i="21"/>
  <c r="F2776" i="21"/>
  <c r="D2777" i="21"/>
  <c r="F2777" i="21"/>
  <c r="E2777" i="21"/>
  <c r="D2778" i="21"/>
  <c r="E2778" i="21"/>
  <c r="F2778" i="21"/>
  <c r="D2779" i="21"/>
  <c r="F2779" i="21"/>
  <c r="E2779" i="21"/>
  <c r="D2780" i="21"/>
  <c r="E2780" i="21"/>
  <c r="F2780" i="21"/>
  <c r="D2781" i="21"/>
  <c r="F2781" i="21"/>
  <c r="E2781" i="21"/>
  <c r="D2782" i="21"/>
  <c r="F2782" i="21"/>
  <c r="E2782" i="21"/>
  <c r="D2783" i="21"/>
  <c r="F2783" i="21"/>
  <c r="E2783" i="21"/>
  <c r="D2784" i="21"/>
  <c r="F2784" i="21"/>
  <c r="E2784" i="21"/>
  <c r="D2785" i="21"/>
  <c r="F2785" i="21"/>
  <c r="E2785" i="21"/>
  <c r="D2786" i="21"/>
  <c r="E2786" i="21"/>
  <c r="F2786" i="21"/>
  <c r="D2787" i="21"/>
  <c r="E2787" i="21"/>
  <c r="F2787" i="21"/>
  <c r="D2788" i="21"/>
  <c r="F2788" i="21"/>
  <c r="E2788" i="21"/>
  <c r="D2789" i="21"/>
  <c r="E2789" i="21"/>
  <c r="F2789" i="21"/>
  <c r="D2790" i="21"/>
  <c r="F2790" i="21"/>
  <c r="E2790" i="21"/>
  <c r="D2791" i="21"/>
  <c r="E2791" i="21"/>
  <c r="F2791" i="21"/>
  <c r="D2792" i="21"/>
  <c r="F2792" i="21"/>
  <c r="E2792" i="21"/>
  <c r="D2793" i="21"/>
  <c r="F2793" i="21"/>
  <c r="E2793" i="21"/>
  <c r="D2794" i="21"/>
  <c r="E2794" i="21"/>
  <c r="F2794" i="21"/>
  <c r="D2795" i="21"/>
  <c r="E2795" i="21"/>
  <c r="F2795" i="21"/>
  <c r="D2796" i="21"/>
  <c r="E2796" i="21"/>
  <c r="F2796" i="21"/>
  <c r="D2797" i="21"/>
  <c r="E2797" i="21"/>
  <c r="F2797" i="21"/>
  <c r="D2798" i="21"/>
  <c r="E2798" i="21"/>
  <c r="F2798" i="21"/>
  <c r="D2799" i="21"/>
  <c r="E2799" i="21"/>
  <c r="F2799" i="21"/>
  <c r="D2800" i="21"/>
  <c r="F2800" i="21"/>
  <c r="E2800" i="21"/>
  <c r="D2801" i="21"/>
  <c r="F2801" i="21"/>
  <c r="E2801" i="21"/>
  <c r="D2802" i="21"/>
  <c r="E2802" i="21"/>
  <c r="F2802" i="21"/>
  <c r="D2803" i="21"/>
  <c r="E2803" i="21"/>
  <c r="F2803" i="21"/>
  <c r="D2804" i="21"/>
  <c r="F2804" i="21"/>
  <c r="E2804" i="21"/>
  <c r="D2805" i="21"/>
  <c r="F2805" i="21"/>
  <c r="E2805" i="21"/>
  <c r="D2806" i="21"/>
  <c r="E2806" i="21"/>
  <c r="F2806" i="21"/>
  <c r="D2807" i="21"/>
  <c r="F2807" i="21"/>
  <c r="E2807" i="21"/>
  <c r="D2808" i="21"/>
  <c r="F2808" i="21"/>
  <c r="E2808" i="21"/>
  <c r="D2809" i="21"/>
  <c r="E2809" i="21"/>
  <c r="F2809" i="21"/>
  <c r="D2810" i="21"/>
  <c r="E2810" i="21"/>
  <c r="F2810" i="21"/>
  <c r="D2811" i="21"/>
  <c r="F2811" i="21"/>
  <c r="E2811" i="21"/>
  <c r="D2812" i="21"/>
  <c r="E2812" i="21"/>
  <c r="F2812" i="21"/>
  <c r="D2813" i="21"/>
  <c r="E2813" i="21"/>
  <c r="F2813" i="21"/>
  <c r="D2814" i="21"/>
  <c r="E2814" i="21"/>
  <c r="F2814" i="21"/>
  <c r="D2815" i="21"/>
  <c r="E2815" i="21"/>
  <c r="F2815" i="21"/>
  <c r="D2816" i="21"/>
  <c r="F2816" i="21"/>
  <c r="E2816" i="21"/>
  <c r="D2817" i="21"/>
  <c r="F2817" i="21"/>
  <c r="E2817" i="21"/>
  <c r="D2818" i="21"/>
  <c r="F2818" i="21"/>
  <c r="E2818" i="21"/>
  <c r="D2819" i="21"/>
  <c r="F2819" i="21"/>
  <c r="E2819" i="21"/>
  <c r="D2820" i="21"/>
  <c r="F2820" i="21"/>
  <c r="E2820" i="21"/>
  <c r="D2821" i="21"/>
  <c r="E2821" i="21"/>
  <c r="F2821" i="21"/>
  <c r="D2822" i="21"/>
  <c r="F2822" i="21"/>
  <c r="E2822" i="21"/>
  <c r="D2823" i="21"/>
  <c r="E2823" i="21"/>
  <c r="F2823" i="21"/>
  <c r="D2824" i="21"/>
  <c r="F2824" i="21"/>
  <c r="E2824" i="21"/>
  <c r="D2825" i="21"/>
  <c r="F2825" i="21"/>
  <c r="E2825" i="21"/>
  <c r="D2826" i="21"/>
  <c r="F2826" i="21"/>
  <c r="E2826" i="21"/>
  <c r="D2827" i="21"/>
  <c r="F2827" i="21"/>
  <c r="E2827" i="21"/>
  <c r="D2828" i="21"/>
  <c r="E2828" i="21"/>
  <c r="F2828" i="21"/>
  <c r="D2829" i="21"/>
  <c r="F2829" i="21"/>
  <c r="E2829" i="21"/>
  <c r="D2830" i="21"/>
  <c r="F2830" i="21"/>
  <c r="E2830" i="21"/>
  <c r="D2831" i="21"/>
  <c r="E2831" i="21"/>
  <c r="F2831" i="21"/>
  <c r="D2832" i="21"/>
  <c r="F2832" i="21"/>
  <c r="E2832" i="21"/>
  <c r="D2833" i="21"/>
  <c r="E2833" i="21"/>
  <c r="F2833" i="21"/>
  <c r="D2834" i="21"/>
  <c r="F2834" i="21"/>
  <c r="E2834" i="21"/>
  <c r="D2835" i="21"/>
  <c r="F2835" i="21"/>
  <c r="E2835" i="21"/>
  <c r="D2836" i="21"/>
  <c r="E2836" i="21"/>
  <c r="F2836" i="21"/>
  <c r="D2837" i="21"/>
  <c r="F2837" i="21"/>
  <c r="E2837" i="21"/>
  <c r="D2838" i="21"/>
  <c r="E2838" i="21"/>
  <c r="F2838" i="21"/>
  <c r="D2839" i="21"/>
  <c r="F2839" i="21"/>
  <c r="E2839" i="21"/>
  <c r="D2840" i="21"/>
  <c r="F2840" i="21"/>
  <c r="E2840" i="21"/>
  <c r="D2841" i="21"/>
  <c r="E2841" i="21"/>
  <c r="F2841" i="21"/>
  <c r="D2842" i="21"/>
  <c r="F2842" i="21"/>
  <c r="E2842" i="21"/>
  <c r="D2843" i="21"/>
  <c r="E2843" i="21"/>
  <c r="F2843" i="21"/>
  <c r="D2844" i="21"/>
  <c r="E2844" i="21"/>
  <c r="F2844" i="21"/>
  <c r="D2845" i="21"/>
  <c r="F2845" i="21"/>
  <c r="E2845" i="21"/>
  <c r="D2846" i="21"/>
  <c r="F2846" i="21"/>
  <c r="E2846" i="21"/>
  <c r="D2847" i="21"/>
  <c r="F2847" i="21"/>
  <c r="E2847" i="21"/>
  <c r="D2848" i="21"/>
  <c r="F2848" i="21"/>
  <c r="E2848" i="21"/>
  <c r="D2849" i="21"/>
  <c r="F2849" i="21"/>
  <c r="E2849" i="21"/>
  <c r="D2850" i="21"/>
  <c r="E2850" i="21"/>
  <c r="F2850" i="21"/>
  <c r="D2851" i="21"/>
  <c r="E2851" i="21"/>
  <c r="F2851" i="21"/>
  <c r="D2852" i="21"/>
  <c r="E2852" i="21"/>
  <c r="F2852" i="21"/>
  <c r="D2853" i="21"/>
  <c r="F2853" i="21"/>
  <c r="E2853" i="21"/>
  <c r="D2854" i="21"/>
  <c r="F2854" i="21"/>
  <c r="E2854" i="21"/>
  <c r="D2855" i="21"/>
  <c r="E2855" i="21"/>
  <c r="F2855" i="21"/>
  <c r="D2856" i="21"/>
  <c r="E2856" i="21"/>
  <c r="F2856" i="21"/>
  <c r="D2857" i="21"/>
  <c r="E2857" i="21"/>
  <c r="F2857" i="21"/>
  <c r="D2858" i="21"/>
  <c r="E2858" i="21"/>
  <c r="F2858" i="21"/>
  <c r="D2859" i="21"/>
  <c r="F2859" i="21"/>
  <c r="E2859" i="21"/>
  <c r="D2860" i="21"/>
  <c r="F2860" i="21"/>
  <c r="E2860" i="21"/>
  <c r="D2861" i="21"/>
  <c r="F2861" i="21"/>
  <c r="E2861" i="21"/>
  <c r="D2862" i="21"/>
  <c r="F2862" i="21"/>
  <c r="E2862" i="21"/>
  <c r="D2863" i="21"/>
  <c r="F2863" i="21"/>
  <c r="E2863" i="21"/>
  <c r="D2864" i="21"/>
  <c r="F2864" i="21"/>
  <c r="E2864" i="21"/>
  <c r="D2865" i="21"/>
  <c r="E2865" i="21"/>
  <c r="F2865" i="21"/>
  <c r="D2866" i="21"/>
  <c r="F2866" i="21"/>
  <c r="E2866" i="21"/>
  <c r="D2867" i="21"/>
  <c r="E2867" i="21"/>
  <c r="F2867" i="21"/>
  <c r="D2868" i="21"/>
  <c r="F2868" i="21"/>
  <c r="E2868" i="21"/>
  <c r="D2869" i="21"/>
  <c r="F2869" i="21"/>
  <c r="E2869" i="21"/>
  <c r="D2870" i="21"/>
  <c r="E2870" i="21"/>
  <c r="F2870" i="21"/>
  <c r="D2871" i="21"/>
  <c r="F2871" i="21"/>
  <c r="E2871" i="21"/>
  <c r="D2872" i="21"/>
  <c r="F2872" i="21"/>
  <c r="E2872" i="21"/>
  <c r="D2873" i="21"/>
  <c r="F2873" i="21"/>
  <c r="E2873" i="21"/>
  <c r="D2874" i="21"/>
  <c r="F2874" i="21"/>
  <c r="E2874" i="21"/>
  <c r="D2875" i="21"/>
  <c r="F2875" i="21"/>
  <c r="E2875" i="21"/>
  <c r="D2876" i="21"/>
  <c r="E2876" i="21"/>
  <c r="F2876" i="21"/>
  <c r="D2877" i="21"/>
  <c r="F2877" i="21"/>
  <c r="E2877" i="21"/>
  <c r="D2878" i="21"/>
  <c r="F2878" i="21"/>
  <c r="E2878" i="21"/>
  <c r="D2879" i="21"/>
  <c r="F2879" i="21"/>
  <c r="E2879" i="21"/>
  <c r="D2880" i="21"/>
  <c r="E2880" i="21"/>
  <c r="F2880" i="21"/>
  <c r="D2881" i="21"/>
  <c r="F2881" i="21"/>
  <c r="E2881" i="21"/>
  <c r="D2882" i="21"/>
  <c r="F2882" i="21"/>
  <c r="E2882" i="21"/>
  <c r="D2883" i="21"/>
  <c r="E2883" i="21"/>
  <c r="F2883" i="21"/>
  <c r="D2884" i="21"/>
  <c r="E2884" i="21"/>
  <c r="F2884" i="21"/>
  <c r="D2885" i="21"/>
  <c r="F2885" i="21"/>
  <c r="E2885" i="21"/>
  <c r="D2886" i="21"/>
  <c r="F2886" i="21"/>
  <c r="E2886" i="21"/>
  <c r="D2887" i="21"/>
  <c r="E2887" i="21"/>
  <c r="F2887" i="21"/>
  <c r="D2888" i="21"/>
  <c r="E2888" i="21"/>
  <c r="F2888" i="21"/>
  <c r="D2889" i="21"/>
  <c r="E2889" i="21"/>
  <c r="F2889" i="21"/>
  <c r="D2890" i="21"/>
  <c r="F2890" i="21"/>
  <c r="E2890" i="21"/>
  <c r="D2891" i="21"/>
  <c r="E2891" i="21"/>
  <c r="F2891" i="21"/>
  <c r="D2892" i="21"/>
  <c r="E2892" i="21"/>
  <c r="F2892" i="21"/>
  <c r="D2893" i="21"/>
  <c r="E2893" i="21"/>
  <c r="F2893" i="21"/>
  <c r="D2894" i="21"/>
  <c r="F2894" i="21"/>
  <c r="E2894" i="21"/>
  <c r="D2895" i="21"/>
  <c r="F2895" i="21"/>
  <c r="E2895" i="21"/>
  <c r="D2896" i="21"/>
  <c r="E2896" i="21"/>
  <c r="F2896" i="21"/>
  <c r="D2897" i="21"/>
  <c r="F2897" i="21"/>
  <c r="E2897" i="21"/>
  <c r="D2898" i="21"/>
  <c r="F2898" i="21"/>
  <c r="E2898" i="21"/>
  <c r="D2899" i="21"/>
  <c r="E2899" i="21"/>
  <c r="F2899" i="21"/>
  <c r="D2900" i="21"/>
  <c r="F2900" i="21"/>
  <c r="E2900" i="21"/>
  <c r="D2901" i="21"/>
  <c r="F2901" i="21"/>
  <c r="E2901" i="21"/>
  <c r="D2902" i="21"/>
  <c r="E2902" i="21"/>
  <c r="F2902" i="21"/>
  <c r="D2903" i="21"/>
  <c r="F2903" i="21"/>
  <c r="E2903" i="21"/>
  <c r="D2904" i="21"/>
  <c r="F2904" i="21"/>
  <c r="E2904" i="21"/>
  <c r="D2905" i="21"/>
  <c r="E2905" i="21"/>
  <c r="F2905" i="21"/>
  <c r="D2906" i="21"/>
  <c r="E2906" i="21"/>
  <c r="F2906" i="21"/>
  <c r="D2907" i="21"/>
  <c r="F2907" i="21"/>
  <c r="E2907" i="21"/>
  <c r="D2908" i="21"/>
  <c r="F2908" i="21"/>
  <c r="E2908" i="21"/>
  <c r="D2909" i="21"/>
  <c r="E2909" i="21"/>
  <c r="F2909" i="21"/>
  <c r="D2910" i="21"/>
  <c r="F2910" i="21"/>
  <c r="E2910" i="21"/>
  <c r="D2911" i="21"/>
  <c r="F2911" i="21"/>
  <c r="E2911" i="21"/>
  <c r="D2912" i="21"/>
  <c r="E2912" i="21"/>
  <c r="F2912" i="21"/>
  <c r="D2913" i="21"/>
  <c r="F2913" i="21"/>
  <c r="E2913" i="21"/>
  <c r="D2914" i="21"/>
  <c r="E2914" i="21"/>
  <c r="F2914" i="21"/>
  <c r="D2915" i="21"/>
  <c r="E2915" i="21"/>
  <c r="F2915" i="21"/>
  <c r="D2916" i="21"/>
  <c r="E2916" i="21"/>
  <c r="F2916" i="21"/>
  <c r="D2917" i="21"/>
  <c r="E2917" i="21"/>
  <c r="F2917" i="21"/>
  <c r="D2918" i="21"/>
  <c r="E2918" i="21"/>
  <c r="F2918" i="21"/>
  <c r="D2919" i="21"/>
  <c r="E2919" i="21"/>
  <c r="F2919" i="21"/>
  <c r="D2920" i="21"/>
  <c r="E2920" i="21"/>
  <c r="F2920" i="21"/>
  <c r="D2921" i="21"/>
  <c r="E2921" i="21"/>
  <c r="F2921" i="21"/>
  <c r="D2922" i="21"/>
  <c r="E2922" i="21"/>
  <c r="F2922" i="21"/>
  <c r="D2923" i="21"/>
  <c r="F2923" i="21"/>
  <c r="E2923" i="21"/>
  <c r="D2924" i="21"/>
  <c r="F2924" i="21"/>
  <c r="E2924" i="21"/>
  <c r="D2925" i="21"/>
  <c r="E2925" i="21"/>
  <c r="F2925" i="21"/>
  <c r="D2926" i="21"/>
  <c r="F2926" i="21"/>
  <c r="E2926" i="21"/>
  <c r="D2927" i="21"/>
  <c r="E2927" i="21"/>
  <c r="F2927" i="21"/>
  <c r="D2928" i="21"/>
  <c r="F2928" i="21"/>
  <c r="E2928" i="21"/>
  <c r="D2929" i="21"/>
  <c r="E2929" i="21"/>
  <c r="F2929" i="21"/>
  <c r="D2930" i="21"/>
  <c r="F2930" i="21"/>
  <c r="E2930" i="21"/>
  <c r="D2931" i="21"/>
  <c r="F2931" i="21"/>
  <c r="E2931" i="21"/>
  <c r="D2932" i="21"/>
  <c r="F2932" i="21"/>
  <c r="E2932" i="21"/>
  <c r="D2933" i="21"/>
  <c r="F2933" i="21"/>
  <c r="E2933" i="21"/>
  <c r="D2934" i="21"/>
  <c r="F2934" i="21"/>
  <c r="E2934" i="21"/>
  <c r="D2935" i="21"/>
  <c r="E2935" i="21"/>
  <c r="F2935" i="21"/>
  <c r="D2936" i="21"/>
  <c r="F2936" i="21"/>
  <c r="E2936" i="21"/>
  <c r="D2937" i="21"/>
  <c r="F2937" i="21"/>
  <c r="E2937" i="21"/>
  <c r="D2938" i="21"/>
  <c r="F2938" i="21"/>
  <c r="E2938" i="21"/>
  <c r="D2939" i="21"/>
  <c r="E2939" i="21"/>
  <c r="F2939" i="21"/>
  <c r="D2940" i="21"/>
  <c r="F2940" i="21"/>
  <c r="E2940" i="21"/>
  <c r="D2941" i="21"/>
  <c r="F2941" i="21"/>
  <c r="E2941" i="21"/>
  <c r="D2942" i="21"/>
  <c r="F2942" i="21"/>
  <c r="E2942" i="21"/>
  <c r="D2943" i="21"/>
  <c r="F2943" i="21"/>
  <c r="E2943" i="21"/>
  <c r="D2944" i="21"/>
  <c r="E2944" i="21"/>
  <c r="F2944" i="21"/>
  <c r="D2945" i="21"/>
  <c r="F2945" i="21"/>
  <c r="E2945" i="21"/>
  <c r="D2946" i="21"/>
  <c r="F2946" i="21"/>
  <c r="E2946" i="21"/>
  <c r="D2947" i="21"/>
  <c r="F2947" i="21"/>
  <c r="E2947" i="21"/>
  <c r="D2948" i="21"/>
  <c r="E2948" i="21"/>
  <c r="F2948" i="21"/>
  <c r="D2949" i="21"/>
  <c r="E2949" i="21"/>
  <c r="F2949" i="21"/>
  <c r="D2950" i="21"/>
  <c r="F2950" i="21"/>
  <c r="E2950" i="21"/>
  <c r="D2951" i="21"/>
  <c r="E2951" i="21"/>
  <c r="F2951" i="21"/>
  <c r="D2952" i="21"/>
  <c r="F2952" i="21"/>
  <c r="E2952" i="21"/>
  <c r="D2953" i="21"/>
  <c r="F2953" i="21"/>
  <c r="E2953" i="21"/>
  <c r="D2954" i="21"/>
  <c r="F2954" i="21"/>
  <c r="E2954" i="21"/>
  <c r="D2955" i="21"/>
  <c r="F2955" i="21"/>
  <c r="E2955" i="21"/>
  <c r="D2956" i="21"/>
  <c r="F2956" i="21"/>
  <c r="E2956" i="21"/>
  <c r="D2957" i="21"/>
  <c r="F2957" i="21"/>
  <c r="E2957" i="21"/>
  <c r="D2958" i="21"/>
  <c r="E2958" i="21"/>
  <c r="F2958" i="21"/>
  <c r="D2959" i="21"/>
  <c r="E2959" i="21"/>
  <c r="F2959" i="21"/>
  <c r="D2960" i="21"/>
  <c r="F2960" i="21"/>
  <c r="E2960" i="21"/>
  <c r="D2961" i="21"/>
  <c r="E2961" i="21"/>
  <c r="F2961" i="21"/>
  <c r="D2962" i="21"/>
  <c r="F2962" i="21"/>
  <c r="E2962" i="21"/>
  <c r="D2963" i="21"/>
  <c r="F2963" i="21"/>
  <c r="E2963" i="21"/>
  <c r="D2964" i="21"/>
  <c r="F2964" i="21"/>
  <c r="E2964" i="21"/>
  <c r="D2965" i="21"/>
  <c r="F2965" i="21"/>
  <c r="E2965" i="21"/>
  <c r="D2966" i="21"/>
  <c r="F2966" i="21"/>
  <c r="E2966" i="21"/>
  <c r="D2967" i="21"/>
  <c r="E2967" i="21"/>
  <c r="F2967" i="21"/>
  <c r="D2968" i="21"/>
  <c r="F2968" i="21"/>
  <c r="E2968" i="21"/>
  <c r="D2969" i="21"/>
  <c r="E2969" i="21"/>
  <c r="F2969" i="21"/>
  <c r="D2970" i="21"/>
  <c r="F2970" i="21"/>
  <c r="E2970" i="21"/>
  <c r="D2971" i="21"/>
  <c r="E2971" i="21"/>
  <c r="F2971" i="21"/>
  <c r="D2972" i="21"/>
  <c r="E2972" i="21"/>
  <c r="F2972" i="21"/>
  <c r="D2973" i="21"/>
  <c r="F2973" i="21"/>
  <c r="E2973" i="21"/>
  <c r="D2974" i="21"/>
  <c r="E2974" i="21"/>
  <c r="F2974" i="21"/>
  <c r="D2975" i="21"/>
  <c r="E2975" i="21"/>
  <c r="F2975" i="21"/>
  <c r="D2976" i="21"/>
  <c r="F2976" i="21"/>
  <c r="E2976" i="21"/>
  <c r="D2977" i="21"/>
  <c r="E2977" i="21"/>
  <c r="F2977" i="21"/>
  <c r="D2978" i="21"/>
  <c r="F2978" i="21"/>
  <c r="E2978" i="21"/>
  <c r="D2979" i="21"/>
  <c r="F2979" i="21"/>
  <c r="E2979" i="21"/>
  <c r="D2980" i="21"/>
  <c r="E2980" i="21"/>
  <c r="F2980" i="21"/>
  <c r="D2981" i="21"/>
  <c r="E2981" i="21"/>
  <c r="F2981" i="21"/>
  <c r="D2982" i="21"/>
  <c r="E2982" i="21"/>
  <c r="F2982" i="21"/>
  <c r="D2983" i="21"/>
  <c r="E2983" i="21"/>
  <c r="F2983" i="21"/>
  <c r="D2984" i="21"/>
  <c r="E2984" i="21"/>
  <c r="F2984" i="21"/>
  <c r="D2985" i="21"/>
  <c r="F2985" i="21"/>
  <c r="E2985" i="21"/>
  <c r="D2986" i="21"/>
  <c r="F2986" i="21"/>
  <c r="E2986" i="21"/>
  <c r="D2987" i="21"/>
  <c r="E2987" i="21"/>
  <c r="F2987" i="21"/>
  <c r="D2988" i="21"/>
  <c r="E2988" i="21"/>
  <c r="F2988" i="21"/>
  <c r="D2989" i="21"/>
  <c r="F2989" i="21"/>
  <c r="E2989" i="21"/>
  <c r="D2990" i="21"/>
  <c r="E2990" i="21"/>
  <c r="F2990" i="21"/>
  <c r="D2991" i="21"/>
  <c r="E2991" i="21"/>
  <c r="F2991" i="21"/>
  <c r="D2992" i="21"/>
  <c r="E2992" i="21"/>
  <c r="F2992" i="21"/>
  <c r="D2993" i="21"/>
  <c r="F2993" i="21"/>
  <c r="E2993" i="21"/>
  <c r="D2994" i="21"/>
  <c r="F2994" i="21"/>
  <c r="E2994" i="21"/>
  <c r="D2995" i="21"/>
  <c r="E2995" i="21"/>
  <c r="F2995" i="21"/>
  <c r="D2996" i="21"/>
  <c r="F2996" i="21"/>
  <c r="E2996" i="21"/>
  <c r="D2997" i="21"/>
  <c r="F2997" i="21"/>
  <c r="E2997" i="21"/>
  <c r="D2998" i="21"/>
  <c r="E2998" i="21"/>
  <c r="F2998" i="21"/>
  <c r="D2999" i="21"/>
  <c r="E2999" i="21"/>
  <c r="F2999" i="21"/>
  <c r="D3000" i="21"/>
  <c r="E3000" i="21"/>
  <c r="F3000" i="21"/>
  <c r="D3001" i="21"/>
  <c r="F3001" i="21"/>
  <c r="E3001" i="21"/>
  <c r="D3002" i="21"/>
  <c r="F3002" i="21"/>
  <c r="E3002" i="21"/>
  <c r="D3003" i="21"/>
  <c r="E3003" i="21"/>
  <c r="F3003" i="21"/>
  <c r="D3004" i="21"/>
  <c r="F3004" i="21"/>
  <c r="E3004" i="21"/>
  <c r="D3005" i="21"/>
  <c r="F3005" i="21"/>
  <c r="E3005" i="21"/>
  <c r="D3006" i="21"/>
  <c r="E3006" i="21"/>
  <c r="F3006" i="21"/>
  <c r="D3007" i="21"/>
  <c r="E3007" i="21"/>
  <c r="F3007" i="21"/>
  <c r="D3008" i="21"/>
  <c r="E3008" i="21"/>
  <c r="F3008" i="21"/>
  <c r="D3009" i="21"/>
  <c r="E3009" i="21"/>
  <c r="F3009" i="21"/>
  <c r="D3010" i="21"/>
  <c r="E3010" i="21"/>
  <c r="F3010" i="21"/>
  <c r="D3011" i="21"/>
  <c r="F3011" i="21"/>
  <c r="E3011" i="21"/>
  <c r="D3012" i="21"/>
  <c r="F3012" i="21"/>
  <c r="E3012" i="21"/>
  <c r="D3013" i="21"/>
  <c r="E3013" i="21"/>
  <c r="F3013" i="21"/>
  <c r="D3014" i="21"/>
  <c r="E3014" i="21"/>
  <c r="F3014" i="21"/>
  <c r="D3015" i="21"/>
  <c r="E3015" i="21"/>
  <c r="F3015" i="21"/>
  <c r="D3016" i="21"/>
  <c r="F3016" i="21"/>
  <c r="E3016" i="21"/>
  <c r="D3017" i="21"/>
  <c r="F3017" i="21"/>
  <c r="E3017" i="21"/>
  <c r="D3018" i="21"/>
  <c r="E3018" i="21"/>
  <c r="F3018" i="21"/>
  <c r="D3019" i="21"/>
  <c r="E3019" i="21"/>
  <c r="F3019" i="21"/>
  <c r="D3020" i="21"/>
  <c r="F3020" i="21"/>
  <c r="E3020" i="21"/>
  <c r="D3021" i="21"/>
  <c r="E3021" i="21"/>
  <c r="F3021" i="21"/>
  <c r="D3022" i="21"/>
  <c r="E3022" i="21"/>
  <c r="F3022" i="21"/>
  <c r="D3023" i="21"/>
  <c r="E3023" i="21"/>
  <c r="F3023" i="21"/>
  <c r="D3024" i="21"/>
  <c r="F3024" i="21"/>
  <c r="E3024" i="21"/>
  <c r="D3025" i="21"/>
  <c r="F3025" i="21"/>
  <c r="E3025" i="21"/>
  <c r="D3026" i="21"/>
  <c r="E3026" i="21"/>
  <c r="F3026" i="21"/>
  <c r="D3027" i="21"/>
  <c r="E3027" i="21"/>
  <c r="F3027" i="21"/>
  <c r="D3028" i="21"/>
  <c r="F3028" i="21"/>
  <c r="E3028" i="21"/>
  <c r="D3029" i="21"/>
  <c r="E3029" i="21"/>
  <c r="F3029" i="21"/>
  <c r="D3030" i="21"/>
  <c r="F3030" i="21"/>
  <c r="E3030" i="21"/>
  <c r="D3031" i="21"/>
  <c r="F3031" i="21"/>
  <c r="E3031" i="21"/>
  <c r="D3032" i="21"/>
  <c r="E3032" i="21"/>
  <c r="F3032" i="21"/>
  <c r="D3033" i="21"/>
  <c r="E3033" i="21"/>
  <c r="F3033" i="21"/>
  <c r="D3034" i="21"/>
  <c r="E3034" i="21"/>
  <c r="F3034" i="21"/>
  <c r="D3035" i="21"/>
  <c r="F3035" i="21"/>
  <c r="E3035" i="21"/>
  <c r="D3036" i="21"/>
  <c r="E3036" i="21"/>
  <c r="F3036" i="21"/>
  <c r="D3037" i="21"/>
  <c r="F3037" i="21"/>
  <c r="E3037" i="21"/>
  <c r="D3038" i="21"/>
  <c r="E3038" i="21"/>
  <c r="F3038" i="21"/>
  <c r="D3039" i="21"/>
  <c r="E3039" i="21"/>
  <c r="F3039" i="21"/>
  <c r="D3040" i="21"/>
  <c r="E3040" i="21"/>
  <c r="F3040" i="21"/>
  <c r="D3041" i="21"/>
  <c r="F3041" i="21"/>
  <c r="E3041" i="21"/>
  <c r="D3042" i="21"/>
  <c r="F3042" i="21"/>
  <c r="E3042" i="21"/>
  <c r="D3043" i="21"/>
  <c r="F3043" i="21"/>
  <c r="E3043" i="21"/>
  <c r="D3044" i="21"/>
  <c r="E3044" i="21"/>
  <c r="F3044" i="21"/>
  <c r="D3045" i="21"/>
  <c r="F3045" i="21"/>
  <c r="E3045" i="21"/>
  <c r="D3046" i="21"/>
  <c r="E3046" i="21"/>
  <c r="F3046" i="21"/>
  <c r="D3047" i="21"/>
  <c r="E3047" i="21"/>
  <c r="F3047" i="21"/>
  <c r="D3048" i="21"/>
  <c r="E3048" i="21"/>
  <c r="F3048" i="21"/>
  <c r="D3049" i="21"/>
  <c r="E3049" i="21"/>
  <c r="F3049" i="21"/>
  <c r="D3050" i="21"/>
  <c r="F3050" i="21"/>
  <c r="E3050" i="21"/>
  <c r="D3051" i="21"/>
  <c r="F3051" i="21"/>
  <c r="E3051" i="21"/>
  <c r="D3052" i="21"/>
  <c r="E3052" i="21"/>
  <c r="F3052" i="21"/>
  <c r="D3053" i="21"/>
  <c r="F3053" i="21"/>
  <c r="E3053" i="21"/>
  <c r="D3054" i="21"/>
  <c r="E3054" i="21"/>
  <c r="F3054" i="21"/>
  <c r="D3055" i="21"/>
  <c r="F3055" i="21"/>
  <c r="E3055" i="21"/>
  <c r="D3056" i="21"/>
  <c r="E3056" i="21"/>
  <c r="F3056" i="21"/>
  <c r="D3057" i="21"/>
  <c r="F3057" i="21"/>
  <c r="E3057" i="21"/>
  <c r="D3058" i="21"/>
  <c r="F3058" i="21"/>
  <c r="E3058" i="21"/>
  <c r="D3059" i="21"/>
  <c r="E3059" i="21"/>
  <c r="F3059" i="21"/>
  <c r="D3060" i="21"/>
  <c r="F3060" i="21"/>
  <c r="E3060" i="21"/>
  <c r="D3061" i="21"/>
  <c r="E3061" i="21"/>
  <c r="F3061" i="21"/>
  <c r="D3062" i="21"/>
  <c r="E3062" i="21"/>
  <c r="F3062" i="21"/>
  <c r="D3063" i="21"/>
  <c r="E3063" i="21"/>
  <c r="F3063" i="21"/>
  <c r="D3064" i="21"/>
  <c r="F3064" i="21"/>
  <c r="E3064" i="21"/>
  <c r="D3065" i="21"/>
  <c r="F3065" i="21"/>
  <c r="E3065" i="21"/>
  <c r="D3066" i="21"/>
  <c r="F3066" i="21"/>
  <c r="E3066" i="21"/>
  <c r="D3067" i="21"/>
  <c r="F3067" i="21"/>
  <c r="E3067" i="21"/>
  <c r="D3068" i="21"/>
  <c r="F3068" i="21"/>
  <c r="E3068" i="21"/>
  <c r="D3069" i="21"/>
  <c r="E3069" i="21"/>
  <c r="F3069" i="21"/>
  <c r="D3070" i="21"/>
  <c r="E3070" i="21"/>
  <c r="F3070" i="21"/>
  <c r="D3071" i="21"/>
  <c r="E3071" i="21"/>
  <c r="F3071" i="21"/>
  <c r="D3072" i="21"/>
  <c r="F3072" i="21"/>
  <c r="E3072" i="21"/>
  <c r="D3073" i="21"/>
  <c r="F3073" i="21"/>
  <c r="E3073" i="21"/>
  <c r="D3074" i="21"/>
  <c r="E3074" i="21"/>
  <c r="F3074" i="21"/>
  <c r="D3075" i="21"/>
  <c r="F3075" i="21"/>
  <c r="E3075" i="21"/>
  <c r="D3076" i="21"/>
  <c r="E3076" i="21"/>
  <c r="F3076" i="21"/>
  <c r="D3077" i="21"/>
  <c r="F3077" i="21"/>
  <c r="E3077" i="21"/>
  <c r="D3078" i="21"/>
  <c r="F3078" i="21"/>
  <c r="E3078" i="21"/>
  <c r="D3079" i="21"/>
  <c r="E3079" i="21"/>
  <c r="F3079" i="21"/>
  <c r="D3080" i="21"/>
  <c r="E3080" i="21"/>
  <c r="F3080" i="21"/>
  <c r="D3081" i="21"/>
  <c r="F3081" i="21"/>
  <c r="E3081" i="21"/>
  <c r="D3082" i="21"/>
  <c r="E3082" i="21"/>
  <c r="F3082" i="21"/>
  <c r="D3083" i="21"/>
  <c r="E3083" i="21"/>
  <c r="F3083" i="21"/>
  <c r="D3084" i="21"/>
  <c r="F3084" i="21"/>
  <c r="E3084" i="21"/>
  <c r="D3085" i="21"/>
  <c r="E3085" i="21"/>
  <c r="F3085" i="21"/>
  <c r="D3086" i="21"/>
  <c r="F3086" i="21"/>
  <c r="E3086" i="21"/>
  <c r="D3087" i="21"/>
  <c r="F3087" i="21"/>
  <c r="E3087" i="21"/>
  <c r="D3088" i="21"/>
  <c r="E3088" i="21"/>
  <c r="F3088" i="21"/>
  <c r="D3089" i="21"/>
  <c r="F3089" i="21"/>
  <c r="E3089" i="21"/>
  <c r="D3090" i="21"/>
  <c r="F3090" i="21"/>
  <c r="E3090" i="21"/>
  <c r="D3091" i="21"/>
  <c r="F3091" i="21"/>
  <c r="E3091" i="21"/>
  <c r="D3092" i="21"/>
  <c r="F3092" i="21"/>
  <c r="E3092" i="21"/>
  <c r="D3093" i="21"/>
  <c r="F3093" i="21"/>
  <c r="E3093" i="21"/>
  <c r="D3094" i="21"/>
  <c r="E3094" i="21"/>
  <c r="F3094" i="21"/>
  <c r="D3095" i="21"/>
  <c r="E3095" i="21"/>
  <c r="F3095" i="21"/>
  <c r="D3096" i="21"/>
  <c r="F3096" i="21"/>
  <c r="E3096" i="21"/>
  <c r="D3097" i="21"/>
  <c r="E3097" i="21"/>
  <c r="F3097" i="21"/>
  <c r="D3098" i="21"/>
  <c r="E3098" i="21"/>
  <c r="F3098" i="21"/>
  <c r="D3099" i="21"/>
  <c r="E3099" i="21"/>
  <c r="F3099" i="21"/>
  <c r="D3100" i="21"/>
  <c r="F3100" i="21"/>
  <c r="E3100" i="21"/>
  <c r="D3101" i="21"/>
  <c r="E3101" i="21"/>
  <c r="F3101" i="21"/>
  <c r="D3102" i="21"/>
  <c r="E3102" i="21"/>
  <c r="F3102" i="21"/>
  <c r="D3103" i="21"/>
  <c r="F3103" i="21"/>
  <c r="E3103" i="21"/>
  <c r="D3104" i="21"/>
  <c r="E3104" i="21"/>
  <c r="F3104" i="21"/>
  <c r="D3105" i="21"/>
  <c r="F3105" i="21"/>
  <c r="E3105" i="21"/>
  <c r="D3106" i="21"/>
  <c r="E3106" i="21"/>
  <c r="F3106" i="21"/>
  <c r="D3107" i="21"/>
  <c r="E3107" i="21"/>
  <c r="F3107" i="21"/>
  <c r="D3108" i="21"/>
  <c r="E3108" i="21"/>
  <c r="F3108" i="21"/>
  <c r="D3109" i="21"/>
  <c r="E3109" i="21"/>
  <c r="F3109" i="21"/>
  <c r="D3110" i="21"/>
  <c r="F3110" i="21"/>
  <c r="E3110" i="21"/>
  <c r="D3111" i="21"/>
  <c r="F3111" i="21"/>
  <c r="E3111" i="21"/>
  <c r="D3112" i="21"/>
  <c r="E3112" i="21"/>
  <c r="F3112" i="21"/>
  <c r="D3113" i="21"/>
  <c r="E3113" i="21"/>
  <c r="F3113" i="21"/>
  <c r="D3114" i="21"/>
  <c r="F3114" i="21"/>
  <c r="E3114" i="21"/>
  <c r="D3115" i="21"/>
  <c r="E3115" i="21"/>
  <c r="F3115" i="21"/>
  <c r="D3116" i="21"/>
  <c r="F3116" i="21"/>
  <c r="E3116" i="21"/>
  <c r="D3117" i="21"/>
  <c r="E3117" i="21"/>
  <c r="F3117" i="21"/>
  <c r="D3118" i="21"/>
  <c r="E3118" i="21"/>
  <c r="F3118" i="21"/>
  <c r="D3119" i="21"/>
  <c r="E3119" i="21"/>
  <c r="F3119" i="21"/>
  <c r="D3120" i="21"/>
  <c r="E3120" i="21"/>
  <c r="F3120" i="21"/>
  <c r="D3121" i="21"/>
  <c r="F3121" i="21"/>
  <c r="E3121" i="21"/>
  <c r="D3122" i="21"/>
  <c r="E3122" i="21"/>
  <c r="F3122" i="21"/>
  <c r="D3123" i="21"/>
  <c r="F3123" i="21"/>
  <c r="E3123" i="21"/>
  <c r="D3124" i="21"/>
  <c r="F3124" i="21"/>
  <c r="E3124" i="21"/>
  <c r="D3125" i="21"/>
  <c r="E3125" i="21"/>
  <c r="F3125" i="21"/>
  <c r="D3126" i="21"/>
  <c r="E3126" i="21"/>
  <c r="F3126" i="21"/>
  <c r="D3127" i="21"/>
  <c r="E3127" i="21"/>
  <c r="F3127" i="21"/>
  <c r="D3128" i="21"/>
  <c r="F3128" i="21"/>
  <c r="E3128" i="21"/>
  <c r="D3129" i="21"/>
  <c r="E3129" i="21"/>
  <c r="F3129" i="21"/>
  <c r="D3130" i="21"/>
  <c r="F3130" i="21"/>
  <c r="E3130" i="21"/>
  <c r="D3131" i="21"/>
  <c r="F3131" i="21"/>
  <c r="E3131" i="21"/>
  <c r="D3132" i="21"/>
  <c r="F3132" i="21"/>
  <c r="E3132" i="21"/>
  <c r="D3133" i="21"/>
  <c r="F3133" i="21"/>
  <c r="E3133" i="21"/>
  <c r="D3134" i="21"/>
  <c r="E3134" i="21"/>
  <c r="F3134" i="21"/>
  <c r="D3135" i="21"/>
  <c r="F3135" i="21"/>
  <c r="E3135" i="21"/>
  <c r="D3136" i="21"/>
  <c r="E3136" i="21"/>
  <c r="F3136" i="21"/>
  <c r="D3137" i="21"/>
  <c r="E3137" i="21"/>
  <c r="F3137" i="21"/>
  <c r="D3138" i="21"/>
  <c r="F3138" i="21"/>
  <c r="E3138" i="21"/>
  <c r="D3139" i="21"/>
  <c r="E3139" i="21"/>
  <c r="F3139" i="21"/>
  <c r="D3140" i="21"/>
  <c r="F3140" i="21"/>
  <c r="E3140" i="21"/>
  <c r="D3141" i="21"/>
  <c r="E3141" i="21"/>
  <c r="F3141" i="21"/>
  <c r="D3142" i="21"/>
  <c r="F3142" i="21"/>
  <c r="E3142" i="21"/>
  <c r="D3143" i="21"/>
  <c r="E3143" i="21"/>
  <c r="F3143" i="21"/>
  <c r="D3144" i="21"/>
  <c r="F3144" i="21"/>
  <c r="E3144" i="21"/>
  <c r="D3145" i="21"/>
  <c r="F3145" i="21"/>
  <c r="E3145" i="21"/>
  <c r="D3146" i="21"/>
  <c r="F3146" i="21"/>
  <c r="E3146" i="21"/>
  <c r="D3147" i="21"/>
  <c r="E3147" i="21"/>
  <c r="F3147" i="21"/>
  <c r="D3148" i="21"/>
  <c r="F3148" i="21"/>
  <c r="E3148" i="21"/>
  <c r="D3149" i="21"/>
  <c r="F3149" i="21"/>
  <c r="E3149" i="21"/>
  <c r="D3150" i="21"/>
  <c r="E3150" i="21"/>
  <c r="F3150" i="21"/>
  <c r="D3151" i="21"/>
  <c r="F3151" i="21"/>
  <c r="E3151" i="21"/>
  <c r="D3152" i="21"/>
  <c r="E3152" i="21"/>
  <c r="F3152" i="21"/>
  <c r="D3153" i="21"/>
  <c r="F3153" i="21"/>
  <c r="E3153" i="21"/>
  <c r="D3154" i="21"/>
  <c r="E3154" i="21"/>
  <c r="F3154" i="21"/>
  <c r="D3155" i="21"/>
  <c r="F3155" i="21"/>
  <c r="E3155" i="21"/>
  <c r="D3156" i="21"/>
  <c r="F3156" i="21"/>
  <c r="E3156" i="21"/>
  <c r="D3157" i="21"/>
  <c r="F3157" i="21"/>
  <c r="E3157" i="21"/>
  <c r="D3158" i="21"/>
  <c r="E3158" i="21"/>
  <c r="F3158" i="21"/>
  <c r="D3159" i="21"/>
  <c r="E3159" i="21"/>
  <c r="F3159" i="21"/>
  <c r="D3160" i="21"/>
  <c r="E3160" i="21"/>
  <c r="F3160" i="21"/>
  <c r="D3161" i="21"/>
  <c r="F3161" i="21"/>
  <c r="E3161" i="21"/>
  <c r="D3162" i="21"/>
  <c r="F3162" i="21"/>
  <c r="E3162" i="21"/>
  <c r="D3163" i="21"/>
  <c r="E3163" i="21"/>
  <c r="F3163" i="21"/>
  <c r="D3164" i="21"/>
  <c r="F3164" i="21"/>
  <c r="E3164" i="21"/>
  <c r="D3165" i="21"/>
  <c r="E3165" i="21"/>
  <c r="F3165" i="21"/>
  <c r="D3166" i="21"/>
  <c r="E3166" i="21"/>
  <c r="F3166" i="21"/>
  <c r="D3167" i="21"/>
  <c r="F3167" i="21"/>
  <c r="E3167" i="21"/>
  <c r="D3168" i="21"/>
  <c r="E3168" i="21"/>
  <c r="F3168" i="21"/>
  <c r="D3169" i="21"/>
  <c r="F3169" i="21"/>
  <c r="E3169" i="21"/>
  <c r="D3170" i="21"/>
  <c r="F3170" i="21"/>
  <c r="E3170" i="21"/>
  <c r="D3171" i="21"/>
  <c r="F3171" i="21"/>
  <c r="E3171" i="21"/>
  <c r="D3172" i="21"/>
  <c r="E3172" i="21"/>
  <c r="F3172" i="21"/>
  <c r="D3173" i="21"/>
  <c r="E3173" i="21"/>
  <c r="F3173" i="21"/>
  <c r="D3174" i="21"/>
  <c r="F3174" i="21"/>
  <c r="E3174" i="21"/>
  <c r="D3175" i="21"/>
  <c r="E3175" i="21"/>
  <c r="F3175" i="21"/>
  <c r="D3176" i="21"/>
  <c r="E3176" i="21"/>
  <c r="F3176" i="21"/>
  <c r="D3177" i="21"/>
  <c r="F3177" i="21"/>
  <c r="E3177" i="21"/>
  <c r="D3178" i="21"/>
  <c r="F3178" i="21"/>
  <c r="E3178" i="21"/>
  <c r="D3179" i="21"/>
  <c r="E3179" i="21"/>
  <c r="F3179" i="21"/>
  <c r="D3180" i="21"/>
  <c r="F3180" i="21"/>
  <c r="E3180" i="21"/>
  <c r="D3181" i="21"/>
  <c r="F3181" i="21"/>
  <c r="E3181" i="21"/>
  <c r="D3182" i="21"/>
  <c r="E3182" i="21"/>
  <c r="F3182" i="21"/>
  <c r="D3183" i="21"/>
  <c r="F3183" i="21"/>
  <c r="E3183" i="21"/>
  <c r="D3184" i="21"/>
  <c r="F3184" i="21"/>
  <c r="E3184" i="21"/>
  <c r="D3185" i="21"/>
  <c r="E3185" i="21"/>
  <c r="F3185" i="21"/>
  <c r="D3186" i="21"/>
  <c r="F3186" i="21"/>
  <c r="E3186" i="21"/>
  <c r="D3187" i="21"/>
  <c r="E3187" i="21"/>
  <c r="F3187" i="21"/>
  <c r="D3188" i="21"/>
  <c r="E3188" i="21"/>
  <c r="F3188" i="21"/>
  <c r="D3189" i="21"/>
  <c r="E3189" i="21"/>
  <c r="F3189" i="21"/>
  <c r="D3190" i="21"/>
  <c r="F3190" i="21"/>
  <c r="E3190" i="21"/>
  <c r="D3191" i="21"/>
  <c r="E3191" i="21"/>
  <c r="F3191" i="21"/>
  <c r="D3192" i="21"/>
  <c r="F3192" i="21"/>
  <c r="E3192" i="21"/>
  <c r="D3193" i="21"/>
  <c r="E3193" i="21"/>
  <c r="F3193" i="21"/>
  <c r="D3194" i="21"/>
  <c r="F3194" i="21"/>
  <c r="E3194" i="21"/>
  <c r="D3195" i="21"/>
  <c r="E3195" i="21"/>
  <c r="F3195" i="21"/>
  <c r="D3196" i="21"/>
  <c r="F3196" i="21"/>
  <c r="E3196" i="21"/>
  <c r="D3197" i="21"/>
  <c r="F3197" i="21"/>
  <c r="E3197" i="21"/>
  <c r="D3198" i="21"/>
  <c r="E3198" i="21"/>
  <c r="F3198" i="21"/>
  <c r="D3199" i="21"/>
  <c r="E3199" i="21"/>
  <c r="F3199" i="21"/>
  <c r="D3200" i="21"/>
  <c r="E3200" i="21"/>
  <c r="F3200" i="21"/>
  <c r="D3201" i="21"/>
  <c r="F3201" i="21"/>
  <c r="E3201" i="21"/>
  <c r="D3202" i="21"/>
  <c r="E3202" i="21"/>
  <c r="F3202" i="21"/>
  <c r="D3203" i="21"/>
  <c r="E3203" i="21"/>
  <c r="F3203" i="21"/>
  <c r="D3204" i="21"/>
  <c r="E3204" i="21"/>
  <c r="F3204" i="21"/>
  <c r="D3205" i="21"/>
  <c r="F3205" i="21"/>
  <c r="E3205" i="21"/>
  <c r="D3206" i="21"/>
  <c r="F3206" i="21"/>
  <c r="E3206" i="21"/>
  <c r="D3207" i="21"/>
  <c r="E3207" i="21"/>
  <c r="F3207" i="21"/>
  <c r="D3208" i="21"/>
  <c r="E3208" i="21"/>
  <c r="F3208" i="21"/>
  <c r="D3209" i="21"/>
  <c r="F3209" i="21"/>
  <c r="E3209" i="21"/>
  <c r="D3210" i="21"/>
  <c r="E3210" i="21"/>
  <c r="F3210" i="21"/>
  <c r="D3211" i="21"/>
  <c r="E3211" i="21"/>
  <c r="F3211" i="21"/>
  <c r="D3212" i="21"/>
  <c r="E3212" i="21"/>
  <c r="F3212" i="21"/>
  <c r="D3213" i="21"/>
  <c r="F3213" i="21"/>
  <c r="E3213" i="21"/>
  <c r="D3214" i="21"/>
  <c r="E3214" i="21"/>
  <c r="F3214" i="21"/>
  <c r="D3215" i="21"/>
  <c r="E3215" i="21"/>
  <c r="F3215" i="21"/>
  <c r="D3216" i="21"/>
  <c r="F3216" i="21"/>
  <c r="E3216" i="21"/>
  <c r="D3217" i="21"/>
  <c r="F3217" i="21"/>
  <c r="E3217" i="21"/>
  <c r="D3218" i="21"/>
  <c r="F3218" i="21"/>
  <c r="E3218" i="21"/>
  <c r="D3219" i="21"/>
  <c r="E3219" i="21"/>
  <c r="F3219" i="21"/>
  <c r="D3220" i="21"/>
  <c r="E3220" i="21"/>
  <c r="F3220" i="21"/>
  <c r="D3221" i="21"/>
  <c r="E3221" i="21"/>
  <c r="F3221" i="21"/>
  <c r="D3222" i="21"/>
  <c r="E3222" i="21"/>
  <c r="F3222" i="21"/>
  <c r="D3223" i="21"/>
  <c r="F3223" i="21"/>
  <c r="E3223" i="21"/>
  <c r="D3224" i="21"/>
  <c r="E3224" i="21"/>
  <c r="F3224" i="21"/>
  <c r="D3225" i="21"/>
  <c r="F3225" i="21"/>
  <c r="E3225" i="21"/>
  <c r="D3226" i="21"/>
  <c r="F3226" i="21"/>
  <c r="E3226" i="21"/>
  <c r="D3227" i="21"/>
  <c r="F3227" i="21"/>
  <c r="E3227" i="21"/>
  <c r="D3228" i="21"/>
  <c r="E3228" i="21"/>
  <c r="F3228" i="21"/>
  <c r="D3229" i="21"/>
  <c r="E3229" i="21"/>
  <c r="F3229" i="21"/>
  <c r="D3230" i="21"/>
  <c r="F3230" i="21"/>
  <c r="E3230" i="21"/>
  <c r="D3231" i="21"/>
  <c r="F3231" i="21"/>
  <c r="E3231" i="21"/>
  <c r="D3232" i="21"/>
  <c r="E3232" i="21"/>
  <c r="F3232" i="21"/>
  <c r="D3233" i="21"/>
  <c r="E3233" i="21"/>
  <c r="F3233" i="21"/>
  <c r="D3234" i="21"/>
  <c r="E3234" i="21"/>
  <c r="F3234" i="21"/>
  <c r="D3235" i="21"/>
  <c r="E3235" i="21"/>
  <c r="F3235" i="21"/>
  <c r="D3236" i="21"/>
  <c r="E3236" i="21"/>
  <c r="F3236" i="21"/>
  <c r="D3237" i="21"/>
  <c r="E3237" i="21"/>
  <c r="F3237" i="21"/>
  <c r="D3238" i="21"/>
  <c r="E3238" i="21"/>
  <c r="F3238" i="21"/>
  <c r="D3239" i="21"/>
  <c r="F3239" i="21"/>
  <c r="E3239" i="21"/>
  <c r="D3240" i="21"/>
  <c r="F3240" i="21"/>
  <c r="E3240" i="21"/>
  <c r="D3241" i="21"/>
  <c r="E3241" i="21"/>
  <c r="F3241" i="21"/>
  <c r="D3242" i="21"/>
  <c r="F3242" i="21"/>
  <c r="E3242" i="21"/>
  <c r="D3243" i="21"/>
  <c r="F3243" i="21"/>
  <c r="E3243" i="21"/>
  <c r="D3244" i="21"/>
  <c r="E3244" i="21"/>
  <c r="F3244" i="21"/>
  <c r="D3245" i="21"/>
  <c r="E3245" i="21"/>
  <c r="F3245" i="21"/>
  <c r="D3246" i="21"/>
  <c r="F3246" i="21"/>
  <c r="E3246" i="21"/>
  <c r="D3247" i="21"/>
  <c r="E3247" i="21"/>
  <c r="F3247" i="21"/>
  <c r="D3248" i="21"/>
  <c r="F3248" i="21"/>
  <c r="E3248" i="21"/>
  <c r="D3249" i="21"/>
  <c r="E3249" i="21"/>
  <c r="F3249" i="21"/>
  <c r="D3250" i="21"/>
  <c r="E3250" i="21"/>
  <c r="F3250" i="21"/>
  <c r="D3251" i="21"/>
  <c r="E3251" i="21"/>
  <c r="F3251" i="21"/>
  <c r="D3252" i="21"/>
  <c r="F3252" i="21"/>
  <c r="E3252" i="21"/>
  <c r="D3253" i="21"/>
  <c r="F3253" i="21"/>
  <c r="E3253" i="21"/>
  <c r="D3254" i="21"/>
  <c r="E3254" i="21"/>
  <c r="F3254" i="21"/>
  <c r="D3255" i="21"/>
  <c r="F3255" i="21"/>
  <c r="E3255" i="21"/>
  <c r="D3256" i="21"/>
  <c r="E3256" i="21"/>
  <c r="F3256" i="21"/>
  <c r="D3257" i="21"/>
  <c r="F3257" i="21"/>
  <c r="E3257" i="21"/>
  <c r="D3258" i="21"/>
  <c r="F3258" i="21"/>
  <c r="E3258" i="21"/>
  <c r="D3259" i="21"/>
  <c r="E3259" i="21"/>
  <c r="F3259" i="21"/>
  <c r="D3260" i="21"/>
  <c r="E3260" i="21"/>
  <c r="F3260" i="21"/>
  <c r="D3261" i="21"/>
  <c r="E3261" i="21"/>
  <c r="F3261" i="21"/>
  <c r="D3262" i="21"/>
  <c r="E3262" i="21"/>
  <c r="F3262" i="21"/>
  <c r="D3263" i="21"/>
  <c r="E3263" i="21"/>
  <c r="F3263" i="21"/>
  <c r="D3264" i="21"/>
  <c r="E3264" i="21"/>
  <c r="F3264" i="21"/>
  <c r="D3265" i="21"/>
  <c r="F3265" i="21"/>
  <c r="E3265" i="21"/>
  <c r="D3266" i="21"/>
  <c r="E3266" i="21"/>
  <c r="F3266" i="21"/>
  <c r="D3267" i="21"/>
  <c r="F3267" i="21"/>
  <c r="E3267" i="21"/>
  <c r="D3268" i="21"/>
  <c r="E3268" i="21"/>
  <c r="F3268" i="21"/>
  <c r="D3269" i="21"/>
  <c r="F3269" i="21"/>
  <c r="E3269" i="21"/>
  <c r="D3270" i="21"/>
  <c r="E3270" i="21"/>
  <c r="F3270" i="21"/>
  <c r="D3271" i="21"/>
  <c r="E3271" i="21"/>
  <c r="F3271" i="21"/>
  <c r="D3272" i="21"/>
  <c r="E3272" i="21"/>
  <c r="F3272" i="21"/>
  <c r="D3273" i="21"/>
  <c r="E3273" i="21"/>
  <c r="F3273" i="21"/>
  <c r="D3274" i="21"/>
  <c r="E3274" i="21"/>
  <c r="F3274" i="21"/>
  <c r="D3275" i="21"/>
  <c r="E3275" i="21"/>
  <c r="F3275" i="21"/>
  <c r="D3276" i="21"/>
  <c r="F3276" i="21"/>
  <c r="E3276" i="21"/>
  <c r="D3277" i="21"/>
  <c r="E3277" i="21"/>
  <c r="F3277" i="21"/>
  <c r="D3278" i="21"/>
  <c r="F3278" i="21"/>
  <c r="E3278" i="21"/>
  <c r="D3279" i="21"/>
  <c r="F3279" i="21"/>
  <c r="E3279" i="21"/>
  <c r="D3280" i="21"/>
  <c r="F3280" i="21"/>
  <c r="E3280" i="21"/>
  <c r="D3281" i="21"/>
  <c r="E3281" i="21"/>
  <c r="F3281" i="21"/>
  <c r="D3282" i="21"/>
  <c r="E3282" i="21"/>
  <c r="F3282" i="21"/>
  <c r="D3283" i="21"/>
  <c r="E3283" i="21"/>
  <c r="F3283" i="21"/>
  <c r="D3284" i="21"/>
  <c r="F3284" i="21"/>
  <c r="E3284" i="21"/>
  <c r="D3285" i="21"/>
  <c r="F3285" i="21"/>
  <c r="E3285" i="21"/>
  <c r="D3286" i="21"/>
  <c r="F3286" i="21"/>
  <c r="E3286" i="21"/>
  <c r="D3287" i="21"/>
  <c r="E3287" i="21"/>
  <c r="F3287" i="21"/>
  <c r="D3288" i="21"/>
  <c r="F3288" i="21"/>
  <c r="E3288" i="21"/>
  <c r="D3289" i="21"/>
  <c r="E3289" i="21"/>
  <c r="F3289" i="21"/>
  <c r="D3290" i="21"/>
  <c r="F3290" i="21"/>
  <c r="E3290" i="21"/>
  <c r="D3291" i="21"/>
  <c r="F3291" i="21"/>
  <c r="E3291" i="21"/>
  <c r="D3292" i="21"/>
  <c r="E3292" i="21"/>
  <c r="F3292" i="21"/>
  <c r="D3293" i="21"/>
  <c r="E3293" i="21"/>
  <c r="F3293" i="21"/>
  <c r="D3294" i="21"/>
  <c r="E3294" i="21"/>
  <c r="F3294" i="21"/>
  <c r="D3295" i="21"/>
  <c r="F3295" i="21"/>
  <c r="E3295" i="21"/>
  <c r="D3296" i="21"/>
  <c r="F3296" i="21"/>
  <c r="E3296" i="21"/>
  <c r="D3297" i="21"/>
  <c r="E3297" i="21"/>
  <c r="F3297" i="21"/>
  <c r="D3298" i="21"/>
  <c r="E3298" i="21"/>
  <c r="F3298" i="21"/>
  <c r="D3299" i="21"/>
  <c r="F3299" i="21"/>
  <c r="E3299" i="21"/>
  <c r="D3300" i="21"/>
  <c r="E3300" i="21"/>
  <c r="F3300" i="21"/>
  <c r="D3301" i="21"/>
  <c r="E3301" i="21"/>
  <c r="F3301" i="21"/>
  <c r="D3302" i="21"/>
  <c r="E3302" i="21"/>
  <c r="F3302" i="21"/>
  <c r="D3303" i="21"/>
  <c r="F3303" i="21"/>
  <c r="E3303" i="21"/>
  <c r="D3304" i="21"/>
  <c r="F3304" i="21"/>
  <c r="E3304" i="21"/>
  <c r="D3305" i="21"/>
  <c r="E3305" i="21"/>
  <c r="F3305" i="21"/>
  <c r="D3306" i="21"/>
  <c r="F3306" i="21"/>
  <c r="E3306" i="21"/>
  <c r="D3307" i="21"/>
  <c r="F3307" i="21"/>
  <c r="E3307" i="21"/>
  <c r="D3308" i="21"/>
  <c r="E3308" i="21"/>
  <c r="F3308" i="21"/>
  <c r="D3309" i="21"/>
  <c r="E3309" i="21"/>
  <c r="F3309" i="21"/>
  <c r="D3310" i="21"/>
  <c r="E3310" i="21"/>
  <c r="F3310" i="21"/>
  <c r="D3311" i="21"/>
  <c r="F3311" i="21"/>
  <c r="E3311" i="21"/>
  <c r="D3312" i="21"/>
  <c r="F3312" i="21"/>
  <c r="E3312" i="21"/>
  <c r="D3313" i="21"/>
  <c r="F3313" i="21"/>
  <c r="E3313" i="21"/>
  <c r="D3314" i="21"/>
  <c r="F3314" i="21"/>
  <c r="E3314" i="21"/>
  <c r="D3315" i="21"/>
  <c r="F3315" i="21"/>
  <c r="E3315" i="21"/>
  <c r="D3316" i="21"/>
  <c r="F3316" i="21"/>
  <c r="E3316" i="21"/>
  <c r="D3317" i="21"/>
  <c r="F3317" i="21"/>
  <c r="E3317" i="21"/>
  <c r="D3318" i="21"/>
  <c r="E3318" i="21"/>
  <c r="F3318" i="21"/>
  <c r="D3319" i="21"/>
  <c r="E3319" i="21"/>
  <c r="F3319" i="21"/>
  <c r="D3320" i="21"/>
  <c r="E3320" i="21"/>
  <c r="F3320" i="21"/>
  <c r="D3321" i="21"/>
  <c r="F3321" i="21"/>
  <c r="E3321" i="21"/>
  <c r="D3322" i="21"/>
  <c r="E3322" i="21"/>
  <c r="F3322" i="21"/>
  <c r="D3323" i="21"/>
  <c r="E3323" i="21"/>
  <c r="F3323" i="21"/>
  <c r="D3324" i="21"/>
  <c r="E3324" i="21"/>
  <c r="F3324" i="21"/>
  <c r="D3325" i="21"/>
  <c r="F3325" i="21"/>
  <c r="E3325" i="21"/>
  <c r="D3326" i="21"/>
  <c r="E3326" i="21"/>
  <c r="F3326" i="21"/>
  <c r="D3327" i="21"/>
  <c r="E3327" i="21"/>
  <c r="F3327" i="21"/>
  <c r="D3328" i="21"/>
  <c r="E3328" i="21"/>
  <c r="F3328" i="21"/>
  <c r="D3329" i="21"/>
  <c r="F3329" i="21"/>
  <c r="E3329" i="21"/>
  <c r="D3330" i="21"/>
  <c r="E3330" i="21"/>
  <c r="F3330" i="21"/>
  <c r="D3331" i="21"/>
  <c r="E3331" i="21"/>
  <c r="F3331" i="21"/>
  <c r="D3332" i="21"/>
  <c r="F3332" i="21"/>
  <c r="E3332" i="21"/>
  <c r="D3333" i="21"/>
  <c r="F3333" i="21"/>
  <c r="E3333" i="21"/>
  <c r="D3334" i="21"/>
  <c r="F3334" i="21"/>
  <c r="E3334" i="21"/>
  <c r="D3335" i="21"/>
  <c r="F3335" i="21"/>
  <c r="E3335" i="21"/>
  <c r="D3336" i="21"/>
  <c r="E3336" i="21"/>
  <c r="F3336" i="21"/>
  <c r="D3337" i="21"/>
  <c r="F3337" i="21"/>
  <c r="E3337" i="21"/>
  <c r="D3338" i="21"/>
  <c r="F3338" i="21"/>
  <c r="E3338" i="21"/>
  <c r="D3339" i="21"/>
  <c r="F3339" i="21"/>
  <c r="E3339" i="21"/>
  <c r="D3340" i="21"/>
  <c r="F3340" i="21"/>
  <c r="E3340" i="21"/>
  <c r="D3341" i="21"/>
  <c r="E3341" i="21"/>
  <c r="F3341" i="21"/>
  <c r="D3342" i="21"/>
  <c r="E3342" i="21"/>
  <c r="F3342" i="21"/>
  <c r="D3343" i="21"/>
  <c r="E3343" i="21"/>
  <c r="F3343" i="21"/>
  <c r="D3344" i="21"/>
  <c r="E3344" i="21"/>
  <c r="F3344" i="21"/>
  <c r="D3345" i="21"/>
  <c r="E3345" i="21"/>
  <c r="F3345" i="21"/>
  <c r="D3346" i="21"/>
  <c r="F3346" i="21"/>
  <c r="E3346" i="21"/>
  <c r="D3347" i="21"/>
  <c r="F3347" i="21"/>
  <c r="E3347" i="21"/>
  <c r="D3348" i="21"/>
  <c r="F3348" i="21"/>
  <c r="E3348" i="21"/>
  <c r="D3349" i="21"/>
  <c r="E3349" i="21"/>
  <c r="F3349" i="21"/>
  <c r="D3350" i="21"/>
  <c r="E3350" i="21"/>
  <c r="F3350" i="21"/>
  <c r="D3351" i="21"/>
  <c r="E3351" i="21"/>
  <c r="F3351" i="21"/>
  <c r="D3352" i="21"/>
  <c r="E3352" i="21"/>
  <c r="F3352" i="21"/>
  <c r="D3353" i="21"/>
  <c r="E3353" i="21"/>
  <c r="F3353" i="21"/>
  <c r="D3354" i="21"/>
  <c r="E3354" i="21"/>
  <c r="F3354" i="21"/>
  <c r="D3355" i="21"/>
  <c r="E3355" i="21"/>
  <c r="F3355" i="21"/>
  <c r="D3356" i="21"/>
  <c r="E3356" i="21"/>
  <c r="F3356" i="21"/>
  <c r="D3357" i="21"/>
  <c r="F3357" i="21"/>
  <c r="E3357" i="21"/>
  <c r="D3358" i="21"/>
  <c r="E3358" i="21"/>
  <c r="F3358" i="21"/>
  <c r="D3359" i="21"/>
  <c r="F3359" i="21"/>
  <c r="E3359" i="21"/>
  <c r="D3360" i="21"/>
  <c r="F3360" i="21"/>
  <c r="E3360" i="21"/>
  <c r="D3361" i="21"/>
  <c r="E3361" i="21"/>
  <c r="F3361" i="21"/>
  <c r="D3362" i="21"/>
  <c r="E3362" i="21"/>
  <c r="F3362" i="21"/>
  <c r="D3363" i="21"/>
  <c r="E3363" i="21"/>
  <c r="F3363" i="21"/>
  <c r="D3364" i="21"/>
  <c r="F3364" i="21"/>
  <c r="E3364" i="21"/>
  <c r="D3365" i="21"/>
  <c r="E3365" i="21"/>
  <c r="F3365" i="21"/>
  <c r="D3366" i="21"/>
  <c r="E3366" i="21"/>
  <c r="F3366" i="21"/>
  <c r="D3367" i="21"/>
  <c r="F3367" i="21"/>
  <c r="E3367" i="21"/>
  <c r="D3368" i="21"/>
  <c r="F3368" i="21"/>
  <c r="E3368" i="21"/>
  <c r="D3369" i="21"/>
  <c r="F3369" i="21"/>
  <c r="E3369" i="21"/>
  <c r="D3370" i="21"/>
  <c r="F3370" i="21"/>
  <c r="E3370" i="21"/>
  <c r="D3371" i="21"/>
  <c r="E3371" i="21"/>
  <c r="F3371" i="21"/>
  <c r="D3372" i="21"/>
  <c r="F3372" i="21"/>
  <c r="E3372" i="21"/>
  <c r="D3373" i="21"/>
  <c r="E3373" i="21"/>
  <c r="F3373" i="21"/>
  <c r="D3374" i="21"/>
  <c r="E3374" i="21"/>
  <c r="F3374" i="21"/>
  <c r="D3375" i="21"/>
  <c r="F3375" i="21"/>
  <c r="E3375" i="21"/>
  <c r="D3376" i="21"/>
  <c r="F3376" i="21"/>
  <c r="E3376" i="21"/>
  <c r="D3377" i="21"/>
  <c r="E3377" i="21"/>
  <c r="F3377" i="21"/>
  <c r="D3378" i="21"/>
  <c r="E3378" i="21"/>
  <c r="F3378" i="21"/>
  <c r="D3379" i="21"/>
  <c r="E3379" i="21"/>
  <c r="F3379" i="21"/>
  <c r="D3380" i="21"/>
  <c r="E3380" i="21"/>
  <c r="F3380" i="21"/>
  <c r="D3381" i="21"/>
  <c r="F3381" i="21"/>
  <c r="E3381" i="21"/>
  <c r="D3382" i="21"/>
  <c r="E3382" i="21"/>
  <c r="F3382" i="21"/>
  <c r="D3383" i="21"/>
  <c r="E3383" i="21"/>
  <c r="F3383" i="21"/>
  <c r="D3384" i="21"/>
  <c r="F3384" i="21"/>
  <c r="E3384" i="21"/>
  <c r="D3385" i="21"/>
  <c r="F3385" i="21"/>
  <c r="E3385" i="21"/>
  <c r="D3386" i="21"/>
  <c r="F3386" i="21"/>
  <c r="E3386" i="21"/>
  <c r="D3387" i="21"/>
  <c r="E3387" i="21"/>
  <c r="F3387" i="21"/>
  <c r="D3388" i="21"/>
  <c r="F3388" i="21"/>
  <c r="E3388" i="21"/>
  <c r="D3389" i="21"/>
  <c r="F3389" i="21"/>
  <c r="E3389" i="21"/>
  <c r="D3390" i="21"/>
  <c r="E3390" i="21"/>
  <c r="F3390" i="21"/>
  <c r="D3391" i="21"/>
  <c r="F3391" i="21"/>
  <c r="E3391" i="21"/>
  <c r="D3392" i="21"/>
  <c r="E3392" i="21"/>
  <c r="F3392" i="21"/>
  <c r="D3393" i="21"/>
  <c r="F3393" i="21"/>
  <c r="E3393" i="21"/>
  <c r="D3394" i="21"/>
  <c r="F3394" i="21"/>
  <c r="E3394" i="21"/>
  <c r="D3395" i="21"/>
  <c r="F3395" i="21"/>
  <c r="E3395" i="21"/>
  <c r="D3396" i="21"/>
  <c r="E3396" i="21"/>
  <c r="F3396" i="21"/>
  <c r="D3397" i="21"/>
  <c r="F3397" i="21"/>
  <c r="E3397" i="21"/>
  <c r="D3398" i="21"/>
  <c r="F3398" i="21"/>
  <c r="E3398" i="21"/>
  <c r="D3399" i="21"/>
  <c r="F3399" i="21"/>
  <c r="E3399" i="21"/>
  <c r="D3400" i="21"/>
  <c r="F3400" i="21"/>
  <c r="E3400" i="21"/>
  <c r="D3401" i="21"/>
  <c r="F3401" i="21"/>
  <c r="E3401" i="21"/>
  <c r="D3402" i="21"/>
  <c r="F3402" i="21"/>
  <c r="E3402" i="21"/>
  <c r="D3403" i="21"/>
  <c r="F3403" i="21"/>
  <c r="E3403" i="21"/>
  <c r="D3404" i="21"/>
  <c r="E3404" i="21"/>
  <c r="F3404" i="21"/>
  <c r="D3405" i="21"/>
  <c r="E3405" i="21"/>
  <c r="F3405" i="21"/>
  <c r="D3406" i="21"/>
  <c r="E3406" i="21"/>
  <c r="F3406" i="21"/>
  <c r="D3407" i="21"/>
  <c r="F3407" i="21"/>
  <c r="E3407" i="21"/>
  <c r="D3408" i="21"/>
  <c r="F3408" i="21"/>
  <c r="E3408" i="21"/>
  <c r="D3409" i="21"/>
  <c r="E3409" i="21"/>
  <c r="F3409" i="21"/>
  <c r="D3410" i="21"/>
  <c r="E3410" i="21"/>
  <c r="F3410" i="21"/>
  <c r="D3411" i="21"/>
  <c r="F3411" i="21"/>
  <c r="E3411" i="21"/>
  <c r="D3412" i="21"/>
  <c r="E3412" i="21"/>
  <c r="F3412" i="21"/>
  <c r="D3413" i="21"/>
  <c r="F3413" i="21"/>
  <c r="E3413" i="21"/>
  <c r="D3414" i="21"/>
  <c r="E3414" i="21"/>
  <c r="F3414" i="21"/>
  <c r="D3415" i="21"/>
  <c r="E3415" i="21"/>
  <c r="F3415" i="21"/>
  <c r="D3416" i="21"/>
  <c r="E3416" i="21"/>
  <c r="F3416" i="21"/>
  <c r="D3417" i="21"/>
  <c r="F3417" i="21"/>
  <c r="E3417" i="21"/>
  <c r="D3418" i="21"/>
  <c r="E3418" i="21"/>
  <c r="F3418" i="21"/>
  <c r="D3419" i="21"/>
  <c r="E3419" i="21"/>
  <c r="F3419" i="21"/>
  <c r="D3420" i="21"/>
  <c r="E3420" i="21"/>
  <c r="F3420" i="21"/>
  <c r="D3421" i="21"/>
  <c r="F3421" i="21"/>
  <c r="E3421" i="21"/>
  <c r="D3422" i="21"/>
  <c r="F3422" i="21"/>
  <c r="E3422" i="21"/>
  <c r="D3423" i="21"/>
  <c r="F3423" i="21"/>
  <c r="E3423" i="21"/>
  <c r="D3424" i="21"/>
  <c r="E3424" i="21"/>
  <c r="F3424" i="21"/>
  <c r="D3425" i="21"/>
  <c r="E3425" i="21"/>
  <c r="F3425" i="21"/>
  <c r="D3426" i="21"/>
  <c r="E3426" i="21"/>
  <c r="F3426" i="21"/>
  <c r="D3427" i="21"/>
  <c r="F3427" i="21"/>
  <c r="E3427" i="21"/>
  <c r="D3428" i="21"/>
  <c r="F3428" i="21"/>
  <c r="E3428" i="21"/>
  <c r="D3429" i="21"/>
  <c r="F3429" i="21"/>
  <c r="E3429" i="21"/>
  <c r="D3430" i="21"/>
  <c r="F3430" i="21"/>
  <c r="E3430" i="21"/>
  <c r="D3431" i="21"/>
  <c r="E3431" i="21"/>
  <c r="F3431" i="21"/>
  <c r="D3432" i="21"/>
  <c r="F3432" i="21"/>
  <c r="E3432" i="21"/>
  <c r="D3433" i="21"/>
  <c r="F3433" i="21"/>
  <c r="E3433" i="21"/>
  <c r="D3434" i="21"/>
  <c r="F3434" i="21"/>
  <c r="E3434" i="21"/>
  <c r="D3435" i="21"/>
  <c r="E3435" i="21"/>
  <c r="F3435" i="21"/>
  <c r="D3436" i="21"/>
  <c r="E3436" i="21"/>
  <c r="F3436" i="21"/>
  <c r="D3437" i="21"/>
  <c r="F3437" i="21"/>
  <c r="E3437" i="21"/>
  <c r="D3438" i="21"/>
  <c r="E3438" i="21"/>
  <c r="F3438" i="21"/>
  <c r="D3439" i="21"/>
  <c r="E3439" i="21"/>
  <c r="F3439" i="21"/>
  <c r="D3440" i="21"/>
  <c r="E3440" i="21"/>
  <c r="F3440" i="21"/>
  <c r="D3441" i="21"/>
  <c r="E3441" i="21"/>
  <c r="F3441" i="21"/>
  <c r="D3442" i="21"/>
  <c r="F3442" i="21"/>
  <c r="E3442" i="21"/>
  <c r="D3443" i="21"/>
  <c r="E3443" i="21"/>
  <c r="F3443" i="21"/>
  <c r="D3444" i="21"/>
  <c r="F3444" i="21"/>
  <c r="E3444" i="21"/>
  <c r="D3445" i="21"/>
  <c r="E3445" i="21"/>
  <c r="F3445" i="21"/>
  <c r="D3446" i="21"/>
  <c r="E3446" i="21"/>
  <c r="F3446" i="21"/>
  <c r="D3447" i="21"/>
  <c r="E3447" i="21"/>
  <c r="F3447" i="21"/>
  <c r="D3448" i="21"/>
  <c r="F3448" i="21"/>
  <c r="E3448" i="21"/>
  <c r="D3449" i="21"/>
  <c r="F3449" i="21"/>
  <c r="E3449" i="21"/>
  <c r="D3450" i="21"/>
  <c r="E3450" i="21"/>
  <c r="F3450" i="21"/>
  <c r="D3451" i="21"/>
  <c r="E3451" i="21"/>
  <c r="F3451" i="21"/>
  <c r="D3452" i="21"/>
  <c r="E3452" i="21"/>
  <c r="F3452" i="21"/>
  <c r="D3453" i="21"/>
  <c r="F3453" i="21"/>
  <c r="E3453" i="21"/>
  <c r="D3454" i="21"/>
  <c r="E3454" i="21"/>
  <c r="F3454" i="21"/>
  <c r="D3455" i="21"/>
  <c r="F3455" i="21"/>
  <c r="E3455" i="21"/>
  <c r="D3456" i="21"/>
  <c r="F3456" i="21"/>
  <c r="E3456" i="21"/>
  <c r="D3457" i="21"/>
  <c r="E3457" i="21"/>
  <c r="F3457" i="21"/>
  <c r="D3458" i="21"/>
  <c r="E3458" i="21"/>
  <c r="F3458" i="21"/>
  <c r="D3459" i="21"/>
  <c r="F3459" i="21"/>
  <c r="E3459" i="21"/>
  <c r="D3460" i="21"/>
  <c r="E3460" i="21"/>
  <c r="F3460" i="21"/>
  <c r="D3461" i="21"/>
  <c r="F3461" i="21"/>
  <c r="E3461" i="21"/>
  <c r="D3462" i="21"/>
  <c r="E3462" i="21"/>
  <c r="F3462" i="21"/>
  <c r="D3463" i="21"/>
  <c r="E3463" i="21"/>
  <c r="F3463" i="21"/>
  <c r="D3464" i="21"/>
  <c r="E3464" i="21"/>
  <c r="F3464" i="21"/>
  <c r="D3465" i="21"/>
  <c r="F3465" i="21"/>
  <c r="E3465" i="21"/>
  <c r="D3466" i="21"/>
  <c r="E3466" i="21"/>
  <c r="F3466" i="21"/>
  <c r="D3467" i="21"/>
  <c r="F3467" i="21"/>
  <c r="E3467" i="21"/>
  <c r="D3468" i="21"/>
  <c r="F3468" i="21"/>
  <c r="E3468" i="21"/>
  <c r="D3469" i="21"/>
  <c r="E3469" i="21"/>
  <c r="F3469" i="21"/>
  <c r="D3470" i="21"/>
  <c r="E3470" i="21"/>
  <c r="F3470" i="21"/>
  <c r="D3471" i="21"/>
  <c r="E3471" i="21"/>
  <c r="F3471" i="21"/>
  <c r="D3472" i="21"/>
  <c r="F3472" i="21"/>
  <c r="E3472" i="21"/>
  <c r="D3473" i="21"/>
  <c r="E3473" i="21"/>
  <c r="F3473" i="21"/>
  <c r="D3474" i="21"/>
  <c r="F3474" i="21"/>
  <c r="E3474" i="21"/>
  <c r="D3475" i="21"/>
  <c r="F3475" i="21"/>
  <c r="E3475" i="21"/>
  <c r="D3476" i="21"/>
  <c r="E3476" i="21"/>
  <c r="F3476" i="21"/>
  <c r="D3477" i="21"/>
  <c r="F3477" i="21"/>
  <c r="E3477" i="21"/>
  <c r="D3478" i="21"/>
  <c r="E3478" i="21"/>
  <c r="F3478" i="21"/>
  <c r="D3479" i="21"/>
  <c r="F3479" i="21"/>
  <c r="E3479" i="21"/>
  <c r="D3480" i="21"/>
  <c r="F3480" i="21"/>
  <c r="E3480" i="21"/>
  <c r="D3481" i="21"/>
  <c r="E3481" i="21"/>
  <c r="F3481" i="21"/>
  <c r="D3482" i="21"/>
  <c r="F3482" i="21"/>
  <c r="E3482" i="21"/>
  <c r="D3483" i="21"/>
  <c r="F3483" i="21"/>
  <c r="E3483" i="21"/>
  <c r="D3484" i="21"/>
  <c r="F3484" i="21"/>
  <c r="E3484" i="21"/>
  <c r="D3485" i="21"/>
  <c r="F3485" i="21"/>
  <c r="E3485" i="21"/>
  <c r="D3486" i="21"/>
  <c r="E3486" i="21"/>
  <c r="F3486" i="21"/>
  <c r="D3487" i="21"/>
  <c r="E3487" i="21"/>
  <c r="F3487" i="21"/>
  <c r="D3488" i="21"/>
  <c r="F3488" i="21"/>
  <c r="E3488" i="21"/>
  <c r="D3489" i="21"/>
  <c r="E3489" i="21"/>
  <c r="F3489" i="21"/>
  <c r="D3490" i="21"/>
  <c r="E3490" i="21"/>
  <c r="F3490" i="21"/>
  <c r="D3491" i="21"/>
  <c r="F3491" i="21"/>
  <c r="E3491" i="21"/>
  <c r="D3492" i="21"/>
  <c r="E3492" i="21"/>
  <c r="F3492" i="21"/>
  <c r="D3493" i="21"/>
  <c r="F3493" i="21"/>
  <c r="E3493" i="21"/>
  <c r="D3494" i="21"/>
  <c r="E3494" i="21"/>
  <c r="F3494" i="21"/>
  <c r="D3495" i="21"/>
  <c r="E3495" i="21"/>
  <c r="F3495" i="21"/>
  <c r="D3496" i="21"/>
  <c r="E3496" i="21"/>
  <c r="F3496" i="21"/>
  <c r="D3497" i="21"/>
  <c r="F3497" i="21"/>
  <c r="E3497" i="21"/>
  <c r="D3498" i="21"/>
  <c r="F3498" i="21"/>
  <c r="E3498" i="21"/>
  <c r="D3499" i="21"/>
  <c r="F3499" i="21"/>
  <c r="E3499" i="21"/>
  <c r="D3500" i="21"/>
  <c r="F3500" i="21"/>
  <c r="E3500" i="21"/>
  <c r="D3501" i="21"/>
  <c r="E3501" i="21"/>
  <c r="F3501" i="21"/>
  <c r="D3502" i="21"/>
  <c r="F3502" i="21"/>
  <c r="E3502" i="21"/>
  <c r="D3503" i="21"/>
  <c r="E3503" i="21"/>
  <c r="F3503" i="21"/>
  <c r="D3504" i="21"/>
  <c r="F3504" i="21"/>
  <c r="E3504" i="21"/>
  <c r="D3505" i="21"/>
  <c r="E3505" i="21"/>
  <c r="F3505" i="21"/>
  <c r="D3506" i="21"/>
  <c r="F3506" i="21"/>
  <c r="E3506" i="21"/>
  <c r="D3507" i="21"/>
  <c r="F3507" i="21"/>
  <c r="E3507" i="21"/>
  <c r="D3508" i="21"/>
  <c r="E3508" i="21"/>
  <c r="F3508" i="21"/>
  <c r="D3509" i="21"/>
  <c r="E3509" i="21"/>
  <c r="F3509" i="21"/>
  <c r="D3510" i="21"/>
  <c r="F3510" i="21"/>
  <c r="E3510" i="21"/>
  <c r="D3511" i="21"/>
  <c r="F3511" i="21"/>
  <c r="E3511" i="21"/>
  <c r="D3512" i="21"/>
  <c r="F3512" i="21"/>
  <c r="E3512" i="21"/>
  <c r="D3513" i="21"/>
  <c r="F3513" i="21"/>
  <c r="E3513" i="21"/>
  <c r="D3514" i="21"/>
  <c r="F3514" i="21"/>
  <c r="E3514" i="21"/>
  <c r="D3515" i="21"/>
  <c r="F3515" i="21"/>
  <c r="E3515" i="21"/>
  <c r="D3516" i="21"/>
  <c r="E3516" i="21"/>
  <c r="F3516" i="21"/>
  <c r="D3517" i="21"/>
  <c r="E3517" i="21"/>
  <c r="F3517" i="21"/>
  <c r="D3518" i="21"/>
  <c r="E3518" i="21"/>
  <c r="F3518" i="21"/>
  <c r="D3519" i="21"/>
  <c r="E3519" i="21"/>
  <c r="F3519" i="21"/>
  <c r="D3520" i="21"/>
  <c r="F3520" i="21"/>
  <c r="E3520" i="21"/>
  <c r="D3521" i="21"/>
  <c r="E3521" i="21"/>
  <c r="F3521" i="21"/>
  <c r="D3522" i="21"/>
  <c r="F3522" i="21"/>
  <c r="E3522" i="21"/>
  <c r="D3523" i="21"/>
  <c r="F3523" i="21"/>
  <c r="E3523" i="21"/>
  <c r="D3524" i="21"/>
  <c r="F3524" i="21"/>
  <c r="E3524" i="21"/>
  <c r="D3525" i="21"/>
  <c r="E3525" i="21"/>
  <c r="F3525" i="21"/>
  <c r="D3526" i="21"/>
  <c r="E3526" i="21"/>
  <c r="F3526" i="21"/>
  <c r="D3527" i="21"/>
  <c r="F3527" i="21"/>
  <c r="E3527" i="21"/>
  <c r="D3528" i="21"/>
  <c r="E3528" i="21"/>
  <c r="F3528" i="21"/>
  <c r="D3529" i="21"/>
  <c r="F3529" i="21"/>
  <c r="E3529" i="21"/>
  <c r="D3530" i="21"/>
  <c r="F3530" i="21"/>
  <c r="E3530" i="21"/>
  <c r="D3531" i="21"/>
  <c r="F3531" i="21"/>
  <c r="E3531" i="21"/>
  <c r="D3532" i="21"/>
  <c r="F3532" i="21"/>
  <c r="E3532" i="21"/>
  <c r="D3533" i="21"/>
  <c r="D3534" i="21"/>
  <c r="E3533" i="21"/>
  <c r="F3533" i="21"/>
  <c r="E3534" i="21"/>
  <c r="F3534" i="21"/>
  <c r="D3535" i="21"/>
  <c r="E3535" i="21"/>
  <c r="F3535" i="21"/>
  <c r="D3536" i="21"/>
  <c r="F3536" i="21"/>
  <c r="E3536" i="21"/>
  <c r="D3537" i="21"/>
  <c r="F3537" i="21"/>
  <c r="E3537" i="21"/>
  <c r="I6" i="29"/>
  <c r="I7" i="29"/>
  <c r="G7" i="29"/>
  <c r="I8" i="29"/>
  <c r="G8" i="29"/>
  <c r="I9" i="29"/>
  <c r="G9" i="29"/>
  <c r="H9" i="29" l="1"/>
  <c r="J9" i="29"/>
  <c r="K9" i="29" s="1"/>
  <c r="H8" i="29"/>
  <c r="J8" i="29"/>
  <c r="K8" i="29" s="1"/>
  <c r="H7" i="29"/>
  <c r="J7" i="29"/>
  <c r="K7" i="29" s="1"/>
  <c r="J6" i="29"/>
  <c r="H6" i="29"/>
  <c r="K6" i="29" l="1"/>
  <c r="J5" i="22" l="1"/>
  <c r="J7" i="22"/>
  <c r="M5" i="22"/>
  <c r="M7" i="22"/>
  <c r="K5" i="22"/>
  <c r="K7" i="22"/>
  <c r="I5" i="22"/>
  <c r="I7" i="22"/>
  <c r="L5" i="22"/>
  <c r="L7" i="22"/>
</calcChain>
</file>

<file path=xl/sharedStrings.xml><?xml version="1.0" encoding="utf-8"?>
<sst xmlns="http://schemas.openxmlformats.org/spreadsheetml/2006/main" count="4211" uniqueCount="162">
  <si>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</si>
  <si>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</si>
  <si>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</si>
  <si>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</si>
  <si>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</si>
  <si>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</si>
  <si>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</si>
  <si>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</si>
  <si>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</si>
  <si>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</si>
  <si>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</si>
  <si>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</si>
  <si>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</si>
  <si>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</si>
  <si>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</si>
  <si>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</si>
  <si>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</si>
  <si>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</si>
  <si>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</si>
  <si>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</si>
  <si>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</si>
  <si>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</si>
  <si>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</si>
  <si>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</si>
  <si>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</si>
  <si>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</si>
  <si>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</si>
  <si>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</si>
  <si>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</si>
  <si>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</si>
  <si>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</si>
  <si>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</si>
  <si>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</si>
  <si>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</si>
  <si>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</si>
  <si>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</si>
  <si>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</si>
  <si>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</si>
  <si>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</si>
  <si>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</si>
  <si>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</si>
  <si>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</si>
  <si>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</si>
  <si>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</si>
  <si>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</si>
  <si>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</si>
  <si>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</si>
  <si>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</si>
  <si>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</si>
  <si>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</si>
  <si>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</si>
  <si>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</si>
  <si>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</si>
  <si>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</si>
  <si>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</si>
  <si>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</si>
  <si>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</si>
  <si>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</si>
  <si>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</si>
  <si>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</si>
  <si>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</si>
  <si>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</si>
  <si>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</si>
  <si>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</si>
  <si>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</si>
  <si>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</si>
  <si>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</si>
  <si>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</si>
  <si>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</si>
  <si>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</si>
  <si>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</si>
  <si>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</si>
  <si>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</si>
  <si>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</si>
  <si>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</si>
  <si>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</si>
  <si>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</si>
  <si>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</si>
  <si>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</si>
  <si>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</si>
  <si>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</si>
  <si>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</si>
  <si>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</si>
  <si>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</si>
  <si>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</si>
  <si>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</si>
  <si>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</si>
  <si>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</si>
  <si>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</si>
  <si>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</si>
  <si>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</si>
  <si>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</si>
  <si>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</si>
  <si>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</si>
  <si>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</si>
  <si>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</si>
  <si>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</si>
  <si>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</si>
  <si>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</si>
  <si>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</si>
  <si>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</si>
  <si>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</si>
  <si>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</si>
  <si>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</si>
  <si>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</si>
  <si>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</si>
  <si>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</si>
  <si>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</si>
  <si>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</si>
  <si>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</si>
  <si>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</si>
  <si>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</si>
  <si>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</si>
  <si>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</si>
  <si>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</si>
  <si>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</si>
  <si>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</si>
  <si>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</si>
  <si>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</si>
  <si>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</si>
  <si>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</si>
  <si>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</si>
  <si>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</si>
  <si>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</si>
  <si>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</si>
  <si>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</si>
  <si>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</si>
  <si>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</si>
  <si>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</si>
  <si>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</si>
  <si>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</si>
  <si>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</si>
  <si>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</si>
  <si>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</si>
  <si>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</si>
  <si>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</si>
  <si>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</si>
  <si>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</si>
  <si>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</si>
  <si>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</si>
  <si>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</si>
  <si>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</si>
  <si>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</si>
  <si>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</si>
  <si>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</si>
  <si>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</si>
  <si>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</si>
  <si>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</si>
  <si>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</si>
  <si>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</si>
  <si>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</si>
  <si>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</si>
  <si>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GBP</t>
  </si>
  <si>
    <t>UnitedKingdom::Exchange</t>
  </si>
  <si>
    <t>Sonia</t>
  </si>
  <si>
    <t>Libor</t>
  </si>
  <si>
    <t>MPC</t>
  </si>
  <si>
    <t>MPC OIS</t>
  </si>
  <si>
    <t>Actual/365 (Fixed)</t>
  </si>
  <si>
    <t>3M Swap Annual</t>
  </si>
  <si>
    <t>3M Swap Semiannual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</si>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</sst>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9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9" fontId="9" fillId="0" borderId="11" xfId="1" applyNumberFormat="1" applyFont="1" applyFill="1" applyBorder="1"/>
    <xf numFmtId="166" fontId="9" fillId="0" borderId="11" xfId="1" applyNumberFormat="1" applyFont="1" applyFill="1" applyBorder="1"/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8" borderId="12" xfId="1" applyNumberFormat="1" applyFont="1" applyFill="1" applyBorder="1" applyAlignment="1">
      <alignment horizontal="center" vertical="center"/>
    </xf>
    <xf numFmtId="173" fontId="9" fillId="8" borderId="11" xfId="1" applyNumberFormat="1" applyFont="1" applyFill="1" applyBorder="1" applyAlignment="1">
      <alignment horizontal="center" vertical="center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0" fontId="9" fillId="3" borderId="18" xfId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0" fontId="9" fillId="6" borderId="3" xfId="1" applyFont="1" applyFill="1" applyBorder="1" applyAlignment="1">
      <alignment horizontal="center"/>
    </xf>
    <xf numFmtId="173" fontId="9" fillId="9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2" fontId="9" fillId="3" borderId="10" xfId="1" applyNumberFormat="1" applyFont="1" applyFill="1" applyBorder="1"/>
    <xf numFmtId="14" fontId="9" fillId="4" borderId="0" xfId="1" applyNumberFormat="1" applyFont="1" applyFill="1" applyBorder="1"/>
    <xf numFmtId="0" fontId="9" fillId="3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38" xfId="1" applyFont="1" applyFill="1" applyBorder="1"/>
    <xf numFmtId="173" fontId="9" fillId="9" borderId="38" xfId="1" applyNumberFormat="1" applyFont="1" applyFill="1" applyBorder="1" applyAlignment="1">
      <alignment horizontal="center" vertical="center"/>
    </xf>
    <xf numFmtId="169" fontId="9" fillId="3" borderId="38" xfId="1" applyNumberFormat="1" applyFont="1" applyFill="1" applyBorder="1"/>
    <xf numFmtId="166" fontId="9" fillId="3" borderId="38" xfId="1" applyNumberFormat="1" applyFont="1" applyFill="1" applyBorder="1"/>
    <xf numFmtId="2" fontId="9" fillId="3" borderId="38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8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4.7874999999797385E-3</c:v>
                </c:pt>
                <c:pt idx="1">
                  <c:v>4.7546817369303884E-3</c:v>
                </c:pt>
                <c:pt idx="2">
                  <c:v>4.6933985007713286E-3</c:v>
                </c:pt>
                <c:pt idx="3">
                  <c:v>4.4796315630898E-3</c:v>
                </c:pt>
                <c:pt idx="4">
                  <c:v>4.1744993991965629E-3</c:v>
                </c:pt>
                <c:pt idx="5">
                  <c:v>3.9842263807021716E-3</c:v>
                </c:pt>
                <c:pt idx="6">
                  <c:v>3.8060426053965202E-3</c:v>
                </c:pt>
                <c:pt idx="7">
                  <c:v>3.6478411986085035E-3</c:v>
                </c:pt>
                <c:pt idx="8">
                  <c:v>3.3980777805383187E-3</c:v>
                </c:pt>
                <c:pt idx="9">
                  <c:v>3.2148587851055233E-3</c:v>
                </c:pt>
                <c:pt idx="10">
                  <c:v>3.1530945695812385E-3</c:v>
                </c:pt>
                <c:pt idx="11">
                  <c:v>3.0939409858943279E-3</c:v>
                </c:pt>
                <c:pt idx="12">
                  <c:v>3.0339237071486114E-3</c:v>
                </c:pt>
                <c:pt idx="13">
                  <c:v>2.9110333813216669E-3</c:v>
                </c:pt>
                <c:pt idx="14">
                  <c:v>2.7852176505738235E-3</c:v>
                </c:pt>
                <c:pt idx="15">
                  <c:v>2.7208819031798726E-3</c:v>
                </c:pt>
                <c:pt idx="16">
                  <c:v>2.6556824634016429E-3</c:v>
                </c:pt>
                <c:pt idx="17">
                  <c:v>2.5896193317254124E-3</c:v>
                </c:pt>
                <c:pt idx="18">
                  <c:v>2.4546306006978384E-3</c:v>
                </c:pt>
                <c:pt idx="19">
                  <c:v>2.3167298953608029E-3</c:v>
                </c:pt>
                <c:pt idx="20">
                  <c:v>2.246348311245594E-3</c:v>
                </c:pt>
                <c:pt idx="21">
                  <c:v>2.1751030381500502E-3</c:v>
                </c:pt>
                <c:pt idx="22">
                  <c:v>2.1029940765604493E-3</c:v>
                </c:pt>
                <c:pt idx="23">
                  <c:v>1.9615483191552192E-3</c:v>
                </c:pt>
                <c:pt idx="24">
                  <c:v>1.8291104325829366E-3</c:v>
                </c:pt>
                <c:pt idx="25">
                  <c:v>1.7677245926428498E-3</c:v>
                </c:pt>
                <c:pt idx="26">
                  <c:v>1.7092354513281727E-3</c:v>
                </c:pt>
                <c:pt idx="27">
                  <c:v>1.6536430072611186E-3</c:v>
                </c:pt>
                <c:pt idx="28">
                  <c:v>1.5521203681131044E-3</c:v>
                </c:pt>
                <c:pt idx="29">
                  <c:v>1.4602401778585072E-3</c:v>
                </c:pt>
                <c:pt idx="30">
                  <c:v>1.4191312014699697E-3</c:v>
                </c:pt>
                <c:pt idx="31">
                  <c:v>1.3809189154401214E-3</c:v>
                </c:pt>
                <c:pt idx="32">
                  <c:v>1.345603318877453E-3</c:v>
                </c:pt>
                <c:pt idx="33">
                  <c:v>1.2846322734242726E-3</c:v>
                </c:pt>
                <c:pt idx="34">
                  <c:v>1.2333078106840922E-3</c:v>
                </c:pt>
                <c:pt idx="35">
                  <c:v>1.2124756498677058E-3</c:v>
                </c:pt>
                <c:pt idx="36">
                  <c:v>1.1945401744661854E-3</c:v>
                </c:pt>
                <c:pt idx="37">
                  <c:v>1.1795013840742996E-3</c:v>
                </c:pt>
                <c:pt idx="38">
                  <c:v>1.156393325628946E-3</c:v>
                </c:pt>
                <c:pt idx="39">
                  <c:v>1.1477576966423264E-3</c:v>
                </c:pt>
                <c:pt idx="40">
                  <c:v>1.1500990110402398E-3</c:v>
                </c:pt>
                <c:pt idx="41">
                  <c:v>1.1553370093131399E-3</c:v>
                </c:pt>
                <c:pt idx="42">
                  <c:v>1.1754724051497394E-3</c:v>
                </c:pt>
                <c:pt idx="43">
                  <c:v>1.2046382540686906E-3</c:v>
                </c:pt>
                <c:pt idx="44">
                  <c:v>1.2206541279669025E-3</c:v>
                </c:pt>
                <c:pt idx="45">
                  <c:v>1.2358611398832764E-3</c:v>
                </c:pt>
                <c:pt idx="46">
                  <c:v>1.2502592895746734E-3</c:v>
                </c:pt>
                <c:pt idx="47">
                  <c:v>1.276363844489407E-3</c:v>
                </c:pt>
                <c:pt idx="48">
                  <c:v>1.2997632650368907E-3</c:v>
                </c:pt>
                <c:pt idx="49">
                  <c:v>1.3101171026308478E-3</c:v>
                </c:pt>
                <c:pt idx="50">
                  <c:v>1.3196620775945966E-3</c:v>
                </c:pt>
                <c:pt idx="51">
                  <c:v>1.3283981897660446E-3</c:v>
                </c:pt>
                <c:pt idx="52">
                  <c:v>1.3431791476518444E-3</c:v>
                </c:pt>
                <c:pt idx="53">
                  <c:v>1.3552540103667354E-3</c:v>
                </c:pt>
                <c:pt idx="54">
                  <c:v>1.3599458083335403E-3</c:v>
                </c:pt>
                <c:pt idx="55">
                  <c:v>1.3638287431838592E-3</c:v>
                </c:pt>
                <c:pt idx="56">
                  <c:v>1.3669028150797846E-3</c:v>
                </c:pt>
                <c:pt idx="57">
                  <c:v>1.3703598935984238E-3</c:v>
                </c:pt>
                <c:pt idx="58">
                  <c:v>1.3711104721469969E-3</c:v>
                </c:pt>
                <c:pt idx="59">
                  <c:v>1.3701402287846776E-3</c:v>
                </c:pt>
                <c:pt idx="60">
                  <c:v>1.3683611224679648E-3</c:v>
                </c:pt>
                <c:pt idx="61">
                  <c:v>1.3657731529537198E-3</c:v>
                </c:pt>
                <c:pt idx="62">
                  <c:v>1.3579060557459648E-3</c:v>
                </c:pt>
                <c:pt idx="63">
                  <c:v>1.3473326451096668E-3</c:v>
                </c:pt>
                <c:pt idx="64">
                  <c:v>1.3407003608234547E-3</c:v>
                </c:pt>
                <c:pt idx="65">
                  <c:v>1.333358830889475E-3</c:v>
                </c:pt>
                <c:pt idx="66">
                  <c:v>1.325706524129E-3</c:v>
                </c:pt>
                <c:pt idx="67">
                  <c:v>1.3097027447132408E-3</c:v>
                </c:pt>
                <c:pt idx="68">
                  <c:v>1.2929857012400348E-3</c:v>
                </c:pt>
                <c:pt idx="69">
                  <c:v>1.2842775966370734E-3</c:v>
                </c:pt>
                <c:pt idx="70">
                  <c:v>1.2753583324331963E-3</c:v>
                </c:pt>
                <c:pt idx="71">
                  <c:v>1.2662279088715422E-3</c:v>
                </c:pt>
                <c:pt idx="72">
                  <c:v>1.2472674585817247E-3</c:v>
                </c:pt>
                <c:pt idx="73">
                  <c:v>1.227594619426231E-3</c:v>
                </c:pt>
                <c:pt idx="74">
                  <c:v>1.2174083984273221E-3</c:v>
                </c:pt>
                <c:pt idx="75">
                  <c:v>1.2070110181516824E-3</c:v>
                </c:pt>
                <c:pt idx="76">
                  <c:v>1.196402478275127E-3</c:v>
                </c:pt>
                <c:pt idx="77">
                  <c:v>1.1744853133462594E-3</c:v>
                </c:pt>
                <c:pt idx="78">
                  <c:v>1.15185672575846E-3</c:v>
                </c:pt>
                <c:pt idx="79">
                  <c:v>1.1401923893361587E-3</c:v>
                </c:pt>
                <c:pt idx="80">
                  <c:v>1.1283168935560806E-3</c:v>
                </c:pt>
                <c:pt idx="81">
                  <c:v>1.1162302386613643E-3</c:v>
                </c:pt>
                <c:pt idx="82">
                  <c:v>1.0913563275664433E-3</c:v>
                </c:pt>
                <c:pt idx="83">
                  <c:v>1.0657720265583315E-3</c:v>
                </c:pt>
                <c:pt idx="84">
                  <c:v>1.052629575604147E-3</c:v>
                </c:pt>
                <c:pt idx="85">
                  <c:v>1.0392759656163708E-3</c:v>
                </c:pt>
                <c:pt idx="86">
                  <c:v>1.0257111964329102E-3</c:v>
                </c:pt>
                <c:pt idx="87">
                  <c:v>9.9788052247640202E-4</c:v>
                </c:pt>
                <c:pt idx="88">
                  <c:v>9.6941534205030599E-4</c:v>
                </c:pt>
                <c:pt idx="89">
                  <c:v>9.5524365447019477E-4</c:v>
                </c:pt>
                <c:pt idx="90">
                  <c:v>9.413096845467539E-4</c:v>
                </c:pt>
                <c:pt idx="91">
                  <c:v>9.276134321989371E-4</c:v>
                </c:pt>
                <c:pt idx="92">
                  <c:v>9.010155438452887E-4</c:v>
                </c:pt>
                <c:pt idx="93">
                  <c:v>8.7520559937437348E-4</c:v>
                </c:pt>
                <c:pt idx="94">
                  <c:v>8.6269793498572334E-4</c:v>
                </c:pt>
                <c:pt idx="95">
                  <c:v>8.5042798817269727E-4</c:v>
                </c:pt>
                <c:pt idx="96">
                  <c:v>8.38395758854249E-4</c:v>
                </c:pt>
                <c:pt idx="97">
                  <c:v>8.1512551189525761E-4</c:v>
                </c:pt>
                <c:pt idx="98">
                  <c:v>7.9264401587786359E-4</c:v>
                </c:pt>
                <c:pt idx="99">
                  <c:v>7.8180037362707289E-4</c:v>
                </c:pt>
                <c:pt idx="100">
                  <c:v>7.7119444870876741E-4</c:v>
                </c:pt>
                <c:pt idx="101">
                  <c:v>7.6082624112294717E-4</c:v>
                </c:pt>
                <c:pt idx="102">
                  <c:v>7.4088372079228481E-4</c:v>
                </c:pt>
                <c:pt idx="103">
                  <c:v>7.2173058378033339E-4</c:v>
                </c:pt>
                <c:pt idx="104">
                  <c:v>7.1255096261380046E-4</c:v>
                </c:pt>
                <c:pt idx="105">
                  <c:v>7.0360905861766021E-4</c:v>
                </c:pt>
                <c:pt idx="106">
                  <c:v>6.9490487179191263E-4</c:v>
                </c:pt>
                <c:pt idx="107">
                  <c:v>6.7829014919418295E-4</c:v>
                </c:pt>
                <c:pt idx="108">
                  <c:v>6.6254402584675631E-4</c:v>
                </c:pt>
                <c:pt idx="109">
                  <c:v>6.5550080214804574E-4</c:v>
                </c:pt>
                <c:pt idx="110">
                  <c:v>6.4916767297584776E-4</c:v>
                </c:pt>
                <c:pt idx="111">
                  <c:v>6.4354463816806984E-4</c:v>
                </c:pt>
                <c:pt idx="112">
                  <c:v>6.3466665340146855E-4</c:v>
                </c:pt>
                <c:pt idx="113">
                  <c:v>6.2815344266220485E-4</c:v>
                </c:pt>
                <c:pt idx="114">
                  <c:v>6.2608087959548087E-4</c:v>
                </c:pt>
                <c:pt idx="115">
                  <c:v>6.2471841081213064E-4</c:v>
                </c:pt>
                <c:pt idx="116">
                  <c:v>6.2406603631215418E-4</c:v>
                </c:pt>
                <c:pt idx="117">
                  <c:v>6.2512933890516531E-4</c:v>
                </c:pt>
                <c:pt idx="118">
                  <c:v>6.2855748114598597E-4</c:v>
                </c:pt>
                <c:pt idx="119">
                  <c:v>6.3145557806287833E-4</c:v>
                </c:pt>
                <c:pt idx="120">
                  <c:v>6.3506376926314445E-4</c:v>
                </c:pt>
                <c:pt idx="121">
                  <c:v>6.393820549088769E-4</c:v>
                </c:pt>
                <c:pt idx="122">
                  <c:v>6.5730993975887664E-4</c:v>
                </c:pt>
                <c:pt idx="123">
                  <c:v>6.8020375132760158E-4</c:v>
                </c:pt>
                <c:pt idx="124">
                  <c:v>6.8949269825369086E-4</c:v>
                </c:pt>
                <c:pt idx="125">
                  <c:v>7.1626764722831915E-4</c:v>
                </c:pt>
                <c:pt idx="126">
                  <c:v>7.4658885402367758E-4</c:v>
                </c:pt>
                <c:pt idx="127">
                  <c:v>7.601383698108144E-4</c:v>
                </c:pt>
                <c:pt idx="128">
                  <c:v>7.7412977901647473E-4</c:v>
                </c:pt>
                <c:pt idx="129">
                  <c:v>7.9965370157197857E-4</c:v>
                </c:pt>
                <c:pt idx="130">
                  <c:v>8.2217706923182199E-4</c:v>
                </c:pt>
                <c:pt idx="131">
                  <c:v>8.3194110289119827E-4</c:v>
                </c:pt>
                <c:pt idx="132">
                  <c:v>8.4080602102520885E-4</c:v>
                </c:pt>
                <c:pt idx="133">
                  <c:v>8.4877182339071489E-4</c:v>
                </c:pt>
                <c:pt idx="134">
                  <c:v>8.6170840957855443E-4</c:v>
                </c:pt>
                <c:pt idx="135">
                  <c:v>8.7164387419513822E-4</c:v>
                </c:pt>
                <c:pt idx="136">
                  <c:v>8.7511409715079758E-4</c:v>
                </c:pt>
                <c:pt idx="137">
                  <c:v>8.7768520401376726E-4</c:v>
                </c:pt>
                <c:pt idx="138">
                  <c:v>8.7935719494613984E-4</c:v>
                </c:pt>
                <c:pt idx="139">
                  <c:v>8.7970624350138438E-4</c:v>
                </c:pt>
                <c:pt idx="140">
                  <c:v>8.7705399823501118E-4</c:v>
                </c:pt>
                <c:pt idx="141">
                  <c:v>8.7423040902812055E-4</c:v>
                </c:pt>
                <c:pt idx="142">
                  <c:v>8.7050770380958653E-4</c:v>
                </c:pt>
                <c:pt idx="143">
                  <c:v>8.6588588266045541E-4</c:v>
                </c:pt>
                <c:pt idx="144">
                  <c:v>8.5364718378129944E-4</c:v>
                </c:pt>
                <c:pt idx="145">
                  <c:v>8.3840743924423755E-4</c:v>
                </c:pt>
                <c:pt idx="146">
                  <c:v>8.2929003900944487E-4</c:v>
                </c:pt>
                <c:pt idx="147">
                  <c:v>8.1927352300614764E-4</c:v>
                </c:pt>
                <c:pt idx="148">
                  <c:v>8.0835789147748471E-4</c:v>
                </c:pt>
                <c:pt idx="149">
                  <c:v>7.8353125873046703E-4</c:v>
                </c:pt>
                <c:pt idx="150">
                  <c:v>7.5598463413095729E-4</c:v>
                </c:pt>
                <c:pt idx="151">
                  <c:v>7.4225596294663632E-4</c:v>
                </c:pt>
                <c:pt idx="152">
                  <c:v>7.293107133976573E-4</c:v>
                </c:pt>
                <c:pt idx="153">
                  <c:v>7.1714888548402023E-4</c:v>
                </c:pt>
                <c:pt idx="154">
                  <c:v>6.954379595662068E-4</c:v>
                </c:pt>
                <c:pt idx="155">
                  <c:v>6.7633578848091958E-4</c:v>
                </c:pt>
                <c:pt idx="156">
                  <c:v>6.6809106744725177E-4</c:v>
                </c:pt>
                <c:pt idx="157">
                  <c:v>6.606297677247408E-4</c:v>
                </c:pt>
                <c:pt idx="158">
                  <c:v>6.5395188923234038E-4</c:v>
                </c:pt>
                <c:pt idx="159">
                  <c:v>6.4320866918580566E-4</c:v>
                </c:pt>
                <c:pt idx="160">
                  <c:v>6.3507458578082598E-4</c:v>
                </c:pt>
                <c:pt idx="161">
                  <c:v>6.3231381246642293E-4</c:v>
                </c:pt>
                <c:pt idx="162">
                  <c:v>6.3033646022003786E-4</c:v>
                </c:pt>
                <c:pt idx="163">
                  <c:v>6.2914252887957822E-4</c:v>
                </c:pt>
                <c:pt idx="164">
                  <c:v>6.2936715461721826E-4</c:v>
                </c:pt>
                <c:pt idx="165">
                  <c:v>6.3220101314431787E-4</c:v>
                </c:pt>
                <c:pt idx="166">
                  <c:v>6.3492418665767048E-4</c:v>
                </c:pt>
                <c:pt idx="167">
                  <c:v>6.3843078115799479E-4</c:v>
                </c:pt>
                <c:pt idx="168">
                  <c:v>6.4272079672633708E-4</c:v>
                </c:pt>
                <c:pt idx="169">
                  <c:v>6.5391340275796261E-4</c:v>
                </c:pt>
                <c:pt idx="170">
                  <c:v>6.67535749191428E-4</c:v>
                </c:pt>
                <c:pt idx="171">
                  <c:v>6.746669478174816E-4</c:v>
                </c:pt>
                <c:pt idx="172">
                  <c:v>6.81505645067082E-4</c:v>
                </c:pt>
                <c:pt idx="173">
                  <c:v>6.8805184102127548E-4</c:v>
                </c:pt>
                <c:pt idx="174">
                  <c:v>7.001705713323888E-4</c:v>
                </c:pt>
                <c:pt idx="175">
                  <c:v>7.1131161083037853E-4</c:v>
                </c:pt>
                <c:pt idx="176">
                  <c:v>7.1639529974021343E-4</c:v>
                </c:pt>
                <c:pt idx="177">
                  <c:v>7.2118648727359513E-4</c:v>
                </c:pt>
                <c:pt idx="178">
                  <c:v>7.2568517326843107E-4</c:v>
                </c:pt>
                <c:pt idx="179">
                  <c:v>7.3370901530700483E-4</c:v>
                </c:pt>
                <c:pt idx="180">
                  <c:v>7.4075490275382627E-4</c:v>
                </c:pt>
                <c:pt idx="181">
                  <c:v>7.4379108129907223E-4</c:v>
                </c:pt>
                <c:pt idx="182">
                  <c:v>7.4653475846786499E-4</c:v>
                </c:pt>
                <c:pt idx="183">
                  <c:v>7.4898593409811198E-4</c:v>
                </c:pt>
                <c:pt idx="184">
                  <c:v>7.5291483334701448E-4</c:v>
                </c:pt>
                <c:pt idx="185">
                  <c:v>7.5586562139573488E-4</c:v>
                </c:pt>
                <c:pt idx="186">
                  <c:v>7.5685428933325305E-4</c:v>
                </c:pt>
                <c:pt idx="187">
                  <c:v>7.5755045581327174E-4</c:v>
                </c:pt>
                <c:pt idx="188">
                  <c:v>7.5795412067369838E-4</c:v>
                </c:pt>
                <c:pt idx="189">
                  <c:v>7.5778801869856127E-4</c:v>
                </c:pt>
                <c:pt idx="190">
                  <c:v>7.5664376505413244E-4</c:v>
                </c:pt>
                <c:pt idx="191">
                  <c:v>7.5558492222183027E-4</c:v>
                </c:pt>
                <c:pt idx="192">
                  <c:v>7.5425785331928452E-4</c:v>
                </c:pt>
                <c:pt idx="193">
                  <c:v>7.5275965981447257E-4</c:v>
                </c:pt>
                <c:pt idx="194">
                  <c:v>7.4927531365287525E-4</c:v>
                </c:pt>
                <c:pt idx="195">
                  <c:v>7.4529839396930697E-4</c:v>
                </c:pt>
                <c:pt idx="196">
                  <c:v>7.4306595447048984E-4</c:v>
                </c:pt>
                <c:pt idx="197">
                  <c:v>7.4068666591875498E-4</c:v>
                </c:pt>
                <c:pt idx="198">
                  <c:v>7.3252379605270868E-4</c:v>
                </c:pt>
                <c:pt idx="199">
                  <c:v>7.2332710166045366E-4</c:v>
                </c:pt>
                <c:pt idx="200">
                  <c:v>7.199198688467856E-4</c:v>
                </c:pt>
                <c:pt idx="201">
                  <c:v>7.1636578689915353E-4</c:v>
                </c:pt>
                <c:pt idx="202">
                  <c:v>7.0876950224563206E-4</c:v>
                </c:pt>
                <c:pt idx="203">
                  <c:v>7.0068096785003142E-4</c:v>
                </c:pt>
                <c:pt idx="204">
                  <c:v>6.963926402325793E-4</c:v>
                </c:pt>
                <c:pt idx="205">
                  <c:v>6.9195746340011688E-4</c:v>
                </c:pt>
                <c:pt idx="206">
                  <c:v>6.8737543759578301E-4</c:v>
                </c:pt>
                <c:pt idx="207">
                  <c:v>6.751880008201705E-4</c:v>
                </c:pt>
                <c:pt idx="208">
                  <c:v>6.6226257172674607E-4</c:v>
                </c:pt>
                <c:pt idx="209">
                  <c:v>6.567994512807207E-4</c:v>
                </c:pt>
                <c:pt idx="210">
                  <c:v>6.511894817817776E-4</c:v>
                </c:pt>
                <c:pt idx="211">
                  <c:v>6.4035647904359127E-4</c:v>
                </c:pt>
                <c:pt idx="212">
                  <c:v>6.3087960872842963E-4</c:v>
                </c:pt>
                <c:pt idx="213">
                  <c:v>6.2686955327295735E-4</c:v>
                </c:pt>
                <c:pt idx="214">
                  <c:v>6.2329618847001278E-4</c:v>
                </c:pt>
                <c:pt idx="215">
                  <c:v>6.2015951440064221E-4</c:v>
                </c:pt>
                <c:pt idx="216">
                  <c:v>6.1534283924376731E-4</c:v>
                </c:pt>
                <c:pt idx="217">
                  <c:v>6.1197972497262221E-4</c:v>
                </c:pt>
                <c:pt idx="218">
                  <c:v>6.1102650432798278E-4</c:v>
                </c:pt>
                <c:pt idx="219">
                  <c:v>6.1050997433587106E-4</c:v>
                </c:pt>
                <c:pt idx="220">
                  <c:v>6.1043013507733335E-4</c:v>
                </c:pt>
                <c:pt idx="221">
                  <c:v>6.1172711725010498E-4</c:v>
                </c:pt>
                <c:pt idx="222">
                  <c:v>6.1447768448741336E-4</c:v>
                </c:pt>
                <c:pt idx="223">
                  <c:v>6.1658129865360678E-4</c:v>
                </c:pt>
                <c:pt idx="224">
                  <c:v>6.1912160331023536E-4</c:v>
                </c:pt>
                <c:pt idx="225">
                  <c:v>6.2209859886253049E-4</c:v>
                </c:pt>
                <c:pt idx="226">
                  <c:v>6.3172618103818357E-4</c:v>
                </c:pt>
                <c:pt idx="227">
                  <c:v>6.4353393697924588E-4</c:v>
                </c:pt>
                <c:pt idx="228">
                  <c:v>6.49131076932985E-4</c:v>
                </c:pt>
                <c:pt idx="229">
                  <c:v>6.5516490762029811E-4</c:v>
                </c:pt>
                <c:pt idx="230">
                  <c:v>6.6868943024730087E-4</c:v>
                </c:pt>
                <c:pt idx="231">
                  <c:v>6.8354745633825154E-4</c:v>
                </c:pt>
                <c:pt idx="232">
                  <c:v>6.91046644791804E-4</c:v>
                </c:pt>
                <c:pt idx="233">
                  <c:v>6.9826442759102214E-4</c:v>
                </c:pt>
                <c:pt idx="234">
                  <c:v>7.052008045738134E-4</c:v>
                </c:pt>
                <c:pt idx="235">
                  <c:v>7.1813695230127383E-4</c:v>
                </c:pt>
                <c:pt idx="236">
                  <c:v>7.3013225498907985E-4</c:v>
                </c:pt>
                <c:pt idx="237">
                  <c:v>7.3566160297078298E-4</c:v>
                </c:pt>
                <c:pt idx="238">
                  <c:v>7.4090954529815178E-4</c:v>
                </c:pt>
                <c:pt idx="239">
                  <c:v>7.4587608164700114E-4</c:v>
                </c:pt>
                <c:pt idx="240">
                  <c:v>7.5487269609708651E-4</c:v>
                </c:pt>
                <c:pt idx="241">
                  <c:v>7.6292816871603719E-4</c:v>
                </c:pt>
                <c:pt idx="242">
                  <c:v>7.6648767565856701E-4</c:v>
                </c:pt>
                <c:pt idx="243">
                  <c:v>7.6976577686571623E-4</c:v>
                </c:pt>
                <c:pt idx="244">
                  <c:v>7.7276247209434601E-4</c:v>
                </c:pt>
                <c:pt idx="245">
                  <c:v>7.7781950037085035E-4</c:v>
                </c:pt>
                <c:pt idx="246">
                  <c:v>7.8193519387204091E-4</c:v>
                </c:pt>
                <c:pt idx="247">
                  <c:v>7.8352485945121231E-4</c:v>
                </c:pt>
                <c:pt idx="248">
                  <c:v>7.8483311905186426E-4</c:v>
                </c:pt>
                <c:pt idx="249">
                  <c:v>7.8585997283608933E-4</c:v>
                </c:pt>
                <c:pt idx="250">
                  <c:v>7.869773572610762E-4</c:v>
                </c:pt>
                <c:pt idx="251">
                  <c:v>7.8715332826884143E-4</c:v>
                </c:pt>
                <c:pt idx="252">
                  <c:v>7.8677315224151556E-4</c:v>
                </c:pt>
                <c:pt idx="253">
                  <c:v>7.8615925065417258E-4</c:v>
                </c:pt>
                <c:pt idx="254">
                  <c:v>7.8550234493768301E-4</c:v>
                </c:pt>
                <c:pt idx="255">
                  <c:v>7.8420580554775898E-4</c:v>
                </c:pt>
                <c:pt idx="256">
                  <c:v>7.8292148374958792E-4</c:v>
                </c:pt>
                <c:pt idx="257">
                  <c:v>7.8228795891255309E-4</c:v>
                </c:pt>
                <c:pt idx="258">
                  <c:v>7.8165911028382773E-4</c:v>
                </c:pt>
                <c:pt idx="259">
                  <c:v>7.8103493786341183E-4</c:v>
                </c:pt>
                <c:pt idx="260">
                  <c:v>7.7980384628991339E-4</c:v>
                </c:pt>
                <c:pt idx="261">
                  <c:v>7.7858501002170399E-4</c:v>
                </c:pt>
                <c:pt idx="262">
                  <c:v>7.7798421856178912E-4</c:v>
                </c:pt>
                <c:pt idx="263">
                  <c:v>7.7738810322913743E-4</c:v>
                </c:pt>
                <c:pt idx="264">
                  <c:v>7.767966641047952E-4</c:v>
                </c:pt>
                <c:pt idx="265">
                  <c:v>7.7563102140132411E-4</c:v>
                </c:pt>
                <c:pt idx="266">
                  <c:v>7.7447766952842834E-4</c:v>
                </c:pt>
                <c:pt idx="267">
                  <c:v>7.7390961136458714E-4</c:v>
                </c:pt>
                <c:pt idx="268">
                  <c:v>7.733462294090554E-4</c:v>
                </c:pt>
                <c:pt idx="269">
                  <c:v>7.7278752366183312E-4</c:v>
                </c:pt>
                <c:pt idx="270">
                  <c:v>7.7168733088199093E-4</c:v>
                </c:pt>
                <c:pt idx="271">
                  <c:v>7.7059946235080723E-4</c:v>
                </c:pt>
                <c:pt idx="272">
                  <c:v>7.7006413756408598E-4</c:v>
                </c:pt>
                <c:pt idx="273">
                  <c:v>7.6953348890462792E-4</c:v>
                </c:pt>
                <c:pt idx="274">
                  <c:v>7.6900751645347931E-4</c:v>
                </c:pt>
                <c:pt idx="275">
                  <c:v>7.6797277467788316E-4</c:v>
                </c:pt>
                <c:pt idx="276">
                  <c:v>7.6695038848884067E-4</c:v>
                </c:pt>
                <c:pt idx="277">
                  <c:v>7.664477969981931E-4</c:v>
                </c:pt>
                <c:pt idx="278">
                  <c:v>7.659498816348087E-4</c:v>
                </c:pt>
                <c:pt idx="279">
                  <c:v>7.6545664256078005E-4</c:v>
                </c:pt>
                <c:pt idx="280">
                  <c:v>7.6448735276198521E-4</c:v>
                </c:pt>
                <c:pt idx="281">
                  <c:v>7.6353044786148239E-4</c:v>
                </c:pt>
                <c:pt idx="282">
                  <c:v>7.6306058966690848E-4</c:v>
                </c:pt>
                <c:pt idx="283">
                  <c:v>7.6259540768064404E-4</c:v>
                </c:pt>
                <c:pt idx="284">
                  <c:v>7.6213490190268907E-4</c:v>
                </c:pt>
                <c:pt idx="285">
                  <c:v>7.6123106513429728E-4</c:v>
                </c:pt>
                <c:pt idx="286">
                  <c:v>7.6033964046873237E-4</c:v>
                </c:pt>
                <c:pt idx="287">
                  <c:v>7.5990251565127842E-4</c:v>
                </c:pt>
                <c:pt idx="288">
                  <c:v>7.5947006696108765E-4</c:v>
                </c:pt>
                <c:pt idx="289">
                  <c:v>7.5904229447920635E-4</c:v>
                </c:pt>
                <c:pt idx="290">
                  <c:v>7.5799860539682573E-4</c:v>
                </c:pt>
                <c:pt idx="291">
                  <c:v>7.5697357487025663E-4</c:v>
                </c:pt>
                <c:pt idx="292">
                  <c:v>7.5657385947613953E-4</c:v>
                </c:pt>
                <c:pt idx="293">
                  <c:v>7.561788202903319E-4</c:v>
                </c:pt>
                <c:pt idx="294">
                  <c:v>7.554058926625048E-4</c:v>
                </c:pt>
                <c:pt idx="295">
                  <c:v>7.5464542554914971E-4</c:v>
                </c:pt>
                <c:pt idx="296">
                  <c:v>7.542737673238431E-4</c:v>
                </c:pt>
                <c:pt idx="297">
                  <c:v>7.5390678530684596E-4</c:v>
                </c:pt>
                <c:pt idx="298">
                  <c:v>7.53544479417112E-4</c:v>
                </c:pt>
                <c:pt idx="299">
                  <c:v>7.5283700779138496E-4</c:v>
                </c:pt>
                <c:pt idx="300">
                  <c:v>7.521420178602245E-4</c:v>
                </c:pt>
                <c:pt idx="301">
                  <c:v>7.5180309301203785E-4</c:v>
                </c:pt>
                <c:pt idx="302">
                  <c:v>7.5146884429111438E-4</c:v>
                </c:pt>
                <c:pt idx="303">
                  <c:v>7.5113927177850037E-4</c:v>
                </c:pt>
                <c:pt idx="304">
                  <c:v>7.5049725712742865E-4</c:v>
                </c:pt>
                <c:pt idx="305">
                  <c:v>7.4986774356800012E-4</c:v>
                </c:pt>
                <c:pt idx="306">
                  <c:v>7.4956155193484086E-4</c:v>
                </c:pt>
                <c:pt idx="307">
                  <c:v>7.4926003650999107E-4</c:v>
                </c:pt>
                <c:pt idx="308">
                  <c:v>7.4896319737449701E-4</c:v>
                </c:pt>
                <c:pt idx="309">
                  <c:v>7.4838664064362059E-4</c:v>
                </c:pt>
                <c:pt idx="310">
                  <c:v>7.4782260234829145E-4</c:v>
                </c:pt>
                <c:pt idx="311">
                  <c:v>7.4754914409225215E-4</c:v>
                </c:pt>
                <c:pt idx="312">
                  <c:v>7.4728036196347603E-4</c:v>
                </c:pt>
                <c:pt idx="313">
                  <c:v>7.4701625612405564E-4</c:v>
                </c:pt>
                <c:pt idx="314">
                  <c:v>7.4650515839399156E-4</c:v>
                </c:pt>
                <c:pt idx="315">
                  <c:v>7.4600659444423734E-4</c:v>
                </c:pt>
                <c:pt idx="316">
                  <c:v>7.457658694842717E-4</c:v>
                </c:pt>
                <c:pt idx="317">
                  <c:v>7.4552982073261553E-4</c:v>
                </c:pt>
                <c:pt idx="318">
                  <c:v>7.4529844818926883E-4</c:v>
                </c:pt>
                <c:pt idx="319">
                  <c:v>7.4485281029749539E-4</c:v>
                </c:pt>
                <c:pt idx="320">
                  <c:v>7.4441971969374521E-4</c:v>
                </c:pt>
                <c:pt idx="321">
                  <c:v>7.4421172811089953E-4</c:v>
                </c:pt>
                <c:pt idx="322">
                  <c:v>7.4400841265531703E-4</c:v>
                </c:pt>
                <c:pt idx="323">
                  <c:v>7.4380977340804399E-4</c:v>
                </c:pt>
                <c:pt idx="324">
                  <c:v>7.4342959638114736E-4</c:v>
                </c:pt>
                <c:pt idx="325">
                  <c:v>7.4306197825890763E-4</c:v>
                </c:pt>
                <c:pt idx="326">
                  <c:v>7.4288671997213562E-4</c:v>
                </c:pt>
                <c:pt idx="327">
                  <c:v>7.427161378126268E-4</c:v>
                </c:pt>
                <c:pt idx="328">
                  <c:v>7.4255023186142743E-4</c:v>
                </c:pt>
                <c:pt idx="329">
                  <c:v>7.4223551664494758E-4</c:v>
                </c:pt>
                <c:pt idx="330">
                  <c:v>7.4193336997763204E-4</c:v>
                </c:pt>
                <c:pt idx="331">
                  <c:v>7.4179084498693371E-4</c:v>
                </c:pt>
                <c:pt idx="332">
                  <c:v>7.4165299620454483E-4</c:v>
                </c:pt>
                <c:pt idx="333">
                  <c:v>7.4151982354941914E-4</c:v>
                </c:pt>
                <c:pt idx="334">
                  <c:v>7.4127057106188065E-4</c:v>
                </c:pt>
                <c:pt idx="335">
                  <c:v>7.4103389493096472E-4</c:v>
                </c:pt>
                <c:pt idx="336">
                  <c:v>7.4092410331738634E-4</c:v>
                </c:pt>
                <c:pt idx="337">
                  <c:v>7.4081898775002486E-4</c:v>
                </c:pt>
                <c:pt idx="338">
                  <c:v>7.4071854847201912E-4</c:v>
                </c:pt>
                <c:pt idx="339">
                  <c:v>7.4053475960493098E-4</c:v>
                </c:pt>
                <c:pt idx="340">
                  <c:v>7.4036355311890567E-4</c:v>
                </c:pt>
                <c:pt idx="341">
                  <c:v>7.4028649480140096E-4</c:v>
                </c:pt>
                <c:pt idx="342">
                  <c:v>7.4021411261115944E-4</c:v>
                </c:pt>
                <c:pt idx="343">
                  <c:v>7.4014640662922737E-4</c:v>
                </c:pt>
                <c:pt idx="344">
                  <c:v>7.4002808232812955E-4</c:v>
                </c:pt>
                <c:pt idx="345">
                  <c:v>7.3992234454145489E-4</c:v>
                </c:pt>
                <c:pt idx="346">
                  <c:v>7.3987801952002386E-4</c:v>
                </c:pt>
                <c:pt idx="347">
                  <c:v>7.39838370625856E-4</c:v>
                </c:pt>
                <c:pt idx="348">
                  <c:v>7.3980339793999761E-4</c:v>
                </c:pt>
                <c:pt idx="349">
                  <c:v>7.3975053915043009E-4</c:v>
                </c:pt>
                <c:pt idx="350">
                  <c:v>7.397102691175661E-4</c:v>
                </c:pt>
                <c:pt idx="351">
                  <c:v>7.3969867739220874E-4</c:v>
                </c:pt>
                <c:pt idx="352">
                  <c:v>7.3969176187516084E-4</c:v>
                </c:pt>
                <c:pt idx="353">
                  <c:v>7.3968952248537612E-4</c:v>
                </c:pt>
                <c:pt idx="354">
                  <c:v>7.3970213015287878E-4</c:v>
                </c:pt>
                <c:pt idx="355">
                  <c:v>7.3972732700933186E-4</c:v>
                </c:pt>
                <c:pt idx="356">
                  <c:v>7.3974846858004817E-4</c:v>
                </c:pt>
                <c:pt idx="357">
                  <c:v>7.3977428635907394E-4</c:v>
                </c:pt>
                <c:pt idx="358">
                  <c:v>7.3980478026536289E-4</c:v>
                </c:pt>
                <c:pt idx="359">
                  <c:v>7.3988285530846032E-4</c:v>
                </c:pt>
                <c:pt idx="360">
                  <c:v>7.3997351805465961E-4</c:v>
                </c:pt>
                <c:pt idx="361">
                  <c:v>7.4002739292144959E-4</c:v>
                </c:pt>
                <c:pt idx="362">
                  <c:v>7.4008594399654903E-4</c:v>
                </c:pt>
                <c:pt idx="363">
                  <c:v>7.4014917127995794E-4</c:v>
                </c:pt>
                <c:pt idx="364">
                  <c:v>7.4029271459015911E-4</c:v>
                </c:pt>
                <c:pt idx="365">
                  <c:v>7.4044884225354934E-4</c:v>
                </c:pt>
                <c:pt idx="366">
                  <c:v>7.4053545049745928E-4</c:v>
                </c:pt>
                <c:pt idx="367">
                  <c:v>7.406267348686324E-4</c:v>
                </c:pt>
                <c:pt idx="368">
                  <c:v>7.4072269544811498E-4</c:v>
                </c:pt>
                <c:pt idx="369">
                  <c:v>7.4093170799797536E-4</c:v>
                </c:pt>
                <c:pt idx="370">
                  <c:v>7.4115329976809363E-4</c:v>
                </c:pt>
                <c:pt idx="371">
                  <c:v>7.4127264122703096E-4</c:v>
                </c:pt>
                <c:pt idx="372">
                  <c:v>7.4139665897532403E-4</c:v>
                </c:pt>
                <c:pt idx="373">
                  <c:v>7.4152535293192656E-4</c:v>
                </c:pt>
                <c:pt idx="374">
                  <c:v>7.4194718428377548E-4</c:v>
                </c:pt>
                <c:pt idx="375">
                  <c:v>7.4239571631662393E-4</c:v>
                </c:pt>
                <c:pt idx="376">
                  <c:v>7.4255714356930014E-4</c:v>
                </c:pt>
                <c:pt idx="377">
                  <c:v>7.4298636114689121E-4</c:v>
                </c:pt>
                <c:pt idx="378">
                  <c:v>7.4343442247104541E-4</c:v>
                </c:pt>
                <c:pt idx="379">
                  <c:v>7.4362390681148582E-4</c:v>
                </c:pt>
                <c:pt idx="380">
                  <c:v>7.438180673602357E-4</c:v>
                </c:pt>
                <c:pt idx="381">
                  <c:v>7.4422349322126702E-4</c:v>
                </c:pt>
                <c:pt idx="382">
                  <c:v>7.4464147147623727E-4</c:v>
                </c:pt>
                <c:pt idx="383">
                  <c:v>7.4485901298548818E-4</c:v>
                </c:pt>
                <c:pt idx="384">
                  <c:v>7.4508123062200227E-4</c:v>
                </c:pt>
                <c:pt idx="385">
                  <c:v>7.4530812446682582E-4</c:v>
                </c:pt>
                <c:pt idx="386">
                  <c:v>7.4577902326862977E-4</c:v>
                </c:pt>
                <c:pt idx="387">
                  <c:v>7.4626246176712208E-4</c:v>
                </c:pt>
                <c:pt idx="388">
                  <c:v>7.4651273665349294E-4</c:v>
                </c:pt>
                <c:pt idx="389">
                  <c:v>7.467676875860807E-4</c:v>
                </c:pt>
                <c:pt idx="390">
                  <c:v>7.470273148080242E-4</c:v>
                </c:pt>
                <c:pt idx="391">
                  <c:v>7.4756368752315627E-4</c:v>
                </c:pt>
                <c:pt idx="392">
                  <c:v>7.4811258537366143E-4</c:v>
                </c:pt>
                <c:pt idx="393">
                  <c:v>7.4839559347505968E-4</c:v>
                </c:pt>
                <c:pt idx="394">
                  <c:v>7.486832777847674E-4</c:v>
                </c:pt>
                <c:pt idx="395">
                  <c:v>7.4897563830278457E-4</c:v>
                </c:pt>
                <c:pt idx="396">
                  <c:v>7.4957748595783091E-4</c:v>
                </c:pt>
                <c:pt idx="397">
                  <c:v>7.5019184213376278E-4</c:v>
                </c:pt>
                <c:pt idx="398">
                  <c:v>7.5050758361228098E-4</c:v>
                </c:pt>
                <c:pt idx="399">
                  <c:v>7.5082800121806237E-4</c:v>
                </c:pt>
                <c:pt idx="400">
                  <c:v>7.511530951131995E-4</c:v>
                </c:pt>
                <c:pt idx="401">
                  <c:v>7.5182041857265369E-4</c:v>
                </c:pt>
                <c:pt idx="402">
                  <c:v>7.5250023220951867E-4</c:v>
                </c:pt>
                <c:pt idx="403">
                  <c:v>7.5284870698411055E-4</c:v>
                </c:pt>
                <c:pt idx="404">
                  <c:v>7.5320185788596561E-4</c:v>
                </c:pt>
                <c:pt idx="405">
                  <c:v>7.5355968507717641E-4</c:v>
                </c:pt>
                <c:pt idx="406">
                  <c:v>7.5429248542165561E-4</c:v>
                </c:pt>
                <c:pt idx="407">
                  <c:v>7.5503775551988284E-4</c:v>
                </c:pt>
                <c:pt idx="408">
                  <c:v>7.5541896350950211E-4</c:v>
                </c:pt>
                <c:pt idx="409">
                  <c:v>7.558048478695234E-4</c:v>
                </c:pt>
                <c:pt idx="410">
                  <c:v>7.5619540835680787E-4</c:v>
                </c:pt>
                <c:pt idx="411">
                  <c:v>7.5699368647782117E-4</c:v>
                </c:pt>
                <c:pt idx="412">
                  <c:v>7.5780441206485527E-4</c:v>
                </c:pt>
                <c:pt idx="413">
                  <c:v>7.5821835343159449E-4</c:v>
                </c:pt>
                <c:pt idx="414">
                  <c:v>7.5863697100664318E-4</c:v>
                </c:pt>
                <c:pt idx="415">
                  <c:v>7.5906026479000133E-4</c:v>
                </c:pt>
                <c:pt idx="416">
                  <c:v>7.5992402176816587E-4</c:v>
                </c:pt>
                <c:pt idx="417">
                  <c:v>7.6080020176338969E-4</c:v>
                </c:pt>
                <c:pt idx="418">
                  <c:v>7.6124687650724887E-4</c:v>
                </c:pt>
                <c:pt idx="419">
                  <c:v>7.6169822745941751E-4</c:v>
                </c:pt>
                <c:pt idx="420">
                  <c:v>7.6215425453884933E-4</c:v>
                </c:pt>
                <c:pt idx="421">
                  <c:v>7.6308349131970498E-4</c:v>
                </c:pt>
                <c:pt idx="422">
                  <c:v>7.6402512477757867E-4</c:v>
                </c:pt>
                <c:pt idx="423">
                  <c:v>7.6450453281751152E-4</c:v>
                </c:pt>
                <c:pt idx="424">
                  <c:v>7.6498861706575383E-4</c:v>
                </c:pt>
                <c:pt idx="425">
                  <c:v>7.654773775223056E-4</c:v>
                </c:pt>
                <c:pt idx="426">
                  <c:v>7.6647209515945402E-4</c:v>
                </c:pt>
                <c:pt idx="427">
                  <c:v>7.6747918110742219E-4</c:v>
                </c:pt>
                <c:pt idx="428">
                  <c:v>7.6799132244342871E-4</c:v>
                </c:pt>
                <c:pt idx="429">
                  <c:v>7.685081399877447E-4</c:v>
                </c:pt>
                <c:pt idx="430">
                  <c:v>7.6902963374037014E-4</c:v>
                </c:pt>
                <c:pt idx="431">
                  <c:v>7.7008983328741298E-4</c:v>
                </c:pt>
                <c:pt idx="432">
                  <c:v>7.7116237059082771E-4</c:v>
                </c:pt>
                <c:pt idx="433">
                  <c:v>7.7170724530395418E-4</c:v>
                </c:pt>
                <c:pt idx="434">
                  <c:v>7.7225679622539012E-4</c:v>
                </c:pt>
                <c:pt idx="435">
                  <c:v>7.7281102327408924E-4</c:v>
                </c:pt>
                <c:pt idx="436">
                  <c:v>7.7393670575761264E-4</c:v>
                </c:pt>
                <c:pt idx="437">
                  <c:v>7.7507469347093405E-4</c:v>
                </c:pt>
                <c:pt idx="438">
                  <c:v>7.756523014801342E-4</c:v>
                </c:pt>
                <c:pt idx="439">
                  <c:v>7.7623458569764381E-4</c:v>
                </c:pt>
                <c:pt idx="440">
                  <c:v>7.7801748838424167E-4</c:v>
                </c:pt>
                <c:pt idx="441">
                  <c:v>7.7982649089092249E-4</c:v>
                </c:pt>
                <c:pt idx="442">
                  <c:v>7.8044150848555205E-4</c:v>
                </c:pt>
                <c:pt idx="443">
                  <c:v>7.8106120212639851E-4</c:v>
                </c:pt>
                <c:pt idx="444">
                  <c:v>7.8231785367070361E-4</c:v>
                </c:pt>
                <c:pt idx="445">
                  <c:v>7.8358673893497155E-4</c:v>
                </c:pt>
                <c:pt idx="446">
                  <c:v>7.8422981361736532E-4</c:v>
                </c:pt>
                <c:pt idx="447">
                  <c:v>7.8487756450806856E-4</c:v>
                </c:pt>
                <c:pt idx="448">
                  <c:v>7.8552999152603498E-4</c:v>
                </c:pt>
                <c:pt idx="449">
                  <c:v>7.8685212919464109E-4</c:v>
                </c:pt>
                <c:pt idx="450">
                  <c:v>7.8818646168099527E-4</c:v>
                </c:pt>
                <c:pt idx="451">
                  <c:v>7.8886226965946271E-4</c:v>
                </c:pt>
                <c:pt idx="452">
                  <c:v>7.8954275384623962E-4</c:v>
                </c:pt>
                <c:pt idx="453">
                  <c:v>7.9022791424132599E-4</c:v>
                </c:pt>
                <c:pt idx="454">
                  <c:v>7.9161553911485016E-4</c:v>
                </c:pt>
                <c:pt idx="455">
                  <c:v>7.9301531766162725E-4</c:v>
                </c:pt>
                <c:pt idx="456">
                  <c:v>7.9372385893616837E-4</c:v>
                </c:pt>
                <c:pt idx="457">
                  <c:v>7.9443707641901895E-4</c:v>
                </c:pt>
                <c:pt idx="458">
                  <c:v>7.9515497019122527E-4</c:v>
                </c:pt>
                <c:pt idx="459">
                  <c:v>7.9660808348536183E-4</c:v>
                </c:pt>
                <c:pt idx="460">
                  <c:v>7.9807330695791379E-4</c:v>
                </c:pt>
                <c:pt idx="461">
                  <c:v>7.9881458160957486E-4</c:v>
                </c:pt>
                <c:pt idx="462">
                  <c:v>7.9956053246954539E-4</c:v>
                </c:pt>
                <c:pt idx="463">
                  <c:v>8.0031115953782539E-4</c:v>
                </c:pt>
                <c:pt idx="464">
                  <c:v>8.0221375274969198E-4</c:v>
                </c:pt>
                <c:pt idx="465">
                  <c:v>8.041344375986359E-4</c:v>
                </c:pt>
                <c:pt idx="466">
                  <c:v>8.0491312175468011E-4</c:v>
                </c:pt>
                <c:pt idx="467">
                  <c:v>8.0569648211903377E-4</c:v>
                </c:pt>
                <c:pt idx="468">
                  <c:v>8.0728057565833866E-4</c:v>
                </c:pt>
                <c:pt idx="469">
                  <c:v>8.0887668549745051E-4</c:v>
                </c:pt>
                <c:pt idx="470">
                  <c:v>8.0968342690335149E-4</c:v>
                </c:pt>
                <c:pt idx="471">
                  <c:v>8.1049484435546937E-4</c:v>
                </c:pt>
                <c:pt idx="472">
                  <c:v>8.1131093809694299E-4</c:v>
                </c:pt>
                <c:pt idx="473">
                  <c:v>8.1296052351483483E-4</c:v>
                </c:pt>
                <c:pt idx="474">
                  <c:v>8.1462207482174698E-4</c:v>
                </c:pt>
                <c:pt idx="475">
                  <c:v>8.1546154952372163E-4</c:v>
                </c:pt>
                <c:pt idx="476">
                  <c:v>8.1630570035295946E-4</c:v>
                </c:pt>
                <c:pt idx="477">
                  <c:v>8.1715452739050676E-4</c:v>
                </c:pt>
                <c:pt idx="478">
                  <c:v>8.1930273455765867E-4</c:v>
                </c:pt>
                <c:pt idx="479">
                  <c:v>8.214688055407926E-4</c:v>
                </c:pt>
                <c:pt idx="480">
                  <c:v>8.2234568974715039E-4</c:v>
                </c:pt>
                <c:pt idx="481">
                  <c:v>8.2322725008077136E-4</c:v>
                </c:pt>
                <c:pt idx="482">
                  <c:v>8.2500782292993524E-4</c:v>
                </c:pt>
                <c:pt idx="483">
                  <c:v>8.2680025349834985E-4</c:v>
                </c:pt>
                <c:pt idx="484">
                  <c:v>8.277051949545644E-4</c:v>
                </c:pt>
                <c:pt idx="485">
                  <c:v>8.2861481245699586E-4</c:v>
                </c:pt>
                <c:pt idx="486">
                  <c:v>8.2952910616773678E-4</c:v>
                </c:pt>
                <c:pt idx="487">
                  <c:v>8.3137517454257026E-4</c:v>
                </c:pt>
                <c:pt idx="488">
                  <c:v>8.3323304293170253E-4</c:v>
                </c:pt>
                <c:pt idx="489">
                  <c:v>8.3417071768399076E-4</c:v>
                </c:pt>
                <c:pt idx="490">
                  <c:v>8.3511306848249589E-4</c:v>
                </c:pt>
                <c:pt idx="491">
                  <c:v>8.3606009557035676E-4</c:v>
                </c:pt>
                <c:pt idx="492">
                  <c:v>8.379716608486466E-4</c:v>
                </c:pt>
                <c:pt idx="493">
                  <c:v>8.3989496576175604E-4</c:v>
                </c:pt>
                <c:pt idx="494">
                  <c:v>8.4086537381011794E-4</c:v>
                </c:pt>
                <c:pt idx="495">
                  <c:v>8.4184045798574303E-4</c:v>
                </c:pt>
                <c:pt idx="496">
                  <c:v>8.4282021845072386E-4</c:v>
                </c:pt>
                <c:pt idx="497">
                  <c:v>8.4479728182114877E-4</c:v>
                </c:pt>
                <c:pt idx="498">
                  <c:v>8.467860219074641E-4</c:v>
                </c:pt>
                <c:pt idx="499">
                  <c:v>8.4778916333294596E-4</c:v>
                </c:pt>
                <c:pt idx="500">
                  <c:v>8.48796980885691E-4</c:v>
                </c:pt>
                <c:pt idx="501">
                  <c:v>8.498094746467455E-4</c:v>
                </c:pt>
                <c:pt idx="502">
                  <c:v>8.5185203754112326E-4</c:v>
                </c:pt>
                <c:pt idx="503">
                  <c:v>8.5390621161196556E-4</c:v>
                </c:pt>
                <c:pt idx="504">
                  <c:v>8.5494208625247481E-4</c:v>
                </c:pt>
                <c:pt idx="505">
                  <c:v>8.559826371823398E-4</c:v>
                </c:pt>
                <c:pt idx="506">
                  <c:v>8.5702845336488309E-4</c:v>
                </c:pt>
                <c:pt idx="507">
                  <c:v>8.5914829866973197E-4</c:v>
                </c:pt>
                <c:pt idx="508">
                  <c:v>8.612914682026851E-4</c:v>
                </c:pt>
                <c:pt idx="509">
                  <c:v>8.6237774852393478E-4</c:v>
                </c:pt>
                <c:pt idx="510">
                  <c:v>8.6347223940075324E-4</c:v>
                </c:pt>
                <c:pt idx="511">
                  <c:v>8.645749410762793E-4</c:v>
                </c:pt>
                <c:pt idx="512">
                  <c:v>8.6680977154844174E-4</c:v>
                </c:pt>
                <c:pt idx="513">
                  <c:v>8.690678538203489E-4</c:v>
                </c:pt>
                <c:pt idx="514">
                  <c:v>8.7021160859790392E-4</c:v>
                </c:pt>
                <c:pt idx="515">
                  <c:v>8.7136357409312026E-4</c:v>
                </c:pt>
                <c:pt idx="516">
                  <c:v>8.7252375022495166E-4</c:v>
                </c:pt>
                <c:pt idx="517">
                  <c:v>8.7487356813372352E-4</c:v>
                </c:pt>
                <c:pt idx="518">
                  <c:v>8.833396885066237E-4</c:v>
                </c:pt>
                <c:pt idx="519">
                  <c:v>8.9220813274818833E-4</c:v>
                </c:pt>
                <c:pt idx="520">
                  <c:v>9.014789009934947E-4</c:v>
                </c:pt>
                <c:pt idx="521">
                  <c:v>9.1115199324254281E-4</c:v>
                </c:pt>
                <c:pt idx="522">
                  <c:v>9.2196603652033859E-4</c:v>
                </c:pt>
                <c:pt idx="523">
                  <c:v>9.3170515034620349E-4</c:v>
                </c:pt>
                <c:pt idx="524">
                  <c:v>9.4258521538992401E-4</c:v>
                </c:pt>
                <c:pt idx="525">
                  <c:v>9.5386760486963307E-4</c:v>
                </c:pt>
                <c:pt idx="526">
                  <c:v>9.6555231892040782E-4</c:v>
                </c:pt>
                <c:pt idx="527">
                  <c:v>9.7763935767732546E-4</c:v>
                </c:pt>
                <c:pt idx="528">
                  <c:v>9.9012872124844753E-4</c:v>
                </c:pt>
                <c:pt idx="529">
                  <c:v>1.0030204097688511E-3</c:v>
                </c:pt>
                <c:pt idx="530">
                  <c:v>1.0163144233195829E-3</c:v>
                </c:pt>
                <c:pt idx="531">
                  <c:v>1.0300107620897503E-3</c:v>
                </c:pt>
                <c:pt idx="532">
                  <c:v>1.0441094261604E-3</c:v>
                </c:pt>
                <c:pt idx="533">
                  <c:v>1.05861041572064E-3</c:v>
                </c:pt>
                <c:pt idx="534">
                  <c:v>1.0735137308785319E-3</c:v>
                </c:pt>
                <c:pt idx="535">
                  <c:v>1.0888193717961681E-3</c:v>
                </c:pt>
                <c:pt idx="536">
                  <c:v>1.1045273386626568E-3</c:v>
                </c:pt>
                <c:pt idx="537">
                  <c:v>1.1206376315590443E-3</c:v>
                </c:pt>
                <c:pt idx="538">
                  <c:v>1.1371502507014539E-3</c:v>
                </c:pt>
                <c:pt idx="539">
                  <c:v>1.1540651962519781E-3</c:v>
                </c:pt>
                <c:pt idx="540">
                  <c:v>1.1713824683456944E-3</c:v>
                </c:pt>
                <c:pt idx="541">
                  <c:v>1.1891020671717103E-3</c:v>
                </c:pt>
                <c:pt idx="542">
                  <c:v>1.207223992919134E-3</c:v>
                </c:pt>
                <c:pt idx="543">
                  <c:v>1.2257482457500581E-3</c:v>
                </c:pt>
                <c:pt idx="544">
                  <c:v>1.2446748258535905E-3</c:v>
                </c:pt>
                <c:pt idx="545">
                  <c:v>1.2640037333918239E-3</c:v>
                </c:pt>
                <c:pt idx="546">
                  <c:v>1.2837349686078971E-3</c:v>
                </c:pt>
                <c:pt idx="547">
                  <c:v>1.3038685316639025E-3</c:v>
                </c:pt>
                <c:pt idx="548">
                  <c:v>1.3244044227489484E-3</c:v>
                </c:pt>
                <c:pt idx="549">
                  <c:v>1.3453426421061734E-3</c:v>
                </c:pt>
                <c:pt idx="550">
                  <c:v>1.3666831899246854E-3</c:v>
                </c:pt>
                <c:pt idx="551">
                  <c:v>1.3884260663935926E-3</c:v>
                </c:pt>
                <c:pt idx="552">
                  <c:v>1.4105712717830492E-3</c:v>
                </c:pt>
                <c:pt idx="553">
                  <c:v>1.4331188062281324E-3</c:v>
                </c:pt>
                <c:pt idx="554">
                  <c:v>1.4560686700260119E-3</c:v>
                </c:pt>
                <c:pt idx="555">
                  <c:v>1.479420863392811E-3</c:v>
                </c:pt>
                <c:pt idx="556">
                  <c:v>1.5134700461705286E-3</c:v>
                </c:pt>
                <c:pt idx="557">
                  <c:v>1.5377991231835253E-3</c:v>
                </c:pt>
                <c:pt idx="558">
                  <c:v>1.562530523903094E-3</c:v>
                </c:pt>
                <c:pt idx="559">
                  <c:v>1.5876642483292347E-3</c:v>
                </c:pt>
                <c:pt idx="560">
                  <c:v>1.61320029662404E-3</c:v>
                </c:pt>
                <c:pt idx="561">
                  <c:v>1.6391386688685561E-3</c:v>
                </c:pt>
                <c:pt idx="562">
                  <c:v>1.665479365062783E-3</c:v>
                </c:pt>
                <c:pt idx="563">
                  <c:v>1.6922223854498597E-3</c:v>
                </c:pt>
                <c:pt idx="564">
                  <c:v>1.719367730029786E-3</c:v>
                </c:pt>
                <c:pt idx="565">
                  <c:v>1.7469153988025621E-3</c:v>
                </c:pt>
                <c:pt idx="566">
                  <c:v>1.7748653919302804E-3</c:v>
                </c:pt>
                <c:pt idx="567">
                  <c:v>1.8031243180816059E-3</c:v>
                </c:pt>
                <c:pt idx="568">
                  <c:v>1.831364541263758E-3</c:v>
                </c:pt>
                <c:pt idx="569">
                  <c:v>1.8595569723456329E-3</c:v>
                </c:pt>
                <c:pt idx="570">
                  <c:v>1.8877016113272305E-3</c:v>
                </c:pt>
                <c:pt idx="571">
                  <c:v>1.9157984581275045E-3</c:v>
                </c:pt>
                <c:pt idx="572">
                  <c:v>1.9438475128275012E-3</c:v>
                </c:pt>
                <c:pt idx="573">
                  <c:v>1.9718487754272207E-3</c:v>
                </c:pt>
                <c:pt idx="574">
                  <c:v>1.9998022458456166E-3</c:v>
                </c:pt>
                <c:pt idx="575">
                  <c:v>2.027707924082689E-3</c:v>
                </c:pt>
                <c:pt idx="576">
                  <c:v>2.0555658101384378E-3</c:v>
                </c:pt>
                <c:pt idx="577">
                  <c:v>2.0833759039318167E-3</c:v>
                </c:pt>
                <c:pt idx="578">
                  <c:v>2.1111382056249184E-3</c:v>
                </c:pt>
                <c:pt idx="579">
                  <c:v>2.1388527150556502E-3</c:v>
                </c:pt>
                <c:pt idx="580">
                  <c:v>2.1665194322240122E-3</c:v>
                </c:pt>
                <c:pt idx="581">
                  <c:v>2.1941383572110507E-3</c:v>
                </c:pt>
                <c:pt idx="582">
                  <c:v>2.2217094899357193E-3</c:v>
                </c:pt>
                <c:pt idx="583">
                  <c:v>2.2492328304790643E-3</c:v>
                </c:pt>
                <c:pt idx="584">
                  <c:v>2.2767083786789932E-3</c:v>
                </c:pt>
                <c:pt idx="585">
                  <c:v>2.304136134535506E-3</c:v>
                </c:pt>
                <c:pt idx="586">
                  <c:v>2.3315160982106953E-3</c:v>
                </c:pt>
                <c:pt idx="587">
                  <c:v>2.3588482695424684E-3</c:v>
                </c:pt>
                <c:pt idx="588">
                  <c:v>2.3861326485308254E-3</c:v>
                </c:pt>
                <c:pt idx="589">
                  <c:v>2.4133692353378589E-3</c:v>
                </c:pt>
                <c:pt idx="590">
                  <c:v>2.4405580296393836E-3</c:v>
                </c:pt>
                <c:pt idx="591">
                  <c:v>2.4715888272586199E-3</c:v>
                </c:pt>
                <c:pt idx="592">
                  <c:v>2.4967340591625087E-3</c:v>
                </c:pt>
                <c:pt idx="593">
                  <c:v>2.5218376587266E-3</c:v>
                </c:pt>
                <c:pt idx="594">
                  <c:v>2.5488352836544603E-3</c:v>
                </c:pt>
                <c:pt idx="595">
                  <c:v>2.5757851162389045E-3</c:v>
                </c:pt>
                <c:pt idx="596">
                  <c:v>2.6026871563988863E-3</c:v>
                </c:pt>
                <c:pt idx="597">
                  <c:v>2.6295414041344056E-3</c:v>
                </c:pt>
                <c:pt idx="598">
                  <c:v>2.6563478594454626E-3</c:v>
                </c:pt>
                <c:pt idx="599">
                  <c:v>2.6831065223320572E-3</c:v>
                </c:pt>
                <c:pt idx="600">
                  <c:v>2.7098173927941893E-3</c:v>
                </c:pt>
                <c:pt idx="601">
                  <c:v>2.7364804708318591E-3</c:v>
                </c:pt>
                <c:pt idx="602">
                  <c:v>2.7630957564450664E-3</c:v>
                </c:pt>
                <c:pt idx="603">
                  <c:v>2.7896632494717188E-3</c:v>
                </c:pt>
                <c:pt idx="604">
                  <c:v>2.8161829501549551E-3</c:v>
                </c:pt>
                <c:pt idx="605">
                  <c:v>2.8426548582516364E-3</c:v>
                </c:pt>
                <c:pt idx="606">
                  <c:v>2.8690789738428091E-3</c:v>
                </c:pt>
                <c:pt idx="607">
                  <c:v>2.8954552970095193E-3</c:v>
                </c:pt>
                <c:pt idx="608">
                  <c:v>2.9217838275896746E-3</c:v>
                </c:pt>
                <c:pt idx="609">
                  <c:v>2.9480645656643212E-3</c:v>
                </c:pt>
                <c:pt idx="610">
                  <c:v>2.9742975111524128E-3</c:v>
                </c:pt>
                <c:pt idx="611">
                  <c:v>3.0004826641349958E-3</c:v>
                </c:pt>
                <c:pt idx="612">
                  <c:v>3.0266200244499775E-3</c:v>
                </c:pt>
                <c:pt idx="613">
                  <c:v>3.0527095923404968E-3</c:v>
                </c:pt>
                <c:pt idx="614">
                  <c:v>3.0787513675634148E-3</c:v>
                </c:pt>
                <c:pt idx="615">
                  <c:v>3.1047453501997779E-3</c:v>
                </c:pt>
                <c:pt idx="616">
                  <c:v>3.1306915402495861E-3</c:v>
                </c:pt>
                <c:pt idx="617">
                  <c:v>3.1565899377128392E-3</c:v>
                </c:pt>
                <c:pt idx="618">
                  <c:v>3.1824405425084912E-3</c:v>
                </c:pt>
                <c:pt idx="619">
                  <c:v>3.208251960130637E-3</c:v>
                </c:pt>
                <c:pt idx="620">
                  <c:v>3.2342651425498747E-3</c:v>
                </c:pt>
                <c:pt idx="621">
                  <c:v>3.2605919604600242E-3</c:v>
                </c:pt>
                <c:pt idx="622">
                  <c:v>3.2872324139421316E-3</c:v>
                </c:pt>
                <c:pt idx="623">
                  <c:v>3.314186502996197E-3</c:v>
                </c:pt>
                <c:pt idx="624">
                  <c:v>3.3414542277032666E-3</c:v>
                </c:pt>
                <c:pt idx="625">
                  <c:v>3.369035588225433E-3</c:v>
                </c:pt>
                <c:pt idx="626">
                  <c:v>3.3969305845626963E-3</c:v>
                </c:pt>
                <c:pt idx="627">
                  <c:v>3.4251392167961026E-3</c:v>
                </c:pt>
                <c:pt idx="628">
                  <c:v>3.4536614850066982E-3</c:v>
                </c:pt>
                <c:pt idx="629">
                  <c:v>3.4824973891944833E-3</c:v>
                </c:pt>
                <c:pt idx="630">
                  <c:v>3.5116469295215502E-3</c:v>
                </c:pt>
                <c:pt idx="631">
                  <c:v>3.5411101060689454E-3</c:v>
                </c:pt>
                <c:pt idx="632">
                  <c:v>3.5708869188366688E-3</c:v>
                </c:pt>
                <c:pt idx="633">
                  <c:v>3.6009773679868129E-3</c:v>
                </c:pt>
                <c:pt idx="634">
                  <c:v>3.6313814536004241E-3</c:v>
                </c:pt>
                <c:pt idx="635">
                  <c:v>3.6620991756775023E-3</c:v>
                </c:pt>
                <c:pt idx="636">
                  <c:v>3.6931305342990939E-3</c:v>
                </c:pt>
                <c:pt idx="637">
                  <c:v>3.7244755295462451E-3</c:v>
                </c:pt>
                <c:pt idx="638">
                  <c:v>3.7561341615810484E-3</c:v>
                </c:pt>
                <c:pt idx="639">
                  <c:v>3.7881064304845502E-3</c:v>
                </c:pt>
                <c:pt idx="640">
                  <c:v>3.8203923361757042E-3</c:v>
                </c:pt>
                <c:pt idx="641">
                  <c:v>3.8529918788976492E-3</c:v>
                </c:pt>
                <c:pt idx="642">
                  <c:v>3.8859050587314314E-3</c:v>
                </c:pt>
                <c:pt idx="643">
                  <c:v>3.919131875677051E-3</c:v>
                </c:pt>
                <c:pt idx="644">
                  <c:v>3.9526723299776467E-3</c:v>
                </c:pt>
                <c:pt idx="645">
                  <c:v>3.986526421471126E-3</c:v>
                </c:pt>
                <c:pt idx="646">
                  <c:v>4.0206941504006277E-3</c:v>
                </c:pt>
                <c:pt idx="647">
                  <c:v>4.0551755168471981E-3</c:v>
                </c:pt>
                <c:pt idx="648">
                  <c:v>4.0899705208918835E-3</c:v>
                </c:pt>
                <c:pt idx="649">
                  <c:v>4.1250791626967764E-3</c:v>
                </c:pt>
                <c:pt idx="650">
                  <c:v>4.1605014420997843E-3</c:v>
                </c:pt>
                <c:pt idx="651">
                  <c:v>4.1962373595061386E-3</c:v>
                </c:pt>
                <c:pt idx="652">
                  <c:v>4.232286914834793E-3</c:v>
                </c:pt>
                <c:pt idx="653">
                  <c:v>4.2686501081667938E-3</c:v>
                </c:pt>
                <c:pt idx="654">
                  <c:v>4.3053269396642335E-3</c:v>
                </c:pt>
                <c:pt idx="655">
                  <c:v>4.3423174094081585E-3</c:v>
                </c:pt>
                <c:pt idx="656">
                  <c:v>4.3796215174796149E-3</c:v>
                </c:pt>
                <c:pt idx="657">
                  <c:v>4.4172392639596492E-3</c:v>
                </c:pt>
                <c:pt idx="658">
                  <c:v>4.4551706490103538E-3</c:v>
                </c:pt>
                <c:pt idx="659">
                  <c:v>4.4934156726317287E-3</c:v>
                </c:pt>
                <c:pt idx="660">
                  <c:v>4.5319743349858665E-3</c:v>
                </c:pt>
                <c:pt idx="661">
                  <c:v>4.5708466362348599E-3</c:v>
                </c:pt>
                <c:pt idx="662">
                  <c:v>4.6100325762976624E-3</c:v>
                </c:pt>
                <c:pt idx="663">
                  <c:v>4.6495321554174129E-3</c:v>
                </c:pt>
                <c:pt idx="664">
                  <c:v>4.6893453736751578E-3</c:v>
                </c:pt>
                <c:pt idx="665">
                  <c:v>4.7294722311519433E-3</c:v>
                </c:pt>
                <c:pt idx="666">
                  <c:v>4.7699127280098619E-3</c:v>
                </c:pt>
                <c:pt idx="667">
                  <c:v>4.8106668641678674E-3</c:v>
                </c:pt>
                <c:pt idx="668">
                  <c:v>4.8517346399501449E-3</c:v>
                </c:pt>
                <c:pt idx="669">
                  <c:v>4.8931160554377406E-3</c:v>
                </c:pt>
                <c:pt idx="670">
                  <c:v>4.9348111106306547E-3</c:v>
                </c:pt>
                <c:pt idx="671">
                  <c:v>4.9768164490782141E-3</c:v>
                </c:pt>
                <c:pt idx="672">
                  <c:v>5.0190380887837893E-3</c:v>
                </c:pt>
                <c:pt idx="673">
                  <c:v>5.0614323951592155E-3</c:v>
                </c:pt>
                <c:pt idx="674">
                  <c:v>5.1039993682044926E-3</c:v>
                </c:pt>
                <c:pt idx="675">
                  <c:v>5.1467390079196207E-3</c:v>
                </c:pt>
                <c:pt idx="676">
                  <c:v>5.1896513145477385E-3</c:v>
                </c:pt>
                <c:pt idx="677">
                  <c:v>5.2327362880077999E-3</c:v>
                </c:pt>
                <c:pt idx="678">
                  <c:v>5.275993928380851E-3</c:v>
                </c:pt>
                <c:pt idx="679">
                  <c:v>5.3194242357479382E-3</c:v>
                </c:pt>
                <c:pt idx="680">
                  <c:v>5.3630272101901078E-3</c:v>
                </c:pt>
                <c:pt idx="681">
                  <c:v>5.4068028517073596E-3</c:v>
                </c:pt>
                <c:pt idx="682">
                  <c:v>5.4507511604617864E-3</c:v>
                </c:pt>
                <c:pt idx="683">
                  <c:v>5.4948721363723418E-3</c:v>
                </c:pt>
                <c:pt idx="684">
                  <c:v>5.5391657796821647E-3</c:v>
                </c:pt>
                <c:pt idx="685">
                  <c:v>5.5836320903102088E-3</c:v>
                </c:pt>
                <c:pt idx="686">
                  <c:v>5.6282710683375203E-3</c:v>
                </c:pt>
                <c:pt idx="687">
                  <c:v>5.6730827138451456E-3</c:v>
                </c:pt>
                <c:pt idx="688">
                  <c:v>5.7180670269951772E-3</c:v>
                </c:pt>
                <c:pt idx="689">
                  <c:v>5.7632240077065688E-3</c:v>
                </c:pt>
                <c:pt idx="690">
                  <c:v>5.8085536560603668E-3</c:v>
                </c:pt>
                <c:pt idx="691">
                  <c:v>5.8540559722186636E-3</c:v>
                </c:pt>
                <c:pt idx="692">
                  <c:v>5.8997309561814593E-3</c:v>
                </c:pt>
                <c:pt idx="693">
                  <c:v>5.9455786080298001E-3</c:v>
                </c:pt>
                <c:pt idx="694">
                  <c:v>5.9915989278447324E-3</c:v>
                </c:pt>
                <c:pt idx="695">
                  <c:v>6.0377919156262561E-3</c:v>
                </c:pt>
                <c:pt idx="696">
                  <c:v>6.0907953319577768E-3</c:v>
                </c:pt>
                <c:pt idx="697">
                  <c:v>6.1373583228374606E-3</c:v>
                </c:pt>
                <c:pt idx="698">
                  <c:v>6.184093982007921E-3</c:v>
                </c:pt>
                <c:pt idx="699">
                  <c:v>6.2310023093070654E-3</c:v>
                </c:pt>
                <c:pt idx="700">
                  <c:v>6.278083305059079E-3</c:v>
                </c:pt>
                <c:pt idx="701">
                  <c:v>6.3253369691829153E-3</c:v>
                </c:pt>
                <c:pt idx="702">
                  <c:v>6.3727633018406671E-3</c:v>
                </c:pt>
                <c:pt idx="703">
                  <c:v>6.420362302951288E-3</c:v>
                </c:pt>
                <c:pt idx="704">
                  <c:v>6.4681339727579168E-3</c:v>
                </c:pt>
                <c:pt idx="705">
                  <c:v>6.5160783112605536E-3</c:v>
                </c:pt>
                <c:pt idx="706">
                  <c:v>6.5641953184591983E-3</c:v>
                </c:pt>
                <c:pt idx="707">
                  <c:v>6.6124849945159436E-3</c:v>
                </c:pt>
                <c:pt idx="708">
                  <c:v>6.6609473394307894E-3</c:v>
                </c:pt>
                <c:pt idx="709">
                  <c:v>6.709582353284782E-3</c:v>
                </c:pt>
                <c:pt idx="710">
                  <c:v>6.758390036240014E-3</c:v>
                </c:pt>
                <c:pt idx="711">
                  <c:v>6.807370388215439E-3</c:v>
                </c:pt>
                <c:pt idx="712">
                  <c:v>6.8565234093731497E-3</c:v>
                </c:pt>
                <c:pt idx="713">
                  <c:v>6.9058490997941924E-3</c:v>
                </c:pt>
                <c:pt idx="714">
                  <c:v>6.9553474594785669E-3</c:v>
                </c:pt>
                <c:pt idx="715">
                  <c:v>7.005018488588366E-3</c:v>
                </c:pt>
                <c:pt idx="716">
                  <c:v>7.0548621871235895E-3</c:v>
                </c:pt>
                <c:pt idx="717">
                  <c:v>7.1048785551652838E-3</c:v>
                </c:pt>
                <c:pt idx="718">
                  <c:v>7.1550675927944951E-3</c:v>
                </c:pt>
                <c:pt idx="719">
                  <c:v>7.2054293000922698E-3</c:v>
                </c:pt>
                <c:pt idx="720">
                  <c:v>7.2559636771396541E-3</c:v>
                </c:pt>
                <c:pt idx="721">
                  <c:v>7.306670723936648E-3</c:v>
                </c:pt>
                <c:pt idx="722">
                  <c:v>7.357550440645344E-3</c:v>
                </c:pt>
                <c:pt idx="723">
                  <c:v>7.4085934104173301E-3</c:v>
                </c:pt>
                <c:pt idx="724">
                  <c:v>7.4595359612539269E-3</c:v>
                </c:pt>
                <c:pt idx="725">
                  <c:v>7.5102556740447302E-3</c:v>
                </c:pt>
                <c:pt idx="726">
                  <c:v>7.5607525485466009E-3</c:v>
                </c:pt>
                <c:pt idx="727">
                  <c:v>7.611026584678493E-3</c:v>
                </c:pt>
                <c:pt idx="728">
                  <c:v>7.6610777824404064E-3</c:v>
                </c:pt>
                <c:pt idx="729">
                  <c:v>7.7109061417512947E-3</c:v>
                </c:pt>
                <c:pt idx="730">
                  <c:v>7.7605116624490655E-3</c:v>
                </c:pt>
                <c:pt idx="731">
                  <c:v>7.8098943443716262E-3</c:v>
                </c:pt>
                <c:pt idx="732">
                  <c:v>7.8590541875189768E-3</c:v>
                </c:pt>
                <c:pt idx="733">
                  <c:v>7.9079911918911172E-3</c:v>
                </c:pt>
                <c:pt idx="734">
                  <c:v>7.9567053571638624E-3</c:v>
                </c:pt>
                <c:pt idx="735">
                  <c:v>8.0051966834993049E-3</c:v>
                </c:pt>
                <c:pt idx="736">
                  <c:v>8.0534651706543059E-3</c:v>
                </c:pt>
                <c:pt idx="737">
                  <c:v>8.1015108186288654E-3</c:v>
                </c:pt>
                <c:pt idx="738">
                  <c:v>8.1493336272608907E-3</c:v>
                </c:pt>
                <c:pt idx="739">
                  <c:v>8.1969335964693357E-3</c:v>
                </c:pt>
                <c:pt idx="740">
                  <c:v>8.2443107261731541E-3</c:v>
                </c:pt>
                <c:pt idx="741">
                  <c:v>8.2914650163723458E-3</c:v>
                </c:pt>
                <c:pt idx="742">
                  <c:v>8.338396466823772E-3</c:v>
                </c:pt>
                <c:pt idx="743">
                  <c:v>8.385105077608479E-3</c:v>
                </c:pt>
                <c:pt idx="744">
                  <c:v>8.431590848483328E-3</c:v>
                </c:pt>
                <c:pt idx="745">
                  <c:v>8.4778537794483189E-3</c:v>
                </c:pt>
                <c:pt idx="746">
                  <c:v>8.5238938704224054E-3</c:v>
                </c:pt>
                <c:pt idx="747">
                  <c:v>8.5697111213245414E-3</c:v>
                </c:pt>
                <c:pt idx="748">
                  <c:v>8.6153055320736804E-3</c:v>
                </c:pt>
                <c:pt idx="749">
                  <c:v>8.6606771025887763E-3</c:v>
                </c:pt>
                <c:pt idx="750">
                  <c:v>8.7058258326266902E-3</c:v>
                </c:pt>
                <c:pt idx="751">
                  <c:v>8.7507517223495146E-3</c:v>
                </c:pt>
                <c:pt idx="752">
                  <c:v>8.795454771595157E-3</c:v>
                </c:pt>
                <c:pt idx="753">
                  <c:v>8.8399349802015248E-3</c:v>
                </c:pt>
                <c:pt idx="754">
                  <c:v>8.8841923480875717E-3</c:v>
                </c:pt>
                <c:pt idx="755">
                  <c:v>8.9282268753343441E-3</c:v>
                </c:pt>
                <c:pt idx="756">
                  <c:v>8.9720385616987031E-3</c:v>
                </c:pt>
                <c:pt idx="757">
                  <c:v>9.0156274071806486E-3</c:v>
                </c:pt>
                <c:pt idx="758">
                  <c:v>9.0589934116180881E-3</c:v>
                </c:pt>
                <c:pt idx="759">
                  <c:v>9.102136575092068E-3</c:v>
                </c:pt>
                <c:pt idx="760">
                  <c:v>9.145056897278403E-3</c:v>
                </c:pt>
                <c:pt idx="761">
                  <c:v>9.1877543783391857E-3</c:v>
                </c:pt>
                <c:pt idx="762">
                  <c:v>9.2302290180312774E-3</c:v>
                </c:pt>
                <c:pt idx="763">
                  <c:v>9.2724808164357242E-3</c:v>
                </c:pt>
                <c:pt idx="764">
                  <c:v>9.3145097733093873E-3</c:v>
                </c:pt>
                <c:pt idx="765">
                  <c:v>9.3563158885712205E-3</c:v>
                </c:pt>
                <c:pt idx="766">
                  <c:v>9.3978991623022701E-3</c:v>
                </c:pt>
                <c:pt idx="767">
                  <c:v>9.4392595944214897E-3</c:v>
                </c:pt>
                <c:pt idx="768">
                  <c:v>9.4803971846857404E-3</c:v>
                </c:pt>
                <c:pt idx="769">
                  <c:v>9.5213119330950224E-3</c:v>
                </c:pt>
                <c:pt idx="770">
                  <c:v>9.5620038396493356E-3</c:v>
                </c:pt>
                <c:pt idx="771">
                  <c:v>9.6024729041865875E-3</c:v>
                </c:pt>
                <c:pt idx="772">
                  <c:v>9.6427191266257317E-3</c:v>
                </c:pt>
                <c:pt idx="773">
                  <c:v>9.6827425069667683E-3</c:v>
                </c:pt>
                <c:pt idx="774">
                  <c:v>9.7225430450476047E-3</c:v>
                </c:pt>
                <c:pt idx="775">
                  <c:v>9.7621194831920555E-3</c:v>
                </c:pt>
                <c:pt idx="776">
                  <c:v>9.8012630390487132E-3</c:v>
                </c:pt>
                <c:pt idx="777">
                  <c:v>9.8398139815825125E-3</c:v>
                </c:pt>
                <c:pt idx="778">
                  <c:v>9.8777723104692683E-3</c:v>
                </c:pt>
                <c:pt idx="779">
                  <c:v>9.9151380257089805E-3</c:v>
                </c:pt>
                <c:pt idx="780">
                  <c:v>9.9519111270585103E-3</c:v>
                </c:pt>
                <c:pt idx="781">
                  <c:v>9.9880916142747189E-3</c:v>
                </c:pt>
                <c:pt idx="782">
                  <c:v>1.0023679487357606E-2</c:v>
                </c:pt>
                <c:pt idx="783">
                  <c:v>1.0058674745901941E-2</c:v>
                </c:pt>
                <c:pt idx="784">
                  <c:v>1.0093077389826677E-2</c:v>
                </c:pt>
                <c:pt idx="785">
                  <c:v>1.0126887418969721E-2</c:v>
                </c:pt>
                <c:pt idx="786">
                  <c:v>1.0160104833250028E-2</c:v>
                </c:pt>
                <c:pt idx="787">
                  <c:v>1.0192729632424458E-2</c:v>
                </c:pt>
                <c:pt idx="788">
                  <c:v>1.0224761816249872E-2</c:v>
                </c:pt>
                <c:pt idx="789">
                  <c:v>1.0256201384807317E-2</c:v>
                </c:pt>
                <c:pt idx="790">
                  <c:v>1.0287048337610516E-2</c:v>
                </c:pt>
                <c:pt idx="791">
                  <c:v>1.031730267482156E-2</c:v>
                </c:pt>
                <c:pt idx="792">
                  <c:v>1.0346964396197311E-2</c:v>
                </c:pt>
                <c:pt idx="793">
                  <c:v>1.037603350149463E-2</c:v>
                </c:pt>
                <c:pt idx="794">
                  <c:v>1.0404509990632471E-2</c:v>
                </c:pt>
                <c:pt idx="795">
                  <c:v>1.0432393863529787E-2</c:v>
                </c:pt>
                <c:pt idx="796">
                  <c:v>1.0459685120024487E-2</c:v>
                </c:pt>
                <c:pt idx="797">
                  <c:v>1.048638375987343E-2</c:v>
                </c:pt>
                <c:pt idx="798">
                  <c:v>1.0512489783076617E-2</c:v>
                </c:pt>
                <c:pt idx="799">
                  <c:v>1.0538003189471956E-2</c:v>
                </c:pt>
                <c:pt idx="800">
                  <c:v>1.0562923978897354E-2</c:v>
                </c:pt>
                <c:pt idx="801">
                  <c:v>1.0587252151352811E-2</c:v>
                </c:pt>
                <c:pt idx="802">
                  <c:v>1.0610987706514141E-2</c:v>
                </c:pt>
                <c:pt idx="803">
                  <c:v>1.0634130644381345E-2</c:v>
                </c:pt>
                <c:pt idx="804">
                  <c:v>1.0656680964954424E-2</c:v>
                </c:pt>
                <c:pt idx="805">
                  <c:v>1.067863866790919E-2</c:v>
                </c:pt>
                <c:pt idx="806">
                  <c:v>1.0700003753326692E-2</c:v>
                </c:pt>
                <c:pt idx="807">
                  <c:v>1.072077622096379E-2</c:v>
                </c:pt>
                <c:pt idx="808">
                  <c:v>1.0740956070739438E-2</c:v>
                </c:pt>
                <c:pt idx="809">
                  <c:v>1.0760543302653636E-2</c:v>
                </c:pt>
                <c:pt idx="810">
                  <c:v>1.0779537916463244E-2</c:v>
                </c:pt>
                <c:pt idx="811">
                  <c:v>1.079793991224931E-2</c:v>
                </c:pt>
                <c:pt idx="812">
                  <c:v>1.0815749289768695E-2</c:v>
                </c:pt>
                <c:pt idx="813">
                  <c:v>1.0832966049021397E-2</c:v>
                </c:pt>
                <c:pt idx="814">
                  <c:v>1.0849590189845326E-2</c:v>
                </c:pt>
                <c:pt idx="815">
                  <c:v>1.0865621712240481E-2</c:v>
                </c:pt>
                <c:pt idx="816">
                  <c:v>1.0881060616206861E-2</c:v>
                </c:pt>
                <c:pt idx="817">
                  <c:v>1.0895906901420283E-2</c:v>
                </c:pt>
                <c:pt idx="818">
                  <c:v>1.0910160567961791E-2</c:v>
                </c:pt>
                <c:pt idx="819">
                  <c:v>1.0923821615831386E-2</c:v>
                </c:pt>
                <c:pt idx="820">
                  <c:v>1.093689004478593E-2</c:v>
                </c:pt>
                <c:pt idx="821">
                  <c:v>1.0949365854987514E-2</c:v>
                </c:pt>
                <c:pt idx="822">
                  <c:v>1.0961249046111954E-2</c:v>
                </c:pt>
                <c:pt idx="823">
                  <c:v>1.0972539618321342E-2</c:v>
                </c:pt>
                <c:pt idx="824">
                  <c:v>1.0983237571453586E-2</c:v>
                </c:pt>
                <c:pt idx="825">
                  <c:v>1.0993342905508685E-2</c:v>
                </c:pt>
                <c:pt idx="826">
                  <c:v>1.1002855620405594E-2</c:v>
                </c:pt>
                <c:pt idx="827">
                  <c:v>1.1011775716063266E-2</c:v>
                </c:pt>
                <c:pt idx="828">
                  <c:v>1.1020390388811752E-2</c:v>
                </c:pt>
                <c:pt idx="829">
                  <c:v>1.1029318215393102E-2</c:v>
                </c:pt>
                <c:pt idx="830">
                  <c:v>1.1038581287969862E-2</c:v>
                </c:pt>
                <c:pt idx="831">
                  <c:v>1.1048179606379938E-2</c:v>
                </c:pt>
                <c:pt idx="832">
                  <c:v>1.1058113170785422E-2</c:v>
                </c:pt>
                <c:pt idx="833">
                  <c:v>1.1068381981186315E-2</c:v>
                </c:pt>
                <c:pt idx="834">
                  <c:v>1.1078986037582617E-2</c:v>
                </c:pt>
                <c:pt idx="835">
                  <c:v>1.1089925340055373E-2</c:v>
                </c:pt>
                <c:pt idx="836">
                  <c:v>1.1101199888604585E-2</c:v>
                </c:pt>
                <c:pt idx="837">
                  <c:v>1.1112809683230251E-2</c:v>
                </c:pt>
                <c:pt idx="838">
                  <c:v>1.1124754723932373E-2</c:v>
                </c:pt>
                <c:pt idx="839">
                  <c:v>1.1137035010873042E-2</c:v>
                </c:pt>
                <c:pt idx="840">
                  <c:v>1.1149650543971212E-2</c:v>
                </c:pt>
                <c:pt idx="841">
                  <c:v>1.1162601323388976E-2</c:v>
                </c:pt>
                <c:pt idx="842">
                  <c:v>1.1175887349045288E-2</c:v>
                </c:pt>
                <c:pt idx="843">
                  <c:v>1.1189508620940147E-2</c:v>
                </c:pt>
                <c:pt idx="844">
                  <c:v>1.1203465139235647E-2</c:v>
                </c:pt>
                <c:pt idx="845">
                  <c:v>1.1217756903931786E-2</c:v>
                </c:pt>
                <c:pt idx="846">
                  <c:v>1.1232383915028565E-2</c:v>
                </c:pt>
                <c:pt idx="847">
                  <c:v>1.1247346172607031E-2</c:v>
                </c:pt>
                <c:pt idx="848">
                  <c:v>1.1262643676667183E-2</c:v>
                </c:pt>
                <c:pt idx="849">
                  <c:v>1.1278276427290068E-2</c:v>
                </c:pt>
                <c:pt idx="850">
                  <c:v>1.1294244424475686E-2</c:v>
                </c:pt>
                <c:pt idx="851">
                  <c:v>1.1310547668305082E-2</c:v>
                </c:pt>
                <c:pt idx="852">
                  <c:v>1.1334773821431259E-2</c:v>
                </c:pt>
                <c:pt idx="853">
                  <c:v>1.1351892299776475E-2</c:v>
                </c:pt>
                <c:pt idx="854">
                  <c:v>1.1369346047404399E-2</c:v>
                </c:pt>
                <c:pt idx="855">
                  <c:v>1.1387135064477121E-2</c:v>
                </c:pt>
                <c:pt idx="856">
                  <c:v>1.1405259351102705E-2</c:v>
                </c:pt>
                <c:pt idx="857">
                  <c:v>1.1423718907470256E-2</c:v>
                </c:pt>
                <c:pt idx="858">
                  <c:v>1.1442513733714856E-2</c:v>
                </c:pt>
                <c:pt idx="859">
                  <c:v>1.1461643829971576E-2</c:v>
                </c:pt>
                <c:pt idx="860">
                  <c:v>1.148110919642953E-2</c:v>
                </c:pt>
                <c:pt idx="861">
                  <c:v>1.150090983322379E-2</c:v>
                </c:pt>
                <c:pt idx="862">
                  <c:v>1.1521045740543469E-2</c:v>
                </c:pt>
                <c:pt idx="863">
                  <c:v>1.1541516918550656E-2</c:v>
                </c:pt>
                <c:pt idx="864">
                  <c:v>1.1562323367407442E-2</c:v>
                </c:pt>
                <c:pt idx="865">
                  <c:v>1.1583465087275925E-2</c:v>
                </c:pt>
                <c:pt idx="866">
                  <c:v>1.1604942078345209E-2</c:v>
                </c:pt>
                <c:pt idx="867">
                  <c:v>1.1626754340777387E-2</c:v>
                </c:pt>
                <c:pt idx="868">
                  <c:v>1.165812166349145E-2</c:v>
                </c:pt>
                <c:pt idx="869">
                  <c:v>1.1680746710437395E-2</c:v>
                </c:pt>
                <c:pt idx="870">
                  <c:v>1.1703707005080721E-2</c:v>
                </c:pt>
                <c:pt idx="871">
                  <c:v>1.172700254758352E-2</c:v>
                </c:pt>
                <c:pt idx="872">
                  <c:v>1.17506333377837E-2</c:v>
                </c:pt>
                <c:pt idx="873">
                  <c:v>1.1774599375924399E-2</c:v>
                </c:pt>
                <c:pt idx="874">
                  <c:v>1.1798900662005618E-2</c:v>
                </c:pt>
                <c:pt idx="875">
                  <c:v>1.1823537196108402E-2</c:v>
                </c:pt>
                <c:pt idx="876">
                  <c:v>1.1848508978313799E-2</c:v>
                </c:pt>
                <c:pt idx="877">
                  <c:v>1.18738160087839E-2</c:v>
                </c:pt>
                <c:pt idx="878">
                  <c:v>1.1899458287356612E-2</c:v>
                </c:pt>
                <c:pt idx="879">
                  <c:v>1.1925424987464517E-2</c:v>
                </c:pt>
                <c:pt idx="880">
                  <c:v>1.195141295679103E-2</c:v>
                </c:pt>
                <c:pt idx="881">
                  <c:v>1.1977281446231558E-2</c:v>
                </c:pt>
                <c:pt idx="882">
                  <c:v>1.2003030455786101E-2</c:v>
                </c:pt>
                <c:pt idx="883">
                  <c:v>1.2028659985373613E-2</c:v>
                </c:pt>
                <c:pt idx="884">
                  <c:v>1.2054170034994094E-2</c:v>
                </c:pt>
                <c:pt idx="885">
                  <c:v>1.2079560604566497E-2</c:v>
                </c:pt>
                <c:pt idx="886">
                  <c:v>1.2104831694171869E-2</c:v>
                </c:pt>
                <c:pt idx="887">
                  <c:v>1.2129983303648117E-2</c:v>
                </c:pt>
                <c:pt idx="888">
                  <c:v>1.2155015433076288E-2</c:v>
                </c:pt>
                <c:pt idx="889">
                  <c:v>1.2179928082375335E-2</c:v>
                </c:pt>
                <c:pt idx="890">
                  <c:v>1.2204721251626305E-2</c:v>
                </c:pt>
                <c:pt idx="891">
                  <c:v>1.2229394940667104E-2</c:v>
                </c:pt>
                <c:pt idx="892">
                  <c:v>1.2253949149497734E-2</c:v>
                </c:pt>
                <c:pt idx="893">
                  <c:v>1.2278383878118193E-2</c:v>
                </c:pt>
                <c:pt idx="894">
                  <c:v>1.2302699126609529E-2</c:v>
                </c:pt>
                <c:pt idx="895">
                  <c:v>1.2326894894728602E-2</c:v>
                </c:pt>
                <c:pt idx="896">
                  <c:v>1.2350971182637505E-2</c:v>
                </c:pt>
                <c:pt idx="897">
                  <c:v>1.2374927990255191E-2</c:v>
                </c:pt>
                <c:pt idx="898">
                  <c:v>1.2398765317500615E-2</c:v>
                </c:pt>
                <c:pt idx="899">
                  <c:v>1.2422483164454823E-2</c:v>
                </c:pt>
                <c:pt idx="900">
                  <c:v>1.2446081531036768E-2</c:v>
                </c:pt>
                <c:pt idx="901">
                  <c:v>1.2469560417165404E-2</c:v>
                </c:pt>
                <c:pt idx="902">
                  <c:v>1.2492919822921777E-2</c:v>
                </c:pt>
                <c:pt idx="903">
                  <c:v>1.2516159748224842E-2</c:v>
                </c:pt>
                <c:pt idx="904">
                  <c:v>1.2539280193074598E-2</c:v>
                </c:pt>
                <c:pt idx="905">
                  <c:v>1.2562281157471045E-2</c:v>
                </c:pt>
                <c:pt idx="906">
                  <c:v>1.2585162641414183E-2</c:v>
                </c:pt>
                <c:pt idx="907">
                  <c:v>1.2607924644660873E-2</c:v>
                </c:pt>
                <c:pt idx="908">
                  <c:v>1.26305671675353E-2</c:v>
                </c:pt>
                <c:pt idx="909">
                  <c:v>1.265309020971328E-2</c:v>
                </c:pt>
                <c:pt idx="910">
                  <c:v>1.2675493771356905E-2</c:v>
                </c:pt>
                <c:pt idx="911">
                  <c:v>1.2697777852304082E-2</c:v>
                </c:pt>
                <c:pt idx="912">
                  <c:v>1.2719942452716904E-2</c:v>
                </c:pt>
                <c:pt idx="913">
                  <c:v>1.2741987572433278E-2</c:v>
                </c:pt>
                <c:pt idx="914">
                  <c:v>1.2763913211372158E-2</c:v>
                </c:pt>
                <c:pt idx="915">
                  <c:v>1.2785719369776682E-2</c:v>
                </c:pt>
                <c:pt idx="916">
                  <c:v>1.2807406047322667E-2</c:v>
                </c:pt>
                <c:pt idx="917">
                  <c:v>1.2828973244172204E-2</c:v>
                </c:pt>
                <c:pt idx="918">
                  <c:v>1.2850420960244247E-2</c:v>
                </c:pt>
                <c:pt idx="919">
                  <c:v>1.2871749195538795E-2</c:v>
                </c:pt>
                <c:pt idx="920">
                  <c:v>1.2892957949974804E-2</c:v>
                </c:pt>
                <c:pt idx="921">
                  <c:v>1.2914047223633318E-2</c:v>
                </c:pt>
                <c:pt idx="922">
                  <c:v>1.2935017016433292E-2</c:v>
                </c:pt>
                <c:pt idx="923">
                  <c:v>1.2955867328374726E-2</c:v>
                </c:pt>
                <c:pt idx="924">
                  <c:v>1.2976598159376573E-2</c:v>
                </c:pt>
                <c:pt idx="925">
                  <c:v>1.299720950951988E-2</c:v>
                </c:pt>
                <c:pt idx="926">
                  <c:v>1.3017701378723601E-2</c:v>
                </c:pt>
                <c:pt idx="927">
                  <c:v>1.3038073766987734E-2</c:v>
                </c:pt>
                <c:pt idx="928">
                  <c:v>1.3058326674231235E-2</c:v>
                </c:pt>
                <c:pt idx="929">
                  <c:v>1.3078460100454103E-2</c:v>
                </c:pt>
                <c:pt idx="930">
                  <c:v>1.3098474045737385E-2</c:v>
                </c:pt>
                <c:pt idx="931">
                  <c:v>1.3118366118162195E-2</c:v>
                </c:pt>
                <c:pt idx="932">
                  <c:v>1.3138069347322645E-2</c:v>
                </c:pt>
                <c:pt idx="933">
                  <c:v>1.3157552639732062E-2</c:v>
                </c:pt>
                <c:pt idx="934">
                  <c:v>1.3176815995390445E-2</c:v>
                </c:pt>
                <c:pt idx="935">
                  <c:v>1.3195859414378841E-2</c:v>
                </c:pt>
                <c:pt idx="936">
                  <c:v>1.3214682896535157E-2</c:v>
                </c:pt>
                <c:pt idx="937">
                  <c:v>1.3233286441778347E-2</c:v>
                </c:pt>
                <c:pt idx="938">
                  <c:v>1.3251670050189457E-2</c:v>
                </c:pt>
                <c:pt idx="939">
                  <c:v>1.3269833721687441E-2</c:v>
                </c:pt>
                <c:pt idx="940">
                  <c:v>1.3287777456272298E-2</c:v>
                </c:pt>
                <c:pt idx="941">
                  <c:v>1.3305501253862984E-2</c:v>
                </c:pt>
                <c:pt idx="942">
                  <c:v>1.3323005114459496E-2</c:v>
                </c:pt>
                <c:pt idx="943">
                  <c:v>1.334028903798079E-2</c:v>
                </c:pt>
                <c:pt idx="944">
                  <c:v>1.3357353024507912E-2</c:v>
                </c:pt>
                <c:pt idx="945">
                  <c:v>1.3374197073797722E-2</c:v>
                </c:pt>
                <c:pt idx="946">
                  <c:v>1.339082118609336E-2</c:v>
                </c:pt>
                <c:pt idx="947">
                  <c:v>1.3407225361151687E-2</c:v>
                </c:pt>
                <c:pt idx="948">
                  <c:v>1.3423409599053748E-2</c:v>
                </c:pt>
                <c:pt idx="949">
                  <c:v>1.3439373899718499E-2</c:v>
                </c:pt>
                <c:pt idx="950">
                  <c:v>1.3455118263145938E-2</c:v>
                </c:pt>
                <c:pt idx="951">
                  <c:v>1.3470642689255019E-2</c:v>
                </c:pt>
                <c:pt idx="952">
                  <c:v>1.3485947178126789E-2</c:v>
                </c:pt>
                <c:pt idx="953">
                  <c:v>1.3501031729599156E-2</c:v>
                </c:pt>
                <c:pt idx="954">
                  <c:v>1.3515896343753164E-2</c:v>
                </c:pt>
                <c:pt idx="955">
                  <c:v>1.3530541020588815E-2</c:v>
                </c:pt>
                <c:pt idx="956">
                  <c:v>1.354496575986297E-2</c:v>
                </c:pt>
                <c:pt idx="957">
                  <c:v>1.3559170561818767E-2</c:v>
                </c:pt>
                <c:pt idx="958">
                  <c:v>1.3573155426213068E-2</c:v>
                </c:pt>
                <c:pt idx="959">
                  <c:v>1.3586920353126919E-2</c:v>
                </c:pt>
                <c:pt idx="960">
                  <c:v>1.3600465342560319E-2</c:v>
                </c:pt>
                <c:pt idx="961">
                  <c:v>1.361379039451327E-2</c:v>
                </c:pt>
                <c:pt idx="962">
                  <c:v>1.3626895508823678E-2</c:v>
                </c:pt>
                <c:pt idx="963">
                  <c:v>1.3639780685653635E-2</c:v>
                </c:pt>
                <c:pt idx="964">
                  <c:v>1.3652445924760004E-2</c:v>
                </c:pt>
                <c:pt idx="965">
                  <c:v>1.3664891226304876E-2</c:v>
                </c:pt>
                <c:pt idx="966">
                  <c:v>1.3677116590126159E-2</c:v>
                </c:pt>
                <c:pt idx="967">
                  <c:v>1.3689122016223854E-2</c:v>
                </c:pt>
                <c:pt idx="968">
                  <c:v>1.3700907504679005E-2</c:v>
                </c:pt>
                <c:pt idx="969">
                  <c:v>1.3712473055491614E-2</c:v>
                </c:pt>
                <c:pt idx="970">
                  <c:v>1.3723818668499588E-2</c:v>
                </c:pt>
                <c:pt idx="971">
                  <c:v>1.3734944343702926E-2</c:v>
                </c:pt>
                <c:pt idx="972">
                  <c:v>1.3745850081263722E-2</c:v>
                </c:pt>
                <c:pt idx="973">
                  <c:v>1.375653588085779E-2</c:v>
                </c:pt>
                <c:pt idx="974">
                  <c:v>1.3767001742728269E-2</c:v>
                </c:pt>
                <c:pt idx="975">
                  <c:v>1.3777247666713066E-2</c:v>
                </c:pt>
                <c:pt idx="976">
                  <c:v>1.3787273652812182E-2</c:v>
                </c:pt>
                <c:pt idx="977">
                  <c:v>1.3797079701106663E-2</c:v>
                </c:pt>
                <c:pt idx="978">
                  <c:v>1.3806665811515462E-2</c:v>
                </c:pt>
                <c:pt idx="979">
                  <c:v>1.3816031983957533E-2</c:v>
                </c:pt>
                <c:pt idx="980">
                  <c:v>1.3825178218513923E-2</c:v>
                </c:pt>
                <c:pt idx="981">
                  <c:v>1.3834104515103585E-2</c:v>
                </c:pt>
                <c:pt idx="982">
                  <c:v>1.3842810873645472E-2</c:v>
                </c:pt>
                <c:pt idx="983">
                  <c:v>1.3851297294301679E-2</c:v>
                </c:pt>
                <c:pt idx="984">
                  <c:v>1.3859563776991157E-2</c:v>
                </c:pt>
                <c:pt idx="985">
                  <c:v>1.3867610321632862E-2</c:v>
                </c:pt>
                <c:pt idx="986">
                  <c:v>1.3875436928226792E-2</c:v>
                </c:pt>
                <c:pt idx="987">
                  <c:v>1.3883043596772948E-2</c:v>
                </c:pt>
                <c:pt idx="988">
                  <c:v>1.3890430327352377E-2</c:v>
                </c:pt>
                <c:pt idx="989">
                  <c:v>1.3897597119802985E-2</c:v>
                </c:pt>
                <c:pt idx="990">
                  <c:v>1.3904543974205819E-2</c:v>
                </c:pt>
                <c:pt idx="991">
                  <c:v>1.3911270890479832E-2</c:v>
                </c:pt>
                <c:pt idx="992">
                  <c:v>1.3917777868706072E-2</c:v>
                </c:pt>
                <c:pt idx="993">
                  <c:v>1.3924064908803491E-2</c:v>
                </c:pt>
                <c:pt idx="994">
                  <c:v>1.3930132010772089E-2</c:v>
                </c:pt>
                <c:pt idx="995">
                  <c:v>1.3935979174530821E-2</c:v>
                </c:pt>
                <c:pt idx="996">
                  <c:v>1.3941606400241779E-2</c:v>
                </c:pt>
                <c:pt idx="997">
                  <c:v>1.3947013687823917E-2</c:v>
                </c:pt>
                <c:pt idx="998">
                  <c:v>1.3952201037115142E-2</c:v>
                </c:pt>
                <c:pt idx="999">
                  <c:v>1.3957168448358592E-2</c:v>
                </c:pt>
                <c:pt idx="1000">
                  <c:v>1.396191592131113E-2</c:v>
                </c:pt>
                <c:pt idx="1001">
                  <c:v>1.3966443456134847E-2</c:v>
                </c:pt>
                <c:pt idx="1002">
                  <c:v>1.3970751052748698E-2</c:v>
                </c:pt>
                <c:pt idx="1003">
                  <c:v>1.3974838711152682E-2</c:v>
                </c:pt>
                <c:pt idx="1004">
                  <c:v>1.3978706431346799E-2</c:v>
                </c:pt>
                <c:pt idx="1005">
                  <c:v>1.3982354213250003E-2</c:v>
                </c:pt>
                <c:pt idx="1006">
                  <c:v>1.3985782057024387E-2</c:v>
                </c:pt>
                <c:pt idx="1007">
                  <c:v>1.3988989962507858E-2</c:v>
                </c:pt>
                <c:pt idx="1008">
                  <c:v>1.3992386828043379E-2</c:v>
                </c:pt>
                <c:pt idx="1009">
                  <c:v>1.3995123437328116E-2</c:v>
                </c:pt>
                <c:pt idx="1010">
                  <c:v>1.399764010832194E-2</c:v>
                </c:pt>
                <c:pt idx="1011">
                  <c:v>1.3999936841105898E-2</c:v>
                </c:pt>
                <c:pt idx="1012">
                  <c:v>1.4002013635517896E-2</c:v>
                </c:pt>
                <c:pt idx="1013">
                  <c:v>1.4003870491720027E-2</c:v>
                </c:pt>
                <c:pt idx="1014">
                  <c:v>1.4005507409712292E-2</c:v>
                </c:pt>
                <c:pt idx="1015">
                  <c:v>1.4006924389413644E-2</c:v>
                </c:pt>
                <c:pt idx="1016">
                  <c:v>1.4008121430824083E-2</c:v>
                </c:pt>
                <c:pt idx="1017">
                  <c:v>1.4009098533862563E-2</c:v>
                </c:pt>
                <c:pt idx="1018">
                  <c:v>1.4009855698772222E-2</c:v>
                </c:pt>
                <c:pt idx="1019">
                  <c:v>1.4010392925309922E-2</c:v>
                </c:pt>
                <c:pt idx="1020">
                  <c:v>1.4010710213637756E-2</c:v>
                </c:pt>
                <c:pt idx="1021">
                  <c:v>1.401080756359363E-2</c:v>
                </c:pt>
                <c:pt idx="1022">
                  <c:v>1.4010684975339638E-2</c:v>
                </c:pt>
                <c:pt idx="1023">
                  <c:v>1.4010342448794733E-2</c:v>
                </c:pt>
                <c:pt idx="1024">
                  <c:v>1.4009779983958914E-2</c:v>
                </c:pt>
                <c:pt idx="1025">
                  <c:v>1.4008997580832183E-2</c:v>
                </c:pt>
                <c:pt idx="1026">
                  <c:v>1.4007995239414539E-2</c:v>
                </c:pt>
                <c:pt idx="1027">
                  <c:v>1.4006772959705982E-2</c:v>
                </c:pt>
                <c:pt idx="1028">
                  <c:v>1.4005330741868605E-2</c:v>
                </c:pt>
                <c:pt idx="1029">
                  <c:v>1.4003668585578222E-2</c:v>
                </c:pt>
                <c:pt idx="1030">
                  <c:v>1.4001786491077972E-2</c:v>
                </c:pt>
                <c:pt idx="1031">
                  <c:v>1.3999684458367856E-2</c:v>
                </c:pt>
                <c:pt idx="1032">
                  <c:v>1.3997362487366827E-2</c:v>
                </c:pt>
                <c:pt idx="1033">
                  <c:v>1.3994820578074885E-2</c:v>
                </c:pt>
                <c:pt idx="1034">
                  <c:v>1.3992058730573076E-2</c:v>
                </c:pt>
                <c:pt idx="1035">
                  <c:v>1.3989077597770239E-2</c:v>
                </c:pt>
                <c:pt idx="1036">
                  <c:v>1.3985985571367543E-2</c:v>
                </c:pt>
                <c:pt idx="1037">
                  <c:v>1.3982865577595316E-2</c:v>
                </c:pt>
                <c:pt idx="1038">
                  <c:v>1.3979717616453557E-2</c:v>
                </c:pt>
                <c:pt idx="1039">
                  <c:v>1.3976541687942268E-2</c:v>
                </c:pt>
                <c:pt idx="1040">
                  <c:v>1.39733377919804E-2</c:v>
                </c:pt>
                <c:pt idx="1041">
                  <c:v>1.3970105928649001E-2</c:v>
                </c:pt>
                <c:pt idx="1042">
                  <c:v>1.3966846097948071E-2</c:v>
                </c:pt>
                <c:pt idx="1043">
                  <c:v>1.3963558299796563E-2</c:v>
                </c:pt>
                <c:pt idx="1044">
                  <c:v>1.3960242534437617E-2</c:v>
                </c:pt>
                <c:pt idx="1045">
                  <c:v>1.3956898801547046E-2</c:v>
                </c:pt>
                <c:pt idx="1046">
                  <c:v>1.3953527101286944E-2</c:v>
                </c:pt>
                <c:pt idx="1047">
                  <c:v>1.3950127433738357E-2</c:v>
                </c:pt>
                <c:pt idx="1048">
                  <c:v>1.3946699798658146E-2</c:v>
                </c:pt>
                <c:pt idx="1049">
                  <c:v>1.394324419628945E-2</c:v>
                </c:pt>
                <c:pt idx="1050">
                  <c:v>1.3939760626551223E-2</c:v>
                </c:pt>
                <c:pt idx="1051">
                  <c:v>1.3936249089362418E-2</c:v>
                </c:pt>
                <c:pt idx="1052">
                  <c:v>1.3932709584885128E-2</c:v>
                </c:pt>
                <c:pt idx="1053">
                  <c:v>1.3929142113038306E-2</c:v>
                </c:pt>
                <c:pt idx="1054">
                  <c:v>1.3925546673740907E-2</c:v>
                </c:pt>
                <c:pt idx="1055">
                  <c:v>1.3921923267073977E-2</c:v>
                </c:pt>
                <c:pt idx="1056">
                  <c:v>1.3918271893118561E-2</c:v>
                </c:pt>
                <c:pt idx="1057">
                  <c:v>1.3914592551712568E-2</c:v>
                </c:pt>
                <c:pt idx="1058">
                  <c:v>1.3910885242937043E-2</c:v>
                </c:pt>
                <c:pt idx="1059">
                  <c:v>1.3907149966873034E-2</c:v>
                </c:pt>
                <c:pt idx="1060">
                  <c:v>1.3903386723358446E-2</c:v>
                </c:pt>
                <c:pt idx="1061">
                  <c:v>1.3899595512474328E-2</c:v>
                </c:pt>
                <c:pt idx="1062">
                  <c:v>1.3895776334220677E-2</c:v>
                </c:pt>
                <c:pt idx="1063">
                  <c:v>1.3891929188597496E-2</c:v>
                </c:pt>
                <c:pt idx="1064">
                  <c:v>1.3888054075604783E-2</c:v>
                </c:pt>
                <c:pt idx="1065">
                  <c:v>1.3884150995323585E-2</c:v>
                </c:pt>
                <c:pt idx="1066">
                  <c:v>1.388021994759181E-2</c:v>
                </c:pt>
                <c:pt idx="1067">
                  <c:v>1.3876260932490503E-2</c:v>
                </c:pt>
                <c:pt idx="1068">
                  <c:v>1.3872273950100711E-2</c:v>
                </c:pt>
                <c:pt idx="1069">
                  <c:v>1.3868259000260341E-2</c:v>
                </c:pt>
                <c:pt idx="1070">
                  <c:v>1.3864216083131486E-2</c:v>
                </c:pt>
                <c:pt idx="1071">
                  <c:v>1.3860145198552054E-2</c:v>
                </c:pt>
                <c:pt idx="1072">
                  <c:v>1.3856046346765183E-2</c:v>
                </c:pt>
                <c:pt idx="1073">
                  <c:v>1.3851919527446688E-2</c:v>
                </c:pt>
                <c:pt idx="1074">
                  <c:v>1.3847764740920754E-2</c:v>
                </c:pt>
                <c:pt idx="1075">
                  <c:v>1.3843581986944242E-2</c:v>
                </c:pt>
                <c:pt idx="1076">
                  <c:v>1.3839371265598199E-2</c:v>
                </c:pt>
                <c:pt idx="1077">
                  <c:v>1.3835132576882625E-2</c:v>
                </c:pt>
                <c:pt idx="1078">
                  <c:v>1.3830865920959612E-2</c:v>
                </c:pt>
                <c:pt idx="1079">
                  <c:v>1.3826571297504975E-2</c:v>
                </c:pt>
                <c:pt idx="1080">
                  <c:v>1.3822248706842899E-2</c:v>
                </c:pt>
                <c:pt idx="1081">
                  <c:v>1.3817898148730245E-2</c:v>
                </c:pt>
                <c:pt idx="1082">
                  <c:v>1.3813519623329107E-2</c:v>
                </c:pt>
                <c:pt idx="1083">
                  <c:v>1.3809113130558437E-2</c:v>
                </c:pt>
                <c:pt idx="1084">
                  <c:v>1.3804678670418236E-2</c:v>
                </c:pt>
                <c:pt idx="1085">
                  <c:v>1.3800216242908503E-2</c:v>
                </c:pt>
                <c:pt idx="1086">
                  <c:v>1.3795725848110285E-2</c:v>
                </c:pt>
                <c:pt idx="1087">
                  <c:v>1.3791207485942536E-2</c:v>
                </c:pt>
                <c:pt idx="1088">
                  <c:v>1.3786661156486302E-2</c:v>
                </c:pt>
                <c:pt idx="1089">
                  <c:v>1.378208685957949E-2</c:v>
                </c:pt>
                <c:pt idx="1090">
                  <c:v>1.3777484595465239E-2</c:v>
                </c:pt>
                <c:pt idx="1091">
                  <c:v>1.3772854363900411E-2</c:v>
                </c:pt>
                <c:pt idx="1092">
                  <c:v>1.3768196164966051E-2</c:v>
                </c:pt>
                <c:pt idx="1093">
                  <c:v>1.3763509998824253E-2</c:v>
                </c:pt>
                <c:pt idx="1094">
                  <c:v>1.3758795865231876E-2</c:v>
                </c:pt>
                <c:pt idx="1095">
                  <c:v>1.3754053764351015E-2</c:v>
                </c:pt>
                <c:pt idx="1096">
                  <c:v>1.3749283696100623E-2</c:v>
                </c:pt>
                <c:pt idx="1097">
                  <c:v>1.3744485660561745E-2</c:v>
                </c:pt>
                <c:pt idx="1098">
                  <c:v>1.3739659657734382E-2</c:v>
                </c:pt>
                <c:pt idx="1099">
                  <c:v>1.3734805687456442E-2</c:v>
                </c:pt>
                <c:pt idx="1100">
                  <c:v>1.3729923749971062E-2</c:v>
                </c:pt>
                <c:pt idx="1101">
                  <c:v>1.3725013845035106E-2</c:v>
                </c:pt>
                <c:pt idx="1102">
                  <c:v>1.372007597289171E-2</c:v>
                </c:pt>
                <c:pt idx="1103">
                  <c:v>1.3715110133297737E-2</c:v>
                </c:pt>
                <c:pt idx="1104">
                  <c:v>1.3710116326496324E-2</c:v>
                </c:pt>
                <c:pt idx="1105">
                  <c:v>1.3705094552244335E-2</c:v>
                </c:pt>
                <c:pt idx="1106">
                  <c:v>1.370004481070386E-2</c:v>
                </c:pt>
                <c:pt idx="1107">
                  <c:v>1.36949671018749E-2</c:v>
                </c:pt>
                <c:pt idx="1108">
                  <c:v>1.3689861425757455E-2</c:v>
                </c:pt>
                <c:pt idx="1109">
                  <c:v>1.3684727782270478E-2</c:v>
                </c:pt>
                <c:pt idx="1110">
                  <c:v>1.3679566171495017E-2</c:v>
                </c:pt>
                <c:pt idx="1111">
                  <c:v>1.3674376593350024E-2</c:v>
                </c:pt>
                <c:pt idx="1112">
                  <c:v>1.3668411401244196E-2</c:v>
                </c:pt>
                <c:pt idx="1113">
                  <c:v>1.3663161893102682E-2</c:v>
                </c:pt>
                <c:pt idx="1114">
                  <c:v>1.365788441775373E-2</c:v>
                </c:pt>
                <c:pt idx="1115">
                  <c:v>1.3652578975035246E-2</c:v>
                </c:pt>
                <c:pt idx="1116">
                  <c:v>1.3647245565028276E-2</c:v>
                </c:pt>
                <c:pt idx="1117">
                  <c:v>1.3641884187732822E-2</c:v>
                </c:pt>
                <c:pt idx="1118">
                  <c:v>1.3636494843067837E-2</c:v>
                </c:pt>
                <c:pt idx="1119">
                  <c:v>1.363107753103332E-2</c:v>
                </c:pt>
                <c:pt idx="1120">
                  <c:v>1.3625632251791364E-2</c:v>
                </c:pt>
                <c:pt idx="1121">
                  <c:v>1.3620159005260923E-2</c:v>
                </c:pt>
                <c:pt idx="1122">
                  <c:v>1.3614657791360951E-2</c:v>
                </c:pt>
                <c:pt idx="1123">
                  <c:v>1.3609128610172494E-2</c:v>
                </c:pt>
                <c:pt idx="1124">
                  <c:v>1.3603571461776598E-2</c:v>
                </c:pt>
                <c:pt idx="1125">
                  <c:v>1.3597986345930124E-2</c:v>
                </c:pt>
                <c:pt idx="1126">
                  <c:v>1.3592373262876212E-2</c:v>
                </c:pt>
                <c:pt idx="1127">
                  <c:v>1.3586732212533814E-2</c:v>
                </c:pt>
                <c:pt idx="1128">
                  <c:v>1.3580448222629382E-2</c:v>
                </c:pt>
                <c:pt idx="1129">
                  <c:v>1.3575366209902517E-2</c:v>
                </c:pt>
                <c:pt idx="1130">
                  <c:v>1.3569641257613618E-2</c:v>
                </c:pt>
                <c:pt idx="1131">
                  <c:v>1.3563888338036234E-2</c:v>
                </c:pt>
                <c:pt idx="1132">
                  <c:v>1.3558107451170365E-2</c:v>
                </c:pt>
                <c:pt idx="1133">
                  <c:v>1.3552298597097057E-2</c:v>
                </c:pt>
                <c:pt idx="1134">
                  <c:v>1.3546461775654217E-2</c:v>
                </c:pt>
                <c:pt idx="1135">
                  <c:v>1.3540596986922893E-2</c:v>
                </c:pt>
                <c:pt idx="1136">
                  <c:v>1.3534704230903083E-2</c:v>
                </c:pt>
                <c:pt idx="1137">
                  <c:v>1.3528783507594788E-2</c:v>
                </c:pt>
                <c:pt idx="1138">
                  <c:v>1.3522834817079055E-2</c:v>
                </c:pt>
                <c:pt idx="1139">
                  <c:v>1.351685815919379E-2</c:v>
                </c:pt>
                <c:pt idx="1140">
                  <c:v>1.3510853534101086E-2</c:v>
                </c:pt>
                <c:pt idx="1141">
                  <c:v>1.3504820941719897E-2</c:v>
                </c:pt>
                <c:pt idx="1142">
                  <c:v>1.3498760381969177E-2</c:v>
                </c:pt>
                <c:pt idx="1143">
                  <c:v>1.3492671855011018E-2</c:v>
                </c:pt>
                <c:pt idx="1144">
                  <c:v>1.3486555360764374E-2</c:v>
                </c:pt>
                <c:pt idx="1145">
                  <c:v>1.3480410899229245E-2</c:v>
                </c:pt>
                <c:pt idx="1146">
                  <c:v>1.3474238470405631E-2</c:v>
                </c:pt>
                <c:pt idx="1147">
                  <c:v>1.3468038074374578E-2</c:v>
                </c:pt>
                <c:pt idx="1148">
                  <c:v>1.3461809711055039E-2</c:v>
                </c:pt>
                <c:pt idx="1149">
                  <c:v>1.3455553380447016E-2</c:v>
                </c:pt>
                <c:pt idx="1150">
                  <c:v>1.3449269082631554E-2</c:v>
                </c:pt>
                <c:pt idx="1151">
                  <c:v>1.3442956817527607E-2</c:v>
                </c:pt>
                <c:pt idx="1152">
                  <c:v>1.3436616585054129E-2</c:v>
                </c:pt>
                <c:pt idx="1153">
                  <c:v>1.3430248385373211E-2</c:v>
                </c:pt>
                <c:pt idx="1154">
                  <c:v>1.3423852218484855E-2</c:v>
                </c:pt>
                <c:pt idx="1155">
                  <c:v>1.341742808438906E-2</c:v>
                </c:pt>
                <c:pt idx="1156">
                  <c:v>1.3410975982923734E-2</c:v>
                </c:pt>
                <c:pt idx="1157">
                  <c:v>1.3404495914169923E-2</c:v>
                </c:pt>
                <c:pt idx="1158">
                  <c:v>1.3397987878208673E-2</c:v>
                </c:pt>
                <c:pt idx="1159">
                  <c:v>1.3391451875039984E-2</c:v>
                </c:pt>
                <c:pt idx="1160">
                  <c:v>1.338488790458281E-2</c:v>
                </c:pt>
                <c:pt idx="1161">
                  <c:v>1.337829596683715E-2</c:v>
                </c:pt>
                <c:pt idx="1162">
                  <c:v>1.3371676061884052E-2</c:v>
                </c:pt>
                <c:pt idx="1163">
                  <c:v>1.3365028189804562E-2</c:v>
                </c:pt>
                <c:pt idx="1164">
                  <c:v>1.335692839843176E-2</c:v>
                </c:pt>
                <c:pt idx="1165">
                  <c:v>1.3350216110011861E-2</c:v>
                </c:pt>
                <c:pt idx="1166">
                  <c:v>1.3343475852547472E-2</c:v>
                </c:pt>
                <c:pt idx="1167">
                  <c:v>1.3336707626038596E-2</c:v>
                </c:pt>
                <c:pt idx="1168">
                  <c:v>1.3329911430512247E-2</c:v>
                </c:pt>
                <c:pt idx="1169">
                  <c:v>1.3323087265914395E-2</c:v>
                </c:pt>
                <c:pt idx="1170">
                  <c:v>1.3316235132353102E-2</c:v>
                </c:pt>
                <c:pt idx="1171">
                  <c:v>1.3309355029747321E-2</c:v>
                </c:pt>
                <c:pt idx="1172">
                  <c:v>1.3302446958151084E-2</c:v>
                </c:pt>
                <c:pt idx="1173">
                  <c:v>1.3295510917510358E-2</c:v>
                </c:pt>
                <c:pt idx="1174">
                  <c:v>1.3288546907879175E-2</c:v>
                </c:pt>
                <c:pt idx="1175">
                  <c:v>1.328155492928455E-2</c:v>
                </c:pt>
                <c:pt idx="1176">
                  <c:v>1.3274534981645438E-2</c:v>
                </c:pt>
                <c:pt idx="1177">
                  <c:v>1.3267487065042884E-2</c:v>
                </c:pt>
                <c:pt idx="1178">
                  <c:v>1.3260411179476888E-2</c:v>
                </c:pt>
                <c:pt idx="1179">
                  <c:v>1.3249773461615488E-2</c:v>
                </c:pt>
                <c:pt idx="1180">
                  <c:v>1.3242630169830738E-2</c:v>
                </c:pt>
                <c:pt idx="1181">
                  <c:v>1.3235458910838549E-2</c:v>
                </c:pt>
                <c:pt idx="1182">
                  <c:v>1.3228259684638921E-2</c:v>
                </c:pt>
                <c:pt idx="1183">
                  <c:v>1.3221032491231854E-2</c:v>
                </c:pt>
                <c:pt idx="1184">
                  <c:v>1.3213777330698395E-2</c:v>
                </c:pt>
                <c:pt idx="1185">
                  <c:v>1.3206494202795405E-2</c:v>
                </c:pt>
                <c:pt idx="1186">
                  <c:v>1.3199183107847068E-2</c:v>
                </c:pt>
                <c:pt idx="1187">
                  <c:v>1.31918440455292E-2</c:v>
                </c:pt>
                <c:pt idx="1188">
                  <c:v>1.3184477016084939E-2</c:v>
                </c:pt>
                <c:pt idx="1189">
                  <c:v>1.3177082019433239E-2</c:v>
                </c:pt>
                <c:pt idx="1190">
                  <c:v>1.3169659055574101E-2</c:v>
                </c:pt>
                <c:pt idx="1191">
                  <c:v>1.3162208524065688E-2</c:v>
                </c:pt>
                <c:pt idx="1192">
                  <c:v>1.3154741611888232E-2</c:v>
                </c:pt>
                <c:pt idx="1193">
                  <c:v>1.3147263513135776E-2</c:v>
                </c:pt>
                <c:pt idx="1194">
                  <c:v>1.3139774227889367E-2</c:v>
                </c:pt>
                <c:pt idx="1195">
                  <c:v>1.3132273755905866E-2</c:v>
                </c:pt>
                <c:pt idx="1196">
                  <c:v>1.3124762097347364E-2</c:v>
                </c:pt>
                <c:pt idx="1197">
                  <c:v>1.311723925229491E-2</c:v>
                </c:pt>
                <c:pt idx="1198">
                  <c:v>1.3109705220505363E-2</c:v>
                </c:pt>
                <c:pt idx="1199">
                  <c:v>1.3102160002221863E-2</c:v>
                </c:pt>
                <c:pt idx="1200">
                  <c:v>1.3094603597201271E-2</c:v>
                </c:pt>
                <c:pt idx="1201">
                  <c:v>1.3087036005686725E-2</c:v>
                </c:pt>
                <c:pt idx="1202">
                  <c:v>1.307945722759718E-2</c:v>
                </c:pt>
                <c:pt idx="1203">
                  <c:v>1.3071867262851589E-2</c:v>
                </c:pt>
                <c:pt idx="1204">
                  <c:v>1.3064266111530998E-2</c:v>
                </c:pt>
                <c:pt idx="1205">
                  <c:v>1.3056653773635407E-2</c:v>
                </c:pt>
                <c:pt idx="1206">
                  <c:v>1.3049030249164817E-2</c:v>
                </c:pt>
                <c:pt idx="1207">
                  <c:v>1.3041395538038181E-2</c:v>
                </c:pt>
                <c:pt idx="1208">
                  <c:v>1.3033749640255499E-2</c:v>
                </c:pt>
                <c:pt idx="1209">
                  <c:v>1.3026092556059909E-2</c:v>
                </c:pt>
                <c:pt idx="1210">
                  <c:v>1.3018424285208274E-2</c:v>
                </c:pt>
                <c:pt idx="1211">
                  <c:v>1.3010744827700593E-2</c:v>
                </c:pt>
                <c:pt idx="1212">
                  <c:v>1.3003054183617913E-2</c:v>
                </c:pt>
                <c:pt idx="1213">
                  <c:v>1.2995352352960232E-2</c:v>
                </c:pt>
                <c:pt idx="1214">
                  <c:v>1.2987639335808598E-2</c:v>
                </c:pt>
                <c:pt idx="1215">
                  <c:v>1.2979915131919872E-2</c:v>
                </c:pt>
                <c:pt idx="1216">
                  <c:v>1.2972179741537193E-2</c:v>
                </c:pt>
                <c:pt idx="1217">
                  <c:v>1.2964433164498468E-2</c:v>
                </c:pt>
                <c:pt idx="1218">
                  <c:v>1.2956675400965789E-2</c:v>
                </c:pt>
                <c:pt idx="1219">
                  <c:v>1.2948906450777065E-2</c:v>
                </c:pt>
                <c:pt idx="1220">
                  <c:v>1.2941126313932294E-2</c:v>
                </c:pt>
                <c:pt idx="1221">
                  <c:v>1.293333499059357E-2</c:v>
                </c:pt>
                <c:pt idx="1222">
                  <c:v>1.2925532480760893E-2</c:v>
                </c:pt>
                <c:pt idx="1223">
                  <c:v>1.291771878427217E-2</c:v>
                </c:pt>
                <c:pt idx="1224">
                  <c:v>1.2909893901208447E-2</c:v>
                </c:pt>
                <c:pt idx="1225">
                  <c:v>1.2902057831488678E-2</c:v>
                </c:pt>
                <c:pt idx="1226">
                  <c:v>1.2894210575274956E-2</c:v>
                </c:pt>
                <c:pt idx="1227">
                  <c:v>1.2886352132405188E-2</c:v>
                </c:pt>
                <c:pt idx="1228">
                  <c:v>1.2878482503041466E-2</c:v>
                </c:pt>
                <c:pt idx="1229">
                  <c:v>1.2870601687021699E-2</c:v>
                </c:pt>
                <c:pt idx="1230">
                  <c:v>1.2862709684426932E-2</c:v>
                </c:pt>
                <c:pt idx="1231">
                  <c:v>1.2854806495338211E-2</c:v>
                </c:pt>
                <c:pt idx="1232">
                  <c:v>1.2846892119593445E-2</c:v>
                </c:pt>
                <c:pt idx="1233">
                  <c:v>1.2838966557354725E-2</c:v>
                </c:pt>
                <c:pt idx="1234">
                  <c:v>1.2831029808459959E-2</c:v>
                </c:pt>
                <c:pt idx="1235">
                  <c:v>1.2823081872990194E-2</c:v>
                </c:pt>
                <c:pt idx="1236">
                  <c:v>1.2815122751026475E-2</c:v>
                </c:pt>
                <c:pt idx="1237">
                  <c:v>1.2807152442406711E-2</c:v>
                </c:pt>
                <c:pt idx="1238">
                  <c:v>1.2799170947292993E-2</c:v>
                </c:pt>
                <c:pt idx="1239">
                  <c:v>1.2791178265604275E-2</c:v>
                </c:pt>
                <c:pt idx="1240">
                  <c:v>1.2783174397259511E-2</c:v>
                </c:pt>
                <c:pt idx="1241">
                  <c:v>1.2775159342420794E-2</c:v>
                </c:pt>
                <c:pt idx="1242">
                  <c:v>1.2767133101007078E-2</c:v>
                </c:pt>
                <c:pt idx="1243">
                  <c:v>1.2759095673018361E-2</c:v>
                </c:pt>
                <c:pt idx="1244">
                  <c:v>1.2751047058454645E-2</c:v>
                </c:pt>
                <c:pt idx="1245">
                  <c:v>1.274298725731593E-2</c:v>
                </c:pt>
                <c:pt idx="1246">
                  <c:v>1.2734916269602214E-2</c:v>
                </c:pt>
                <c:pt idx="1247">
                  <c:v>1.27268340953135E-2</c:v>
                </c:pt>
                <c:pt idx="1248">
                  <c:v>1.2718740734530831E-2</c:v>
                </c:pt>
                <c:pt idx="1249">
                  <c:v>1.2710636187092117E-2</c:v>
                </c:pt>
                <c:pt idx="1250">
                  <c:v>1.2702520453159449E-2</c:v>
                </c:pt>
                <c:pt idx="1251">
                  <c:v>1.2694393532651782E-2</c:v>
                </c:pt>
                <c:pt idx="1252">
                  <c:v>1.2686255425569115E-2</c:v>
                </c:pt>
                <c:pt idx="1253">
                  <c:v>1.2678106131992495E-2</c:v>
                </c:pt>
                <c:pt idx="1254">
                  <c:v>1.2669945651759829E-2</c:v>
                </c:pt>
                <c:pt idx="1255">
                  <c:v>1.2661773985033209E-2</c:v>
                </c:pt>
                <c:pt idx="1256">
                  <c:v>1.2653591131650543E-2</c:v>
                </c:pt>
                <c:pt idx="1257">
                  <c:v>1.2645397091773924E-2</c:v>
                </c:pt>
                <c:pt idx="1258">
                  <c:v>1.2637191865403352E-2</c:v>
                </c:pt>
                <c:pt idx="1259">
                  <c:v>1.2628975452376734E-2</c:v>
                </c:pt>
                <c:pt idx="1260">
                  <c:v>1.2620747852856162E-2</c:v>
                </c:pt>
                <c:pt idx="1261">
                  <c:v>1.2612509066841637E-2</c:v>
                </c:pt>
                <c:pt idx="1262">
                  <c:v>1.2604259094171066E-2</c:v>
                </c:pt>
                <c:pt idx="1263">
                  <c:v>1.2595997935006542E-2</c:v>
                </c:pt>
                <c:pt idx="1264">
                  <c:v>1.2587725589185972E-2</c:v>
                </c:pt>
                <c:pt idx="1265">
                  <c:v>1.2579442056952495E-2</c:v>
                </c:pt>
                <c:pt idx="1266">
                  <c:v>1.2571147338062971E-2</c:v>
                </c:pt>
                <c:pt idx="1267">
                  <c:v>1.2562841432679495E-2</c:v>
                </c:pt>
                <c:pt idx="1268">
                  <c:v>1.2553335271509036E-2</c:v>
                </c:pt>
                <c:pt idx="1269">
                  <c:v>1.2545005394986042E-2</c:v>
                </c:pt>
                <c:pt idx="1270">
                  <c:v>1.2536664331888048E-2</c:v>
                </c:pt>
                <c:pt idx="1271">
                  <c:v>1.2528312082134008E-2</c:v>
                </c:pt>
                <c:pt idx="1272">
                  <c:v>1.2519948645886014E-2</c:v>
                </c:pt>
                <c:pt idx="1273">
                  <c:v>1.2511574023144068E-2</c:v>
                </c:pt>
                <c:pt idx="1274">
                  <c:v>1.2503188213827121E-2</c:v>
                </c:pt>
                <c:pt idx="1275">
                  <c:v>1.2494791218016221E-2</c:v>
                </c:pt>
                <c:pt idx="1276">
                  <c:v>1.2486383035630322E-2</c:v>
                </c:pt>
                <c:pt idx="1277">
                  <c:v>1.2477963666750469E-2</c:v>
                </c:pt>
                <c:pt idx="1278">
                  <c:v>1.2469533111295616E-2</c:v>
                </c:pt>
                <c:pt idx="1279">
                  <c:v>1.2461091369184718E-2</c:v>
                </c:pt>
                <c:pt idx="1280">
                  <c:v>1.2452638440660913E-2</c:v>
                </c:pt>
                <c:pt idx="1281">
                  <c:v>1.2444174325562107E-2</c:v>
                </c:pt>
                <c:pt idx="1282">
                  <c:v>1.2435699023969349E-2</c:v>
                </c:pt>
                <c:pt idx="1283">
                  <c:v>1.2427212535801591E-2</c:v>
                </c:pt>
                <c:pt idx="1284">
                  <c:v>1.2418714861058833E-2</c:v>
                </c:pt>
                <c:pt idx="1285">
                  <c:v>1.2410205999822121E-2</c:v>
                </c:pt>
                <c:pt idx="1286">
                  <c:v>1.2401685952091457E-2</c:v>
                </c:pt>
                <c:pt idx="1287">
                  <c:v>1.2393154717785793E-2</c:v>
                </c:pt>
                <c:pt idx="1288">
                  <c:v>1.2384612296905129E-2</c:v>
                </c:pt>
                <c:pt idx="1289">
                  <c:v>1.2376058689530511E-2</c:v>
                </c:pt>
                <c:pt idx="1290">
                  <c:v>1.2367493895661941E-2</c:v>
                </c:pt>
                <c:pt idx="1291">
                  <c:v>1.235891791521837E-2</c:v>
                </c:pt>
                <c:pt idx="1292">
                  <c:v>1.2350330748280847E-2</c:v>
                </c:pt>
                <c:pt idx="1293">
                  <c:v>1.2341732394768323E-2</c:v>
                </c:pt>
                <c:pt idx="1294">
                  <c:v>1.23331228546808E-2</c:v>
                </c:pt>
                <c:pt idx="1295">
                  <c:v>1.232450212818037E-2</c:v>
                </c:pt>
                <c:pt idx="1296">
                  <c:v>1.2315870215023894E-2</c:v>
                </c:pt>
                <c:pt idx="1297">
                  <c:v>1.2307227115454511E-2</c:v>
                </c:pt>
                <c:pt idx="1298">
                  <c:v>1.2298572829310128E-2</c:v>
                </c:pt>
                <c:pt idx="1299">
                  <c:v>1.2289907356671792E-2</c:v>
                </c:pt>
                <c:pt idx="1300">
                  <c:v>1.2281230697458456E-2</c:v>
                </c:pt>
                <c:pt idx="1301">
                  <c:v>1.2272542851832213E-2</c:v>
                </c:pt>
                <c:pt idx="1302">
                  <c:v>1.2263843819630971E-2</c:v>
                </c:pt>
                <c:pt idx="1303">
                  <c:v>1.2255133600854728E-2</c:v>
                </c:pt>
                <c:pt idx="1304">
                  <c:v>1.2246412195503487E-2</c:v>
                </c:pt>
                <c:pt idx="1305">
                  <c:v>1.2237679603739338E-2</c:v>
                </c:pt>
                <c:pt idx="1306">
                  <c:v>1.2228935825481235E-2</c:v>
                </c:pt>
                <c:pt idx="1307">
                  <c:v>1.2220180860648133E-2</c:v>
                </c:pt>
                <c:pt idx="1308">
                  <c:v>1.2211414709321078E-2</c:v>
                </c:pt>
                <c:pt idx="1309">
                  <c:v>1.2202637371419023E-2</c:v>
                </c:pt>
                <c:pt idx="1310">
                  <c:v>1.2193848847023014E-2</c:v>
                </c:pt>
                <c:pt idx="1311">
                  <c:v>1.2185049136133053E-2</c:v>
                </c:pt>
                <c:pt idx="1312">
                  <c:v>1.2176238238749137E-2</c:v>
                </c:pt>
                <c:pt idx="1313">
                  <c:v>1.2167416154790223E-2</c:v>
                </c:pt>
                <c:pt idx="1314">
                  <c:v>1.2158582884418401E-2</c:v>
                </c:pt>
                <c:pt idx="1315">
                  <c:v>1.2149738427471579E-2</c:v>
                </c:pt>
                <c:pt idx="1316">
                  <c:v>1.2140882784030804E-2</c:v>
                </c:pt>
                <c:pt idx="1317">
                  <c:v>1.213201595401503E-2</c:v>
                </c:pt>
                <c:pt idx="1318">
                  <c:v>1.2123137937586348E-2</c:v>
                </c:pt>
                <c:pt idx="1319">
                  <c:v>1.2114248734582667E-2</c:v>
                </c:pt>
                <c:pt idx="1320">
                  <c:v>1.2105348345085032E-2</c:v>
                </c:pt>
                <c:pt idx="1321">
                  <c:v>1.209643676917449E-2</c:v>
                </c:pt>
                <c:pt idx="1322">
                  <c:v>1.2087514006607902E-2</c:v>
                </c:pt>
                <c:pt idx="1323">
                  <c:v>1.2078580057628407E-2</c:v>
                </c:pt>
                <c:pt idx="1324">
                  <c:v>1.2069634922073913E-2</c:v>
                </c:pt>
                <c:pt idx="1325">
                  <c:v>1.2060678600106511E-2</c:v>
                </c:pt>
                <c:pt idx="1326">
                  <c:v>1.205171109156411E-2</c:v>
                </c:pt>
                <c:pt idx="1327">
                  <c:v>1.2042732396527756E-2</c:v>
                </c:pt>
                <c:pt idx="1328">
                  <c:v>1.2033742515078494E-2</c:v>
                </c:pt>
                <c:pt idx="1329">
                  <c:v>1.2024741447054232E-2</c:v>
                </c:pt>
                <c:pt idx="1330">
                  <c:v>1.2015729192536018E-2</c:v>
                </c:pt>
                <c:pt idx="1331">
                  <c:v>1.2006705751442803E-2</c:v>
                </c:pt>
                <c:pt idx="1332">
                  <c:v>1.1997671123936682E-2</c:v>
                </c:pt>
                <c:pt idx="1333">
                  <c:v>1.1988625309936607E-2</c:v>
                </c:pt>
                <c:pt idx="1334">
                  <c:v>1.1979568309442579E-2</c:v>
                </c:pt>
                <c:pt idx="1335">
                  <c:v>1.1970500122373551E-2</c:v>
                </c:pt>
                <c:pt idx="1336">
                  <c:v>1.1961420748891616E-2</c:v>
                </c:pt>
                <c:pt idx="1337">
                  <c:v>1.1952330188915727E-2</c:v>
                </c:pt>
                <c:pt idx="1338">
                  <c:v>1.1943228442445886E-2</c:v>
                </c:pt>
                <c:pt idx="1339">
                  <c:v>1.1934115509482091E-2</c:v>
                </c:pt>
                <c:pt idx="1340">
                  <c:v>1.1924991390024342E-2</c:v>
                </c:pt>
                <c:pt idx="1341">
                  <c:v>1.1915856083991594E-2</c:v>
                </c:pt>
                <c:pt idx="1342">
                  <c:v>1.1906709591545939E-2</c:v>
                </c:pt>
                <c:pt idx="1343">
                  <c:v>1.1897551912687376E-2</c:v>
                </c:pt>
                <c:pt idx="1344">
                  <c:v>1.1888383047253814E-2</c:v>
                </c:pt>
                <c:pt idx="1345">
                  <c:v>1.1879202995326299E-2</c:v>
                </c:pt>
                <c:pt idx="1346">
                  <c:v>1.187001175690483E-2</c:v>
                </c:pt>
                <c:pt idx="1347">
                  <c:v>1.1860809332070454E-2</c:v>
                </c:pt>
                <c:pt idx="1348">
                  <c:v>1.1851595720742125E-2</c:v>
                </c:pt>
                <c:pt idx="1349">
                  <c:v>1.1842370922838796E-2</c:v>
                </c:pt>
                <c:pt idx="1350">
                  <c:v>1.1833134938441514E-2</c:v>
                </c:pt>
                <c:pt idx="1351">
                  <c:v>1.1823887767712371E-2</c:v>
                </c:pt>
                <c:pt idx="1352">
                  <c:v>1.1814629410327182E-2</c:v>
                </c:pt>
                <c:pt idx="1353">
                  <c:v>1.1805359866610132E-2</c:v>
                </c:pt>
                <c:pt idx="1354">
                  <c:v>1.1796079136318083E-2</c:v>
                </c:pt>
                <c:pt idx="1355">
                  <c:v>1.1786787219613126E-2</c:v>
                </c:pt>
                <c:pt idx="1356">
                  <c:v>1.1777484116414216E-2</c:v>
                </c:pt>
                <c:pt idx="1357">
                  <c:v>1.1768169826721353E-2</c:v>
                </c:pt>
                <c:pt idx="1358">
                  <c:v>1.1758844350534536E-2</c:v>
                </c:pt>
                <c:pt idx="1359">
                  <c:v>1.1749507687853766E-2</c:v>
                </c:pt>
                <c:pt idx="1360">
                  <c:v>1.1740159838760089E-2</c:v>
                </c:pt>
                <c:pt idx="1361">
                  <c:v>1.1730800803172459E-2</c:v>
                </c:pt>
                <c:pt idx="1362">
                  <c:v>1.1721430581090875E-2</c:v>
                </c:pt>
                <c:pt idx="1363">
                  <c:v>1.1712049172596384E-2</c:v>
                </c:pt>
                <c:pt idx="1364">
                  <c:v>1.1702656577607939E-2</c:v>
                </c:pt>
                <c:pt idx="1365">
                  <c:v>1.1693252796125542E-2</c:v>
                </c:pt>
                <c:pt idx="1366">
                  <c:v>1.1683837828149191E-2</c:v>
                </c:pt>
                <c:pt idx="1367">
                  <c:v>1.1674411673759932E-2</c:v>
                </c:pt>
                <c:pt idx="1368">
                  <c:v>1.1664974332876721E-2</c:v>
                </c:pt>
                <c:pt idx="1369">
                  <c:v>1.1655525805499556E-2</c:v>
                </c:pt>
                <c:pt idx="1370">
                  <c:v>1.1646066091709484E-2</c:v>
                </c:pt>
                <c:pt idx="1371">
                  <c:v>1.1636595191425458E-2</c:v>
                </c:pt>
                <c:pt idx="1372">
                  <c:v>1.1627113104728526E-2</c:v>
                </c:pt>
                <c:pt idx="1373">
                  <c:v>1.161761983153764E-2</c:v>
                </c:pt>
                <c:pt idx="1374">
                  <c:v>1.1608115371852801E-2</c:v>
                </c:pt>
                <c:pt idx="1375">
                  <c:v>1.1598599725755054E-2</c:v>
                </c:pt>
                <c:pt idx="1376">
                  <c:v>1.1589072893163355E-2</c:v>
                </c:pt>
                <c:pt idx="1377">
                  <c:v>1.1579534874158748E-2</c:v>
                </c:pt>
                <c:pt idx="1378">
                  <c:v>1.1569985668579141E-2</c:v>
                </c:pt>
                <c:pt idx="1379">
                  <c:v>1.1560425276667674E-2</c:v>
                </c:pt>
                <c:pt idx="1380">
                  <c:v>1.1550853698262253E-2</c:v>
                </c:pt>
                <c:pt idx="1381">
                  <c:v>1.1541270933281833E-2</c:v>
                </c:pt>
                <c:pt idx="1382">
                  <c:v>1.1531676982050598E-2</c:v>
                </c:pt>
                <c:pt idx="1383">
                  <c:v>1.1522071844244364E-2</c:v>
                </c:pt>
                <c:pt idx="1384">
                  <c:v>1.1512455520025222E-2</c:v>
                </c:pt>
                <c:pt idx="1385">
                  <c:v>1.1502828009312127E-2</c:v>
                </c:pt>
                <c:pt idx="1386">
                  <c:v>1.1493189312267171E-2</c:v>
                </c:pt>
                <c:pt idx="1387">
                  <c:v>1.148353942856617E-2</c:v>
                </c:pt>
                <c:pt idx="1388">
                  <c:v>1.1473878358533307E-2</c:v>
                </c:pt>
                <c:pt idx="1389">
                  <c:v>1.1464206102006491E-2</c:v>
                </c:pt>
                <c:pt idx="1390">
                  <c:v>1.1454522659147814E-2</c:v>
                </c:pt>
                <c:pt idx="1391">
                  <c:v>1.1444828029714138E-2</c:v>
                </c:pt>
                <c:pt idx="1392">
                  <c:v>1.1435122213948601E-2</c:v>
                </c:pt>
                <c:pt idx="1393">
                  <c:v>1.142540521168911E-2</c:v>
                </c:pt>
                <c:pt idx="1394">
                  <c:v>1.1415677022935666E-2</c:v>
                </c:pt>
                <c:pt idx="1395">
                  <c:v>1.1405937647769315E-2</c:v>
                </c:pt>
                <c:pt idx="1396">
                  <c:v>1.1396187086109011E-2</c:v>
                </c:pt>
                <c:pt idx="1397">
                  <c:v>1.1386425338116846E-2</c:v>
                </c:pt>
                <c:pt idx="1398">
                  <c:v>1.1376652403630727E-2</c:v>
                </c:pt>
                <c:pt idx="1399">
                  <c:v>1.1366868282731701E-2</c:v>
                </c:pt>
                <c:pt idx="1400">
                  <c:v>1.1357072975338722E-2</c:v>
                </c:pt>
                <c:pt idx="1401">
                  <c:v>1.1347266481532836E-2</c:v>
                </c:pt>
                <c:pt idx="1402">
                  <c:v>1.1337448801314043E-2</c:v>
                </c:pt>
                <c:pt idx="1403">
                  <c:v>1.1327619934601296E-2</c:v>
                </c:pt>
                <c:pt idx="1404">
                  <c:v>1.1317779881475643E-2</c:v>
                </c:pt>
                <c:pt idx="1405">
                  <c:v>1.1307928641937082E-2</c:v>
                </c:pt>
                <c:pt idx="1406">
                  <c:v>1.1298066215904567E-2</c:v>
                </c:pt>
                <c:pt idx="1407">
                  <c:v>1.1288192603540192E-2</c:v>
                </c:pt>
                <c:pt idx="1408">
                  <c:v>1.1278307804681864E-2</c:v>
                </c:pt>
                <c:pt idx="1409">
                  <c:v>1.1268411819410629E-2</c:v>
                </c:pt>
                <c:pt idx="1410">
                  <c:v>1.1258504647726486E-2</c:v>
                </c:pt>
                <c:pt idx="1411">
                  <c:v>1.1248586289629436E-2</c:v>
                </c:pt>
                <c:pt idx="1412">
                  <c:v>1.1238656745038433E-2</c:v>
                </c:pt>
                <c:pt idx="1413">
                  <c:v>1.1228716014034523E-2</c:v>
                </c:pt>
                <c:pt idx="1414">
                  <c:v>1.1218764096698752E-2</c:v>
                </c:pt>
                <c:pt idx="1415">
                  <c:v>1.1208800992787982E-2</c:v>
                </c:pt>
                <c:pt idx="1416">
                  <c:v>1.119882670254535E-2</c:v>
                </c:pt>
                <c:pt idx="1417">
                  <c:v>1.1188841225808766E-2</c:v>
                </c:pt>
                <c:pt idx="1418">
                  <c:v>1.117884456274032E-2</c:v>
                </c:pt>
                <c:pt idx="1419">
                  <c:v>1.1168836713177921E-2</c:v>
                </c:pt>
                <c:pt idx="1420">
                  <c:v>1.1158817677202615E-2</c:v>
                </c:pt>
                <c:pt idx="1421">
                  <c:v>1.1148787454814402E-2</c:v>
                </c:pt>
                <c:pt idx="1422">
                  <c:v>1.1138746046094328E-2</c:v>
                </c:pt>
                <c:pt idx="1423">
                  <c:v>1.1128693450799254E-2</c:v>
                </c:pt>
                <c:pt idx="1424">
                  <c:v>1.1117191072969046E-2</c:v>
                </c:pt>
                <c:pt idx="1425">
                  <c:v>1.110711450685864E-2</c:v>
                </c:pt>
                <c:pt idx="1426">
                  <c:v>1.1097026754335326E-2</c:v>
                </c:pt>
                <c:pt idx="1427">
                  <c:v>1.1086927815399106E-2</c:v>
                </c:pt>
                <c:pt idx="1428">
                  <c:v>1.1076817690049978E-2</c:v>
                </c:pt>
                <c:pt idx="1429">
                  <c:v>1.106669637836899E-2</c:v>
                </c:pt>
                <c:pt idx="1430">
                  <c:v>1.1056563880113002E-2</c:v>
                </c:pt>
                <c:pt idx="1431">
                  <c:v>1.1046420195525153E-2</c:v>
                </c:pt>
                <c:pt idx="1432">
                  <c:v>1.1036265324524397E-2</c:v>
                </c:pt>
                <c:pt idx="1433">
                  <c:v>1.1026099267110734E-2</c:v>
                </c:pt>
                <c:pt idx="1434">
                  <c:v>1.101592202336521E-2</c:v>
                </c:pt>
                <c:pt idx="1435">
                  <c:v>1.1005733593125733E-2</c:v>
                </c:pt>
                <c:pt idx="1436">
                  <c:v>1.0995533976554395E-2</c:v>
                </c:pt>
                <c:pt idx="1437">
                  <c:v>1.0985323173408057E-2</c:v>
                </c:pt>
                <c:pt idx="1438">
                  <c:v>1.0975101184010905E-2</c:v>
                </c:pt>
                <c:pt idx="1439">
                  <c:v>1.0962600414342827E-2</c:v>
                </c:pt>
                <c:pt idx="1440">
                  <c:v>1.0954623645977879E-2</c:v>
                </c:pt>
                <c:pt idx="1441">
                  <c:v>1.0944368097342005E-2</c:v>
                </c:pt>
                <c:pt idx="1442">
                  <c:v>1.0934101362293225E-2</c:v>
                </c:pt>
                <c:pt idx="1443">
                  <c:v>1.0923823440831537E-2</c:v>
                </c:pt>
                <c:pt idx="1444">
                  <c:v>1.0913534333037989E-2</c:v>
                </c:pt>
                <c:pt idx="1445">
                  <c:v>1.0903234038831533E-2</c:v>
                </c:pt>
                <c:pt idx="1446">
                  <c:v>1.089292255821217E-2</c:v>
                </c:pt>
                <c:pt idx="1447">
                  <c:v>1.08825998911799E-2</c:v>
                </c:pt>
                <c:pt idx="1448">
                  <c:v>1.087226603781577E-2</c:v>
                </c:pt>
                <c:pt idx="1449">
                  <c:v>1.0861920997957686E-2</c:v>
                </c:pt>
                <c:pt idx="1450">
                  <c:v>1.0851564771767741E-2</c:v>
                </c:pt>
                <c:pt idx="1451">
                  <c:v>1.0841197359083843E-2</c:v>
                </c:pt>
                <c:pt idx="1452">
                  <c:v>1.0830825272136746E-2</c:v>
                </c:pt>
                <c:pt idx="1453">
                  <c:v>1.082048723038187E-2</c:v>
                </c:pt>
                <c:pt idx="1454">
                  <c:v>1.0810189745806831E-2</c:v>
                </c:pt>
                <c:pt idx="1455">
                  <c:v>1.0799932818492675E-2</c:v>
                </c:pt>
                <c:pt idx="1456">
                  <c:v>1.0789716448277309E-2</c:v>
                </c:pt>
                <c:pt idx="1457">
                  <c:v>1.0779540635322826E-2</c:v>
                </c:pt>
                <c:pt idx="1458">
                  <c:v>1.076940537954818E-2</c:v>
                </c:pt>
                <c:pt idx="1459">
                  <c:v>1.0759310681034417E-2</c:v>
                </c:pt>
                <c:pt idx="1460">
                  <c:v>1.0749256539700491E-2</c:v>
                </c:pt>
                <c:pt idx="1461">
                  <c:v>1.0739242955546402E-2</c:v>
                </c:pt>
                <c:pt idx="1462">
                  <c:v>1.0729269928491103E-2</c:v>
                </c:pt>
                <c:pt idx="1463">
                  <c:v>1.0719337458696687E-2</c:v>
                </c:pt>
                <c:pt idx="1464">
                  <c:v>1.0709445546001062E-2</c:v>
                </c:pt>
                <c:pt idx="1465">
                  <c:v>1.0699594190566319E-2</c:v>
                </c:pt>
                <c:pt idx="1466">
                  <c:v>1.0689783392311414E-2</c:v>
                </c:pt>
                <c:pt idx="1467">
                  <c:v>1.0680013151155299E-2</c:v>
                </c:pt>
                <c:pt idx="1468">
                  <c:v>1.067028346717902E-2</c:v>
                </c:pt>
                <c:pt idx="1469">
                  <c:v>1.0660594340382579E-2</c:v>
                </c:pt>
                <c:pt idx="1470">
                  <c:v>1.0650945770765974E-2</c:v>
                </c:pt>
                <c:pt idx="1471">
                  <c:v>1.0641337758248159E-2</c:v>
                </c:pt>
                <c:pt idx="1472">
                  <c:v>1.0631770302910182E-2</c:v>
                </c:pt>
                <c:pt idx="1473">
                  <c:v>1.0622243404752041E-2</c:v>
                </c:pt>
                <c:pt idx="1474">
                  <c:v>1.061275706369269E-2</c:v>
                </c:pt>
                <c:pt idx="1475">
                  <c:v>1.0603311279732131E-2</c:v>
                </c:pt>
                <c:pt idx="1476">
                  <c:v>1.0588549846975992E-2</c:v>
                </c:pt>
                <c:pt idx="1477">
                  <c:v>1.0579208352883285E-2</c:v>
                </c:pt>
                <c:pt idx="1478">
                  <c:v>1.0569907415889368E-2</c:v>
                </c:pt>
                <c:pt idx="1479">
                  <c:v>1.0560647035994242E-2</c:v>
                </c:pt>
                <c:pt idx="1480">
                  <c:v>1.0551427213278952E-2</c:v>
                </c:pt>
                <c:pt idx="1481">
                  <c:v>1.0542247947662453E-2</c:v>
                </c:pt>
                <c:pt idx="1482">
                  <c:v>1.0533109239144745E-2</c:v>
                </c:pt>
                <c:pt idx="1483">
                  <c:v>1.0524011087806873E-2</c:v>
                </c:pt>
                <c:pt idx="1484">
                  <c:v>1.0514953493486745E-2</c:v>
                </c:pt>
                <c:pt idx="1485">
                  <c:v>1.0505936456346454E-2</c:v>
                </c:pt>
                <c:pt idx="1486">
                  <c:v>1.0496959976223907E-2</c:v>
                </c:pt>
                <c:pt idx="1487">
                  <c:v>1.0488024053281197E-2</c:v>
                </c:pt>
                <c:pt idx="1488">
                  <c:v>1.0479128687356232E-2</c:v>
                </c:pt>
                <c:pt idx="1489">
                  <c:v>1.0470273878611103E-2</c:v>
                </c:pt>
                <c:pt idx="1490">
                  <c:v>1.0460203758921871E-2</c:v>
                </c:pt>
                <c:pt idx="1491">
                  <c:v>1.0451435858210845E-2</c:v>
                </c:pt>
                <c:pt idx="1492">
                  <c:v>1.0442708514598609E-2</c:v>
                </c:pt>
                <c:pt idx="1493">
                  <c:v>1.0434021728085163E-2</c:v>
                </c:pt>
                <c:pt idx="1494">
                  <c:v>1.0425375498589462E-2</c:v>
                </c:pt>
                <c:pt idx="1495">
                  <c:v>1.0416769826273597E-2</c:v>
                </c:pt>
                <c:pt idx="1496">
                  <c:v>1.0408204710894431E-2</c:v>
                </c:pt>
                <c:pt idx="1497">
                  <c:v>1.0399680152776147E-2</c:v>
                </c:pt>
                <c:pt idx="1498">
                  <c:v>1.0391196151513515E-2</c:v>
                </c:pt>
                <c:pt idx="1499">
                  <c:v>1.038275270743072E-2</c:v>
                </c:pt>
                <c:pt idx="1500">
                  <c:v>1.0374349820446715E-2</c:v>
                </c:pt>
                <c:pt idx="1501">
                  <c:v>1.0365987490480455E-2</c:v>
                </c:pt>
                <c:pt idx="1502">
                  <c:v>1.0357665717531939E-2</c:v>
                </c:pt>
                <c:pt idx="1503">
                  <c:v>1.0349384501682213E-2</c:v>
                </c:pt>
                <c:pt idx="1504">
                  <c:v>1.0341143842931277E-2</c:v>
                </c:pt>
                <c:pt idx="1505">
                  <c:v>1.033294374111704E-2</c:v>
                </c:pt>
                <c:pt idx="1506">
                  <c:v>1.0324784196401593E-2</c:v>
                </c:pt>
                <c:pt idx="1507">
                  <c:v>1.0316665208784936E-2</c:v>
                </c:pt>
                <c:pt idx="1508">
                  <c:v>1.0308586778186024E-2</c:v>
                </c:pt>
                <c:pt idx="1509">
                  <c:v>1.0300548904604856E-2</c:v>
                </c:pt>
                <c:pt idx="1510">
                  <c:v>1.0292551588122478E-2</c:v>
                </c:pt>
                <c:pt idx="1511">
                  <c:v>1.0284594828576799E-2</c:v>
                </c:pt>
                <c:pt idx="1512">
                  <c:v>1.0276678626210956E-2</c:v>
                </c:pt>
                <c:pt idx="1513">
                  <c:v>1.0268802980700764E-2</c:v>
                </c:pt>
                <c:pt idx="1514">
                  <c:v>1.0260967892289363E-2</c:v>
                </c:pt>
                <c:pt idx="1515">
                  <c:v>1.0253173360976753E-2</c:v>
                </c:pt>
                <c:pt idx="1516">
                  <c:v>1.024541938660084E-2</c:v>
                </c:pt>
                <c:pt idx="1517">
                  <c:v>1.0237705969242672E-2</c:v>
                </c:pt>
                <c:pt idx="1518">
                  <c:v>1.0230033108902248E-2</c:v>
                </c:pt>
                <c:pt idx="1519">
                  <c:v>1.0222400805579568E-2</c:v>
                </c:pt>
                <c:pt idx="1520">
                  <c:v>1.0214809059274632E-2</c:v>
                </c:pt>
                <c:pt idx="1521">
                  <c:v>1.0207257870068487E-2</c:v>
                </c:pt>
                <c:pt idx="1522">
                  <c:v>1.0199747237717993E-2</c:v>
                </c:pt>
                <c:pt idx="1523">
                  <c:v>1.019227716246629E-2</c:v>
                </c:pt>
                <c:pt idx="1524">
                  <c:v>1.0184847644151285E-2</c:v>
                </c:pt>
                <c:pt idx="1525">
                  <c:v>1.0177458682854024E-2</c:v>
                </c:pt>
                <c:pt idx="1526">
                  <c:v>1.0170110278574507E-2</c:v>
                </c:pt>
                <c:pt idx="1527">
                  <c:v>1.0162802431312734E-2</c:v>
                </c:pt>
                <c:pt idx="1528">
                  <c:v>1.0155535140987659E-2</c:v>
                </c:pt>
                <c:pt idx="1529">
                  <c:v>1.0148308407680329E-2</c:v>
                </c:pt>
                <c:pt idx="1530">
                  <c:v>1.0141122231390742E-2</c:v>
                </c:pt>
                <c:pt idx="1531">
                  <c:v>1.0133976611956808E-2</c:v>
                </c:pt>
                <c:pt idx="1532">
                  <c:v>1.0126871549621663E-2</c:v>
                </c:pt>
                <c:pt idx="1533">
                  <c:v>1.0119807044304263E-2</c:v>
                </c:pt>
                <c:pt idx="1534">
                  <c:v>1.0112783095842515E-2</c:v>
                </c:pt>
                <c:pt idx="1535">
                  <c:v>1.0105799704479557E-2</c:v>
                </c:pt>
                <c:pt idx="1536">
                  <c:v>1.009885686997225E-2</c:v>
                </c:pt>
                <c:pt idx="1537">
                  <c:v>1.0091954592563734E-2</c:v>
                </c:pt>
                <c:pt idx="1538">
                  <c:v>1.008509287201087E-2</c:v>
                </c:pt>
                <c:pt idx="1539">
                  <c:v>1.007827170847575E-2</c:v>
                </c:pt>
                <c:pt idx="1540">
                  <c:v>1.0071491101877328E-2</c:v>
                </c:pt>
                <c:pt idx="1541">
                  <c:v>1.0064751052215604E-2</c:v>
                </c:pt>
                <c:pt idx="1542">
                  <c:v>1.0058051559571624E-2</c:v>
                </c:pt>
                <c:pt idx="1543">
                  <c:v>1.0051392623864341E-2</c:v>
                </c:pt>
                <c:pt idx="1544">
                  <c:v>1.0044774245093757E-2</c:v>
                </c:pt>
                <c:pt idx="1545">
                  <c:v>1.0038196423259871E-2</c:v>
                </c:pt>
                <c:pt idx="1546">
                  <c:v>1.0031659158443729E-2</c:v>
                </c:pt>
                <c:pt idx="1547">
                  <c:v>1.0025162450564284E-2</c:v>
                </c:pt>
                <c:pt idx="1548">
                  <c:v>1.0018706299540492E-2</c:v>
                </c:pt>
                <c:pt idx="1549">
                  <c:v>1.0012290705534443E-2</c:v>
                </c:pt>
                <c:pt idx="1550">
                  <c:v>1.0005915668465093E-2</c:v>
                </c:pt>
                <c:pt idx="1551">
                  <c:v>9.9995811883324404E-3</c:v>
                </c:pt>
                <c:pt idx="1552">
                  <c:v>9.9932872651364857E-3</c:v>
                </c:pt>
                <c:pt idx="1553">
                  <c:v>9.9870338988772289E-3</c:v>
                </c:pt>
                <c:pt idx="1554">
                  <c:v>9.9808210895546701E-3</c:v>
                </c:pt>
                <c:pt idx="1555">
                  <c:v>9.9746488371688091E-3</c:v>
                </c:pt>
                <c:pt idx="1556">
                  <c:v>9.9685171417196461E-3</c:v>
                </c:pt>
                <c:pt idx="1557">
                  <c:v>9.9624260031261347E-3</c:v>
                </c:pt>
                <c:pt idx="1558">
                  <c:v>9.9563754215503675E-3</c:v>
                </c:pt>
                <c:pt idx="1559">
                  <c:v>9.9503653968302519E-3</c:v>
                </c:pt>
                <c:pt idx="1560">
                  <c:v>9.9443959290468342E-3</c:v>
                </c:pt>
                <c:pt idx="1561">
                  <c:v>9.9384670182001145E-3</c:v>
                </c:pt>
                <c:pt idx="1562">
                  <c:v>9.9325786642900926E-3</c:v>
                </c:pt>
                <c:pt idx="1563">
                  <c:v>9.9267308672357224E-3</c:v>
                </c:pt>
                <c:pt idx="1564">
                  <c:v>9.9209236271180501E-3</c:v>
                </c:pt>
                <c:pt idx="1565">
                  <c:v>9.9151569439370757E-3</c:v>
                </c:pt>
                <c:pt idx="1566">
                  <c:v>9.9094308176117529E-3</c:v>
                </c:pt>
                <c:pt idx="1567">
                  <c:v>9.9037452482231281E-3</c:v>
                </c:pt>
                <c:pt idx="1568">
                  <c:v>9.8981002357712011E-3</c:v>
                </c:pt>
                <c:pt idx="1569">
                  <c:v>9.8924957801749258E-3</c:v>
                </c:pt>
                <c:pt idx="1570">
                  <c:v>9.8869318814343021E-3</c:v>
                </c:pt>
                <c:pt idx="1571">
                  <c:v>9.8814085397114226E-3</c:v>
                </c:pt>
                <c:pt idx="1572">
                  <c:v>9.8759257548441948E-3</c:v>
                </c:pt>
                <c:pt idx="1573">
                  <c:v>9.8704835269136648E-3</c:v>
                </c:pt>
                <c:pt idx="1574">
                  <c:v>9.8650818557577402E-3</c:v>
                </c:pt>
                <c:pt idx="1575">
                  <c:v>9.8597207415385135E-3</c:v>
                </c:pt>
                <c:pt idx="1576">
                  <c:v>9.8544001842559847E-3</c:v>
                </c:pt>
                <c:pt idx="1577">
                  <c:v>9.8491201838291076E-3</c:v>
                </c:pt>
                <c:pt idx="1578">
                  <c:v>9.8438807403389283E-3</c:v>
                </c:pt>
                <c:pt idx="1579">
                  <c:v>9.8386818537044007E-3</c:v>
                </c:pt>
                <c:pt idx="1580">
                  <c:v>9.83278993035408E-3</c:v>
                </c:pt>
                <c:pt idx="1581">
                  <c:v>9.8276779513484236E-3</c:v>
                </c:pt>
                <c:pt idx="1582">
                  <c:v>9.8226065291984188E-3</c:v>
                </c:pt>
                <c:pt idx="1583">
                  <c:v>9.8175756639040657E-3</c:v>
                </c:pt>
                <c:pt idx="1584">
                  <c:v>9.8125853555464104E-3</c:v>
                </c:pt>
                <c:pt idx="1585">
                  <c:v>9.8076356039633605E-3</c:v>
                </c:pt>
                <c:pt idx="1586">
                  <c:v>9.8027264093170086E-3</c:v>
                </c:pt>
                <c:pt idx="1587">
                  <c:v>9.7978577715263082E-3</c:v>
                </c:pt>
                <c:pt idx="1588">
                  <c:v>9.7930296905912595E-3</c:v>
                </c:pt>
                <c:pt idx="1589">
                  <c:v>9.7882421665118624E-3</c:v>
                </c:pt>
                <c:pt idx="1590">
                  <c:v>9.7834951993691632E-3</c:v>
                </c:pt>
                <c:pt idx="1591">
                  <c:v>9.7787887890821157E-3</c:v>
                </c:pt>
                <c:pt idx="1592">
                  <c:v>9.7741229355696735E-3</c:v>
                </c:pt>
                <c:pt idx="1593">
                  <c:v>9.7694976389939292E-3</c:v>
                </c:pt>
                <c:pt idx="1594">
                  <c:v>9.7649128992738365E-3</c:v>
                </c:pt>
                <c:pt idx="1595">
                  <c:v>9.7603687164093955E-3</c:v>
                </c:pt>
                <c:pt idx="1596">
                  <c:v>9.7558650904006061E-3</c:v>
                </c:pt>
                <c:pt idx="1597">
                  <c:v>9.7514020212474684E-3</c:v>
                </c:pt>
                <c:pt idx="1598">
                  <c:v>9.7469795089499822E-3</c:v>
                </c:pt>
                <c:pt idx="1599">
                  <c:v>9.7425975534271014E-3</c:v>
                </c:pt>
                <c:pt idx="1600">
                  <c:v>9.7382561548409186E-3</c:v>
                </c:pt>
                <c:pt idx="1601">
                  <c:v>9.7339553131103873E-3</c:v>
                </c:pt>
                <c:pt idx="1602">
                  <c:v>9.7296950282355077E-3</c:v>
                </c:pt>
                <c:pt idx="1603">
                  <c:v>9.7254753001352334E-3</c:v>
                </c:pt>
                <c:pt idx="1604">
                  <c:v>9.7212961288906108E-3</c:v>
                </c:pt>
                <c:pt idx="1605">
                  <c:v>9.7171575145826861E-3</c:v>
                </c:pt>
                <c:pt idx="1606">
                  <c:v>9.7130594570493667E-3</c:v>
                </c:pt>
                <c:pt idx="1607">
                  <c:v>9.7090019563716989E-3</c:v>
                </c:pt>
                <c:pt idx="1608">
                  <c:v>9.7049850125496828E-3</c:v>
                </c:pt>
                <c:pt idx="1609">
                  <c:v>9.7010086255833183E-3</c:v>
                </c:pt>
                <c:pt idx="1610">
                  <c:v>9.6970727953105129E-3</c:v>
                </c:pt>
                <c:pt idx="1611">
                  <c:v>9.6931775220554517E-3</c:v>
                </c:pt>
                <c:pt idx="1612">
                  <c:v>9.6893228055749958E-3</c:v>
                </c:pt>
                <c:pt idx="1613">
                  <c:v>9.6855086459501916E-3</c:v>
                </c:pt>
                <c:pt idx="1614">
                  <c:v>9.6817350430999927E-3</c:v>
                </c:pt>
                <c:pt idx="1615">
                  <c:v>9.6780019971054454E-3</c:v>
                </c:pt>
                <c:pt idx="1616">
                  <c:v>9.6743095078855035E-3</c:v>
                </c:pt>
                <c:pt idx="1617">
                  <c:v>9.6706575755212132E-3</c:v>
                </c:pt>
                <c:pt idx="1618">
                  <c:v>9.6670462000125745E-3</c:v>
                </c:pt>
                <c:pt idx="1619">
                  <c:v>9.6634753813595875E-3</c:v>
                </c:pt>
                <c:pt idx="1620">
                  <c:v>9.6599451194812058E-3</c:v>
                </c:pt>
                <c:pt idx="1621">
                  <c:v>9.6564554144584758E-3</c:v>
                </c:pt>
                <c:pt idx="1622">
                  <c:v>9.6530062662103511E-3</c:v>
                </c:pt>
                <c:pt idx="1623">
                  <c:v>9.649597674817878E-3</c:v>
                </c:pt>
                <c:pt idx="1624">
                  <c:v>9.6462296402810566E-3</c:v>
                </c:pt>
                <c:pt idx="1625">
                  <c:v>9.6429021625188405E-3</c:v>
                </c:pt>
                <c:pt idx="1626">
                  <c:v>9.6396152415312297E-3</c:v>
                </c:pt>
                <c:pt idx="1627">
                  <c:v>9.6363688774803169E-3</c:v>
                </c:pt>
                <c:pt idx="1628">
                  <c:v>9.6331630701229631E-3</c:v>
                </c:pt>
                <c:pt idx="1629">
                  <c:v>9.6299978197023073E-3</c:v>
                </c:pt>
                <c:pt idx="1630">
                  <c:v>9.6268731259752105E-3</c:v>
                </c:pt>
                <c:pt idx="1631">
                  <c:v>9.6237889891848116E-3</c:v>
                </c:pt>
                <c:pt idx="1632">
                  <c:v>9.6207454090879718E-3</c:v>
                </c:pt>
                <c:pt idx="1633">
                  <c:v>9.6177423859278299E-3</c:v>
                </c:pt>
                <c:pt idx="1634">
                  <c:v>9.6147799194612471E-3</c:v>
                </c:pt>
                <c:pt idx="1635">
                  <c:v>9.6118580098503159E-3</c:v>
                </c:pt>
                <c:pt idx="1636">
                  <c:v>9.6089766570139901E-3</c:v>
                </c:pt>
                <c:pt idx="1637">
                  <c:v>9.6061358610333158E-3</c:v>
                </c:pt>
                <c:pt idx="1638">
                  <c:v>9.603335621827247E-3</c:v>
                </c:pt>
                <c:pt idx="1639">
                  <c:v>9.6005759394768297E-3</c:v>
                </c:pt>
                <c:pt idx="1640">
                  <c:v>9.5978568138199716E-3</c:v>
                </c:pt>
                <c:pt idx="1641">
                  <c:v>9.5951782450998113E-3</c:v>
                </c:pt>
                <c:pt idx="1642">
                  <c:v>9.5925402330732101E-3</c:v>
                </c:pt>
                <c:pt idx="1643">
                  <c:v>9.5899427779022606E-3</c:v>
                </c:pt>
                <c:pt idx="1644">
                  <c:v>9.5873858795059164E-3</c:v>
                </c:pt>
                <c:pt idx="1645">
                  <c:v>9.5848695379652238E-3</c:v>
                </c:pt>
                <c:pt idx="1646">
                  <c:v>9.5823937531180903E-3</c:v>
                </c:pt>
                <c:pt idx="1647">
                  <c:v>9.5799585252076547E-3</c:v>
                </c:pt>
                <c:pt idx="1648">
                  <c:v>9.5775638539907781E-3</c:v>
                </c:pt>
                <c:pt idx="1649">
                  <c:v>9.5752097396295532E-3</c:v>
                </c:pt>
                <c:pt idx="1650">
                  <c:v>9.5728961820429337E-3</c:v>
                </c:pt>
                <c:pt idx="1651">
                  <c:v>9.5706231812309195E-3</c:v>
                </c:pt>
                <c:pt idx="1652">
                  <c:v>9.5683907371935106E-3</c:v>
                </c:pt>
                <c:pt idx="1653">
                  <c:v>9.5661988500117534E-3</c:v>
                </c:pt>
                <c:pt idx="1654">
                  <c:v>9.5640475196046015E-3</c:v>
                </c:pt>
                <c:pt idx="1655">
                  <c:v>9.561936745972055E-3</c:v>
                </c:pt>
                <c:pt idx="1656">
                  <c:v>9.5598665291141138E-3</c:v>
                </c:pt>
                <c:pt idx="1657">
                  <c:v>9.557836869030778E-3</c:v>
                </c:pt>
                <c:pt idx="1658">
                  <c:v>9.5558477658030938E-3</c:v>
                </c:pt>
                <c:pt idx="1659">
                  <c:v>9.553899219350015E-3</c:v>
                </c:pt>
                <c:pt idx="1660">
                  <c:v>9.5519912296715415E-3</c:v>
                </c:pt>
                <c:pt idx="1661">
                  <c:v>9.5501237967676733E-3</c:v>
                </c:pt>
                <c:pt idx="1662">
                  <c:v>9.5482969206384105E-3</c:v>
                </c:pt>
                <c:pt idx="1663">
                  <c:v>9.5465106013647993E-3</c:v>
                </c:pt>
                <c:pt idx="1664">
                  <c:v>9.5447648388657935E-3</c:v>
                </c:pt>
                <c:pt idx="1665">
                  <c:v>9.5430596330603468E-3</c:v>
                </c:pt>
                <c:pt idx="1666">
                  <c:v>9.5413949841105516E-3</c:v>
                </c:pt>
                <c:pt idx="1667">
                  <c:v>9.5397708919353619E-3</c:v>
                </c:pt>
                <c:pt idx="1668">
                  <c:v>9.5381873565347775E-3</c:v>
                </c:pt>
                <c:pt idx="1669">
                  <c:v>9.5366443779087984E-3</c:v>
                </c:pt>
                <c:pt idx="1670">
                  <c:v>9.5351419561384709E-3</c:v>
                </c:pt>
                <c:pt idx="1671">
                  <c:v>9.5336800910617026E-3</c:v>
                </c:pt>
                <c:pt idx="1672">
                  <c:v>9.5322587828405858E-3</c:v>
                </c:pt>
                <c:pt idx="1673">
                  <c:v>9.5308780313130281E-3</c:v>
                </c:pt>
                <c:pt idx="1674">
                  <c:v>9.5295378366411221E-3</c:v>
                </c:pt>
                <c:pt idx="1675">
                  <c:v>9.5282381987438214E-3</c:v>
                </c:pt>
                <c:pt idx="1676">
                  <c:v>9.5269791175400798E-3</c:v>
                </c:pt>
                <c:pt idx="1677">
                  <c:v>9.5257605931919898E-3</c:v>
                </c:pt>
                <c:pt idx="1678">
                  <c:v>9.5245826256185051E-3</c:v>
                </c:pt>
                <c:pt idx="1679">
                  <c:v>9.5234452148196258E-3</c:v>
                </c:pt>
                <c:pt idx="1680">
                  <c:v>9.5223483607953519E-3</c:v>
                </c:pt>
                <c:pt idx="1681">
                  <c:v>9.5212920635456832E-3</c:v>
                </c:pt>
                <c:pt idx="1682">
                  <c:v>9.52027632307062E-3</c:v>
                </c:pt>
                <c:pt idx="1683">
                  <c:v>9.5193011393701621E-3</c:v>
                </c:pt>
                <c:pt idx="1684">
                  <c:v>9.5182363051105057E-3</c:v>
                </c:pt>
                <c:pt idx="1685">
                  <c:v>9.5173480287147338E-3</c:v>
                </c:pt>
                <c:pt idx="1686">
                  <c:v>9.5165003092556599E-3</c:v>
                </c:pt>
                <c:pt idx="1687">
                  <c:v>9.5156931464901451E-3</c:v>
                </c:pt>
                <c:pt idx="1688">
                  <c:v>9.5149265405802819E-3</c:v>
                </c:pt>
                <c:pt idx="1689">
                  <c:v>9.5142004913639777E-3</c:v>
                </c:pt>
                <c:pt idx="1690">
                  <c:v>9.5135149989222789E-3</c:v>
                </c:pt>
                <c:pt idx="1691">
                  <c:v>9.5128700632551855E-3</c:v>
                </c:pt>
                <c:pt idx="1692">
                  <c:v>9.5122656842816511E-3</c:v>
                </c:pt>
                <c:pt idx="1693">
                  <c:v>9.5117018622448146E-3</c:v>
                </c:pt>
                <c:pt idx="1694">
                  <c:v>9.5111785969015372E-3</c:v>
                </c:pt>
                <c:pt idx="1695">
                  <c:v>9.5106958883328652E-3</c:v>
                </c:pt>
                <c:pt idx="1696">
                  <c:v>9.5102537365387985E-3</c:v>
                </c:pt>
                <c:pt idx="1697">
                  <c:v>9.5098521416003834E-3</c:v>
                </c:pt>
                <c:pt idx="1698">
                  <c:v>9.5094911032744811E-3</c:v>
                </c:pt>
                <c:pt idx="1699">
                  <c:v>9.5091706218042304E-3</c:v>
                </c:pt>
                <c:pt idx="1700">
                  <c:v>9.5093144475715263E-3</c:v>
                </c:pt>
                <c:pt idx="1701">
                  <c:v>9.5086513292685915E-3</c:v>
                </c:pt>
                <c:pt idx="1702">
                  <c:v>9.5084525181221569E-3</c:v>
                </c:pt>
                <c:pt idx="1703">
                  <c:v>9.5082942636692813E-3</c:v>
                </c:pt>
                <c:pt idx="1704">
                  <c:v>9.5081765661531037E-3</c:v>
                </c:pt>
                <c:pt idx="1705">
                  <c:v>9.5080994252494389E-3</c:v>
                </c:pt>
                <c:pt idx="1706">
                  <c:v>9.5080628412824719E-3</c:v>
                </c:pt>
                <c:pt idx="1707">
                  <c:v>9.5080668140090641E-3</c:v>
                </c:pt>
                <c:pt idx="1708">
                  <c:v>9.5081113434292153E-3</c:v>
                </c:pt>
                <c:pt idx="1709">
                  <c:v>9.5081964297050181E-3</c:v>
                </c:pt>
                <c:pt idx="1710">
                  <c:v>9.5083220727554263E-3</c:v>
                </c:pt>
                <c:pt idx="1711">
                  <c:v>9.5084882725804398E-3</c:v>
                </c:pt>
                <c:pt idx="1712">
                  <c:v>9.5086635324070912E-3</c:v>
                </c:pt>
                <c:pt idx="1713">
                  <c:v>9.5088066833182161E-3</c:v>
                </c:pt>
                <c:pt idx="1714">
                  <c:v>9.5089174771501028E-3</c:v>
                </c:pt>
                <c:pt idx="1715">
                  <c:v>9.5089959140648439E-3</c:v>
                </c:pt>
                <c:pt idx="1716">
                  <c:v>9.509041993981393E-3</c:v>
                </c:pt>
                <c:pt idx="1717">
                  <c:v>9.5090557169807965E-3</c:v>
                </c:pt>
                <c:pt idx="1718">
                  <c:v>9.5090370829820081E-3</c:v>
                </c:pt>
                <c:pt idx="1719">
                  <c:v>9.5089860919039815E-3</c:v>
                </c:pt>
                <c:pt idx="1720">
                  <c:v>9.5089027439898555E-3</c:v>
                </c:pt>
                <c:pt idx="1721">
                  <c:v>9.5087870389964912E-3</c:v>
                </c:pt>
                <c:pt idx="1722">
                  <c:v>9.5086389770859814E-3</c:v>
                </c:pt>
                <c:pt idx="1723">
                  <c:v>9.5084585580962333E-3</c:v>
                </c:pt>
                <c:pt idx="1724">
                  <c:v>9.5082457822703859E-3</c:v>
                </c:pt>
                <c:pt idx="1725">
                  <c:v>9.5080006493653002E-3</c:v>
                </c:pt>
                <c:pt idx="1726">
                  <c:v>9.5077231595430689E-3</c:v>
                </c:pt>
                <c:pt idx="1727">
                  <c:v>9.5074133127226457E-3</c:v>
                </c:pt>
                <c:pt idx="1728">
                  <c:v>9.5070711089850768E-3</c:v>
                </c:pt>
                <c:pt idx="1729">
                  <c:v>9.5066965481682697E-3</c:v>
                </c:pt>
                <c:pt idx="1730">
                  <c:v>9.506289630434317E-3</c:v>
                </c:pt>
                <c:pt idx="1731">
                  <c:v>9.5058503557021723E-3</c:v>
                </c:pt>
                <c:pt idx="1732">
                  <c:v>9.5053787239718357E-3</c:v>
                </c:pt>
                <c:pt idx="1733">
                  <c:v>9.5048747353243535E-3</c:v>
                </c:pt>
                <c:pt idx="1734">
                  <c:v>9.504338389597633E-3</c:v>
                </c:pt>
                <c:pt idx="1735">
                  <c:v>9.5037696870348132E-3</c:v>
                </c:pt>
                <c:pt idx="1736">
                  <c:v>9.5032381509726118E-3</c:v>
                </c:pt>
                <c:pt idx="1737">
                  <c:v>9.5025954560730898E-3</c:v>
                </c:pt>
                <c:pt idx="1738">
                  <c:v>9.5019204025274355E-3</c:v>
                </c:pt>
                <c:pt idx="1739">
                  <c:v>9.5012129903086322E-3</c:v>
                </c:pt>
                <c:pt idx="1740">
                  <c:v>9.5004732194436965E-3</c:v>
                </c:pt>
                <c:pt idx="1741">
                  <c:v>9.4997010899056118E-3</c:v>
                </c:pt>
                <c:pt idx="1742">
                  <c:v>9.4988966017484095E-3</c:v>
                </c:pt>
                <c:pt idx="1743">
                  <c:v>9.4980597548910434E-3</c:v>
                </c:pt>
                <c:pt idx="1744">
                  <c:v>9.4971905493875432E-3</c:v>
                </c:pt>
                <c:pt idx="1745">
                  <c:v>9.4962889852379124E-3</c:v>
                </c:pt>
                <c:pt idx="1746">
                  <c:v>9.4953550624421474E-3</c:v>
                </c:pt>
                <c:pt idx="1747">
                  <c:v>9.4943887810272649E-3</c:v>
                </c:pt>
                <c:pt idx="1748">
                  <c:v>9.4933901408852019E-3</c:v>
                </c:pt>
                <c:pt idx="1749">
                  <c:v>9.4923591421780546E-3</c:v>
                </c:pt>
                <c:pt idx="1750">
                  <c:v>9.4905836020597878E-3</c:v>
                </c:pt>
                <c:pt idx="1751">
                  <c:v>9.4894740758011409E-3</c:v>
                </c:pt>
                <c:pt idx="1752">
                  <c:v>9.4883321923822095E-3</c:v>
                </c:pt>
                <c:pt idx="1753">
                  <c:v>9.4871579521271787E-3</c:v>
                </c:pt>
                <c:pt idx="1754">
                  <c:v>9.485951354873956E-3</c:v>
                </c:pt>
                <c:pt idx="1755">
                  <c:v>9.4847124006225414E-3</c:v>
                </c:pt>
                <c:pt idx="1756">
                  <c:v>9.4834410894539811E-3</c:v>
                </c:pt>
                <c:pt idx="1757">
                  <c:v>9.4821374212061826E-3</c:v>
                </c:pt>
                <c:pt idx="1758">
                  <c:v>9.4808013960412385E-3</c:v>
                </c:pt>
                <c:pt idx="1759">
                  <c:v>9.4794330139591487E-3</c:v>
                </c:pt>
                <c:pt idx="1760">
                  <c:v>9.478032274878867E-3</c:v>
                </c:pt>
                <c:pt idx="1761">
                  <c:v>9.4765991788003934E-3</c:v>
                </c:pt>
                <c:pt idx="1762">
                  <c:v>9.4751337258858204E-3</c:v>
                </c:pt>
                <c:pt idx="1763">
                  <c:v>9.4736359158109629E-3</c:v>
                </c:pt>
                <c:pt idx="1764">
                  <c:v>9.472105748900006E-3</c:v>
                </c:pt>
                <c:pt idx="1765">
                  <c:v>9.4705432249098109E-3</c:v>
                </c:pt>
                <c:pt idx="1766">
                  <c:v>9.4689483440835165E-3</c:v>
                </c:pt>
                <c:pt idx="1767">
                  <c:v>9.4673211061779838E-3</c:v>
                </c:pt>
                <c:pt idx="1768">
                  <c:v>9.4656615113553055E-3</c:v>
                </c:pt>
                <c:pt idx="1769">
                  <c:v>9.4639695596154816E-3</c:v>
                </c:pt>
                <c:pt idx="1770">
                  <c:v>9.4622452507964194E-3</c:v>
                </c:pt>
                <c:pt idx="1771">
                  <c:v>9.4604885850602116E-3</c:v>
                </c:pt>
                <c:pt idx="1772">
                  <c:v>9.4586995623258119E-3</c:v>
                </c:pt>
                <c:pt idx="1773">
                  <c:v>9.4568781827553128E-3</c:v>
                </c:pt>
                <c:pt idx="1774">
                  <c:v>9.4550244461055755E-3</c:v>
                </c:pt>
                <c:pt idx="1775">
                  <c:v>9.4531383525386925E-3</c:v>
                </c:pt>
                <c:pt idx="1776">
                  <c:v>9.4512199019736176E-3</c:v>
                </c:pt>
                <c:pt idx="1777">
                  <c:v>9.4492690945724434E-3</c:v>
                </c:pt>
                <c:pt idx="1778">
                  <c:v>9.4472859300109846E-3</c:v>
                </c:pt>
                <c:pt idx="1779">
                  <c:v>9.4452704086134265E-3</c:v>
                </c:pt>
                <c:pt idx="1780">
                  <c:v>9.4432225302176764E-3</c:v>
                </c:pt>
                <c:pt idx="1781">
                  <c:v>9.4411422949047807E-3</c:v>
                </c:pt>
                <c:pt idx="1782">
                  <c:v>9.4390297025936931E-3</c:v>
                </c:pt>
                <c:pt idx="1783">
                  <c:v>9.4368847532844136E-3</c:v>
                </c:pt>
                <c:pt idx="1784">
                  <c:v>9.4347074470579884E-3</c:v>
                </c:pt>
                <c:pt idx="1785">
                  <c:v>9.4324977839144175E-3</c:v>
                </c:pt>
                <c:pt idx="1786">
                  <c:v>9.4302557637726547E-3</c:v>
                </c:pt>
                <c:pt idx="1787">
                  <c:v>9.4279813867137463E-3</c:v>
                </c:pt>
                <c:pt idx="1788">
                  <c:v>9.4256746526566459E-3</c:v>
                </c:pt>
                <c:pt idx="1789">
                  <c:v>9.4233355616823999E-3</c:v>
                </c:pt>
                <c:pt idx="1790">
                  <c:v>9.4209641136289157E-3</c:v>
                </c:pt>
                <c:pt idx="1791">
                  <c:v>9.4185603088203784E-3</c:v>
                </c:pt>
                <c:pt idx="1792">
                  <c:v>9.4161241469326029E-3</c:v>
                </c:pt>
                <c:pt idx="1793">
                  <c:v>9.4136556280466355E-3</c:v>
                </c:pt>
                <c:pt idx="1794">
                  <c:v>9.4111547523245687E-3</c:v>
                </c:pt>
                <c:pt idx="1795">
                  <c:v>9.4086215195232636E-3</c:v>
                </c:pt>
                <c:pt idx="1796">
                  <c:v>9.4060559298858593E-3</c:v>
                </c:pt>
                <c:pt idx="1797">
                  <c:v>9.4034579832502629E-3</c:v>
                </c:pt>
                <c:pt idx="1798">
                  <c:v>9.4008276797785673E-3</c:v>
                </c:pt>
                <c:pt idx="1799">
                  <c:v>9.3981650191465871E-3</c:v>
                </c:pt>
                <c:pt idx="1800">
                  <c:v>9.3954700017595538E-3</c:v>
                </c:pt>
                <c:pt idx="1801">
                  <c:v>9.3927426272932824E-3</c:v>
                </c:pt>
                <c:pt idx="1802">
                  <c:v>9.3899828959098652E-3</c:v>
                </c:pt>
                <c:pt idx="1803">
                  <c:v>9.3871908076093025E-3</c:v>
                </c:pt>
                <c:pt idx="1804">
                  <c:v>9.3843663623915941E-3</c:v>
                </c:pt>
                <c:pt idx="1805">
                  <c:v>9.3815095601756937E-3</c:v>
                </c:pt>
                <c:pt idx="1806">
                  <c:v>9.3786204010426477E-3</c:v>
                </c:pt>
                <c:pt idx="1807">
                  <c:v>9.3756988849924561E-3</c:v>
                </c:pt>
                <c:pt idx="1808">
                  <c:v>9.3727450119440725E-3</c:v>
                </c:pt>
                <c:pt idx="1809">
                  <c:v>9.3697587819785433E-3</c:v>
                </c:pt>
                <c:pt idx="1810">
                  <c:v>9.3667401950958684E-3</c:v>
                </c:pt>
                <c:pt idx="1811">
                  <c:v>9.3636892512960479E-3</c:v>
                </c:pt>
                <c:pt idx="1812">
                  <c:v>9.3606059504169892E-3</c:v>
                </c:pt>
                <c:pt idx="1813">
                  <c:v>9.3574902927018311E-3</c:v>
                </c:pt>
                <c:pt idx="1814">
                  <c:v>9.3543422780695273E-3</c:v>
                </c:pt>
                <c:pt idx="1815">
                  <c:v>9.3511619065200779E-3</c:v>
                </c:pt>
                <c:pt idx="1816">
                  <c:v>9.3479491779724366E-3</c:v>
                </c:pt>
                <c:pt idx="1817">
                  <c:v>9.3447040924266034E-3</c:v>
                </c:pt>
                <c:pt idx="1818">
                  <c:v>9.3414266500446708E-3</c:v>
                </c:pt>
                <c:pt idx="1819">
                  <c:v>9.3381168506645462E-3</c:v>
                </c:pt>
                <c:pt idx="1820">
                  <c:v>9.3347746944483223E-3</c:v>
                </c:pt>
                <c:pt idx="1821">
                  <c:v>9.3314001813149527E-3</c:v>
                </c:pt>
                <c:pt idx="1822">
                  <c:v>9.3279933111833913E-3</c:v>
                </c:pt>
                <c:pt idx="1823">
                  <c:v>9.3245540841346841E-3</c:v>
                </c:pt>
                <c:pt idx="1824">
                  <c:v>9.3210825001688313E-3</c:v>
                </c:pt>
                <c:pt idx="1825">
                  <c:v>9.3175785592047866E-3</c:v>
                </c:pt>
                <c:pt idx="1826">
                  <c:v>9.3140422613235963E-3</c:v>
                </c:pt>
                <c:pt idx="1827">
                  <c:v>9.3104736066063065E-3</c:v>
                </c:pt>
                <c:pt idx="1828">
                  <c:v>9.3068725948908249E-3</c:v>
                </c:pt>
                <c:pt idx="1829">
                  <c:v>9.3032392263392438E-3</c:v>
                </c:pt>
                <c:pt idx="1830">
                  <c:v>9.2995735007894709E-3</c:v>
                </c:pt>
                <c:pt idx="1831">
                  <c:v>9.2958754183225523E-3</c:v>
                </c:pt>
                <c:pt idx="1832">
                  <c:v>9.292144978938488E-3</c:v>
                </c:pt>
                <c:pt idx="1833">
                  <c:v>9.2883821826372781E-3</c:v>
                </c:pt>
                <c:pt idx="1834">
                  <c:v>9.2845870294999688E-3</c:v>
                </c:pt>
                <c:pt idx="1835">
                  <c:v>9.2807595192834214E-3</c:v>
                </c:pt>
                <c:pt idx="1836">
                  <c:v>9.2768996523118208E-3</c:v>
                </c:pt>
                <c:pt idx="1837">
                  <c:v>9.273007428260982E-3</c:v>
                </c:pt>
                <c:pt idx="1838">
                  <c:v>9.2690828474550901E-3</c:v>
                </c:pt>
                <c:pt idx="1839">
                  <c:v>9.2651259096510064E-3</c:v>
                </c:pt>
                <c:pt idx="1840">
                  <c:v>9.2611366149297769E-3</c:v>
                </c:pt>
                <c:pt idx="1841">
                  <c:v>9.2571149632914018E-3</c:v>
                </c:pt>
                <c:pt idx="1842">
                  <c:v>9.2530609547358811E-3</c:v>
                </c:pt>
                <c:pt idx="1843">
                  <c:v>9.248974589344261E-3</c:v>
                </c:pt>
                <c:pt idx="1844">
                  <c:v>9.2448558670354952E-3</c:v>
                </c:pt>
                <c:pt idx="1845">
                  <c:v>9.2407047877285375E-3</c:v>
                </c:pt>
                <c:pt idx="1846">
                  <c:v>9.2365213515854805E-3</c:v>
                </c:pt>
                <c:pt idx="1847">
                  <c:v>9.2323055585252778E-3</c:v>
                </c:pt>
                <c:pt idx="1848">
                  <c:v>9.2280574085479294E-3</c:v>
                </c:pt>
                <c:pt idx="1849">
                  <c:v>9.2237769017344817E-3</c:v>
                </c:pt>
                <c:pt idx="1850">
                  <c:v>9.2194640379228421E-3</c:v>
                </c:pt>
                <c:pt idx="1851">
                  <c:v>9.2151188171940568E-3</c:v>
                </c:pt>
                <c:pt idx="1852">
                  <c:v>9.2107412396291721E-3</c:v>
                </c:pt>
                <c:pt idx="1853">
                  <c:v>9.2063313052281881E-3</c:v>
                </c:pt>
                <c:pt idx="1854">
                  <c:v>9.2018890138290121E-3</c:v>
                </c:pt>
                <c:pt idx="1855">
                  <c:v>9.1974143655937368E-3</c:v>
                </c:pt>
                <c:pt idx="1856">
                  <c:v>9.1929073604413158E-3</c:v>
                </c:pt>
                <c:pt idx="1857">
                  <c:v>9.1883679983717492E-3</c:v>
                </c:pt>
                <c:pt idx="1858">
                  <c:v>9.1837962794660832E-3</c:v>
                </c:pt>
                <c:pt idx="1859">
                  <c:v>9.1791922036432716E-3</c:v>
                </c:pt>
                <c:pt idx="1860">
                  <c:v>9.1745557709033143E-3</c:v>
                </c:pt>
                <c:pt idx="1861">
                  <c:v>9.1698869813272577E-3</c:v>
                </c:pt>
                <c:pt idx="1862">
                  <c:v>9.1651858347530091E-3</c:v>
                </c:pt>
                <c:pt idx="1863">
                  <c:v>9.1604523314237074E-3</c:v>
                </c:pt>
                <c:pt idx="1864">
                  <c:v>9.1556864711772601E-3</c:v>
                </c:pt>
                <c:pt idx="1865">
                  <c:v>9.1508882540136671E-3</c:v>
                </c:pt>
                <c:pt idx="1866">
                  <c:v>9.1460576799329285E-3</c:v>
                </c:pt>
                <c:pt idx="1867">
                  <c:v>9.1411947490160905E-3</c:v>
                </c:pt>
                <c:pt idx="1868">
                  <c:v>9.1362994612631532E-3</c:v>
                </c:pt>
                <c:pt idx="1869">
                  <c:v>9.1313718165930702E-3</c:v>
                </c:pt>
                <c:pt idx="1870">
                  <c:v>9.1264118150868878E-3</c:v>
                </c:pt>
                <c:pt idx="1871">
                  <c:v>9.1214194565825135E-3</c:v>
                </c:pt>
                <c:pt idx="1872">
                  <c:v>9.1163947413230861E-3</c:v>
                </c:pt>
                <c:pt idx="1873">
                  <c:v>9.1113376691465131E-3</c:v>
                </c:pt>
                <c:pt idx="1874">
                  <c:v>9.1062482401338407E-3</c:v>
                </c:pt>
                <c:pt idx="1875">
                  <c:v>9.1011264542040227E-3</c:v>
                </c:pt>
                <c:pt idx="1876">
                  <c:v>9.095972311357059E-3</c:v>
                </c:pt>
                <c:pt idx="1877">
                  <c:v>9.0907858117550422E-3</c:v>
                </c:pt>
                <c:pt idx="1878">
                  <c:v>9.0855669552358798E-3</c:v>
                </c:pt>
                <c:pt idx="1879">
                  <c:v>9.080315741880618E-3</c:v>
                </c:pt>
                <c:pt idx="1880">
                  <c:v>9.0750321716082105E-3</c:v>
                </c:pt>
                <c:pt idx="1881">
                  <c:v>9.0697162444997037E-3</c:v>
                </c:pt>
                <c:pt idx="1882">
                  <c:v>9.0643679605550975E-3</c:v>
                </c:pt>
                <c:pt idx="1883">
                  <c:v>9.058987319774392E-3</c:v>
                </c:pt>
                <c:pt idx="1884">
                  <c:v>9.0535743219954945E-3</c:v>
                </c:pt>
                <c:pt idx="1885">
                  <c:v>9.0481289674615439E-3</c:v>
                </c:pt>
                <c:pt idx="1886">
                  <c:v>9.0426512561725403E-3</c:v>
                </c:pt>
                <c:pt idx="1887">
                  <c:v>9.0371411878853447E-3</c:v>
                </c:pt>
                <c:pt idx="1888">
                  <c:v>9.0315987626810035E-3</c:v>
                </c:pt>
                <c:pt idx="1889">
                  <c:v>9.0260239807216092E-3</c:v>
                </c:pt>
                <c:pt idx="1890">
                  <c:v>9.0204168420071618E-3</c:v>
                </c:pt>
                <c:pt idx="1891">
                  <c:v>9.0147773463755687E-3</c:v>
                </c:pt>
                <c:pt idx="1892">
                  <c:v>9.008292587878719E-3</c:v>
                </c:pt>
                <c:pt idx="1893">
                  <c:v>9.0025837561003019E-3</c:v>
                </c:pt>
                <c:pt idx="1894">
                  <c:v>8.9968425675668318E-3</c:v>
                </c:pt>
                <c:pt idx="1895">
                  <c:v>8.9910690221162159E-3</c:v>
                </c:pt>
                <c:pt idx="1896">
                  <c:v>8.9852631198295008E-3</c:v>
                </c:pt>
                <c:pt idx="1897">
                  <c:v>8.9794248607066862E-3</c:v>
                </c:pt>
                <c:pt idx="1898">
                  <c:v>8.9735542448288186E-3</c:v>
                </c:pt>
                <c:pt idx="1899">
                  <c:v>8.9676512720338053E-3</c:v>
                </c:pt>
                <c:pt idx="1900">
                  <c:v>8.9617159424837389E-3</c:v>
                </c:pt>
                <c:pt idx="1901">
                  <c:v>8.9557482559354806E-3</c:v>
                </c:pt>
                <c:pt idx="1902">
                  <c:v>8.9497482126321692E-3</c:v>
                </c:pt>
                <c:pt idx="1903">
                  <c:v>8.9437158125738048E-3</c:v>
                </c:pt>
                <c:pt idx="1904">
                  <c:v>8.9376510555982946E-3</c:v>
                </c:pt>
                <c:pt idx="1905">
                  <c:v>8.9315539419487777E-3</c:v>
                </c:pt>
                <c:pt idx="1906">
                  <c:v>8.9254244713821151E-3</c:v>
                </c:pt>
                <c:pt idx="1907">
                  <c:v>8.9192626439793532E-3</c:v>
                </c:pt>
                <c:pt idx="1908">
                  <c:v>8.9130684597404919E-3</c:v>
                </c:pt>
                <c:pt idx="1909">
                  <c:v>8.9068419186655312E-3</c:v>
                </c:pt>
                <c:pt idx="1910">
                  <c:v>8.9005830209165637E-3</c:v>
                </c:pt>
                <c:pt idx="1911">
                  <c:v>8.8942917661694043E-3</c:v>
                </c:pt>
                <c:pt idx="1912">
                  <c:v>8.8879681547482381E-3</c:v>
                </c:pt>
                <c:pt idx="1913">
                  <c:v>8.8816121864099262E-3</c:v>
                </c:pt>
                <c:pt idx="1914">
                  <c:v>8.8752238613165613E-3</c:v>
                </c:pt>
                <c:pt idx="1915">
                  <c:v>8.8688031793870969E-3</c:v>
                </c:pt>
                <c:pt idx="1916">
                  <c:v>8.8623501407025795E-3</c:v>
                </c:pt>
                <c:pt idx="1917">
                  <c:v>8.8558647451819628E-3</c:v>
                </c:pt>
                <c:pt idx="1918">
                  <c:v>8.8493469928252466E-3</c:v>
                </c:pt>
                <c:pt idx="1919">
                  <c:v>8.8427968837134774E-3</c:v>
                </c:pt>
                <c:pt idx="1920">
                  <c:v>8.8362144177656088E-3</c:v>
                </c:pt>
                <c:pt idx="1921">
                  <c:v>8.8295995949816408E-3</c:v>
                </c:pt>
                <c:pt idx="1922">
                  <c:v>8.8229524154426198E-3</c:v>
                </c:pt>
                <c:pt idx="1923">
                  <c:v>8.8162728791485456E-3</c:v>
                </c:pt>
                <c:pt idx="1924">
                  <c:v>8.8095609860183721E-3</c:v>
                </c:pt>
                <c:pt idx="1925">
                  <c:v>8.8028167360520992E-3</c:v>
                </c:pt>
                <c:pt idx="1926">
                  <c:v>8.7960401294118196E-3</c:v>
                </c:pt>
                <c:pt idx="1927">
                  <c:v>8.7892311659354405E-3</c:v>
                </c:pt>
                <c:pt idx="1928">
                  <c:v>8.7823898456229621E-3</c:v>
                </c:pt>
                <c:pt idx="1929">
                  <c:v>8.7755161685554306E-3</c:v>
                </c:pt>
                <c:pt idx="1930">
                  <c:v>8.768610134732846E-3</c:v>
                </c:pt>
                <c:pt idx="1931">
                  <c:v>8.7616717441552083E-3</c:v>
                </c:pt>
                <c:pt idx="1932">
                  <c:v>8.7547009968225176E-3</c:v>
                </c:pt>
                <c:pt idx="1933">
                  <c:v>8.7476978925726812E-3</c:v>
                </c:pt>
                <c:pt idx="1934">
                  <c:v>8.7406624316488379E-3</c:v>
                </c:pt>
                <c:pt idx="1935">
                  <c:v>8.7335946139699416E-3</c:v>
                </c:pt>
                <c:pt idx="1936">
                  <c:v>8.726494439454946E-3</c:v>
                </c:pt>
                <c:pt idx="1937">
                  <c:v>8.7193619081038509E-3</c:v>
                </c:pt>
                <c:pt idx="1938">
                  <c:v>8.7121970200787491E-3</c:v>
                </c:pt>
                <c:pt idx="1939">
                  <c:v>8.7049997752985941E-3</c:v>
                </c:pt>
                <c:pt idx="1940">
                  <c:v>8.6977701737633861E-3</c:v>
                </c:pt>
                <c:pt idx="1941">
                  <c:v>8.6905082153920787E-3</c:v>
                </c:pt>
                <c:pt idx="1942">
                  <c:v>8.6832139003467645E-3</c:v>
                </c:pt>
                <c:pt idx="1943">
                  <c:v>8.675887228465351E-3</c:v>
                </c:pt>
                <c:pt idx="1944">
                  <c:v>8.6685281999099306E-3</c:v>
                </c:pt>
                <c:pt idx="1945">
                  <c:v>8.6611368145994572E-3</c:v>
                </c:pt>
                <c:pt idx="1946">
                  <c:v>8.6537130724528843E-3</c:v>
                </c:pt>
                <c:pt idx="1947">
                  <c:v>8.6462569736323047E-3</c:v>
                </c:pt>
                <c:pt idx="1948">
                  <c:v>8.638768518056672E-3</c:v>
                </c:pt>
                <c:pt idx="1949">
                  <c:v>8.6312477056449399E-3</c:v>
                </c:pt>
                <c:pt idx="1950">
                  <c:v>8.623694536559201E-3</c:v>
                </c:pt>
                <c:pt idx="1951">
                  <c:v>8.6161090107184091E-3</c:v>
                </c:pt>
                <c:pt idx="1952">
                  <c:v>8.6084911282846566E-3</c:v>
                </c:pt>
                <c:pt idx="1953">
                  <c:v>8.6008408889337584E-3</c:v>
                </c:pt>
                <c:pt idx="1954">
                  <c:v>8.5931582929088535E-3</c:v>
                </c:pt>
                <c:pt idx="1955">
                  <c:v>8.5854433401288954E-3</c:v>
                </c:pt>
                <c:pt idx="1956">
                  <c:v>8.5776960305938843E-3</c:v>
                </c:pt>
                <c:pt idx="1957">
                  <c:v>8.5699163643848664E-3</c:v>
                </c:pt>
                <c:pt idx="1958">
                  <c:v>8.5621043413397491E-3</c:v>
                </c:pt>
                <c:pt idx="1959">
                  <c:v>8.5542599617016712E-3</c:v>
                </c:pt>
                <c:pt idx="1960">
                  <c:v>8.5463832252274941E-3</c:v>
                </c:pt>
                <c:pt idx="1961">
                  <c:v>8.5384741321603563E-3</c:v>
                </c:pt>
                <c:pt idx="1962">
                  <c:v>8.5305326822571192E-3</c:v>
                </c:pt>
                <c:pt idx="1963">
                  <c:v>8.5225588756798754E-3</c:v>
                </c:pt>
                <c:pt idx="1964">
                  <c:v>8.5145527124286247E-3</c:v>
                </c:pt>
                <c:pt idx="1965">
                  <c:v>8.5065141924223209E-3</c:v>
                </c:pt>
                <c:pt idx="1966">
                  <c:v>8.498443315660964E-3</c:v>
                </c:pt>
                <c:pt idx="1967">
                  <c:v>8.4903400822256003E-3</c:v>
                </c:pt>
                <c:pt idx="1968">
                  <c:v>8.4822044921972761E-3</c:v>
                </c:pt>
                <c:pt idx="1969">
                  <c:v>8.4740365453328526E-3</c:v>
                </c:pt>
                <c:pt idx="1970">
                  <c:v>8.4658362417944222E-3</c:v>
                </c:pt>
                <c:pt idx="1971">
                  <c:v>8.457603581581985E-3</c:v>
                </c:pt>
                <c:pt idx="1972">
                  <c:v>8.4493592946321971E-3</c:v>
                </c:pt>
                <c:pt idx="1973">
                  <c:v>8.4411304767428863E-3</c:v>
                </c:pt>
                <c:pt idx="1974">
                  <c:v>8.4329172912223083E-3</c:v>
                </c:pt>
                <c:pt idx="1975">
                  <c:v>8.424719738070463E-3</c:v>
                </c:pt>
                <c:pt idx="1976">
                  <c:v>8.4165378172063043E-3</c:v>
                </c:pt>
                <c:pt idx="1977">
                  <c:v>8.4083715287108785E-3</c:v>
                </c:pt>
                <c:pt idx="1978">
                  <c:v>8.4002208725031391E-3</c:v>
                </c:pt>
                <c:pt idx="1979">
                  <c:v>8.3920858487451788E-3</c:v>
                </c:pt>
                <c:pt idx="1980">
                  <c:v>8.3839664571938588E-3</c:v>
                </c:pt>
                <c:pt idx="1981">
                  <c:v>8.3758626980923179E-3</c:v>
                </c:pt>
                <c:pt idx="1982">
                  <c:v>8.3677745712784635E-3</c:v>
                </c:pt>
                <c:pt idx="1983">
                  <c:v>8.3597020767522956E-3</c:v>
                </c:pt>
                <c:pt idx="1984">
                  <c:v>8.3516452146759068E-3</c:v>
                </c:pt>
                <c:pt idx="1985">
                  <c:v>8.3436039848061583E-3</c:v>
                </c:pt>
                <c:pt idx="1986">
                  <c:v>8.3355783873051426E-3</c:v>
                </c:pt>
                <c:pt idx="1987">
                  <c:v>8.3275684221728596E-3</c:v>
                </c:pt>
                <c:pt idx="1988">
                  <c:v>8.3195740893282633E-3</c:v>
                </c:pt>
                <c:pt idx="1989">
                  <c:v>8.3115953887713534E-3</c:v>
                </c:pt>
                <c:pt idx="1990">
                  <c:v>8.3036323205831764E-3</c:v>
                </c:pt>
                <c:pt idx="1991">
                  <c:v>8.2956848846826858E-3</c:v>
                </c:pt>
                <c:pt idx="1992">
                  <c:v>8.2877530811509281E-3</c:v>
                </c:pt>
                <c:pt idx="1993">
                  <c:v>8.2798369099879032E-3</c:v>
                </c:pt>
                <c:pt idx="1994">
                  <c:v>8.2719363710315186E-3</c:v>
                </c:pt>
                <c:pt idx="1995">
                  <c:v>8.2640514644438667E-3</c:v>
                </c:pt>
                <c:pt idx="1996">
                  <c:v>8.2550592842789428E-3</c:v>
                </c:pt>
                <c:pt idx="1997">
                  <c:v>8.2472078754969314E-3</c:v>
                </c:pt>
                <c:pt idx="1998">
                  <c:v>8.2393720990836528E-3</c:v>
                </c:pt>
                <c:pt idx="1999">
                  <c:v>8.2315519548770144E-3</c:v>
                </c:pt>
                <c:pt idx="2000">
                  <c:v>8.2237474431201552E-3</c:v>
                </c:pt>
                <c:pt idx="2001">
                  <c:v>8.2159585636509824E-3</c:v>
                </c:pt>
                <c:pt idx="2002">
                  <c:v>8.2081853164694962E-3</c:v>
                </c:pt>
                <c:pt idx="2003">
                  <c:v>8.2004277015756966E-3</c:v>
                </c:pt>
                <c:pt idx="2004">
                  <c:v>8.1926857190506297E-3</c:v>
                </c:pt>
                <c:pt idx="2005">
                  <c:v>8.1849593687322031E-3</c:v>
                </c:pt>
                <c:pt idx="2006">
                  <c:v>8.1772486508635556E-3</c:v>
                </c:pt>
                <c:pt idx="2007">
                  <c:v>8.1695535652015483E-3</c:v>
                </c:pt>
                <c:pt idx="2008">
                  <c:v>8.1618741119082738E-3</c:v>
                </c:pt>
                <c:pt idx="2009">
                  <c:v>8.1542102908216396E-3</c:v>
                </c:pt>
                <c:pt idx="2010">
                  <c:v>8.1465621021037382E-3</c:v>
                </c:pt>
                <c:pt idx="2011">
                  <c:v>8.1371147902749019E-3</c:v>
                </c:pt>
                <c:pt idx="2012">
                  <c:v>8.1313126216120413E-3</c:v>
                </c:pt>
                <c:pt idx="2013">
                  <c:v>8.1237113297571995E-3</c:v>
                </c:pt>
                <c:pt idx="2014">
                  <c:v>8.1161256702710904E-3</c:v>
                </c:pt>
                <c:pt idx="2015">
                  <c:v>8.108555643072668E-3</c:v>
                </c:pt>
                <c:pt idx="2016">
                  <c:v>8.101001248161932E-3</c:v>
                </c:pt>
                <c:pt idx="2017">
                  <c:v>8.0934624855388826E-3</c:v>
                </c:pt>
                <c:pt idx="2018">
                  <c:v>8.0859393552035197E-3</c:v>
                </c:pt>
                <c:pt idx="2019">
                  <c:v>8.0784318571558433E-3</c:v>
                </c:pt>
                <c:pt idx="2020">
                  <c:v>8.0709399914768998E-3</c:v>
                </c:pt>
                <c:pt idx="2021">
                  <c:v>8.0634637580856428E-3</c:v>
                </c:pt>
                <c:pt idx="2022">
                  <c:v>8.056003156901026E-3</c:v>
                </c:pt>
                <c:pt idx="2023">
                  <c:v>8.048558188085142E-3</c:v>
                </c:pt>
                <c:pt idx="2024">
                  <c:v>8.0411288514758983E-3</c:v>
                </c:pt>
                <c:pt idx="2025">
                  <c:v>8.0337151472353874E-3</c:v>
                </c:pt>
                <c:pt idx="2026">
                  <c:v>8.026317075282563E-3</c:v>
                </c:pt>
                <c:pt idx="2027">
                  <c:v>8.0189346355363789E-3</c:v>
                </c:pt>
                <c:pt idx="2028">
                  <c:v>8.0115678281589275E-3</c:v>
                </c:pt>
                <c:pt idx="2029">
                  <c:v>8.0042166530691627E-3</c:v>
                </c:pt>
                <c:pt idx="2030">
                  <c:v>7.9968811102670845E-3</c:v>
                </c:pt>
                <c:pt idx="2031">
                  <c:v>7.9895611996716465E-3</c:v>
                </c:pt>
                <c:pt idx="2032">
                  <c:v>7.9822569214449413E-3</c:v>
                </c:pt>
                <c:pt idx="2033">
                  <c:v>7.9749682755059226E-3</c:v>
                </c:pt>
                <c:pt idx="2034">
                  <c:v>7.9676952617735441E-3</c:v>
                </c:pt>
                <c:pt idx="2035">
                  <c:v>7.9604378803288522E-3</c:v>
                </c:pt>
                <c:pt idx="2036">
                  <c:v>7.9531961311718469E-3</c:v>
                </c:pt>
                <c:pt idx="2037">
                  <c:v>7.945970014302528E-3</c:v>
                </c:pt>
                <c:pt idx="2038">
                  <c:v>7.9387595297208957E-3</c:v>
                </c:pt>
                <c:pt idx="2039">
                  <c:v>7.9315646774269499E-3</c:v>
                </c:pt>
                <c:pt idx="2040">
                  <c:v>7.9243854574206907E-3</c:v>
                </c:pt>
                <c:pt idx="2041">
                  <c:v>7.9172218697021179E-3</c:v>
                </c:pt>
                <c:pt idx="2042">
                  <c:v>7.9100739142712317E-3</c:v>
                </c:pt>
                <c:pt idx="2043">
                  <c:v>7.9029415910469858E-3</c:v>
                </c:pt>
                <c:pt idx="2044">
                  <c:v>7.8958249000293801E-3</c:v>
                </c:pt>
                <c:pt idx="2045">
                  <c:v>7.8887238414615535E-3</c:v>
                </c:pt>
                <c:pt idx="2046">
                  <c:v>7.8816384150193208E-3</c:v>
                </c:pt>
                <c:pt idx="2047">
                  <c:v>7.8745686208647747E-3</c:v>
                </c:pt>
                <c:pt idx="2048">
                  <c:v>7.8656714592513968E-3</c:v>
                </c:pt>
                <c:pt idx="2049">
                  <c:v>7.8586370929926534E-3</c:v>
                </c:pt>
                <c:pt idx="2050">
                  <c:v>7.8516183599671354E-3</c:v>
                </c:pt>
                <c:pt idx="2051">
                  <c:v>7.844615260120813E-3</c:v>
                </c:pt>
                <c:pt idx="2052">
                  <c:v>7.8376277935077177E-3</c:v>
                </c:pt>
                <c:pt idx="2053">
                  <c:v>7.8306559601008345E-3</c:v>
                </c:pt>
                <c:pt idx="2054">
                  <c:v>7.8236997598731452E-3</c:v>
                </c:pt>
                <c:pt idx="2055">
                  <c:v>7.8167591928516682E-3</c:v>
                </c:pt>
                <c:pt idx="2056">
                  <c:v>7.8098342590093859E-3</c:v>
                </c:pt>
                <c:pt idx="2057">
                  <c:v>7.8029249583733149E-3</c:v>
                </c:pt>
                <c:pt idx="2058">
                  <c:v>7.7960312909434552E-3</c:v>
                </c:pt>
                <c:pt idx="2059">
                  <c:v>7.7891532566657755E-3</c:v>
                </c:pt>
                <c:pt idx="2060">
                  <c:v>7.7822908555672914E-3</c:v>
                </c:pt>
                <c:pt idx="2061">
                  <c:v>7.7754440876750177E-3</c:v>
                </c:pt>
                <c:pt idx="2062">
                  <c:v>7.7655247872798761E-3</c:v>
                </c:pt>
                <c:pt idx="2063">
                  <c:v>7.7587162751502348E-3</c:v>
                </c:pt>
                <c:pt idx="2064">
                  <c:v>7.7519233954703726E-3</c:v>
                </c:pt>
                <c:pt idx="2065">
                  <c:v>7.7451461479161043E-3</c:v>
                </c:pt>
                <c:pt idx="2066">
                  <c:v>7.7383845326495226E-3</c:v>
                </c:pt>
                <c:pt idx="2067">
                  <c:v>7.7316385495895812E-3</c:v>
                </c:pt>
                <c:pt idx="2068">
                  <c:v>7.7249081988173263E-3</c:v>
                </c:pt>
                <c:pt idx="2069">
                  <c:v>7.7181934803327579E-3</c:v>
                </c:pt>
                <c:pt idx="2070">
                  <c:v>7.7114943939737834E-3</c:v>
                </c:pt>
                <c:pt idx="2071">
                  <c:v>7.7048109399835418E-3</c:v>
                </c:pt>
                <c:pt idx="2072">
                  <c:v>7.6981431182809867E-3</c:v>
                </c:pt>
                <c:pt idx="2073">
                  <c:v>7.6914909287040256E-3</c:v>
                </c:pt>
                <c:pt idx="2074">
                  <c:v>7.684854371414751E-3</c:v>
                </c:pt>
                <c:pt idx="2075">
                  <c:v>7.678233446413163E-3</c:v>
                </c:pt>
                <c:pt idx="2076">
                  <c:v>7.6716281536182152E-3</c:v>
                </c:pt>
                <c:pt idx="2077">
                  <c:v>7.6650384930299076E-3</c:v>
                </c:pt>
                <c:pt idx="2078">
                  <c:v>7.6584644647292865E-3</c:v>
                </c:pt>
                <c:pt idx="2079">
                  <c:v>7.6519060686353058E-3</c:v>
                </c:pt>
                <c:pt idx="2080">
                  <c:v>7.6453633048290115E-3</c:v>
                </c:pt>
                <c:pt idx="2081">
                  <c:v>7.6388361731483112E-3</c:v>
                </c:pt>
                <c:pt idx="2082">
                  <c:v>7.6323246738363437E-3</c:v>
                </c:pt>
                <c:pt idx="2083">
                  <c:v>7.6258288067310165E-3</c:v>
                </c:pt>
                <c:pt idx="2084">
                  <c:v>7.6193485719133758E-3</c:v>
                </c:pt>
                <c:pt idx="2085">
                  <c:v>7.612883969221329E-3</c:v>
                </c:pt>
                <c:pt idx="2086">
                  <c:v>7.6064349988169688E-3</c:v>
                </c:pt>
                <c:pt idx="2087">
                  <c:v>7.6000016607002951E-3</c:v>
                </c:pt>
                <c:pt idx="2088">
                  <c:v>7.5935839547092154E-3</c:v>
                </c:pt>
                <c:pt idx="2089">
                  <c:v>7.5871818810058222E-3</c:v>
                </c:pt>
                <c:pt idx="2090">
                  <c:v>7.5807954395090693E-3</c:v>
                </c:pt>
                <c:pt idx="2091">
                  <c:v>7.5744246303000029E-3</c:v>
                </c:pt>
                <c:pt idx="2092">
                  <c:v>7.5680694532165305E-3</c:v>
                </c:pt>
                <c:pt idx="2093">
                  <c:v>7.5617299085017908E-3</c:v>
                </c:pt>
                <c:pt idx="2094">
                  <c:v>7.5554059959126452E-3</c:v>
                </c:pt>
                <c:pt idx="2095">
                  <c:v>7.549097715611186E-3</c:v>
                </c:pt>
                <c:pt idx="2096">
                  <c:v>7.5428050674353209E-3</c:v>
                </c:pt>
                <c:pt idx="2097">
                  <c:v>7.5365280516281885E-3</c:v>
                </c:pt>
                <c:pt idx="2098">
                  <c:v>7.5302666679466501E-3</c:v>
                </c:pt>
                <c:pt idx="2099">
                  <c:v>7.524020916471752E-3</c:v>
                </c:pt>
                <c:pt idx="2100">
                  <c:v>7.5177907973655866E-3</c:v>
                </c:pt>
                <c:pt idx="2101">
                  <c:v>7.5115763103850153E-3</c:v>
                </c:pt>
                <c:pt idx="2102">
                  <c:v>7.5053774556110842E-3</c:v>
                </c:pt>
                <c:pt idx="2103">
                  <c:v>7.4991942330437933E-3</c:v>
                </c:pt>
                <c:pt idx="2104">
                  <c:v>7.4930266427641889E-3</c:v>
                </c:pt>
                <c:pt idx="2105">
                  <c:v>7.4868746846101786E-3</c:v>
                </c:pt>
                <c:pt idx="2106">
                  <c:v>7.4807383587438547E-3</c:v>
                </c:pt>
                <c:pt idx="2107">
                  <c:v>7.4746176651652174E-3</c:v>
                </c:pt>
                <c:pt idx="2108">
                  <c:v>7.4685126037121741E-3</c:v>
                </c:pt>
                <c:pt idx="2109">
                  <c:v>7.462423174465771E-3</c:v>
                </c:pt>
                <c:pt idx="2110">
                  <c:v>7.4563493775070544E-3</c:v>
                </c:pt>
                <c:pt idx="2111">
                  <c:v>7.4502912126739318E-3</c:v>
                </c:pt>
                <c:pt idx="2112">
                  <c:v>7.4442486801284957E-3</c:v>
                </c:pt>
                <c:pt idx="2113">
                  <c:v>7.4382217797086536E-3</c:v>
                </c:pt>
                <c:pt idx="2114">
                  <c:v>7.432210511576498E-3</c:v>
                </c:pt>
                <c:pt idx="2115">
                  <c:v>7.4262148756509827E-3</c:v>
                </c:pt>
                <c:pt idx="2116">
                  <c:v>7.4202348719321076E-3</c:v>
                </c:pt>
                <c:pt idx="2117">
                  <c:v>7.4142705004198728E-3</c:v>
                </c:pt>
                <c:pt idx="2118">
                  <c:v>7.4083217611142782E-3</c:v>
                </c:pt>
                <c:pt idx="2119">
                  <c:v>7.4023886539342776E-3</c:v>
                </c:pt>
                <c:pt idx="2120">
                  <c:v>7.3964711790419635E-3</c:v>
                </c:pt>
                <c:pt idx="2121">
                  <c:v>7.3905693363562897E-3</c:v>
                </c:pt>
                <c:pt idx="2122">
                  <c:v>7.3846831258772561E-3</c:v>
                </c:pt>
                <c:pt idx="2123">
                  <c:v>7.3788125476048627E-3</c:v>
                </c:pt>
                <c:pt idx="2124">
                  <c:v>7.3729576015391096E-3</c:v>
                </c:pt>
                <c:pt idx="2125">
                  <c:v>7.3671182876799968E-3</c:v>
                </c:pt>
                <c:pt idx="2126">
                  <c:v>7.3612946060275242E-3</c:v>
                </c:pt>
                <c:pt idx="2127">
                  <c:v>7.3554865566627381E-3</c:v>
                </c:pt>
                <c:pt idx="2128">
                  <c:v>7.3496941393424997E-3</c:v>
                </c:pt>
                <c:pt idx="2129">
                  <c:v>7.3439173543099479E-3</c:v>
                </c:pt>
                <c:pt idx="2130">
                  <c:v>7.33815620140299E-3</c:v>
                </c:pt>
                <c:pt idx="2131">
                  <c:v>7.3324106807837186E-3</c:v>
                </c:pt>
                <c:pt idx="2132">
                  <c:v>7.3266807922900412E-3</c:v>
                </c:pt>
                <c:pt idx="2133">
                  <c:v>7.3209665360840503E-3</c:v>
                </c:pt>
                <c:pt idx="2134">
                  <c:v>7.3152679120036534E-3</c:v>
                </c:pt>
                <c:pt idx="2135">
                  <c:v>7.3095849201298968E-3</c:v>
                </c:pt>
                <c:pt idx="2136">
                  <c:v>7.3039175604627804E-3</c:v>
                </c:pt>
                <c:pt idx="2137">
                  <c:v>7.2982658330023042E-3</c:v>
                </c:pt>
                <c:pt idx="2138">
                  <c:v>7.2926297377484683E-3</c:v>
                </c:pt>
                <c:pt idx="2139">
                  <c:v>7.2870092747012727E-3</c:v>
                </c:pt>
                <c:pt idx="2140">
                  <c:v>7.281404443779671E-3</c:v>
                </c:pt>
                <c:pt idx="2141">
                  <c:v>7.2758152451457558E-3</c:v>
                </c:pt>
                <c:pt idx="2142">
                  <c:v>7.2702416785563884E-3</c:v>
                </c:pt>
                <c:pt idx="2143">
                  <c:v>7.2646837443357537E-3</c:v>
                </c:pt>
                <c:pt idx="2144">
                  <c:v>7.2591414421596667E-3</c:v>
                </c:pt>
                <c:pt idx="2145">
                  <c:v>7.25361477219022E-3</c:v>
                </c:pt>
                <c:pt idx="2146">
                  <c:v>7.2481037344274135E-3</c:v>
                </c:pt>
                <c:pt idx="2147">
                  <c:v>7.2426083289522936E-3</c:v>
                </c:pt>
                <c:pt idx="2148">
                  <c:v>7.2371285556027676E-3</c:v>
                </c:pt>
                <c:pt idx="2149">
                  <c:v>7.2316644143788356E-3</c:v>
                </c:pt>
                <c:pt idx="2150">
                  <c:v>7.2262159053615438E-3</c:v>
                </c:pt>
                <c:pt idx="2151">
                  <c:v>7.2207830286319385E-3</c:v>
                </c:pt>
                <c:pt idx="2152">
                  <c:v>7.2145931679690189E-3</c:v>
                </c:pt>
                <c:pt idx="2153">
                  <c:v>7.209193788720869E-3</c:v>
                </c:pt>
                <c:pt idx="2154">
                  <c:v>7.2038100415983131E-3</c:v>
                </c:pt>
                <c:pt idx="2155">
                  <c:v>7.1984419266823974E-3</c:v>
                </c:pt>
                <c:pt idx="2156">
                  <c:v>7.1930894439731219E-3</c:v>
                </c:pt>
                <c:pt idx="2157">
                  <c:v>7.1877525934704867E-3</c:v>
                </c:pt>
                <c:pt idx="2158">
                  <c:v>7.1824313750123991E-3</c:v>
                </c:pt>
                <c:pt idx="2159">
                  <c:v>7.1771257888419981E-3</c:v>
                </c:pt>
                <c:pt idx="2160">
                  <c:v>7.1718358348782374E-3</c:v>
                </c:pt>
                <c:pt idx="2161">
                  <c:v>7.1665615130400706E-3</c:v>
                </c:pt>
                <c:pt idx="2162">
                  <c:v>7.1613028234085441E-3</c:v>
                </c:pt>
                <c:pt idx="2163">
                  <c:v>7.1560597659836578E-3</c:v>
                </c:pt>
                <c:pt idx="2164">
                  <c:v>7.1508323406033192E-3</c:v>
                </c:pt>
                <c:pt idx="2165">
                  <c:v>7.1456205475106671E-3</c:v>
                </c:pt>
                <c:pt idx="2166">
                  <c:v>7.1404243866246553E-3</c:v>
                </c:pt>
                <c:pt idx="2167">
                  <c:v>7.1352438578642374E-3</c:v>
                </c:pt>
                <c:pt idx="2168">
                  <c:v>7.1300789612294135E-3</c:v>
                </c:pt>
                <c:pt idx="2169">
                  <c:v>7.1249296968012299E-3</c:v>
                </c:pt>
                <c:pt idx="2170">
                  <c:v>7.1197960645796865E-3</c:v>
                </c:pt>
                <c:pt idx="2171">
                  <c:v>7.1146780645647834E-3</c:v>
                </c:pt>
                <c:pt idx="2172">
                  <c:v>7.1095756965944279E-3</c:v>
                </c:pt>
                <c:pt idx="2173">
                  <c:v>7.1044889608307127E-3</c:v>
                </c:pt>
                <c:pt idx="2174">
                  <c:v>7.0994178572736377E-3</c:v>
                </c:pt>
                <c:pt idx="2175">
                  <c:v>7.0943623858421567E-3</c:v>
                </c:pt>
                <c:pt idx="2176">
                  <c:v>7.0893225466983623E-3</c:v>
                </c:pt>
                <c:pt idx="2177">
                  <c:v>7.0842983395991155E-3</c:v>
                </c:pt>
                <c:pt idx="2178">
                  <c:v>7.0792897647065089E-3</c:v>
                </c:pt>
                <c:pt idx="2179">
                  <c:v>7.0742968219394964E-3</c:v>
                </c:pt>
                <c:pt idx="2180">
                  <c:v>7.0693195114601703E-3</c:v>
                </c:pt>
                <c:pt idx="2181">
                  <c:v>7.064357833025392E-3</c:v>
                </c:pt>
                <c:pt idx="2182">
                  <c:v>7.0594117868783002E-3</c:v>
                </c:pt>
                <c:pt idx="2183">
                  <c:v>7.054481372775756E-3</c:v>
                </c:pt>
                <c:pt idx="2184">
                  <c:v>7.0495665907988059E-3</c:v>
                </c:pt>
                <c:pt idx="2185">
                  <c:v>7.0446674411095422E-3</c:v>
                </c:pt>
                <c:pt idx="2186">
                  <c:v>7.0397839235458726E-3</c:v>
                </c:pt>
                <c:pt idx="2187">
                  <c:v>7.0349160381077969E-3</c:v>
                </c:pt>
                <c:pt idx="2188">
                  <c:v>7.0300637848763614E-3</c:v>
                </c:pt>
                <c:pt idx="2189">
                  <c:v>7.0252271637705199E-3</c:v>
                </c:pt>
                <c:pt idx="2190">
                  <c:v>7.0204061748713187E-3</c:v>
                </c:pt>
                <c:pt idx="2191">
                  <c:v>7.0156008180166651E-3</c:v>
                </c:pt>
                <c:pt idx="2192">
                  <c:v>7.0108110934496981E-3</c:v>
                </c:pt>
                <c:pt idx="2193">
                  <c:v>7.006037001008325E-3</c:v>
                </c:pt>
                <c:pt idx="2194">
                  <c:v>7.001278540692546E-3</c:v>
                </c:pt>
                <c:pt idx="2195">
                  <c:v>6.9965357125834071E-3</c:v>
                </c:pt>
                <c:pt idx="2196">
                  <c:v>6.991808516518816E-3</c:v>
                </c:pt>
                <c:pt idx="2197">
                  <c:v>6.9870969527419113E-3</c:v>
                </c:pt>
                <c:pt idx="2198">
                  <c:v>6.9824010210095544E-3</c:v>
                </c:pt>
                <c:pt idx="2199">
                  <c:v>6.977720721564884E-3</c:v>
                </c:pt>
                <c:pt idx="2200">
                  <c:v>6.9730560541647613E-3</c:v>
                </c:pt>
                <c:pt idx="2201">
                  <c:v>6.9684070188902325E-3</c:v>
                </c:pt>
                <c:pt idx="2202">
                  <c:v>6.9637736159033903E-3</c:v>
                </c:pt>
                <c:pt idx="2203">
                  <c:v>6.9591558449610957E-3</c:v>
                </c:pt>
                <c:pt idx="2204">
                  <c:v>6.9545537062254414E-3</c:v>
                </c:pt>
                <c:pt idx="2205">
                  <c:v>6.9499671995343348E-3</c:v>
                </c:pt>
                <c:pt idx="2206">
                  <c:v>6.9453963251309148E-3</c:v>
                </c:pt>
                <c:pt idx="2207">
                  <c:v>6.9408410827720424E-3</c:v>
                </c:pt>
                <c:pt idx="2208">
                  <c:v>6.9363014725387639E-3</c:v>
                </c:pt>
                <c:pt idx="2209">
                  <c:v>6.9317774945931721E-3</c:v>
                </c:pt>
                <c:pt idx="2210">
                  <c:v>6.9272691487731741E-3</c:v>
                </c:pt>
                <c:pt idx="2211">
                  <c:v>6.9227764350787702E-3</c:v>
                </c:pt>
                <c:pt idx="2212">
                  <c:v>6.9182993534289139E-3</c:v>
                </c:pt>
                <c:pt idx="2213">
                  <c:v>6.9138379039856979E-3</c:v>
                </c:pt>
                <c:pt idx="2214">
                  <c:v>6.9093920868301684E-3</c:v>
                </c:pt>
                <c:pt idx="2215">
                  <c:v>6.9049619016381403E-3</c:v>
                </c:pt>
                <c:pt idx="2216">
                  <c:v>6.9005473486527524E-3</c:v>
                </c:pt>
                <c:pt idx="2217">
                  <c:v>6.8961484277929586E-3</c:v>
                </c:pt>
                <c:pt idx="2218">
                  <c:v>6.8917651390587586E-3</c:v>
                </c:pt>
                <c:pt idx="2219">
                  <c:v>6.887397482531199E-3</c:v>
                </c:pt>
                <c:pt idx="2220">
                  <c:v>6.883045458048187E-3</c:v>
                </c:pt>
                <c:pt idx="2221">
                  <c:v>6.8787090658528616E-3</c:v>
                </c:pt>
                <c:pt idx="2222">
                  <c:v>6.8743883056210375E-3</c:v>
                </c:pt>
                <c:pt idx="2223">
                  <c:v>6.8700831776769E-3</c:v>
                </c:pt>
                <c:pt idx="2224">
                  <c:v>6.8657936817773102E-3</c:v>
                </c:pt>
                <c:pt idx="2225">
                  <c:v>6.8615198180843606E-3</c:v>
                </c:pt>
                <c:pt idx="2226">
                  <c:v>6.8572615864359587E-3</c:v>
                </c:pt>
                <c:pt idx="2227">
                  <c:v>6.8530189869941971E-3</c:v>
                </c:pt>
                <c:pt idx="2228">
                  <c:v>6.8487920197590757E-3</c:v>
                </c:pt>
                <c:pt idx="2229">
                  <c:v>6.844580684568502E-3</c:v>
                </c:pt>
                <c:pt idx="2230">
                  <c:v>6.8403849815035223E-3</c:v>
                </c:pt>
                <c:pt idx="2231">
                  <c:v>6.8362049105641365E-3</c:v>
                </c:pt>
                <c:pt idx="2232">
                  <c:v>6.832040471831391E-3</c:v>
                </c:pt>
                <c:pt idx="2233">
                  <c:v>6.8278916652242394E-3</c:v>
                </c:pt>
                <c:pt idx="2234">
                  <c:v>6.8237584907426818E-3</c:v>
                </c:pt>
                <c:pt idx="2235">
                  <c:v>6.8196409483867182E-3</c:v>
                </c:pt>
                <c:pt idx="2236">
                  <c:v>6.8155390381563485E-3</c:v>
                </c:pt>
                <c:pt idx="2237">
                  <c:v>6.8114527600515729E-3</c:v>
                </c:pt>
                <c:pt idx="2238">
                  <c:v>6.8073821140723911E-3</c:v>
                </c:pt>
                <c:pt idx="2239">
                  <c:v>6.8033271002188034E-3</c:v>
                </c:pt>
                <c:pt idx="2240">
                  <c:v>6.7992877185718559E-3</c:v>
                </c:pt>
                <c:pt idx="2241">
                  <c:v>6.7952639689694561E-3</c:v>
                </c:pt>
                <c:pt idx="2242">
                  <c:v>6.7912558515736965E-3</c:v>
                </c:pt>
                <c:pt idx="2243">
                  <c:v>6.7872633663035309E-3</c:v>
                </c:pt>
                <c:pt idx="2244">
                  <c:v>6.783286513077913E-3</c:v>
                </c:pt>
                <c:pt idx="2245">
                  <c:v>6.779325291977889E-3</c:v>
                </c:pt>
                <c:pt idx="2246">
                  <c:v>6.7753797030845053E-3</c:v>
                </c:pt>
                <c:pt idx="2247">
                  <c:v>6.7714497462356693E-3</c:v>
                </c:pt>
                <c:pt idx="2248">
                  <c:v>6.7675354216745198E-3</c:v>
                </c:pt>
                <c:pt idx="2249">
                  <c:v>6.7636367290768717E-3</c:v>
                </c:pt>
                <c:pt idx="2250">
                  <c:v>6.7597536686858639E-3</c:v>
                </c:pt>
                <c:pt idx="2251">
                  <c:v>6.7558862404204501E-3</c:v>
                </c:pt>
                <c:pt idx="2252">
                  <c:v>6.7520344441995839E-3</c:v>
                </c:pt>
                <c:pt idx="2253">
                  <c:v>6.7481982801853579E-3</c:v>
                </c:pt>
                <c:pt idx="2254">
                  <c:v>6.744377748296726E-3</c:v>
                </c:pt>
                <c:pt idx="2255">
                  <c:v>6.7405728484526417E-3</c:v>
                </c:pt>
                <c:pt idx="2256">
                  <c:v>6.7367835807341514E-3</c:v>
                </c:pt>
                <c:pt idx="2257">
                  <c:v>6.7330099452223013E-3</c:v>
                </c:pt>
                <c:pt idx="2258">
                  <c:v>6.7292519418360452E-3</c:v>
                </c:pt>
                <c:pt idx="2259">
                  <c:v>6.7255095705753831E-3</c:v>
                </c:pt>
                <c:pt idx="2260">
                  <c:v>6.7217828312782224E-3</c:v>
                </c:pt>
                <c:pt idx="2261">
                  <c:v>6.7180717242687482E-3</c:v>
                </c:pt>
                <c:pt idx="2262">
                  <c:v>6.7143762493038217E-3</c:v>
                </c:pt>
                <c:pt idx="2263">
                  <c:v>6.7106964064644892E-3</c:v>
                </c:pt>
                <c:pt idx="2264">
                  <c:v>6.7070321958317969E-3</c:v>
                </c:pt>
                <c:pt idx="2265">
                  <c:v>6.7033836172436523E-3</c:v>
                </c:pt>
                <c:pt idx="2266">
                  <c:v>6.6997506707811016E-3</c:v>
                </c:pt>
                <c:pt idx="2267">
                  <c:v>6.6961333563630987E-3</c:v>
                </c:pt>
                <c:pt idx="2268">
                  <c:v>6.692531674151736E-3</c:v>
                </c:pt>
                <c:pt idx="2269">
                  <c:v>6.688945623984921E-3</c:v>
                </c:pt>
                <c:pt idx="2270">
                  <c:v>6.6853752060247462E-3</c:v>
                </c:pt>
                <c:pt idx="2271">
                  <c:v>6.6818204201901654E-3</c:v>
                </c:pt>
                <c:pt idx="2272">
                  <c:v>6.6782812664001323E-3</c:v>
                </c:pt>
                <c:pt idx="2273">
                  <c:v>6.6747577448167394E-3</c:v>
                </c:pt>
                <c:pt idx="2274">
                  <c:v>6.671249855196848E-3</c:v>
                </c:pt>
                <c:pt idx="2275">
                  <c:v>6.6677575978646431E-3</c:v>
                </c:pt>
                <c:pt idx="2276">
                  <c:v>6.6642809724959395E-3</c:v>
                </c:pt>
                <c:pt idx="2277">
                  <c:v>6.6608199793338763E-3</c:v>
                </c:pt>
                <c:pt idx="2278">
                  <c:v>6.6573746182163607E-3</c:v>
                </c:pt>
                <c:pt idx="2279">
                  <c:v>6.6539448893054853E-3</c:v>
                </c:pt>
                <c:pt idx="2280">
                  <c:v>6.6505307923581114E-3</c:v>
                </c:pt>
                <c:pt idx="2281">
                  <c:v>6.647132327698424E-3</c:v>
                </c:pt>
                <c:pt idx="2282">
                  <c:v>6.643749495002238E-3</c:v>
                </c:pt>
                <c:pt idx="2283">
                  <c:v>6.6403822945126922E-3</c:v>
                </c:pt>
                <c:pt idx="2284">
                  <c:v>6.6370307259866479E-3</c:v>
                </c:pt>
                <c:pt idx="2285">
                  <c:v>6.6336947897482901E-3</c:v>
                </c:pt>
                <c:pt idx="2286">
                  <c:v>6.6303744855544799E-3</c:v>
                </c:pt>
                <c:pt idx="2287">
                  <c:v>6.6270698134862638E-3</c:v>
                </c:pt>
                <c:pt idx="2288">
                  <c:v>6.6237807735436416E-3</c:v>
                </c:pt>
                <c:pt idx="2289">
                  <c:v>6.6205073656455671E-3</c:v>
                </c:pt>
                <c:pt idx="2290">
                  <c:v>6.6172495898730865E-3</c:v>
                </c:pt>
                <c:pt idx="2291">
                  <c:v>6.6140074463072462E-3</c:v>
                </c:pt>
                <c:pt idx="2292">
                  <c:v>6.6107809347049074E-3</c:v>
                </c:pt>
                <c:pt idx="2293">
                  <c:v>6.6075700552281624E-3</c:v>
                </c:pt>
                <c:pt idx="2294">
                  <c:v>6.6043748078770115E-3</c:v>
                </c:pt>
                <c:pt idx="2295">
                  <c:v>6.6011951926514545E-3</c:v>
                </c:pt>
                <c:pt idx="2296">
                  <c:v>6.5980312095514915E-3</c:v>
                </c:pt>
                <c:pt idx="2297">
                  <c:v>6.5948828585771224E-3</c:v>
                </c:pt>
                <c:pt idx="2298">
                  <c:v>6.5917501396473011E-3</c:v>
                </c:pt>
                <c:pt idx="2299">
                  <c:v>6.5886330527620274E-3</c:v>
                </c:pt>
                <c:pt idx="2300">
                  <c:v>6.5855315980833939E-3</c:v>
                </c:pt>
                <c:pt idx="2301">
                  <c:v>6.5824457754493082E-3</c:v>
                </c:pt>
                <c:pt idx="2302">
                  <c:v>6.5793755850218627E-3</c:v>
                </c:pt>
                <c:pt idx="2303">
                  <c:v>6.5763210265579186E-3</c:v>
                </c:pt>
                <c:pt idx="2304">
                  <c:v>6.5732821003006148E-3</c:v>
                </c:pt>
                <c:pt idx="2305">
                  <c:v>6.5702588060878586E-3</c:v>
                </c:pt>
                <c:pt idx="2306">
                  <c:v>6.5672511440006964E-3</c:v>
                </c:pt>
                <c:pt idx="2307">
                  <c:v>6.5642591139580819E-3</c:v>
                </c:pt>
                <c:pt idx="2308">
                  <c:v>6.560129910095914E-3</c:v>
                </c:pt>
                <c:pt idx="2309">
                  <c:v>6.5571757376085378E-3</c:v>
                </c:pt>
                <c:pt idx="2310">
                  <c:v>6.5542371978140803E-3</c:v>
                </c:pt>
                <c:pt idx="2311">
                  <c:v>6.5513142907665713E-3</c:v>
                </c:pt>
                <c:pt idx="2312">
                  <c:v>6.5484070164119803E-3</c:v>
                </c:pt>
                <c:pt idx="2313">
                  <c:v>6.5455153747503072E-3</c:v>
                </c:pt>
                <c:pt idx="2314">
                  <c:v>6.542639365781552E-3</c:v>
                </c:pt>
                <c:pt idx="2315">
                  <c:v>6.5397789895327305E-3</c:v>
                </c:pt>
                <c:pt idx="2316">
                  <c:v>6.536934245976826E-3</c:v>
                </c:pt>
                <c:pt idx="2317">
                  <c:v>6.5341051351408561E-3</c:v>
                </c:pt>
                <c:pt idx="2318">
                  <c:v>6.5312916569978032E-3</c:v>
                </c:pt>
                <c:pt idx="2319">
                  <c:v>6.5284938115476683E-3</c:v>
                </c:pt>
                <c:pt idx="2320">
                  <c:v>6.525711598817467E-3</c:v>
                </c:pt>
                <c:pt idx="2321">
                  <c:v>6.5229450187531688E-3</c:v>
                </c:pt>
                <c:pt idx="2322">
                  <c:v>6.518903344712168E-3</c:v>
                </c:pt>
                <c:pt idx="2323">
                  <c:v>6.5161748273312448E-3</c:v>
                </c:pt>
                <c:pt idx="2324">
                  <c:v>6.5134619418327766E-3</c:v>
                </c:pt>
                <c:pt idx="2325">
                  <c:v>6.5107646885409487E-3</c:v>
                </c:pt>
                <c:pt idx="2326">
                  <c:v>6.5080830673747148E-3</c:v>
                </c:pt>
                <c:pt idx="2327">
                  <c:v>6.5054170782530285E-3</c:v>
                </c:pt>
                <c:pt idx="2328">
                  <c:v>6.5027667211758899E-3</c:v>
                </c:pt>
                <c:pt idx="2329">
                  <c:v>6.5001319962243453E-3</c:v>
                </c:pt>
                <c:pt idx="2330">
                  <c:v>6.497512903479441E-3</c:v>
                </c:pt>
                <c:pt idx="2331">
                  <c:v>6.494909442698038E-3</c:v>
                </c:pt>
                <c:pt idx="2332">
                  <c:v>6.4923216140422291E-3</c:v>
                </c:pt>
                <c:pt idx="2333">
                  <c:v>6.4897494174309678E-3</c:v>
                </c:pt>
                <c:pt idx="2334">
                  <c:v>6.4871928530263467E-3</c:v>
                </c:pt>
                <c:pt idx="2335">
                  <c:v>6.4846519206662734E-3</c:v>
                </c:pt>
                <c:pt idx="2336">
                  <c:v>6.4821266203507477E-3</c:v>
                </c:pt>
                <c:pt idx="2337">
                  <c:v>6.4796169520797697E-3</c:v>
                </c:pt>
                <c:pt idx="2338">
                  <c:v>6.4771229159343857E-3</c:v>
                </c:pt>
                <c:pt idx="2339">
                  <c:v>6.4746445119956419E-3</c:v>
                </c:pt>
                <c:pt idx="2340">
                  <c:v>6.4721817399393533E-3</c:v>
                </c:pt>
                <c:pt idx="2341">
                  <c:v>6.4697346001707512E-3</c:v>
                </c:pt>
                <c:pt idx="2342">
                  <c:v>6.4673030924466968E-3</c:v>
                </c:pt>
                <c:pt idx="2343">
                  <c:v>6.4648872166861437E-3</c:v>
                </c:pt>
                <c:pt idx="2344">
                  <c:v>6.462486973132231E-3</c:v>
                </c:pt>
                <c:pt idx="2345">
                  <c:v>6.4601023616228659E-3</c:v>
                </c:pt>
                <c:pt idx="2346">
                  <c:v>6.4577333822390948E-3</c:v>
                </c:pt>
                <c:pt idx="2347">
                  <c:v>6.4553800348998713E-3</c:v>
                </c:pt>
                <c:pt idx="2348">
                  <c:v>6.4530423196862419E-3</c:v>
                </c:pt>
                <c:pt idx="2349">
                  <c:v>6.4507202365171601E-3</c:v>
                </c:pt>
                <c:pt idx="2350">
                  <c:v>6.4484137854736723E-3</c:v>
                </c:pt>
                <c:pt idx="2351">
                  <c:v>6.4461229664747322E-3</c:v>
                </c:pt>
                <c:pt idx="2352">
                  <c:v>6.4438477795203397E-3</c:v>
                </c:pt>
                <c:pt idx="2353">
                  <c:v>6.4415882247725875E-3</c:v>
                </c:pt>
                <c:pt idx="2354">
                  <c:v>6.4393443019883367E-3</c:v>
                </c:pt>
                <c:pt idx="2355">
                  <c:v>6.4371160114107262E-3</c:v>
                </c:pt>
                <c:pt idx="2356">
                  <c:v>6.4349033527966171E-3</c:v>
                </c:pt>
                <c:pt idx="2357">
                  <c:v>6.4327063263891482E-3</c:v>
                </c:pt>
                <c:pt idx="2358">
                  <c:v>6.4305249319451807E-3</c:v>
                </c:pt>
                <c:pt idx="2359">
                  <c:v>6.4283591697078535E-3</c:v>
                </c:pt>
                <c:pt idx="2360">
                  <c:v>6.4262090394340277E-3</c:v>
                </c:pt>
                <c:pt idx="2361">
                  <c:v>6.4240745412857958E-3</c:v>
                </c:pt>
                <c:pt idx="2362">
                  <c:v>6.4219556752631579E-3</c:v>
                </c:pt>
                <c:pt idx="2363">
                  <c:v>6.4198524412850677E-3</c:v>
                </c:pt>
                <c:pt idx="2364">
                  <c:v>6.4177648393515252E-3</c:v>
                </c:pt>
                <c:pt idx="2365">
                  <c:v>6.4156928695435766E-3</c:v>
                </c:pt>
                <c:pt idx="2366">
                  <c:v>6.4136365318612221E-3</c:v>
                </c:pt>
                <c:pt idx="2367">
                  <c:v>6.4115958262234152E-3</c:v>
                </c:pt>
                <c:pt idx="2368">
                  <c:v>6.409570752630156E-3</c:v>
                </c:pt>
                <c:pt idx="2369">
                  <c:v>6.4075613111624907E-3</c:v>
                </c:pt>
                <c:pt idx="2370">
                  <c:v>6.4055675017393732E-3</c:v>
                </c:pt>
                <c:pt idx="2371">
                  <c:v>6.4035893244418496E-3</c:v>
                </c:pt>
                <c:pt idx="2372">
                  <c:v>6.4016267791078274E-3</c:v>
                </c:pt>
                <c:pt idx="2373">
                  <c:v>6.3996798658993992E-3</c:v>
                </c:pt>
                <c:pt idx="2374">
                  <c:v>6.3977485848976112E-3</c:v>
                </c:pt>
                <c:pt idx="2375">
                  <c:v>6.3958329358593247E-3</c:v>
                </c:pt>
                <c:pt idx="2376">
                  <c:v>6.3939329189466321E-3</c:v>
                </c:pt>
                <c:pt idx="2377">
                  <c:v>6.3920485340784872E-3</c:v>
                </c:pt>
                <c:pt idx="2378">
                  <c:v>6.3901797812548899E-3</c:v>
                </c:pt>
                <c:pt idx="2379">
                  <c:v>6.388326660637933E-3</c:v>
                </c:pt>
                <c:pt idx="2380">
                  <c:v>6.3864891719844774E-3</c:v>
                </c:pt>
                <c:pt idx="2381">
                  <c:v>6.3846673154566158E-3</c:v>
                </c:pt>
                <c:pt idx="2382">
                  <c:v>6.3828610910543482E-3</c:v>
                </c:pt>
                <c:pt idx="2383">
                  <c:v>6.381070498615582E-3</c:v>
                </c:pt>
                <c:pt idx="2384">
                  <c:v>6.3792955383024097E-3</c:v>
                </c:pt>
                <c:pt idx="2385">
                  <c:v>6.3775362100337851E-3</c:v>
                </c:pt>
                <c:pt idx="2386">
                  <c:v>6.3757925138907545E-3</c:v>
                </c:pt>
                <c:pt idx="2387">
                  <c:v>6.3740644497922716E-3</c:v>
                </c:pt>
                <c:pt idx="2388">
                  <c:v>6.3723520178193827E-3</c:v>
                </c:pt>
                <c:pt idx="2389">
                  <c:v>6.3706552178910414E-3</c:v>
                </c:pt>
                <c:pt idx="2390">
                  <c:v>6.3689740500882941E-3</c:v>
                </c:pt>
                <c:pt idx="2391">
                  <c:v>6.3673085142490482E-3</c:v>
                </c:pt>
                <c:pt idx="2392">
                  <c:v>6.3656586105353963E-3</c:v>
                </c:pt>
                <c:pt idx="2393">
                  <c:v>6.364024338866292E-3</c:v>
                </c:pt>
                <c:pt idx="2394">
                  <c:v>6.3624056993227818E-3</c:v>
                </c:pt>
                <c:pt idx="2395">
                  <c:v>6.3608026919048655E-3</c:v>
                </c:pt>
                <c:pt idx="2396">
                  <c:v>6.3592153164504506E-3</c:v>
                </c:pt>
                <c:pt idx="2397">
                  <c:v>6.3576435731216296E-3</c:v>
                </c:pt>
                <c:pt idx="2398">
                  <c:v>6.3560874618373564E-3</c:v>
                </c:pt>
                <c:pt idx="2399">
                  <c:v>6.3545469826786771E-3</c:v>
                </c:pt>
                <c:pt idx="2400">
                  <c:v>6.3530221355645455E-3</c:v>
                </c:pt>
                <c:pt idx="2401">
                  <c:v>6.3515129205760079E-3</c:v>
                </c:pt>
                <c:pt idx="2402">
                  <c:v>6.3500193375509717E-3</c:v>
                </c:pt>
                <c:pt idx="2403">
                  <c:v>6.3485413867325757E-3</c:v>
                </c:pt>
                <c:pt idx="2404">
                  <c:v>6.3470790678776812E-3</c:v>
                </c:pt>
                <c:pt idx="2405">
                  <c:v>6.3456323811483806E-3</c:v>
                </c:pt>
                <c:pt idx="2406">
                  <c:v>6.3442013264636277E-3</c:v>
                </c:pt>
                <c:pt idx="2407">
                  <c:v>6.3427859038234224E-3</c:v>
                </c:pt>
                <c:pt idx="2408">
                  <c:v>6.3413861133088112E-3</c:v>
                </c:pt>
                <c:pt idx="2409">
                  <c:v>6.3400019548387476E-3</c:v>
                </c:pt>
                <c:pt idx="2410">
                  <c:v>6.338633428494278E-3</c:v>
                </c:pt>
                <c:pt idx="2411">
                  <c:v>6.3372805341943561E-3</c:v>
                </c:pt>
                <c:pt idx="2412">
                  <c:v>6.3359432719389819E-3</c:v>
                </c:pt>
                <c:pt idx="2413">
                  <c:v>6.3346216417281553E-3</c:v>
                </c:pt>
                <c:pt idx="2414">
                  <c:v>6.3333156436429228E-3</c:v>
                </c:pt>
                <c:pt idx="2415">
                  <c:v>6.3320252776022379E-3</c:v>
                </c:pt>
                <c:pt idx="2416">
                  <c:v>6.3307505436061007E-3</c:v>
                </c:pt>
                <c:pt idx="2417">
                  <c:v>6.3294914418166037E-3</c:v>
                </c:pt>
                <c:pt idx="2418">
                  <c:v>6.3282479719095619E-3</c:v>
                </c:pt>
                <c:pt idx="2419">
                  <c:v>6.3270201342091603E-3</c:v>
                </c:pt>
                <c:pt idx="2420">
                  <c:v>6.3258079284722601E-3</c:v>
                </c:pt>
                <c:pt idx="2421">
                  <c:v>6.3246113550230465E-3</c:v>
                </c:pt>
                <c:pt idx="2422">
                  <c:v>6.3234304133752417E-3</c:v>
                </c:pt>
                <c:pt idx="2423">
                  <c:v>6.3222651039340771E-3</c:v>
                </c:pt>
                <c:pt idx="2424">
                  <c:v>6.3211154265374603E-3</c:v>
                </c:pt>
                <c:pt idx="2425">
                  <c:v>6.3199813811853911E-3</c:v>
                </c:pt>
                <c:pt idx="2426">
                  <c:v>6.3188629678778696E-3</c:v>
                </c:pt>
                <c:pt idx="2427">
                  <c:v>6.3177601866959421E-3</c:v>
                </c:pt>
                <c:pt idx="2428">
                  <c:v>6.3166730375585622E-3</c:v>
                </c:pt>
                <c:pt idx="2429">
                  <c:v>6.3156015205467764E-3</c:v>
                </c:pt>
                <c:pt idx="2430">
                  <c:v>6.3145456355795382E-3</c:v>
                </c:pt>
                <c:pt idx="2431">
                  <c:v>6.3135053826568477E-3</c:v>
                </c:pt>
                <c:pt idx="2432">
                  <c:v>6.3124807617787049E-3</c:v>
                </c:pt>
                <c:pt idx="2433">
                  <c:v>6.311471773026156E-3</c:v>
                </c:pt>
                <c:pt idx="2434">
                  <c:v>6.3104784162371086E-3</c:v>
                </c:pt>
                <c:pt idx="2435">
                  <c:v>6.3095006916547014E-3</c:v>
                </c:pt>
                <c:pt idx="2436">
                  <c:v>6.3085385991168419E-3</c:v>
                </c:pt>
                <c:pt idx="2437">
                  <c:v>6.3075921384614375E-3</c:v>
                </c:pt>
                <c:pt idx="2438">
                  <c:v>6.3066613100937197E-3</c:v>
                </c:pt>
                <c:pt idx="2439">
                  <c:v>6.3057461137705495E-3</c:v>
                </c:pt>
                <c:pt idx="2440">
                  <c:v>6.3048465494108807E-3</c:v>
                </c:pt>
                <c:pt idx="2441">
                  <c:v>6.3039626170957597E-3</c:v>
                </c:pt>
                <c:pt idx="2442">
                  <c:v>6.3030943169872788E-3</c:v>
                </c:pt>
                <c:pt idx="2443">
                  <c:v>6.3022416489233457E-3</c:v>
                </c:pt>
                <c:pt idx="2444">
                  <c:v>6.301404612822914E-3</c:v>
                </c:pt>
                <c:pt idx="2445">
                  <c:v>6.3005832088480762E-3</c:v>
                </c:pt>
                <c:pt idx="2446">
                  <c:v>6.2997774369177861E-3</c:v>
                </c:pt>
                <c:pt idx="2447">
                  <c:v>6.29898729711309E-3</c:v>
                </c:pt>
                <c:pt idx="2448">
                  <c:v>6.2982127892718953E-3</c:v>
                </c:pt>
                <c:pt idx="2449">
                  <c:v>6.2974539136373409E-3</c:v>
                </c:pt>
                <c:pt idx="2450">
                  <c:v>6.2967106699662878E-3</c:v>
                </c:pt>
                <c:pt idx="2451">
                  <c:v>6.2959830584208287E-3</c:v>
                </c:pt>
                <c:pt idx="2452">
                  <c:v>6.2952710789199173E-3</c:v>
                </c:pt>
                <c:pt idx="2453">
                  <c:v>6.2945747314635536E-3</c:v>
                </c:pt>
                <c:pt idx="2454">
                  <c:v>6.2938940160517376E-3</c:v>
                </c:pt>
                <c:pt idx="2455">
                  <c:v>6.2932289326844693E-3</c:v>
                </c:pt>
                <c:pt idx="2456">
                  <c:v>6.2925794814427949E-3</c:v>
                </c:pt>
                <c:pt idx="2457">
                  <c:v>6.2919456623267145E-3</c:v>
                </c:pt>
                <c:pt idx="2458">
                  <c:v>6.2913274751741355E-3</c:v>
                </c:pt>
                <c:pt idx="2459">
                  <c:v>6.2907249201471505E-3</c:v>
                </c:pt>
                <c:pt idx="2460">
                  <c:v>6.2901379971647131E-3</c:v>
                </c:pt>
                <c:pt idx="2461">
                  <c:v>6.2895667062268235E-3</c:v>
                </c:pt>
                <c:pt idx="2462">
                  <c:v>6.2890110474145278E-3</c:v>
                </c:pt>
                <c:pt idx="2463">
                  <c:v>6.2884710205657335E-3</c:v>
                </c:pt>
                <c:pt idx="2464">
                  <c:v>6.2878729884074946E-3</c:v>
                </c:pt>
                <c:pt idx="2465">
                  <c:v>6.2873664588780631E-3</c:v>
                </c:pt>
                <c:pt idx="2466">
                  <c:v>6.2868755613931793E-3</c:v>
                </c:pt>
                <c:pt idx="2467">
                  <c:v>6.2864002961149357E-3</c:v>
                </c:pt>
                <c:pt idx="2468">
                  <c:v>6.2859406627191472E-3</c:v>
                </c:pt>
                <c:pt idx="2469">
                  <c:v>6.285496661529999E-3</c:v>
                </c:pt>
                <c:pt idx="2470">
                  <c:v>6.2850682923043522E-3</c:v>
                </c:pt>
                <c:pt idx="2471">
                  <c:v>6.2846555552042993E-3</c:v>
                </c:pt>
                <c:pt idx="2472">
                  <c:v>6.2842584500677479E-3</c:v>
                </c:pt>
                <c:pt idx="2473">
                  <c:v>6.2838769771378367E-3</c:v>
                </c:pt>
                <c:pt idx="2474">
                  <c:v>6.2835111361714269E-3</c:v>
                </c:pt>
                <c:pt idx="2475">
                  <c:v>6.283160927330611E-3</c:v>
                </c:pt>
                <c:pt idx="2476">
                  <c:v>6.2828263505343429E-3</c:v>
                </c:pt>
                <c:pt idx="2477">
                  <c:v>6.2825074057826225E-3</c:v>
                </c:pt>
                <c:pt idx="2478">
                  <c:v>6.282204093156496E-3</c:v>
                </c:pt>
                <c:pt idx="2479">
                  <c:v>6.2819164124938709E-3</c:v>
                </c:pt>
                <c:pt idx="2480">
                  <c:v>6.2816443639568398E-3</c:v>
                </c:pt>
                <c:pt idx="2481">
                  <c:v>6.2813879475454026E-3</c:v>
                </c:pt>
                <c:pt idx="2482">
                  <c:v>6.2811471630974669E-3</c:v>
                </c:pt>
                <c:pt idx="2483">
                  <c:v>6.2809220107751251E-3</c:v>
                </c:pt>
                <c:pt idx="2484">
                  <c:v>6.2807124904162848E-3</c:v>
                </c:pt>
                <c:pt idx="2485">
                  <c:v>6.2805186022640846E-3</c:v>
                </c:pt>
                <c:pt idx="2486">
                  <c:v>6.2803403460753859E-3</c:v>
                </c:pt>
                <c:pt idx="2487">
                  <c:v>6.2801777220122812E-3</c:v>
                </c:pt>
                <c:pt idx="2488">
                  <c:v>6.2800307299126779E-3</c:v>
                </c:pt>
                <c:pt idx="2489">
                  <c:v>6.2798993699386685E-3</c:v>
                </c:pt>
                <c:pt idx="2490">
                  <c:v>6.2797836420902531E-3</c:v>
                </c:pt>
                <c:pt idx="2491">
                  <c:v>6.2796835336431656E-3</c:v>
                </c:pt>
                <c:pt idx="2492">
                  <c:v>6.2795969503615101E-3</c:v>
                </c:pt>
                <c:pt idx="2493">
                  <c:v>6.2795222897982228E-3</c:v>
                </c:pt>
                <c:pt idx="2494">
                  <c:v>6.2794595522774888E-3</c:v>
                </c:pt>
                <c:pt idx="2495">
                  <c:v>6.2794087376372154E-3</c:v>
                </c:pt>
                <c:pt idx="2496">
                  <c:v>6.2793698457963565E-3</c:v>
                </c:pt>
                <c:pt idx="2497">
                  <c:v>6.2793428769170045E-3</c:v>
                </c:pt>
                <c:pt idx="2498">
                  <c:v>6.2793278307560207E-3</c:v>
                </c:pt>
                <c:pt idx="2499">
                  <c:v>6.2793247076375902E-3</c:v>
                </c:pt>
                <c:pt idx="2500">
                  <c:v>6.2793335072375278E-3</c:v>
                </c:pt>
                <c:pt idx="2501">
                  <c:v>6.2793542297989724E-3</c:v>
                </c:pt>
                <c:pt idx="2502">
                  <c:v>6.2793868752408777E-3</c:v>
                </c:pt>
                <c:pt idx="2503">
                  <c:v>6.2794314435632437E-3</c:v>
                </c:pt>
                <c:pt idx="2504">
                  <c:v>6.2794879347660704E-3</c:v>
                </c:pt>
                <c:pt idx="2505">
                  <c:v>6.2795563487683115E-3</c:v>
                </c:pt>
                <c:pt idx="2506">
                  <c:v>6.2796366857320596E-3</c:v>
                </c:pt>
                <c:pt idx="2507">
                  <c:v>6.2797289454952221E-3</c:v>
                </c:pt>
                <c:pt idx="2508">
                  <c:v>6.2798331281388453E-3</c:v>
                </c:pt>
                <c:pt idx="2509">
                  <c:v>6.2799492337439755E-3</c:v>
                </c:pt>
                <c:pt idx="2510">
                  <c:v>6.2800772621485201E-3</c:v>
                </c:pt>
                <c:pt idx="2511">
                  <c:v>6.2802172134335255E-3</c:v>
                </c:pt>
                <c:pt idx="2512">
                  <c:v>6.2803690875989915E-3</c:v>
                </c:pt>
                <c:pt idx="2513">
                  <c:v>6.2805328846449182E-3</c:v>
                </c:pt>
                <c:pt idx="2514">
                  <c:v>6.2807086045713056E-3</c:v>
                </c:pt>
                <c:pt idx="2515">
                  <c:v>6.2808962473781538E-3</c:v>
                </c:pt>
                <c:pt idx="2516">
                  <c:v>6.2810958129844163E-3</c:v>
                </c:pt>
                <c:pt idx="2517">
                  <c:v>6.2813073015521859E-3</c:v>
                </c:pt>
                <c:pt idx="2518">
                  <c:v>6.2815307129193698E-3</c:v>
                </c:pt>
                <c:pt idx="2519">
                  <c:v>6.2817660472480608E-3</c:v>
                </c:pt>
                <c:pt idx="2520">
                  <c:v>6.2820133043761661E-3</c:v>
                </c:pt>
                <c:pt idx="2521">
                  <c:v>6.2822724844657785E-3</c:v>
                </c:pt>
                <c:pt idx="2522">
                  <c:v>6.2825435873548052E-3</c:v>
                </c:pt>
                <c:pt idx="2523">
                  <c:v>6.282826613205339E-3</c:v>
                </c:pt>
                <c:pt idx="2524">
                  <c:v>6.2831215618552871E-3</c:v>
                </c:pt>
                <c:pt idx="2525">
                  <c:v>6.2834284333046497E-3</c:v>
                </c:pt>
                <c:pt idx="2526">
                  <c:v>6.2837472277155193E-3</c:v>
                </c:pt>
                <c:pt idx="2527">
                  <c:v>6.2840779450878959E-3</c:v>
                </c:pt>
                <c:pt idx="2528">
                  <c:v>6.2844205851786406E-3</c:v>
                </c:pt>
                <c:pt idx="2529">
                  <c:v>6.2847751482308922E-3</c:v>
                </c:pt>
                <c:pt idx="2530">
                  <c:v>6.2851416340825583E-3</c:v>
                </c:pt>
                <c:pt idx="2531">
                  <c:v>6.2855200429767777E-3</c:v>
                </c:pt>
                <c:pt idx="2532">
                  <c:v>6.2859103745893652E-3</c:v>
                </c:pt>
                <c:pt idx="2533">
                  <c:v>6.2863126290824134E-3</c:v>
                </c:pt>
                <c:pt idx="2534">
                  <c:v>6.2867268064559223E-3</c:v>
                </c:pt>
                <c:pt idx="2535">
                  <c:v>6.2871529067909382E-3</c:v>
                </c:pt>
                <c:pt idx="2536">
                  <c:v>6.2875909299253685E-3</c:v>
                </c:pt>
                <c:pt idx="2537">
                  <c:v>6.2880408759402595E-3</c:v>
                </c:pt>
                <c:pt idx="2538">
                  <c:v>6.2885027448356112E-3</c:v>
                </c:pt>
                <c:pt idx="2539">
                  <c:v>6.2889765366114236E-3</c:v>
                </c:pt>
                <c:pt idx="2540">
                  <c:v>6.2894622512676968E-3</c:v>
                </c:pt>
                <c:pt idx="2541">
                  <c:v>6.2899598888044306E-3</c:v>
                </c:pt>
                <c:pt idx="2542">
                  <c:v>6.2904694493026714E-3</c:v>
                </c:pt>
                <c:pt idx="2543">
                  <c:v>6.2909909325192803E-3</c:v>
                </c:pt>
                <c:pt idx="2544">
                  <c:v>6.2915243386973962E-3</c:v>
                </c:pt>
                <c:pt idx="2545">
                  <c:v>6.2920696677559729E-3</c:v>
                </c:pt>
                <c:pt idx="2546">
                  <c:v>6.2926269196139639E-3</c:v>
                </c:pt>
                <c:pt idx="2547">
                  <c:v>6.2931960943524157E-3</c:v>
                </c:pt>
                <c:pt idx="2548">
                  <c:v>6.2937771920523744E-3</c:v>
                </c:pt>
                <c:pt idx="2549">
                  <c:v>6.2943702125517476E-3</c:v>
                </c:pt>
                <c:pt idx="2550">
                  <c:v>6.2949751560126277E-3</c:v>
                </c:pt>
                <c:pt idx="2551">
                  <c:v>6.2955920222729223E-3</c:v>
                </c:pt>
                <c:pt idx="2552">
                  <c:v>6.2962208114136775E-3</c:v>
                </c:pt>
                <c:pt idx="2553">
                  <c:v>6.2968615234348935E-3</c:v>
                </c:pt>
                <c:pt idx="2554">
                  <c:v>6.2975141583365701E-3</c:v>
                </c:pt>
                <c:pt idx="2555">
                  <c:v>6.2981787161187075E-3</c:v>
                </c:pt>
                <c:pt idx="2556">
                  <c:v>6.2988551967813056E-3</c:v>
                </c:pt>
                <c:pt idx="2557">
                  <c:v>6.2995436003243643E-3</c:v>
                </c:pt>
                <c:pt idx="2558">
                  <c:v>6.3002439267478838E-3</c:v>
                </c:pt>
                <c:pt idx="2559">
                  <c:v>6.3009561759708177E-3</c:v>
                </c:pt>
                <c:pt idx="2560">
                  <c:v>6.3016803482363049E-3</c:v>
                </c:pt>
                <c:pt idx="2561">
                  <c:v>6.3024164432201601E-3</c:v>
                </c:pt>
                <c:pt idx="2562">
                  <c:v>6.3031644611655224E-3</c:v>
                </c:pt>
                <c:pt idx="2563">
                  <c:v>6.3039244019913454E-3</c:v>
                </c:pt>
                <c:pt idx="2564">
                  <c:v>6.3046962656165828E-3</c:v>
                </c:pt>
                <c:pt idx="2565">
                  <c:v>6.3054800522033272E-3</c:v>
                </c:pt>
                <c:pt idx="2566">
                  <c:v>6.306275761589486E-3</c:v>
                </c:pt>
                <c:pt idx="2567">
                  <c:v>6.3070833938561055E-3</c:v>
                </c:pt>
                <c:pt idx="2568">
                  <c:v>6.3080210016641658E-3</c:v>
                </c:pt>
                <c:pt idx="2569">
                  <c:v>6.3088541830413902E-3</c:v>
                </c:pt>
                <c:pt idx="2570">
                  <c:v>6.3096992872180291E-3</c:v>
                </c:pt>
                <c:pt idx="2571">
                  <c:v>6.3105563142751286E-3</c:v>
                </c:pt>
                <c:pt idx="2572">
                  <c:v>6.3114252642937352E-3</c:v>
                </c:pt>
                <c:pt idx="2573">
                  <c:v>6.3123061370307099E-3</c:v>
                </c:pt>
                <c:pt idx="2574">
                  <c:v>6.3131989327291915E-3</c:v>
                </c:pt>
                <c:pt idx="2575">
                  <c:v>6.3141036513891802E-3</c:v>
                </c:pt>
                <c:pt idx="2576">
                  <c:v>6.315020292767537E-3</c:v>
                </c:pt>
                <c:pt idx="2577">
                  <c:v>6.315948857188447E-3</c:v>
                </c:pt>
                <c:pt idx="2578">
                  <c:v>6.3168893443277252E-3</c:v>
                </c:pt>
                <c:pt idx="2579">
                  <c:v>6.3178417544285104E-3</c:v>
                </c:pt>
                <c:pt idx="2580">
                  <c:v>6.3188060874097562E-3</c:v>
                </c:pt>
                <c:pt idx="2581">
                  <c:v>6.3197823432714628E-3</c:v>
                </c:pt>
                <c:pt idx="2582">
                  <c:v>6.3207705219325838E-3</c:v>
                </c:pt>
                <c:pt idx="2583">
                  <c:v>6.3222778090408216E-3</c:v>
                </c:pt>
                <c:pt idx="2584">
                  <c:v>6.3227826481393468E-3</c:v>
                </c:pt>
                <c:pt idx="2585">
                  <c:v>6.3238065954418499E-3</c:v>
                </c:pt>
                <c:pt idx="2586">
                  <c:v>6.32484246570586E-3</c:v>
                </c:pt>
                <c:pt idx="2587">
                  <c:v>6.3258902587692845E-3</c:v>
                </c:pt>
                <c:pt idx="2588">
                  <c:v>6.3269499747942159E-3</c:v>
                </c:pt>
                <c:pt idx="2589">
                  <c:v>6.3280216136996081E-3</c:v>
                </c:pt>
                <c:pt idx="2590">
                  <c:v>6.329105175485461E-3</c:v>
                </c:pt>
                <c:pt idx="2591">
                  <c:v>6.3302006600707283E-3</c:v>
                </c:pt>
                <c:pt idx="2592">
                  <c:v>6.3313080676175026E-3</c:v>
                </c:pt>
                <c:pt idx="2593">
                  <c:v>6.3324273979636914E-3</c:v>
                </c:pt>
                <c:pt idx="2594">
                  <c:v>6.3335586512713871E-3</c:v>
                </c:pt>
                <c:pt idx="2595">
                  <c:v>6.3347018274595435E-3</c:v>
                </c:pt>
                <c:pt idx="2596">
                  <c:v>6.3358569264471143E-3</c:v>
                </c:pt>
                <c:pt idx="2597">
                  <c:v>6.3370239483961921E-3</c:v>
                </c:pt>
                <c:pt idx="2598">
                  <c:v>6.338202893063638E-3</c:v>
                </c:pt>
                <c:pt idx="2599">
                  <c:v>6.3393937607736373E-3</c:v>
                </c:pt>
                <c:pt idx="2600">
                  <c:v>6.3405965512830509E-3</c:v>
                </c:pt>
                <c:pt idx="2601">
                  <c:v>6.3418112648350178E-3</c:v>
                </c:pt>
                <c:pt idx="2602">
                  <c:v>6.3430379011053528E-3</c:v>
                </c:pt>
                <c:pt idx="2603">
                  <c:v>6.3442764602561486E-3</c:v>
                </c:pt>
                <c:pt idx="2604">
                  <c:v>6.3455269423684513E-3</c:v>
                </c:pt>
                <c:pt idx="2605">
                  <c:v>6.3467893473612147E-3</c:v>
                </c:pt>
                <c:pt idx="2606">
                  <c:v>6.3480636751533925E-3</c:v>
                </c:pt>
                <c:pt idx="2607">
                  <c:v>6.3493499258260311E-3</c:v>
                </c:pt>
                <c:pt idx="2608">
                  <c:v>6.3506480994601766E-3</c:v>
                </c:pt>
                <c:pt idx="2609">
                  <c:v>6.3519581958937366E-3</c:v>
                </c:pt>
                <c:pt idx="2610">
                  <c:v>6.3532802152077572E-3</c:v>
                </c:pt>
                <c:pt idx="2611">
                  <c:v>6.3546141575643311E-3</c:v>
                </c:pt>
                <c:pt idx="2612">
                  <c:v>6.3559600226392732E-3</c:v>
                </c:pt>
                <c:pt idx="2613">
                  <c:v>6.3573178105946759E-3</c:v>
                </c:pt>
                <c:pt idx="2614">
                  <c:v>6.3586875215115857E-3</c:v>
                </c:pt>
                <c:pt idx="2615">
                  <c:v>6.3600691552279098E-3</c:v>
                </c:pt>
                <c:pt idx="2616">
                  <c:v>6.361462711905741E-3</c:v>
                </c:pt>
                <c:pt idx="2617">
                  <c:v>6.3628681913829865E-3</c:v>
                </c:pt>
                <c:pt idx="2618">
                  <c:v>6.3642855938217391E-3</c:v>
                </c:pt>
                <c:pt idx="2619">
                  <c:v>6.3657149191409523E-3</c:v>
                </c:pt>
                <c:pt idx="2620">
                  <c:v>6.3676813089593356E-3</c:v>
                </c:pt>
                <c:pt idx="2621">
                  <c:v>6.3691379373927628E-3</c:v>
                </c:pt>
                <c:pt idx="2622">
                  <c:v>6.3706064891388978E-3</c:v>
                </c:pt>
                <c:pt idx="2623">
                  <c:v>6.3720869641707241E-3</c:v>
                </c:pt>
                <c:pt idx="2624">
                  <c:v>6.3735793625422739E-3</c:v>
                </c:pt>
                <c:pt idx="2625">
                  <c:v>6.3750836841995158E-3</c:v>
                </c:pt>
                <c:pt idx="2626">
                  <c:v>6.3765999291694655E-3</c:v>
                </c:pt>
                <c:pt idx="2627">
                  <c:v>6.3781280974521222E-3</c:v>
                </c:pt>
                <c:pt idx="2628">
                  <c:v>6.3796681890745024E-3</c:v>
                </c:pt>
                <c:pt idx="2629">
                  <c:v>6.3812202039825747E-3</c:v>
                </c:pt>
                <c:pt idx="2630">
                  <c:v>6.382784142203354E-3</c:v>
                </c:pt>
                <c:pt idx="2631">
                  <c:v>6.3843600037638568E-3</c:v>
                </c:pt>
                <c:pt idx="2632">
                  <c:v>6.3859477886370666E-3</c:v>
                </c:pt>
                <c:pt idx="2633">
                  <c:v>6.3881248511843403E-3</c:v>
                </c:pt>
                <c:pt idx="2634">
                  <c:v>6.3897415360536503E-3</c:v>
                </c:pt>
                <c:pt idx="2635">
                  <c:v>6.3913701438034209E-3</c:v>
                </c:pt>
                <c:pt idx="2636">
                  <c:v>6.3930106744336523E-3</c:v>
                </c:pt>
                <c:pt idx="2637">
                  <c:v>6.3946631280253907E-3</c:v>
                </c:pt>
                <c:pt idx="2638">
                  <c:v>6.3963275044165435E-3</c:v>
                </c:pt>
                <c:pt idx="2639">
                  <c:v>6.3980038037692033E-3</c:v>
                </c:pt>
                <c:pt idx="2640">
                  <c:v>6.3996920260023238E-3</c:v>
                </c:pt>
                <c:pt idx="2641">
                  <c:v>6.401392171115905E-3</c:v>
                </c:pt>
                <c:pt idx="2642">
                  <c:v>6.4031042390289006E-3</c:v>
                </c:pt>
                <c:pt idx="2643">
                  <c:v>6.4048282299034032E-3</c:v>
                </c:pt>
                <c:pt idx="2644">
                  <c:v>6.4065641436583665E-3</c:v>
                </c:pt>
                <c:pt idx="2645">
                  <c:v>6.4083119802127442E-3</c:v>
                </c:pt>
                <c:pt idx="2646">
                  <c:v>6.4100717398096752E-3</c:v>
                </c:pt>
                <c:pt idx="2647">
                  <c:v>6.4118434221249743E-3</c:v>
                </c:pt>
                <c:pt idx="2648">
                  <c:v>6.4136270274828266E-3</c:v>
                </c:pt>
                <c:pt idx="2649">
                  <c:v>6.4154225556400934E-3</c:v>
                </c:pt>
                <c:pt idx="2650">
                  <c:v>6.417230006677821E-3</c:v>
                </c:pt>
                <c:pt idx="2651">
                  <c:v>6.4190493806770554E-3</c:v>
                </c:pt>
                <c:pt idx="2652">
                  <c:v>6.4208806775567506E-3</c:v>
                </c:pt>
                <c:pt idx="2653">
                  <c:v>6.4227238972358602E-3</c:v>
                </c:pt>
                <c:pt idx="2654">
                  <c:v>6.4245790398764768E-3</c:v>
                </c:pt>
                <c:pt idx="2655">
                  <c:v>6.4264461053975541E-3</c:v>
                </c:pt>
                <c:pt idx="2656">
                  <c:v>6.4283250937990921E-3</c:v>
                </c:pt>
                <c:pt idx="2657">
                  <c:v>6.4302160050000445E-3</c:v>
                </c:pt>
                <c:pt idx="2658">
                  <c:v>6.4321188392435502E-3</c:v>
                </c:pt>
                <c:pt idx="2659">
                  <c:v>6.4340335963675166E-3</c:v>
                </c:pt>
                <c:pt idx="2660">
                  <c:v>6.4359602762098511E-3</c:v>
                </c:pt>
                <c:pt idx="2661">
                  <c:v>6.4378988790947389E-3</c:v>
                </c:pt>
                <c:pt idx="2662">
                  <c:v>6.4398494047790411E-3</c:v>
                </c:pt>
                <c:pt idx="2663">
                  <c:v>6.4418118534248503E-3</c:v>
                </c:pt>
                <c:pt idx="2664">
                  <c:v>6.4437862249511202E-3</c:v>
                </c:pt>
                <c:pt idx="2665">
                  <c:v>6.4457725193578508E-3</c:v>
                </c:pt>
                <c:pt idx="2666">
                  <c:v>6.4477707366450421E-3</c:v>
                </c:pt>
                <c:pt idx="2667">
                  <c:v>6.4497808768126941E-3</c:v>
                </c:pt>
                <c:pt idx="2668">
                  <c:v>6.4518029398608068E-3</c:v>
                </c:pt>
                <c:pt idx="2669">
                  <c:v>6.4538369257893802E-3</c:v>
                </c:pt>
                <c:pt idx="2670">
                  <c:v>6.4558828347605068E-3</c:v>
                </c:pt>
                <c:pt idx="2671">
                  <c:v>6.4579406664500016E-3</c:v>
                </c:pt>
                <c:pt idx="2672">
                  <c:v>6.4600104210199571E-3</c:v>
                </c:pt>
                <c:pt idx="2673">
                  <c:v>6.4620920985514196E-3</c:v>
                </c:pt>
                <c:pt idx="2674">
                  <c:v>6.4641856991254354E-3</c:v>
                </c:pt>
                <c:pt idx="2675">
                  <c:v>6.466291222336773E-3</c:v>
                </c:pt>
                <c:pt idx="2676">
                  <c:v>6.4684086685096176E-3</c:v>
                </c:pt>
                <c:pt idx="2677">
                  <c:v>6.4705380376439692E-3</c:v>
                </c:pt>
                <c:pt idx="2678">
                  <c:v>6.4726793296587815E-3</c:v>
                </c:pt>
                <c:pt idx="2679">
                  <c:v>6.4748325445540544E-3</c:v>
                </c:pt>
                <c:pt idx="2680">
                  <c:v>6.4769976823297881E-3</c:v>
                </c:pt>
                <c:pt idx="2681">
                  <c:v>6.4791747429859825E-3</c:v>
                </c:pt>
                <c:pt idx="2682">
                  <c:v>6.4813637265226376E-3</c:v>
                </c:pt>
                <c:pt idx="2683">
                  <c:v>6.4835646330207997E-3</c:v>
                </c:pt>
                <c:pt idx="2684">
                  <c:v>6.4857774623183762E-3</c:v>
                </c:pt>
                <c:pt idx="2685">
                  <c:v>6.4880022145774596E-3</c:v>
                </c:pt>
                <c:pt idx="2686">
                  <c:v>6.4902388897170038E-3</c:v>
                </c:pt>
                <c:pt idx="2687">
                  <c:v>6.4924874877370087E-3</c:v>
                </c:pt>
                <c:pt idx="2688">
                  <c:v>6.4947480087185205E-3</c:v>
                </c:pt>
                <c:pt idx="2689">
                  <c:v>6.4970204524994468E-3</c:v>
                </c:pt>
                <c:pt idx="2690">
                  <c:v>6.4993048192418801E-3</c:v>
                </c:pt>
                <c:pt idx="2691">
                  <c:v>6.501601108864774E-3</c:v>
                </c:pt>
                <c:pt idx="2692">
                  <c:v>6.5039093212870824E-3</c:v>
                </c:pt>
                <c:pt idx="2693">
                  <c:v>6.5062294567519441E-3</c:v>
                </c:pt>
                <c:pt idx="2694">
                  <c:v>6.5085615150972664E-3</c:v>
                </c:pt>
                <c:pt idx="2695">
                  <c:v>6.5109054962420032E-3</c:v>
                </c:pt>
                <c:pt idx="2696">
                  <c:v>6.5132614002672007E-3</c:v>
                </c:pt>
                <c:pt idx="2697">
                  <c:v>6.5156292273349514E-3</c:v>
                </c:pt>
                <c:pt idx="2698">
                  <c:v>6.5180089772831629E-3</c:v>
                </c:pt>
                <c:pt idx="2699">
                  <c:v>6.5204006500307887E-3</c:v>
                </c:pt>
                <c:pt idx="2700">
                  <c:v>6.5228042456588753E-3</c:v>
                </c:pt>
                <c:pt idx="2701">
                  <c:v>6.5252197643295151E-3</c:v>
                </c:pt>
                <c:pt idx="2702">
                  <c:v>6.5276472057185231E-3</c:v>
                </c:pt>
                <c:pt idx="2703">
                  <c:v>6.5300865701500843E-3</c:v>
                </c:pt>
                <c:pt idx="2704">
                  <c:v>6.53253785738106E-3</c:v>
                </c:pt>
                <c:pt idx="2705">
                  <c:v>6.5350010676545889E-3</c:v>
                </c:pt>
                <c:pt idx="2706">
                  <c:v>6.5374762007275322E-3</c:v>
                </c:pt>
                <c:pt idx="2707">
                  <c:v>6.53996325659989E-3</c:v>
                </c:pt>
                <c:pt idx="2708">
                  <c:v>6.542462235514801E-3</c:v>
                </c:pt>
                <c:pt idx="2709">
                  <c:v>6.5449731373101727E-3</c:v>
                </c:pt>
                <c:pt idx="2710">
                  <c:v>6.5474959619860051E-3</c:v>
                </c:pt>
                <c:pt idx="2711">
                  <c:v>6.5500307096233445E-3</c:v>
                </c:pt>
                <c:pt idx="2712">
                  <c:v>6.5525773800600984E-3</c:v>
                </c:pt>
                <c:pt idx="2713">
                  <c:v>6.5551359734583592E-3</c:v>
                </c:pt>
                <c:pt idx="2714">
                  <c:v>6.5577064897370807E-3</c:v>
                </c:pt>
                <c:pt idx="2715">
                  <c:v>6.5602889288152166E-3</c:v>
                </c:pt>
                <c:pt idx="2716">
                  <c:v>6.5628832909359058E-3</c:v>
                </c:pt>
                <c:pt idx="2717">
                  <c:v>6.565489576018102E-3</c:v>
                </c:pt>
                <c:pt idx="2718">
                  <c:v>6.5681077838997126E-3</c:v>
                </c:pt>
                <c:pt idx="2719">
                  <c:v>6.5707379145807376E-3</c:v>
                </c:pt>
                <c:pt idx="2720">
                  <c:v>6.5733799683043159E-3</c:v>
                </c:pt>
                <c:pt idx="2721">
                  <c:v>6.5760339449083549E-3</c:v>
                </c:pt>
                <c:pt idx="2722">
                  <c:v>6.5786998443118083E-3</c:v>
                </c:pt>
                <c:pt idx="2723">
                  <c:v>6.581377666757815E-3</c:v>
                </c:pt>
                <c:pt idx="2724">
                  <c:v>6.5844526347014209E-3</c:v>
                </c:pt>
                <c:pt idx="2725">
                  <c:v>6.5871560062580325E-3</c:v>
                </c:pt>
                <c:pt idx="2726">
                  <c:v>6.5898713005330123E-3</c:v>
                </c:pt>
                <c:pt idx="2727">
                  <c:v>6.592598517769499E-3</c:v>
                </c:pt>
                <c:pt idx="2728">
                  <c:v>6.595337658048539E-3</c:v>
                </c:pt>
                <c:pt idx="2729">
                  <c:v>6.5980887211269934E-3</c:v>
                </c:pt>
                <c:pt idx="2730">
                  <c:v>6.6008517070859085E-3</c:v>
                </c:pt>
                <c:pt idx="2731">
                  <c:v>6.6036266160873769E-3</c:v>
                </c:pt>
                <c:pt idx="2732">
                  <c:v>6.6064134478882597E-3</c:v>
                </c:pt>
                <c:pt idx="2733">
                  <c:v>6.6092122026506495E-3</c:v>
                </c:pt>
                <c:pt idx="2734">
                  <c:v>6.6120228802124537E-3</c:v>
                </c:pt>
                <c:pt idx="2735">
                  <c:v>6.6148454808168111E-3</c:v>
                </c:pt>
                <c:pt idx="2736">
                  <c:v>6.617680004220583E-3</c:v>
                </c:pt>
                <c:pt idx="2737">
                  <c:v>6.6205264505048156E-3</c:v>
                </c:pt>
                <c:pt idx="2738">
                  <c:v>6.6233848197505552E-3</c:v>
                </c:pt>
                <c:pt idx="2739">
                  <c:v>6.6262551119578017E-3</c:v>
                </c:pt>
                <c:pt idx="2740">
                  <c:v>6.6291373269644627E-3</c:v>
                </c:pt>
                <c:pt idx="2741">
                  <c:v>6.6320314649326306E-3</c:v>
                </c:pt>
                <c:pt idx="2742">
                  <c:v>6.6349375258623056E-3</c:v>
                </c:pt>
                <c:pt idx="2743">
                  <c:v>6.6378555096724412E-3</c:v>
                </c:pt>
                <c:pt idx="2744">
                  <c:v>6.6407854163630375E-3</c:v>
                </c:pt>
                <c:pt idx="2745">
                  <c:v>6.6437272459340946E-3</c:v>
                </c:pt>
                <c:pt idx="2746">
                  <c:v>6.6466809984666586E-3</c:v>
                </c:pt>
                <c:pt idx="2747">
                  <c:v>6.6496466739607296E-3</c:v>
                </c:pt>
                <c:pt idx="2748">
                  <c:v>6.652624272254215E-3</c:v>
                </c:pt>
                <c:pt idx="2749">
                  <c:v>6.6556137935092075E-3</c:v>
                </c:pt>
                <c:pt idx="2750">
                  <c:v>6.6586152377257068E-3</c:v>
                </c:pt>
                <c:pt idx="2751">
                  <c:v>6.6616286048226669E-3</c:v>
                </c:pt>
                <c:pt idx="2752">
                  <c:v>6.6646538948000877E-3</c:v>
                </c:pt>
                <c:pt idx="2753">
                  <c:v>6.6676911076579692E-3</c:v>
                </c:pt>
                <c:pt idx="2754">
                  <c:v>6.6707402434773577E-3</c:v>
                </c:pt>
                <c:pt idx="2755">
                  <c:v>6.6738013021772069E-3</c:v>
                </c:pt>
                <c:pt idx="2756">
                  <c:v>6.6768742838385631E-3</c:v>
                </c:pt>
                <c:pt idx="2757">
                  <c:v>6.6799591883803799E-3</c:v>
                </c:pt>
                <c:pt idx="2758">
                  <c:v>6.6830560158837038E-3</c:v>
                </c:pt>
                <c:pt idx="2759">
                  <c:v>6.6861647661864421E-3</c:v>
                </c:pt>
                <c:pt idx="2760">
                  <c:v>6.6892854395317336E-3</c:v>
                </c:pt>
                <c:pt idx="2761">
                  <c:v>6.6924180357574858E-3</c:v>
                </c:pt>
                <c:pt idx="2762">
                  <c:v>6.6955625548636988E-3</c:v>
                </c:pt>
                <c:pt idx="2763">
                  <c:v>6.6987189968503724E-3</c:v>
                </c:pt>
                <c:pt idx="2764">
                  <c:v>6.7018873618795993E-3</c:v>
                </c:pt>
                <c:pt idx="2765">
                  <c:v>6.7050676497082407E-3</c:v>
                </c:pt>
                <c:pt idx="2766">
                  <c:v>6.708259860498389E-3</c:v>
                </c:pt>
                <c:pt idx="2767">
                  <c:v>6.711463994168998E-3</c:v>
                </c:pt>
                <c:pt idx="2768">
                  <c:v>6.7146800508821602E-3</c:v>
                </c:pt>
                <c:pt idx="2769">
                  <c:v>6.7179080303136907E-3</c:v>
                </c:pt>
                <c:pt idx="2770">
                  <c:v>6.7211479327067281E-3</c:v>
                </c:pt>
                <c:pt idx="2771">
                  <c:v>6.7243997580612724E-3</c:v>
                </c:pt>
                <c:pt idx="2772">
                  <c:v>6.7276635064583701E-3</c:v>
                </c:pt>
                <c:pt idx="2773">
                  <c:v>6.7309391776548821E-3</c:v>
                </c:pt>
                <c:pt idx="2774">
                  <c:v>6.7342267717318549E-3</c:v>
                </c:pt>
                <c:pt idx="2775">
                  <c:v>6.7375262887703347E-3</c:v>
                </c:pt>
                <c:pt idx="2776">
                  <c:v>6.7408377287703214E-3</c:v>
                </c:pt>
                <c:pt idx="2777">
                  <c:v>6.7441610915697225E-3</c:v>
                </c:pt>
                <c:pt idx="2778">
                  <c:v>6.7474963773306307E-3</c:v>
                </c:pt>
                <c:pt idx="2779">
                  <c:v>6.7508435861340921E-3</c:v>
                </c:pt>
                <c:pt idx="2780">
                  <c:v>6.7542027177369679E-3</c:v>
                </c:pt>
                <c:pt idx="2781">
                  <c:v>6.7575737723013507E-3</c:v>
                </c:pt>
                <c:pt idx="2782">
                  <c:v>6.7609567497461942E-3</c:v>
                </c:pt>
                <c:pt idx="2783">
                  <c:v>6.7643516501525447E-3</c:v>
                </c:pt>
                <c:pt idx="2784">
                  <c:v>6.7677584735204022E-3</c:v>
                </c:pt>
                <c:pt idx="2785">
                  <c:v>6.7711772197687203E-3</c:v>
                </c:pt>
                <c:pt idx="2786">
                  <c:v>6.7746078888974992E-3</c:v>
                </c:pt>
                <c:pt idx="2787">
                  <c:v>6.7780504809877851E-3</c:v>
                </c:pt>
                <c:pt idx="2788">
                  <c:v>6.7815049960395779E-3</c:v>
                </c:pt>
                <c:pt idx="2789">
                  <c:v>6.7849714338907852E-3</c:v>
                </c:pt>
                <c:pt idx="2790">
                  <c:v>6.7884497947845457E-3</c:v>
                </c:pt>
                <c:pt idx="2791">
                  <c:v>6.7919400785587669E-3</c:v>
                </c:pt>
                <c:pt idx="2792">
                  <c:v>6.7954422852134488E-3</c:v>
                </c:pt>
                <c:pt idx="2793">
                  <c:v>6.7989564148296378E-3</c:v>
                </c:pt>
                <c:pt idx="2794">
                  <c:v>6.8024824674073336E-3</c:v>
                </c:pt>
                <c:pt idx="2795">
                  <c:v>6.8060204428654902E-3</c:v>
                </c:pt>
                <c:pt idx="2796">
                  <c:v>6.8095703412851538E-3</c:v>
                </c:pt>
                <c:pt idx="2797">
                  <c:v>6.8131321625852781E-3</c:v>
                </c:pt>
                <c:pt idx="2798">
                  <c:v>6.8167059069279556E-3</c:v>
                </c:pt>
                <c:pt idx="2799">
                  <c:v>6.8202915739890013E-3</c:v>
                </c:pt>
                <c:pt idx="2800">
                  <c:v>6.8238891641736465E-3</c:v>
                </c:pt>
                <c:pt idx="2801">
                  <c:v>6.8274986772387525E-3</c:v>
                </c:pt>
                <c:pt idx="2802">
                  <c:v>6.8311201131843191E-3</c:v>
                </c:pt>
                <c:pt idx="2803">
                  <c:v>6.8347534720913927E-3</c:v>
                </c:pt>
                <c:pt idx="2804">
                  <c:v>6.838398753878927E-3</c:v>
                </c:pt>
                <c:pt idx="2805">
                  <c:v>6.8420559586279683E-3</c:v>
                </c:pt>
                <c:pt idx="2806">
                  <c:v>6.8457250863385166E-3</c:v>
                </c:pt>
                <c:pt idx="2807">
                  <c:v>6.8494061369295256E-3</c:v>
                </c:pt>
                <c:pt idx="2808">
                  <c:v>6.8530991104820416E-3</c:v>
                </c:pt>
                <c:pt idx="2809">
                  <c:v>6.8568040069150182E-3</c:v>
                </c:pt>
                <c:pt idx="2810">
                  <c:v>6.8605208263095019E-3</c:v>
                </c:pt>
                <c:pt idx="2811">
                  <c:v>6.8642495686654925E-3</c:v>
                </c:pt>
                <c:pt idx="2812">
                  <c:v>6.8679902339019439E-3</c:v>
                </c:pt>
                <c:pt idx="2813">
                  <c:v>6.8717428221809485E-3</c:v>
                </c:pt>
                <c:pt idx="2814">
                  <c:v>6.8755073332593675E-3</c:v>
                </c:pt>
                <c:pt idx="2815">
                  <c:v>6.8792837672992935E-3</c:v>
                </c:pt>
                <c:pt idx="2816">
                  <c:v>6.8830721243007265E-3</c:v>
                </c:pt>
                <c:pt idx="2817">
                  <c:v>6.8868724041826201E-3</c:v>
                </c:pt>
                <c:pt idx="2818">
                  <c:v>6.8906846070260208E-3</c:v>
                </c:pt>
                <c:pt idx="2819">
                  <c:v>6.8945087328309285E-3</c:v>
                </c:pt>
                <c:pt idx="2820">
                  <c:v>6.8983447815973431E-3</c:v>
                </c:pt>
                <c:pt idx="2821">
                  <c:v>6.9021927532442184E-3</c:v>
                </c:pt>
                <c:pt idx="2822">
                  <c:v>6.9060526478526008E-3</c:v>
                </c:pt>
                <c:pt idx="2823">
                  <c:v>6.9099244653414438E-3</c:v>
                </c:pt>
                <c:pt idx="2824">
                  <c:v>6.9138082057917938E-3</c:v>
                </c:pt>
                <c:pt idx="2825">
                  <c:v>6.9177038692036508E-3</c:v>
                </c:pt>
                <c:pt idx="2826">
                  <c:v>6.921611455658061E-3</c:v>
                </c:pt>
                <c:pt idx="2827">
                  <c:v>6.9255309648308394E-3</c:v>
                </c:pt>
                <c:pt idx="2828">
                  <c:v>6.9294623970461711E-3</c:v>
                </c:pt>
                <c:pt idx="2829">
                  <c:v>6.9334057522230097E-3</c:v>
                </c:pt>
                <c:pt idx="2830">
                  <c:v>6.9373610303613553E-3</c:v>
                </c:pt>
                <c:pt idx="2831">
                  <c:v>6.9413282313801616E-3</c:v>
                </c:pt>
                <c:pt idx="2832">
                  <c:v>6.9453073553604749E-3</c:v>
                </c:pt>
                <c:pt idx="2833">
                  <c:v>6.9492984022212489E-3</c:v>
                </c:pt>
                <c:pt idx="2834">
                  <c:v>6.9533013720435299E-3</c:v>
                </c:pt>
                <c:pt idx="2835">
                  <c:v>6.9573162648273179E-3</c:v>
                </c:pt>
                <c:pt idx="2836">
                  <c:v>6.9613430805726129E-3</c:v>
                </c:pt>
                <c:pt idx="2837">
                  <c:v>6.9653818192794148E-3</c:v>
                </c:pt>
                <c:pt idx="2838">
                  <c:v>6.9694324808666774E-3</c:v>
                </c:pt>
                <c:pt idx="2839">
                  <c:v>6.9734950654154471E-3</c:v>
                </c:pt>
                <c:pt idx="2840">
                  <c:v>6.9775695729257237E-3</c:v>
                </c:pt>
                <c:pt idx="2841">
                  <c:v>6.981656003316461E-3</c:v>
                </c:pt>
                <c:pt idx="2842">
                  <c:v>6.9857543567497515E-3</c:v>
                </c:pt>
                <c:pt idx="2843">
                  <c:v>6.9898646330635028E-3</c:v>
                </c:pt>
                <c:pt idx="2844">
                  <c:v>6.9939868322577148E-3</c:v>
                </c:pt>
                <c:pt idx="2845">
                  <c:v>6.99812095449448E-3</c:v>
                </c:pt>
                <c:pt idx="2846">
                  <c:v>7.0022669996927522E-3</c:v>
                </c:pt>
                <c:pt idx="2847">
                  <c:v>7.0064249677714852E-3</c:v>
                </c:pt>
                <c:pt idx="2848">
                  <c:v>7.0105948588117251E-3</c:v>
                </c:pt>
                <c:pt idx="2849">
                  <c:v>7.0147766728134719E-3</c:v>
                </c:pt>
                <c:pt idx="2850">
                  <c:v>7.0189704096956795E-3</c:v>
                </c:pt>
                <c:pt idx="2851">
                  <c:v>7.0231760696204404E-3</c:v>
                </c:pt>
                <c:pt idx="2852">
                  <c:v>7.0273936524256619E-3</c:v>
                </c:pt>
                <c:pt idx="2853">
                  <c:v>7.0316231581923905E-3</c:v>
                </c:pt>
                <c:pt idx="2854">
                  <c:v>7.035864586920626E-3</c:v>
                </c:pt>
                <c:pt idx="2855">
                  <c:v>7.0401179386103685E-3</c:v>
                </c:pt>
                <c:pt idx="2856">
                  <c:v>7.0443832131805717E-3</c:v>
                </c:pt>
                <c:pt idx="2857">
                  <c:v>7.0486604107933282E-3</c:v>
                </c:pt>
                <c:pt idx="2858">
                  <c:v>7.0529495312865453E-3</c:v>
                </c:pt>
                <c:pt idx="2859">
                  <c:v>7.0572505748223158E-3</c:v>
                </c:pt>
                <c:pt idx="2860">
                  <c:v>7.0615635411575006E-3</c:v>
                </c:pt>
                <c:pt idx="2861">
                  <c:v>7.0658884305352387E-3</c:v>
                </c:pt>
                <c:pt idx="2862">
                  <c:v>7.0702252428744838E-3</c:v>
                </c:pt>
                <c:pt idx="2863">
                  <c:v>7.0745739781752359E-3</c:v>
                </c:pt>
                <c:pt idx="2864">
                  <c:v>7.078934636437495E-3</c:v>
                </c:pt>
                <c:pt idx="2865">
                  <c:v>7.0833072174991685E-3</c:v>
                </c:pt>
                <c:pt idx="2866">
                  <c:v>7.0876917216844415E-3</c:v>
                </c:pt>
                <c:pt idx="2867">
                  <c:v>7.0920881487501752E-3</c:v>
                </c:pt>
                <c:pt idx="2868">
                  <c:v>7.0964964988584622E-3</c:v>
                </c:pt>
                <c:pt idx="2869">
                  <c:v>7.1009167718472099E-3</c:v>
                </c:pt>
                <c:pt idx="2870">
                  <c:v>7.1053489677164183E-3</c:v>
                </c:pt>
                <c:pt idx="2871">
                  <c:v>7.10979308662818E-3</c:v>
                </c:pt>
                <c:pt idx="2872">
                  <c:v>7.1142491285014486E-3</c:v>
                </c:pt>
                <c:pt idx="2873">
                  <c:v>7.1187170933362243E-3</c:v>
                </c:pt>
                <c:pt idx="2874">
                  <c:v>7.1231969810514606E-3</c:v>
                </c:pt>
                <c:pt idx="2875">
                  <c:v>7.1276887918092502E-3</c:v>
                </c:pt>
                <c:pt idx="2876">
                  <c:v>7.1321925254475005E-3</c:v>
                </c:pt>
                <c:pt idx="2877">
                  <c:v>7.136708182128304E-3</c:v>
                </c:pt>
                <c:pt idx="2878">
                  <c:v>7.1412357617706146E-3</c:v>
                </c:pt>
                <c:pt idx="2879">
                  <c:v>7.1457752642933858E-3</c:v>
                </c:pt>
                <c:pt idx="2880">
                  <c:v>7.1509778667377955E-3</c:v>
                </c:pt>
                <c:pt idx="2881">
                  <c:v>7.1555429185332642E-3</c:v>
                </c:pt>
                <c:pt idx="2882">
                  <c:v>7.1601198932091936E-3</c:v>
                </c:pt>
                <c:pt idx="2883">
                  <c:v>7.1647087909276763E-3</c:v>
                </c:pt>
                <c:pt idx="2884">
                  <c:v>7.1693096115266197E-3</c:v>
                </c:pt>
                <c:pt idx="2885">
                  <c:v>7.1739223551681164E-3</c:v>
                </c:pt>
                <c:pt idx="2886">
                  <c:v>7.1785470216900737E-3</c:v>
                </c:pt>
                <c:pt idx="2887">
                  <c:v>7.1831836111735381E-3</c:v>
                </c:pt>
                <c:pt idx="2888">
                  <c:v>7.1878321236995557E-3</c:v>
                </c:pt>
                <c:pt idx="2889">
                  <c:v>7.192492559106034E-3</c:v>
                </c:pt>
                <c:pt idx="2890">
                  <c:v>7.1971649175550656E-3</c:v>
                </c:pt>
                <c:pt idx="2891">
                  <c:v>7.2018491988845579E-3</c:v>
                </c:pt>
                <c:pt idx="2892">
                  <c:v>7.2065454032566034E-3</c:v>
                </c:pt>
                <c:pt idx="2893">
                  <c:v>7.2112535305091097E-3</c:v>
                </c:pt>
                <c:pt idx="2894">
                  <c:v>7.2176100289225165E-3</c:v>
                </c:pt>
                <c:pt idx="2895">
                  <c:v>7.2207055540607357E-3</c:v>
                </c:pt>
                <c:pt idx="2896">
                  <c:v>7.2254494501977629E-3</c:v>
                </c:pt>
                <c:pt idx="2897">
                  <c:v>7.2302052693773433E-3</c:v>
                </c:pt>
                <c:pt idx="2898">
                  <c:v>7.2349730115184308E-3</c:v>
                </c:pt>
                <c:pt idx="2899">
                  <c:v>7.2397526766210252E-3</c:v>
                </c:pt>
                <c:pt idx="2900">
                  <c:v>7.2445442646851266E-3</c:v>
                </c:pt>
                <c:pt idx="2901">
                  <c:v>7.249347775710735E-3</c:v>
                </c:pt>
                <c:pt idx="2902">
                  <c:v>7.2541632097788966E-3</c:v>
                </c:pt>
                <c:pt idx="2903">
                  <c:v>7.258990566727519E-3</c:v>
                </c:pt>
                <c:pt idx="2904">
                  <c:v>7.2638298467186946E-3</c:v>
                </c:pt>
                <c:pt idx="2905">
                  <c:v>7.2686810495903309E-3</c:v>
                </c:pt>
                <c:pt idx="2906">
                  <c:v>7.2735441755045205E-3</c:v>
                </c:pt>
                <c:pt idx="2907">
                  <c:v>7.2784192242991708E-3</c:v>
                </c:pt>
                <c:pt idx="2908">
                  <c:v>7.2833061961363743E-3</c:v>
                </c:pt>
                <c:pt idx="2909">
                  <c:v>7.2882050909350848E-3</c:v>
                </c:pt>
                <c:pt idx="2910">
                  <c:v>7.2931159087763486E-3</c:v>
                </c:pt>
                <c:pt idx="2911">
                  <c:v>7.2980386494980731E-3</c:v>
                </c:pt>
                <c:pt idx="2912">
                  <c:v>7.3029733131813046E-3</c:v>
                </c:pt>
                <c:pt idx="2913">
                  <c:v>7.3079198999070893E-3</c:v>
                </c:pt>
                <c:pt idx="2914">
                  <c:v>7.3128784095943811E-3</c:v>
                </c:pt>
                <c:pt idx="2915">
                  <c:v>7.3178488422431798E-3</c:v>
                </c:pt>
                <c:pt idx="2916">
                  <c:v>7.3228311978534855E-3</c:v>
                </c:pt>
                <c:pt idx="2917">
                  <c:v>7.3278254764252981E-3</c:v>
                </c:pt>
                <c:pt idx="2918">
                  <c:v>7.3328316780396641E-3</c:v>
                </c:pt>
                <c:pt idx="2919">
                  <c:v>7.3378498025344907E-3</c:v>
                </c:pt>
                <c:pt idx="2920">
                  <c:v>7.3428798501529169E-3</c:v>
                </c:pt>
                <c:pt idx="2921">
                  <c:v>7.3479218206518038E-3</c:v>
                </c:pt>
                <c:pt idx="2922">
                  <c:v>7.3529757141932439E-3</c:v>
                </c:pt>
                <c:pt idx="2923">
                  <c:v>7.3580415306151448E-3</c:v>
                </c:pt>
                <c:pt idx="2924">
                  <c:v>7.3631192699985526E-3</c:v>
                </c:pt>
                <c:pt idx="2925">
                  <c:v>7.36820893250556E-3</c:v>
                </c:pt>
                <c:pt idx="2926">
                  <c:v>7.373310517893028E-3</c:v>
                </c:pt>
                <c:pt idx="2927">
                  <c:v>7.3784240262420031E-3</c:v>
                </c:pt>
                <c:pt idx="2928">
                  <c:v>7.3835494576335314E-3</c:v>
                </c:pt>
                <c:pt idx="2929">
                  <c:v>7.3886868119865667E-3</c:v>
                </c:pt>
                <c:pt idx="2930">
                  <c:v>7.393836089301109E-3</c:v>
                </c:pt>
                <c:pt idx="2931">
                  <c:v>7.3989972896582046E-3</c:v>
                </c:pt>
                <c:pt idx="2932">
                  <c:v>7.4071318365398486E-3</c:v>
                </c:pt>
                <c:pt idx="2933">
                  <c:v>7.4123236959755534E-3</c:v>
                </c:pt>
                <c:pt idx="2934">
                  <c:v>7.4175274784538114E-3</c:v>
                </c:pt>
                <c:pt idx="2935">
                  <c:v>7.4227431838125302E-3</c:v>
                </c:pt>
                <c:pt idx="2936">
                  <c:v>7.4279708121327559E-3</c:v>
                </c:pt>
                <c:pt idx="2937">
                  <c:v>7.4332103634955349E-3</c:v>
                </c:pt>
                <c:pt idx="2938">
                  <c:v>7.4384618379008671E-3</c:v>
                </c:pt>
                <c:pt idx="2939">
                  <c:v>7.4437252352677064E-3</c:v>
                </c:pt>
                <c:pt idx="2940">
                  <c:v>7.4490005555960526E-3</c:v>
                </c:pt>
                <c:pt idx="2941">
                  <c:v>7.4542877988859058E-3</c:v>
                </c:pt>
                <c:pt idx="2942">
                  <c:v>7.4595869652183122E-3</c:v>
                </c:pt>
                <c:pt idx="2943">
                  <c:v>7.4648980545122257E-3</c:v>
                </c:pt>
                <c:pt idx="2944">
                  <c:v>7.4702210667676461E-3</c:v>
                </c:pt>
                <c:pt idx="2945">
                  <c:v>7.4763191089644021E-3</c:v>
                </c:pt>
                <c:pt idx="2946">
                  <c:v>7.4816676705735663E-3</c:v>
                </c:pt>
                <c:pt idx="2947">
                  <c:v>7.4870281550631912E-3</c:v>
                </c:pt>
                <c:pt idx="2948">
                  <c:v>7.4924005625953694E-3</c:v>
                </c:pt>
                <c:pt idx="2949">
                  <c:v>7.4977848930890545E-3</c:v>
                </c:pt>
                <c:pt idx="2950">
                  <c:v>7.5031811466252929E-3</c:v>
                </c:pt>
                <c:pt idx="2951">
                  <c:v>7.5085893232040846E-3</c:v>
                </c:pt>
                <c:pt idx="2952">
                  <c:v>7.5140094226633369E-3</c:v>
                </c:pt>
                <c:pt idx="2953">
                  <c:v>7.5194414451651426E-3</c:v>
                </c:pt>
                <c:pt idx="2954">
                  <c:v>7.5248853906284552E-3</c:v>
                </c:pt>
                <c:pt idx="2955">
                  <c:v>7.5303412592153673E-3</c:v>
                </c:pt>
                <c:pt idx="2956">
                  <c:v>7.5358090506827402E-3</c:v>
                </c:pt>
                <c:pt idx="2957">
                  <c:v>7.5412887651926663E-3</c:v>
                </c:pt>
                <c:pt idx="2958">
                  <c:v>7.5467804026640994E-3</c:v>
                </c:pt>
                <c:pt idx="2959">
                  <c:v>7.5522839631780858E-3</c:v>
                </c:pt>
                <c:pt idx="2960">
                  <c:v>7.5577994466535792E-3</c:v>
                </c:pt>
                <c:pt idx="2961">
                  <c:v>7.5633268531716258E-3</c:v>
                </c:pt>
                <c:pt idx="2962">
                  <c:v>7.5688661825701331E-3</c:v>
                </c:pt>
                <c:pt idx="2963">
                  <c:v>7.57441743509224E-3</c:v>
                </c:pt>
                <c:pt idx="2964">
                  <c:v>7.5799806105758538E-3</c:v>
                </c:pt>
                <c:pt idx="2965">
                  <c:v>7.5855557090209746E-3</c:v>
                </c:pt>
                <c:pt idx="2966">
                  <c:v>7.5911427305086487E-3</c:v>
                </c:pt>
                <c:pt idx="2967">
                  <c:v>7.5967416750388761E-3</c:v>
                </c:pt>
                <c:pt idx="2968">
                  <c:v>7.6023525425306104E-3</c:v>
                </c:pt>
                <c:pt idx="2969">
                  <c:v>7.6079753329838518E-3</c:v>
                </c:pt>
                <c:pt idx="2970">
                  <c:v>7.6136100465606926E-3</c:v>
                </c:pt>
                <c:pt idx="2971">
                  <c:v>7.6192566830990405E-3</c:v>
                </c:pt>
                <c:pt idx="2972">
                  <c:v>7.6249152425988953E-3</c:v>
                </c:pt>
                <c:pt idx="2973">
                  <c:v>7.6305857251413034E-3</c:v>
                </c:pt>
                <c:pt idx="2974">
                  <c:v>7.6362681306452185E-3</c:v>
                </c:pt>
                <c:pt idx="2975">
                  <c:v>7.6419624591106405E-3</c:v>
                </c:pt>
                <c:pt idx="2976">
                  <c:v>7.6476687106186159E-3</c:v>
                </c:pt>
                <c:pt idx="2977">
                  <c:v>7.6533868852501907E-3</c:v>
                </c:pt>
                <c:pt idx="2978">
                  <c:v>7.6591169827622263E-3</c:v>
                </c:pt>
                <c:pt idx="2979">
                  <c:v>7.6648590033978614E-3</c:v>
                </c:pt>
                <c:pt idx="2980">
                  <c:v>7.6706129469950035E-3</c:v>
                </c:pt>
                <c:pt idx="2981">
                  <c:v>7.6763788135536526E-3</c:v>
                </c:pt>
                <c:pt idx="2982">
                  <c:v>7.6821566031548549E-3</c:v>
                </c:pt>
                <c:pt idx="2983">
                  <c:v>7.6879463157175643E-3</c:v>
                </c:pt>
                <c:pt idx="2984">
                  <c:v>7.6937479513228269E-3</c:v>
                </c:pt>
                <c:pt idx="2985">
                  <c:v>7.6995615099706427E-3</c:v>
                </c:pt>
                <c:pt idx="2986">
                  <c:v>7.7053869916610118E-3</c:v>
                </c:pt>
                <c:pt idx="2987">
                  <c:v>7.7112243963128879E-3</c:v>
                </c:pt>
                <c:pt idx="2988">
                  <c:v>7.7170737240073173E-3</c:v>
                </c:pt>
                <c:pt idx="2989">
                  <c:v>7.7229349746632536E-3</c:v>
                </c:pt>
                <c:pt idx="2990">
                  <c:v>7.728808148280697E-3</c:v>
                </c:pt>
                <c:pt idx="2991">
                  <c:v>7.7346932451027861E-3</c:v>
                </c:pt>
                <c:pt idx="2992">
                  <c:v>7.740590264805336E-3</c:v>
                </c:pt>
                <c:pt idx="2993">
                  <c:v>7.7464992076314854E-3</c:v>
                </c:pt>
                <c:pt idx="2994">
                  <c:v>7.7524200734191417E-3</c:v>
                </c:pt>
                <c:pt idx="2995">
                  <c:v>7.7583528621683051E-3</c:v>
                </c:pt>
                <c:pt idx="2996">
                  <c:v>7.7642975738789755E-3</c:v>
                </c:pt>
                <c:pt idx="2997">
                  <c:v>7.7702542087942916E-3</c:v>
                </c:pt>
                <c:pt idx="2998">
                  <c:v>7.7762227666711148E-3</c:v>
                </c:pt>
                <c:pt idx="2999">
                  <c:v>7.7822032475094449E-3</c:v>
                </c:pt>
                <c:pt idx="3000">
                  <c:v>7.7881956513903283E-3</c:v>
                </c:pt>
                <c:pt idx="3001">
                  <c:v>7.794199978313765E-3</c:v>
                </c:pt>
                <c:pt idx="3002">
                  <c:v>7.8002162282797549E-3</c:v>
                </c:pt>
                <c:pt idx="3003">
                  <c:v>7.8062444012072518E-3</c:v>
                </c:pt>
                <c:pt idx="3004">
                  <c:v>7.812284497177302E-3</c:v>
                </c:pt>
                <c:pt idx="3005">
                  <c:v>7.8183365161899054E-3</c:v>
                </c:pt>
                <c:pt idx="3006">
                  <c:v>7.8244004582450621E-3</c:v>
                </c:pt>
                <c:pt idx="3007">
                  <c:v>7.8304763233427721E-3</c:v>
                </c:pt>
                <c:pt idx="3008">
                  <c:v>7.8365641114019891E-3</c:v>
                </c:pt>
                <c:pt idx="3009">
                  <c:v>7.8426638225037593E-3</c:v>
                </c:pt>
                <c:pt idx="3010">
                  <c:v>7.8487754566480827E-3</c:v>
                </c:pt>
                <c:pt idx="3011">
                  <c:v>7.8548984504822617E-3</c:v>
                </c:pt>
                <c:pt idx="3012">
                  <c:v>7.8610170302928495E-3</c:v>
                </c:pt>
                <c:pt idx="3013">
                  <c:v>7.8671238729000059E-3</c:v>
                </c:pt>
                <c:pt idx="3014">
                  <c:v>7.8732189779795458E-3</c:v>
                </c:pt>
                <c:pt idx="3015">
                  <c:v>7.8793023458556544E-3</c:v>
                </c:pt>
                <c:pt idx="3016">
                  <c:v>7.8853739762041464E-3</c:v>
                </c:pt>
                <c:pt idx="3017">
                  <c:v>7.8914338691871144E-3</c:v>
                </c:pt>
                <c:pt idx="3018">
                  <c:v>7.8974820248856048E-3</c:v>
                </c:pt>
                <c:pt idx="3019">
                  <c:v>7.9035184431375249E-3</c:v>
                </c:pt>
                <c:pt idx="3020">
                  <c:v>7.9095431240239211E-3</c:v>
                </c:pt>
                <c:pt idx="3021">
                  <c:v>7.9155560674637471E-3</c:v>
                </c:pt>
                <c:pt idx="3022">
                  <c:v>7.9215572736190953E-3</c:v>
                </c:pt>
                <c:pt idx="3023">
                  <c:v>7.9275467423278734E-3</c:v>
                </c:pt>
                <c:pt idx="3024">
                  <c:v>7.9335244736711275E-3</c:v>
                </c:pt>
                <c:pt idx="3025">
                  <c:v>7.9394904676488576E-3</c:v>
                </c:pt>
                <c:pt idx="3026">
                  <c:v>7.94544472434211E-3</c:v>
                </c:pt>
                <c:pt idx="3027">
                  <c:v>7.9513872434266997E-3</c:v>
                </c:pt>
                <c:pt idx="3028">
                  <c:v>7.9573180253078579E-3</c:v>
                </c:pt>
                <c:pt idx="3029">
                  <c:v>7.9632370696613997E-3</c:v>
                </c:pt>
                <c:pt idx="3030">
                  <c:v>7.96914437681151E-3</c:v>
                </c:pt>
                <c:pt idx="3031">
                  <c:v>7.9750399463529575E-3</c:v>
                </c:pt>
                <c:pt idx="3032">
                  <c:v>7.9809237786099274E-3</c:v>
                </c:pt>
                <c:pt idx="3033">
                  <c:v>7.9867958735824196E-3</c:v>
                </c:pt>
                <c:pt idx="3034">
                  <c:v>7.9926562310272953E-3</c:v>
                </c:pt>
                <c:pt idx="3035">
                  <c:v>7.9985048511876933E-3</c:v>
                </c:pt>
                <c:pt idx="3036">
                  <c:v>8.0051746160558768E-3</c:v>
                </c:pt>
                <c:pt idx="3037">
                  <c:v>8.0109980845566309E-3</c:v>
                </c:pt>
                <c:pt idx="3038">
                  <c:v>8.0168098158539536E-3</c:v>
                </c:pt>
                <c:pt idx="3039">
                  <c:v>8.0226098095426135E-3</c:v>
                </c:pt>
                <c:pt idx="3040">
                  <c:v>8.0283980659467957E-3</c:v>
                </c:pt>
                <c:pt idx="3041">
                  <c:v>8.034174584985454E-3</c:v>
                </c:pt>
                <c:pt idx="3042">
                  <c:v>8.039939366577542E-3</c:v>
                </c:pt>
                <c:pt idx="3043">
                  <c:v>8.0456924107230599E-3</c:v>
                </c:pt>
                <c:pt idx="3044">
                  <c:v>8.0514337175030537E-3</c:v>
                </c:pt>
                <c:pt idx="3045">
                  <c:v>8.0571632869985699E-3</c:v>
                </c:pt>
                <c:pt idx="3046">
                  <c:v>8.0628811189664695E-3</c:v>
                </c:pt>
                <c:pt idx="3047">
                  <c:v>8.0685872135688452E-3</c:v>
                </c:pt>
                <c:pt idx="3048">
                  <c:v>8.074281570805697E-3</c:v>
                </c:pt>
                <c:pt idx="3049">
                  <c:v>8.0799641906770248E-3</c:v>
                </c:pt>
                <c:pt idx="3050">
                  <c:v>8.0856350731017823E-3</c:v>
                </c:pt>
                <c:pt idx="3051">
                  <c:v>8.0912942180799696E-3</c:v>
                </c:pt>
                <c:pt idx="3052">
                  <c:v>8.096941625692633E-3</c:v>
                </c:pt>
                <c:pt idx="3053">
                  <c:v>8.1025772959397724E-3</c:v>
                </c:pt>
                <c:pt idx="3054">
                  <c:v>8.1082012288213878E-3</c:v>
                </c:pt>
                <c:pt idx="3055">
                  <c:v>8.1138134241753868E-3</c:v>
                </c:pt>
                <c:pt idx="3056">
                  <c:v>8.119413882244908E-3</c:v>
                </c:pt>
                <c:pt idx="3057">
                  <c:v>8.125002602867859E-3</c:v>
                </c:pt>
                <c:pt idx="3058">
                  <c:v>8.1305795861252861E-3</c:v>
                </c:pt>
                <c:pt idx="3059">
                  <c:v>8.1361448319361429E-3</c:v>
                </c:pt>
                <c:pt idx="3060">
                  <c:v>8.1416983404625221E-3</c:v>
                </c:pt>
                <c:pt idx="3061">
                  <c:v>8.1472401114612847E-3</c:v>
                </c:pt>
                <c:pt idx="3062">
                  <c:v>8.1527701450134771E-3</c:v>
                </c:pt>
                <c:pt idx="3063">
                  <c:v>8.1582884412001455E-3</c:v>
                </c:pt>
                <c:pt idx="3064">
                  <c:v>8.16379500002129E-3</c:v>
                </c:pt>
                <c:pt idx="3065">
                  <c:v>8.1692898214769105E-3</c:v>
                </c:pt>
                <c:pt idx="3066">
                  <c:v>8.1747729054049145E-3</c:v>
                </c:pt>
                <c:pt idx="3067">
                  <c:v>8.1802442520484409E-3</c:v>
                </c:pt>
                <c:pt idx="3068">
                  <c:v>8.1857038611643507E-3</c:v>
                </c:pt>
                <c:pt idx="3069">
                  <c:v>8.1911517329957828E-3</c:v>
                </c:pt>
                <c:pt idx="3070">
                  <c:v>8.1965878673806447E-3</c:v>
                </c:pt>
                <c:pt idx="3071">
                  <c:v>8.2020122643189364E-3</c:v>
                </c:pt>
                <c:pt idx="3072">
                  <c:v>8.2074249238917041E-3</c:v>
                </c:pt>
                <c:pt idx="3073">
                  <c:v>8.2128258460989478E-3</c:v>
                </c:pt>
                <c:pt idx="3074">
                  <c:v>8.2182150307785751E-3</c:v>
                </c:pt>
                <c:pt idx="3075">
                  <c:v>8.2235924780116321E-3</c:v>
                </c:pt>
                <c:pt idx="3076">
                  <c:v>8.2289581879602114E-3</c:v>
                </c:pt>
                <c:pt idx="3077">
                  <c:v>8.2343121604622205E-3</c:v>
                </c:pt>
                <c:pt idx="3078">
                  <c:v>8.2396543955987056E-3</c:v>
                </c:pt>
                <c:pt idx="3079">
                  <c:v>8.2449848932075742E-3</c:v>
                </c:pt>
                <c:pt idx="3080">
                  <c:v>8.2503036534509189E-3</c:v>
                </c:pt>
                <c:pt idx="3081">
                  <c:v>8.2556106763287396E-3</c:v>
                </c:pt>
                <c:pt idx="3082">
                  <c:v>8.26090596175999E-3</c:v>
                </c:pt>
                <c:pt idx="3083">
                  <c:v>8.2661895097446703E-3</c:v>
                </c:pt>
                <c:pt idx="3084">
                  <c:v>8.2714613203638265E-3</c:v>
                </c:pt>
                <c:pt idx="3085">
                  <c:v>8.2767213935364126E-3</c:v>
                </c:pt>
                <c:pt idx="3086">
                  <c:v>8.2819697292624284E-3</c:v>
                </c:pt>
                <c:pt idx="3087">
                  <c:v>8.2872063276229202E-3</c:v>
                </c:pt>
                <c:pt idx="3088">
                  <c:v>8.2924311885368418E-3</c:v>
                </c:pt>
                <c:pt idx="3089">
                  <c:v>8.2976443121662857E-3</c:v>
                </c:pt>
                <c:pt idx="3090">
                  <c:v>8.3028456981870669E-3</c:v>
                </c:pt>
                <c:pt idx="3091">
                  <c:v>8.308035346842324E-3</c:v>
                </c:pt>
                <c:pt idx="3092">
                  <c:v>8.3132132581320572E-3</c:v>
                </c:pt>
                <c:pt idx="3093">
                  <c:v>8.3183794319752202E-3</c:v>
                </c:pt>
                <c:pt idx="3094">
                  <c:v>8.323533868371813E-3</c:v>
                </c:pt>
                <c:pt idx="3095">
                  <c:v>8.3286765674028818E-3</c:v>
                </c:pt>
                <c:pt idx="3096">
                  <c:v>8.3338075289873803E-3</c:v>
                </c:pt>
                <c:pt idx="3097">
                  <c:v>8.3389267531253086E-3</c:v>
                </c:pt>
                <c:pt idx="3098">
                  <c:v>8.3440342398166667E-3</c:v>
                </c:pt>
                <c:pt idx="3099">
                  <c:v>8.3491299891425008E-3</c:v>
                </c:pt>
                <c:pt idx="3100">
                  <c:v>8.354214001102811E-3</c:v>
                </c:pt>
                <c:pt idx="3101">
                  <c:v>8.3592862754544583E-3</c:v>
                </c:pt>
                <c:pt idx="3102">
                  <c:v>8.364346812521628E-3</c:v>
                </c:pt>
                <c:pt idx="3103">
                  <c:v>8.3693956121422275E-3</c:v>
                </c:pt>
                <c:pt idx="3104">
                  <c:v>8.3744326743162567E-3</c:v>
                </c:pt>
                <c:pt idx="3105">
                  <c:v>8.379457999124762E-3</c:v>
                </c:pt>
                <c:pt idx="3106">
                  <c:v>8.384471586486697E-3</c:v>
                </c:pt>
                <c:pt idx="3107">
                  <c:v>8.3894734363210155E-3</c:v>
                </c:pt>
                <c:pt idx="3108">
                  <c:v>8.3944635488708563E-3</c:v>
                </c:pt>
                <c:pt idx="3109">
                  <c:v>8.3994419238930806E-3</c:v>
                </c:pt>
                <c:pt idx="3110">
                  <c:v>8.4044085614687347E-3</c:v>
                </c:pt>
                <c:pt idx="3111">
                  <c:v>8.4093634617599111E-3</c:v>
                </c:pt>
                <c:pt idx="3112">
                  <c:v>8.4143066244424247E-3</c:v>
                </c:pt>
                <c:pt idx="3113">
                  <c:v>8.4192380497594144E-3</c:v>
                </c:pt>
                <c:pt idx="3114">
                  <c:v>8.4241577377108801E-3</c:v>
                </c:pt>
                <c:pt idx="3115">
                  <c:v>8.4290656881347292E-3</c:v>
                </c:pt>
                <c:pt idx="3116">
                  <c:v>8.4339619011930544E-3</c:v>
                </c:pt>
                <c:pt idx="3117">
                  <c:v>8.4388463768048094E-3</c:v>
                </c:pt>
                <c:pt idx="3118">
                  <c:v>8.4437191150510404E-3</c:v>
                </c:pt>
                <c:pt idx="3119">
                  <c:v>8.448580115769655E-3</c:v>
                </c:pt>
                <c:pt idx="3120">
                  <c:v>8.4534293790416992E-3</c:v>
                </c:pt>
                <c:pt idx="3121">
                  <c:v>8.4582669049482195E-3</c:v>
                </c:pt>
                <c:pt idx="3122">
                  <c:v>8.4630926934081696E-3</c:v>
                </c:pt>
                <c:pt idx="3123">
                  <c:v>8.4679067444215494E-3</c:v>
                </c:pt>
                <c:pt idx="3124">
                  <c:v>8.472709057988359E-3</c:v>
                </c:pt>
                <c:pt idx="3125">
                  <c:v>8.4774996341085984E-3</c:v>
                </c:pt>
                <c:pt idx="3126">
                  <c:v>8.4822784728633138E-3</c:v>
                </c:pt>
                <c:pt idx="3127">
                  <c:v>8.4870455740904127E-3</c:v>
                </c:pt>
                <c:pt idx="3128">
                  <c:v>8.4918009379519876E-3</c:v>
                </c:pt>
                <c:pt idx="3129">
                  <c:v>8.4965445643669923E-3</c:v>
                </c:pt>
                <c:pt idx="3130">
                  <c:v>8.5012764532543805E-3</c:v>
                </c:pt>
                <c:pt idx="3131">
                  <c:v>8.505996604857291E-3</c:v>
                </c:pt>
                <c:pt idx="3132">
                  <c:v>8.510705018932585E-3</c:v>
                </c:pt>
                <c:pt idx="3133">
                  <c:v>8.5154016955613088E-3</c:v>
                </c:pt>
                <c:pt idx="3134">
                  <c:v>8.5200866347434623E-3</c:v>
                </c:pt>
                <c:pt idx="3135">
                  <c:v>8.5247598364790456E-3</c:v>
                </c:pt>
                <c:pt idx="3136">
                  <c:v>8.5294213008491049E-3</c:v>
                </c:pt>
                <c:pt idx="3137">
                  <c:v>8.5340710276915477E-3</c:v>
                </c:pt>
                <c:pt idx="3138">
                  <c:v>8.5387090171684665E-3</c:v>
                </c:pt>
                <c:pt idx="3139">
                  <c:v>8.5433352691988151E-3</c:v>
                </c:pt>
                <c:pt idx="3140">
                  <c:v>8.5486080419183708E-3</c:v>
                </c:pt>
                <c:pt idx="3141">
                  <c:v>8.5532091422890755E-3</c:v>
                </c:pt>
                <c:pt idx="3142">
                  <c:v>8.5577985052132099E-3</c:v>
                </c:pt>
                <c:pt idx="3143">
                  <c:v>8.5623761305286816E-3</c:v>
                </c:pt>
                <c:pt idx="3144">
                  <c:v>8.5669420186407219E-3</c:v>
                </c:pt>
                <c:pt idx="3145">
                  <c:v>8.5714961692251457E-3</c:v>
                </c:pt>
                <c:pt idx="3146">
                  <c:v>8.5760385822819529E-3</c:v>
                </c:pt>
                <c:pt idx="3147">
                  <c:v>8.5805692579732362E-3</c:v>
                </c:pt>
                <c:pt idx="3148">
                  <c:v>8.5850881962179493E-3</c:v>
                </c:pt>
                <c:pt idx="3149">
                  <c:v>8.5895953970160921E-3</c:v>
                </c:pt>
                <c:pt idx="3150">
                  <c:v>8.5940908603676647E-3</c:v>
                </c:pt>
                <c:pt idx="3151">
                  <c:v>8.598574586272667E-3</c:v>
                </c:pt>
                <c:pt idx="3152">
                  <c:v>8.6030465746500528E-3</c:v>
                </c:pt>
                <c:pt idx="3153">
                  <c:v>8.6075068256619147E-3</c:v>
                </c:pt>
                <c:pt idx="3154">
                  <c:v>8.6119553391461601E-3</c:v>
                </c:pt>
                <c:pt idx="3155">
                  <c:v>8.6180643059439177E-3</c:v>
                </c:pt>
                <c:pt idx="3156">
                  <c:v>8.6208171540180789E-3</c:v>
                </c:pt>
                <c:pt idx="3157">
                  <c:v>8.6252304551626136E-3</c:v>
                </c:pt>
                <c:pt idx="3158">
                  <c:v>8.6296320187795317E-3</c:v>
                </c:pt>
                <c:pt idx="3159">
                  <c:v>8.6340218451930184E-3</c:v>
                </c:pt>
                <c:pt idx="3160">
                  <c:v>8.6383999339978423E-3</c:v>
                </c:pt>
                <c:pt idx="3161">
                  <c:v>8.6427662854371423E-3</c:v>
                </c:pt>
                <c:pt idx="3162">
                  <c:v>8.6471208993488258E-3</c:v>
                </c:pt>
                <c:pt idx="3163">
                  <c:v>8.651463775813939E-3</c:v>
                </c:pt>
                <c:pt idx="3164">
                  <c:v>8.655794914832482E-3</c:v>
                </c:pt>
                <c:pt idx="3165">
                  <c:v>8.660114316485501E-3</c:v>
                </c:pt>
                <c:pt idx="3166">
                  <c:v>8.6644219806109035E-3</c:v>
                </c:pt>
                <c:pt idx="3167">
                  <c:v>8.6687179072897358E-3</c:v>
                </c:pt>
                <c:pt idx="3168">
                  <c:v>8.6730020964409515E-3</c:v>
                </c:pt>
                <c:pt idx="3169">
                  <c:v>8.6772745482266433E-3</c:v>
                </c:pt>
                <c:pt idx="3170">
                  <c:v>8.6815352626468112E-3</c:v>
                </c:pt>
                <c:pt idx="3171">
                  <c:v>8.6857842394583162E-3</c:v>
                </c:pt>
                <c:pt idx="3172">
                  <c:v>8.690021478823251E-3</c:v>
                </c:pt>
                <c:pt idx="3173">
                  <c:v>8.6942469808226619E-3</c:v>
                </c:pt>
                <c:pt idx="3174">
                  <c:v>8.6984607452944562E-3</c:v>
                </c:pt>
                <c:pt idx="3175">
                  <c:v>8.7026627723196803E-3</c:v>
                </c:pt>
                <c:pt idx="3176">
                  <c:v>8.7068530618983342E-3</c:v>
                </c:pt>
                <c:pt idx="3177">
                  <c:v>8.7110316140304178E-3</c:v>
                </c:pt>
                <c:pt idx="3178">
                  <c:v>8.7151984287159312E-3</c:v>
                </c:pt>
                <c:pt idx="3179">
                  <c:v>8.7193535057927818E-3</c:v>
                </c:pt>
                <c:pt idx="3180">
                  <c:v>8.723496845666201E-3</c:v>
                </c:pt>
                <c:pt idx="3181">
                  <c:v>8.7276284478499111E-3</c:v>
                </c:pt>
                <c:pt idx="3182">
                  <c:v>8.7317483127491435E-3</c:v>
                </c:pt>
                <c:pt idx="3183">
                  <c:v>8.7358564400397132E-3</c:v>
                </c:pt>
                <c:pt idx="3184">
                  <c:v>8.7399528299647589E-3</c:v>
                </c:pt>
                <c:pt idx="3185">
                  <c:v>8.744037482362188E-3</c:v>
                </c:pt>
                <c:pt idx="3186">
                  <c:v>8.7481103973940932E-3</c:v>
                </c:pt>
                <c:pt idx="3187">
                  <c:v>8.7521715748173357E-3</c:v>
                </c:pt>
                <c:pt idx="3188">
                  <c:v>8.7562210149561004E-3</c:v>
                </c:pt>
                <c:pt idx="3189">
                  <c:v>8.7602587175672486E-3</c:v>
                </c:pt>
                <c:pt idx="3190">
                  <c:v>8.7642846826507803E-3</c:v>
                </c:pt>
                <c:pt idx="3191">
                  <c:v>8.7682989102877418E-3</c:v>
                </c:pt>
                <c:pt idx="3192">
                  <c:v>8.7736536208512152E-3</c:v>
                </c:pt>
                <c:pt idx="3193">
                  <c:v>8.7776412117905149E-3</c:v>
                </c:pt>
                <c:pt idx="3194">
                  <c:v>8.7816170647699501E-3</c:v>
                </c:pt>
                <c:pt idx="3195">
                  <c:v>8.7855811797625076E-3</c:v>
                </c:pt>
                <c:pt idx="3196">
                  <c:v>8.7895335568492321E-3</c:v>
                </c:pt>
                <c:pt idx="3197">
                  <c:v>8.793474195976092E-3</c:v>
                </c:pt>
                <c:pt idx="3198">
                  <c:v>8.7974030971701058E-3</c:v>
                </c:pt>
                <c:pt idx="3199">
                  <c:v>8.8013202603772402E-3</c:v>
                </c:pt>
                <c:pt idx="3200">
                  <c:v>8.8052256857055582E-3</c:v>
                </c:pt>
                <c:pt idx="3201">
                  <c:v>8.8091193730469967E-3</c:v>
                </c:pt>
                <c:pt idx="3202">
                  <c:v>8.813001322401556E-3</c:v>
                </c:pt>
                <c:pt idx="3203">
                  <c:v>8.8168715338502839E-3</c:v>
                </c:pt>
                <c:pt idx="3204">
                  <c:v>8.8207300073391472E-3</c:v>
                </c:pt>
                <c:pt idx="3205">
                  <c:v>8.8260084083446877E-3</c:v>
                </c:pt>
                <c:pt idx="3206">
                  <c:v>8.8298381901263934E-3</c:v>
                </c:pt>
                <c:pt idx="3207">
                  <c:v>8.8336562343804825E-3</c:v>
                </c:pt>
                <c:pt idx="3208">
                  <c:v>8.8374625411880015E-3</c:v>
                </c:pt>
                <c:pt idx="3209">
                  <c:v>8.8412571105489501E-3</c:v>
                </c:pt>
                <c:pt idx="3210">
                  <c:v>8.8450399424633286E-3</c:v>
                </c:pt>
                <c:pt idx="3211">
                  <c:v>8.8488110367690442E-3</c:v>
                </c:pt>
                <c:pt idx="3212">
                  <c:v>8.8525703937902822E-3</c:v>
                </c:pt>
                <c:pt idx="3213">
                  <c:v>8.8563180132028574E-3</c:v>
                </c:pt>
                <c:pt idx="3214">
                  <c:v>8.8600538952499086E-3</c:v>
                </c:pt>
                <c:pt idx="3215">
                  <c:v>8.8637780397693433E-3</c:v>
                </c:pt>
                <c:pt idx="3216">
                  <c:v>8.8674904467611615E-3</c:v>
                </c:pt>
                <c:pt idx="3217">
                  <c:v>8.8711911163064094E-3</c:v>
                </c:pt>
                <c:pt idx="3218">
                  <c:v>8.8748800485671797E-3</c:v>
                </c:pt>
                <c:pt idx="3219">
                  <c:v>8.8785572430571946E-3</c:v>
                </c:pt>
                <c:pt idx="3220">
                  <c:v>8.8822227001816856E-3</c:v>
                </c:pt>
                <c:pt idx="3221">
                  <c:v>8.8858764198596063E-3</c:v>
                </c:pt>
                <c:pt idx="3222">
                  <c:v>8.8895184021720031E-3</c:v>
                </c:pt>
                <c:pt idx="3223">
                  <c:v>8.8931486467946907E-3</c:v>
                </c:pt>
                <c:pt idx="3224">
                  <c:v>8.8967671541329008E-3</c:v>
                </c:pt>
                <c:pt idx="3225">
                  <c:v>8.900373923862448E-3</c:v>
                </c:pt>
                <c:pt idx="3226">
                  <c:v>8.9039689561454249E-3</c:v>
                </c:pt>
                <c:pt idx="3227">
                  <c:v>8.9075522509818317E-3</c:v>
                </c:pt>
                <c:pt idx="3228">
                  <c:v>8.9111238082906219E-3</c:v>
                </c:pt>
                <c:pt idx="3229">
                  <c:v>8.9146836281528419E-3</c:v>
                </c:pt>
                <c:pt idx="3230">
                  <c:v>8.9182317105684916E-3</c:v>
                </c:pt>
                <c:pt idx="3231">
                  <c:v>8.9217680554565248E-3</c:v>
                </c:pt>
                <c:pt idx="3232">
                  <c:v>8.9252926629790341E-3</c:v>
                </c:pt>
                <c:pt idx="3233">
                  <c:v>8.9288055328118343E-3</c:v>
                </c:pt>
                <c:pt idx="3234">
                  <c:v>8.9323066653601568E-3</c:v>
                </c:pt>
                <c:pt idx="3235">
                  <c:v>8.9357960603808628E-3</c:v>
                </c:pt>
                <c:pt idx="3236">
                  <c:v>8.939273717792906E-3</c:v>
                </c:pt>
                <c:pt idx="3237">
                  <c:v>8.9427396378394253E-3</c:v>
                </c:pt>
                <c:pt idx="3238">
                  <c:v>8.9461938204393743E-3</c:v>
                </c:pt>
                <c:pt idx="3239">
                  <c:v>8.9496362654306605E-3</c:v>
                </c:pt>
                <c:pt idx="3240">
                  <c:v>8.9530669729753765E-3</c:v>
                </c:pt>
                <c:pt idx="3241">
                  <c:v>8.9564859431545685E-3</c:v>
                </c:pt>
                <c:pt idx="3242">
                  <c:v>8.959893175806144E-3</c:v>
                </c:pt>
                <c:pt idx="3243">
                  <c:v>8.963288670930103E-3</c:v>
                </c:pt>
                <c:pt idx="3244">
                  <c:v>8.9666724285264454E-3</c:v>
                </c:pt>
                <c:pt idx="3245">
                  <c:v>8.9700444487572639E-3</c:v>
                </c:pt>
                <c:pt idx="3246">
                  <c:v>8.9734047314604659E-3</c:v>
                </c:pt>
                <c:pt idx="3247">
                  <c:v>8.9767532767170977E-3</c:v>
                </c:pt>
                <c:pt idx="3248">
                  <c:v>8.9800900843650666E-3</c:v>
                </c:pt>
                <c:pt idx="3249">
                  <c:v>8.9834151546475116E-3</c:v>
                </c:pt>
                <c:pt idx="3250">
                  <c:v>8.9867284874023401E-3</c:v>
                </c:pt>
                <c:pt idx="3251">
                  <c:v>8.9900300826295521E-3</c:v>
                </c:pt>
                <c:pt idx="3252">
                  <c:v>8.9933199404912401E-3</c:v>
                </c:pt>
                <c:pt idx="3253">
                  <c:v>8.9965980607442653E-3</c:v>
                </c:pt>
                <c:pt idx="3254">
                  <c:v>8.9998644435507202E-3</c:v>
                </c:pt>
                <c:pt idx="3255">
                  <c:v>9.003119088910605E-3</c:v>
                </c:pt>
                <c:pt idx="3256">
                  <c:v>9.0063619966618269E-3</c:v>
                </c:pt>
                <c:pt idx="3257">
                  <c:v>9.0095931670475249E-3</c:v>
                </c:pt>
                <c:pt idx="3258">
                  <c:v>9.0128125999056063E-3</c:v>
                </c:pt>
                <c:pt idx="3259">
                  <c:v>9.0160202953171176E-3</c:v>
                </c:pt>
                <c:pt idx="3260">
                  <c:v>9.0192162532820586E-3</c:v>
                </c:pt>
                <c:pt idx="3261">
                  <c:v>9.0224004736383367E-3</c:v>
                </c:pt>
                <c:pt idx="3262">
                  <c:v>9.0255729565480447E-3</c:v>
                </c:pt>
                <c:pt idx="3263">
                  <c:v>9.0287337019301361E-3</c:v>
                </c:pt>
                <c:pt idx="3264">
                  <c:v>9.0318827099467036E-3</c:v>
                </c:pt>
                <c:pt idx="3265">
                  <c:v>9.0350199803546083E-3</c:v>
                </c:pt>
                <c:pt idx="3266">
                  <c:v>9.0381455133159427E-3</c:v>
                </c:pt>
                <c:pt idx="3267">
                  <c:v>9.0412593088307069E-3</c:v>
                </c:pt>
                <c:pt idx="3268">
                  <c:v>9.0443613667368083E-3</c:v>
                </c:pt>
                <c:pt idx="3269">
                  <c:v>9.0474516871963395E-3</c:v>
                </c:pt>
                <c:pt idx="3270">
                  <c:v>9.0505302702093005E-3</c:v>
                </c:pt>
                <c:pt idx="3271">
                  <c:v>9.0535971157756912E-3</c:v>
                </c:pt>
                <c:pt idx="3272">
                  <c:v>9.056652223733419E-3</c:v>
                </c:pt>
                <c:pt idx="3273">
                  <c:v>9.0596955942445767E-3</c:v>
                </c:pt>
                <c:pt idx="3274">
                  <c:v>9.0627272273091641E-3</c:v>
                </c:pt>
                <c:pt idx="3275">
                  <c:v>9.065747122846135E-3</c:v>
                </c:pt>
                <c:pt idx="3276">
                  <c:v>9.0687552809365357E-3</c:v>
                </c:pt>
                <c:pt idx="3277">
                  <c:v>9.0717517014182736E-3</c:v>
                </c:pt>
                <c:pt idx="3278">
                  <c:v>9.0747363845344875E-3</c:v>
                </c:pt>
                <c:pt idx="3279">
                  <c:v>9.0777093301230849E-3</c:v>
                </c:pt>
                <c:pt idx="3280">
                  <c:v>9.0806705381030195E-3</c:v>
                </c:pt>
                <c:pt idx="3281">
                  <c:v>9.0836200087984764E-3</c:v>
                </c:pt>
                <c:pt idx="3282">
                  <c:v>9.0865577418042243E-3</c:v>
                </c:pt>
                <c:pt idx="3283">
                  <c:v>9.0894837374444482E-3</c:v>
                </c:pt>
                <c:pt idx="3284">
                  <c:v>9.0923979955570555E-3</c:v>
                </c:pt>
                <c:pt idx="3285">
                  <c:v>9.0953005161420464E-3</c:v>
                </c:pt>
                <c:pt idx="3286">
                  <c:v>9.0981912991994207E-3</c:v>
                </c:pt>
                <c:pt idx="3287">
                  <c:v>9.1010703448912711E-3</c:v>
                </c:pt>
                <c:pt idx="3288">
                  <c:v>9.1039376529744587E-3</c:v>
                </c:pt>
                <c:pt idx="3289">
                  <c:v>9.106793223611076E-3</c:v>
                </c:pt>
                <c:pt idx="3290">
                  <c:v>9.1096370567200768E-3</c:v>
                </c:pt>
                <c:pt idx="3291">
                  <c:v>9.1124691523014612E-3</c:v>
                </c:pt>
                <c:pt idx="3292">
                  <c:v>9.1152895105173215E-3</c:v>
                </c:pt>
                <c:pt idx="3293">
                  <c:v>9.1180981311245191E-3</c:v>
                </c:pt>
                <c:pt idx="3294">
                  <c:v>9.1208950142851464E-3</c:v>
                </c:pt>
                <c:pt idx="3295">
                  <c:v>9.1236801598371109E-3</c:v>
                </c:pt>
                <c:pt idx="3296">
                  <c:v>9.1264535680235515E-3</c:v>
                </c:pt>
                <c:pt idx="3297">
                  <c:v>9.1292152386823755E-3</c:v>
                </c:pt>
                <c:pt idx="3298">
                  <c:v>9.1319651717325367E-3</c:v>
                </c:pt>
                <c:pt idx="3299">
                  <c:v>9.134703367417174E-3</c:v>
                </c:pt>
                <c:pt idx="3300">
                  <c:v>9.1374298255741948E-3</c:v>
                </c:pt>
                <c:pt idx="3301">
                  <c:v>9.1401445462846453E-3</c:v>
                </c:pt>
                <c:pt idx="3302">
                  <c:v>9.1428475293053868E-3</c:v>
                </c:pt>
                <c:pt idx="3303">
                  <c:v>9.1455387750416506E-3</c:v>
                </c:pt>
                <c:pt idx="3304">
                  <c:v>9.1482182830882053E-3</c:v>
                </c:pt>
                <c:pt idx="3305">
                  <c:v>9.150886053769236E-3</c:v>
                </c:pt>
                <c:pt idx="3306">
                  <c:v>9.1535420869226503E-3</c:v>
                </c:pt>
                <c:pt idx="3307">
                  <c:v>9.156186382548448E-3</c:v>
                </c:pt>
                <c:pt idx="3308">
                  <c:v>9.1588189407276754E-3</c:v>
                </c:pt>
                <c:pt idx="3309">
                  <c:v>9.1614397613792864E-3</c:v>
                </c:pt>
                <c:pt idx="3310">
                  <c:v>9.1640488445032808E-3</c:v>
                </c:pt>
                <c:pt idx="3311">
                  <c:v>9.1666461900996588E-3</c:v>
                </c:pt>
                <c:pt idx="3312">
                  <c:v>9.1692317982494664E-3</c:v>
                </c:pt>
                <c:pt idx="3313">
                  <c:v>9.1718056687906113E-3</c:v>
                </c:pt>
                <c:pt idx="3314">
                  <c:v>9.1743678019662322E-3</c:v>
                </c:pt>
                <c:pt idx="3315">
                  <c:v>9.1769181976142367E-3</c:v>
                </c:pt>
                <c:pt idx="3316">
                  <c:v>9.1794568557346246E-3</c:v>
                </c:pt>
                <c:pt idx="3317">
                  <c:v>9.1819837764084422E-3</c:v>
                </c:pt>
                <c:pt idx="3318">
                  <c:v>9.1844989595546433E-3</c:v>
                </c:pt>
                <c:pt idx="3319">
                  <c:v>9.1870024050921817E-3</c:v>
                </c:pt>
                <c:pt idx="3320">
                  <c:v>9.1894941131831498E-3</c:v>
                </c:pt>
                <c:pt idx="3321">
                  <c:v>9.1919740838275477E-3</c:v>
                </c:pt>
                <c:pt idx="3322">
                  <c:v>9.1944423168632827E-3</c:v>
                </c:pt>
                <c:pt idx="3323">
                  <c:v>9.1968988124524476E-3</c:v>
                </c:pt>
                <c:pt idx="3324">
                  <c:v>9.1993435705139959E-3</c:v>
                </c:pt>
                <c:pt idx="3325">
                  <c:v>9.2017765911289739E-3</c:v>
                </c:pt>
                <c:pt idx="3326">
                  <c:v>9.2041978742163355E-3</c:v>
                </c:pt>
                <c:pt idx="3327">
                  <c:v>9.2066074198571268E-3</c:v>
                </c:pt>
                <c:pt idx="3328">
                  <c:v>9.2090052278892554E-3</c:v>
                </c:pt>
                <c:pt idx="3329">
                  <c:v>9.2113912983937674E-3</c:v>
                </c:pt>
                <c:pt idx="3330">
                  <c:v>9.2137656315327554E-3</c:v>
                </c:pt>
                <c:pt idx="3331">
                  <c:v>9.2161282270630807E-3</c:v>
                </c:pt>
                <c:pt idx="3332">
                  <c:v>9.2184790849847431E-3</c:v>
                </c:pt>
                <c:pt idx="3333">
                  <c:v>9.2208182055408816E-3</c:v>
                </c:pt>
                <c:pt idx="3334">
                  <c:v>9.2231455885694036E-3</c:v>
                </c:pt>
                <c:pt idx="3335">
                  <c:v>9.225461234070309E-3</c:v>
                </c:pt>
                <c:pt idx="3336">
                  <c:v>9.2277651421246443E-3</c:v>
                </c:pt>
                <c:pt idx="3337">
                  <c:v>9.230057312651363E-3</c:v>
                </c:pt>
                <c:pt idx="3338">
                  <c:v>9.2323377455694189E-3</c:v>
                </c:pt>
                <c:pt idx="3339">
                  <c:v>9.2346064410409046E-3</c:v>
                </c:pt>
                <c:pt idx="3340">
                  <c:v>9.23686339906582E-3</c:v>
                </c:pt>
                <c:pt idx="3341">
                  <c:v>9.2391086194820726E-3</c:v>
                </c:pt>
                <c:pt idx="3342">
                  <c:v>9.241342102451755E-3</c:v>
                </c:pt>
                <c:pt idx="3343">
                  <c:v>9.2435638478938209E-3</c:v>
                </c:pt>
                <c:pt idx="3344">
                  <c:v>9.2457738558082703E-3</c:v>
                </c:pt>
                <c:pt idx="3345">
                  <c:v>9.2479721262761494E-3</c:v>
                </c:pt>
                <c:pt idx="3346">
                  <c:v>9.250158659216412E-3</c:v>
                </c:pt>
                <c:pt idx="3347">
                  <c:v>9.2523334546290581E-3</c:v>
                </c:pt>
                <c:pt idx="3348">
                  <c:v>9.2548045626195119E-3</c:v>
                </c:pt>
                <c:pt idx="3349">
                  <c:v>9.2569542061293753E-3</c:v>
                </c:pt>
                <c:pt idx="3350">
                  <c:v>9.2590921122737146E-3</c:v>
                </c:pt>
                <c:pt idx="3351">
                  <c:v>9.2612182808904375E-3</c:v>
                </c:pt>
                <c:pt idx="3352">
                  <c:v>9.2633327118984976E-3</c:v>
                </c:pt>
                <c:pt idx="3353">
                  <c:v>9.2654354054599875E-3</c:v>
                </c:pt>
                <c:pt idx="3354">
                  <c:v>9.2675263614938608E-3</c:v>
                </c:pt>
                <c:pt idx="3355">
                  <c:v>9.2696055800001176E-3</c:v>
                </c:pt>
                <c:pt idx="3356">
                  <c:v>9.2716730610598042E-3</c:v>
                </c:pt>
                <c:pt idx="3357">
                  <c:v>9.2737288045108279E-3</c:v>
                </c:pt>
                <c:pt idx="3358">
                  <c:v>9.2757728105152815E-3</c:v>
                </c:pt>
                <c:pt idx="3359">
                  <c:v>9.2778050789921185E-3</c:v>
                </c:pt>
                <c:pt idx="3360">
                  <c:v>9.2798256100223853E-3</c:v>
                </c:pt>
                <c:pt idx="3361">
                  <c:v>9.281834403362943E-3</c:v>
                </c:pt>
                <c:pt idx="3362">
                  <c:v>9.283831459419023E-3</c:v>
                </c:pt>
                <c:pt idx="3363">
                  <c:v>9.2858167777853939E-3</c:v>
                </c:pt>
                <c:pt idx="3364">
                  <c:v>9.2877903587051946E-3</c:v>
                </c:pt>
                <c:pt idx="3365">
                  <c:v>9.2897522020163326E-3</c:v>
                </c:pt>
                <c:pt idx="3366">
                  <c:v>9.2917023079619465E-3</c:v>
                </c:pt>
                <c:pt idx="3367">
                  <c:v>9.293640676379944E-3</c:v>
                </c:pt>
                <c:pt idx="3368">
                  <c:v>9.2955673071892786E-3</c:v>
                </c:pt>
                <c:pt idx="3369">
                  <c:v>9.297482200552043E-3</c:v>
                </c:pt>
                <c:pt idx="3370">
                  <c:v>9.2993853563871909E-3</c:v>
                </c:pt>
                <c:pt idx="3371">
                  <c:v>9.3012767746947222E-3</c:v>
                </c:pt>
                <c:pt idx="3372">
                  <c:v>9.3031564554746371E-3</c:v>
                </c:pt>
                <c:pt idx="3373">
                  <c:v>9.3050243988079817E-3</c:v>
                </c:pt>
                <c:pt idx="3374">
                  <c:v>9.3068806044516172E-3</c:v>
                </c:pt>
                <c:pt idx="3375">
                  <c:v>9.3087250727297288E-3</c:v>
                </c:pt>
                <c:pt idx="3376">
                  <c:v>9.3105578033991776E-3</c:v>
                </c:pt>
                <c:pt idx="3377">
                  <c:v>9.3123787967031024E-3</c:v>
                </c:pt>
                <c:pt idx="3378">
                  <c:v>9.3141880523983644E-3</c:v>
                </c:pt>
                <c:pt idx="3379">
                  <c:v>9.31598557056601E-3</c:v>
                </c:pt>
                <c:pt idx="3380">
                  <c:v>9.3177713512060389E-3</c:v>
                </c:pt>
                <c:pt idx="3381">
                  <c:v>9.3195453943994977E-3</c:v>
                </c:pt>
                <c:pt idx="3382">
                  <c:v>9.3213076999842936E-3</c:v>
                </c:pt>
                <c:pt idx="3383">
                  <c:v>9.3230582681225194E-3</c:v>
                </c:pt>
                <c:pt idx="3384">
                  <c:v>9.3247970987331286E-3</c:v>
                </c:pt>
                <c:pt idx="3385">
                  <c:v>9.3265241918161212E-3</c:v>
                </c:pt>
                <c:pt idx="3386">
                  <c:v>9.3282395472904511E-3</c:v>
                </c:pt>
                <c:pt idx="3387">
                  <c:v>9.3299431653992571E-3</c:v>
                </c:pt>
                <c:pt idx="3388">
                  <c:v>9.3316350459804465E-3</c:v>
                </c:pt>
                <c:pt idx="3389">
                  <c:v>9.3333151889529731E-3</c:v>
                </c:pt>
                <c:pt idx="3390">
                  <c:v>9.3349835943978832E-3</c:v>
                </c:pt>
                <c:pt idx="3391">
                  <c:v>9.336640262396223E-3</c:v>
                </c:pt>
                <c:pt idx="3392">
                  <c:v>9.3382851928669464E-3</c:v>
                </c:pt>
                <c:pt idx="3393">
                  <c:v>9.3399183858100532E-3</c:v>
                </c:pt>
                <c:pt idx="3394">
                  <c:v>9.3415398412255435E-3</c:v>
                </c:pt>
                <c:pt idx="3395">
                  <c:v>9.3431495591134173E-3</c:v>
                </c:pt>
                <c:pt idx="3396">
                  <c:v>9.3447475394736745E-3</c:v>
                </c:pt>
                <c:pt idx="3397">
                  <c:v>9.3463337823063153E-3</c:v>
                </c:pt>
                <c:pt idx="3398">
                  <c:v>9.3479082876923858E-3</c:v>
                </c:pt>
                <c:pt idx="3399">
                  <c:v>9.3494710554697935E-3</c:v>
                </c:pt>
                <c:pt idx="3400">
                  <c:v>9.3510220857195847E-3</c:v>
                </c:pt>
                <c:pt idx="3401">
                  <c:v>9.3525613785228057E-3</c:v>
                </c:pt>
                <c:pt idx="3402">
                  <c:v>9.3540889337984101E-3</c:v>
                </c:pt>
                <c:pt idx="3403">
                  <c:v>9.355604751546398E-3</c:v>
                </c:pt>
                <c:pt idx="3404">
                  <c:v>9.3571088316857232E-3</c:v>
                </c:pt>
                <c:pt idx="3405">
                  <c:v>9.3586011744595243E-3</c:v>
                </c:pt>
                <c:pt idx="3406">
                  <c:v>9.3600817796246627E-3</c:v>
                </c:pt>
                <c:pt idx="3407">
                  <c:v>9.3615506472621846E-3</c:v>
                </c:pt>
                <c:pt idx="3408">
                  <c:v>9.3630077773720899E-3</c:v>
                </c:pt>
                <c:pt idx="3409">
                  <c:v>9.364453170035425E-3</c:v>
                </c:pt>
                <c:pt idx="3410">
                  <c:v>9.3658868250900973E-3</c:v>
                </c:pt>
                <c:pt idx="3411">
                  <c:v>9.3673087426171531E-3</c:v>
                </c:pt>
                <c:pt idx="3412">
                  <c:v>9.3687189226976386E-3</c:v>
                </c:pt>
                <c:pt idx="3413">
                  <c:v>9.3701173652505076E-3</c:v>
                </c:pt>
                <c:pt idx="3414">
                  <c:v>9.3715040701947139E-3</c:v>
                </c:pt>
                <c:pt idx="3415">
                  <c:v>9.3728790376923499E-3</c:v>
                </c:pt>
                <c:pt idx="3416">
                  <c:v>9.3742422676623693E-3</c:v>
                </c:pt>
                <c:pt idx="3417">
                  <c:v>9.3755937601047723E-3</c:v>
                </c:pt>
                <c:pt idx="3418">
                  <c:v>9.3769335150195587E-3</c:v>
                </c:pt>
                <c:pt idx="3419">
                  <c:v>9.3782615324067287E-3</c:v>
                </c:pt>
                <c:pt idx="3420">
                  <c:v>9.3795778122662821E-3</c:v>
                </c:pt>
                <c:pt idx="3421">
                  <c:v>9.3808823546792652E-3</c:v>
                </c:pt>
                <c:pt idx="3422">
                  <c:v>9.3821751594835856E-3</c:v>
                </c:pt>
                <c:pt idx="3423">
                  <c:v>9.3834562267602895E-3</c:v>
                </c:pt>
                <c:pt idx="3424">
                  <c:v>9.3847255565093768E-3</c:v>
                </c:pt>
                <c:pt idx="3425">
                  <c:v>9.3859831488118939E-3</c:v>
                </c:pt>
                <c:pt idx="3426">
                  <c:v>9.3872290035057482E-3</c:v>
                </c:pt>
                <c:pt idx="3427">
                  <c:v>9.388463120671986E-3</c:v>
                </c:pt>
                <c:pt idx="3428">
                  <c:v>9.3896855003916535E-3</c:v>
                </c:pt>
                <c:pt idx="3429">
                  <c:v>9.3908961425837045E-3</c:v>
                </c:pt>
                <c:pt idx="3430">
                  <c:v>9.392095047248139E-3</c:v>
                </c:pt>
                <c:pt idx="3431">
                  <c:v>9.3932822143039107E-3</c:v>
                </c:pt>
                <c:pt idx="3432">
                  <c:v>9.3944576439131122E-3</c:v>
                </c:pt>
                <c:pt idx="3433">
                  <c:v>9.3956213359136509E-3</c:v>
                </c:pt>
                <c:pt idx="3434">
                  <c:v>9.3967732904676193E-3</c:v>
                </c:pt>
                <c:pt idx="3435">
                  <c:v>9.3979135075750175E-3</c:v>
                </c:pt>
                <c:pt idx="3436">
                  <c:v>9.3990419869927067E-3</c:v>
                </c:pt>
                <c:pt idx="3437">
                  <c:v>9.4001587288827793E-3</c:v>
                </c:pt>
                <c:pt idx="3438">
                  <c:v>9.4012637333262816E-3</c:v>
                </c:pt>
                <c:pt idx="3439">
                  <c:v>9.4023570003232138E-3</c:v>
                </c:pt>
                <c:pt idx="3440">
                  <c:v>9.4034385297114831E-3</c:v>
                </c:pt>
                <c:pt idx="3441">
                  <c:v>9.4045083215721359E-3</c:v>
                </c:pt>
                <c:pt idx="3442">
                  <c:v>9.4055663759051722E-3</c:v>
                </c:pt>
                <c:pt idx="3443">
                  <c:v>9.4066126927916383E-3</c:v>
                </c:pt>
                <c:pt idx="3444">
                  <c:v>9.4076472719883952E-3</c:v>
                </c:pt>
                <c:pt idx="3445">
                  <c:v>9.408670113738582E-3</c:v>
                </c:pt>
                <c:pt idx="3446">
                  <c:v>9.4096812180421985E-3</c:v>
                </c:pt>
                <c:pt idx="3447">
                  <c:v>9.4106805847371522E-3</c:v>
                </c:pt>
                <c:pt idx="3448">
                  <c:v>9.4116682138234431E-3</c:v>
                </c:pt>
                <c:pt idx="3449">
                  <c:v>9.4126441056252563E-3</c:v>
                </c:pt>
                <c:pt idx="3450">
                  <c:v>9.4136082597373605E-3</c:v>
                </c:pt>
                <c:pt idx="3451">
                  <c:v>9.4145606763218481E-3</c:v>
                </c:pt>
                <c:pt idx="3452">
                  <c:v>9.4156347799256856E-3</c:v>
                </c:pt>
                <c:pt idx="3453">
                  <c:v>9.4165620446884368E-3</c:v>
                </c:pt>
                <c:pt idx="3454">
                  <c:v>9.4174775719235715E-3</c:v>
                </c:pt>
                <c:pt idx="3455">
                  <c:v>9.4183813616310896E-3</c:v>
                </c:pt>
                <c:pt idx="3456">
                  <c:v>9.4192734138109913E-3</c:v>
                </c:pt>
                <c:pt idx="3457">
                  <c:v>9.4201537285443226E-3</c:v>
                </c:pt>
                <c:pt idx="3458">
                  <c:v>9.4210223056689912E-3</c:v>
                </c:pt>
                <c:pt idx="3459">
                  <c:v>9.421879145184997E-3</c:v>
                </c:pt>
                <c:pt idx="3460">
                  <c:v>9.4227242473354789E-3</c:v>
                </c:pt>
                <c:pt idx="3461">
                  <c:v>9.4235576118772979E-3</c:v>
                </c:pt>
                <c:pt idx="3462">
                  <c:v>9.4243792389725467E-3</c:v>
                </c:pt>
                <c:pt idx="3463">
                  <c:v>9.4251891284591327E-3</c:v>
                </c:pt>
                <c:pt idx="3464">
                  <c:v>9.4259872803370559E-3</c:v>
                </c:pt>
                <c:pt idx="3465">
                  <c:v>9.4267736948494552E-3</c:v>
                </c:pt>
                <c:pt idx="3466">
                  <c:v>9.4282543541859276E-3</c:v>
                </c:pt>
                <c:pt idx="3467">
                  <c:v>9.4283113110482653E-3</c:v>
                </c:pt>
                <c:pt idx="3468">
                  <c:v>9.4290625129778149E-3</c:v>
                </c:pt>
                <c:pt idx="3469">
                  <c:v>9.4298019773797481E-3</c:v>
                </c:pt>
                <c:pt idx="3470">
                  <c:v>9.4305297040919722E-3</c:v>
                </c:pt>
                <c:pt idx="3471">
                  <c:v>9.4312456934386724E-3</c:v>
                </c:pt>
                <c:pt idx="3472">
                  <c:v>9.4319499451767097E-3</c:v>
                </c:pt>
                <c:pt idx="3473">
                  <c:v>9.4326424593871305E-3</c:v>
                </c:pt>
                <c:pt idx="3474">
                  <c:v>9.4333232359888886E-3</c:v>
                </c:pt>
                <c:pt idx="3475">
                  <c:v>9.4339922752251226E-3</c:v>
                </c:pt>
                <c:pt idx="3476">
                  <c:v>9.4346495768526939E-3</c:v>
                </c:pt>
                <c:pt idx="3477">
                  <c:v>9.4352951410336949E-3</c:v>
                </c:pt>
                <c:pt idx="3478">
                  <c:v>9.4359289676060332E-3</c:v>
                </c:pt>
                <c:pt idx="3479">
                  <c:v>9.4365510566507549E-3</c:v>
                </c:pt>
                <c:pt idx="3480">
                  <c:v>9.4371614081678601E-3</c:v>
                </c:pt>
                <c:pt idx="3481">
                  <c:v>9.4377600221573488E-3</c:v>
                </c:pt>
                <c:pt idx="3482">
                  <c:v>9.4383468986192209E-3</c:v>
                </c:pt>
                <c:pt idx="3483">
                  <c:v>9.4389220376345229E-3</c:v>
                </c:pt>
                <c:pt idx="3484">
                  <c:v>9.4394854389601157E-3</c:v>
                </c:pt>
                <c:pt idx="3485">
                  <c:v>9.4400371028391383E-3</c:v>
                </c:pt>
                <c:pt idx="3486">
                  <c:v>9.4405770291905444E-3</c:v>
                </c:pt>
                <c:pt idx="3487">
                  <c:v>9.4411052180953803E-3</c:v>
                </c:pt>
                <c:pt idx="3488">
                  <c:v>9.4416216693105071E-3</c:v>
                </c:pt>
                <c:pt idx="3489">
                  <c:v>9.4421263831601099E-3</c:v>
                </c:pt>
                <c:pt idx="3490">
                  <c:v>9.4426193594010499E-3</c:v>
                </c:pt>
                <c:pt idx="3491">
                  <c:v>9.4431005980333271E-3</c:v>
                </c:pt>
                <c:pt idx="3492">
                  <c:v>9.4435700992190341E-3</c:v>
                </c:pt>
                <c:pt idx="3493">
                  <c:v>9.4440278628771246E-3</c:v>
                </c:pt>
                <c:pt idx="3494">
                  <c:v>9.4444738890075985E-3</c:v>
                </c:pt>
                <c:pt idx="3495">
                  <c:v>9.444908177610456E-3</c:v>
                </c:pt>
                <c:pt idx="3496">
                  <c:v>9.4453307286046506E-3</c:v>
                </c:pt>
                <c:pt idx="3497">
                  <c:v>9.4457415422333213E-3</c:v>
                </c:pt>
                <c:pt idx="3498">
                  <c:v>9.4461406182533292E-3</c:v>
                </c:pt>
                <c:pt idx="3499">
                  <c:v>9.4465279566646743E-3</c:v>
                </c:pt>
                <c:pt idx="3500">
                  <c:v>9.4469035576294491E-3</c:v>
                </c:pt>
                <c:pt idx="3501">
                  <c:v>9.4472674210666074E-3</c:v>
                </c:pt>
                <c:pt idx="3502">
                  <c:v>9.447619546895103E-3</c:v>
                </c:pt>
                <c:pt idx="3503">
                  <c:v>9.4479599353580745E-3</c:v>
                </c:pt>
                <c:pt idx="3504">
                  <c:v>9.448624833318469E-3</c:v>
                </c:pt>
                <c:pt idx="3505">
                  <c:v>9.4489384092943957E-3</c:v>
                </c:pt>
                <c:pt idx="3506">
                  <c:v>9.4492402470673191E-3</c:v>
                </c:pt>
                <c:pt idx="3507">
                  <c:v>9.4495303467723186E-3</c:v>
                </c:pt>
                <c:pt idx="3508">
                  <c:v>9.4498087083283461E-3</c:v>
                </c:pt>
                <c:pt idx="3509">
                  <c:v>9.4500753317354018E-3</c:v>
                </c:pt>
                <c:pt idx="3510">
                  <c:v>9.4503302169934873E-3</c:v>
                </c:pt>
                <c:pt idx="3511">
                  <c:v>9.4505733641566305E-3</c:v>
                </c:pt>
                <c:pt idx="3512">
                  <c:v>9.4508047731167739E-3</c:v>
                </c:pt>
                <c:pt idx="3513">
                  <c:v>9.451024443981975E-3</c:v>
                </c:pt>
                <c:pt idx="3514">
                  <c:v>9.4512323767252208E-3</c:v>
                </c:pt>
                <c:pt idx="3515">
                  <c:v>9.4514285713194948E-3</c:v>
                </c:pt>
                <c:pt idx="3516">
                  <c:v>9.4516130277647985E-3</c:v>
                </c:pt>
                <c:pt idx="3517">
                  <c:v>9.4517857460611303E-3</c:v>
                </c:pt>
                <c:pt idx="3518">
                  <c:v>9.4519467262625216E-3</c:v>
                </c:pt>
                <c:pt idx="3519">
                  <c:v>9.4520959682609113E-3</c:v>
                </c:pt>
                <c:pt idx="3520">
                  <c:v>9.4520441166334734E-3</c:v>
                </c:pt>
                <c:pt idx="3521">
                  <c:v>9.4521648454426455E-3</c:v>
                </c:pt>
                <c:pt idx="3522">
                  <c:v>9.4522738368862935E-3</c:v>
                </c:pt>
                <c:pt idx="3523">
                  <c:v>9.4523710906402325E-3</c:v>
                </c:pt>
                <c:pt idx="3524">
                  <c:v>9.4524566069476013E-3</c:v>
                </c:pt>
                <c:pt idx="3525">
                  <c:v>9.4525303856463072E-3</c:v>
                </c:pt>
                <c:pt idx="3526">
                  <c:v>9.4525924269794892E-3</c:v>
                </c:pt>
                <c:pt idx="3527">
                  <c:v>9.4526427306229621E-3</c:v>
                </c:pt>
                <c:pt idx="3528">
                  <c:v>9.4526812967388185E-3</c:v>
                </c:pt>
                <c:pt idx="3529">
                  <c:v>9.4527081254081047E-3</c:v>
                </c:pt>
                <c:pt idx="3530">
                  <c:v>9.4527232165497743E-3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452224"/>
        <c:axId val="740556800"/>
      </c:lineChart>
      <c:dateAx>
        <c:axId val="74045222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5568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0556800"/>
        <c:scaling>
          <c:orientation val="minMax"/>
          <c:max val="0.01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04522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4.8479999999974785E-3</c:v>
                </c:pt>
                <c:pt idx="1">
                  <c:v>4.702736678327428E-3</c:v>
                </c:pt>
                <c:pt idx="2">
                  <c:v>4.6791897680379876E-3</c:v>
                </c:pt>
                <c:pt idx="3">
                  <c:v>4.6543727097097193E-3</c:v>
                </c:pt>
                <c:pt idx="4">
                  <c:v>4.4331938090888092E-3</c:v>
                </c:pt>
                <c:pt idx="5">
                  <c:v>4.3545229565275069E-3</c:v>
                </c:pt>
                <c:pt idx="6">
                  <c:v>4.1798101086216463E-3</c:v>
                </c:pt>
                <c:pt idx="7">
                  <c:v>4.1441065354941298E-3</c:v>
                </c:pt>
                <c:pt idx="8">
                  <c:v>4.1072106558815236E-3</c:v>
                </c:pt>
                <c:pt idx="9">
                  <c:v>3.8482492946567692E-3</c:v>
                </c:pt>
                <c:pt idx="10">
                  <c:v>3.7605179982482377E-3</c:v>
                </c:pt>
                <c:pt idx="11">
                  <c:v>3.585962760346284E-3</c:v>
                </c:pt>
                <c:pt idx="12">
                  <c:v>3.5417340153954049E-3</c:v>
                </c:pt>
                <c:pt idx="13">
                  <c:v>3.4966248391628844E-3</c:v>
                </c:pt>
                <c:pt idx="14">
                  <c:v>3.2369822691243996E-3</c:v>
                </c:pt>
                <c:pt idx="15">
                  <c:v>3.1525569172682092E-3</c:v>
                </c:pt>
                <c:pt idx="16">
                  <c:v>2.9708886647668866E-3</c:v>
                </c:pt>
                <c:pt idx="17">
                  <c:v>2.9247578726398376E-3</c:v>
                </c:pt>
                <c:pt idx="18">
                  <c:v>2.8491072810924814E-3</c:v>
                </c:pt>
                <c:pt idx="19">
                  <c:v>2.6859499852660922E-3</c:v>
                </c:pt>
                <c:pt idx="20">
                  <c:v>2.6171945239615536E-3</c:v>
                </c:pt>
                <c:pt idx="21">
                  <c:v>2.5107788523707915E-3</c:v>
                </c:pt>
                <c:pt idx="22">
                  <c:v>2.4705508409977872E-3</c:v>
                </c:pt>
                <c:pt idx="23">
                  <c:v>2.431423713419634E-3</c:v>
                </c:pt>
                <c:pt idx="24">
                  <c:v>2.2798455332325466E-3</c:v>
                </c:pt>
                <c:pt idx="25">
                  <c:v>2.2365888597337823E-3</c:v>
                </c:pt>
                <c:pt idx="26">
                  <c:v>2.178592096059979E-3</c:v>
                </c:pt>
                <c:pt idx="27">
                  <c:v>2.1518409795787813E-3</c:v>
                </c:pt>
                <c:pt idx="28">
                  <c:v>2.1264078209069022E-3</c:v>
                </c:pt>
                <c:pt idx="29">
                  <c:v>2.0422817393262621E-3</c:v>
                </c:pt>
                <c:pt idx="30">
                  <c:v>2.0192900688153332E-3</c:v>
                </c:pt>
                <c:pt idx="31">
                  <c:v>1.9912428686782073E-3</c:v>
                </c:pt>
                <c:pt idx="32">
                  <c:v>1.9766462837727053E-3</c:v>
                </c:pt>
                <c:pt idx="33">
                  <c:v>1.9632473337036845E-3</c:v>
                </c:pt>
                <c:pt idx="34">
                  <c:v>1.9232749415517667E-3</c:v>
                </c:pt>
                <c:pt idx="35">
                  <c:v>1.9127824423413554E-3</c:v>
                </c:pt>
                <c:pt idx="36">
                  <c:v>1.8979783940641134E-3</c:v>
                </c:pt>
                <c:pt idx="37">
                  <c:v>1.8923440446071832E-3</c:v>
                </c:pt>
                <c:pt idx="38">
                  <c:v>1.8875812139450591E-3</c:v>
                </c:pt>
                <c:pt idx="39">
                  <c:v>1.8627079472796179E-3</c:v>
                </c:pt>
                <c:pt idx="40">
                  <c:v>1.8611759024157459E-3</c:v>
                </c:pt>
                <c:pt idx="41">
                  <c:v>1.8462756218997484E-3</c:v>
                </c:pt>
                <c:pt idx="42">
                  <c:v>1.8450528295961778E-3</c:v>
                </c:pt>
                <c:pt idx="43">
                  <c:v>1.829845888687065E-3</c:v>
                </c:pt>
                <c:pt idx="44">
                  <c:v>1.8215494841483659E-3</c:v>
                </c:pt>
                <c:pt idx="45">
                  <c:v>1.8124198536921081E-3</c:v>
                </c:pt>
                <c:pt idx="46">
                  <c:v>1.7879433771049794E-3</c:v>
                </c:pt>
                <c:pt idx="47">
                  <c:v>1.7845131995366812E-3</c:v>
                </c:pt>
                <c:pt idx="48">
                  <c:v>1.756904626822986E-3</c:v>
                </c:pt>
                <c:pt idx="49">
                  <c:v>1.7443544271660283E-3</c:v>
                </c:pt>
                <c:pt idx="50">
                  <c:v>1.7314972619190498E-3</c:v>
                </c:pt>
                <c:pt idx="51">
                  <c:v>1.7040983708026605E-3</c:v>
                </c:pt>
                <c:pt idx="52">
                  <c:v>1.6980966113878994E-3</c:v>
                </c:pt>
                <c:pt idx="53">
                  <c:v>1.6652382095390477E-3</c:v>
                </c:pt>
                <c:pt idx="54">
                  <c:v>1.6521180008721346E-3</c:v>
                </c:pt>
                <c:pt idx="55">
                  <c:v>1.6392170736457454E-3</c:v>
                </c:pt>
                <c:pt idx="56">
                  <c:v>1.6171841642811588E-3</c:v>
                </c:pt>
                <c:pt idx="57">
                  <c:v>1.6099476876199345E-3</c:v>
                </c:pt>
                <c:pt idx="58">
                  <c:v>1.5806328395195173E-3</c:v>
                </c:pt>
                <c:pt idx="59">
                  <c:v>1.5706263056273206E-3</c:v>
                </c:pt>
                <c:pt idx="60">
                  <c:v>1.5613652859501523E-3</c:v>
                </c:pt>
                <c:pt idx="61">
                  <c:v>1.5513751433357884E-3</c:v>
                </c:pt>
                <c:pt idx="62">
                  <c:v>1.5450204798936598E-3</c:v>
                </c:pt>
                <c:pt idx="63">
                  <c:v>1.5304870585791843E-3</c:v>
                </c:pt>
                <c:pt idx="64">
                  <c:v>1.5279484273191025E-3</c:v>
                </c:pt>
                <c:pt idx="65">
                  <c:v>1.5339443602586387E-3</c:v>
                </c:pt>
                <c:pt idx="66">
                  <c:v>1.5308334683457672E-3</c:v>
                </c:pt>
                <c:pt idx="67">
                  <c:v>1.5281715784336068E-3</c:v>
                </c:pt>
                <c:pt idx="68">
                  <c:v>1.5401312660078307E-3</c:v>
                </c:pt>
                <c:pt idx="69">
                  <c:v>1.5464241738507507E-3</c:v>
                </c:pt>
                <c:pt idx="70">
                  <c:v>1.567691697502637E-3</c:v>
                </c:pt>
                <c:pt idx="71">
                  <c:v>1.5691555724963932E-3</c:v>
                </c:pt>
                <c:pt idx="72">
                  <c:v>1.5710594212000357E-3</c:v>
                </c:pt>
                <c:pt idx="73">
                  <c:v>1.602585687141842E-3</c:v>
                </c:pt>
                <c:pt idx="74">
                  <c:v>1.6142382750586775E-3</c:v>
                </c:pt>
                <c:pt idx="75">
                  <c:v>1.6406832434603526E-3</c:v>
                </c:pt>
                <c:pt idx="76">
                  <c:v>1.6458856239292066E-3</c:v>
                </c:pt>
                <c:pt idx="77">
                  <c:v>1.6514650144262889E-3</c:v>
                </c:pt>
                <c:pt idx="78">
                  <c:v>1.6903514179686654E-3</c:v>
                </c:pt>
                <c:pt idx="79">
                  <c:v>1.7032948525515458E-3</c:v>
                </c:pt>
                <c:pt idx="80">
                  <c:v>1.7261631498056941E-3</c:v>
                </c:pt>
                <c:pt idx="81">
                  <c:v>1.733431740843297E-3</c:v>
                </c:pt>
                <c:pt idx="82">
                  <c:v>1.7409065012976494E-3</c:v>
                </c:pt>
                <c:pt idx="83">
                  <c:v>1.7717978597100819E-3</c:v>
                </c:pt>
                <c:pt idx="84">
                  <c:v>1.7825181963230241E-3</c:v>
                </c:pt>
                <c:pt idx="85">
                  <c:v>1.7925261096607414E-3</c:v>
                </c:pt>
                <c:pt idx="86">
                  <c:v>1.8042013442751137E-3</c:v>
                </c:pt>
                <c:pt idx="87">
                  <c:v>1.810901293062595E-3</c:v>
                </c:pt>
                <c:pt idx="88">
                  <c:v>1.8289510354315328E-3</c:v>
                </c:pt>
                <c:pt idx="89">
                  <c:v>1.8330749304543334E-3</c:v>
                </c:pt>
                <c:pt idx="90">
                  <c:v>1.8361403833808687E-3</c:v>
                </c:pt>
                <c:pt idx="91">
                  <c:v>1.8339795041637241E-3</c:v>
                </c:pt>
                <c:pt idx="92">
                  <c:v>1.836965510575833E-3</c:v>
                </c:pt>
                <c:pt idx="93">
                  <c:v>1.8375607871389996E-3</c:v>
                </c:pt>
                <c:pt idx="94">
                  <c:v>1.8354574530039156E-3</c:v>
                </c:pt>
                <c:pt idx="95">
                  <c:v>1.8326896337203711E-3</c:v>
                </c:pt>
                <c:pt idx="96">
                  <c:v>1.8225759737663244E-3</c:v>
                </c:pt>
                <c:pt idx="97">
                  <c:v>1.8219476175569905E-3</c:v>
                </c:pt>
                <c:pt idx="98">
                  <c:v>1.8108530644225611E-3</c:v>
                </c:pt>
                <c:pt idx="99">
                  <c:v>1.8052802167677351E-3</c:v>
                </c:pt>
                <c:pt idx="100">
                  <c:v>1.7994368445701423E-3</c:v>
                </c:pt>
                <c:pt idx="101">
                  <c:v>1.7816043130487653E-3</c:v>
                </c:pt>
                <c:pt idx="102">
                  <c:v>1.7785446560696966E-3</c:v>
                </c:pt>
                <c:pt idx="103">
                  <c:v>1.7681319073955168E-3</c:v>
                </c:pt>
                <c:pt idx="104">
                  <c:v>1.7618472615889373E-3</c:v>
                </c:pt>
                <c:pt idx="105">
                  <c:v>1.7556860480712293E-3</c:v>
                </c:pt>
                <c:pt idx="106">
                  <c:v>1.744436886502485E-3</c:v>
                </c:pt>
                <c:pt idx="107">
                  <c:v>1.7407340761931012E-3</c:v>
                </c:pt>
                <c:pt idx="108">
                  <c:v>1.7276955815774676E-3</c:v>
                </c:pt>
                <c:pt idx="109">
                  <c:v>1.7236738818734193E-3</c:v>
                </c:pt>
                <c:pt idx="110">
                  <c:v>1.7192474480729671E-3</c:v>
                </c:pt>
                <c:pt idx="111">
                  <c:v>1.7166120901716125E-3</c:v>
                </c:pt>
                <c:pt idx="112">
                  <c:v>1.7141299635910795E-3</c:v>
                </c:pt>
                <c:pt idx="113">
                  <c:v>1.7078523439211808E-3</c:v>
                </c:pt>
                <c:pt idx="114">
                  <c:v>1.7063710992119975E-3</c:v>
                </c:pt>
                <c:pt idx="115">
                  <c:v>1.7056213598063957E-3</c:v>
                </c:pt>
                <c:pt idx="116">
                  <c:v>1.7044477824849219E-3</c:v>
                </c:pt>
                <c:pt idx="117">
                  <c:v>1.7034176051856965E-3</c:v>
                </c:pt>
                <c:pt idx="118">
                  <c:v>1.7021840044542031E-3</c:v>
                </c:pt>
                <c:pt idx="119">
                  <c:v>1.7020404546751145E-3</c:v>
                </c:pt>
                <c:pt idx="120">
                  <c:v>1.7021610741095971E-3</c:v>
                </c:pt>
                <c:pt idx="121">
                  <c:v>1.702060835657368E-3</c:v>
                </c:pt>
                <c:pt idx="122">
                  <c:v>1.7020691128622281E-3</c:v>
                </c:pt>
                <c:pt idx="123">
                  <c:v>1.7009574917215334E-3</c:v>
                </c:pt>
                <c:pt idx="124">
                  <c:v>1.7012950325387757E-3</c:v>
                </c:pt>
                <c:pt idx="125">
                  <c:v>1.7008423896860969E-3</c:v>
                </c:pt>
                <c:pt idx="126">
                  <c:v>1.6986184356917026E-3</c:v>
                </c:pt>
                <c:pt idx="127">
                  <c:v>1.6941015270779873E-3</c:v>
                </c:pt>
                <c:pt idx="128">
                  <c:v>1.693994167003797E-3</c:v>
                </c:pt>
                <c:pt idx="129">
                  <c:v>1.6937907108530966E-3</c:v>
                </c:pt>
                <c:pt idx="130">
                  <c:v>1.6863716025380859E-3</c:v>
                </c:pt>
                <c:pt idx="131">
                  <c:v>1.68337594598029E-3</c:v>
                </c:pt>
                <c:pt idx="132">
                  <c:v>1.6754005316123941E-3</c:v>
                </c:pt>
                <c:pt idx="133">
                  <c:v>1.6742754237895202E-3</c:v>
                </c:pt>
                <c:pt idx="134">
                  <c:v>1.6730521733381871E-3</c:v>
                </c:pt>
                <c:pt idx="135">
                  <c:v>1.6610697835373056E-3</c:v>
                </c:pt>
                <c:pt idx="136">
                  <c:v>1.6567840912965375E-3</c:v>
                </c:pt>
                <c:pt idx="137">
                  <c:v>1.6473299533631917E-3</c:v>
                </c:pt>
                <c:pt idx="138">
                  <c:v>1.645349482345404E-3</c:v>
                </c:pt>
                <c:pt idx="139">
                  <c:v>1.6432833848973657E-3</c:v>
                </c:pt>
                <c:pt idx="140">
                  <c:v>1.6291638187163867E-3</c:v>
                </c:pt>
                <c:pt idx="141">
                  <c:v>1.624396790857087E-3</c:v>
                </c:pt>
                <c:pt idx="142">
                  <c:v>1.6152038200431624E-3</c:v>
                </c:pt>
                <c:pt idx="143">
                  <c:v>1.6127003679165461E-3</c:v>
                </c:pt>
                <c:pt idx="144">
                  <c:v>1.610145244773868E-3</c:v>
                </c:pt>
                <c:pt idx="145">
                  <c:v>1.6001843006642623E-3</c:v>
                </c:pt>
                <c:pt idx="146">
                  <c:v>1.597501660854174E-3</c:v>
                </c:pt>
                <c:pt idx="147">
                  <c:v>1.592883944192626E-3</c:v>
                </c:pt>
                <c:pt idx="148">
                  <c:v>1.5883866688083074E-3</c:v>
                </c:pt>
                <c:pt idx="149">
                  <c:v>1.5840281064491818E-3</c:v>
                </c:pt>
                <c:pt idx="150">
                  <c:v>1.5719674147826204E-3</c:v>
                </c:pt>
                <c:pt idx="151">
                  <c:v>1.5683432059543367E-3</c:v>
                </c:pt>
                <c:pt idx="152">
                  <c:v>1.5649297742029958E-3</c:v>
                </c:pt>
                <c:pt idx="153">
                  <c:v>1.5617260967592686E-3</c:v>
                </c:pt>
                <c:pt idx="154">
                  <c:v>1.5587311508596141E-3</c:v>
                </c:pt>
                <c:pt idx="155">
                  <c:v>1.5509884749691425E-3</c:v>
                </c:pt>
                <c:pt idx="156">
                  <c:v>1.5488182278448296E-3</c:v>
                </c:pt>
                <c:pt idx="157">
                  <c:v>1.5468515986176632E-3</c:v>
                </c:pt>
                <c:pt idx="158">
                  <c:v>1.5450875645906762E-3</c:v>
                </c:pt>
                <c:pt idx="159">
                  <c:v>1.543525103072691E-3</c:v>
                </c:pt>
                <c:pt idx="160">
                  <c:v>1.5400369268404282E-3</c:v>
                </c:pt>
                <c:pt idx="161">
                  <c:v>1.5392705286753389E-3</c:v>
                </c:pt>
                <c:pt idx="162">
                  <c:v>1.5387005897254549E-3</c:v>
                </c:pt>
                <c:pt idx="163">
                  <c:v>1.5383260873574889E-3</c:v>
                </c:pt>
                <c:pt idx="164">
                  <c:v>1.538145998949731E-3</c:v>
                </c:pt>
                <c:pt idx="165">
                  <c:v>1.5387619913921821E-3</c:v>
                </c:pt>
                <c:pt idx="166">
                  <c:v>1.5419633000165218E-3</c:v>
                </c:pt>
                <c:pt idx="167">
                  <c:v>1.5452485560089079E-3</c:v>
                </c:pt>
                <c:pt idx="168">
                  <c:v>1.5454344033082393E-3</c:v>
                </c:pt>
                <c:pt idx="169">
                  <c:v>1.5456844490863333E-3</c:v>
                </c:pt>
                <c:pt idx="170">
                  <c:v>1.5510762057304656E-3</c:v>
                </c:pt>
                <c:pt idx="171">
                  <c:v>1.5532222298729067E-3</c:v>
                </c:pt>
                <c:pt idx="172">
                  <c:v>1.5587760949181515E-3</c:v>
                </c:pt>
                <c:pt idx="173">
                  <c:v>1.5596010771324123E-3</c:v>
                </c:pt>
                <c:pt idx="174">
                  <c:v>1.5604864353882979E-3</c:v>
                </c:pt>
                <c:pt idx="175">
                  <c:v>1.5686316911006459E-3</c:v>
                </c:pt>
                <c:pt idx="176">
                  <c:v>1.5774781263549872E-3</c:v>
                </c:pt>
                <c:pt idx="177">
                  <c:v>1.5787613513621717E-3</c:v>
                </c:pt>
                <c:pt idx="178">
                  <c:v>1.5800957623805663E-3</c:v>
                </c:pt>
                <c:pt idx="179">
                  <c:v>1.5814804344102887E-3</c:v>
                </c:pt>
                <c:pt idx="180">
                  <c:v>1.5884769522054381E-3</c:v>
                </c:pt>
                <c:pt idx="181">
                  <c:v>1.5911578135471033E-3</c:v>
                </c:pt>
                <c:pt idx="182">
                  <c:v>1.5954796131581041E-3</c:v>
                </c:pt>
                <c:pt idx="183">
                  <c:v>1.5970247108075541E-3</c:v>
                </c:pt>
                <c:pt idx="184">
                  <c:v>1.5985939260228098E-3</c:v>
                </c:pt>
                <c:pt idx="185">
                  <c:v>1.6047621775041169E-3</c:v>
                </c:pt>
                <c:pt idx="186">
                  <c:v>1.6064569246634997E-3</c:v>
                </c:pt>
                <c:pt idx="187">
                  <c:v>1.6079099396819618E-3</c:v>
                </c:pt>
                <c:pt idx="188">
                  <c:v>1.609344493958534E-3</c:v>
                </c:pt>
                <c:pt idx="189">
                  <c:v>1.6107520694893279E-3</c:v>
                </c:pt>
                <c:pt idx="190">
                  <c:v>1.6124369574493185E-3</c:v>
                </c:pt>
                <c:pt idx="191">
                  <c:v>1.6124820007812346E-3</c:v>
                </c:pt>
                <c:pt idx="192">
                  <c:v>1.6121991362749353E-3</c:v>
                </c:pt>
                <c:pt idx="193">
                  <c:v>1.6089051277304658E-3</c:v>
                </c:pt>
                <c:pt idx="194">
                  <c:v>1.6091961331338347E-3</c:v>
                </c:pt>
                <c:pt idx="195">
                  <c:v>1.6060145173261524E-3</c:v>
                </c:pt>
                <c:pt idx="196">
                  <c:v>1.6039511360249985E-3</c:v>
                </c:pt>
                <c:pt idx="197">
                  <c:v>1.6016568432149678E-3</c:v>
                </c:pt>
                <c:pt idx="198">
                  <c:v>1.5953375015744301E-3</c:v>
                </c:pt>
                <c:pt idx="199">
                  <c:v>1.5841117284946342E-3</c:v>
                </c:pt>
                <c:pt idx="200">
                  <c:v>1.5807359468275792E-3</c:v>
                </c:pt>
                <c:pt idx="201">
                  <c:v>1.5736143418733362E-3</c:v>
                </c:pt>
                <c:pt idx="202">
                  <c:v>1.5719572345077486E-3</c:v>
                </c:pt>
                <c:pt idx="203">
                  <c:v>1.5630678200514447E-3</c:v>
                </c:pt>
                <c:pt idx="204">
                  <c:v>1.5595100730126932E-3</c:v>
                </c:pt>
                <c:pt idx="205">
                  <c:v>1.5559888593058939E-3</c:v>
                </c:pt>
                <c:pt idx="206">
                  <c:v>1.5486653650448154E-3</c:v>
                </c:pt>
                <c:pt idx="207">
                  <c:v>1.5455669179027924E-3</c:v>
                </c:pt>
                <c:pt idx="208">
                  <c:v>1.5358589498805409E-3</c:v>
                </c:pt>
                <c:pt idx="209">
                  <c:v>1.5320120157773778E-3</c:v>
                </c:pt>
                <c:pt idx="210">
                  <c:v>1.5302731049032445E-3</c:v>
                </c:pt>
                <c:pt idx="211">
                  <c:v>1.5285928778274727E-3</c:v>
                </c:pt>
                <c:pt idx="212">
                  <c:v>1.5232552890951808E-3</c:v>
                </c:pt>
                <c:pt idx="213">
                  <c:v>1.5218934702768588E-3</c:v>
                </c:pt>
                <c:pt idx="214">
                  <c:v>1.5208241735749151E-3</c:v>
                </c:pt>
                <c:pt idx="215">
                  <c:v>1.5198480407022444E-3</c:v>
                </c:pt>
                <c:pt idx="216">
                  <c:v>1.5189468946800429E-3</c:v>
                </c:pt>
                <c:pt idx="217">
                  <c:v>1.5175387638678393E-3</c:v>
                </c:pt>
                <c:pt idx="218">
                  <c:v>1.5173735133039257E-3</c:v>
                </c:pt>
                <c:pt idx="219">
                  <c:v>1.5181573888071545E-3</c:v>
                </c:pt>
                <c:pt idx="220">
                  <c:v>1.5178827144753104E-3</c:v>
                </c:pt>
                <c:pt idx="221">
                  <c:v>1.5176768902415831E-3</c:v>
                </c:pt>
                <c:pt idx="222">
                  <c:v>1.5190090846233454E-3</c:v>
                </c:pt>
                <c:pt idx="223">
                  <c:v>1.5196440254277954E-3</c:v>
                </c:pt>
                <c:pt idx="224">
                  <c:v>1.5214283128307424E-3</c:v>
                </c:pt>
                <c:pt idx="225">
                  <c:v>1.52169216682322E-3</c:v>
                </c:pt>
                <c:pt idx="226">
                  <c:v>1.5220082256509509E-3</c:v>
                </c:pt>
                <c:pt idx="227">
                  <c:v>1.5259303735050099E-3</c:v>
                </c:pt>
                <c:pt idx="228">
                  <c:v>1.526465379619498E-3</c:v>
                </c:pt>
                <c:pt idx="229">
                  <c:v>1.5285884620132653E-3</c:v>
                </c:pt>
                <c:pt idx="230">
                  <c:v>1.5291662692627369E-3</c:v>
                </c:pt>
                <c:pt idx="231">
                  <c:v>1.5319350214085814E-3</c:v>
                </c:pt>
                <c:pt idx="232">
                  <c:v>1.5329943024013915E-3</c:v>
                </c:pt>
                <c:pt idx="233">
                  <c:v>1.5340312131753762E-3</c:v>
                </c:pt>
                <c:pt idx="234">
                  <c:v>1.5359352342638258E-3</c:v>
                </c:pt>
                <c:pt idx="235">
                  <c:v>1.5364795061283266E-3</c:v>
                </c:pt>
                <c:pt idx="236">
                  <c:v>1.5389094360341491E-3</c:v>
                </c:pt>
                <c:pt idx="237">
                  <c:v>1.5398296588584603E-3</c:v>
                </c:pt>
                <c:pt idx="238">
                  <c:v>1.5407333559219749E-3</c:v>
                </c:pt>
                <c:pt idx="239">
                  <c:v>1.5424213519827853E-3</c:v>
                </c:pt>
                <c:pt idx="240">
                  <c:v>1.5428911240064536E-3</c:v>
                </c:pt>
                <c:pt idx="241">
                  <c:v>1.5450331771312462E-3</c:v>
                </c:pt>
                <c:pt idx="242">
                  <c:v>1.5458552530256779E-3</c:v>
                </c:pt>
                <c:pt idx="243">
                  <c:v>1.5466666476281477E-3</c:v>
                </c:pt>
                <c:pt idx="244">
                  <c:v>1.5482306636054044E-3</c:v>
                </c:pt>
                <c:pt idx="245">
                  <c:v>1.5486407854030874E-3</c:v>
                </c:pt>
                <c:pt idx="246">
                  <c:v>1.5505926236808836E-3</c:v>
                </c:pt>
                <c:pt idx="247">
                  <c:v>1.5513574639813104E-3</c:v>
                </c:pt>
                <c:pt idx="248">
                  <c:v>1.5521174674748193E-3</c:v>
                </c:pt>
                <c:pt idx="249">
                  <c:v>1.5536316519540114E-3</c:v>
                </c:pt>
                <c:pt idx="250">
                  <c:v>1.5540056328048587E-3</c:v>
                </c:pt>
                <c:pt idx="251">
                  <c:v>1.5562557326621201E-3</c:v>
                </c:pt>
                <c:pt idx="252">
                  <c:v>1.5570051418740826E-3</c:v>
                </c:pt>
                <c:pt idx="253">
                  <c:v>1.5585242190410938E-3</c:v>
                </c:pt>
                <c:pt idx="254">
                  <c:v>1.5588926699641389E-3</c:v>
                </c:pt>
                <c:pt idx="255">
                  <c:v>1.5592617319253536E-3</c:v>
                </c:pt>
                <c:pt idx="256">
                  <c:v>1.5615347709467676E-3</c:v>
                </c:pt>
                <c:pt idx="257">
                  <c:v>1.5622961358733921E-3</c:v>
                </c:pt>
                <c:pt idx="258">
                  <c:v>1.5638409206303158E-3</c:v>
                </c:pt>
                <c:pt idx="259">
                  <c:v>1.5642157980372273E-3</c:v>
                </c:pt>
                <c:pt idx="260">
                  <c:v>1.5645912864195677E-3</c:v>
                </c:pt>
                <c:pt idx="261">
                  <c:v>1.5669030206243476E-3</c:v>
                </c:pt>
                <c:pt idx="262">
                  <c:v>1.5676772839515274E-3</c:v>
                </c:pt>
                <c:pt idx="263">
                  <c:v>1.5692479119293545E-3</c:v>
                </c:pt>
                <c:pt idx="264">
                  <c:v>1.5696292153699262E-3</c:v>
                </c:pt>
                <c:pt idx="265">
                  <c:v>1.570011129715056E-3</c:v>
                </c:pt>
                <c:pt idx="266">
                  <c:v>1.5723615591581039E-3</c:v>
                </c:pt>
                <c:pt idx="267">
                  <c:v>1.5731487209015259E-3</c:v>
                </c:pt>
                <c:pt idx="268">
                  <c:v>1.5751498534903351E-3</c:v>
                </c:pt>
                <c:pt idx="269">
                  <c:v>1.5755378895590448E-3</c:v>
                </c:pt>
                <c:pt idx="270">
                  <c:v>1.5759265364666611E-3</c:v>
                </c:pt>
                <c:pt idx="271">
                  <c:v>1.5779103866656848E-3</c:v>
                </c:pt>
                <c:pt idx="272">
                  <c:v>1.5787104468462636E-3</c:v>
                </c:pt>
                <c:pt idx="273">
                  <c:v>1.5803327641971895E-3</c:v>
                </c:pt>
                <c:pt idx="274">
                  <c:v>1.5807269183105641E-3</c:v>
                </c:pt>
                <c:pt idx="275">
                  <c:v>1.5811216831987474E-3</c:v>
                </c:pt>
                <c:pt idx="276">
                  <c:v>1.5835495032778097E-3</c:v>
                </c:pt>
                <c:pt idx="277">
                  <c:v>1.5843624619138463E-3</c:v>
                </c:pt>
                <c:pt idx="278">
                  <c:v>1.5860106254361403E-3</c:v>
                </c:pt>
                <c:pt idx="279">
                  <c:v>1.5864112041869688E-3</c:v>
                </c:pt>
                <c:pt idx="280">
                  <c:v>1.5868123936431612E-3</c:v>
                </c:pt>
                <c:pt idx="281">
                  <c:v>1.5892789091251985E-3</c:v>
                </c:pt>
                <c:pt idx="282">
                  <c:v>1.5901047662323794E-3</c:v>
                </c:pt>
                <c:pt idx="283">
                  <c:v>1.5917787769325839E-3</c:v>
                </c:pt>
                <c:pt idx="284">
                  <c:v>1.5921857798472522E-3</c:v>
                </c:pt>
                <c:pt idx="285">
                  <c:v>1.5925933933986565E-3</c:v>
                </c:pt>
                <c:pt idx="286">
                  <c:v>1.5950986043411855E-3</c:v>
                </c:pt>
                <c:pt idx="287">
                  <c:v>1.595937359940426E-3</c:v>
                </c:pt>
                <c:pt idx="288">
                  <c:v>1.5976372188215974E-3</c:v>
                </c:pt>
                <c:pt idx="289">
                  <c:v>1.5980506454256471E-3</c:v>
                </c:pt>
                <c:pt idx="290">
                  <c:v>1.598464682595953E-3</c:v>
                </c:pt>
                <c:pt idx="291">
                  <c:v>1.6018602431660911E-3</c:v>
                </c:pt>
                <c:pt idx="292">
                  <c:v>1.6022785612811452E-3</c:v>
                </c:pt>
                <c:pt idx="293">
                  <c:v>1.6026974899098633E-3</c:v>
                </c:pt>
                <c:pt idx="294">
                  <c:v>1.6044262613736139E-3</c:v>
                </c:pt>
                <c:pt idx="295">
                  <c:v>1.6065690592882802E-3</c:v>
                </c:pt>
                <c:pt idx="296">
                  <c:v>1.6074326868004141E-3</c:v>
                </c:pt>
                <c:pt idx="297">
                  <c:v>1.6082981569537729E-3</c:v>
                </c:pt>
                <c:pt idx="298">
                  <c:v>1.6100512469015629E-3</c:v>
                </c:pt>
                <c:pt idx="299">
                  <c:v>1.6104781298623588E-3</c:v>
                </c:pt>
                <c:pt idx="300">
                  <c:v>1.6126531473065198E-3</c:v>
                </c:pt>
                <c:pt idx="301">
                  <c:v>1.6135296732991227E-3</c:v>
                </c:pt>
                <c:pt idx="302">
                  <c:v>1.6144080419329503E-3</c:v>
                </c:pt>
                <c:pt idx="303">
                  <c:v>1.6161869830827458E-3</c:v>
                </c:pt>
                <c:pt idx="304">
                  <c:v>1.6166202882085937E-3</c:v>
                </c:pt>
                <c:pt idx="305">
                  <c:v>1.6188275247285648E-3</c:v>
                </c:pt>
                <c:pt idx="306">
                  <c:v>1.6197169492178458E-3</c:v>
                </c:pt>
                <c:pt idx="307">
                  <c:v>1.6206082163510531E-3</c:v>
                </c:pt>
                <c:pt idx="308">
                  <c:v>1.6224130097544295E-3</c:v>
                </c:pt>
                <c:pt idx="309">
                  <c:v>1.6228527365482676E-3</c:v>
                </c:pt>
                <c:pt idx="310">
                  <c:v>1.6250921916921939E-3</c:v>
                </c:pt>
                <c:pt idx="311">
                  <c:v>1.6259945146970638E-3</c:v>
                </c:pt>
                <c:pt idx="312">
                  <c:v>1.6268986803512631E-3</c:v>
                </c:pt>
                <c:pt idx="313">
                  <c:v>1.6287293270635106E-3</c:v>
                </c:pt>
                <c:pt idx="314">
                  <c:v>1.6296390287780932E-3</c:v>
                </c:pt>
                <c:pt idx="315">
                  <c:v>1.6319128599620323E-3</c:v>
                </c:pt>
                <c:pt idx="316">
                  <c:v>1.6328290069267035E-3</c:v>
                </c:pt>
                <c:pt idx="317">
                  <c:v>1.6346839766737372E-3</c:v>
                </c:pt>
                <c:pt idx="318">
                  <c:v>1.635135935159418E-3</c:v>
                </c:pt>
                <c:pt idx="319">
                  <c:v>1.635588503788328E-3</c:v>
                </c:pt>
                <c:pt idx="320">
                  <c:v>1.6383645846039833E-3</c:v>
                </c:pt>
                <c:pt idx="321">
                  <c:v>1.6392936302045056E-3</c:v>
                </c:pt>
                <c:pt idx="322">
                  <c:v>1.6411744554784844E-3</c:v>
                </c:pt>
                <c:pt idx="323">
                  <c:v>1.6416328341941136E-3</c:v>
                </c:pt>
                <c:pt idx="324">
                  <c:v>1.6420918229815267E-3</c:v>
                </c:pt>
                <c:pt idx="325">
                  <c:v>1.6449065997439513E-3</c:v>
                </c:pt>
                <c:pt idx="326">
                  <c:v>1.6458485439960113E-3</c:v>
                </c:pt>
                <c:pt idx="327">
                  <c:v>1.6477552258890396E-3</c:v>
                </c:pt>
                <c:pt idx="328">
                  <c:v>1.6482200243246245E-3</c:v>
                </c:pt>
                <c:pt idx="329">
                  <c:v>1.6486854327564034E-3</c:v>
                </c:pt>
                <c:pt idx="330">
                  <c:v>1.651538905528343E-3</c:v>
                </c:pt>
                <c:pt idx="331">
                  <c:v>1.6524937484580845E-3</c:v>
                </c:pt>
                <c:pt idx="332">
                  <c:v>1.6544262880650398E-3</c:v>
                </c:pt>
                <c:pt idx="333">
                  <c:v>1.6548975057029125E-3</c:v>
                </c:pt>
                <c:pt idx="334">
                  <c:v>1.6553693332645931E-3</c:v>
                </c:pt>
                <c:pt idx="335">
                  <c:v>1.6582615021114076E-3</c:v>
                </c:pt>
                <c:pt idx="336">
                  <c:v>1.6587366904498024E-3</c:v>
                </c:pt>
                <c:pt idx="337">
                  <c:v>1.6597053490088332E-3</c:v>
                </c:pt>
                <c:pt idx="338">
                  <c:v>1.6616652784910702E-3</c:v>
                </c:pt>
                <c:pt idx="339">
                  <c:v>1.6621435246603452E-3</c:v>
                </c:pt>
                <c:pt idx="340">
                  <c:v>1.6645762817492453E-3</c:v>
                </c:pt>
                <c:pt idx="341">
                  <c:v>1.6655559962907018E-3</c:v>
                </c:pt>
                <c:pt idx="342">
                  <c:v>1.6665375534949955E-3</c:v>
                </c:pt>
                <c:pt idx="343">
                  <c:v>1.66852334285119E-3</c:v>
                </c:pt>
                <c:pt idx="344">
                  <c:v>1.6690080070952944E-3</c:v>
                </c:pt>
                <c:pt idx="345">
                  <c:v>1.6714729795076488E-3</c:v>
                </c:pt>
                <c:pt idx="346">
                  <c:v>1.6724655927105778E-3</c:v>
                </c:pt>
                <c:pt idx="347">
                  <c:v>1.6734600485817468E-3</c:v>
                </c:pt>
                <c:pt idx="348">
                  <c:v>1.6754716989402993E-3</c:v>
                </c:pt>
                <c:pt idx="349">
                  <c:v>1.6759627807341479E-3</c:v>
                </c:pt>
                <c:pt idx="350">
                  <c:v>1.6784599679774046E-3</c:v>
                </c:pt>
                <c:pt idx="351">
                  <c:v>1.6794654798661195E-3</c:v>
                </c:pt>
                <c:pt idx="352">
                  <c:v>1.6804728344257762E-3</c:v>
                </c:pt>
                <c:pt idx="353">
                  <c:v>1.683541137980115E-3</c:v>
                </c:pt>
                <c:pt idx="354">
                  <c:v>1.6840392509176461E-3</c:v>
                </c:pt>
                <c:pt idx="355">
                  <c:v>1.6855372473125001E-3</c:v>
                </c:pt>
                <c:pt idx="356">
                  <c:v>1.686555657911315E-3</c:v>
                </c:pt>
                <c:pt idx="357">
                  <c:v>1.6875759111837734E-3</c:v>
                </c:pt>
                <c:pt idx="358">
                  <c:v>1.6880782957194823E-3</c:v>
                </c:pt>
                <c:pt idx="359">
                  <c:v>1.6906650777755855E-3</c:v>
                </c:pt>
                <c:pt idx="360">
                  <c:v>1.6932288524918262E-3</c:v>
                </c:pt>
                <c:pt idx="361">
                  <c:v>1.6942610879477904E-3</c:v>
                </c:pt>
                <c:pt idx="362">
                  <c:v>1.6963487975328972E-3</c:v>
                </c:pt>
                <c:pt idx="363">
                  <c:v>1.6968585192658064E-3</c:v>
                </c:pt>
                <c:pt idx="364">
                  <c:v>1.6973688504558439E-3</c:v>
                </c:pt>
                <c:pt idx="365">
                  <c:v>1.7004931971845967E-3</c:v>
                </c:pt>
                <c:pt idx="366">
                  <c:v>1.7015383314777205E-3</c:v>
                </c:pt>
                <c:pt idx="367">
                  <c:v>1.7036519067726078E-3</c:v>
                </c:pt>
                <c:pt idx="368">
                  <c:v>1.7041680439551163E-3</c:v>
                </c:pt>
                <c:pt idx="369">
                  <c:v>1.7046847905155538E-3</c:v>
                </c:pt>
                <c:pt idx="370">
                  <c:v>1.7078478338028447E-3</c:v>
                </c:pt>
                <c:pt idx="371">
                  <c:v>1.7089058669566577E-3</c:v>
                </c:pt>
                <c:pt idx="372">
                  <c:v>1.711045309150638E-3</c:v>
                </c:pt>
                <c:pt idx="373">
                  <c:v>1.7115678612244015E-3</c:v>
                </c:pt>
                <c:pt idx="374">
                  <c:v>1.712091022597474E-3</c:v>
                </c:pt>
                <c:pt idx="375">
                  <c:v>1.7185290048462721E-3</c:v>
                </c:pt>
                <c:pt idx="376">
                  <c:v>1.719057971248418E-3</c:v>
                </c:pt>
                <c:pt idx="377">
                  <c:v>1.7206837881270675E-3</c:v>
                </c:pt>
                <c:pt idx="378">
                  <c:v>1.7239118144386824E-3</c:v>
                </c:pt>
                <c:pt idx="379">
                  <c:v>1.7261029940387944E-3</c:v>
                </c:pt>
                <c:pt idx="380">
                  <c:v>1.726638374201922E-3</c:v>
                </c:pt>
                <c:pt idx="381">
                  <c:v>1.7271743635024592E-3</c:v>
                </c:pt>
                <c:pt idx="382">
                  <c:v>1.7304534969071973E-3</c:v>
                </c:pt>
                <c:pt idx="383">
                  <c:v>1.7315502267894844E-3</c:v>
                </c:pt>
                <c:pt idx="384">
                  <c:v>1.7337672769197688E-3</c:v>
                </c:pt>
                <c:pt idx="385">
                  <c:v>1.7343090702698002E-3</c:v>
                </c:pt>
                <c:pt idx="386">
                  <c:v>1.7348514726758532E-3</c:v>
                </c:pt>
                <c:pt idx="387">
                  <c:v>1.7381693029371709E-3</c:v>
                </c:pt>
                <c:pt idx="388">
                  <c:v>1.7392789317768797E-3</c:v>
                </c:pt>
                <c:pt idx="389">
                  <c:v>1.7415218536709354E-3</c:v>
                </c:pt>
                <c:pt idx="390">
                  <c:v>1.7420700596318742E-3</c:v>
                </c:pt>
                <c:pt idx="391">
                  <c:v>1.7426188745642728E-3</c:v>
                </c:pt>
                <c:pt idx="392">
                  <c:v>1.7459754017553728E-3</c:v>
                </c:pt>
                <c:pt idx="393">
                  <c:v>1.7470979295812618E-3</c:v>
                </c:pt>
                <c:pt idx="394">
                  <c:v>1.7493667244863141E-3</c:v>
                </c:pt>
                <c:pt idx="395">
                  <c:v>1.7499213424730306E-3</c:v>
                </c:pt>
                <c:pt idx="396">
                  <c:v>1.750476569342882E-3</c:v>
                </c:pt>
                <c:pt idx="397">
                  <c:v>1.7532958770274387E-3</c:v>
                </c:pt>
                <c:pt idx="398">
                  <c:v>1.7538541534624506E-3</c:v>
                </c:pt>
                <c:pt idx="399">
                  <c:v>1.7544130387250889E-3</c:v>
                </c:pt>
                <c:pt idx="400">
                  <c:v>1.7555493705287812E-3</c:v>
                </c:pt>
                <c:pt idx="401">
                  <c:v>1.7566875450122921E-3</c:v>
                </c:pt>
                <c:pt idx="402">
                  <c:v>1.7601131245533117E-3</c:v>
                </c:pt>
                <c:pt idx="403">
                  <c:v>1.7612586697676735E-3</c:v>
                </c:pt>
                <c:pt idx="404">
                  <c:v>1.762406057664748E-3</c:v>
                </c:pt>
                <c:pt idx="405">
                  <c:v>1.7635552882445352E-3</c:v>
                </c:pt>
                <c:pt idx="406">
                  <c:v>1.7647063615099298E-3</c:v>
                </c:pt>
                <c:pt idx="407">
                  <c:v>1.7681706374110737E-3</c:v>
                </c:pt>
                <c:pt idx="408">
                  <c:v>1.7693290814188973E-3</c:v>
                </c:pt>
                <c:pt idx="409">
                  <c:v>1.7704893681123283E-3</c:v>
                </c:pt>
                <c:pt idx="410">
                  <c:v>1.7716514974913666E-3</c:v>
                </c:pt>
                <c:pt idx="411">
                  <c:v>1.772815469561801E-3</c:v>
                </c:pt>
                <c:pt idx="412">
                  <c:v>1.7763184418983263E-3</c:v>
                </c:pt>
                <c:pt idx="413">
                  <c:v>1.777489784722768E-3</c:v>
                </c:pt>
                <c:pt idx="414">
                  <c:v>1.7786629702386059E-3</c:v>
                </c:pt>
                <c:pt idx="415">
                  <c:v>1.7798379984458402E-3</c:v>
                </c:pt>
                <c:pt idx="416">
                  <c:v>1.7810148693415762E-3</c:v>
                </c:pt>
                <c:pt idx="417">
                  <c:v>1.7845565381858456E-3</c:v>
                </c:pt>
                <c:pt idx="418">
                  <c:v>1.7857407798529559E-3</c:v>
                </c:pt>
                <c:pt idx="419">
                  <c:v>1.7875293504020083E-3</c:v>
                </c:pt>
                <c:pt idx="420">
                  <c:v>1.7911380593433621E-3</c:v>
                </c:pt>
                <c:pt idx="421">
                  <c:v>1.791725644015342E-3</c:v>
                </c:pt>
                <c:pt idx="422">
                  <c:v>1.7947081534919554E-3</c:v>
                </c:pt>
                <c:pt idx="423">
                  <c:v>1.7959080757787205E-3</c:v>
                </c:pt>
                <c:pt idx="424">
                  <c:v>1.7983321356019775E-3</c:v>
                </c:pt>
                <c:pt idx="425">
                  <c:v>1.7989252131521763E-3</c:v>
                </c:pt>
                <c:pt idx="426">
                  <c:v>1.7995188990615313E-3</c:v>
                </c:pt>
                <c:pt idx="427">
                  <c:v>1.8031463069938024E-3</c:v>
                </c:pt>
                <c:pt idx="428">
                  <c:v>1.8043591284523698E-3</c:v>
                </c:pt>
                <c:pt idx="429">
                  <c:v>1.8068090703583404E-3</c:v>
                </c:pt>
                <c:pt idx="430">
                  <c:v>1.8074085556807687E-3</c:v>
                </c:pt>
                <c:pt idx="431">
                  <c:v>1.8080086492741174E-3</c:v>
                </c:pt>
                <c:pt idx="432">
                  <c:v>1.8116747547819267E-3</c:v>
                </c:pt>
                <c:pt idx="433">
                  <c:v>1.8129004754384405E-3</c:v>
                </c:pt>
                <c:pt idx="434">
                  <c:v>1.8153763007777376E-3</c:v>
                </c:pt>
                <c:pt idx="435">
                  <c:v>1.8159821932409864E-3</c:v>
                </c:pt>
                <c:pt idx="436">
                  <c:v>1.8165886938827853E-3</c:v>
                </c:pt>
                <c:pt idx="437">
                  <c:v>1.8202934970497936E-3</c:v>
                </c:pt>
                <c:pt idx="438">
                  <c:v>1.8215321169356264E-3</c:v>
                </c:pt>
                <c:pt idx="439">
                  <c:v>1.8240338270664683E-3</c:v>
                </c:pt>
                <c:pt idx="440">
                  <c:v>1.8246461260329125E-3</c:v>
                </c:pt>
                <c:pt idx="441">
                  <c:v>1.8296187945012385E-3</c:v>
                </c:pt>
                <c:pt idx="442">
                  <c:v>1.8308712287374851E-3</c:v>
                </c:pt>
                <c:pt idx="443">
                  <c:v>1.8340387094704965E-3</c:v>
                </c:pt>
                <c:pt idx="444">
                  <c:v>1.8346583293660582E-3</c:v>
                </c:pt>
                <c:pt idx="445">
                  <c:v>1.8371610410391481E-3</c:v>
                </c:pt>
                <c:pt idx="446">
                  <c:v>1.8384245317251877E-3</c:v>
                </c:pt>
                <c:pt idx="447">
                  <c:v>1.8396898651551106E-3</c:v>
                </c:pt>
                <c:pt idx="448">
                  <c:v>1.8422448781451467E-3</c:v>
                </c:pt>
                <c:pt idx="449">
                  <c:v>1.8428705960852941E-3</c:v>
                </c:pt>
                <c:pt idx="450">
                  <c:v>1.8460441734764836E-3</c:v>
                </c:pt>
                <c:pt idx="451">
                  <c:v>1.8473205633778116E-3</c:v>
                </c:pt>
                <c:pt idx="452">
                  <c:v>1.848598796028426E-3</c:v>
                </c:pt>
                <c:pt idx="453">
                  <c:v>1.851179697880817E-3</c:v>
                </c:pt>
                <c:pt idx="454">
                  <c:v>1.851811820278303E-3</c:v>
                </c:pt>
                <c:pt idx="455">
                  <c:v>1.855017600512691E-3</c:v>
                </c:pt>
                <c:pt idx="456">
                  <c:v>1.8563068896590245E-3</c:v>
                </c:pt>
                <c:pt idx="457">
                  <c:v>1.857598021557346E-3</c:v>
                </c:pt>
                <c:pt idx="458">
                  <c:v>1.860862653797782E-3</c:v>
                </c:pt>
                <c:pt idx="459">
                  <c:v>1.8615014870653618E-3</c:v>
                </c:pt>
                <c:pt idx="460">
                  <c:v>1.8647416326362941E-3</c:v>
                </c:pt>
                <c:pt idx="461">
                  <c:v>1.8660447490948691E-3</c:v>
                </c:pt>
                <c:pt idx="462">
                  <c:v>1.8686759040751546E-3</c:v>
                </c:pt>
                <c:pt idx="463">
                  <c:v>1.8693202257775293E-3</c:v>
                </c:pt>
                <c:pt idx="464">
                  <c:v>1.8699651550918035E-3</c:v>
                </c:pt>
                <c:pt idx="465">
                  <c:v>1.8752181618940692E-3</c:v>
                </c:pt>
                <c:pt idx="466">
                  <c:v>1.8778752101184801E-3</c:v>
                </c:pt>
                <c:pt idx="467">
                  <c:v>1.8785259343640642E-3</c:v>
                </c:pt>
                <c:pt idx="468">
                  <c:v>1.8791772661253699E-3</c:v>
                </c:pt>
                <c:pt idx="469">
                  <c:v>1.8831529553433876E-3</c:v>
                </c:pt>
                <c:pt idx="470">
                  <c:v>1.8844818706396883E-3</c:v>
                </c:pt>
                <c:pt idx="471">
                  <c:v>1.8871648135661068E-3</c:v>
                </c:pt>
                <c:pt idx="472">
                  <c:v>1.8878219396740656E-3</c:v>
                </c:pt>
                <c:pt idx="473">
                  <c:v>1.8884796731968587E-3</c:v>
                </c:pt>
                <c:pt idx="474">
                  <c:v>1.8924940607799627E-3</c:v>
                </c:pt>
                <c:pt idx="475">
                  <c:v>1.8938358755382634E-3</c:v>
                </c:pt>
                <c:pt idx="476">
                  <c:v>1.8965447146415261E-3</c:v>
                </c:pt>
                <c:pt idx="477">
                  <c:v>1.8972082419202799E-3</c:v>
                </c:pt>
                <c:pt idx="478">
                  <c:v>1.8978723765154222E-3</c:v>
                </c:pt>
                <c:pt idx="479">
                  <c:v>1.9032801768094042E-3</c:v>
                </c:pt>
                <c:pt idx="480">
                  <c:v>1.9039485760951418E-3</c:v>
                </c:pt>
                <c:pt idx="481">
                  <c:v>1.9046175826181156E-3</c:v>
                </c:pt>
                <c:pt idx="482">
                  <c:v>1.9073553762980549E-3</c:v>
                </c:pt>
                <c:pt idx="483">
                  <c:v>1.9107543605986952E-3</c:v>
                </c:pt>
                <c:pt idx="484">
                  <c:v>1.9121210458256099E-3</c:v>
                </c:pt>
                <c:pt idx="485">
                  <c:v>1.9134896141007238E-3</c:v>
                </c:pt>
                <c:pt idx="486">
                  <c:v>1.9162541544722606E-3</c:v>
                </c:pt>
                <c:pt idx="487">
                  <c:v>1.9169311670473184E-3</c:v>
                </c:pt>
                <c:pt idx="488">
                  <c:v>1.9203685542894164E-3</c:v>
                </c:pt>
                <c:pt idx="489">
                  <c:v>1.9217532535218778E-3</c:v>
                </c:pt>
                <c:pt idx="490">
                  <c:v>1.9231414869611183E-3</c:v>
                </c:pt>
                <c:pt idx="491">
                  <c:v>1.9259591850766256E-3</c:v>
                </c:pt>
                <c:pt idx="492">
                  <c:v>1.9266441394530465E-3</c:v>
                </c:pt>
                <c:pt idx="493">
                  <c:v>1.9301441244978421E-3</c:v>
                </c:pt>
                <c:pt idx="494">
                  <c:v>1.9315586375097116E-3</c:v>
                </c:pt>
                <c:pt idx="495">
                  <c:v>1.9329783761669421E-3</c:v>
                </c:pt>
                <c:pt idx="496">
                  <c:v>1.9358766149252943E-3</c:v>
                </c:pt>
                <c:pt idx="497">
                  <c:v>1.9365734484791128E-3</c:v>
                </c:pt>
                <c:pt idx="498">
                  <c:v>1.9401639113912537E-3</c:v>
                </c:pt>
                <c:pt idx="499">
                  <c:v>1.9416200782661117E-3</c:v>
                </c:pt>
                <c:pt idx="500">
                  <c:v>1.9430831622330169E-3</c:v>
                </c:pt>
                <c:pt idx="501">
                  <c:v>1.9460841454861308E-3</c:v>
                </c:pt>
                <c:pt idx="502">
                  <c:v>1.9475705765390622E-3</c:v>
                </c:pt>
                <c:pt idx="503">
                  <c:v>1.9512924655177898E-3</c:v>
                </c:pt>
                <c:pt idx="504">
                  <c:v>1.9528066557048243E-3</c:v>
                </c:pt>
                <c:pt idx="505">
                  <c:v>1.9559200752868509E-3</c:v>
                </c:pt>
                <c:pt idx="506">
                  <c:v>1.9566594785182592E-3</c:v>
                </c:pt>
                <c:pt idx="507">
                  <c:v>1.9574018677808742E-3</c:v>
                </c:pt>
                <c:pt idx="508">
                  <c:v>1.9620785949486259E-3</c:v>
                </c:pt>
                <c:pt idx="509">
                  <c:v>1.963655687771198E-3</c:v>
                </c:pt>
                <c:pt idx="510">
                  <c:v>1.9668962365127613E-3</c:v>
                </c:pt>
                <c:pt idx="511">
                  <c:v>1.9676673659249286E-3</c:v>
                </c:pt>
                <c:pt idx="512">
                  <c:v>1.9684415175990101E-3</c:v>
                </c:pt>
                <c:pt idx="513">
                  <c:v>1.973309174538862E-3</c:v>
                </c:pt>
                <c:pt idx="514">
                  <c:v>1.9749499106710886E-3</c:v>
                </c:pt>
                <c:pt idx="515">
                  <c:v>1.9783178695985436E-3</c:v>
                </c:pt>
                <c:pt idx="516">
                  <c:v>1.9791207591525473E-3</c:v>
                </c:pt>
                <c:pt idx="517">
                  <c:v>1.9799266705821141E-3</c:v>
                </c:pt>
                <c:pt idx="518">
                  <c:v>1.9927558704621942E-3</c:v>
                </c:pt>
                <c:pt idx="519">
                  <c:v>2.004233491290319E-3</c:v>
                </c:pt>
                <c:pt idx="520">
                  <c:v>2.017055161776222E-3</c:v>
                </c:pt>
                <c:pt idx="521">
                  <c:v>2.0303223409408547E-3</c:v>
                </c:pt>
                <c:pt idx="522">
                  <c:v>2.0440350302874943E-3</c:v>
                </c:pt>
                <c:pt idx="523">
                  <c:v>2.0550374198885896E-3</c:v>
                </c:pt>
                <c:pt idx="524">
                  <c:v>2.072796945806575E-3</c:v>
                </c:pt>
                <c:pt idx="525">
                  <c:v>2.0878461752443967E-3</c:v>
                </c:pt>
                <c:pt idx="526">
                  <c:v>2.103340921392373E-3</c:v>
                </c:pt>
                <c:pt idx="527">
                  <c:v>2.1216555570571696E-3</c:v>
                </c:pt>
                <c:pt idx="528">
                  <c:v>2.1356669709116454E-3</c:v>
                </c:pt>
                <c:pt idx="529">
                  <c:v>2.1524982779509393E-3</c:v>
                </c:pt>
                <c:pt idx="530">
                  <c:v>2.1697751090363833E-3</c:v>
                </c:pt>
                <c:pt idx="531">
                  <c:v>2.1874974661366176E-3</c:v>
                </c:pt>
                <c:pt idx="532">
                  <c:v>2.2056653512568837E-3</c:v>
                </c:pt>
                <c:pt idx="533">
                  <c:v>2.2242787664573265E-3</c:v>
                </c:pt>
                <c:pt idx="534">
                  <c:v>2.243337713858221E-3</c:v>
                </c:pt>
                <c:pt idx="535">
                  <c:v>2.2628421956164438E-3</c:v>
                </c:pt>
                <c:pt idx="536">
                  <c:v>2.2827922139463889E-3</c:v>
                </c:pt>
                <c:pt idx="537">
                  <c:v>2.3031877711121229E-3</c:v>
                </c:pt>
                <c:pt idx="538">
                  <c:v>2.324028869432615E-3</c:v>
                </c:pt>
                <c:pt idx="539">
                  <c:v>2.3453155112660514E-3</c:v>
                </c:pt>
                <c:pt idx="540">
                  <c:v>2.3670476990359764E-3</c:v>
                </c:pt>
                <c:pt idx="541">
                  <c:v>2.3892254352051519E-3</c:v>
                </c:pt>
                <c:pt idx="542">
                  <c:v>2.4118487222886263E-3</c:v>
                </c:pt>
                <c:pt idx="543">
                  <c:v>2.4349175628563518E-3</c:v>
                </c:pt>
                <c:pt idx="544">
                  <c:v>2.4584319595253386E-3</c:v>
                </c:pt>
                <c:pt idx="545">
                  <c:v>2.4771278601637809E-3</c:v>
                </c:pt>
                <c:pt idx="546">
                  <c:v>2.5014374019346631E-3</c:v>
                </c:pt>
                <c:pt idx="547">
                  <c:v>2.5261924932607322E-3</c:v>
                </c:pt>
                <c:pt idx="548">
                  <c:v>2.5513931366775789E-3</c:v>
                </c:pt>
                <c:pt idx="549">
                  <c:v>2.5826873795819693E-3</c:v>
                </c:pt>
                <c:pt idx="550">
                  <c:v>2.6088751706785087E-3</c:v>
                </c:pt>
                <c:pt idx="551">
                  <c:v>2.6355085376176149E-3</c:v>
                </c:pt>
                <c:pt idx="552">
                  <c:v>2.6645723363820026E-3</c:v>
                </c:pt>
                <c:pt idx="553">
                  <c:v>2.6921288937713922E-3</c:v>
                </c:pt>
                <c:pt idx="554">
                  <c:v>2.7201310418523833E-3</c:v>
                </c:pt>
                <c:pt idx="555">
                  <c:v>2.7464978250471652E-3</c:v>
                </c:pt>
                <c:pt idx="556">
                  <c:v>2.7899230902371048E-3</c:v>
                </c:pt>
                <c:pt idx="557">
                  <c:v>2.8216128617723902E-3</c:v>
                </c:pt>
                <c:pt idx="558">
                  <c:v>2.8516199760803894E-3</c:v>
                </c:pt>
                <c:pt idx="559">
                  <c:v>2.8820726937814614E-3</c:v>
                </c:pt>
                <c:pt idx="560">
                  <c:v>2.9129710183344532E-3</c:v>
                </c:pt>
                <c:pt idx="561">
                  <c:v>2.944314953250498E-3</c:v>
                </c:pt>
                <c:pt idx="562">
                  <c:v>2.9737838186554288E-3</c:v>
                </c:pt>
                <c:pt idx="563">
                  <c:v>3.0059733520330831E-3</c:v>
                </c:pt>
                <c:pt idx="564">
                  <c:v>3.0384978665009741E-3</c:v>
                </c:pt>
                <c:pt idx="565">
                  <c:v>3.071228428140671E-3</c:v>
                </c:pt>
                <c:pt idx="566">
                  <c:v>3.1063872886640379E-3</c:v>
                </c:pt>
                <c:pt idx="567">
                  <c:v>3.1391396360281125E-3</c:v>
                </c:pt>
                <c:pt idx="568">
                  <c:v>3.1717863867602464E-3</c:v>
                </c:pt>
                <c:pt idx="569">
                  <c:v>3.2043259021307868E-3</c:v>
                </c:pt>
                <c:pt idx="570">
                  <c:v>3.2367581812534521E-3</c:v>
                </c:pt>
                <c:pt idx="571">
                  <c:v>3.2690832232367345E-3</c:v>
                </c:pt>
                <c:pt idx="572">
                  <c:v>3.3013010271995815E-3</c:v>
                </c:pt>
                <c:pt idx="573">
                  <c:v>3.3334115922635564E-3</c:v>
                </c:pt>
                <c:pt idx="574">
                  <c:v>3.3654149175502226E-3</c:v>
                </c:pt>
                <c:pt idx="575">
                  <c:v>3.3950260461563428E-3</c:v>
                </c:pt>
                <c:pt idx="576">
                  <c:v>3.4268222523211973E-3</c:v>
                </c:pt>
                <c:pt idx="577">
                  <c:v>3.4585112144002172E-3</c:v>
                </c:pt>
                <c:pt idx="578">
                  <c:v>3.4900929315586269E-3</c:v>
                </c:pt>
                <c:pt idx="579">
                  <c:v>3.5238229167929955E-3</c:v>
                </c:pt>
                <c:pt idx="580">
                  <c:v>3.5551827851411769E-3</c:v>
                </c:pt>
                <c:pt idx="581">
                  <c:v>3.5864354076518791E-3</c:v>
                </c:pt>
                <c:pt idx="582">
                  <c:v>3.6175807834675795E-3</c:v>
                </c:pt>
                <c:pt idx="583">
                  <c:v>3.6486189117412144E-3</c:v>
                </c:pt>
                <c:pt idx="584">
                  <c:v>3.677331044547631E-3</c:v>
                </c:pt>
                <c:pt idx="585">
                  <c:v>3.7081620240149902E-3</c:v>
                </c:pt>
                <c:pt idx="586">
                  <c:v>3.7388857519564667E-3</c:v>
                </c:pt>
                <c:pt idx="587">
                  <c:v>3.7716989324555078E-3</c:v>
                </c:pt>
                <c:pt idx="588">
                  <c:v>3.8022008103337636E-3</c:v>
                </c:pt>
                <c:pt idx="589">
                  <c:v>3.832595435624169E-3</c:v>
                </c:pt>
                <c:pt idx="590">
                  <c:v>3.8628828074927317E-3</c:v>
                </c:pt>
                <c:pt idx="591">
                  <c:v>3.8930629251106878E-3</c:v>
                </c:pt>
                <c:pt idx="592">
                  <c:v>3.9231357876545036E-3</c:v>
                </c:pt>
                <c:pt idx="593">
                  <c:v>3.9531013943032572E-3</c:v>
                </c:pt>
                <c:pt idx="594">
                  <c:v>3.9829597442334139E-3</c:v>
                </c:pt>
                <c:pt idx="595">
                  <c:v>4.0127108366345126E-3</c:v>
                </c:pt>
                <c:pt idx="596">
                  <c:v>4.0423546706908602E-3</c:v>
                </c:pt>
                <c:pt idx="597">
                  <c:v>4.0676439280180072E-3</c:v>
                </c:pt>
                <c:pt idx="598">
                  <c:v>4.0970879073480614E-3</c:v>
                </c:pt>
                <c:pt idx="599">
                  <c:v>4.1264246237029088E-3</c:v>
                </c:pt>
                <c:pt idx="600">
                  <c:v>4.1556540763307758E-3</c:v>
                </c:pt>
                <c:pt idx="601">
                  <c:v>4.1889649375475586E-3</c:v>
                </c:pt>
                <c:pt idx="602">
                  <c:v>4.2263050554084891E-3</c:v>
                </c:pt>
                <c:pt idx="603">
                  <c:v>4.2468582077429436E-3</c:v>
                </c:pt>
                <c:pt idx="604">
                  <c:v>4.2756439461208353E-3</c:v>
                </c:pt>
                <c:pt idx="605">
                  <c:v>4.3022577290187849E-3</c:v>
                </c:pt>
                <c:pt idx="606">
                  <c:v>4.3308362595548084E-3</c:v>
                </c:pt>
                <c:pt idx="607">
                  <c:v>4.3593075220882405E-3</c:v>
                </c:pt>
                <c:pt idx="608">
                  <c:v>4.387671515876157E-3</c:v>
                </c:pt>
                <c:pt idx="609">
                  <c:v>4.4159282401648276E-3</c:v>
                </c:pt>
                <c:pt idx="610">
                  <c:v>4.4461057728910486E-3</c:v>
                </c:pt>
                <c:pt idx="611">
                  <c:v>4.4741406361885833E-3</c:v>
                </c:pt>
                <c:pt idx="612">
                  <c:v>4.5020682285321348E-3</c:v>
                </c:pt>
                <c:pt idx="613">
                  <c:v>4.5298885491556846E-3</c:v>
                </c:pt>
                <c:pt idx="614">
                  <c:v>4.5556027930468979E-3</c:v>
                </c:pt>
                <c:pt idx="615">
                  <c:v>4.5832169978012871E-3</c:v>
                </c:pt>
                <c:pt idx="616">
                  <c:v>4.6107629263483219E-3</c:v>
                </c:pt>
                <c:pt idx="617">
                  <c:v>4.6383227802430094E-3</c:v>
                </c:pt>
                <c:pt idx="618">
                  <c:v>4.668004416517154E-3</c:v>
                </c:pt>
                <c:pt idx="619">
                  <c:v>4.6958649819838615E-3</c:v>
                </c:pt>
                <c:pt idx="620">
                  <c:v>4.7239732651385433E-3</c:v>
                </c:pt>
                <c:pt idx="621">
                  <c:v>4.7523378852374776E-3</c:v>
                </c:pt>
                <c:pt idx="622">
                  <c:v>4.7809588441316553E-3</c:v>
                </c:pt>
                <c:pt idx="623">
                  <c:v>4.8098361436877566E-3</c:v>
                </c:pt>
                <c:pt idx="624">
                  <c:v>4.8389697857959884E-3</c:v>
                </c:pt>
                <c:pt idx="625">
                  <c:v>4.8683597723544044E-3</c:v>
                </c:pt>
                <c:pt idx="626">
                  <c:v>4.8980061052819688E-3</c:v>
                </c:pt>
                <c:pt idx="627">
                  <c:v>4.9257178539802533E-3</c:v>
                </c:pt>
                <c:pt idx="628">
                  <c:v>4.9558581667249841E-3</c:v>
                </c:pt>
                <c:pt idx="629">
                  <c:v>4.9862548255626971E-3</c:v>
                </c:pt>
                <c:pt idx="630">
                  <c:v>5.0169078324141898E-3</c:v>
                </c:pt>
                <c:pt idx="631">
                  <c:v>5.0478171892191694E-3</c:v>
                </c:pt>
                <c:pt idx="632">
                  <c:v>5.081267486132246E-3</c:v>
                </c:pt>
                <c:pt idx="633">
                  <c:v>5.1127082987657878E-3</c:v>
                </c:pt>
                <c:pt idx="634">
                  <c:v>5.1444054737189108E-3</c:v>
                </c:pt>
                <c:pt idx="635">
                  <c:v>5.1763590130569871E-3</c:v>
                </c:pt>
                <c:pt idx="636">
                  <c:v>5.2062092914059912E-3</c:v>
                </c:pt>
                <c:pt idx="637">
                  <c:v>5.2386567894870213E-3</c:v>
                </c:pt>
                <c:pt idx="638">
                  <c:v>5.2713606515263356E-3</c:v>
                </c:pt>
                <c:pt idx="639">
                  <c:v>5.3043208795879133E-3</c:v>
                </c:pt>
                <c:pt idx="640">
                  <c:v>5.3472874563127958E-3</c:v>
                </c:pt>
                <c:pt idx="641">
                  <c:v>5.3734640192329881E-3</c:v>
                </c:pt>
                <c:pt idx="642">
                  <c:v>5.4072121686334481E-3</c:v>
                </c:pt>
                <c:pt idx="643">
                  <c:v>5.441216699574529E-3</c:v>
                </c:pt>
                <c:pt idx="644">
                  <c:v>5.475477614281082E-3</c:v>
                </c:pt>
                <c:pt idx="645">
                  <c:v>5.5099949149884165E-3</c:v>
                </c:pt>
                <c:pt idx="646">
                  <c:v>5.5447686039475277E-3</c:v>
                </c:pt>
                <c:pt idx="647">
                  <c:v>5.5797986834303249E-3</c:v>
                </c:pt>
                <c:pt idx="648">
                  <c:v>5.6150851557244044E-3</c:v>
                </c:pt>
                <c:pt idx="649">
                  <c:v>5.6428206975366246E-3</c:v>
                </c:pt>
                <c:pt idx="650">
                  <c:v>5.6785633571049265E-3</c:v>
                </c:pt>
                <c:pt idx="651">
                  <c:v>5.7145623934096168E-3</c:v>
                </c:pt>
                <c:pt idx="652">
                  <c:v>5.7508178085665818E-3</c:v>
                </c:pt>
                <c:pt idx="653">
                  <c:v>5.8061009339049896E-3</c:v>
                </c:pt>
                <c:pt idx="654">
                  <c:v>5.8321883686547841E-3</c:v>
                </c:pt>
                <c:pt idx="655">
                  <c:v>5.8692696560504951E-3</c:v>
                </c:pt>
                <c:pt idx="656">
                  <c:v>5.9066073551543447E-3</c:v>
                </c:pt>
                <c:pt idx="657">
                  <c:v>5.9442014684003347E-3</c:v>
                </c:pt>
                <c:pt idx="658">
                  <c:v>5.9792776237514635E-3</c:v>
                </c:pt>
                <c:pt idx="659">
                  <c:v>6.0173656311099206E-3</c:v>
                </c:pt>
                <c:pt idx="660">
                  <c:v>6.0557100516244562E-3</c:v>
                </c:pt>
                <c:pt idx="661">
                  <c:v>6.0943108877102494E-3</c:v>
                </c:pt>
                <c:pt idx="662">
                  <c:v>6.1360183332727766E-3</c:v>
                </c:pt>
                <c:pt idx="663">
                  <c:v>6.1751509835052884E-3</c:v>
                </c:pt>
                <c:pt idx="664">
                  <c:v>6.2145400654120822E-3</c:v>
                </c:pt>
                <c:pt idx="665">
                  <c:v>6.2541855815631099E-3</c:v>
                </c:pt>
                <c:pt idx="666">
                  <c:v>6.291161387681969E-3</c:v>
                </c:pt>
                <c:pt idx="667">
                  <c:v>6.3313001611854016E-3</c:v>
                </c:pt>
                <c:pt idx="668">
                  <c:v>6.3716740716941445E-3</c:v>
                </c:pt>
                <c:pt idx="669">
                  <c:v>6.4122382332681607E-3</c:v>
                </c:pt>
                <c:pt idx="670">
                  <c:v>6.4529463186322467E-3</c:v>
                </c:pt>
                <c:pt idx="671">
                  <c:v>6.496730080865004E-3</c:v>
                </c:pt>
                <c:pt idx="672">
                  <c:v>6.5376033974168428E-3</c:v>
                </c:pt>
                <c:pt idx="673">
                  <c:v>6.5785346061244462E-3</c:v>
                </c:pt>
                <c:pt idx="674">
                  <c:v>6.6195237075865106E-3</c:v>
                </c:pt>
                <c:pt idx="675">
                  <c:v>6.6605707024095769E-3</c:v>
                </c:pt>
                <c:pt idx="676">
                  <c:v>6.7016755911975699E-3</c:v>
                </c:pt>
                <c:pt idx="677">
                  <c:v>6.7428383745518003E-3</c:v>
                </c:pt>
                <c:pt idx="678">
                  <c:v>6.7840590530814232E-3</c:v>
                </c:pt>
                <c:pt idx="679">
                  <c:v>6.8223204946925211E-3</c:v>
                </c:pt>
                <c:pt idx="680">
                  <c:v>6.8636520552358693E-3</c:v>
                </c:pt>
                <c:pt idx="681">
                  <c:v>6.9050415069592903E-3</c:v>
                </c:pt>
                <c:pt idx="682">
                  <c:v>6.9464888504544211E-3</c:v>
                </c:pt>
                <c:pt idx="683">
                  <c:v>6.9879940863101977E-3</c:v>
                </c:pt>
                <c:pt idx="684">
                  <c:v>7.0325989569635311E-3</c:v>
                </c:pt>
                <c:pt idx="685">
                  <c:v>7.0742249187510757E-3</c:v>
                </c:pt>
                <c:pt idx="686">
                  <c:v>7.1159087805898608E-3</c:v>
                </c:pt>
                <c:pt idx="687">
                  <c:v>7.1576505430942699E-3</c:v>
                </c:pt>
                <c:pt idx="688">
                  <c:v>7.1963886717304106E-3</c:v>
                </c:pt>
                <c:pt idx="689">
                  <c:v>7.2382412741960707E-3</c:v>
                </c:pt>
                <c:pt idx="690">
                  <c:v>7.2801517731800516E-3</c:v>
                </c:pt>
                <c:pt idx="691">
                  <c:v>7.3221201692766913E-3</c:v>
                </c:pt>
                <c:pt idx="692">
                  <c:v>7.3672278871433012E-3</c:v>
                </c:pt>
                <c:pt idx="693">
                  <c:v>7.4093170665748727E-3</c:v>
                </c:pt>
                <c:pt idx="694">
                  <c:v>7.4514641509936651E-3</c:v>
                </c:pt>
                <c:pt idx="695">
                  <c:v>7.4936691410140612E-3</c:v>
                </c:pt>
                <c:pt idx="696">
                  <c:v>7.548180130974462E-3</c:v>
                </c:pt>
                <c:pt idx="697">
                  <c:v>7.5905192344341817E-3</c:v>
                </c:pt>
                <c:pt idx="698">
                  <c:v>7.632916257780566E-3</c:v>
                </c:pt>
                <c:pt idx="699">
                  <c:v>7.6753712016767207E-3</c:v>
                </c:pt>
                <c:pt idx="700">
                  <c:v>7.7178840667882073E-3</c:v>
                </c:pt>
                <c:pt idx="701">
                  <c:v>7.7448186018875898E-3</c:v>
                </c:pt>
                <c:pt idx="702">
                  <c:v>7.7874220933999662E-3</c:v>
                </c:pt>
                <c:pt idx="703">
                  <c:v>7.8300834768293571E-3</c:v>
                </c:pt>
                <c:pt idx="704">
                  <c:v>7.8728027527459801E-3</c:v>
                </c:pt>
                <c:pt idx="705">
                  <c:v>7.9313172339341501E-3</c:v>
                </c:pt>
                <c:pt idx="706">
                  <c:v>7.9741776403635493E-3</c:v>
                </c:pt>
                <c:pt idx="707">
                  <c:v>8.020255168332888E-3</c:v>
                </c:pt>
                <c:pt idx="708">
                  <c:v>8.0600722315819304E-3</c:v>
                </c:pt>
                <c:pt idx="709">
                  <c:v>8.0936014963196214E-3</c:v>
                </c:pt>
                <c:pt idx="710">
                  <c:v>8.1366783248067644E-3</c:v>
                </c:pt>
                <c:pt idx="711">
                  <c:v>8.1798130626067334E-3</c:v>
                </c:pt>
                <c:pt idx="712">
                  <c:v>8.2230057103381826E-3</c:v>
                </c:pt>
                <c:pt idx="713">
                  <c:v>8.2662562686089593E-3</c:v>
                </c:pt>
                <c:pt idx="714">
                  <c:v>8.3191462807120208E-3</c:v>
                </c:pt>
                <c:pt idx="715">
                  <c:v>8.3625280445078914E-3</c:v>
                </c:pt>
                <c:pt idx="716">
                  <c:v>8.4059677402884246E-3</c:v>
                </c:pt>
                <c:pt idx="717">
                  <c:v>8.4494653687314653E-3</c:v>
                </c:pt>
                <c:pt idx="718">
                  <c:v>8.4833777397218171E-3</c:v>
                </c:pt>
                <c:pt idx="719">
                  <c:v>8.5269752158735335E-3</c:v>
                </c:pt>
                <c:pt idx="720">
                  <c:v>8.570611043911474E-3</c:v>
                </c:pt>
                <c:pt idx="721">
                  <c:v>8.6142439888063187E-3</c:v>
                </c:pt>
                <c:pt idx="722">
                  <c:v>8.6578314914216303E-3</c:v>
                </c:pt>
                <c:pt idx="723">
                  <c:v>8.7109288169712022E-3</c:v>
                </c:pt>
                <c:pt idx="724">
                  <c:v>8.7542847581522851E-3</c:v>
                </c:pt>
                <c:pt idx="725">
                  <c:v>8.7975162217358467E-3</c:v>
                </c:pt>
                <c:pt idx="726">
                  <c:v>8.8437975222677156E-3</c:v>
                </c:pt>
                <c:pt idx="727">
                  <c:v>8.8836057102848927E-3</c:v>
                </c:pt>
                <c:pt idx="728">
                  <c:v>8.92646373234008E-3</c:v>
                </c:pt>
                <c:pt idx="729">
                  <c:v>8.9691972709845143E-3</c:v>
                </c:pt>
                <c:pt idx="730">
                  <c:v>9.0118063247790134E-3</c:v>
                </c:pt>
                <c:pt idx="731">
                  <c:v>9.044881439207824E-3</c:v>
                </c:pt>
                <c:pt idx="732">
                  <c:v>9.0872650379377386E-3</c:v>
                </c:pt>
                <c:pt idx="733">
                  <c:v>9.1295241424023503E-3</c:v>
                </c:pt>
                <c:pt idx="734">
                  <c:v>9.1716587513022141E-3</c:v>
                </c:pt>
                <c:pt idx="735">
                  <c:v>9.2136688633432939E-3</c:v>
                </c:pt>
                <c:pt idx="736">
                  <c:v>9.264846385351003E-3</c:v>
                </c:pt>
                <c:pt idx="737">
                  <c:v>9.3065840051247007E-3</c:v>
                </c:pt>
                <c:pt idx="738">
                  <c:v>9.3481971286528617E-3</c:v>
                </c:pt>
                <c:pt idx="739">
                  <c:v>9.3896857545282299E-3</c:v>
                </c:pt>
                <c:pt idx="740">
                  <c:v>9.421851925686231E-3</c:v>
                </c:pt>
                <c:pt idx="741">
                  <c:v>9.4631150296348165E-3</c:v>
                </c:pt>
                <c:pt idx="742">
                  <c:v>9.5042536277771088E-3</c:v>
                </c:pt>
                <c:pt idx="743">
                  <c:v>9.5452677188541859E-3</c:v>
                </c:pt>
                <c:pt idx="744">
                  <c:v>9.5861573016017276E-3</c:v>
                </c:pt>
                <c:pt idx="745">
                  <c:v>9.6360029809726445E-3</c:v>
                </c:pt>
                <c:pt idx="746">
                  <c:v>9.6766200843050251E-3</c:v>
                </c:pt>
                <c:pt idx="747">
                  <c:v>9.7171126788960071E-3</c:v>
                </c:pt>
                <c:pt idx="748">
                  <c:v>9.7574807633800838E-3</c:v>
                </c:pt>
                <c:pt idx="749">
                  <c:v>9.7977243363917502E-3</c:v>
                </c:pt>
                <c:pt idx="750">
                  <c:v>9.8378433965728637E-3</c:v>
                </c:pt>
                <c:pt idx="751">
                  <c:v>9.8778379425702011E-3</c:v>
                </c:pt>
                <c:pt idx="752">
                  <c:v>9.9177079730329871E-3</c:v>
                </c:pt>
                <c:pt idx="753">
                  <c:v>9.9426283320024657E-3</c:v>
                </c:pt>
                <c:pt idx="754">
                  <c:v>9.9822883876325499E-3</c:v>
                </c:pt>
                <c:pt idx="755">
                  <c:v>1.0021823919733448E-2</c:v>
                </c:pt>
                <c:pt idx="756">
                  <c:v>1.0061234927173408E-2</c:v>
                </c:pt>
                <c:pt idx="757">
                  <c:v>1.0115190345334108E-2</c:v>
                </c:pt>
                <c:pt idx="758">
                  <c:v>1.0157237162789849E-2</c:v>
                </c:pt>
                <c:pt idx="759">
                  <c:v>1.0193311638707254E-2</c:v>
                </c:pt>
                <c:pt idx="760">
                  <c:v>1.0232185496769344E-2</c:v>
                </c:pt>
                <c:pt idx="761">
                  <c:v>1.026222923275814E-2</c:v>
                </c:pt>
                <c:pt idx="762">
                  <c:v>1.0300877454672713E-2</c:v>
                </c:pt>
                <c:pt idx="763">
                  <c:v>1.0339401145062304E-2</c:v>
                </c:pt>
                <c:pt idx="764">
                  <c:v>1.037780030274634E-2</c:v>
                </c:pt>
                <c:pt idx="765">
                  <c:v>1.0416074926541546E-2</c:v>
                </c:pt>
                <c:pt idx="766">
                  <c:v>1.0462813521962763E-2</c:v>
                </c:pt>
                <c:pt idx="767">
                  <c:v>1.0500815660183288E-2</c:v>
                </c:pt>
                <c:pt idx="768">
                  <c:v>1.0538693261829159E-2</c:v>
                </c:pt>
                <c:pt idx="769">
                  <c:v>1.0576446325625736E-2</c:v>
                </c:pt>
                <c:pt idx="770">
                  <c:v>1.0605579996254038E-2</c:v>
                </c:pt>
                <c:pt idx="771">
                  <c:v>1.0643107222494249E-2</c:v>
                </c:pt>
                <c:pt idx="772">
                  <c:v>1.0680494782210967E-2</c:v>
                </c:pt>
                <c:pt idx="773">
                  <c:v>1.071770167026535E-2</c:v>
                </c:pt>
                <c:pt idx="774">
                  <c:v>1.0754684229462724E-2</c:v>
                </c:pt>
                <c:pt idx="775">
                  <c:v>1.0799656262505338E-2</c:v>
                </c:pt>
                <c:pt idx="776">
                  <c:v>1.0836002914733498E-2</c:v>
                </c:pt>
                <c:pt idx="777">
                  <c:v>1.0872037901811439E-2</c:v>
                </c:pt>
                <c:pt idx="778">
                  <c:v>1.0910446205574013E-2</c:v>
                </c:pt>
                <c:pt idx="779">
                  <c:v>1.0943172868374455E-2</c:v>
                </c:pt>
                <c:pt idx="780">
                  <c:v>1.0978272841852281E-2</c:v>
                </c:pt>
                <c:pt idx="781">
                  <c:v>1.1013061138165392E-2</c:v>
                </c:pt>
                <c:pt idx="782">
                  <c:v>1.104753775437156E-2</c:v>
                </c:pt>
                <c:pt idx="783">
                  <c:v>1.1073954146885317E-2</c:v>
                </c:pt>
                <c:pt idx="784">
                  <c:v>1.1107871093865093E-2</c:v>
                </c:pt>
                <c:pt idx="785">
                  <c:v>1.1141476371774466E-2</c:v>
                </c:pt>
                <c:pt idx="786">
                  <c:v>1.117476997803076E-2</c:v>
                </c:pt>
                <c:pt idx="787">
                  <c:v>1.1207751910078317E-2</c:v>
                </c:pt>
                <c:pt idx="788">
                  <c:v>1.1247852008173999E-2</c:v>
                </c:pt>
                <c:pt idx="789">
                  <c:v>1.1280146783579947E-2</c:v>
                </c:pt>
                <c:pt idx="790">
                  <c:v>1.1312129856318616E-2</c:v>
                </c:pt>
                <c:pt idx="791">
                  <c:v>1.1343801223688461E-2</c:v>
                </c:pt>
                <c:pt idx="792">
                  <c:v>1.1367986369374083E-2</c:v>
                </c:pt>
                <c:pt idx="793">
                  <c:v>1.1399098203816016E-2</c:v>
                </c:pt>
                <c:pt idx="794">
                  <c:v>1.1429898346824174E-2</c:v>
                </c:pt>
                <c:pt idx="795">
                  <c:v>1.1460386796029306E-2</c:v>
                </c:pt>
                <c:pt idx="796">
                  <c:v>1.1490563549091875E-2</c:v>
                </c:pt>
                <c:pt idx="797">
                  <c:v>1.1527283467206136E-2</c:v>
                </c:pt>
                <c:pt idx="798">
                  <c:v>1.1556772823566293E-2</c:v>
                </c:pt>
                <c:pt idx="799">
                  <c:v>1.1585950453888371E-2</c:v>
                </c:pt>
                <c:pt idx="800">
                  <c:v>1.1614816355711507E-2</c:v>
                </c:pt>
                <c:pt idx="801">
                  <c:v>1.1643370526599405E-2</c:v>
                </c:pt>
                <c:pt idx="802">
                  <c:v>1.1671612964137865E-2</c:v>
                </c:pt>
                <c:pt idx="803">
                  <c:v>1.1699543665939706E-2</c:v>
                </c:pt>
                <c:pt idx="804">
                  <c:v>1.1727162629647219E-2</c:v>
                </c:pt>
                <c:pt idx="805">
                  <c:v>1.1746009564724326E-2</c:v>
                </c:pt>
                <c:pt idx="806">
                  <c:v>1.1773090626434956E-2</c:v>
                </c:pt>
                <c:pt idx="807">
                  <c:v>1.1799859976042217E-2</c:v>
                </c:pt>
                <c:pt idx="808">
                  <c:v>1.1826317611553484E-2</c:v>
                </c:pt>
                <c:pt idx="809">
                  <c:v>1.1852463531006883E-2</c:v>
                </c:pt>
                <c:pt idx="810">
                  <c:v>1.1886329783079743E-2</c:v>
                </c:pt>
                <c:pt idx="811">
                  <c:v>1.1911766516267399E-2</c:v>
                </c:pt>
                <c:pt idx="812">
                  <c:v>1.1936891493432309E-2</c:v>
                </c:pt>
                <c:pt idx="813">
                  <c:v>1.1961704712452529E-2</c:v>
                </c:pt>
                <c:pt idx="814">
                  <c:v>1.1980442537827152E-2</c:v>
                </c:pt>
                <c:pt idx="815">
                  <c:v>1.2004696651136756E-2</c:v>
                </c:pt>
                <c:pt idx="816">
                  <c:v>1.2028639026505528E-2</c:v>
                </c:pt>
                <c:pt idx="817">
                  <c:v>1.2052269662091017E-2</c:v>
                </c:pt>
                <c:pt idx="818">
                  <c:v>1.208109436292059E-2</c:v>
                </c:pt>
                <c:pt idx="819">
                  <c:v>1.2104036989968347E-2</c:v>
                </c:pt>
                <c:pt idx="820">
                  <c:v>1.2126667844749717E-2</c:v>
                </c:pt>
                <c:pt idx="821">
                  <c:v>1.2148986925353973E-2</c:v>
                </c:pt>
                <c:pt idx="822">
                  <c:v>1.2165746680579903E-2</c:v>
                </c:pt>
                <c:pt idx="823">
                  <c:v>1.2187506840192505E-2</c:v>
                </c:pt>
                <c:pt idx="824">
                  <c:v>1.2208964158730556E-2</c:v>
                </c:pt>
                <c:pt idx="825">
                  <c:v>1.2230163189222987E-2</c:v>
                </c:pt>
                <c:pt idx="826">
                  <c:v>1.2251157395980447E-2</c:v>
                </c:pt>
                <c:pt idx="827">
                  <c:v>1.2277057713522679E-2</c:v>
                </c:pt>
                <c:pt idx="828">
                  <c:v>1.2297783788841743E-2</c:v>
                </c:pt>
                <c:pt idx="829">
                  <c:v>1.2318427051744019E-2</c:v>
                </c:pt>
                <c:pt idx="830">
                  <c:v>1.2340656973328121E-2</c:v>
                </c:pt>
                <c:pt idx="831">
                  <c:v>1.2354470732341158E-2</c:v>
                </c:pt>
                <c:pt idx="832">
                  <c:v>1.2379861095091801E-2</c:v>
                </c:pt>
                <c:pt idx="833">
                  <c:v>1.2400173859559631E-2</c:v>
                </c:pt>
                <c:pt idx="834">
                  <c:v>1.2420403998277447E-2</c:v>
                </c:pt>
                <c:pt idx="835">
                  <c:v>1.24405515107909E-2</c:v>
                </c:pt>
                <c:pt idx="836">
                  <c:v>1.245569963504034E-2</c:v>
                </c:pt>
                <c:pt idx="837">
                  <c:v>1.2475697551665593E-2</c:v>
                </c:pt>
                <c:pt idx="838">
                  <c:v>1.24956128460381E-2</c:v>
                </c:pt>
                <c:pt idx="839">
                  <c:v>1.2515445517747231E-2</c:v>
                </c:pt>
                <c:pt idx="840">
                  <c:v>1.2540049664594297E-2</c:v>
                </c:pt>
                <c:pt idx="841">
                  <c:v>1.2559701410480201E-2</c:v>
                </c:pt>
                <c:pt idx="842">
                  <c:v>1.2579270527045145E-2</c:v>
                </c:pt>
                <c:pt idx="843">
                  <c:v>1.2598757013847058E-2</c:v>
                </c:pt>
                <c:pt idx="844">
                  <c:v>1.2613369522264477E-2</c:v>
                </c:pt>
                <c:pt idx="845">
                  <c:v>1.2632706449575334E-2</c:v>
                </c:pt>
                <c:pt idx="846">
                  <c:v>1.2651960751429419E-2</c:v>
                </c:pt>
                <c:pt idx="847">
                  <c:v>1.2671132427437708E-2</c:v>
                </c:pt>
                <c:pt idx="848">
                  <c:v>1.269022147721118E-2</c:v>
                </c:pt>
                <c:pt idx="849">
                  <c:v>1.2713940685392194E-2</c:v>
                </c:pt>
                <c:pt idx="850">
                  <c:v>1.273284875175734E-2</c:v>
                </c:pt>
                <c:pt idx="851">
                  <c:v>1.2751674184923581E-2</c:v>
                </c:pt>
                <c:pt idx="852">
                  <c:v>1.2772649969856322E-2</c:v>
                </c:pt>
                <c:pt idx="853">
                  <c:v>1.2791297025135231E-2</c:v>
                </c:pt>
                <c:pt idx="854">
                  <c:v>1.2809861449788355E-2</c:v>
                </c:pt>
                <c:pt idx="855">
                  <c:v>1.2828343243423537E-2</c:v>
                </c:pt>
                <c:pt idx="856">
                  <c:v>1.2846742405659077E-2</c:v>
                </c:pt>
                <c:pt idx="857">
                  <c:v>1.2860473870004678E-2</c:v>
                </c:pt>
                <c:pt idx="858">
                  <c:v>1.2878723545662329E-2</c:v>
                </c:pt>
                <c:pt idx="859">
                  <c:v>1.2896890594862478E-2</c:v>
                </c:pt>
                <c:pt idx="860">
                  <c:v>1.2914975017257784E-2</c:v>
                </c:pt>
                <c:pt idx="861">
                  <c:v>1.2937498732283857E-2</c:v>
                </c:pt>
                <c:pt idx="862">
                  <c:v>1.2955402098027362E-2</c:v>
                </c:pt>
                <c:pt idx="863">
                  <c:v>1.2973222829694082E-2</c:v>
                </c:pt>
                <c:pt idx="864">
                  <c:v>1.2992451491106415E-2</c:v>
                </c:pt>
                <c:pt idx="865">
                  <c:v>1.3008616389296502E-2</c:v>
                </c:pt>
                <c:pt idx="866">
                  <c:v>1.3027669230208996E-2</c:v>
                </c:pt>
                <c:pt idx="867">
                  <c:v>1.3043679408118548E-2</c:v>
                </c:pt>
                <c:pt idx="868">
                  <c:v>1.3069530131865478E-2</c:v>
                </c:pt>
                <c:pt idx="869">
                  <c:v>1.3086813114042325E-2</c:v>
                </c:pt>
                <c:pt idx="870">
                  <c:v>1.3105469796608491E-2</c:v>
                </c:pt>
                <c:pt idx="871">
                  <c:v>1.3122582220989125E-2</c:v>
                </c:pt>
                <c:pt idx="872">
                  <c:v>1.3139612007776613E-2</c:v>
                </c:pt>
                <c:pt idx="873">
                  <c:v>1.3156559156612778E-2</c:v>
                </c:pt>
                <c:pt idx="874">
                  <c:v>1.317198849746452E-2</c:v>
                </c:pt>
                <c:pt idx="875">
                  <c:v>1.3188775831561195E-2</c:v>
                </c:pt>
                <c:pt idx="876">
                  <c:v>1.3205486321664555E-2</c:v>
                </c:pt>
                <c:pt idx="877">
                  <c:v>1.3222132177618326E-2</c:v>
                </c:pt>
                <c:pt idx="878">
                  <c:v>1.3240147915111296E-2</c:v>
                </c:pt>
                <c:pt idx="879">
                  <c:v>1.3256700815057011E-2</c:v>
                </c:pt>
                <c:pt idx="880">
                  <c:v>1.3273223805861038E-2</c:v>
                </c:pt>
                <c:pt idx="881">
                  <c:v>1.3289718167445461E-2</c:v>
                </c:pt>
                <c:pt idx="882">
                  <c:v>1.3306183899697861E-2</c:v>
                </c:pt>
                <c:pt idx="883">
                  <c:v>1.3322621002490133E-2</c:v>
                </c:pt>
                <c:pt idx="884">
                  <c:v>1.3339029475707241E-2</c:v>
                </c:pt>
                <c:pt idx="885">
                  <c:v>1.3355409319228927E-2</c:v>
                </c:pt>
                <c:pt idx="886">
                  <c:v>1.3371760532932309E-2</c:v>
                </c:pt>
                <c:pt idx="887">
                  <c:v>1.3386674256917901E-2</c:v>
                </c:pt>
                <c:pt idx="888">
                  <c:v>1.3402969657950034E-2</c:v>
                </c:pt>
                <c:pt idx="889">
                  <c:v>1.3419236429145739E-2</c:v>
                </c:pt>
                <c:pt idx="890">
                  <c:v>1.3435474570386149E-2</c:v>
                </c:pt>
                <c:pt idx="891">
                  <c:v>1.3453087150059651E-2</c:v>
                </c:pt>
                <c:pt idx="892">
                  <c:v>1.3469266582374781E-2</c:v>
                </c:pt>
                <c:pt idx="893">
                  <c:v>1.348541738404546E-2</c:v>
                </c:pt>
                <c:pt idx="894">
                  <c:v>1.3501539554951427E-2</c:v>
                </c:pt>
                <c:pt idx="895">
                  <c:v>1.3517633094975034E-2</c:v>
                </c:pt>
                <c:pt idx="896">
                  <c:v>1.3532302182405273E-2</c:v>
                </c:pt>
                <c:pt idx="897">
                  <c:v>1.3548339910773496E-2</c:v>
                </c:pt>
                <c:pt idx="898">
                  <c:v>1.3564349008278706E-2</c:v>
                </c:pt>
                <c:pt idx="899">
                  <c:v>1.3585894728199774E-2</c:v>
                </c:pt>
                <c:pt idx="900">
                  <c:v>1.3597671327792276E-2</c:v>
                </c:pt>
                <c:pt idx="901">
                  <c:v>1.3613593080074647E-2</c:v>
                </c:pt>
                <c:pt idx="902">
                  <c:v>1.3629486200661579E-2</c:v>
                </c:pt>
                <c:pt idx="903">
                  <c:v>1.3645350689432813E-2</c:v>
                </c:pt>
                <c:pt idx="904">
                  <c:v>1.3661186546273312E-2</c:v>
                </c:pt>
                <c:pt idx="905">
                  <c:v>1.3676993771073275E-2</c:v>
                </c:pt>
                <c:pt idx="906">
                  <c:v>1.3692772363709823E-2</c:v>
                </c:pt>
                <c:pt idx="907">
                  <c:v>1.3708522324073151E-2</c:v>
                </c:pt>
                <c:pt idx="908">
                  <c:v>1.3724243652045613E-2</c:v>
                </c:pt>
                <c:pt idx="909">
                  <c:v>1.3735805227324141E-2</c:v>
                </c:pt>
                <c:pt idx="910">
                  <c:v>1.3751473656653086E-2</c:v>
                </c:pt>
                <c:pt idx="911">
                  <c:v>1.3767113454499014E-2</c:v>
                </c:pt>
                <c:pt idx="912">
                  <c:v>1.3782724620751934E-2</c:v>
                </c:pt>
                <c:pt idx="913">
                  <c:v>1.3807904203720182E-2</c:v>
                </c:pt>
                <c:pt idx="914">
                  <c:v>1.3817970333287825E-2</c:v>
                </c:pt>
                <c:pt idx="915">
                  <c:v>1.3833491231334654E-2</c:v>
                </c:pt>
                <c:pt idx="916">
                  <c:v>1.3848983496080809E-2</c:v>
                </c:pt>
                <c:pt idx="917">
                  <c:v>1.3863081847617828E-2</c:v>
                </c:pt>
                <c:pt idx="918">
                  <c:v>1.3878518304383655E-2</c:v>
                </c:pt>
                <c:pt idx="919">
                  <c:v>1.3893926127955036E-2</c:v>
                </c:pt>
                <c:pt idx="920">
                  <c:v>1.3909305318223913E-2</c:v>
                </c:pt>
                <c:pt idx="921">
                  <c:v>1.3924655875079517E-2</c:v>
                </c:pt>
                <c:pt idx="922">
                  <c:v>1.3941335778916682E-2</c:v>
                </c:pt>
                <c:pt idx="923">
                  <c:v>1.3956627607405136E-2</c:v>
                </c:pt>
                <c:pt idx="924">
                  <c:v>1.3971890801693563E-2</c:v>
                </c:pt>
                <c:pt idx="925">
                  <c:v>1.3987125361672155E-2</c:v>
                </c:pt>
                <c:pt idx="926">
                  <c:v>1.4000979154419557E-2</c:v>
                </c:pt>
                <c:pt idx="927">
                  <c:v>1.4016157448029384E-2</c:v>
                </c:pt>
                <c:pt idx="928">
                  <c:v>1.4031290972446339E-2</c:v>
                </c:pt>
                <c:pt idx="929">
                  <c:v>1.4046345717682004E-2</c:v>
                </c:pt>
                <c:pt idx="930">
                  <c:v>1.406261072837872E-2</c:v>
                </c:pt>
                <c:pt idx="931">
                  <c:v>1.4077390524415539E-2</c:v>
                </c:pt>
                <c:pt idx="932">
                  <c:v>1.4091994809118184E-2</c:v>
                </c:pt>
                <c:pt idx="933">
                  <c:v>1.4106420016403236E-2</c:v>
                </c:pt>
                <c:pt idx="934">
                  <c:v>1.4120666145614488E-2</c:v>
                </c:pt>
                <c:pt idx="935">
                  <c:v>1.4134733196108792E-2</c:v>
                </c:pt>
                <c:pt idx="936">
                  <c:v>1.4148621167240397E-2</c:v>
                </c:pt>
                <c:pt idx="937">
                  <c:v>1.4162330058376617E-2</c:v>
                </c:pt>
                <c:pt idx="938">
                  <c:v>1.4175859868889997E-2</c:v>
                </c:pt>
                <c:pt idx="939">
                  <c:v>1.4187996554625881E-2</c:v>
                </c:pt>
                <c:pt idx="940">
                  <c:v>1.4201180481227687E-2</c:v>
                </c:pt>
                <c:pt idx="941">
                  <c:v>1.4214185331917095E-2</c:v>
                </c:pt>
                <c:pt idx="942">
                  <c:v>1.4227011106124085E-2</c:v>
                </c:pt>
                <c:pt idx="943">
                  <c:v>1.4239657803286732E-2</c:v>
                </c:pt>
                <c:pt idx="944">
                  <c:v>1.4253278005000225E-2</c:v>
                </c:pt>
                <c:pt idx="945">
                  <c:v>1.4265554234366689E-2</c:v>
                </c:pt>
                <c:pt idx="946">
                  <c:v>1.4277651378409629E-2</c:v>
                </c:pt>
                <c:pt idx="947">
                  <c:v>1.4289569436574792E-2</c:v>
                </c:pt>
                <c:pt idx="948">
                  <c:v>1.4300205114118818E-2</c:v>
                </c:pt>
                <c:pt idx="949">
                  <c:v>1.4311777337552772E-2</c:v>
                </c:pt>
                <c:pt idx="950">
                  <c:v>1.4323170480200747E-2</c:v>
                </c:pt>
                <c:pt idx="951">
                  <c:v>1.4334384541560257E-2</c:v>
                </c:pt>
                <c:pt idx="952">
                  <c:v>1.4349628216288437E-2</c:v>
                </c:pt>
                <c:pt idx="953">
                  <c:v>1.4357316952325751E-2</c:v>
                </c:pt>
                <c:pt idx="954">
                  <c:v>1.4367981394606518E-2</c:v>
                </c:pt>
                <c:pt idx="955">
                  <c:v>1.4378466746897063E-2</c:v>
                </c:pt>
                <c:pt idx="956">
                  <c:v>1.4388773008713723E-2</c:v>
                </c:pt>
                <c:pt idx="957">
                  <c:v>1.4398900179591138E-2</c:v>
                </c:pt>
                <c:pt idx="958">
                  <c:v>1.4408848259063942E-2</c:v>
                </c:pt>
                <c:pt idx="959">
                  <c:v>1.4418617246685075E-2</c:v>
                </c:pt>
                <c:pt idx="960">
                  <c:v>1.4428207142002247E-2</c:v>
                </c:pt>
                <c:pt idx="961">
                  <c:v>1.4434787372585378E-2</c:v>
                </c:pt>
                <c:pt idx="962">
                  <c:v>1.4444056359662099E-2</c:v>
                </c:pt>
                <c:pt idx="963">
                  <c:v>1.4453146273797544E-2</c:v>
                </c:pt>
                <c:pt idx="964">
                  <c:v>1.4462057114615423E-2</c:v>
                </c:pt>
                <c:pt idx="965">
                  <c:v>1.4473470219071718E-2</c:v>
                </c:pt>
                <c:pt idx="966">
                  <c:v>1.4481985551694472E-2</c:v>
                </c:pt>
                <c:pt idx="967">
                  <c:v>1.4490321789126971E-2</c:v>
                </c:pt>
                <c:pt idx="968">
                  <c:v>1.4498478930987515E-2</c:v>
                </c:pt>
                <c:pt idx="969">
                  <c:v>1.4506456976910085E-2</c:v>
                </c:pt>
                <c:pt idx="970">
                  <c:v>1.4513425651815126E-2</c:v>
                </c:pt>
                <c:pt idx="971">
                  <c:v>1.4521057994021111E-2</c:v>
                </c:pt>
                <c:pt idx="972">
                  <c:v>1.4528511246209946E-2</c:v>
                </c:pt>
                <c:pt idx="973">
                  <c:v>1.4535785408052043E-2</c:v>
                </c:pt>
                <c:pt idx="974">
                  <c:v>1.4543660754969608E-2</c:v>
                </c:pt>
                <c:pt idx="975">
                  <c:v>1.4550564217896975E-2</c:v>
                </c:pt>
                <c:pt idx="976">
                  <c:v>1.4557288582512498E-2</c:v>
                </c:pt>
                <c:pt idx="977">
                  <c:v>1.4563833848502451E-2</c:v>
                </c:pt>
                <c:pt idx="978">
                  <c:v>1.456946985111481E-2</c:v>
                </c:pt>
                <c:pt idx="979">
                  <c:v>1.4575669464417093E-2</c:v>
                </c:pt>
                <c:pt idx="980">
                  <c:v>1.4581689985295151E-2</c:v>
                </c:pt>
                <c:pt idx="981">
                  <c:v>1.4587531413478832E-2</c:v>
                </c:pt>
                <c:pt idx="982">
                  <c:v>1.4593193748711486E-2</c:v>
                </c:pt>
                <c:pt idx="983">
                  <c:v>1.4599344357278908E-2</c:v>
                </c:pt>
                <c:pt idx="984">
                  <c:v>1.4604635925028368E-2</c:v>
                </c:pt>
                <c:pt idx="985">
                  <c:v>1.4609748391997995E-2</c:v>
                </c:pt>
                <c:pt idx="986">
                  <c:v>1.4614681757955106E-2</c:v>
                </c:pt>
                <c:pt idx="987">
                  <c:v>1.4619436022677479E-2</c:v>
                </c:pt>
                <c:pt idx="988">
                  <c:v>1.4624011185942889E-2</c:v>
                </c:pt>
                <c:pt idx="989">
                  <c:v>1.4628407247550027E-2</c:v>
                </c:pt>
                <c:pt idx="990">
                  <c:v>1.4632624207289743E-2</c:v>
                </c:pt>
                <c:pt idx="991">
                  <c:v>1.4636095544490673E-2</c:v>
                </c:pt>
                <c:pt idx="992">
                  <c:v>1.4639966937799492E-2</c:v>
                </c:pt>
                <c:pt idx="993">
                  <c:v>1.4643659235842063E-2</c:v>
                </c:pt>
                <c:pt idx="994">
                  <c:v>1.4647172438461697E-2</c:v>
                </c:pt>
                <c:pt idx="995">
                  <c:v>1.4650506545499006E-2</c:v>
                </c:pt>
                <c:pt idx="996">
                  <c:v>1.4654164816438886E-2</c:v>
                </c:pt>
                <c:pt idx="997">
                  <c:v>1.4657128058220335E-2</c:v>
                </c:pt>
                <c:pt idx="998">
                  <c:v>1.4659912196829777E-2</c:v>
                </c:pt>
                <c:pt idx="999">
                  <c:v>1.4662517232139108E-2</c:v>
                </c:pt>
                <c:pt idx="1000">
                  <c:v>1.4664490642114874E-2</c:v>
                </c:pt>
                <c:pt idx="1001">
                  <c:v>1.466675017286212E-2</c:v>
                </c:pt>
                <c:pt idx="1002">
                  <c:v>1.4668830607165248E-2</c:v>
                </c:pt>
                <c:pt idx="1003">
                  <c:v>1.4670731944929702E-2</c:v>
                </c:pt>
                <c:pt idx="1004">
                  <c:v>1.4672855855343532E-2</c:v>
                </c:pt>
                <c:pt idx="1005">
                  <c:v>1.4674386268656097E-2</c:v>
                </c:pt>
                <c:pt idx="1006">
                  <c:v>1.4675737578009723E-2</c:v>
                </c:pt>
                <c:pt idx="1007">
                  <c:v>1.4676909783346893E-2</c:v>
                </c:pt>
                <c:pt idx="1008">
                  <c:v>1.4678724274961308E-2</c:v>
                </c:pt>
                <c:pt idx="1009">
                  <c:v>1.4679487160807587E-2</c:v>
                </c:pt>
                <c:pt idx="1010">
                  <c:v>1.46800709280959E-2</c:v>
                </c:pt>
                <c:pt idx="1011">
                  <c:v>1.4680475576796777E-2</c:v>
                </c:pt>
                <c:pt idx="1012">
                  <c:v>1.4680701106893025E-2</c:v>
                </c:pt>
                <c:pt idx="1013">
                  <c:v>1.4679609931877004E-2</c:v>
                </c:pt>
                <c:pt idx="1014">
                  <c:v>1.4679528414585965E-2</c:v>
                </c:pt>
                <c:pt idx="1015">
                  <c:v>1.467926780747536E-2</c:v>
                </c:pt>
                <c:pt idx="1016">
                  <c:v>1.4678828110553576E-2</c:v>
                </c:pt>
                <c:pt idx="1017">
                  <c:v>1.4679141978172217E-2</c:v>
                </c:pt>
                <c:pt idx="1018">
                  <c:v>1.4678292796697179E-2</c:v>
                </c:pt>
                <c:pt idx="1019">
                  <c:v>1.4677468956445569E-2</c:v>
                </c:pt>
                <c:pt idx="1020">
                  <c:v>1.4676057078294244E-2</c:v>
                </c:pt>
                <c:pt idx="1021">
                  <c:v>1.4674126924445327E-2</c:v>
                </c:pt>
                <c:pt idx="1022">
                  <c:v>1.4672599835861222E-2</c:v>
                </c:pt>
                <c:pt idx="1023">
                  <c:v>1.4670893650573651E-2</c:v>
                </c:pt>
                <c:pt idx="1024">
                  <c:v>1.4669008368660957E-2</c:v>
                </c:pt>
                <c:pt idx="1025">
                  <c:v>1.4666943990201483E-2</c:v>
                </c:pt>
                <c:pt idx="1026">
                  <c:v>1.4665051084141128E-2</c:v>
                </c:pt>
                <c:pt idx="1027">
                  <c:v>1.4662589838682408E-2</c:v>
                </c:pt>
                <c:pt idx="1028">
                  <c:v>1.4659949475481097E-2</c:v>
                </c:pt>
                <c:pt idx="1029">
                  <c:v>1.4657129994672273E-2</c:v>
                </c:pt>
                <c:pt idx="1030">
                  <c:v>1.4653935653227961E-2</c:v>
                </c:pt>
                <c:pt idx="1031">
                  <c:v>1.4650796842049212E-2</c:v>
                </c:pt>
                <c:pt idx="1032">
                  <c:v>1.4647491800166817E-2</c:v>
                </c:pt>
                <c:pt idx="1033">
                  <c:v>1.4644055405858522E-2</c:v>
                </c:pt>
                <c:pt idx="1034">
                  <c:v>1.4640524792809306E-2</c:v>
                </c:pt>
                <c:pt idx="1035">
                  <c:v>1.4637041200788509E-2</c:v>
                </c:pt>
                <c:pt idx="1036">
                  <c:v>1.4633422651927587E-2</c:v>
                </c:pt>
                <c:pt idx="1037">
                  <c:v>1.4629784149297961E-2</c:v>
                </c:pt>
                <c:pt idx="1038">
                  <c:v>1.4626155384428886E-2</c:v>
                </c:pt>
                <c:pt idx="1039">
                  <c:v>1.4622447282811186E-2</c:v>
                </c:pt>
                <c:pt idx="1040">
                  <c:v>1.4618748918993332E-2</c:v>
                </c:pt>
                <c:pt idx="1041">
                  <c:v>1.4615030601482906E-2</c:v>
                </c:pt>
                <c:pt idx="1042">
                  <c:v>1.4611292330306927E-2</c:v>
                </c:pt>
                <c:pt idx="1043">
                  <c:v>1.4607467745488305E-2</c:v>
                </c:pt>
                <c:pt idx="1044">
                  <c:v>1.4603694295550826E-2</c:v>
                </c:pt>
                <c:pt idx="1045">
                  <c:v>1.4599900894274803E-2</c:v>
                </c:pt>
                <c:pt idx="1046">
                  <c:v>1.4596087541681846E-2</c:v>
                </c:pt>
                <c:pt idx="1047">
                  <c:v>1.4592254237788168E-2</c:v>
                </c:pt>
                <c:pt idx="1048">
                  <c:v>1.4588443677323088E-2</c:v>
                </c:pt>
                <c:pt idx="1049">
                  <c:v>1.4584565731030988E-2</c:v>
                </c:pt>
                <c:pt idx="1050">
                  <c:v>1.4580667831232972E-2</c:v>
                </c:pt>
                <c:pt idx="1051">
                  <c:v>1.4576749977953595E-2</c:v>
                </c:pt>
                <c:pt idx="1052">
                  <c:v>1.4572788449487025E-2</c:v>
                </c:pt>
                <c:pt idx="1053">
                  <c:v>1.4568835438196944E-2</c:v>
                </c:pt>
                <c:pt idx="1054">
                  <c:v>1.4564862475741219E-2</c:v>
                </c:pt>
                <c:pt idx="1055">
                  <c:v>1.4560869562136055E-2</c:v>
                </c:pt>
                <c:pt idx="1056">
                  <c:v>1.455685669740577E-2</c:v>
                </c:pt>
                <c:pt idx="1057">
                  <c:v>1.4552823836303451E-2</c:v>
                </c:pt>
                <c:pt idx="1058">
                  <c:v>1.4548766309234167E-2</c:v>
                </c:pt>
                <c:pt idx="1059">
                  <c:v>1.4544688828855441E-2</c:v>
                </c:pt>
                <c:pt idx="1060">
                  <c:v>1.4540591395184464E-2</c:v>
                </c:pt>
                <c:pt idx="1061">
                  <c:v>1.4536474008248252E-2</c:v>
                </c:pt>
                <c:pt idx="1062">
                  <c:v>1.4532336668068907E-2</c:v>
                </c:pt>
                <c:pt idx="1063">
                  <c:v>1.4528179374663622E-2</c:v>
                </c:pt>
                <c:pt idx="1064">
                  <c:v>1.4524002128059413E-2</c:v>
                </c:pt>
                <c:pt idx="1065">
                  <c:v>1.4519867816717553E-2</c:v>
                </c:pt>
                <c:pt idx="1066">
                  <c:v>1.4515658626616523E-2</c:v>
                </c:pt>
                <c:pt idx="1067">
                  <c:v>1.4511429487097938E-2</c:v>
                </c:pt>
                <c:pt idx="1068">
                  <c:v>1.4507180398179165E-2</c:v>
                </c:pt>
                <c:pt idx="1069">
                  <c:v>1.4502892712411225E-2</c:v>
                </c:pt>
                <c:pt idx="1070">
                  <c:v>1.4498519632506816E-2</c:v>
                </c:pt>
                <c:pt idx="1071">
                  <c:v>1.4494202714141311E-2</c:v>
                </c:pt>
                <c:pt idx="1072">
                  <c:v>1.4489865842758623E-2</c:v>
                </c:pt>
                <c:pt idx="1073">
                  <c:v>1.4485509018383309E-2</c:v>
                </c:pt>
                <c:pt idx="1074">
                  <c:v>1.4481213512554974E-2</c:v>
                </c:pt>
                <c:pt idx="1075">
                  <c:v>1.4476821580278151E-2</c:v>
                </c:pt>
                <c:pt idx="1076">
                  <c:v>1.4472409697286841E-2</c:v>
                </c:pt>
                <c:pt idx="1077">
                  <c:v>1.4467977863602655E-2</c:v>
                </c:pt>
                <c:pt idx="1078">
                  <c:v>1.4463425602437649E-2</c:v>
                </c:pt>
                <c:pt idx="1079">
                  <c:v>1.4458949060602687E-2</c:v>
                </c:pt>
                <c:pt idx="1080">
                  <c:v>1.4454452565942102E-2</c:v>
                </c:pt>
                <c:pt idx="1081">
                  <c:v>1.4449936118478002E-2</c:v>
                </c:pt>
                <c:pt idx="1082">
                  <c:v>1.4445519435574743E-2</c:v>
                </c:pt>
                <c:pt idx="1083">
                  <c:v>1.444096789819797E-2</c:v>
                </c:pt>
                <c:pt idx="1084">
                  <c:v>1.4436396410287711E-2</c:v>
                </c:pt>
                <c:pt idx="1085">
                  <c:v>1.4431804971860179E-2</c:v>
                </c:pt>
                <c:pt idx="1086">
                  <c:v>1.4427193582939684E-2</c:v>
                </c:pt>
                <c:pt idx="1087">
                  <c:v>1.4422418426243986E-2</c:v>
                </c:pt>
                <c:pt idx="1088">
                  <c:v>1.4417762309860121E-2</c:v>
                </c:pt>
                <c:pt idx="1089">
                  <c:v>1.4413086240874128E-2</c:v>
                </c:pt>
                <c:pt idx="1090">
                  <c:v>1.440833714176307E-2</c:v>
                </c:pt>
                <c:pt idx="1091">
                  <c:v>1.4403674245189079E-2</c:v>
                </c:pt>
                <c:pt idx="1092">
                  <c:v>1.4398938318544054E-2</c:v>
                </c:pt>
                <c:pt idx="1093">
                  <c:v>1.4394182439397593E-2</c:v>
                </c:pt>
                <c:pt idx="1094">
                  <c:v>1.4389406607774257E-2</c:v>
                </c:pt>
                <c:pt idx="1095">
                  <c:v>1.4384793314283847E-2</c:v>
                </c:pt>
                <c:pt idx="1096">
                  <c:v>1.4379982421700762E-2</c:v>
                </c:pt>
                <c:pt idx="1097">
                  <c:v>1.4375151578881362E-2</c:v>
                </c:pt>
                <c:pt idx="1098">
                  <c:v>1.4370300785849962E-2</c:v>
                </c:pt>
                <c:pt idx="1099">
                  <c:v>1.4365430042628174E-2</c:v>
                </c:pt>
                <c:pt idx="1100">
                  <c:v>1.4360332617500776E-2</c:v>
                </c:pt>
                <c:pt idx="1101">
                  <c:v>1.4355417119276091E-2</c:v>
                </c:pt>
                <c:pt idx="1102">
                  <c:v>1.4350481668783287E-2</c:v>
                </c:pt>
                <c:pt idx="1103">
                  <c:v>1.4345526266054289E-2</c:v>
                </c:pt>
                <c:pt idx="1104">
                  <c:v>1.4340777074500877E-2</c:v>
                </c:pt>
                <c:pt idx="1105">
                  <c:v>1.4335786630641945E-2</c:v>
                </c:pt>
                <c:pt idx="1106">
                  <c:v>1.4330776236765524E-2</c:v>
                </c:pt>
                <c:pt idx="1107">
                  <c:v>1.4325745892890523E-2</c:v>
                </c:pt>
                <c:pt idx="1108">
                  <c:v>1.4320695599046659E-2</c:v>
                </c:pt>
                <c:pt idx="1109">
                  <c:v>1.4315374854147146E-2</c:v>
                </c:pt>
                <c:pt idx="1110">
                  <c:v>1.4310279786496669E-2</c:v>
                </c:pt>
                <c:pt idx="1111">
                  <c:v>1.4305164766821209E-2</c:v>
                </c:pt>
                <c:pt idx="1112">
                  <c:v>1.4299383365104466E-2</c:v>
                </c:pt>
                <c:pt idx="1113">
                  <c:v>1.4294227218167865E-2</c:v>
                </c:pt>
                <c:pt idx="1114">
                  <c:v>1.4289051120005003E-2</c:v>
                </c:pt>
                <c:pt idx="1115">
                  <c:v>1.4283855070638674E-2</c:v>
                </c:pt>
                <c:pt idx="1116">
                  <c:v>1.4278639070096737E-2</c:v>
                </c:pt>
                <c:pt idx="1117">
                  <c:v>1.4273789172314444E-2</c:v>
                </c:pt>
                <c:pt idx="1118">
                  <c:v>1.4268539790419881E-2</c:v>
                </c:pt>
                <c:pt idx="1119">
                  <c:v>1.4263270460239515E-2</c:v>
                </c:pt>
                <c:pt idx="1120">
                  <c:v>1.4257981181796504E-2</c:v>
                </c:pt>
                <c:pt idx="1121">
                  <c:v>1.4252569153858525E-2</c:v>
                </c:pt>
                <c:pt idx="1122">
                  <c:v>1.4246924093712435E-2</c:v>
                </c:pt>
                <c:pt idx="1123">
                  <c:v>1.4241568435721316E-2</c:v>
                </c:pt>
                <c:pt idx="1124">
                  <c:v>1.4236084490561917E-2</c:v>
                </c:pt>
                <c:pt idx="1125">
                  <c:v>1.423079726690115E-2</c:v>
                </c:pt>
                <c:pt idx="1126">
                  <c:v>1.4225270148442538E-2</c:v>
                </c:pt>
                <c:pt idx="1127">
                  <c:v>1.4219946294495474E-2</c:v>
                </c:pt>
                <c:pt idx="1128">
                  <c:v>1.4214490882016768E-2</c:v>
                </c:pt>
                <c:pt idx="1129">
                  <c:v>1.4208898998616356E-2</c:v>
                </c:pt>
                <c:pt idx="1130">
                  <c:v>1.420352020465452E-2</c:v>
                </c:pt>
                <c:pt idx="1131">
                  <c:v>1.4198004939831761E-2</c:v>
                </c:pt>
                <c:pt idx="1132">
                  <c:v>1.419246972427915E-2</c:v>
                </c:pt>
                <c:pt idx="1133">
                  <c:v>1.4186914558034676E-2</c:v>
                </c:pt>
                <c:pt idx="1134">
                  <c:v>1.4181712647162285E-2</c:v>
                </c:pt>
                <c:pt idx="1135">
                  <c:v>1.4175744373571449E-2</c:v>
                </c:pt>
                <c:pt idx="1136">
                  <c:v>1.417012935541348E-2</c:v>
                </c:pt>
                <c:pt idx="1137">
                  <c:v>1.4164494386675087E-2</c:v>
                </c:pt>
                <c:pt idx="1138">
                  <c:v>1.4158839467389196E-2</c:v>
                </c:pt>
                <c:pt idx="1139">
                  <c:v>1.4153164597581133E-2</c:v>
                </c:pt>
                <c:pt idx="1140">
                  <c:v>1.4147469777286356E-2</c:v>
                </c:pt>
                <c:pt idx="1141">
                  <c:v>1.4141755006532725E-2</c:v>
                </c:pt>
                <c:pt idx="1142">
                  <c:v>1.4135882406437752E-2</c:v>
                </c:pt>
                <c:pt idx="1143">
                  <c:v>1.4130265613757804E-2</c:v>
                </c:pt>
                <c:pt idx="1144">
                  <c:v>1.4124490991802366E-2</c:v>
                </c:pt>
                <c:pt idx="1145">
                  <c:v>1.4118696419504577E-2</c:v>
                </c:pt>
                <c:pt idx="1146">
                  <c:v>1.4112881896902428E-2</c:v>
                </c:pt>
                <c:pt idx="1147">
                  <c:v>1.4107047424018714E-2</c:v>
                </c:pt>
                <c:pt idx="1148">
                  <c:v>1.4101193000886358E-2</c:v>
                </c:pt>
                <c:pt idx="1149">
                  <c:v>1.4095318627535755E-2</c:v>
                </c:pt>
                <c:pt idx="1150">
                  <c:v>1.4089424303999828E-2</c:v>
                </c:pt>
                <c:pt idx="1151">
                  <c:v>1.4083510030308971E-2</c:v>
                </c:pt>
                <c:pt idx="1152">
                  <c:v>1.4077575806491043E-2</c:v>
                </c:pt>
                <c:pt idx="1153">
                  <c:v>1.4071621632581501E-2</c:v>
                </c:pt>
                <c:pt idx="1154">
                  <c:v>1.4065647508608205E-2</c:v>
                </c:pt>
                <c:pt idx="1155">
                  <c:v>1.405965343460408E-2</c:v>
                </c:pt>
                <c:pt idx="1156">
                  <c:v>1.4054121466012546E-2</c:v>
                </c:pt>
                <c:pt idx="1157">
                  <c:v>1.4047605436627447E-2</c:v>
                </c:pt>
                <c:pt idx="1158">
                  <c:v>1.4041551512720789E-2</c:v>
                </c:pt>
                <c:pt idx="1159">
                  <c:v>1.4035477638904871E-2</c:v>
                </c:pt>
                <c:pt idx="1160">
                  <c:v>1.4029383815220217E-2</c:v>
                </c:pt>
                <c:pt idx="1161">
                  <c:v>1.4023270041692154E-2</c:v>
                </c:pt>
                <c:pt idx="1162">
                  <c:v>1.401713631835614E-2</c:v>
                </c:pt>
                <c:pt idx="1163">
                  <c:v>1.4010982645242566E-2</c:v>
                </c:pt>
                <c:pt idx="1164">
                  <c:v>1.4004099807439488E-2</c:v>
                </c:pt>
                <c:pt idx="1165">
                  <c:v>1.3997905047379874E-2</c:v>
                </c:pt>
                <c:pt idx="1166">
                  <c:v>1.3991690338298505E-2</c:v>
                </c:pt>
                <c:pt idx="1167">
                  <c:v>1.3985455680231986E-2</c:v>
                </c:pt>
                <c:pt idx="1168">
                  <c:v>1.3979201073209073E-2</c:v>
                </c:pt>
                <c:pt idx="1169">
                  <c:v>1.3973473573237432E-2</c:v>
                </c:pt>
                <c:pt idx="1170">
                  <c:v>1.3967184065002889E-2</c:v>
                </c:pt>
                <c:pt idx="1171">
                  <c:v>1.3960874609866121E-2</c:v>
                </c:pt>
                <c:pt idx="1172">
                  <c:v>1.395454520785318E-2</c:v>
                </c:pt>
                <c:pt idx="1173">
                  <c:v>1.3947628804888477E-2</c:v>
                </c:pt>
                <c:pt idx="1174">
                  <c:v>1.3941254504806945E-2</c:v>
                </c:pt>
                <c:pt idx="1175">
                  <c:v>1.3934667573189397E-2</c:v>
                </c:pt>
                <c:pt idx="1176">
                  <c:v>1.3928446058485816E-2</c:v>
                </c:pt>
                <c:pt idx="1177">
                  <c:v>1.3922011912308964E-2</c:v>
                </c:pt>
                <c:pt idx="1178">
                  <c:v>1.3915360123853658E-2</c:v>
                </c:pt>
                <c:pt idx="1179">
                  <c:v>1.3905575520494059E-2</c:v>
                </c:pt>
                <c:pt idx="1180">
                  <c:v>1.3899071801824963E-2</c:v>
                </c:pt>
                <c:pt idx="1181">
                  <c:v>1.3892548135280699E-2</c:v>
                </c:pt>
                <c:pt idx="1182">
                  <c:v>1.3885799345267616E-2</c:v>
                </c:pt>
                <c:pt idx="1183">
                  <c:v>1.3879234108676685E-2</c:v>
                </c:pt>
                <c:pt idx="1184">
                  <c:v>1.3872648923670541E-2</c:v>
                </c:pt>
                <c:pt idx="1185">
                  <c:v>1.3866043790283169E-2</c:v>
                </c:pt>
                <c:pt idx="1186">
                  <c:v>1.3859630585571936E-2</c:v>
                </c:pt>
                <c:pt idx="1187">
                  <c:v>1.3852987246262346E-2</c:v>
                </c:pt>
                <c:pt idx="1188">
                  <c:v>1.3846324442886065E-2</c:v>
                </c:pt>
                <c:pt idx="1189">
                  <c:v>1.3839643194786477E-2</c:v>
                </c:pt>
                <c:pt idx="1190">
                  <c:v>1.3832726628739833E-2</c:v>
                </c:pt>
                <c:pt idx="1191">
                  <c:v>1.3826010286197602E-2</c:v>
                </c:pt>
                <c:pt idx="1192">
                  <c:v>1.3819278397488508E-2</c:v>
                </c:pt>
                <c:pt idx="1193">
                  <c:v>1.3812531069499524E-2</c:v>
                </c:pt>
                <c:pt idx="1194">
                  <c:v>1.3805768302251564E-2</c:v>
                </c:pt>
                <c:pt idx="1195">
                  <c:v>1.3798990095778617E-2</c:v>
                </c:pt>
                <c:pt idx="1196">
                  <c:v>1.3792196450101596E-2</c:v>
                </c:pt>
                <c:pt idx="1197">
                  <c:v>1.3785387365246647E-2</c:v>
                </c:pt>
                <c:pt idx="1198">
                  <c:v>1.3778562841245142E-2</c:v>
                </c:pt>
                <c:pt idx="1199">
                  <c:v>1.377195303730013E-2</c:v>
                </c:pt>
                <c:pt idx="1200">
                  <c:v>1.3765098996282199E-2</c:v>
                </c:pt>
                <c:pt idx="1201">
                  <c:v>1.3758229516644776E-2</c:v>
                </c:pt>
                <c:pt idx="1202">
                  <c:v>1.3751344598414872E-2</c:v>
                </c:pt>
                <c:pt idx="1203">
                  <c:v>1.3744208634951694E-2</c:v>
                </c:pt>
                <c:pt idx="1204">
                  <c:v>1.3737291476625104E-2</c:v>
                </c:pt>
                <c:pt idx="1205">
                  <c:v>1.373035887933758E-2</c:v>
                </c:pt>
                <c:pt idx="1206">
                  <c:v>1.3723410843117879E-2</c:v>
                </c:pt>
                <c:pt idx="1207">
                  <c:v>1.3716447367994761E-2</c:v>
                </c:pt>
                <c:pt idx="1208">
                  <c:v>1.3709710880117076E-2</c:v>
                </c:pt>
                <c:pt idx="1209">
                  <c:v>1.3702717892490853E-2</c:v>
                </c:pt>
                <c:pt idx="1210">
                  <c:v>1.3695709466485573E-2</c:v>
                </c:pt>
                <c:pt idx="1211">
                  <c:v>1.3687698691514061E-2</c:v>
                </c:pt>
                <c:pt idx="1212">
                  <c:v>1.3681398409756022E-2</c:v>
                </c:pt>
                <c:pt idx="1213">
                  <c:v>1.3674342301779724E-2</c:v>
                </c:pt>
                <c:pt idx="1214">
                  <c:v>1.3667270755088246E-2</c:v>
                </c:pt>
                <c:pt idx="1215">
                  <c:v>1.3660183769715572E-2</c:v>
                </c:pt>
                <c:pt idx="1216">
                  <c:v>1.3653081345682621E-2</c:v>
                </c:pt>
                <c:pt idx="1217">
                  <c:v>1.3645963483023379E-2</c:v>
                </c:pt>
                <c:pt idx="1218">
                  <c:v>1.3638830181763989E-2</c:v>
                </c:pt>
                <c:pt idx="1219">
                  <c:v>1.3631681441930596E-2</c:v>
                </c:pt>
                <c:pt idx="1220">
                  <c:v>1.3624517263554571E-2</c:v>
                </c:pt>
                <c:pt idx="1221">
                  <c:v>1.3617857926364567E-2</c:v>
                </c:pt>
                <c:pt idx="1222">
                  <c:v>1.3610665612744759E-2</c:v>
                </c:pt>
                <c:pt idx="1223">
                  <c:v>1.3603457861529993E-2</c:v>
                </c:pt>
                <c:pt idx="1224">
                  <c:v>1.3596234672742628E-2</c:v>
                </c:pt>
                <c:pt idx="1225">
                  <c:v>1.3588464794484017E-2</c:v>
                </c:pt>
                <c:pt idx="1226">
                  <c:v>1.3581207985432605E-2</c:v>
                </c:pt>
                <c:pt idx="1227">
                  <c:v>1.3573935738037257E-2</c:v>
                </c:pt>
                <c:pt idx="1228">
                  <c:v>1.35666480523215E-2</c:v>
                </c:pt>
                <c:pt idx="1229">
                  <c:v>1.3559344928316711E-2</c:v>
                </c:pt>
                <c:pt idx="1230">
                  <c:v>1.3552298928138695E-2</c:v>
                </c:pt>
                <c:pt idx="1231">
                  <c:v>1.3544966302411088E-2</c:v>
                </c:pt>
                <c:pt idx="1232">
                  <c:v>1.3537618238901466E-2</c:v>
                </c:pt>
                <c:pt idx="1233">
                  <c:v>1.3530254737639543E-2</c:v>
                </c:pt>
                <c:pt idx="1234">
                  <c:v>1.3522597734969019E-2</c:v>
                </c:pt>
                <c:pt idx="1235">
                  <c:v>1.3515201981833948E-2</c:v>
                </c:pt>
                <c:pt idx="1236">
                  <c:v>1.350779079061638E-2</c:v>
                </c:pt>
                <c:pt idx="1237">
                  <c:v>1.3500364161337233E-2</c:v>
                </c:pt>
                <c:pt idx="1238">
                  <c:v>1.3493205666042323E-2</c:v>
                </c:pt>
                <c:pt idx="1239">
                  <c:v>1.3485749538866351E-2</c:v>
                </c:pt>
                <c:pt idx="1240">
                  <c:v>1.347827797412989E-2</c:v>
                </c:pt>
                <c:pt idx="1241">
                  <c:v>1.347079097186806E-2</c:v>
                </c:pt>
                <c:pt idx="1242">
                  <c:v>1.3463288532107875E-2</c:v>
                </c:pt>
                <c:pt idx="1243">
                  <c:v>1.3455480188097236E-2</c:v>
                </c:pt>
                <c:pt idx="1244">
                  <c:v>1.3447945493239308E-2</c:v>
                </c:pt>
                <c:pt idx="1245">
                  <c:v>1.3440395360555094E-2</c:v>
                </c:pt>
                <c:pt idx="1246">
                  <c:v>1.3432829790075967E-2</c:v>
                </c:pt>
                <c:pt idx="1247">
                  <c:v>1.3425248781838527E-2</c:v>
                </c:pt>
                <c:pt idx="1248">
                  <c:v>1.3417652335866306E-2</c:v>
                </c:pt>
                <c:pt idx="1249">
                  <c:v>1.3410040452188059E-2</c:v>
                </c:pt>
                <c:pt idx="1250">
                  <c:v>1.3402413130840391E-2</c:v>
                </c:pt>
                <c:pt idx="1251">
                  <c:v>1.3395071891616633E-2</c:v>
                </c:pt>
                <c:pt idx="1252">
                  <c:v>1.338741507846412E-2</c:v>
                </c:pt>
                <c:pt idx="1253">
                  <c:v>1.3379742828126633E-2</c:v>
                </c:pt>
                <c:pt idx="1254">
                  <c:v>1.3372055140639291E-2</c:v>
                </c:pt>
                <c:pt idx="1255">
                  <c:v>1.336435201602911E-2</c:v>
                </c:pt>
                <c:pt idx="1256">
                  <c:v>1.3356325013280835E-2</c:v>
                </c:pt>
                <c:pt idx="1257">
                  <c:v>1.3348589629057673E-2</c:v>
                </c:pt>
                <c:pt idx="1258">
                  <c:v>1.3340838807405614E-2</c:v>
                </c:pt>
                <c:pt idx="1259">
                  <c:v>1.3333072548348186E-2</c:v>
                </c:pt>
                <c:pt idx="1260">
                  <c:v>1.3325604837183813E-2</c:v>
                </c:pt>
                <c:pt idx="1261">
                  <c:v>1.3317809090457952E-2</c:v>
                </c:pt>
                <c:pt idx="1262">
                  <c:v>1.330999790681997E-2</c:v>
                </c:pt>
                <c:pt idx="1263">
                  <c:v>1.3302171286294184E-2</c:v>
                </c:pt>
                <c:pt idx="1264">
                  <c:v>1.3294009693117781E-2</c:v>
                </c:pt>
                <c:pt idx="1265">
                  <c:v>1.3286150810294814E-2</c:v>
                </c:pt>
                <c:pt idx="1266">
                  <c:v>1.3278276490288702E-2</c:v>
                </c:pt>
                <c:pt idx="1267">
                  <c:v>1.3270386733122974E-2</c:v>
                </c:pt>
                <c:pt idx="1268">
                  <c:v>1.3260699961939139E-2</c:v>
                </c:pt>
                <c:pt idx="1269">
                  <c:v>1.3252774344615964E-2</c:v>
                </c:pt>
                <c:pt idx="1270">
                  <c:v>1.3244833289462144E-2</c:v>
                </c:pt>
                <c:pt idx="1271">
                  <c:v>1.3236876796514523E-2</c:v>
                </c:pt>
                <c:pt idx="1272">
                  <c:v>1.3228904865802566E-2</c:v>
                </c:pt>
                <c:pt idx="1273">
                  <c:v>1.3222578728016734E-2</c:v>
                </c:pt>
                <c:pt idx="1274">
                  <c:v>1.3214582882590926E-2</c:v>
                </c:pt>
                <c:pt idx="1275">
                  <c:v>1.3206571601405981E-2</c:v>
                </c:pt>
                <c:pt idx="1276">
                  <c:v>1.3198544884493735E-2</c:v>
                </c:pt>
                <c:pt idx="1277">
                  <c:v>1.3188813646966472E-2</c:v>
                </c:pt>
                <c:pt idx="1278">
                  <c:v>1.3180749090380745E-2</c:v>
                </c:pt>
                <c:pt idx="1279">
                  <c:v>1.3172328068484849E-2</c:v>
                </c:pt>
                <c:pt idx="1280">
                  <c:v>1.3164573664655529E-2</c:v>
                </c:pt>
                <c:pt idx="1281">
                  <c:v>1.3157493400663189E-2</c:v>
                </c:pt>
                <c:pt idx="1282">
                  <c:v>1.3149371279840543E-2</c:v>
                </c:pt>
                <c:pt idx="1283">
                  <c:v>1.3141233722740639E-2</c:v>
                </c:pt>
                <c:pt idx="1284">
                  <c:v>1.3133080729398599E-2</c:v>
                </c:pt>
                <c:pt idx="1285">
                  <c:v>1.3124912299844138E-2</c:v>
                </c:pt>
                <c:pt idx="1286">
                  <c:v>1.3115676889510678E-2</c:v>
                </c:pt>
                <c:pt idx="1287">
                  <c:v>1.3107473396393411E-2</c:v>
                </c:pt>
                <c:pt idx="1288">
                  <c:v>1.309925446605212E-2</c:v>
                </c:pt>
                <c:pt idx="1289">
                  <c:v>1.3091020098523644E-2</c:v>
                </c:pt>
                <c:pt idx="1290">
                  <c:v>1.3083838609955361E-2</c:v>
                </c:pt>
                <c:pt idx="1291">
                  <c:v>1.3075577563774754E-2</c:v>
                </c:pt>
                <c:pt idx="1292">
                  <c:v>1.3067301081600554E-2</c:v>
                </c:pt>
                <c:pt idx="1293">
                  <c:v>1.3059009163462476E-2</c:v>
                </c:pt>
                <c:pt idx="1294">
                  <c:v>1.3050701809390238E-2</c:v>
                </c:pt>
                <c:pt idx="1295">
                  <c:v>1.3041289714349816E-2</c:v>
                </c:pt>
                <c:pt idx="1296">
                  <c:v>1.3032947287478686E-2</c:v>
                </c:pt>
                <c:pt idx="1297">
                  <c:v>1.302458942370035E-2</c:v>
                </c:pt>
                <c:pt idx="1298">
                  <c:v>1.3015848534772424E-2</c:v>
                </c:pt>
                <c:pt idx="1299">
                  <c:v>1.3007827385544856E-2</c:v>
                </c:pt>
                <c:pt idx="1300">
                  <c:v>1.2999423211243829E-2</c:v>
                </c:pt>
                <c:pt idx="1301">
                  <c:v>1.2991003600173131E-2</c:v>
                </c:pt>
                <c:pt idx="1302">
                  <c:v>1.2982568552364685E-2</c:v>
                </c:pt>
                <c:pt idx="1303">
                  <c:v>1.297524101107354E-2</c:v>
                </c:pt>
                <c:pt idx="1304">
                  <c:v>1.2966779299437311E-2</c:v>
                </c:pt>
                <c:pt idx="1305">
                  <c:v>1.2958302152218123E-2</c:v>
                </c:pt>
                <c:pt idx="1306">
                  <c:v>1.2949809569451095E-2</c:v>
                </c:pt>
                <c:pt idx="1307">
                  <c:v>1.2941301551165945E-2</c:v>
                </c:pt>
                <c:pt idx="1308">
                  <c:v>1.2931634096086782E-2</c:v>
                </c:pt>
                <c:pt idx="1309">
                  <c:v>1.2923090992128416E-2</c:v>
                </c:pt>
                <c:pt idx="1310">
                  <c:v>1.291453245172456E-2</c:v>
                </c:pt>
                <c:pt idx="1311">
                  <c:v>1.2905958474902232E-2</c:v>
                </c:pt>
                <c:pt idx="1312">
                  <c:v>1.2898529928140817E-2</c:v>
                </c:pt>
                <c:pt idx="1313">
                  <c:v>1.2889929297441224E-2</c:v>
                </c:pt>
                <c:pt idx="1314">
                  <c:v>1.288131323145314E-2</c:v>
                </c:pt>
                <c:pt idx="1315">
                  <c:v>1.2872681730208984E-2</c:v>
                </c:pt>
                <c:pt idx="1316">
                  <c:v>1.2864034793743873E-2</c:v>
                </c:pt>
                <c:pt idx="1317">
                  <c:v>1.2854190451282612E-2</c:v>
                </c:pt>
                <c:pt idx="1318">
                  <c:v>1.2845508420567378E-2</c:v>
                </c:pt>
                <c:pt idx="1319">
                  <c:v>1.283681095372593E-2</c:v>
                </c:pt>
                <c:pt idx="1320">
                  <c:v>1.2828098050795107E-2</c:v>
                </c:pt>
                <c:pt idx="1321">
                  <c:v>1.2819369711811746E-2</c:v>
                </c:pt>
                <c:pt idx="1322">
                  <c:v>1.2810625936810229E-2</c:v>
                </c:pt>
                <c:pt idx="1323">
                  <c:v>1.2801866725829855E-2</c:v>
                </c:pt>
                <c:pt idx="1324">
                  <c:v>1.2793092078907461E-2</c:v>
                </c:pt>
                <c:pt idx="1325">
                  <c:v>1.2786327593417895E-2</c:v>
                </c:pt>
                <c:pt idx="1326">
                  <c:v>1.2777529127468275E-2</c:v>
                </c:pt>
                <c:pt idx="1327">
                  <c:v>1.2768715227310972E-2</c:v>
                </c:pt>
                <c:pt idx="1328">
                  <c:v>1.2759885892974934E-2</c:v>
                </c:pt>
                <c:pt idx="1329">
                  <c:v>1.2748987306427557E-2</c:v>
                </c:pt>
                <c:pt idx="1330">
                  <c:v>1.2739707436788211E-2</c:v>
                </c:pt>
                <c:pt idx="1331">
                  <c:v>1.2731237347119534E-2</c:v>
                </c:pt>
                <c:pt idx="1332">
                  <c:v>1.2722339213977373E-2</c:v>
                </c:pt>
                <c:pt idx="1333">
                  <c:v>1.271467531678779E-2</c:v>
                </c:pt>
                <c:pt idx="1334">
                  <c:v>1.2705750551989045E-2</c:v>
                </c:pt>
                <c:pt idx="1335">
                  <c:v>1.2696810352601506E-2</c:v>
                </c:pt>
                <c:pt idx="1336">
                  <c:v>1.2687854718657595E-2</c:v>
                </c:pt>
                <c:pt idx="1337">
                  <c:v>1.2678883650195132E-2</c:v>
                </c:pt>
                <c:pt idx="1338">
                  <c:v>1.2668626268598888E-2</c:v>
                </c:pt>
                <c:pt idx="1339">
                  <c:v>1.2659620086966908E-2</c:v>
                </c:pt>
                <c:pt idx="1340">
                  <c:v>1.2650598469984791E-2</c:v>
                </c:pt>
                <c:pt idx="1341">
                  <c:v>1.264156141769429E-2</c:v>
                </c:pt>
                <c:pt idx="1342">
                  <c:v>1.2633796791282403E-2</c:v>
                </c:pt>
                <c:pt idx="1343">
                  <c:v>1.2624733116416431E-2</c:v>
                </c:pt>
                <c:pt idx="1344">
                  <c:v>1.2615654007272345E-2</c:v>
                </c:pt>
                <c:pt idx="1345">
                  <c:v>1.2606559463885263E-2</c:v>
                </c:pt>
                <c:pt idx="1346">
                  <c:v>1.2597449486282202E-2</c:v>
                </c:pt>
                <c:pt idx="1347">
                  <c:v>1.2587014964548017E-2</c:v>
                </c:pt>
                <c:pt idx="1348">
                  <c:v>1.2577869866142597E-2</c:v>
                </c:pt>
                <c:pt idx="1349">
                  <c:v>1.2568709332733331E-2</c:v>
                </c:pt>
                <c:pt idx="1350">
                  <c:v>1.2559092450523765E-2</c:v>
                </c:pt>
                <c:pt idx="1351">
                  <c:v>1.2550341961048159E-2</c:v>
                </c:pt>
                <c:pt idx="1352">
                  <c:v>1.2541135122850841E-2</c:v>
                </c:pt>
                <c:pt idx="1353">
                  <c:v>1.253191284979949E-2</c:v>
                </c:pt>
                <c:pt idx="1354">
                  <c:v>1.2522675141935854E-2</c:v>
                </c:pt>
                <c:pt idx="1355">
                  <c:v>1.2514765154124901E-2</c:v>
                </c:pt>
                <c:pt idx="1356">
                  <c:v>1.250550083633147E-2</c:v>
                </c:pt>
                <c:pt idx="1357">
                  <c:v>1.2496221084711084E-2</c:v>
                </c:pt>
                <c:pt idx="1358">
                  <c:v>1.2486925899296158E-2</c:v>
                </c:pt>
                <c:pt idx="1359">
                  <c:v>1.2477615280129917E-2</c:v>
                </c:pt>
                <c:pt idx="1360">
                  <c:v>1.246692476581803E-2</c:v>
                </c:pt>
                <c:pt idx="1361">
                  <c:v>1.245757901534166E-2</c:v>
                </c:pt>
                <c:pt idx="1362">
                  <c:v>1.2448217830359999E-2</c:v>
                </c:pt>
                <c:pt idx="1363">
                  <c:v>1.24388412109148E-2</c:v>
                </c:pt>
                <c:pt idx="1364">
                  <c:v>1.2430830679190671E-2</c:v>
                </c:pt>
                <c:pt idx="1365">
                  <c:v>1.2421427458232456E-2</c:v>
                </c:pt>
                <c:pt idx="1366">
                  <c:v>1.2412008803766066E-2</c:v>
                </c:pt>
                <c:pt idx="1367">
                  <c:v>1.2402574715832023E-2</c:v>
                </c:pt>
                <c:pt idx="1368">
                  <c:v>1.2393125194460047E-2</c:v>
                </c:pt>
                <c:pt idx="1369">
                  <c:v>1.2382257372702449E-2</c:v>
                </c:pt>
                <c:pt idx="1370">
                  <c:v>1.2372772713112743E-2</c:v>
                </c:pt>
                <c:pt idx="1371">
                  <c:v>1.2363272619371403E-2</c:v>
                </c:pt>
                <c:pt idx="1372">
                  <c:v>1.2353757091522637E-2</c:v>
                </c:pt>
                <c:pt idx="1373">
                  <c:v>1.2344226129605739E-2</c:v>
                </c:pt>
                <c:pt idx="1374">
                  <c:v>1.2334679733660004E-2</c:v>
                </c:pt>
                <c:pt idx="1375">
                  <c:v>1.2325117903727185E-2</c:v>
                </c:pt>
                <c:pt idx="1376">
                  <c:v>1.2315540639841664E-2</c:v>
                </c:pt>
                <c:pt idx="1377">
                  <c:v>1.230834231145914E-2</c:v>
                </c:pt>
                <c:pt idx="1378">
                  <c:v>1.2298741309424353E-2</c:v>
                </c:pt>
                <c:pt idx="1379">
                  <c:v>1.228912487488675E-2</c:v>
                </c:pt>
                <c:pt idx="1380">
                  <c:v>1.2279493007872382E-2</c:v>
                </c:pt>
                <c:pt idx="1381">
                  <c:v>1.2268876990459681E-2</c:v>
                </c:pt>
                <c:pt idx="1382">
                  <c:v>1.225775294585741E-2</c:v>
                </c:pt>
                <c:pt idx="1383">
                  <c:v>1.2248067645457272E-2</c:v>
                </c:pt>
                <c:pt idx="1384">
                  <c:v>1.2238366911428617E-2</c:v>
                </c:pt>
                <c:pt idx="1385">
                  <c:v>1.2228650743813197E-2</c:v>
                </c:pt>
                <c:pt idx="1386">
                  <c:v>1.2220394733608291E-2</c:v>
                </c:pt>
                <c:pt idx="1387">
                  <c:v>1.2210651983863915E-2</c:v>
                </c:pt>
                <c:pt idx="1388">
                  <c:v>1.2200893801411022E-2</c:v>
                </c:pt>
                <c:pt idx="1389">
                  <c:v>1.2191120186292833E-2</c:v>
                </c:pt>
                <c:pt idx="1390">
                  <c:v>1.2179838403373803E-2</c:v>
                </c:pt>
                <c:pt idx="1391">
                  <c:v>1.2170029635097373E-2</c:v>
                </c:pt>
                <c:pt idx="1392">
                  <c:v>1.2160205433521523E-2</c:v>
                </c:pt>
                <c:pt idx="1393">
                  <c:v>1.2150365798685548E-2</c:v>
                </c:pt>
                <c:pt idx="1394">
                  <c:v>1.2142020621976002E-2</c:v>
                </c:pt>
                <c:pt idx="1395">
                  <c:v>1.2132154411633289E-2</c:v>
                </c:pt>
                <c:pt idx="1396">
                  <c:v>1.2122272768879228E-2</c:v>
                </c:pt>
                <c:pt idx="1397">
                  <c:v>1.2112375693757043E-2</c:v>
                </c:pt>
                <c:pt idx="1398">
                  <c:v>1.2102463186304554E-2</c:v>
                </c:pt>
                <c:pt idx="1399">
                  <c:v>1.2091003893537781E-2</c:v>
                </c:pt>
                <c:pt idx="1400">
                  <c:v>1.2081056227045054E-2</c:v>
                </c:pt>
                <c:pt idx="1401">
                  <c:v>1.2071093127623757E-2</c:v>
                </c:pt>
                <c:pt idx="1402">
                  <c:v>1.2060599553549727E-2</c:v>
                </c:pt>
                <c:pt idx="1403">
                  <c:v>1.2051120630162452E-2</c:v>
                </c:pt>
                <c:pt idx="1404">
                  <c:v>1.2041111232205946E-2</c:v>
                </c:pt>
                <c:pt idx="1405">
                  <c:v>1.2031086401490329E-2</c:v>
                </c:pt>
                <c:pt idx="1406">
                  <c:v>1.2021046138052442E-2</c:v>
                </c:pt>
                <c:pt idx="1407">
                  <c:v>1.2012556170541571E-2</c:v>
                </c:pt>
                <c:pt idx="1408">
                  <c:v>1.2002489341852737E-2</c:v>
                </c:pt>
                <c:pt idx="1409">
                  <c:v>1.1992407081255041E-2</c:v>
                </c:pt>
                <c:pt idx="1410">
                  <c:v>1.1982309388778201E-2</c:v>
                </c:pt>
                <c:pt idx="1411">
                  <c:v>1.197219626446544E-2</c:v>
                </c:pt>
                <c:pt idx="1412">
                  <c:v>1.1960480472693703E-2</c:v>
                </c:pt>
                <c:pt idx="1413">
                  <c:v>1.1950332181400869E-2</c:v>
                </c:pt>
                <c:pt idx="1414">
                  <c:v>1.1940168457729598E-2</c:v>
                </c:pt>
                <c:pt idx="1415">
                  <c:v>1.1929989301719183E-2</c:v>
                </c:pt>
                <c:pt idx="1416">
                  <c:v>1.1921399166694695E-2</c:v>
                </c:pt>
                <c:pt idx="1417">
                  <c:v>1.1911193452168772E-2</c:v>
                </c:pt>
                <c:pt idx="1418">
                  <c:v>1.1900972306077081E-2</c:v>
                </c:pt>
                <c:pt idx="1419">
                  <c:v>1.1890735728457447E-2</c:v>
                </c:pt>
                <c:pt idx="1420">
                  <c:v>1.1880483719353093E-2</c:v>
                </c:pt>
                <c:pt idx="1421">
                  <c:v>1.186859028893167E-2</c:v>
                </c:pt>
                <c:pt idx="1422">
                  <c:v>1.1858303107745749E-2</c:v>
                </c:pt>
                <c:pt idx="1423">
                  <c:v>1.1848000494564517E-2</c:v>
                </c:pt>
                <c:pt idx="1424">
                  <c:v>1.1836753843684038E-2</c:v>
                </c:pt>
                <c:pt idx="1425">
                  <c:v>1.1826419599180425E-2</c:v>
                </c:pt>
                <c:pt idx="1426">
                  <c:v>1.1816069923016662E-2</c:v>
                </c:pt>
                <c:pt idx="1427">
                  <c:v>1.1805704815240868E-2</c:v>
                </c:pt>
                <c:pt idx="1428">
                  <c:v>1.1795324275891035E-2</c:v>
                </c:pt>
                <c:pt idx="1429">
                  <c:v>1.1786588955422887E-2</c:v>
                </c:pt>
                <c:pt idx="1430">
                  <c:v>1.17761818671247E-2</c:v>
                </c:pt>
                <c:pt idx="1431">
                  <c:v>1.1765759347975167E-2</c:v>
                </c:pt>
                <c:pt idx="1432">
                  <c:v>1.1755321398010617E-2</c:v>
                </c:pt>
                <c:pt idx="1433">
                  <c:v>1.174486801727297E-2</c:v>
                </c:pt>
                <c:pt idx="1434">
                  <c:v>1.1732716979130607E-2</c:v>
                </c:pt>
                <c:pt idx="1435">
                  <c:v>1.1721665940445674E-2</c:v>
                </c:pt>
                <c:pt idx="1436">
                  <c:v>1.1711724429545531E-2</c:v>
                </c:pt>
                <c:pt idx="1437">
                  <c:v>1.1701205007944061E-2</c:v>
                </c:pt>
                <c:pt idx="1438">
                  <c:v>1.1690103357318521E-2</c:v>
                </c:pt>
                <c:pt idx="1439">
                  <c:v>1.1680119871333473E-2</c:v>
                </c:pt>
                <c:pt idx="1440">
                  <c:v>1.1669554156415532E-2</c:v>
                </c:pt>
                <c:pt idx="1441">
                  <c:v>1.1658401892555174E-2</c:v>
                </c:pt>
                <c:pt idx="1442">
                  <c:v>1.164837643355697E-2</c:v>
                </c:pt>
                <c:pt idx="1443">
                  <c:v>1.1637764425702461E-2</c:v>
                </c:pt>
                <c:pt idx="1444">
                  <c:v>1.1627136986960274E-2</c:v>
                </c:pt>
                <c:pt idx="1445">
                  <c:v>1.1616494117365865E-2</c:v>
                </c:pt>
                <c:pt idx="1446">
                  <c:v>1.1605835816967357E-2</c:v>
                </c:pt>
                <c:pt idx="1447">
                  <c:v>1.1595162085807804E-2</c:v>
                </c:pt>
                <c:pt idx="1448">
                  <c:v>1.1584475097662431E-2</c:v>
                </c:pt>
                <c:pt idx="1449">
                  <c:v>1.157378572122246E-2</c:v>
                </c:pt>
                <c:pt idx="1450">
                  <c:v>1.1563106998875826E-2</c:v>
                </c:pt>
                <c:pt idx="1451">
                  <c:v>1.1552451972949677E-2</c:v>
                </c:pt>
                <c:pt idx="1452">
                  <c:v>1.1541833514619147E-2</c:v>
                </c:pt>
                <c:pt idx="1453">
                  <c:v>1.1531258842066086E-2</c:v>
                </c:pt>
                <c:pt idx="1454">
                  <c:v>1.1520162051703654E-2</c:v>
                </c:pt>
                <c:pt idx="1455">
                  <c:v>1.1511934064481725E-2</c:v>
                </c:pt>
                <c:pt idx="1456">
                  <c:v>1.1499799971404837E-2</c:v>
                </c:pt>
                <c:pt idx="1457">
                  <c:v>1.1489402063110145E-2</c:v>
                </c:pt>
                <c:pt idx="1458">
                  <c:v>1.1479048345578655E-2</c:v>
                </c:pt>
                <c:pt idx="1459">
                  <c:v>1.1468738818686264E-2</c:v>
                </c:pt>
                <c:pt idx="1460">
                  <c:v>1.1458473482316468E-2</c:v>
                </c:pt>
                <c:pt idx="1461">
                  <c:v>1.1448252336350231E-2</c:v>
                </c:pt>
                <c:pt idx="1462">
                  <c:v>1.1438075380668516E-2</c:v>
                </c:pt>
                <c:pt idx="1463">
                  <c:v>1.1427942615149754E-2</c:v>
                </c:pt>
                <c:pt idx="1464">
                  <c:v>1.141785403967744E-2</c:v>
                </c:pt>
                <c:pt idx="1465">
                  <c:v>1.1407809654140136E-2</c:v>
                </c:pt>
                <c:pt idx="1466">
                  <c:v>1.1397809458416272E-2</c:v>
                </c:pt>
                <c:pt idx="1467">
                  <c:v>1.1387853452386812E-2</c:v>
                </c:pt>
                <c:pt idx="1468">
                  <c:v>1.137952297996667E-2</c:v>
                </c:pt>
                <c:pt idx="1469">
                  <c:v>1.1368074008967881E-2</c:v>
                </c:pt>
                <c:pt idx="1470">
                  <c:v>1.1358250571345402E-2</c:v>
                </c:pt>
                <c:pt idx="1471">
                  <c:v>1.1348471322961441E-2</c:v>
                </c:pt>
                <c:pt idx="1472">
                  <c:v>1.1338736263702028E-2</c:v>
                </c:pt>
                <c:pt idx="1473">
                  <c:v>1.1329045393455722E-2</c:v>
                </c:pt>
                <c:pt idx="1474">
                  <c:v>1.1319398712106021E-2</c:v>
                </c:pt>
                <c:pt idx="1475">
                  <c:v>1.1309796219549084E-2</c:v>
                </c:pt>
                <c:pt idx="1476">
                  <c:v>1.1295298249408559E-2</c:v>
                </c:pt>
                <c:pt idx="1477">
                  <c:v>1.1285806521804234E-2</c:v>
                </c:pt>
                <c:pt idx="1478">
                  <c:v>1.1276358980990374E-2</c:v>
                </c:pt>
                <c:pt idx="1479">
                  <c:v>1.1266955626862401E-2</c:v>
                </c:pt>
                <c:pt idx="1480">
                  <c:v>1.1257596459305281E-2</c:v>
                </c:pt>
                <c:pt idx="1481">
                  <c:v>1.1249747213468204E-2</c:v>
                </c:pt>
                <c:pt idx="1482">
                  <c:v>1.1240467807585268E-2</c:v>
                </c:pt>
                <c:pt idx="1483">
                  <c:v>1.1231232583199484E-2</c:v>
                </c:pt>
                <c:pt idx="1484">
                  <c:v>1.1222041540221122E-2</c:v>
                </c:pt>
                <c:pt idx="1485">
                  <c:v>1.1211463416521683E-2</c:v>
                </c:pt>
                <c:pt idx="1486">
                  <c:v>1.1202369366235424E-2</c:v>
                </c:pt>
                <c:pt idx="1487">
                  <c:v>1.1193319501801061E-2</c:v>
                </c:pt>
                <c:pt idx="1488">
                  <c:v>1.118431382311663E-2</c:v>
                </c:pt>
                <c:pt idx="1489">
                  <c:v>1.1175352330074943E-2</c:v>
                </c:pt>
                <c:pt idx="1490">
                  <c:v>1.1165626739220466E-2</c:v>
                </c:pt>
                <c:pt idx="1491">
                  <c:v>1.1156757044378057E-2</c:v>
                </c:pt>
                <c:pt idx="1492">
                  <c:v>1.1147931533312321E-2</c:v>
                </c:pt>
                <c:pt idx="1493">
                  <c:v>1.1139150205923303E-2</c:v>
                </c:pt>
                <c:pt idx="1494">
                  <c:v>1.1129962600696187E-2</c:v>
                </c:pt>
                <c:pt idx="1495">
                  <c:v>1.112127253158353E-2</c:v>
                </c:pt>
                <c:pt idx="1496">
                  <c:v>1.1112626647410346E-2</c:v>
                </c:pt>
                <c:pt idx="1497">
                  <c:v>1.1104024948077284E-2</c:v>
                </c:pt>
                <c:pt idx="1498">
                  <c:v>1.1095906320841195E-2</c:v>
                </c:pt>
                <c:pt idx="1499">
                  <c:v>1.1087390093537652E-2</c:v>
                </c:pt>
                <c:pt idx="1500">
                  <c:v>1.1078918049257055E-2</c:v>
                </c:pt>
                <c:pt idx="1501">
                  <c:v>1.1070490187899445E-2</c:v>
                </c:pt>
                <c:pt idx="1502">
                  <c:v>1.1061679220667404E-2</c:v>
                </c:pt>
                <c:pt idx="1503">
                  <c:v>1.1053342628367227E-2</c:v>
                </c:pt>
                <c:pt idx="1504">
                  <c:v>1.1045050220243118E-2</c:v>
                </c:pt>
                <c:pt idx="1505">
                  <c:v>1.1036801996200957E-2</c:v>
                </c:pt>
                <c:pt idx="1506">
                  <c:v>1.1028597956144014E-2</c:v>
                </c:pt>
                <c:pt idx="1507">
                  <c:v>1.1020438099986011E-2</c:v>
                </c:pt>
                <c:pt idx="1508">
                  <c:v>1.1012322427630216E-2</c:v>
                </c:pt>
                <c:pt idx="1509">
                  <c:v>1.1004250938990354E-2</c:v>
                </c:pt>
                <c:pt idx="1510">
                  <c:v>1.0996223633969692E-2</c:v>
                </c:pt>
                <c:pt idx="1511">
                  <c:v>1.0988641615452804E-2</c:v>
                </c:pt>
                <c:pt idx="1512">
                  <c:v>1.0980699760355983E-2</c:v>
                </c:pt>
                <c:pt idx="1513">
                  <c:v>1.0972802087123146E-2</c:v>
                </c:pt>
                <c:pt idx="1514">
                  <c:v>1.0964948595659737E-2</c:v>
                </c:pt>
                <c:pt idx="1515">
                  <c:v>1.0957139285887412E-2</c:v>
                </c:pt>
                <c:pt idx="1516">
                  <c:v>1.0948987654907731E-2</c:v>
                </c:pt>
                <c:pt idx="1517">
                  <c:v>1.0941269632745641E-2</c:v>
                </c:pt>
                <c:pt idx="1518">
                  <c:v>1.0933595793496865E-2</c:v>
                </c:pt>
                <c:pt idx="1519">
                  <c:v>1.0925966137075126E-2</c:v>
                </c:pt>
                <c:pt idx="1520">
                  <c:v>1.091875545937171E-2</c:v>
                </c:pt>
                <c:pt idx="1521">
                  <c:v>1.0911211237954762E-2</c:v>
                </c:pt>
                <c:pt idx="1522">
                  <c:v>1.0903711197642663E-2</c:v>
                </c:pt>
                <c:pt idx="1523">
                  <c:v>1.0896255338348964E-2</c:v>
                </c:pt>
                <c:pt idx="1524">
                  <c:v>1.0887393032462601E-2</c:v>
                </c:pt>
                <c:pt idx="1525">
                  <c:v>1.0881116033164766E-2</c:v>
                </c:pt>
                <c:pt idx="1526">
                  <c:v>1.0873795654163656E-2</c:v>
                </c:pt>
                <c:pt idx="1527">
                  <c:v>1.0866519457320298E-2</c:v>
                </c:pt>
                <c:pt idx="1528">
                  <c:v>1.0859287442545804E-2</c:v>
                </c:pt>
                <c:pt idx="1529">
                  <c:v>1.0852099609769584E-2</c:v>
                </c:pt>
                <c:pt idx="1530">
                  <c:v>1.0844955958900138E-2</c:v>
                </c:pt>
                <c:pt idx="1531">
                  <c:v>1.0837856489861642E-2</c:v>
                </c:pt>
                <c:pt idx="1532">
                  <c:v>1.0830801202573057E-2</c:v>
                </c:pt>
                <c:pt idx="1533">
                  <c:v>1.0824800680690709E-2</c:v>
                </c:pt>
                <c:pt idx="1534">
                  <c:v>1.0817824909406169E-2</c:v>
                </c:pt>
                <c:pt idx="1535">
                  <c:v>1.0810893315329115E-2</c:v>
                </c:pt>
                <c:pt idx="1536">
                  <c:v>1.0804005898390081E-2</c:v>
                </c:pt>
                <c:pt idx="1537">
                  <c:v>1.0796187489646688E-2</c:v>
                </c:pt>
                <c:pt idx="1538">
                  <c:v>1.0789397291218319E-2</c:v>
                </c:pt>
                <c:pt idx="1539">
                  <c:v>1.0782651273996064E-2</c:v>
                </c:pt>
                <c:pt idx="1540">
                  <c:v>1.0774688546870059E-2</c:v>
                </c:pt>
                <c:pt idx="1541">
                  <c:v>1.0769291782864007E-2</c:v>
                </c:pt>
                <c:pt idx="1542">
                  <c:v>1.076298830077697E-2</c:v>
                </c:pt>
                <c:pt idx="1543">
                  <c:v>1.0756416045506922E-2</c:v>
                </c:pt>
                <c:pt idx="1544">
                  <c:v>1.0749887969655963E-2</c:v>
                </c:pt>
                <c:pt idx="1545">
                  <c:v>1.0743404073151146E-2</c:v>
                </c:pt>
                <c:pt idx="1546">
                  <c:v>1.0736666220892439E-2</c:v>
                </c:pt>
                <c:pt idx="1547">
                  <c:v>1.073027365062626E-2</c:v>
                </c:pt>
                <c:pt idx="1548">
                  <c:v>1.072392526090475E-2</c:v>
                </c:pt>
                <c:pt idx="1549">
                  <c:v>1.0717621051652092E-2</c:v>
                </c:pt>
                <c:pt idx="1550">
                  <c:v>1.0711647278382438E-2</c:v>
                </c:pt>
                <c:pt idx="1551">
                  <c:v>1.0705428456495655E-2</c:v>
                </c:pt>
                <c:pt idx="1552">
                  <c:v>1.069925381347144E-2</c:v>
                </c:pt>
                <c:pt idx="1553">
                  <c:v>1.0693123349244956E-2</c:v>
                </c:pt>
                <c:pt idx="1554">
                  <c:v>1.0687037063745963E-2</c:v>
                </c:pt>
                <c:pt idx="1555">
                  <c:v>1.0680723582063094E-2</c:v>
                </c:pt>
                <c:pt idx="1556">
                  <c:v>1.0674728634139456E-2</c:v>
                </c:pt>
                <c:pt idx="1557">
                  <c:v>1.0668777866135648E-2</c:v>
                </c:pt>
                <c:pt idx="1558">
                  <c:v>1.0662871277981082E-2</c:v>
                </c:pt>
                <c:pt idx="1559">
                  <c:v>1.0657008869605168E-2</c:v>
                </c:pt>
                <c:pt idx="1560">
                  <c:v>1.065119064095039E-2</c:v>
                </c:pt>
                <c:pt idx="1561">
                  <c:v>1.064541659194616E-2</c:v>
                </c:pt>
                <c:pt idx="1562">
                  <c:v>1.0639686722527117E-2</c:v>
                </c:pt>
                <c:pt idx="1563">
                  <c:v>1.0634248526304829E-2</c:v>
                </c:pt>
                <c:pt idx="1564">
                  <c:v>1.0628604024536322E-2</c:v>
                </c:pt>
                <c:pt idx="1565">
                  <c:v>1.0623003700795608E-2</c:v>
                </c:pt>
                <c:pt idx="1566">
                  <c:v>1.061744755501785E-2</c:v>
                </c:pt>
                <c:pt idx="1567">
                  <c:v>1.0611935587149013E-2</c:v>
                </c:pt>
                <c:pt idx="1568">
                  <c:v>1.0606235273777586E-2</c:v>
                </c:pt>
                <c:pt idx="1569">
                  <c:v>1.0600814659692752E-2</c:v>
                </c:pt>
                <c:pt idx="1570">
                  <c:v>1.0595438224693755E-2</c:v>
                </c:pt>
                <c:pt idx="1571">
                  <c:v>1.059010596871785E-2</c:v>
                </c:pt>
                <c:pt idx="1572">
                  <c:v>1.0585038414299069E-2</c:v>
                </c:pt>
                <c:pt idx="1573">
                  <c:v>1.0579791512619452E-2</c:v>
                </c:pt>
                <c:pt idx="1574">
                  <c:v>1.0574588788435424E-2</c:v>
                </c:pt>
                <c:pt idx="1575">
                  <c:v>1.0569430241692953E-2</c:v>
                </c:pt>
                <c:pt idx="1576">
                  <c:v>1.0564107372132408E-2</c:v>
                </c:pt>
                <c:pt idx="1577">
                  <c:v>1.0559040189061061E-2</c:v>
                </c:pt>
                <c:pt idx="1578">
                  <c:v>1.0554017184607575E-2</c:v>
                </c:pt>
                <c:pt idx="1579">
                  <c:v>1.0549038358714433E-2</c:v>
                </c:pt>
                <c:pt idx="1580">
                  <c:v>1.054301116669736E-2</c:v>
                </c:pt>
                <c:pt idx="1581">
                  <c:v>1.0538133038554182E-2</c:v>
                </c:pt>
                <c:pt idx="1582">
                  <c:v>1.0533299091464771E-2</c:v>
                </c:pt>
                <c:pt idx="1583">
                  <c:v>1.0528509325375093E-2</c:v>
                </c:pt>
                <c:pt idx="1584">
                  <c:v>1.0523763740228662E-2</c:v>
                </c:pt>
                <c:pt idx="1585">
                  <c:v>1.0519967034927278E-2</c:v>
                </c:pt>
                <c:pt idx="1586">
                  <c:v>1.0515294705585439E-2</c:v>
                </c:pt>
                <c:pt idx="1587">
                  <c:v>1.0510666550380013E-2</c:v>
                </c:pt>
                <c:pt idx="1588">
                  <c:v>1.0506082569261792E-2</c:v>
                </c:pt>
                <c:pt idx="1589">
                  <c:v>1.050069852661906E-2</c:v>
                </c:pt>
                <c:pt idx="1590">
                  <c:v>1.0496053061016627E-2</c:v>
                </c:pt>
                <c:pt idx="1591">
                  <c:v>1.0491781705813191E-2</c:v>
                </c:pt>
                <c:pt idx="1592">
                  <c:v>1.0487389566186582E-2</c:v>
                </c:pt>
                <c:pt idx="1593">
                  <c:v>1.0483510949552837E-2</c:v>
                </c:pt>
                <c:pt idx="1594">
                  <c:v>1.0479198074953937E-2</c:v>
                </c:pt>
                <c:pt idx="1595">
                  <c:v>1.04749293767565E-2</c:v>
                </c:pt>
                <c:pt idx="1596">
                  <c:v>1.0470704854911899E-2</c:v>
                </c:pt>
                <c:pt idx="1597">
                  <c:v>1.0466524509376907E-2</c:v>
                </c:pt>
                <c:pt idx="1598">
                  <c:v>1.0461964516048706E-2</c:v>
                </c:pt>
                <c:pt idx="1599">
                  <c:v>1.0457881638488691E-2</c:v>
                </c:pt>
                <c:pt idx="1600">
                  <c:v>1.0453842941019711E-2</c:v>
                </c:pt>
                <c:pt idx="1601">
                  <c:v>1.0449848423602469E-2</c:v>
                </c:pt>
                <c:pt idx="1602">
                  <c:v>1.0446285424760301E-2</c:v>
                </c:pt>
                <c:pt idx="1603">
                  <c:v>1.0442370136137432E-2</c:v>
                </c:pt>
                <c:pt idx="1604">
                  <c:v>1.0438499023516198E-2</c:v>
                </c:pt>
                <c:pt idx="1605">
                  <c:v>1.0434672086853374E-2</c:v>
                </c:pt>
                <c:pt idx="1606">
                  <c:v>1.0430889326105735E-2</c:v>
                </c:pt>
                <c:pt idx="1607">
                  <c:v>1.0426809097427487E-2</c:v>
                </c:pt>
                <c:pt idx="1608">
                  <c:v>1.0423123839024096E-2</c:v>
                </c:pt>
                <c:pt idx="1609">
                  <c:v>1.0419482760304051E-2</c:v>
                </c:pt>
                <c:pt idx="1610">
                  <c:v>1.0415781712308862E-2</c:v>
                </c:pt>
                <c:pt idx="1611">
                  <c:v>1.0412333141719981E-2</c:v>
                </c:pt>
                <c:pt idx="1612">
                  <c:v>1.0408824601777365E-2</c:v>
                </c:pt>
                <c:pt idx="1613">
                  <c:v>1.0405360241338811E-2</c:v>
                </c:pt>
                <c:pt idx="1614">
                  <c:v>1.0401940060367479E-2</c:v>
                </c:pt>
                <c:pt idx="1615">
                  <c:v>1.0398832388995565E-2</c:v>
                </c:pt>
                <c:pt idx="1616">
                  <c:v>1.0395491385230438E-2</c:v>
                </c:pt>
                <c:pt idx="1617">
                  <c:v>1.0392194556953654E-2</c:v>
                </c:pt>
                <c:pt idx="1618">
                  <c:v>1.0388941904130089E-2</c:v>
                </c:pt>
                <c:pt idx="1619">
                  <c:v>1.0385733426730031E-2</c:v>
                </c:pt>
                <c:pt idx="1620">
                  <c:v>1.0382346741081865E-2</c:v>
                </c:pt>
                <c:pt idx="1621">
                  <c:v>1.0379235815256268E-2</c:v>
                </c:pt>
                <c:pt idx="1622">
                  <c:v>1.0376169068588443E-2</c:v>
                </c:pt>
                <c:pt idx="1623">
                  <c:v>1.0373146501034184E-2</c:v>
                </c:pt>
                <c:pt idx="1624">
                  <c:v>1.0370353669788262E-2</c:v>
                </c:pt>
                <c:pt idx="1625">
                  <c:v>1.0367410244183603E-2</c:v>
                </c:pt>
                <c:pt idx="1626">
                  <c:v>1.036451099375931E-2</c:v>
                </c:pt>
                <c:pt idx="1627">
                  <c:v>1.0361655918491069E-2</c:v>
                </c:pt>
                <c:pt idx="1628">
                  <c:v>1.0358845018343759E-2</c:v>
                </c:pt>
                <c:pt idx="1629">
                  <c:v>1.0355938855185251E-2</c:v>
                </c:pt>
                <c:pt idx="1630">
                  <c:v>1.035322554046568E-2</c:v>
                </c:pt>
                <c:pt idx="1631">
                  <c:v>1.035055640458952E-2</c:v>
                </c:pt>
                <c:pt idx="1632">
                  <c:v>1.0347931447524845E-2</c:v>
                </c:pt>
                <c:pt idx="1633">
                  <c:v>1.0345350669237271E-2</c:v>
                </c:pt>
                <c:pt idx="1634">
                  <c:v>1.0342814069699785E-2</c:v>
                </c:pt>
                <c:pt idx="1635">
                  <c:v>1.0340321648877999E-2</c:v>
                </c:pt>
                <c:pt idx="1636">
                  <c:v>1.0337873406744901E-2</c:v>
                </c:pt>
                <c:pt idx="1637">
                  <c:v>1.0335557196542559E-2</c:v>
                </c:pt>
                <c:pt idx="1638">
                  <c:v>1.0333184957807148E-2</c:v>
                </c:pt>
                <c:pt idx="1639">
                  <c:v>1.0330856892614875E-2</c:v>
                </c:pt>
                <c:pt idx="1640">
                  <c:v>1.0328573000951767E-2</c:v>
                </c:pt>
                <c:pt idx="1641">
                  <c:v>1.032633328278708E-2</c:v>
                </c:pt>
                <c:pt idx="1642">
                  <c:v>1.0324111704780448E-2</c:v>
                </c:pt>
                <c:pt idx="1643">
                  <c:v>1.0321972712672434E-2</c:v>
                </c:pt>
                <c:pt idx="1644">
                  <c:v>1.0319877899027158E-2</c:v>
                </c:pt>
                <c:pt idx="1645">
                  <c:v>1.0317827263829887E-2</c:v>
                </c:pt>
                <c:pt idx="1646">
                  <c:v>1.0315802728977291E-2</c:v>
                </c:pt>
                <c:pt idx="1647">
                  <c:v>1.0313831150878583E-2</c:v>
                </c:pt>
                <c:pt idx="1648">
                  <c:v>1.0311903747384814E-2</c:v>
                </c:pt>
                <c:pt idx="1649">
                  <c:v>1.0310020518471668E-2</c:v>
                </c:pt>
                <c:pt idx="1650">
                  <c:v>1.0308236763637702E-2</c:v>
                </c:pt>
                <c:pt idx="1651">
                  <c:v>1.0306451198597973E-2</c:v>
                </c:pt>
                <c:pt idx="1652">
                  <c:v>1.0304709811844153E-2</c:v>
                </c:pt>
                <c:pt idx="1653">
                  <c:v>1.030301260334923E-2</c:v>
                </c:pt>
                <c:pt idx="1654">
                  <c:v>1.0301266991902074E-2</c:v>
                </c:pt>
                <c:pt idx="1655">
                  <c:v>1.0299648810053927E-2</c:v>
                </c:pt>
                <c:pt idx="1656">
                  <c:v>1.0298074802656728E-2</c:v>
                </c:pt>
                <c:pt idx="1657">
                  <c:v>1.0296544969686166E-2</c:v>
                </c:pt>
                <c:pt idx="1658">
                  <c:v>1.0295059311131432E-2</c:v>
                </c:pt>
                <c:pt idx="1659">
                  <c:v>1.0293757094767828E-2</c:v>
                </c:pt>
                <c:pt idx="1660">
                  <c:v>1.0292369133564518E-2</c:v>
                </c:pt>
                <c:pt idx="1661">
                  <c:v>1.0291025350475203E-2</c:v>
                </c:pt>
                <c:pt idx="1662">
                  <c:v>1.0289782116871161E-2</c:v>
                </c:pt>
                <c:pt idx="1663">
                  <c:v>1.0288470318569793E-2</c:v>
                </c:pt>
                <c:pt idx="1664">
                  <c:v>1.0287259069726683E-2</c:v>
                </c:pt>
                <c:pt idx="1665">
                  <c:v>1.0286091998936169E-2</c:v>
                </c:pt>
                <c:pt idx="1666">
                  <c:v>1.028496910618106E-2</c:v>
                </c:pt>
                <c:pt idx="1667">
                  <c:v>1.0283676230211721E-2</c:v>
                </c:pt>
                <c:pt idx="1668">
                  <c:v>1.02826323149805E-2</c:v>
                </c:pt>
                <c:pt idx="1669">
                  <c:v>1.0281632574005717E-2</c:v>
                </c:pt>
                <c:pt idx="1670">
                  <c:v>1.0280677007287372E-2</c:v>
                </c:pt>
                <c:pt idx="1671">
                  <c:v>1.0279765614809255E-2</c:v>
                </c:pt>
                <c:pt idx="1672">
                  <c:v>1.0279159487757823E-2</c:v>
                </c:pt>
                <c:pt idx="1673">
                  <c:v>1.0278345840928819E-2</c:v>
                </c:pt>
                <c:pt idx="1674">
                  <c:v>1.0277576372046808E-2</c:v>
                </c:pt>
                <c:pt idx="1675">
                  <c:v>1.0276851081097051E-2</c:v>
                </c:pt>
                <c:pt idx="1676">
                  <c:v>1.0275871265684411E-2</c:v>
                </c:pt>
                <c:pt idx="1677">
                  <c:v>1.0275224918455858E-2</c:v>
                </c:pt>
                <c:pt idx="1678">
                  <c:v>1.02746227454108E-2</c:v>
                </c:pt>
                <c:pt idx="1679">
                  <c:v>1.0274064746538433E-2</c:v>
                </c:pt>
                <c:pt idx="1680">
                  <c:v>1.0273550921833352E-2</c:v>
                </c:pt>
                <c:pt idx="1681">
                  <c:v>1.0273427071634492E-2</c:v>
                </c:pt>
                <c:pt idx="1682">
                  <c:v>1.027301102602878E-2</c:v>
                </c:pt>
                <c:pt idx="1683">
                  <c:v>1.0272639158303749E-2</c:v>
                </c:pt>
                <c:pt idx="1684">
                  <c:v>1.0272142809012001E-2</c:v>
                </c:pt>
                <c:pt idx="1685">
                  <c:v>1.0271862460487363E-2</c:v>
                </c:pt>
                <c:pt idx="1686">
                  <c:v>1.0271626288590949E-2</c:v>
                </c:pt>
                <c:pt idx="1687">
                  <c:v>1.0271434293320225E-2</c:v>
                </c:pt>
                <c:pt idx="1688">
                  <c:v>1.0271286474667594E-2</c:v>
                </c:pt>
                <c:pt idx="1689">
                  <c:v>1.0270621047663733E-2</c:v>
                </c:pt>
                <c:pt idx="1690">
                  <c:v>1.0270548968470801E-2</c:v>
                </c:pt>
                <c:pt idx="1691">
                  <c:v>1.0270521060927898E-2</c:v>
                </c:pt>
                <c:pt idx="1692">
                  <c:v>1.0270537325032128E-2</c:v>
                </c:pt>
                <c:pt idx="1693">
                  <c:v>1.0270750372733414E-2</c:v>
                </c:pt>
                <c:pt idx="1694">
                  <c:v>1.0271327271774815E-2</c:v>
                </c:pt>
                <c:pt idx="1695">
                  <c:v>1.0271488689458964E-2</c:v>
                </c:pt>
                <c:pt idx="1696">
                  <c:v>1.0271857590862412E-2</c:v>
                </c:pt>
                <c:pt idx="1697">
                  <c:v>1.0271944054701804E-2</c:v>
                </c:pt>
                <c:pt idx="1698">
                  <c:v>1.027240763577812E-2</c:v>
                </c:pt>
                <c:pt idx="1699">
                  <c:v>1.0272576126457537E-2</c:v>
                </c:pt>
                <c:pt idx="1700">
                  <c:v>1.0272958427285338E-2</c:v>
                </c:pt>
                <c:pt idx="1701">
                  <c:v>1.0273564037221175E-2</c:v>
                </c:pt>
                <c:pt idx="1702">
                  <c:v>1.0273855558866132E-2</c:v>
                </c:pt>
                <c:pt idx="1703">
                  <c:v>1.0274370389629257E-2</c:v>
                </c:pt>
                <c:pt idx="1704">
                  <c:v>1.0274929397048466E-2</c:v>
                </c:pt>
                <c:pt idx="1705">
                  <c:v>1.0275532581128823E-2</c:v>
                </c:pt>
                <c:pt idx="1706">
                  <c:v>1.0275596811332969E-2</c:v>
                </c:pt>
                <c:pt idx="1707">
                  <c:v>1.0276871240890544E-2</c:v>
                </c:pt>
                <c:pt idx="1708">
                  <c:v>1.0277598363068428E-2</c:v>
                </c:pt>
                <c:pt idx="1709">
                  <c:v>1.027834370068665E-2</c:v>
                </c:pt>
                <c:pt idx="1710">
                  <c:v>1.027908908087443E-2</c:v>
                </c:pt>
                <c:pt idx="1711">
                  <c:v>1.0279816330753394E-2</c:v>
                </c:pt>
                <c:pt idx="1712">
                  <c:v>1.0280509184798468E-2</c:v>
                </c:pt>
                <c:pt idx="1713">
                  <c:v>1.0281163148352611E-2</c:v>
                </c:pt>
                <c:pt idx="1714">
                  <c:v>1.0281963281206785E-2</c:v>
                </c:pt>
                <c:pt idx="1715">
                  <c:v>1.0282354377463172E-2</c:v>
                </c:pt>
                <c:pt idx="1716">
                  <c:v>1.0282891643006928E-2</c:v>
                </c:pt>
                <c:pt idx="1717">
                  <c:v>1.0283390009205445E-2</c:v>
                </c:pt>
                <c:pt idx="1718">
                  <c:v>1.0283849476051127E-2</c:v>
                </c:pt>
                <c:pt idx="1719">
                  <c:v>1.0284270043541439E-2</c:v>
                </c:pt>
                <c:pt idx="1720">
                  <c:v>1.0284651711666253E-2</c:v>
                </c:pt>
                <c:pt idx="1721">
                  <c:v>1.0284994480428099E-2</c:v>
                </c:pt>
                <c:pt idx="1722">
                  <c:v>1.0285298349821913E-2</c:v>
                </c:pt>
                <c:pt idx="1723">
                  <c:v>1.0285563319842629E-2</c:v>
                </c:pt>
                <c:pt idx="1724">
                  <c:v>1.0285789390487715E-2</c:v>
                </c:pt>
                <c:pt idx="1725">
                  <c:v>1.0285976561757171E-2</c:v>
                </c:pt>
                <c:pt idx="1726">
                  <c:v>1.0286124833648463E-2</c:v>
                </c:pt>
                <c:pt idx="1727">
                  <c:v>1.0286234206156528E-2</c:v>
                </c:pt>
                <c:pt idx="1728">
                  <c:v>1.0285864221539189E-2</c:v>
                </c:pt>
                <c:pt idx="1729">
                  <c:v>1.0286336253030569E-2</c:v>
                </c:pt>
                <c:pt idx="1730">
                  <c:v>1.0286328927394013E-2</c:v>
                </c:pt>
                <c:pt idx="1731">
                  <c:v>1.0286282702374229E-2</c:v>
                </c:pt>
                <c:pt idx="1732">
                  <c:v>1.0286197577973749E-2</c:v>
                </c:pt>
                <c:pt idx="1733">
                  <c:v>1.0286073554192574E-2</c:v>
                </c:pt>
                <c:pt idx="1734">
                  <c:v>1.0285910631030702E-2</c:v>
                </c:pt>
                <c:pt idx="1735">
                  <c:v>1.0285708808488135E-2</c:v>
                </c:pt>
                <c:pt idx="1736">
                  <c:v>1.0285306613937881E-2</c:v>
                </c:pt>
                <c:pt idx="1737">
                  <c:v>1.0285024222075801E-2</c:v>
                </c:pt>
                <c:pt idx="1738">
                  <c:v>1.0284702931936217E-2</c:v>
                </c:pt>
                <c:pt idx="1739">
                  <c:v>1.0284342743526975E-2</c:v>
                </c:pt>
                <c:pt idx="1740">
                  <c:v>1.0283943656848074E-2</c:v>
                </c:pt>
                <c:pt idx="1741">
                  <c:v>1.0283174193957372E-2</c:v>
                </c:pt>
                <c:pt idx="1742">
                  <c:v>1.0282705685681228E-2</c:v>
                </c:pt>
                <c:pt idx="1743">
                  <c:v>1.0282198282426578E-2</c:v>
                </c:pt>
                <c:pt idx="1744">
                  <c:v>1.0281651984204998E-2</c:v>
                </c:pt>
                <c:pt idx="1745">
                  <c:v>1.0281364749576005E-2</c:v>
                </c:pt>
                <c:pt idx="1746">
                  <c:v>1.0280828267642921E-2</c:v>
                </c:pt>
                <c:pt idx="1747">
                  <c:v>1.0280060898955773E-2</c:v>
                </c:pt>
                <c:pt idx="1748">
                  <c:v>1.0279350626302608E-2</c:v>
                </c:pt>
                <c:pt idx="1749">
                  <c:v>1.0278601455432071E-2</c:v>
                </c:pt>
                <c:pt idx="1750">
                  <c:v>1.0277262134194887E-2</c:v>
                </c:pt>
                <c:pt idx="1751">
                  <c:v>1.0276415741630926E-2</c:v>
                </c:pt>
                <c:pt idx="1752">
                  <c:v>1.0275530451966202E-2</c:v>
                </c:pt>
                <c:pt idx="1753">
                  <c:v>1.0274606265208819E-2</c:v>
                </c:pt>
                <c:pt idx="1754">
                  <c:v>1.0273715428233715E-2</c:v>
                </c:pt>
                <c:pt idx="1755">
                  <c:v>1.0272710640695524E-2</c:v>
                </c:pt>
                <c:pt idx="1756">
                  <c:v>1.0271666955002708E-2</c:v>
                </c:pt>
                <c:pt idx="1757">
                  <c:v>1.0270584371168338E-2</c:v>
                </c:pt>
                <c:pt idx="1758">
                  <c:v>1.0269401875407555E-2</c:v>
                </c:pt>
                <c:pt idx="1759">
                  <c:v>1.0268244306307647E-2</c:v>
                </c:pt>
                <c:pt idx="1760">
                  <c:v>1.0267047840190724E-2</c:v>
                </c:pt>
                <c:pt idx="1761">
                  <c:v>1.0265812477064892E-2</c:v>
                </c:pt>
                <c:pt idx="1762">
                  <c:v>1.0264587980244429E-2</c:v>
                </c:pt>
                <c:pt idx="1763">
                  <c:v>1.0263272007788191E-2</c:v>
                </c:pt>
                <c:pt idx="1764">
                  <c:v>1.0261917137276673E-2</c:v>
                </c:pt>
                <c:pt idx="1765">
                  <c:v>1.026052336871772E-2</c:v>
                </c:pt>
                <c:pt idx="1766">
                  <c:v>1.0259090702124402E-2</c:v>
                </c:pt>
                <c:pt idx="1767">
                  <c:v>1.025761913751241E-2</c:v>
                </c:pt>
                <c:pt idx="1768">
                  <c:v>1.025610867489481E-2</c:v>
                </c:pt>
                <c:pt idx="1769">
                  <c:v>1.0254559314292522E-2</c:v>
                </c:pt>
                <c:pt idx="1770">
                  <c:v>1.0252971055716001E-2</c:v>
                </c:pt>
                <c:pt idx="1771">
                  <c:v>1.025131951308289E-2</c:v>
                </c:pt>
                <c:pt idx="1772">
                  <c:v>1.024965628372084E-2</c:v>
                </c:pt>
                <c:pt idx="1773">
                  <c:v>1.0247954157517374E-2</c:v>
                </c:pt>
                <c:pt idx="1774">
                  <c:v>1.0246213134486001E-2</c:v>
                </c:pt>
                <c:pt idx="1775">
                  <c:v>1.0244446293787237E-2</c:v>
                </c:pt>
                <c:pt idx="1776">
                  <c:v>1.0242624647713037E-2</c:v>
                </c:pt>
                <c:pt idx="1777">
                  <c:v>1.0240764103782253E-2</c:v>
                </c:pt>
                <c:pt idx="1778">
                  <c:v>1.0238864662013184E-2</c:v>
                </c:pt>
                <c:pt idx="1779">
                  <c:v>1.0236926322429363E-2</c:v>
                </c:pt>
                <c:pt idx="1780">
                  <c:v>1.0234950163905892E-2</c:v>
                </c:pt>
                <c:pt idx="1781">
                  <c:v>1.0232936863578956E-2</c:v>
                </c:pt>
                <c:pt idx="1782">
                  <c:v>1.0230884666572701E-2</c:v>
                </c:pt>
                <c:pt idx="1783">
                  <c:v>1.0228753603330165E-2</c:v>
                </c:pt>
                <c:pt idx="1784">
                  <c:v>1.0226651157908551E-2</c:v>
                </c:pt>
                <c:pt idx="1785">
                  <c:v>1.0224479431833591E-2</c:v>
                </c:pt>
                <c:pt idx="1786">
                  <c:v>1.0222268808077212E-2</c:v>
                </c:pt>
                <c:pt idx="1787">
                  <c:v>1.0220019286670786E-2</c:v>
                </c:pt>
                <c:pt idx="1788">
                  <c:v>1.021773086763E-2</c:v>
                </c:pt>
                <c:pt idx="1789">
                  <c:v>1.0215403550980997E-2</c:v>
                </c:pt>
                <c:pt idx="1790">
                  <c:v>1.0213037336744692E-2</c:v>
                </c:pt>
                <c:pt idx="1791">
                  <c:v>1.0210632224949842E-2</c:v>
                </c:pt>
                <c:pt idx="1792">
                  <c:v>1.0208188215614752E-2</c:v>
                </c:pt>
                <c:pt idx="1793">
                  <c:v>1.0205818539435394E-2</c:v>
                </c:pt>
                <c:pt idx="1794">
                  <c:v>1.0203305280987847E-2</c:v>
                </c:pt>
                <c:pt idx="1795">
                  <c:v>1.0200753128282525E-2</c:v>
                </c:pt>
                <c:pt idx="1796">
                  <c:v>1.0198162081333902E-2</c:v>
                </c:pt>
                <c:pt idx="1797">
                  <c:v>1.019538470671671E-2</c:v>
                </c:pt>
                <c:pt idx="1798">
                  <c:v>1.01927073126735E-2</c:v>
                </c:pt>
                <c:pt idx="1799">
                  <c:v>1.0189991021265212E-2</c:v>
                </c:pt>
                <c:pt idx="1800">
                  <c:v>1.018723583252322E-2</c:v>
                </c:pt>
                <c:pt idx="1801">
                  <c:v>1.0184502582189652E-2</c:v>
                </c:pt>
                <c:pt idx="1802">
                  <c:v>1.0181672456162565E-2</c:v>
                </c:pt>
                <c:pt idx="1803">
                  <c:v>1.0178803433945135E-2</c:v>
                </c:pt>
                <c:pt idx="1804">
                  <c:v>1.0175895515567079E-2</c:v>
                </c:pt>
                <c:pt idx="1805">
                  <c:v>1.0172948701050011E-2</c:v>
                </c:pt>
                <c:pt idx="1806">
                  <c:v>1.016988785761379E-2</c:v>
                </c:pt>
                <c:pt idx="1807">
                  <c:v>1.016686038832018E-2</c:v>
                </c:pt>
                <c:pt idx="1808">
                  <c:v>1.0163794021920315E-2</c:v>
                </c:pt>
                <c:pt idx="1809">
                  <c:v>1.0160688758442957E-2</c:v>
                </c:pt>
                <c:pt idx="1810">
                  <c:v>1.0157631187438473E-2</c:v>
                </c:pt>
                <c:pt idx="1811">
                  <c:v>1.0154450996714082E-2</c:v>
                </c:pt>
                <c:pt idx="1812">
                  <c:v>1.0151231910061398E-2</c:v>
                </c:pt>
                <c:pt idx="1813">
                  <c:v>1.0147973927507437E-2</c:v>
                </c:pt>
                <c:pt idx="1814">
                  <c:v>1.0144578986036244E-2</c:v>
                </c:pt>
                <c:pt idx="1815">
                  <c:v>1.0141240340773662E-2</c:v>
                </c:pt>
                <c:pt idx="1816">
                  <c:v>1.0137862798655809E-2</c:v>
                </c:pt>
                <c:pt idx="1817">
                  <c:v>1.0134446359721902E-2</c:v>
                </c:pt>
                <c:pt idx="1818">
                  <c:v>1.0130991024003314E-2</c:v>
                </c:pt>
                <c:pt idx="1819">
                  <c:v>1.0127496791534029E-2</c:v>
                </c:pt>
                <c:pt idx="1820">
                  <c:v>1.0123963662350651E-2</c:v>
                </c:pt>
                <c:pt idx="1821">
                  <c:v>1.012039163648717E-2</c:v>
                </c:pt>
                <c:pt idx="1822">
                  <c:v>1.0116780713977567E-2</c:v>
                </c:pt>
                <c:pt idx="1823">
                  <c:v>1.0113254834583659E-2</c:v>
                </c:pt>
                <c:pt idx="1824">
                  <c:v>1.0109568999282281E-2</c:v>
                </c:pt>
                <c:pt idx="1825">
                  <c:v>1.0105844268482156E-2</c:v>
                </c:pt>
                <c:pt idx="1826">
                  <c:v>1.0102080642218403E-2</c:v>
                </c:pt>
                <c:pt idx="1827">
                  <c:v>1.0098278120523441E-2</c:v>
                </c:pt>
                <c:pt idx="1828">
                  <c:v>1.0094298351406366E-2</c:v>
                </c:pt>
                <c:pt idx="1829">
                  <c:v>1.0090415153404003E-2</c:v>
                </c:pt>
                <c:pt idx="1830">
                  <c:v>1.0086493059053561E-2</c:v>
                </c:pt>
                <c:pt idx="1831">
                  <c:v>1.0082532068396871E-2</c:v>
                </c:pt>
                <c:pt idx="1832">
                  <c:v>1.0078682081920459E-2</c:v>
                </c:pt>
                <c:pt idx="1833">
                  <c:v>1.0074646188437897E-2</c:v>
                </c:pt>
                <c:pt idx="1834">
                  <c:v>1.0070571399788879E-2</c:v>
                </c:pt>
                <c:pt idx="1835">
                  <c:v>1.0066457716013926E-2</c:v>
                </c:pt>
                <c:pt idx="1836">
                  <c:v>1.0061657604234921E-2</c:v>
                </c:pt>
                <c:pt idx="1837">
                  <c:v>1.0057949304169343E-2</c:v>
                </c:pt>
                <c:pt idx="1838">
                  <c:v>1.0053716040461737E-2</c:v>
                </c:pt>
                <c:pt idx="1839">
                  <c:v>1.0049443880774684E-2</c:v>
                </c:pt>
                <c:pt idx="1840">
                  <c:v>1.0045132825139557E-2</c:v>
                </c:pt>
                <c:pt idx="1841">
                  <c:v>1.0040782873611256E-2</c:v>
                </c:pt>
                <c:pt idx="1842">
                  <c:v>1.0036394026221154E-2</c:v>
                </c:pt>
                <c:pt idx="1843">
                  <c:v>1.0031966283018928E-2</c:v>
                </c:pt>
                <c:pt idx="1844">
                  <c:v>1.0027499644049018E-2</c:v>
                </c:pt>
                <c:pt idx="1845">
                  <c:v>1.0023368921075373E-2</c:v>
                </c:pt>
                <c:pt idx="1846">
                  <c:v>1.0018830296345307E-2</c:v>
                </c:pt>
                <c:pt idx="1847">
                  <c:v>1.0014252777994158E-2</c:v>
                </c:pt>
                <c:pt idx="1848">
                  <c:v>1.0009636366058257E-2</c:v>
                </c:pt>
                <c:pt idx="1849">
                  <c:v>1.0004583014211046E-2</c:v>
                </c:pt>
                <c:pt idx="1850">
                  <c:v>9.9998830015683854E-3</c:v>
                </c:pt>
                <c:pt idx="1851">
                  <c:v>9.9943213719584697E-3</c:v>
                </c:pt>
                <c:pt idx="1852">
                  <c:v>9.9903662899682565E-3</c:v>
                </c:pt>
                <c:pt idx="1853">
                  <c:v>9.9855495911075239E-3</c:v>
                </c:pt>
                <c:pt idx="1854">
                  <c:v>9.9809077049549666E-3</c:v>
                </c:pt>
                <c:pt idx="1855">
                  <c:v>9.9760161274278225E-3</c:v>
                </c:pt>
                <c:pt idx="1856">
                  <c:v>9.9710856556824625E-3</c:v>
                </c:pt>
                <c:pt idx="1857">
                  <c:v>9.9661162897621107E-3</c:v>
                </c:pt>
                <c:pt idx="1858">
                  <c:v>9.9608826681318163E-3</c:v>
                </c:pt>
                <c:pt idx="1859">
                  <c:v>9.9558325981421378E-3</c:v>
                </c:pt>
                <c:pt idx="1860">
                  <c:v>9.9507436331403385E-3</c:v>
                </c:pt>
                <c:pt idx="1861">
                  <c:v>9.9456157731682478E-3</c:v>
                </c:pt>
                <c:pt idx="1862">
                  <c:v>9.9406860492509512E-3</c:v>
                </c:pt>
                <c:pt idx="1863">
                  <c:v>9.9354833193099346E-3</c:v>
                </c:pt>
                <c:pt idx="1864">
                  <c:v>9.9302416955370232E-3</c:v>
                </c:pt>
                <c:pt idx="1865">
                  <c:v>9.9249611779781421E-3</c:v>
                </c:pt>
                <c:pt idx="1866">
                  <c:v>9.9196417666900238E-3</c:v>
                </c:pt>
                <c:pt idx="1867">
                  <c:v>9.9140318219530735E-3</c:v>
                </c:pt>
                <c:pt idx="1868">
                  <c:v>9.9086316986713059E-3</c:v>
                </c:pt>
                <c:pt idx="1869">
                  <c:v>9.9031926808427814E-3</c:v>
                </c:pt>
                <c:pt idx="1870">
                  <c:v>9.8977147685171719E-3</c:v>
                </c:pt>
                <c:pt idx="1871">
                  <c:v>9.8921979617493782E-3</c:v>
                </c:pt>
                <c:pt idx="1872">
                  <c:v>9.8866422606021468E-3</c:v>
                </c:pt>
                <c:pt idx="1873">
                  <c:v>9.8810476651199231E-3</c:v>
                </c:pt>
                <c:pt idx="1874">
                  <c:v>9.8754141753654521E-3</c:v>
                </c:pt>
                <c:pt idx="1875">
                  <c:v>9.8697417913884058E-3</c:v>
                </c:pt>
                <c:pt idx="1876">
                  <c:v>9.8643085100175547E-3</c:v>
                </c:pt>
                <c:pt idx="1877">
                  <c:v>9.8585612711360841E-3</c:v>
                </c:pt>
                <c:pt idx="1878">
                  <c:v>9.8527751391629392E-3</c:v>
                </c:pt>
                <c:pt idx="1879">
                  <c:v>9.8469501141467512E-3</c:v>
                </c:pt>
                <c:pt idx="1880">
                  <c:v>9.8407964602090312E-3</c:v>
                </c:pt>
                <c:pt idx="1881">
                  <c:v>9.8348907121096237E-3</c:v>
                </c:pt>
                <c:pt idx="1882">
                  <c:v>9.8289460701981024E-3</c:v>
                </c:pt>
                <c:pt idx="1883">
                  <c:v>9.8229625345215253E-3</c:v>
                </c:pt>
                <c:pt idx="1884">
                  <c:v>9.8172415954570873E-3</c:v>
                </c:pt>
                <c:pt idx="1885">
                  <c:v>9.8111832133929155E-3</c:v>
                </c:pt>
                <c:pt idx="1886">
                  <c:v>9.8050859386882294E-3</c:v>
                </c:pt>
                <c:pt idx="1887">
                  <c:v>9.7989497714024622E-3</c:v>
                </c:pt>
                <c:pt idx="1888">
                  <c:v>9.7927747115896437E-3</c:v>
                </c:pt>
                <c:pt idx="1889">
                  <c:v>9.7862445548861417E-3</c:v>
                </c:pt>
                <c:pt idx="1890">
                  <c:v>9.7799887645770717E-3</c:v>
                </c:pt>
                <c:pt idx="1891">
                  <c:v>9.7736940809970679E-3</c:v>
                </c:pt>
                <c:pt idx="1892">
                  <c:v>9.7658007420646387E-3</c:v>
                </c:pt>
                <c:pt idx="1893">
                  <c:v>9.7594168184695299E-3</c:v>
                </c:pt>
                <c:pt idx="1894">
                  <c:v>9.7529939999488925E-3</c:v>
                </c:pt>
                <c:pt idx="1895">
                  <c:v>9.7465322865764037E-3</c:v>
                </c:pt>
                <c:pt idx="1896">
                  <c:v>9.7400316784159186E-3</c:v>
                </c:pt>
                <c:pt idx="1897">
                  <c:v>9.7351932614993045E-3</c:v>
                </c:pt>
                <c:pt idx="1898">
                  <c:v>9.7286296296563868E-3</c:v>
                </c:pt>
                <c:pt idx="1899">
                  <c:v>9.7220271078019404E-3</c:v>
                </c:pt>
                <c:pt idx="1900">
                  <c:v>9.7153856959851705E-3</c:v>
                </c:pt>
                <c:pt idx="1901">
                  <c:v>9.7069452182200235E-3</c:v>
                </c:pt>
                <c:pt idx="1902">
                  <c:v>9.699855386722309E-3</c:v>
                </c:pt>
                <c:pt idx="1903">
                  <c:v>9.6934383730664115E-3</c:v>
                </c:pt>
                <c:pt idx="1904">
                  <c:v>9.686626609111933E-3</c:v>
                </c:pt>
                <c:pt idx="1905">
                  <c:v>9.6808684193879051E-3</c:v>
                </c:pt>
                <c:pt idx="1906">
                  <c:v>9.6739877487314434E-3</c:v>
                </c:pt>
                <c:pt idx="1907">
                  <c:v>9.6670681867474153E-3</c:v>
                </c:pt>
                <c:pt idx="1908">
                  <c:v>9.6601097335006596E-3</c:v>
                </c:pt>
                <c:pt idx="1909">
                  <c:v>9.6531123890641161E-3</c:v>
                </c:pt>
                <c:pt idx="1910">
                  <c:v>9.6449392506730951E-3</c:v>
                </c:pt>
                <c:pt idx="1911">
                  <c:v>9.6378552291632291E-3</c:v>
                </c:pt>
                <c:pt idx="1912">
                  <c:v>9.6307323140122931E-3</c:v>
                </c:pt>
                <c:pt idx="1913">
                  <c:v>9.6235705052964225E-3</c:v>
                </c:pt>
                <c:pt idx="1914">
                  <c:v>9.6175423013417083E-3</c:v>
                </c:pt>
                <c:pt idx="1915">
                  <c:v>9.6103116111685427E-3</c:v>
                </c:pt>
                <c:pt idx="1916">
                  <c:v>9.6030420302810615E-3</c:v>
                </c:pt>
                <c:pt idx="1917">
                  <c:v>9.5957335587468044E-3</c:v>
                </c:pt>
                <c:pt idx="1918">
                  <c:v>9.5883861966333077E-3</c:v>
                </c:pt>
                <c:pt idx="1919">
                  <c:v>9.5797828923642678E-3</c:v>
                </c:pt>
                <c:pt idx="1920">
                  <c:v>9.5723488308207087E-3</c:v>
                </c:pt>
                <c:pt idx="1921">
                  <c:v>9.5648758763286577E-3</c:v>
                </c:pt>
                <c:pt idx="1922">
                  <c:v>9.5569488426770835E-3</c:v>
                </c:pt>
                <c:pt idx="1923">
                  <c:v>9.5498132888085299E-3</c:v>
                </c:pt>
                <c:pt idx="1924">
                  <c:v>9.5422236559351784E-3</c:v>
                </c:pt>
                <c:pt idx="1925">
                  <c:v>9.5345951304301544E-3</c:v>
                </c:pt>
                <c:pt idx="1926">
                  <c:v>9.5269277123745007E-3</c:v>
                </c:pt>
                <c:pt idx="1927">
                  <c:v>9.5205098734545048E-3</c:v>
                </c:pt>
                <c:pt idx="1928">
                  <c:v>9.5127736095171889E-3</c:v>
                </c:pt>
                <c:pt idx="1929">
                  <c:v>9.5049984557975913E-3</c:v>
                </c:pt>
                <c:pt idx="1930">
                  <c:v>9.4971844123740538E-3</c:v>
                </c:pt>
                <c:pt idx="1931">
                  <c:v>9.4893314793195183E-3</c:v>
                </c:pt>
                <c:pt idx="1932">
                  <c:v>9.4801064649791492E-3</c:v>
                </c:pt>
                <c:pt idx="1933">
                  <c:v>9.4721668013408519E-3</c:v>
                </c:pt>
                <c:pt idx="1934">
                  <c:v>9.4641882458052096E-3</c:v>
                </c:pt>
                <c:pt idx="1935">
                  <c:v>9.456170798460636E-3</c:v>
                </c:pt>
                <c:pt idx="1936">
                  <c:v>9.4494834722104928E-3</c:v>
                </c:pt>
                <c:pt idx="1937">
                  <c:v>9.441397202958484E-3</c:v>
                </c:pt>
                <c:pt idx="1938">
                  <c:v>9.4332720446076816E-3</c:v>
                </c:pt>
                <c:pt idx="1939">
                  <c:v>9.4251079972364309E-3</c:v>
                </c:pt>
                <c:pt idx="1940">
                  <c:v>9.416905060925778E-3</c:v>
                </c:pt>
                <c:pt idx="1941">
                  <c:v>9.4072493911284191E-3</c:v>
                </c:pt>
                <c:pt idx="1942">
                  <c:v>9.3989597034986813E-3</c:v>
                </c:pt>
                <c:pt idx="1943">
                  <c:v>9.3906311247452211E-3</c:v>
                </c:pt>
                <c:pt idx="1944">
                  <c:v>9.3822636549564537E-3</c:v>
                </c:pt>
                <c:pt idx="1945">
                  <c:v>9.3738572942232493E-3</c:v>
                </c:pt>
                <c:pt idx="1946">
                  <c:v>9.3654120426315633E-3</c:v>
                </c:pt>
                <c:pt idx="1947">
                  <c:v>9.3569279002673564E-3</c:v>
                </c:pt>
                <c:pt idx="1948">
                  <c:v>9.3484048672239535E-3</c:v>
                </c:pt>
                <c:pt idx="1949">
                  <c:v>9.3423176426515476E-3</c:v>
                </c:pt>
                <c:pt idx="1950">
                  <c:v>9.3337318159242687E-3</c:v>
                </c:pt>
                <c:pt idx="1951">
                  <c:v>9.3251071027109726E-3</c:v>
                </c:pt>
                <c:pt idx="1952">
                  <c:v>9.3164435030927088E-3</c:v>
                </c:pt>
                <c:pt idx="1953">
                  <c:v>9.306728031548344E-3</c:v>
                </c:pt>
                <c:pt idx="1954">
                  <c:v>9.2964499697474057E-3</c:v>
                </c:pt>
                <c:pt idx="1955">
                  <c:v>9.2876547044817171E-3</c:v>
                </c:pt>
                <c:pt idx="1956">
                  <c:v>9.2788205492687053E-3</c:v>
                </c:pt>
                <c:pt idx="1957">
                  <c:v>9.2699475041992403E-3</c:v>
                </c:pt>
                <c:pt idx="1958">
                  <c:v>9.2626022898625315E-3</c:v>
                </c:pt>
                <c:pt idx="1959">
                  <c:v>9.2536604790344947E-3</c:v>
                </c:pt>
                <c:pt idx="1960">
                  <c:v>9.2446797809068917E-3</c:v>
                </c:pt>
                <c:pt idx="1961">
                  <c:v>9.2356601955688733E-3</c:v>
                </c:pt>
                <c:pt idx="1962">
                  <c:v>9.2249989342813535E-3</c:v>
                </c:pt>
                <c:pt idx="1963">
                  <c:v>9.2158925520502075E-3</c:v>
                </c:pt>
                <c:pt idx="1964">
                  <c:v>9.2067472806232602E-3</c:v>
                </c:pt>
                <c:pt idx="1965">
                  <c:v>9.1975631201012022E-3</c:v>
                </c:pt>
                <c:pt idx="1966">
                  <c:v>9.1899789637374853E-3</c:v>
                </c:pt>
                <c:pt idx="1967">
                  <c:v>9.1807260635982102E-3</c:v>
                </c:pt>
                <c:pt idx="1968">
                  <c:v>9.1714376646017115E-3</c:v>
                </c:pt>
                <c:pt idx="1969">
                  <c:v>9.1621260025508411E-3</c:v>
                </c:pt>
                <c:pt idx="1970">
                  <c:v>9.1528047480161634E-3</c:v>
                </c:pt>
                <c:pt idx="1971">
                  <c:v>9.1418393837460633E-3</c:v>
                </c:pt>
                <c:pt idx="1972">
                  <c:v>9.13254204419762E-3</c:v>
                </c:pt>
                <c:pt idx="1973">
                  <c:v>9.1232644022035715E-3</c:v>
                </c:pt>
                <c:pt idx="1974">
                  <c:v>9.1134607996003775E-3</c:v>
                </c:pt>
                <c:pt idx="1975">
                  <c:v>9.1047682288144492E-3</c:v>
                </c:pt>
                <c:pt idx="1976">
                  <c:v>9.0955496973162252E-3</c:v>
                </c:pt>
                <c:pt idx="1977">
                  <c:v>9.0863508692200102E-3</c:v>
                </c:pt>
                <c:pt idx="1978">
                  <c:v>9.0771717444742255E-3</c:v>
                </c:pt>
                <c:pt idx="1979">
                  <c:v>9.0696322601750614E-3</c:v>
                </c:pt>
                <c:pt idx="1980">
                  <c:v>9.0604890008735665E-3</c:v>
                </c:pt>
                <c:pt idx="1981">
                  <c:v>9.0513654426369987E-3</c:v>
                </c:pt>
                <c:pt idx="1982">
                  <c:v>9.042261585419431E-3</c:v>
                </c:pt>
                <c:pt idx="1983">
                  <c:v>9.0331774291722393E-3</c:v>
                </c:pt>
                <c:pt idx="1984">
                  <c:v>9.0225107636128631E-3</c:v>
                </c:pt>
                <c:pt idx="1985">
                  <c:v>9.0134695609546019E-3</c:v>
                </c:pt>
                <c:pt idx="1986">
                  <c:v>9.0044480612562778E-3</c:v>
                </c:pt>
                <c:pt idx="1987">
                  <c:v>8.9954462644712269E-3</c:v>
                </c:pt>
                <c:pt idx="1988">
                  <c:v>8.9880521610141342E-3</c:v>
                </c:pt>
                <c:pt idx="1989">
                  <c:v>8.9790862096922712E-3</c:v>
                </c:pt>
                <c:pt idx="1990">
                  <c:v>8.9701399590328048E-3</c:v>
                </c:pt>
                <c:pt idx="1991">
                  <c:v>8.9612134090006172E-3</c:v>
                </c:pt>
                <c:pt idx="1992">
                  <c:v>8.9523065595497799E-3</c:v>
                </c:pt>
                <c:pt idx="1993">
                  <c:v>8.9418492422577833E-3</c:v>
                </c:pt>
                <c:pt idx="1994">
                  <c:v>8.9329853645271576E-3</c:v>
                </c:pt>
                <c:pt idx="1995">
                  <c:v>8.9241411893266794E-3</c:v>
                </c:pt>
                <c:pt idx="1996">
                  <c:v>8.9145772273231672E-3</c:v>
                </c:pt>
                <c:pt idx="1997">
                  <c:v>8.9057740791793905E-3</c:v>
                </c:pt>
                <c:pt idx="1998">
                  <c:v>8.8969906327279746E-3</c:v>
                </c:pt>
                <c:pt idx="1999">
                  <c:v>8.8882268879258639E-3</c:v>
                </c:pt>
                <c:pt idx="2000">
                  <c:v>8.8794828447274696E-3</c:v>
                </c:pt>
                <c:pt idx="2001">
                  <c:v>8.8728138464091201E-3</c:v>
                </c:pt>
                <c:pt idx="2002">
                  <c:v>8.8641044234986713E-3</c:v>
                </c:pt>
                <c:pt idx="2003">
                  <c:v>8.8554146993267361E-3</c:v>
                </c:pt>
                <c:pt idx="2004">
                  <c:v>8.8467446738556867E-3</c:v>
                </c:pt>
                <c:pt idx="2005">
                  <c:v>8.8375851392290296E-3</c:v>
                </c:pt>
                <c:pt idx="2006">
                  <c:v>8.8274323167052485E-3</c:v>
                </c:pt>
                <c:pt idx="2007">
                  <c:v>8.818319797298137E-3</c:v>
                </c:pt>
                <c:pt idx="2008">
                  <c:v>8.8102397514921299E-3</c:v>
                </c:pt>
                <c:pt idx="2009">
                  <c:v>8.8016730207035598E-3</c:v>
                </c:pt>
                <c:pt idx="2010">
                  <c:v>8.7926232069111179E-3</c:v>
                </c:pt>
                <c:pt idx="2011">
                  <c:v>8.7845986625572497E-3</c:v>
                </c:pt>
                <c:pt idx="2012">
                  <c:v>8.7760910351083327E-3</c:v>
                </c:pt>
                <c:pt idx="2013">
                  <c:v>8.7671039325685745E-3</c:v>
                </c:pt>
                <c:pt idx="2014">
                  <c:v>8.7591348832360971E-3</c:v>
                </c:pt>
                <c:pt idx="2015">
                  <c:v>8.750686358726667E-3</c:v>
                </c:pt>
                <c:pt idx="2016">
                  <c:v>8.742257535106733E-3</c:v>
                </c:pt>
                <c:pt idx="2017">
                  <c:v>8.7338484123383048E-3</c:v>
                </c:pt>
                <c:pt idx="2018">
                  <c:v>8.7269390811724138E-3</c:v>
                </c:pt>
                <c:pt idx="2019">
                  <c:v>8.7170892691710786E-3</c:v>
                </c:pt>
                <c:pt idx="2020">
                  <c:v>8.7087392486811036E-3</c:v>
                </c:pt>
                <c:pt idx="2021">
                  <c:v>8.7004089288729436E-3</c:v>
                </c:pt>
                <c:pt idx="2022">
                  <c:v>8.6920983096959448E-3</c:v>
                </c:pt>
                <c:pt idx="2023">
                  <c:v>8.6838073911045185E-3</c:v>
                </c:pt>
                <c:pt idx="2024">
                  <c:v>8.6755361730606745E-3</c:v>
                </c:pt>
                <c:pt idx="2025">
                  <c:v>8.667284655518824E-3</c:v>
                </c:pt>
                <c:pt idx="2026">
                  <c:v>8.6585693660624526E-3</c:v>
                </c:pt>
                <c:pt idx="2027">
                  <c:v>8.6508407217764788E-3</c:v>
                </c:pt>
                <c:pt idx="2028">
                  <c:v>8.6426483054873396E-3</c:v>
                </c:pt>
                <c:pt idx="2029">
                  <c:v>8.6344755895355688E-3</c:v>
                </c:pt>
                <c:pt idx="2030">
                  <c:v>8.6263225738679797E-3</c:v>
                </c:pt>
                <c:pt idx="2031">
                  <c:v>8.61818925845418E-3</c:v>
                </c:pt>
                <c:pt idx="2032">
                  <c:v>8.6100756432435158E-3</c:v>
                </c:pt>
                <c:pt idx="2033">
                  <c:v>8.6019817281979966E-3</c:v>
                </c:pt>
                <c:pt idx="2034">
                  <c:v>8.5939075132770992E-3</c:v>
                </c:pt>
                <c:pt idx="2035">
                  <c:v>8.5858529984327026E-3</c:v>
                </c:pt>
                <c:pt idx="2036">
                  <c:v>8.5778181836293488E-3</c:v>
                </c:pt>
                <c:pt idx="2037">
                  <c:v>8.5698030688214494E-3</c:v>
                </c:pt>
                <c:pt idx="2038">
                  <c:v>8.5618076539735466E-3</c:v>
                </c:pt>
                <c:pt idx="2039">
                  <c:v>8.5538319390324538E-3</c:v>
                </c:pt>
                <c:pt idx="2040">
                  <c:v>8.5472758923418584E-3</c:v>
                </c:pt>
                <c:pt idx="2041">
                  <c:v>8.537939608738998E-3</c:v>
                </c:pt>
                <c:pt idx="2042">
                  <c:v>8.5300229932979907E-3</c:v>
                </c:pt>
                <c:pt idx="2043">
                  <c:v>8.5221260776092989E-3</c:v>
                </c:pt>
                <c:pt idx="2044">
                  <c:v>8.514248861627334E-3</c:v>
                </c:pt>
                <c:pt idx="2045">
                  <c:v>8.506391345311573E-3</c:v>
                </c:pt>
                <c:pt idx="2046">
                  <c:v>8.4985535286240255E-3</c:v>
                </c:pt>
                <c:pt idx="2047">
                  <c:v>8.4907354115241682E-3</c:v>
                </c:pt>
                <c:pt idx="2048">
                  <c:v>8.4822811254035083E-3</c:v>
                </c:pt>
                <c:pt idx="2049">
                  <c:v>8.4745039950515702E-3</c:v>
                </c:pt>
                <c:pt idx="2050">
                  <c:v>8.4667465635419742E-3</c:v>
                </c:pt>
                <c:pt idx="2051">
                  <c:v>8.4590088308302766E-3</c:v>
                </c:pt>
                <c:pt idx="2052">
                  <c:v>8.451290796882489E-3</c:v>
                </c:pt>
                <c:pt idx="2053">
                  <c:v>8.4449444550845267E-3</c:v>
                </c:pt>
                <c:pt idx="2054">
                  <c:v>8.4359138251217797E-3</c:v>
                </c:pt>
                <c:pt idx="2055">
                  <c:v>8.4282548872304276E-3</c:v>
                </c:pt>
                <c:pt idx="2056">
                  <c:v>8.4206156479513516E-3</c:v>
                </c:pt>
                <c:pt idx="2057">
                  <c:v>8.4125505851306501E-3</c:v>
                </c:pt>
                <c:pt idx="2058">
                  <c:v>8.4049519749984647E-3</c:v>
                </c:pt>
                <c:pt idx="2059">
                  <c:v>8.3978161213746974E-3</c:v>
                </c:pt>
                <c:pt idx="2060">
                  <c:v>8.3902556761447193E-3</c:v>
                </c:pt>
                <c:pt idx="2061">
                  <c:v>8.382714929330938E-3</c:v>
                </c:pt>
                <c:pt idx="2062">
                  <c:v>8.3713437441516429E-3</c:v>
                </c:pt>
                <c:pt idx="2063">
                  <c:v>8.3638524149018227E-3</c:v>
                </c:pt>
                <c:pt idx="2064">
                  <c:v>8.3563807833345986E-3</c:v>
                </c:pt>
                <c:pt idx="2065">
                  <c:v>8.3489288494121485E-3</c:v>
                </c:pt>
                <c:pt idx="2066">
                  <c:v>8.3410627970091234E-3</c:v>
                </c:pt>
                <c:pt idx="2067">
                  <c:v>8.3336514960104472E-3</c:v>
                </c:pt>
                <c:pt idx="2068">
                  <c:v>8.3262598931429978E-3</c:v>
                </c:pt>
                <c:pt idx="2069">
                  <c:v>8.3188879883727869E-3</c:v>
                </c:pt>
                <c:pt idx="2070">
                  <c:v>8.311964643218003E-3</c:v>
                </c:pt>
                <c:pt idx="2071">
                  <c:v>8.3046308944104696E-3</c:v>
                </c:pt>
                <c:pt idx="2072">
                  <c:v>8.2973168429991695E-3</c:v>
                </c:pt>
                <c:pt idx="2073">
                  <c:v>8.2900224889489831E-3</c:v>
                </c:pt>
                <c:pt idx="2074">
                  <c:v>8.2823239346966598E-3</c:v>
                </c:pt>
                <c:pt idx="2075">
                  <c:v>8.2750702177386386E-3</c:v>
                </c:pt>
                <c:pt idx="2076">
                  <c:v>8.2678361986216458E-3</c:v>
                </c:pt>
                <c:pt idx="2077">
                  <c:v>8.2606218773064663E-3</c:v>
                </c:pt>
                <c:pt idx="2078">
                  <c:v>8.2534272537617259E-3</c:v>
                </c:pt>
                <c:pt idx="2079">
                  <c:v>8.2462523279455968E-3</c:v>
                </c:pt>
                <c:pt idx="2080">
                  <c:v>8.2390970998293175E-3</c:v>
                </c:pt>
                <c:pt idx="2081">
                  <c:v>8.2319615693710584E-3</c:v>
                </c:pt>
                <c:pt idx="2082">
                  <c:v>8.224845736536833E-3</c:v>
                </c:pt>
                <c:pt idx="2083">
                  <c:v>8.2181622954116875E-3</c:v>
                </c:pt>
                <c:pt idx="2084">
                  <c:v>8.2110846099915005E-3</c:v>
                </c:pt>
                <c:pt idx="2085">
                  <c:v>8.2040266215109847E-3</c:v>
                </c:pt>
                <c:pt idx="2086">
                  <c:v>8.1969883299377235E-3</c:v>
                </c:pt>
                <c:pt idx="2087">
                  <c:v>8.1899697352338929E-3</c:v>
                </c:pt>
                <c:pt idx="2088">
                  <c:v>8.1825643876544795E-3</c:v>
                </c:pt>
                <c:pt idx="2089">
                  <c:v>8.1755864371950201E-3</c:v>
                </c:pt>
                <c:pt idx="2090">
                  <c:v>8.1686281840798545E-3</c:v>
                </c:pt>
                <c:pt idx="2091">
                  <c:v>8.1616896282723801E-3</c:v>
                </c:pt>
                <c:pt idx="2092">
                  <c:v>8.155172213608064E-3</c:v>
                </c:pt>
                <c:pt idx="2093">
                  <c:v>8.1482717994265288E-3</c:v>
                </c:pt>
                <c:pt idx="2094">
                  <c:v>8.141391081876689E-3</c:v>
                </c:pt>
                <c:pt idx="2095">
                  <c:v>8.1345300609315298E-3</c:v>
                </c:pt>
                <c:pt idx="2096">
                  <c:v>8.1261037027661447E-3</c:v>
                </c:pt>
                <c:pt idx="2097">
                  <c:v>8.1204719349178035E-3</c:v>
                </c:pt>
                <c:pt idx="2098">
                  <c:v>8.1136712592863869E-3</c:v>
                </c:pt>
                <c:pt idx="2099">
                  <c:v>8.1068902806881501E-3</c:v>
                </c:pt>
                <c:pt idx="2100">
                  <c:v>8.1001289990838762E-3</c:v>
                </c:pt>
                <c:pt idx="2101">
                  <c:v>8.0933874144448106E-3</c:v>
                </c:pt>
                <c:pt idx="2102">
                  <c:v>8.0866655267343487E-3</c:v>
                </c:pt>
                <c:pt idx="2103">
                  <c:v>8.0799633359211181E-3</c:v>
                </c:pt>
                <c:pt idx="2104">
                  <c:v>8.0732808419685161E-3</c:v>
                </c:pt>
                <c:pt idx="2105">
                  <c:v>8.0677737252597883E-3</c:v>
                </c:pt>
                <c:pt idx="2106">
                  <c:v>8.0611268446455012E-3</c:v>
                </c:pt>
                <c:pt idx="2107">
                  <c:v>8.0544996591400131E-3</c:v>
                </c:pt>
                <c:pt idx="2108">
                  <c:v>8.0478921687027975E-3</c:v>
                </c:pt>
                <c:pt idx="2109">
                  <c:v>8.0401638239698571E-3</c:v>
                </c:pt>
                <c:pt idx="2110">
                  <c:v>8.0335995104908343E-3</c:v>
                </c:pt>
                <c:pt idx="2111">
                  <c:v>8.0255458690306567E-3</c:v>
                </c:pt>
                <c:pt idx="2112">
                  <c:v>8.020529973385265E-3</c:v>
                </c:pt>
                <c:pt idx="2113">
                  <c:v>8.0140247496959718E-3</c:v>
                </c:pt>
                <c:pt idx="2114">
                  <c:v>8.0079129736628785E-3</c:v>
                </c:pt>
                <c:pt idx="2115">
                  <c:v>8.0014458778953825E-3</c:v>
                </c:pt>
                <c:pt idx="2116">
                  <c:v>7.9949984780490757E-3</c:v>
                </c:pt>
                <c:pt idx="2117">
                  <c:v>7.9885707740969449E-3</c:v>
                </c:pt>
                <c:pt idx="2118">
                  <c:v>7.9817940785746038E-3</c:v>
                </c:pt>
                <c:pt idx="2119">
                  <c:v>7.9754070335863285E-3</c:v>
                </c:pt>
                <c:pt idx="2120">
                  <c:v>7.9690396849384192E-3</c:v>
                </c:pt>
                <c:pt idx="2121">
                  <c:v>7.9626920325942714E-3</c:v>
                </c:pt>
                <c:pt idx="2122">
                  <c:v>7.9567276916169653E-3</c:v>
                </c:pt>
                <c:pt idx="2123">
                  <c:v>7.9504181623626016E-3</c:v>
                </c:pt>
                <c:pt idx="2124">
                  <c:v>7.9441283287835888E-3</c:v>
                </c:pt>
                <c:pt idx="2125">
                  <c:v>7.9378581908502079E-3</c:v>
                </c:pt>
                <c:pt idx="2126">
                  <c:v>7.931607748530042E-3</c:v>
                </c:pt>
                <c:pt idx="2127">
                  <c:v>7.9250197391829286E-3</c:v>
                </c:pt>
                <c:pt idx="2128">
                  <c:v>7.9188099600971482E-3</c:v>
                </c:pt>
                <c:pt idx="2129">
                  <c:v>7.9126198770615355E-3</c:v>
                </c:pt>
                <c:pt idx="2130">
                  <c:v>7.9064494900499445E-3</c:v>
                </c:pt>
                <c:pt idx="2131">
                  <c:v>7.9002987990310063E-3</c:v>
                </c:pt>
                <c:pt idx="2132">
                  <c:v>7.8941678039759575E-3</c:v>
                </c:pt>
                <c:pt idx="2133">
                  <c:v>7.8880565048455864E-3</c:v>
                </c:pt>
                <c:pt idx="2134">
                  <c:v>7.8819649016189756E-3</c:v>
                </c:pt>
                <c:pt idx="2135">
                  <c:v>7.8762400653263898E-3</c:v>
                </c:pt>
                <c:pt idx="2136">
                  <c:v>7.8701865774985329E-3</c:v>
                </c:pt>
                <c:pt idx="2137">
                  <c:v>7.8641527849543005E-3</c:v>
                </c:pt>
                <c:pt idx="2138">
                  <c:v>7.8581386876693804E-3</c:v>
                </c:pt>
                <c:pt idx="2139">
                  <c:v>7.8521442856113559E-3</c:v>
                </c:pt>
                <c:pt idx="2140">
                  <c:v>7.8458288944448194E-3</c:v>
                </c:pt>
                <c:pt idx="2141">
                  <c:v>7.8398751616634843E-3</c:v>
                </c:pt>
                <c:pt idx="2142">
                  <c:v>7.8339411245453849E-3</c:v>
                </c:pt>
                <c:pt idx="2143">
                  <c:v>7.8280267830513079E-3</c:v>
                </c:pt>
                <c:pt idx="2144">
                  <c:v>7.8224677027223626E-3</c:v>
                </c:pt>
                <c:pt idx="2145">
                  <c:v>7.8165914714259568E-3</c:v>
                </c:pt>
                <c:pt idx="2146">
                  <c:v>7.8107349351484263E-3</c:v>
                </c:pt>
                <c:pt idx="2147">
                  <c:v>7.8048980938708601E-3</c:v>
                </c:pt>
                <c:pt idx="2148">
                  <c:v>7.7987505089817432E-3</c:v>
                </c:pt>
                <c:pt idx="2149">
                  <c:v>7.792954340640936E-3</c:v>
                </c:pt>
                <c:pt idx="2150">
                  <c:v>7.7871778677202257E-3</c:v>
                </c:pt>
                <c:pt idx="2151">
                  <c:v>7.7814210901960834E-3</c:v>
                </c:pt>
                <c:pt idx="2152">
                  <c:v>7.7742161462501114E-3</c:v>
                </c:pt>
                <c:pt idx="2153">
                  <c:v>7.7685041435163107E-3</c:v>
                </c:pt>
                <c:pt idx="2154">
                  <c:v>7.7628118370991076E-3</c:v>
                </c:pt>
                <c:pt idx="2155">
                  <c:v>7.7571392269665754E-3</c:v>
                </c:pt>
                <c:pt idx="2156">
                  <c:v>7.7514863130892422E-3</c:v>
                </c:pt>
                <c:pt idx="2157">
                  <c:v>7.7474465412363802E-3</c:v>
                </c:pt>
                <c:pt idx="2158">
                  <c:v>7.7418265815097443E-3</c:v>
                </c:pt>
                <c:pt idx="2159">
                  <c:v>7.7362263154388622E-3</c:v>
                </c:pt>
                <c:pt idx="2160">
                  <c:v>7.7306457430005773E-3</c:v>
                </c:pt>
                <c:pt idx="2161">
                  <c:v>7.7235171864720505E-3</c:v>
                </c:pt>
                <c:pt idx="2162">
                  <c:v>7.7176705590571628E-3</c:v>
                </c:pt>
                <c:pt idx="2163">
                  <c:v>7.7124674085638613E-3</c:v>
                </c:pt>
                <c:pt idx="2164">
                  <c:v>7.7069720636475051E-3</c:v>
                </c:pt>
                <c:pt idx="2165">
                  <c:v>7.7024211804927658E-3</c:v>
                </c:pt>
                <c:pt idx="2166">
                  <c:v>7.6969613523898053E-3</c:v>
                </c:pt>
                <c:pt idx="2167">
                  <c:v>7.6915212187356943E-3</c:v>
                </c:pt>
                <c:pt idx="2168">
                  <c:v>7.6861007795007152E-3</c:v>
                </c:pt>
                <c:pt idx="2169">
                  <c:v>7.6807000346524514E-3</c:v>
                </c:pt>
                <c:pt idx="2170">
                  <c:v>7.6744136088602978E-3</c:v>
                </c:pt>
                <c:pt idx="2171">
                  <c:v>7.6690561352449164E-3</c:v>
                </c:pt>
                <c:pt idx="2172">
                  <c:v>7.6637183574131927E-3</c:v>
                </c:pt>
                <c:pt idx="2173">
                  <c:v>7.6584002753381101E-3</c:v>
                </c:pt>
                <c:pt idx="2174">
                  <c:v>7.6539917254067804E-3</c:v>
                </c:pt>
                <c:pt idx="2175">
                  <c:v>7.6487091463736112E-3</c:v>
                </c:pt>
                <c:pt idx="2176">
                  <c:v>7.6434462615488554E-3</c:v>
                </c:pt>
                <c:pt idx="2177">
                  <c:v>7.6382030709108983E-3</c:v>
                </c:pt>
                <c:pt idx="2178">
                  <c:v>7.6329795744327269E-3</c:v>
                </c:pt>
                <c:pt idx="2179">
                  <c:v>7.6269053921856388E-3</c:v>
                </c:pt>
                <c:pt idx="2180">
                  <c:v>7.621725179613778E-3</c:v>
                </c:pt>
                <c:pt idx="2181">
                  <c:v>7.6165646625726115E-3</c:v>
                </c:pt>
                <c:pt idx="2182">
                  <c:v>7.6111378511961262E-3</c:v>
                </c:pt>
                <c:pt idx="2183">
                  <c:v>7.606302714981669E-3</c:v>
                </c:pt>
                <c:pt idx="2184">
                  <c:v>7.6012012843754053E-3</c:v>
                </c:pt>
                <c:pt idx="2185">
                  <c:v>7.5961195491893192E-3</c:v>
                </c:pt>
                <c:pt idx="2186">
                  <c:v>7.5910575094013059E-3</c:v>
                </c:pt>
                <c:pt idx="2187">
                  <c:v>7.5868543391915217E-3</c:v>
                </c:pt>
                <c:pt idx="2188">
                  <c:v>7.5818277829415122E-3</c:v>
                </c:pt>
                <c:pt idx="2189">
                  <c:v>7.5768209205730281E-3</c:v>
                </c:pt>
                <c:pt idx="2190">
                  <c:v>7.5718337520671586E-3</c:v>
                </c:pt>
                <c:pt idx="2191">
                  <c:v>7.5668662774022923E-3</c:v>
                </c:pt>
                <c:pt idx="2192">
                  <c:v>7.5610988724609616E-3</c:v>
                </c:pt>
                <c:pt idx="2193">
                  <c:v>7.5561746996882949E-3</c:v>
                </c:pt>
                <c:pt idx="2194">
                  <c:v>7.5512702220975779E-3</c:v>
                </c:pt>
                <c:pt idx="2195">
                  <c:v>7.5463854396642513E-3</c:v>
                </c:pt>
                <c:pt idx="2196">
                  <c:v>7.5423243108041866E-3</c:v>
                </c:pt>
                <c:pt idx="2197">
                  <c:v>7.5374749986666378E-3</c:v>
                </c:pt>
                <c:pt idx="2198">
                  <c:v>7.5326453801971933E-3</c:v>
                </c:pt>
                <c:pt idx="2199">
                  <c:v>7.5278354553742401E-3</c:v>
                </c:pt>
                <c:pt idx="2200">
                  <c:v>7.5230452241815682E-3</c:v>
                </c:pt>
                <c:pt idx="2201">
                  <c:v>7.5174903418811882E-3</c:v>
                </c:pt>
                <c:pt idx="2202">
                  <c:v>7.5127434248128113E-3</c:v>
                </c:pt>
                <c:pt idx="2203">
                  <c:v>7.5080162026955246E-3</c:v>
                </c:pt>
                <c:pt idx="2204">
                  <c:v>7.5033086755047695E-3</c:v>
                </c:pt>
                <c:pt idx="2205">
                  <c:v>7.4986208432135304E-3</c:v>
                </c:pt>
                <c:pt idx="2206">
                  <c:v>7.4939527057972478E-3</c:v>
                </c:pt>
                <c:pt idx="2207">
                  <c:v>7.4893042632313616E-3</c:v>
                </c:pt>
                <c:pt idx="2208">
                  <c:v>7.4846755154913142E-3</c:v>
                </c:pt>
                <c:pt idx="2209">
                  <c:v>7.4813218874327948E-3</c:v>
                </c:pt>
                <c:pt idx="2210">
                  <c:v>7.4767259661741494E-3</c:v>
                </c:pt>
                <c:pt idx="2211">
                  <c:v>7.4721497373758262E-3</c:v>
                </c:pt>
                <c:pt idx="2212">
                  <c:v>7.4675932010088786E-3</c:v>
                </c:pt>
                <c:pt idx="2213">
                  <c:v>7.4615817320959699E-3</c:v>
                </c:pt>
                <c:pt idx="2214">
                  <c:v>7.4573166189961793E-3</c:v>
                </c:pt>
                <c:pt idx="2215">
                  <c:v>7.4528257343444166E-3</c:v>
                </c:pt>
                <c:pt idx="2216">
                  <c:v>7.4483545443244708E-3</c:v>
                </c:pt>
                <c:pt idx="2217">
                  <c:v>7.4446243962816485E-3</c:v>
                </c:pt>
                <c:pt idx="2218">
                  <c:v>7.4401886464519808E-3</c:v>
                </c:pt>
                <c:pt idx="2219">
                  <c:v>7.4357725898149454E-3</c:v>
                </c:pt>
                <c:pt idx="2220">
                  <c:v>7.4313762263597356E-3</c:v>
                </c:pt>
                <c:pt idx="2221">
                  <c:v>7.4269995560620385E-3</c:v>
                </c:pt>
                <c:pt idx="2222">
                  <c:v>7.4219409901123759E-3</c:v>
                </c:pt>
                <c:pt idx="2223">
                  <c:v>7.4176076618422248E-3</c:v>
                </c:pt>
                <c:pt idx="2224">
                  <c:v>7.4132940280172395E-3</c:v>
                </c:pt>
                <c:pt idx="2225">
                  <c:v>7.4090000886104035E-3</c:v>
                </c:pt>
                <c:pt idx="2226">
                  <c:v>7.4054116011743982E-3</c:v>
                </c:pt>
                <c:pt idx="2227">
                  <c:v>7.4011530893706157E-3</c:v>
                </c:pt>
                <c:pt idx="2228">
                  <c:v>7.3969142705811643E-3</c:v>
                </c:pt>
                <c:pt idx="2229">
                  <c:v>7.3926951447790268E-3</c:v>
                </c:pt>
                <c:pt idx="2230">
                  <c:v>7.3884957119452945E-3</c:v>
                </c:pt>
                <c:pt idx="2231">
                  <c:v>7.3836500336980117E-3</c:v>
                </c:pt>
                <c:pt idx="2232">
                  <c:v>7.3794939545919602E-3</c:v>
                </c:pt>
                <c:pt idx="2233">
                  <c:v>7.3753575697247751E-3</c:v>
                </c:pt>
                <c:pt idx="2234">
                  <c:v>7.3710231151354619E-3</c:v>
                </c:pt>
                <c:pt idx="2235">
                  <c:v>7.3671438826161334E-3</c:v>
                </c:pt>
                <c:pt idx="2236">
                  <c:v>7.363066580335381E-3</c:v>
                </c:pt>
                <c:pt idx="2237">
                  <c:v>7.3590089722050805E-3</c:v>
                </c:pt>
                <c:pt idx="2238">
                  <c:v>7.3549710582006727E-3</c:v>
                </c:pt>
                <c:pt idx="2239">
                  <c:v>7.3515869967131966E-3</c:v>
                </c:pt>
                <c:pt idx="2240">
                  <c:v>7.3475844924612756E-3</c:v>
                </c:pt>
                <c:pt idx="2241">
                  <c:v>7.3436016809616351E-3</c:v>
                </c:pt>
                <c:pt idx="2242">
                  <c:v>7.339638562192663E-3</c:v>
                </c:pt>
                <c:pt idx="2243">
                  <c:v>7.3356951361381508E-3</c:v>
                </c:pt>
                <c:pt idx="2244">
                  <c:v>7.3311571497127878E-3</c:v>
                </c:pt>
                <c:pt idx="2245">
                  <c:v>7.3272570940223023E-3</c:v>
                </c:pt>
                <c:pt idx="2246">
                  <c:v>7.3233767322931614E-3</c:v>
                </c:pt>
                <c:pt idx="2247">
                  <c:v>7.3195160645008039E-3</c:v>
                </c:pt>
                <c:pt idx="2248">
                  <c:v>7.3162733958557586E-3</c:v>
                </c:pt>
                <c:pt idx="2249">
                  <c:v>7.3124481256692615E-3</c:v>
                </c:pt>
                <c:pt idx="2250">
                  <c:v>7.3086425480594448E-3</c:v>
                </c:pt>
                <c:pt idx="2251">
                  <c:v>7.3048566630128011E-3</c:v>
                </c:pt>
                <c:pt idx="2252">
                  <c:v>7.3010904705104185E-3</c:v>
                </c:pt>
                <c:pt idx="2253">
                  <c:v>7.296765629331149E-3</c:v>
                </c:pt>
                <c:pt idx="2254">
                  <c:v>7.2930428185461506E-3</c:v>
                </c:pt>
                <c:pt idx="2255">
                  <c:v>7.2893397015382994E-3</c:v>
                </c:pt>
                <c:pt idx="2256">
                  <c:v>7.2856562782879488E-3</c:v>
                </c:pt>
                <c:pt idx="2257">
                  <c:v>7.2819925487729942E-3</c:v>
                </c:pt>
                <c:pt idx="2258">
                  <c:v>7.2783485129811571E-3</c:v>
                </c:pt>
                <c:pt idx="2259">
                  <c:v>7.2747241708854219E-3</c:v>
                </c:pt>
                <c:pt idx="2260">
                  <c:v>7.2711195224685957E-3</c:v>
                </c:pt>
                <c:pt idx="2261">
                  <c:v>7.2682632595509082E-3</c:v>
                </c:pt>
                <c:pt idx="2262">
                  <c:v>7.2646926559528299E-3</c:v>
                </c:pt>
                <c:pt idx="2263">
                  <c:v>7.2611417442730005E-3</c:v>
                </c:pt>
                <c:pt idx="2264">
                  <c:v>7.2576105245002421E-3</c:v>
                </c:pt>
                <c:pt idx="2265">
                  <c:v>7.2540989966177862E-3</c:v>
                </c:pt>
                <c:pt idx="2266">
                  <c:v>7.2499051981834263E-3</c:v>
                </c:pt>
                <c:pt idx="2267">
                  <c:v>7.2464384049933973E-3</c:v>
                </c:pt>
                <c:pt idx="2268">
                  <c:v>7.2428188036668456E-3</c:v>
                </c:pt>
                <c:pt idx="2269">
                  <c:v>7.239563899183437E-3</c:v>
                </c:pt>
                <c:pt idx="2270">
                  <c:v>7.2366664098641271E-3</c:v>
                </c:pt>
                <c:pt idx="2271">
                  <c:v>7.2332743723068828E-3</c:v>
                </c:pt>
                <c:pt idx="2272">
                  <c:v>7.2299020269481025E-3</c:v>
                </c:pt>
                <c:pt idx="2273">
                  <c:v>7.2265493737634729E-3</c:v>
                </c:pt>
                <c:pt idx="2274">
                  <c:v>7.2227222704513202E-3</c:v>
                </c:pt>
                <c:pt idx="2275">
                  <c:v>7.2194130249832299E-3</c:v>
                </c:pt>
                <c:pt idx="2276">
                  <c:v>7.216123472901792E-3</c:v>
                </c:pt>
                <c:pt idx="2277">
                  <c:v>7.2128536141849017E-3</c:v>
                </c:pt>
                <c:pt idx="2278">
                  <c:v>7.2100814899717092E-3</c:v>
                </c:pt>
                <c:pt idx="2279">
                  <c:v>7.2068469895267091E-3</c:v>
                </c:pt>
                <c:pt idx="2280">
                  <c:v>7.2036321811477979E-3</c:v>
                </c:pt>
                <c:pt idx="2281">
                  <c:v>7.2004370648160645E-3</c:v>
                </c:pt>
                <c:pt idx="2282">
                  <c:v>7.197261640526106E-3</c:v>
                </c:pt>
                <c:pt idx="2283">
                  <c:v>7.1936480216181009E-3</c:v>
                </c:pt>
                <c:pt idx="2284">
                  <c:v>7.1905160159913325E-3</c:v>
                </c:pt>
                <c:pt idx="2285">
                  <c:v>7.1874037035891238E-3</c:v>
                </c:pt>
                <c:pt idx="2286">
                  <c:v>7.1841627439326898E-3</c:v>
                </c:pt>
                <c:pt idx="2287">
                  <c:v>7.1816798990680759E-3</c:v>
                </c:pt>
                <c:pt idx="2288">
                  <c:v>7.1781849256046014E-3</c:v>
                </c:pt>
                <c:pt idx="2289">
                  <c:v>7.1751513859630968E-3</c:v>
                </c:pt>
                <c:pt idx="2290">
                  <c:v>7.1721375394651066E-3</c:v>
                </c:pt>
                <c:pt idx="2291">
                  <c:v>7.1691433861032607E-3</c:v>
                </c:pt>
                <c:pt idx="2292">
                  <c:v>7.1665904562392413E-3</c:v>
                </c:pt>
                <c:pt idx="2293">
                  <c:v>7.1636316433471015E-3</c:v>
                </c:pt>
                <c:pt idx="2294">
                  <c:v>7.1606925223103302E-3</c:v>
                </c:pt>
                <c:pt idx="2295">
                  <c:v>7.1577730931181218E-3</c:v>
                </c:pt>
                <c:pt idx="2296">
                  <c:v>7.1544680157099479E-3</c:v>
                </c:pt>
                <c:pt idx="2297">
                  <c:v>7.1515920208088625E-3</c:v>
                </c:pt>
                <c:pt idx="2298">
                  <c:v>7.1487357189309484E-3</c:v>
                </c:pt>
                <c:pt idx="2299">
                  <c:v>7.1458991100590147E-3</c:v>
                </c:pt>
                <c:pt idx="2300">
                  <c:v>7.1434713243095178E-3</c:v>
                </c:pt>
                <c:pt idx="2301">
                  <c:v>7.1406700458848116E-3</c:v>
                </c:pt>
                <c:pt idx="2302">
                  <c:v>7.1378884591993081E-3</c:v>
                </c:pt>
                <c:pt idx="2303">
                  <c:v>7.1351265642530066E-3</c:v>
                </c:pt>
                <c:pt idx="2304">
                  <c:v>7.1323843610215931E-3</c:v>
                </c:pt>
                <c:pt idx="2305">
                  <c:v>7.1292930091376213E-3</c:v>
                </c:pt>
                <c:pt idx="2306">
                  <c:v>7.1265942508974053E-3</c:v>
                </c:pt>
                <c:pt idx="2307">
                  <c:v>7.1239151855452838E-3</c:v>
                </c:pt>
                <c:pt idx="2308">
                  <c:v>7.120736475616507E-3</c:v>
                </c:pt>
                <c:pt idx="2309">
                  <c:v>7.1180997121000188E-3</c:v>
                </c:pt>
                <c:pt idx="2310">
                  <c:v>7.1154826406205985E-3</c:v>
                </c:pt>
                <c:pt idx="2311">
                  <c:v>7.1128852611677907E-3</c:v>
                </c:pt>
                <c:pt idx="2312">
                  <c:v>7.1103075737285219E-3</c:v>
                </c:pt>
                <c:pt idx="2313">
                  <c:v>7.108085495856461E-3</c:v>
                </c:pt>
                <c:pt idx="2314">
                  <c:v>7.1055431211649346E-3</c:v>
                </c:pt>
                <c:pt idx="2315">
                  <c:v>7.1030204372462304E-3</c:v>
                </c:pt>
                <c:pt idx="2316">
                  <c:v>7.1005174440887699E-3</c:v>
                </c:pt>
                <c:pt idx="2317">
                  <c:v>7.0977145162725236E-3</c:v>
                </c:pt>
                <c:pt idx="2318">
                  <c:v>7.0951500536821019E-3</c:v>
                </c:pt>
                <c:pt idx="2319">
                  <c:v>7.0928151369320869E-3</c:v>
                </c:pt>
                <c:pt idx="2320">
                  <c:v>7.0903949851383865E-3</c:v>
                </c:pt>
                <c:pt idx="2321">
                  <c:v>7.0879945252431921E-3</c:v>
                </c:pt>
                <c:pt idx="2322">
                  <c:v>7.0843609982564155E-3</c:v>
                </c:pt>
                <c:pt idx="2323">
                  <c:v>7.0820098136723155E-3</c:v>
                </c:pt>
                <c:pt idx="2324">
                  <c:v>7.0796783205518601E-3</c:v>
                </c:pt>
                <c:pt idx="2325">
                  <c:v>7.0773665188788399E-3</c:v>
                </c:pt>
                <c:pt idx="2326">
                  <c:v>7.0749810161792551E-3</c:v>
                </c:pt>
                <c:pt idx="2327">
                  <c:v>7.0727099599054277E-3</c:v>
                </c:pt>
                <c:pt idx="2328">
                  <c:v>7.0704585954412162E-3</c:v>
                </c:pt>
                <c:pt idx="2329">
                  <c:v>7.068226922776164E-3</c:v>
                </c:pt>
                <c:pt idx="2330">
                  <c:v>7.0661028818794769E-3</c:v>
                </c:pt>
                <c:pt idx="2331">
                  <c:v>7.0639092286749472E-3</c:v>
                </c:pt>
                <c:pt idx="2332">
                  <c:v>7.061735266844912E-3</c:v>
                </c:pt>
                <c:pt idx="2333">
                  <c:v>7.0595809963785641E-3</c:v>
                </c:pt>
                <c:pt idx="2334">
                  <c:v>7.0573639360670438E-3</c:v>
                </c:pt>
                <c:pt idx="2335">
                  <c:v>7.055250413969494E-3</c:v>
                </c:pt>
                <c:pt idx="2336">
                  <c:v>7.0531565835978988E-3</c:v>
                </c:pt>
                <c:pt idx="2337">
                  <c:v>7.0510824449365739E-3</c:v>
                </c:pt>
                <c:pt idx="2338">
                  <c:v>7.0490279979802898E-3</c:v>
                </c:pt>
                <c:pt idx="2339">
                  <c:v>7.0469932427185888E-3</c:v>
                </c:pt>
                <c:pt idx="2340">
                  <c:v>7.0449781791357847E-3</c:v>
                </c:pt>
                <c:pt idx="2341">
                  <c:v>7.0429828072266481E-3</c:v>
                </c:pt>
                <c:pt idx="2342">
                  <c:v>7.0410071269807221E-3</c:v>
                </c:pt>
                <c:pt idx="2343">
                  <c:v>7.0391213144080922E-3</c:v>
                </c:pt>
                <c:pt idx="2344">
                  <c:v>7.0371836482642225E-3</c:v>
                </c:pt>
                <c:pt idx="2345">
                  <c:v>7.0352656733624714E-3</c:v>
                </c:pt>
                <c:pt idx="2346">
                  <c:v>7.0333673896974353E-3</c:v>
                </c:pt>
                <c:pt idx="2347">
                  <c:v>7.0314241003358487E-3</c:v>
                </c:pt>
                <c:pt idx="2348">
                  <c:v>7.0295665698574192E-3</c:v>
                </c:pt>
                <c:pt idx="2349">
                  <c:v>7.0277287309768403E-3</c:v>
                </c:pt>
                <c:pt idx="2350">
                  <c:v>7.0259105836784257E-3</c:v>
                </c:pt>
                <c:pt idx="2351">
                  <c:v>7.0241121279569461E-3</c:v>
                </c:pt>
                <c:pt idx="2352">
                  <c:v>7.0223912031136173E-3</c:v>
                </c:pt>
                <c:pt idx="2353">
                  <c:v>7.0206307578354332E-3</c:v>
                </c:pt>
                <c:pt idx="2354">
                  <c:v>7.0188900037210233E-3</c:v>
                </c:pt>
                <c:pt idx="2355">
                  <c:v>7.0169548413818589E-3</c:v>
                </c:pt>
                <c:pt idx="2356">
                  <c:v>7.0154152226898523E-3</c:v>
                </c:pt>
                <c:pt idx="2357">
                  <c:v>7.0137349162443631E-3</c:v>
                </c:pt>
                <c:pt idx="2358">
                  <c:v>7.0120743013104489E-3</c:v>
                </c:pt>
                <c:pt idx="2359">
                  <c:v>7.0104333778907247E-3</c:v>
                </c:pt>
                <c:pt idx="2360">
                  <c:v>7.0088121459642751E-3</c:v>
                </c:pt>
                <c:pt idx="2361">
                  <c:v>7.0072106055311008E-3</c:v>
                </c:pt>
                <c:pt idx="2362">
                  <c:v>7.005628756578129E-3</c:v>
                </c:pt>
                <c:pt idx="2363">
                  <c:v>7.0040665991027446E-3</c:v>
                </c:pt>
                <c:pt idx="2364">
                  <c:v>7.0025241330918774E-3</c:v>
                </c:pt>
                <c:pt idx="2365">
                  <c:v>7.0011216437301394E-3</c:v>
                </c:pt>
                <c:pt idx="2366">
                  <c:v>6.9996144277365393E-3</c:v>
                </c:pt>
                <c:pt idx="2367">
                  <c:v>6.9981269020352732E-3</c:v>
                </c:pt>
                <c:pt idx="2368">
                  <c:v>6.9966590666263396E-3</c:v>
                </c:pt>
                <c:pt idx="2369">
                  <c:v>6.9951071747856759E-3</c:v>
                </c:pt>
                <c:pt idx="2370">
                  <c:v>6.9936828574181141E-3</c:v>
                </c:pt>
                <c:pt idx="2371">
                  <c:v>6.992278231470625E-3</c:v>
                </c:pt>
                <c:pt idx="2372">
                  <c:v>6.9908932969275205E-3</c:v>
                </c:pt>
                <c:pt idx="2373">
                  <c:v>6.9895569859472024E-3</c:v>
                </c:pt>
                <c:pt idx="2374">
                  <c:v>6.988210053454921E-3</c:v>
                </c:pt>
                <c:pt idx="2375">
                  <c:v>6.986882811969723E-3</c:v>
                </c:pt>
                <c:pt idx="2376">
                  <c:v>6.9855752614835049E-3</c:v>
                </c:pt>
                <c:pt idx="2377">
                  <c:v>6.984287401988162E-3</c:v>
                </c:pt>
                <c:pt idx="2378">
                  <c:v>6.9829972088577127E-3</c:v>
                </c:pt>
                <c:pt idx="2379">
                  <c:v>6.9817501139805976E-3</c:v>
                </c:pt>
                <c:pt idx="2380">
                  <c:v>6.9805227104608085E-3</c:v>
                </c:pt>
                <c:pt idx="2381">
                  <c:v>6.9793149982878876E-3</c:v>
                </c:pt>
                <c:pt idx="2382">
                  <c:v>6.9781434692124762E-3</c:v>
                </c:pt>
                <c:pt idx="2383">
                  <c:v>6.9769737555516187E-3</c:v>
                </c:pt>
                <c:pt idx="2384">
                  <c:v>6.9758237328438151E-3</c:v>
                </c:pt>
                <c:pt idx="2385">
                  <c:v>6.974693401078258E-3</c:v>
                </c:pt>
                <c:pt idx="2386">
                  <c:v>6.9735718074589916E-3</c:v>
                </c:pt>
                <c:pt idx="2387">
                  <c:v>6.972482243257477E-3</c:v>
                </c:pt>
                <c:pt idx="2388">
                  <c:v>6.9714123703636154E-3</c:v>
                </c:pt>
                <c:pt idx="2389">
                  <c:v>6.9703621887774068E-3</c:v>
                </c:pt>
                <c:pt idx="2390">
                  <c:v>6.9693316984857784E-3</c:v>
                </c:pt>
                <c:pt idx="2391">
                  <c:v>6.9683208994887301E-3</c:v>
                </c:pt>
                <c:pt idx="2392">
                  <c:v>6.9673297917784193E-3</c:v>
                </c:pt>
                <c:pt idx="2393">
                  <c:v>6.9663583753496175E-3</c:v>
                </c:pt>
                <c:pt idx="2394">
                  <c:v>6.9654066501997096E-3</c:v>
                </c:pt>
                <c:pt idx="2395">
                  <c:v>6.9644730843250553E-3</c:v>
                </c:pt>
                <c:pt idx="2396">
                  <c:v>6.9635593526270467E-3</c:v>
                </c:pt>
                <c:pt idx="2397">
                  <c:v>6.9626653118145532E-3</c:v>
                </c:pt>
                <c:pt idx="2398">
                  <c:v>6.9617909618875746E-3</c:v>
                </c:pt>
                <c:pt idx="2399">
                  <c:v>6.9609363028353046E-3</c:v>
                </c:pt>
                <c:pt idx="2400">
                  <c:v>6.9601098158851441E-3</c:v>
                </c:pt>
                <c:pt idx="2401">
                  <c:v>6.959295929554161E-3</c:v>
                </c:pt>
                <c:pt idx="2402">
                  <c:v>6.9585017344654708E-3</c:v>
                </c:pt>
                <c:pt idx="2403">
                  <c:v>6.9577272306164594E-3</c:v>
                </c:pt>
                <c:pt idx="2404">
                  <c:v>6.9569583706081319E-3</c:v>
                </c:pt>
                <c:pt idx="2405">
                  <c:v>6.9562218567419771E-3</c:v>
                </c:pt>
                <c:pt idx="2406">
                  <c:v>6.955505033723516E-3</c:v>
                </c:pt>
                <c:pt idx="2407">
                  <c:v>6.9548079015581505E-3</c:v>
                </c:pt>
                <c:pt idx="2408">
                  <c:v>6.95420973671825E-3</c:v>
                </c:pt>
                <c:pt idx="2409">
                  <c:v>6.9534937233177215E-3</c:v>
                </c:pt>
                <c:pt idx="2410">
                  <c:v>6.9528570580340392E-3</c:v>
                </c:pt>
                <c:pt idx="2411">
                  <c:v>6.9522400839638898E-3</c:v>
                </c:pt>
                <c:pt idx="2412">
                  <c:v>6.9516428010994325E-3</c:v>
                </c:pt>
                <c:pt idx="2413">
                  <c:v>6.9510652094380513E-3</c:v>
                </c:pt>
                <c:pt idx="2414">
                  <c:v>6.9505073089771328E-3</c:v>
                </c:pt>
                <c:pt idx="2415">
                  <c:v>6.9499690997166762E-3</c:v>
                </c:pt>
                <c:pt idx="2416">
                  <c:v>6.9494505816514529E-3</c:v>
                </c:pt>
                <c:pt idx="2417">
                  <c:v>6.948855618266192E-3</c:v>
                </c:pt>
                <c:pt idx="2418">
                  <c:v>6.9483722906428704E-3</c:v>
                </c:pt>
                <c:pt idx="2419">
                  <c:v>6.9479086530803225E-3</c:v>
                </c:pt>
                <c:pt idx="2420">
                  <c:v>6.9474647055785457E-3</c:v>
                </c:pt>
                <c:pt idx="2421">
                  <c:v>6.9471533591754101E-3</c:v>
                </c:pt>
                <c:pt idx="2422">
                  <c:v>6.9467529882319143E-3</c:v>
                </c:pt>
                <c:pt idx="2423">
                  <c:v>6.9465359221022758E-3</c:v>
                </c:pt>
                <c:pt idx="2424">
                  <c:v>6.9460113198887945E-3</c:v>
                </c:pt>
                <c:pt idx="2425">
                  <c:v>6.9456700224787117E-3</c:v>
                </c:pt>
                <c:pt idx="2426">
                  <c:v>6.9453036474363961E-3</c:v>
                </c:pt>
                <c:pt idx="2427">
                  <c:v>6.9450003316332554E-3</c:v>
                </c:pt>
                <c:pt idx="2428">
                  <c:v>6.9447167066264788E-3</c:v>
                </c:pt>
                <c:pt idx="2429">
                  <c:v>6.9444527724160654E-3</c:v>
                </c:pt>
                <c:pt idx="2430">
                  <c:v>6.9442589030247722E-3</c:v>
                </c:pt>
                <c:pt idx="2431">
                  <c:v>6.9440357526396844E-3</c:v>
                </c:pt>
                <c:pt idx="2432">
                  <c:v>6.9438322934210718E-3</c:v>
                </c:pt>
                <c:pt idx="2433">
                  <c:v>6.9436485253663201E-3</c:v>
                </c:pt>
                <c:pt idx="2434">
                  <c:v>6.9434284632419185E-3</c:v>
                </c:pt>
                <c:pt idx="2435">
                  <c:v>6.9432826737745685E-3</c:v>
                </c:pt>
                <c:pt idx="2436">
                  <c:v>6.943156575098179E-3</c:v>
                </c:pt>
                <c:pt idx="2437">
                  <c:v>6.9430501672100488E-3</c:v>
                </c:pt>
                <c:pt idx="2438">
                  <c:v>6.9429634501101773E-3</c:v>
                </c:pt>
                <c:pt idx="2439">
                  <c:v>6.9429594314684272E-3</c:v>
                </c:pt>
                <c:pt idx="2440">
                  <c:v>6.9429135015528567E-3</c:v>
                </c:pt>
                <c:pt idx="2441">
                  <c:v>6.9428872627933054E-3</c:v>
                </c:pt>
                <c:pt idx="2442">
                  <c:v>6.9428807151949989E-3</c:v>
                </c:pt>
                <c:pt idx="2443">
                  <c:v>6.9428938587605543E-3</c:v>
                </c:pt>
                <c:pt idx="2444">
                  <c:v>6.9429266934847413E-3</c:v>
                </c:pt>
                <c:pt idx="2445">
                  <c:v>6.9429792193675599E-3</c:v>
                </c:pt>
                <c:pt idx="2446">
                  <c:v>6.9430514364116252E-3</c:v>
                </c:pt>
                <c:pt idx="2447">
                  <c:v>6.9430690815668328E-3</c:v>
                </c:pt>
                <c:pt idx="2448">
                  <c:v>6.9431792723252395E-3</c:v>
                </c:pt>
                <c:pt idx="2449">
                  <c:v>6.9433091538719056E-3</c:v>
                </c:pt>
                <c:pt idx="2450">
                  <c:v>6.9434587262095322E-3</c:v>
                </c:pt>
                <c:pt idx="2451">
                  <c:v>6.9436279893354182E-3</c:v>
                </c:pt>
                <c:pt idx="2452">
                  <c:v>6.9438982530831053E-3</c:v>
                </c:pt>
                <c:pt idx="2453">
                  <c:v>6.9441083082715811E-3</c:v>
                </c:pt>
                <c:pt idx="2454">
                  <c:v>6.9443380546213036E-3</c:v>
                </c:pt>
                <c:pt idx="2455">
                  <c:v>6.9445874921427305E-3</c:v>
                </c:pt>
                <c:pt idx="2456">
                  <c:v>6.9447696668265557E-3</c:v>
                </c:pt>
                <c:pt idx="2457">
                  <c:v>6.9450570747090126E-3</c:v>
                </c:pt>
                <c:pt idx="2458">
                  <c:v>6.945364173382429E-3</c:v>
                </c:pt>
                <c:pt idx="2459">
                  <c:v>6.9456909628603149E-3</c:v>
                </c:pt>
                <c:pt idx="2460">
                  <c:v>6.9461300473018925E-3</c:v>
                </c:pt>
                <c:pt idx="2461">
                  <c:v>6.9464976318587713E-3</c:v>
                </c:pt>
                <c:pt idx="2462">
                  <c:v>6.946884907589968E-3</c:v>
                </c:pt>
                <c:pt idx="2463">
                  <c:v>6.9472918745059412E-3</c:v>
                </c:pt>
                <c:pt idx="2464">
                  <c:v>6.9479784241977989E-3</c:v>
                </c:pt>
                <c:pt idx="2465">
                  <c:v>6.9484304167368857E-3</c:v>
                </c:pt>
                <c:pt idx="2466">
                  <c:v>6.9489021012087036E-3</c:v>
                </c:pt>
                <c:pt idx="2467">
                  <c:v>6.9493934776255319E-3</c:v>
                </c:pt>
                <c:pt idx="2468">
                  <c:v>6.9499045459849151E-3</c:v>
                </c:pt>
                <c:pt idx="2469">
                  <c:v>6.9500128681633661E-3</c:v>
                </c:pt>
                <c:pt idx="2470">
                  <c:v>6.9505576526608034E-3</c:v>
                </c:pt>
                <c:pt idx="2471">
                  <c:v>6.9511221276036834E-3</c:v>
                </c:pt>
                <c:pt idx="2472">
                  <c:v>6.9517062930003898E-3</c:v>
                </c:pt>
                <c:pt idx="2473">
                  <c:v>6.9528668878688455E-3</c:v>
                </c:pt>
                <c:pt idx="2474">
                  <c:v>6.9533844871092348E-3</c:v>
                </c:pt>
                <c:pt idx="2475">
                  <c:v>6.9540333991500031E-3</c:v>
                </c:pt>
                <c:pt idx="2476">
                  <c:v>6.9547020031627974E-3</c:v>
                </c:pt>
                <c:pt idx="2477">
                  <c:v>6.9550392273269868E-3</c:v>
                </c:pt>
                <c:pt idx="2478">
                  <c:v>6.9557429553574659E-3</c:v>
                </c:pt>
                <c:pt idx="2479">
                  <c:v>6.956466374235637E-3</c:v>
                </c:pt>
                <c:pt idx="2480">
                  <c:v>6.9572094839642036E-3</c:v>
                </c:pt>
                <c:pt idx="2481">
                  <c:v>6.9579722845512695E-3</c:v>
                </c:pt>
                <c:pt idx="2482">
                  <c:v>6.9591271587699961E-3</c:v>
                </c:pt>
                <c:pt idx="2483">
                  <c:v>6.9599336066631075E-3</c:v>
                </c:pt>
                <c:pt idx="2484">
                  <c:v>6.9607597465577162E-3</c:v>
                </c:pt>
                <c:pt idx="2485">
                  <c:v>6.9616055784562777E-3</c:v>
                </c:pt>
                <c:pt idx="2486">
                  <c:v>6.9620816504478347E-3</c:v>
                </c:pt>
                <c:pt idx="2487">
                  <c:v>6.9629625854094419E-3</c:v>
                </c:pt>
                <c:pt idx="2488">
                  <c:v>6.9638622452659433E-3</c:v>
                </c:pt>
                <c:pt idx="2489">
                  <c:v>6.9647780111418518E-3</c:v>
                </c:pt>
                <c:pt idx="2490">
                  <c:v>6.9657070948127755E-3</c:v>
                </c:pt>
                <c:pt idx="2491">
                  <c:v>6.9670498375048427E-3</c:v>
                </c:pt>
                <c:pt idx="2492">
                  <c:v>6.9679993700033967E-3</c:v>
                </c:pt>
                <c:pt idx="2493">
                  <c:v>6.9689566442932005E-3</c:v>
                </c:pt>
                <c:pt idx="2494">
                  <c:v>6.9700578628694616E-3</c:v>
                </c:pt>
                <c:pt idx="2495">
                  <c:v>6.9708944182563758E-3</c:v>
                </c:pt>
                <c:pt idx="2496">
                  <c:v>6.9718749179371155E-3</c:v>
                </c:pt>
                <c:pt idx="2497">
                  <c:v>6.9728631594115605E-3</c:v>
                </c:pt>
                <c:pt idx="2498">
                  <c:v>6.9738591426919891E-3</c:v>
                </c:pt>
                <c:pt idx="2499">
                  <c:v>6.9744460199439402E-3</c:v>
                </c:pt>
                <c:pt idx="2500">
                  <c:v>6.9754557700020259E-3</c:v>
                </c:pt>
                <c:pt idx="2501">
                  <c:v>6.9764732614144478E-3</c:v>
                </c:pt>
                <c:pt idx="2502">
                  <c:v>6.9774984941866069E-3</c:v>
                </c:pt>
                <c:pt idx="2503">
                  <c:v>6.9785314683185051E-3</c:v>
                </c:pt>
                <c:pt idx="2504">
                  <c:v>6.9799976203272444E-3</c:v>
                </c:pt>
                <c:pt idx="2505">
                  <c:v>6.9810477962814893E-3</c:v>
                </c:pt>
                <c:pt idx="2506">
                  <c:v>6.9821057140539988E-3</c:v>
                </c:pt>
                <c:pt idx="2507">
                  <c:v>6.9831713736447712E-3</c:v>
                </c:pt>
                <c:pt idx="2508">
                  <c:v>6.9838124594362085E-3</c:v>
                </c:pt>
                <c:pt idx="2509">
                  <c:v>6.9848918817670604E-3</c:v>
                </c:pt>
                <c:pt idx="2510">
                  <c:v>6.9859790454738597E-3</c:v>
                </c:pt>
                <c:pt idx="2511">
                  <c:v>6.9870739505512036E-3</c:v>
                </c:pt>
                <c:pt idx="2512">
                  <c:v>6.9881765970071976E-3</c:v>
                </c:pt>
                <c:pt idx="2513">
                  <c:v>6.9897279095767952E-3</c:v>
                </c:pt>
                <c:pt idx="2514">
                  <c:v>6.9908477619838299E-3</c:v>
                </c:pt>
                <c:pt idx="2515">
                  <c:v>6.9919753562287757E-3</c:v>
                </c:pt>
                <c:pt idx="2516">
                  <c:v>6.9931106923165447E-3</c:v>
                </c:pt>
                <c:pt idx="2517">
                  <c:v>6.9942537702471375E-3</c:v>
                </c:pt>
                <c:pt idx="2518">
                  <c:v>6.9954045900254653E-3</c:v>
                </c:pt>
                <c:pt idx="2519">
                  <c:v>6.9965631516539844E-3</c:v>
                </c:pt>
                <c:pt idx="2520">
                  <c:v>6.9977294551326948E-3</c:v>
                </c:pt>
                <c:pt idx="2521">
                  <c:v>6.998145912604027E-3</c:v>
                </c:pt>
                <c:pt idx="2522">
                  <c:v>6.999324821845565E-3</c:v>
                </c:pt>
                <c:pt idx="2523">
                  <c:v>7.0005114721820895E-3</c:v>
                </c:pt>
                <c:pt idx="2524">
                  <c:v>7.0017058636164965E-3</c:v>
                </c:pt>
                <c:pt idx="2525">
                  <c:v>7.0032154673134173E-3</c:v>
                </c:pt>
                <c:pt idx="2526">
                  <c:v>7.0048898550333456E-3</c:v>
                </c:pt>
                <c:pt idx="2527">
                  <c:v>7.0061103515468969E-3</c:v>
                </c:pt>
                <c:pt idx="2528">
                  <c:v>7.0074943105832999E-3</c:v>
                </c:pt>
                <c:pt idx="2529">
                  <c:v>7.0085745701835159E-3</c:v>
                </c:pt>
                <c:pt idx="2530">
                  <c:v>7.0093480113198421E-3</c:v>
                </c:pt>
                <c:pt idx="2531">
                  <c:v>7.010597744372701E-3</c:v>
                </c:pt>
                <c:pt idx="2532">
                  <c:v>7.0118552188447314E-3</c:v>
                </c:pt>
                <c:pt idx="2533">
                  <c:v>7.0131204347467415E-3</c:v>
                </c:pt>
                <c:pt idx="2534">
                  <c:v>7.0148705996740711E-3</c:v>
                </c:pt>
                <c:pt idx="2535">
                  <c:v>7.0161530312322909E-3</c:v>
                </c:pt>
                <c:pt idx="2536">
                  <c:v>7.0174432046799969E-3</c:v>
                </c:pt>
                <c:pt idx="2537">
                  <c:v>7.0187411200270137E-3</c:v>
                </c:pt>
                <c:pt idx="2538">
                  <c:v>7.0195626357064667E-3</c:v>
                </c:pt>
                <c:pt idx="2539">
                  <c:v>7.0208743002072582E-3</c:v>
                </c:pt>
                <c:pt idx="2540">
                  <c:v>7.022193706151536E-3</c:v>
                </c:pt>
                <c:pt idx="2541">
                  <c:v>7.0235208535420019E-3</c:v>
                </c:pt>
                <c:pt idx="2542">
                  <c:v>7.0248557423786551E-3</c:v>
                </c:pt>
                <c:pt idx="2543">
                  <c:v>7.0266911920609364E-3</c:v>
                </c:pt>
                <c:pt idx="2544">
                  <c:v>7.0280433007522437E-3</c:v>
                </c:pt>
                <c:pt idx="2545">
                  <c:v>7.0294031513600521E-3</c:v>
                </c:pt>
                <c:pt idx="2546">
                  <c:v>7.0309368690824369E-3</c:v>
                </c:pt>
                <c:pt idx="2547">
                  <c:v>7.0321460783448224E-3</c:v>
                </c:pt>
                <c:pt idx="2548">
                  <c:v>7.0335291547217833E-3</c:v>
                </c:pt>
                <c:pt idx="2549">
                  <c:v>7.0349199730324382E-3</c:v>
                </c:pt>
                <c:pt idx="2550">
                  <c:v>7.0363185332718752E-3</c:v>
                </c:pt>
                <c:pt idx="2551">
                  <c:v>7.0372181074597568E-3</c:v>
                </c:pt>
                <c:pt idx="2552">
                  <c:v>7.0386304109095743E-3</c:v>
                </c:pt>
                <c:pt idx="2553">
                  <c:v>7.0400504558407002E-3</c:v>
                </c:pt>
                <c:pt idx="2554">
                  <c:v>7.041478242245029E-3</c:v>
                </c:pt>
                <c:pt idx="2555">
                  <c:v>7.0429137701333673E-3</c:v>
                </c:pt>
                <c:pt idx="2556">
                  <c:v>7.0448724754585022E-3</c:v>
                </c:pt>
                <c:pt idx="2557">
                  <c:v>7.0463252293074714E-3</c:v>
                </c:pt>
                <c:pt idx="2558">
                  <c:v>7.0477857251097821E-3</c:v>
                </c:pt>
                <c:pt idx="2559">
                  <c:v>7.0492539628752571E-3</c:v>
                </c:pt>
                <c:pt idx="2560">
                  <c:v>7.0502075319000363E-3</c:v>
                </c:pt>
                <c:pt idx="2561">
                  <c:v>7.0516895087329541E-3</c:v>
                </c:pt>
                <c:pt idx="2562">
                  <c:v>7.0531792270714933E-3</c:v>
                </c:pt>
                <c:pt idx="2563">
                  <c:v>7.0546766869129529E-3</c:v>
                </c:pt>
                <c:pt idx="2564">
                  <c:v>7.0561818882627358E-3</c:v>
                </c:pt>
                <c:pt idx="2565">
                  <c:v>7.0582259707780712E-3</c:v>
                </c:pt>
                <c:pt idx="2566">
                  <c:v>7.0597484023446422E-3</c:v>
                </c:pt>
                <c:pt idx="2567">
                  <c:v>7.0612785758940267E-3</c:v>
                </c:pt>
                <c:pt idx="2568">
                  <c:v>7.0628578903518882E-3</c:v>
                </c:pt>
                <c:pt idx="2569">
                  <c:v>7.0644040709644598E-3</c:v>
                </c:pt>
                <c:pt idx="2570">
                  <c:v>7.0659579934166314E-3</c:v>
                </c:pt>
                <c:pt idx="2571">
                  <c:v>7.0675196577109356E-3</c:v>
                </c:pt>
                <c:pt idx="2572">
                  <c:v>7.0690890638473725E-3</c:v>
                </c:pt>
                <c:pt idx="2573">
                  <c:v>7.0699393854753035E-3</c:v>
                </c:pt>
                <c:pt idx="2574">
                  <c:v>7.0715219407513743E-3</c:v>
                </c:pt>
                <c:pt idx="2575">
                  <c:v>7.0731122372555801E-3</c:v>
                </c:pt>
                <c:pt idx="2576">
                  <c:v>7.0747102749850266E-3</c:v>
                </c:pt>
                <c:pt idx="2577">
                  <c:v>7.0765000090017476E-3</c:v>
                </c:pt>
                <c:pt idx="2578">
                  <c:v>7.0786680795761892E-3</c:v>
                </c:pt>
                <c:pt idx="2579">
                  <c:v>7.0804770346812335E-3</c:v>
                </c:pt>
                <c:pt idx="2580">
                  <c:v>7.081923019719126E-3</c:v>
                </c:pt>
                <c:pt idx="2581">
                  <c:v>7.0835621025968493E-3</c:v>
                </c:pt>
                <c:pt idx="2582">
                  <c:v>7.0853960377204039E-3</c:v>
                </c:pt>
                <c:pt idx="2583">
                  <c:v>7.0868634939901323E-3</c:v>
                </c:pt>
                <c:pt idx="2584">
                  <c:v>7.0885258025107575E-3</c:v>
                </c:pt>
                <c:pt idx="2585">
                  <c:v>7.0903847191034434E-3</c:v>
                </c:pt>
                <c:pt idx="2586">
                  <c:v>7.0918736452151715E-3</c:v>
                </c:pt>
                <c:pt idx="2587">
                  <c:v>7.093559179409091E-3</c:v>
                </c:pt>
                <c:pt idx="2588">
                  <c:v>7.0952524554957971E-3</c:v>
                </c:pt>
                <c:pt idx="2589">
                  <c:v>7.0969534734828879E-3</c:v>
                </c:pt>
                <c:pt idx="2590">
                  <c:v>7.0980871962182711E-3</c:v>
                </c:pt>
                <c:pt idx="2591">
                  <c:v>7.100378735178485E-3</c:v>
                </c:pt>
                <c:pt idx="2592">
                  <c:v>7.102102978889524E-3</c:v>
                </c:pt>
                <c:pt idx="2593">
                  <c:v>7.1038349645161439E-3</c:v>
                </c:pt>
                <c:pt idx="2594">
                  <c:v>7.1055746920583446E-3</c:v>
                </c:pt>
                <c:pt idx="2595">
                  <c:v>7.1073221615237242E-3</c:v>
                </c:pt>
                <c:pt idx="2596">
                  <c:v>7.1090773729173481E-3</c:v>
                </c:pt>
                <c:pt idx="2597">
                  <c:v>7.110840326234151E-3</c:v>
                </c:pt>
                <c:pt idx="2598">
                  <c:v>7.1128075127151399E-3</c:v>
                </c:pt>
                <c:pt idx="2599">
                  <c:v>7.114389458675284E-3</c:v>
                </c:pt>
                <c:pt idx="2600">
                  <c:v>7.1161756377996141E-3</c:v>
                </c:pt>
                <c:pt idx="2601">
                  <c:v>7.1179695588724501E-3</c:v>
                </c:pt>
                <c:pt idx="2602">
                  <c:v>7.1197712218887266E-3</c:v>
                </c:pt>
                <c:pt idx="2603">
                  <c:v>7.1215806268560417E-3</c:v>
                </c:pt>
                <c:pt idx="2604">
                  <c:v>7.1233977737794607E-3</c:v>
                </c:pt>
                <c:pt idx="2605">
                  <c:v>7.1252226626589837E-3</c:v>
                </c:pt>
                <c:pt idx="2606">
                  <c:v>7.1270552934996761E-3</c:v>
                </c:pt>
                <c:pt idx="2607">
                  <c:v>7.1288956663040706E-3</c:v>
                </c:pt>
                <c:pt idx="2608">
                  <c:v>7.1307437810822979E-3</c:v>
                </c:pt>
                <c:pt idx="2609">
                  <c:v>7.1325996378292927E-3</c:v>
                </c:pt>
                <c:pt idx="2610">
                  <c:v>7.1344632365526531E-3</c:v>
                </c:pt>
                <c:pt idx="2611">
                  <c:v>7.1363345772574444E-3</c:v>
                </c:pt>
                <c:pt idx="2612">
                  <c:v>7.1375998140217559E-3</c:v>
                </c:pt>
                <c:pt idx="2613">
                  <c:v>7.1401004846265159E-3</c:v>
                </c:pt>
                <c:pt idx="2614">
                  <c:v>7.1419950512958616E-3</c:v>
                </c:pt>
                <c:pt idx="2615">
                  <c:v>7.1438973599593017E-3</c:v>
                </c:pt>
                <c:pt idx="2616">
                  <c:v>7.1458074106244343E-3</c:v>
                </c:pt>
                <c:pt idx="2617">
                  <c:v>7.1477252032937921E-3</c:v>
                </c:pt>
                <c:pt idx="2618">
                  <c:v>7.1496507379673752E-3</c:v>
                </c:pt>
                <c:pt idx="2619">
                  <c:v>7.1515840146553142E-3</c:v>
                </c:pt>
                <c:pt idx="2620">
                  <c:v>7.1535934715697309E-3</c:v>
                </c:pt>
                <c:pt idx="2621">
                  <c:v>7.1555427470942363E-3</c:v>
                </c:pt>
                <c:pt idx="2622">
                  <c:v>7.1574997644810552E-3</c:v>
                </c:pt>
                <c:pt idx="2623">
                  <c:v>7.1594645237328001E-3</c:v>
                </c:pt>
                <c:pt idx="2624">
                  <c:v>7.1614370248520862E-3</c:v>
                </c:pt>
                <c:pt idx="2625">
                  <c:v>7.1627803034146221E-3</c:v>
                </c:pt>
                <c:pt idx="2626">
                  <c:v>7.1647665123898887E-3</c:v>
                </c:pt>
                <c:pt idx="2627">
                  <c:v>7.1667604627553838E-3</c:v>
                </c:pt>
                <c:pt idx="2628">
                  <c:v>7.1687621545168945E-3</c:v>
                </c:pt>
                <c:pt idx="2629">
                  <c:v>7.1705570158643846E-3</c:v>
                </c:pt>
                <c:pt idx="2630">
                  <c:v>7.1734346110397694E-3</c:v>
                </c:pt>
                <c:pt idx="2631">
                  <c:v>7.1754613053521066E-3</c:v>
                </c:pt>
                <c:pt idx="2632">
                  <c:v>7.1774957415659734E-3</c:v>
                </c:pt>
                <c:pt idx="2633">
                  <c:v>7.180490894441875E-3</c:v>
                </c:pt>
                <c:pt idx="2634">
                  <c:v>7.1825446450269892E-3</c:v>
                </c:pt>
                <c:pt idx="2635">
                  <c:v>7.1846061373608645E-3</c:v>
                </c:pt>
                <c:pt idx="2636">
                  <c:v>7.1866753714516047E-3</c:v>
                </c:pt>
                <c:pt idx="2637">
                  <c:v>7.1887523473019117E-3</c:v>
                </c:pt>
                <c:pt idx="2638">
                  <c:v>7.1910574936316952E-3</c:v>
                </c:pt>
                <c:pt idx="2639">
                  <c:v>7.1931505472243619E-3</c:v>
                </c:pt>
                <c:pt idx="2640">
                  <c:v>7.1952513427525448E-3</c:v>
                </c:pt>
                <c:pt idx="2641">
                  <c:v>7.1973598802162423E-3</c:v>
                </c:pt>
                <c:pt idx="2642">
                  <c:v>7.1992533530631144E-3</c:v>
                </c:pt>
                <c:pt idx="2643">
                  <c:v>7.2013767795491663E-3</c:v>
                </c:pt>
                <c:pt idx="2644">
                  <c:v>7.2035079478163979E-3</c:v>
                </c:pt>
                <c:pt idx="2645">
                  <c:v>7.2056468578810175E-3</c:v>
                </c:pt>
                <c:pt idx="2646">
                  <c:v>7.2080186967844609E-3</c:v>
                </c:pt>
                <c:pt idx="2647">
                  <c:v>7.2101736859762856E-3</c:v>
                </c:pt>
                <c:pt idx="2648">
                  <c:v>7.212336417134999E-3</c:v>
                </c:pt>
                <c:pt idx="2649">
                  <c:v>7.2145068902684439E-3</c:v>
                </c:pt>
                <c:pt idx="2650">
                  <c:v>7.2166851053766202E-3</c:v>
                </c:pt>
                <c:pt idx="2651">
                  <c:v>7.2188710624699857E-3</c:v>
                </c:pt>
                <c:pt idx="2652">
                  <c:v>7.2210647615485405E-3</c:v>
                </c:pt>
                <c:pt idx="2653">
                  <c:v>7.2232662026148987E-3</c:v>
                </c:pt>
                <c:pt idx="2654">
                  <c:v>7.2254753856821324E-3</c:v>
                </c:pt>
                <c:pt idx="2655">
                  <c:v>7.2274617578914624E-3</c:v>
                </c:pt>
                <c:pt idx="2656">
                  <c:v>7.2296858279218652E-3</c:v>
                </c:pt>
                <c:pt idx="2657">
                  <c:v>7.231917639795582E-3</c:v>
                </c:pt>
                <c:pt idx="2658">
                  <c:v>7.2341571935099127E-3</c:v>
                </c:pt>
                <c:pt idx="2659">
                  <c:v>7.2366374310706494E-3</c:v>
                </c:pt>
                <c:pt idx="2660">
                  <c:v>7.2388930661954247E-3</c:v>
                </c:pt>
                <c:pt idx="2661">
                  <c:v>7.2411564433419902E-3</c:v>
                </c:pt>
                <c:pt idx="2662">
                  <c:v>7.2434275625234178E-3</c:v>
                </c:pt>
                <c:pt idx="2663">
                  <c:v>7.2457064237370942E-3</c:v>
                </c:pt>
                <c:pt idx="2664">
                  <c:v>7.247757094799967E-3</c:v>
                </c:pt>
                <c:pt idx="2665">
                  <c:v>7.2500508415525768E-3</c:v>
                </c:pt>
                <c:pt idx="2666">
                  <c:v>7.2523523301836201E-3</c:v>
                </c:pt>
                <c:pt idx="2667">
                  <c:v>7.255612835255873E-3</c:v>
                </c:pt>
                <c:pt idx="2668">
                  <c:v>7.2572168604800513E-3</c:v>
                </c:pt>
                <c:pt idx="2669">
                  <c:v>7.2595421739970216E-3</c:v>
                </c:pt>
                <c:pt idx="2670">
                  <c:v>7.2618752295802282E-3</c:v>
                </c:pt>
                <c:pt idx="2671">
                  <c:v>7.2642160272296695E-3</c:v>
                </c:pt>
                <c:pt idx="2672">
                  <c:v>7.2665645669584182E-3</c:v>
                </c:pt>
                <c:pt idx="2673">
                  <c:v>7.2689208487664745E-3</c:v>
                </c:pt>
                <c:pt idx="2674">
                  <c:v>7.2712848726590668E-3</c:v>
                </c:pt>
                <c:pt idx="2675">
                  <c:v>7.2736566386414243E-3</c:v>
                </c:pt>
                <c:pt idx="2676">
                  <c:v>7.2760361467161605E-3</c:v>
                </c:pt>
                <c:pt idx="2677">
                  <c:v>7.2779360044486381E-3</c:v>
                </c:pt>
                <c:pt idx="2678">
                  <c:v>7.2803297952569717E-3</c:v>
                </c:pt>
                <c:pt idx="2679">
                  <c:v>7.2827313278380074E-3</c:v>
                </c:pt>
                <c:pt idx="2680">
                  <c:v>7.2851406021889496E-3</c:v>
                </c:pt>
                <c:pt idx="2681">
                  <c:v>7.2880498186742295E-3</c:v>
                </c:pt>
                <c:pt idx="2682">
                  <c:v>7.2904757794130474E-3</c:v>
                </c:pt>
                <c:pt idx="2683">
                  <c:v>7.2938994223552232E-3</c:v>
                </c:pt>
                <c:pt idx="2684">
                  <c:v>7.2953509272802404E-3</c:v>
                </c:pt>
                <c:pt idx="2685">
                  <c:v>7.2978001144190724E-3</c:v>
                </c:pt>
                <c:pt idx="2686">
                  <c:v>7.3000079043781252E-3</c:v>
                </c:pt>
                <c:pt idx="2687">
                  <c:v>7.302471973515301E-3</c:v>
                </c:pt>
                <c:pt idx="2688">
                  <c:v>7.3049437846362721E-3</c:v>
                </c:pt>
                <c:pt idx="2689">
                  <c:v>7.307423337738336E-3</c:v>
                </c:pt>
                <c:pt idx="2690">
                  <c:v>7.310162182317231E-3</c:v>
                </c:pt>
                <c:pt idx="2691">
                  <c:v>7.3126578223789698E-3</c:v>
                </c:pt>
                <c:pt idx="2692">
                  <c:v>7.3151612046089051E-3</c:v>
                </c:pt>
                <c:pt idx="2693">
                  <c:v>7.3176723290122661E-3</c:v>
                </c:pt>
                <c:pt idx="2694">
                  <c:v>7.3199372331757741E-3</c:v>
                </c:pt>
                <c:pt idx="2695">
                  <c:v>7.3224632382805632E-3</c:v>
                </c:pt>
                <c:pt idx="2696">
                  <c:v>7.324996985404268E-3</c:v>
                </c:pt>
                <c:pt idx="2697">
                  <c:v>7.3275384745522905E-3</c:v>
                </c:pt>
                <c:pt idx="2698">
                  <c:v>7.3300877057273324E-3</c:v>
                </c:pt>
                <c:pt idx="2699">
                  <c:v>7.3329016614220865E-3</c:v>
                </c:pt>
                <c:pt idx="2700">
                  <c:v>7.3354669811989057E-3</c:v>
                </c:pt>
                <c:pt idx="2701">
                  <c:v>7.3380400431909808E-3</c:v>
                </c:pt>
                <c:pt idx="2702">
                  <c:v>7.3406208474035405E-3</c:v>
                </c:pt>
                <c:pt idx="2703">
                  <c:v>7.3432093938444283E-3</c:v>
                </c:pt>
                <c:pt idx="2704">
                  <c:v>7.3458056825136432E-3</c:v>
                </c:pt>
                <c:pt idx="2705">
                  <c:v>7.3484097134216449E-3</c:v>
                </c:pt>
                <c:pt idx="2706">
                  <c:v>7.3510214865684315E-3</c:v>
                </c:pt>
                <c:pt idx="2707">
                  <c:v>7.3533791783317506E-3</c:v>
                </c:pt>
                <c:pt idx="2708">
                  <c:v>7.3560058300498428E-3</c:v>
                </c:pt>
                <c:pt idx="2709">
                  <c:v>7.3586402238489858E-3</c:v>
                </c:pt>
                <c:pt idx="2710">
                  <c:v>7.3612823597345818E-3</c:v>
                </c:pt>
                <c:pt idx="2711">
                  <c:v>7.3639322377120342E-3</c:v>
                </c:pt>
                <c:pt idx="2712">
                  <c:v>7.3668547128218215E-3</c:v>
                </c:pt>
                <c:pt idx="2713">
                  <c:v>7.3695206818021998E-3</c:v>
                </c:pt>
                <c:pt idx="2714">
                  <c:v>7.372194393071037E-3</c:v>
                </c:pt>
                <c:pt idx="2715">
                  <c:v>7.3748758466257187E-3</c:v>
                </c:pt>
                <c:pt idx="2716">
                  <c:v>7.3772977591500446E-3</c:v>
                </c:pt>
                <c:pt idx="2717">
                  <c:v>7.379994089786698E-3</c:v>
                </c:pt>
                <c:pt idx="2718">
                  <c:v>7.3826981625476264E-3</c:v>
                </c:pt>
                <c:pt idx="2719">
                  <c:v>7.3854099774436355E-3</c:v>
                </c:pt>
                <c:pt idx="2720">
                  <c:v>7.3883992489090231E-3</c:v>
                </c:pt>
                <c:pt idx="2721">
                  <c:v>7.3911271563068788E-3</c:v>
                </c:pt>
                <c:pt idx="2722">
                  <c:v>7.3938628060297952E-3</c:v>
                </c:pt>
                <c:pt idx="2723">
                  <c:v>7.3966061980830005E-3</c:v>
                </c:pt>
                <c:pt idx="2724">
                  <c:v>7.400295639472229E-3</c:v>
                </c:pt>
                <c:pt idx="2725">
                  <c:v>7.4030568402492763E-3</c:v>
                </c:pt>
                <c:pt idx="2726">
                  <c:v>7.4058257837311845E-3</c:v>
                </c:pt>
                <c:pt idx="2727">
                  <c:v>7.408602469925322E-3</c:v>
                </c:pt>
                <c:pt idx="2728">
                  <c:v>7.4113868988341441E-3</c:v>
                </c:pt>
                <c:pt idx="2729">
                  <c:v>7.4128026607183806E-3</c:v>
                </c:pt>
                <c:pt idx="2730">
                  <c:v>7.4155995258230545E-3</c:v>
                </c:pt>
                <c:pt idx="2731">
                  <c:v>7.4184041327637097E-3</c:v>
                </c:pt>
                <c:pt idx="2732">
                  <c:v>7.4212164815461359E-3</c:v>
                </c:pt>
                <c:pt idx="2733">
                  <c:v>7.4254251843269333E-3</c:v>
                </c:pt>
                <c:pt idx="2734">
                  <c:v>7.4285345884952452E-3</c:v>
                </c:pt>
                <c:pt idx="2735">
                  <c:v>7.431094697742475E-3</c:v>
                </c:pt>
                <c:pt idx="2736">
                  <c:v>7.4339410685947231E-3</c:v>
                </c:pt>
                <c:pt idx="2737">
                  <c:v>7.4359544987892363E-3</c:v>
                </c:pt>
                <c:pt idx="2738">
                  <c:v>7.4388145212332208E-3</c:v>
                </c:pt>
                <c:pt idx="2739">
                  <c:v>7.441682285920348E-3</c:v>
                </c:pt>
                <c:pt idx="2740">
                  <c:v>7.4445577928533204E-3</c:v>
                </c:pt>
                <c:pt idx="2741">
                  <c:v>7.4474410420348382E-3</c:v>
                </c:pt>
                <c:pt idx="2742">
                  <c:v>7.4511818920722818E-3</c:v>
                </c:pt>
                <c:pt idx="2743">
                  <c:v>7.4540824624332496E-3</c:v>
                </c:pt>
                <c:pt idx="2744">
                  <c:v>7.4569907756095967E-3</c:v>
                </c:pt>
                <c:pt idx="2745">
                  <c:v>7.4599068316037786E-3</c:v>
                </c:pt>
                <c:pt idx="2746">
                  <c:v>7.461973421892143E-3</c:v>
                </c:pt>
                <c:pt idx="2747">
                  <c:v>7.4649031246946107E-3</c:v>
                </c:pt>
                <c:pt idx="2748">
                  <c:v>7.467840569783446E-3</c:v>
                </c:pt>
                <c:pt idx="2749">
                  <c:v>7.4707857571694554E-3</c:v>
                </c:pt>
                <c:pt idx="2750">
                  <c:v>7.4737386868553397E-3</c:v>
                </c:pt>
                <c:pt idx="2751">
                  <c:v>7.4775657670847736E-3</c:v>
                </c:pt>
                <c:pt idx="2752">
                  <c:v>7.4805360229757145E-3</c:v>
                </c:pt>
                <c:pt idx="2753">
                  <c:v>7.483514021733609E-3</c:v>
                </c:pt>
                <c:pt idx="2754">
                  <c:v>7.4867905332365965E-3</c:v>
                </c:pt>
                <c:pt idx="2755">
                  <c:v>7.4894932478797305E-3</c:v>
                </c:pt>
                <c:pt idx="2756">
                  <c:v>7.4924944752777813E-3</c:v>
                </c:pt>
                <c:pt idx="2757">
                  <c:v>7.4955034455673449E-3</c:v>
                </c:pt>
                <c:pt idx="2758">
                  <c:v>7.4985201587557896E-3</c:v>
                </c:pt>
                <c:pt idx="2759">
                  <c:v>7.5006634584898393E-3</c:v>
                </c:pt>
                <c:pt idx="2760">
                  <c:v>7.5036938114959595E-3</c:v>
                </c:pt>
                <c:pt idx="2761">
                  <c:v>7.5067319068613898E-3</c:v>
                </c:pt>
                <c:pt idx="2762">
                  <c:v>7.5097777446023386E-3</c:v>
                </c:pt>
                <c:pt idx="2763">
                  <c:v>7.5128313247107004E-3</c:v>
                </c:pt>
                <c:pt idx="2764">
                  <c:v>7.5167830391166153E-3</c:v>
                </c:pt>
                <c:pt idx="2765">
                  <c:v>7.5198539527789668E-3</c:v>
                </c:pt>
                <c:pt idx="2766">
                  <c:v>7.5229326093844071E-3</c:v>
                </c:pt>
                <c:pt idx="2767">
                  <c:v>7.5260190089476708E-3</c:v>
                </c:pt>
                <c:pt idx="2768">
                  <c:v>7.5282153610987113E-3</c:v>
                </c:pt>
                <c:pt idx="2769">
                  <c:v>7.531315395584456E-3</c:v>
                </c:pt>
                <c:pt idx="2770">
                  <c:v>7.5344231724862416E-3</c:v>
                </c:pt>
                <c:pt idx="2771">
                  <c:v>7.5375386918094724E-3</c:v>
                </c:pt>
                <c:pt idx="2772">
                  <c:v>7.5406619535568487E-3</c:v>
                </c:pt>
                <c:pt idx="2773">
                  <c:v>7.5447000087804708E-3</c:v>
                </c:pt>
                <c:pt idx="2774">
                  <c:v>7.5478406092204173E-3</c:v>
                </c:pt>
                <c:pt idx="2775">
                  <c:v>7.5509889526697615E-3</c:v>
                </c:pt>
                <c:pt idx="2776">
                  <c:v>7.5541450391309614E-3</c:v>
                </c:pt>
                <c:pt idx="2777">
                  <c:v>7.5573088686212066E-3</c:v>
                </c:pt>
                <c:pt idx="2778">
                  <c:v>7.5604804411331305E-3</c:v>
                </c:pt>
                <c:pt idx="2779">
                  <c:v>7.5636597566839242E-3</c:v>
                </c:pt>
                <c:pt idx="2780">
                  <c:v>7.5668468152735886E-3</c:v>
                </c:pt>
                <c:pt idx="2781">
                  <c:v>7.5685054375159867E-3</c:v>
                </c:pt>
                <c:pt idx="2782">
                  <c:v>7.5717048851311631E-3</c:v>
                </c:pt>
                <c:pt idx="2783">
                  <c:v>7.5749120748544053E-3</c:v>
                </c:pt>
                <c:pt idx="2784">
                  <c:v>7.5781270067088692E-3</c:v>
                </c:pt>
                <c:pt idx="2785">
                  <c:v>7.5828982540898475E-3</c:v>
                </c:pt>
                <c:pt idx="2786">
                  <c:v>7.5861317710699122E-3</c:v>
                </c:pt>
                <c:pt idx="2787">
                  <c:v>7.5893730311428782E-3</c:v>
                </c:pt>
                <c:pt idx="2788">
                  <c:v>7.5926220343112E-3</c:v>
                </c:pt>
                <c:pt idx="2789">
                  <c:v>7.5949420006268253E-3</c:v>
                </c:pt>
                <c:pt idx="2790">
                  <c:v>7.5982046271137662E-3</c:v>
                </c:pt>
                <c:pt idx="2791">
                  <c:v>7.6014749961464219E-3</c:v>
                </c:pt>
                <c:pt idx="2792">
                  <c:v>7.6047531077247932E-3</c:v>
                </c:pt>
                <c:pt idx="2793">
                  <c:v>7.6080389618623885E-3</c:v>
                </c:pt>
                <c:pt idx="2794">
                  <c:v>7.612278658706755E-3</c:v>
                </c:pt>
                <c:pt idx="2795">
                  <c:v>7.615581863736595E-3</c:v>
                </c:pt>
                <c:pt idx="2796">
                  <c:v>7.6188928119133659E-3</c:v>
                </c:pt>
                <c:pt idx="2797">
                  <c:v>7.6222115032542614E-3</c:v>
                </c:pt>
                <c:pt idx="2798">
                  <c:v>7.624584371111613E-3</c:v>
                </c:pt>
                <c:pt idx="2799">
                  <c:v>7.6279166807153116E-3</c:v>
                </c:pt>
                <c:pt idx="2800">
                  <c:v>7.6312567329214582E-3</c:v>
                </c:pt>
                <c:pt idx="2801">
                  <c:v>7.6346045277354557E-3</c:v>
                </c:pt>
                <c:pt idx="2802">
                  <c:v>7.6379600651627078E-3</c:v>
                </c:pt>
                <c:pt idx="2803">
                  <c:v>7.6422862579770805E-3</c:v>
                </c:pt>
                <c:pt idx="2804">
                  <c:v>7.645659151614196E-3</c:v>
                </c:pt>
                <c:pt idx="2805">
                  <c:v>7.649039788464553E-3</c:v>
                </c:pt>
                <c:pt idx="2806">
                  <c:v>7.6527511389369827E-3</c:v>
                </c:pt>
                <c:pt idx="2807">
                  <c:v>7.6558242918344666E-3</c:v>
                </c:pt>
                <c:pt idx="2808">
                  <c:v>7.6592281583712143E-3</c:v>
                </c:pt>
                <c:pt idx="2809">
                  <c:v>7.6626397681482192E-3</c:v>
                </c:pt>
                <c:pt idx="2810">
                  <c:v>7.6660591211728506E-3</c:v>
                </c:pt>
                <c:pt idx="2811">
                  <c:v>7.6685083206499138E-3</c:v>
                </c:pt>
                <c:pt idx="2812">
                  <c:v>7.6719412845636104E-3</c:v>
                </c:pt>
                <c:pt idx="2813">
                  <c:v>7.6753819911608012E-3</c:v>
                </c:pt>
                <c:pt idx="2814">
                  <c:v>7.6788304404468901E-3</c:v>
                </c:pt>
                <c:pt idx="2815">
                  <c:v>7.6822866324326817E-3</c:v>
                </c:pt>
                <c:pt idx="2816">
                  <c:v>7.6867378479726677E-3</c:v>
                </c:pt>
                <c:pt idx="2817">
                  <c:v>7.6902114039468002E-3</c:v>
                </c:pt>
                <c:pt idx="2818">
                  <c:v>7.693692703229958E-3</c:v>
                </c:pt>
                <c:pt idx="2819">
                  <c:v>7.6971817458245965E-3</c:v>
                </c:pt>
                <c:pt idx="2820">
                  <c:v>7.6996837330517067E-3</c:v>
                </c:pt>
                <c:pt idx="2821">
                  <c:v>7.7031863813599912E-3</c:v>
                </c:pt>
                <c:pt idx="2822">
                  <c:v>7.7066967724139053E-3</c:v>
                </c:pt>
                <c:pt idx="2823">
                  <c:v>7.7102149062161507E-3</c:v>
                </c:pt>
                <c:pt idx="2824">
                  <c:v>7.7137407827775339E-3</c:v>
                </c:pt>
                <c:pt idx="2825">
                  <c:v>7.7182786114222421E-3</c:v>
                </c:pt>
                <c:pt idx="2826">
                  <c:v>7.7218218574256446E-3</c:v>
                </c:pt>
                <c:pt idx="2827">
                  <c:v>7.7253728468043821E-3</c:v>
                </c:pt>
                <c:pt idx="2828">
                  <c:v>7.7289315795633666E-3</c:v>
                </c:pt>
                <c:pt idx="2829">
                  <c:v>7.7324980557099653E-3</c:v>
                </c:pt>
                <c:pt idx="2830">
                  <c:v>7.736072275254002E-3</c:v>
                </c:pt>
                <c:pt idx="2831">
                  <c:v>7.7396542382028458E-3</c:v>
                </c:pt>
                <c:pt idx="2832">
                  <c:v>7.7432439445614077E-3</c:v>
                </c:pt>
                <c:pt idx="2833">
                  <c:v>7.7451428892796083E-3</c:v>
                </c:pt>
                <c:pt idx="2834">
                  <c:v>7.7487449348098703E-3</c:v>
                </c:pt>
                <c:pt idx="2835">
                  <c:v>7.7523547227665935E-3</c:v>
                </c:pt>
                <c:pt idx="2836">
                  <c:v>7.7559722531613563E-3</c:v>
                </c:pt>
                <c:pt idx="2837">
                  <c:v>7.7602817720719974E-3</c:v>
                </c:pt>
                <c:pt idx="2838">
                  <c:v>7.7649447947662972E-3</c:v>
                </c:pt>
                <c:pt idx="2839">
                  <c:v>7.7689323812929799E-3</c:v>
                </c:pt>
                <c:pt idx="2840">
                  <c:v>7.772240359135118E-3</c:v>
                </c:pt>
                <c:pt idx="2841">
                  <c:v>7.7758997565372558E-3</c:v>
                </c:pt>
                <c:pt idx="2842">
                  <c:v>7.7785305801295985E-3</c:v>
                </c:pt>
                <c:pt idx="2843">
                  <c:v>7.7822035703762156E-3</c:v>
                </c:pt>
                <c:pt idx="2844">
                  <c:v>7.7858843035143455E-3</c:v>
                </c:pt>
                <c:pt idx="2845">
                  <c:v>7.7895727795574965E-3</c:v>
                </c:pt>
                <c:pt idx="2846">
                  <c:v>7.7943128959929112E-3</c:v>
                </c:pt>
                <c:pt idx="2847">
                  <c:v>7.7980187544305054E-3</c:v>
                </c:pt>
                <c:pt idx="2848">
                  <c:v>7.8017323564030707E-3</c:v>
                </c:pt>
                <c:pt idx="2849">
                  <c:v>7.8054537019179755E-3</c:v>
                </c:pt>
                <c:pt idx="2850">
                  <c:v>7.8081313035430755E-3</c:v>
                </c:pt>
                <c:pt idx="2851">
                  <c:v>7.8118662371460257E-3</c:v>
                </c:pt>
                <c:pt idx="2852">
                  <c:v>7.8156089136999229E-3</c:v>
                </c:pt>
                <c:pt idx="2853">
                  <c:v>7.81935933320747E-3</c:v>
                </c:pt>
                <c:pt idx="2854">
                  <c:v>7.8231174956875753E-3</c:v>
                </c:pt>
                <c:pt idx="2855">
                  <c:v>7.8279443897968509E-3</c:v>
                </c:pt>
                <c:pt idx="2856">
                  <c:v>7.8317199403217987E-3</c:v>
                </c:pt>
                <c:pt idx="2857">
                  <c:v>7.8355032344455712E-3</c:v>
                </c:pt>
                <c:pt idx="2858">
                  <c:v>7.8396499688526029E-3</c:v>
                </c:pt>
                <c:pt idx="2859">
                  <c:v>7.8430930535436285E-3</c:v>
                </c:pt>
                <c:pt idx="2860">
                  <c:v>7.8468995785301917E-3</c:v>
                </c:pt>
                <c:pt idx="2861">
                  <c:v>7.8507138471524199E-3</c:v>
                </c:pt>
                <c:pt idx="2862">
                  <c:v>7.8545358594201368E-3</c:v>
                </c:pt>
                <c:pt idx="2863">
                  <c:v>7.857289392619279E-3</c:v>
                </c:pt>
                <c:pt idx="2864">
                  <c:v>7.8611249851464615E-3</c:v>
                </c:pt>
                <c:pt idx="2865">
                  <c:v>7.8649683207218483E-3</c:v>
                </c:pt>
                <c:pt idx="2866">
                  <c:v>7.8688193993508397E-3</c:v>
                </c:pt>
                <c:pt idx="2867">
                  <c:v>7.8726782210388393E-3</c:v>
                </c:pt>
                <c:pt idx="2868">
                  <c:v>7.8776305499992233E-3</c:v>
                </c:pt>
                <c:pt idx="2869">
                  <c:v>7.8815067680014887E-3</c:v>
                </c:pt>
                <c:pt idx="2870">
                  <c:v>7.8853907297130963E-3</c:v>
                </c:pt>
                <c:pt idx="2871">
                  <c:v>7.8892824351389605E-3</c:v>
                </c:pt>
                <c:pt idx="2872">
                  <c:v>7.8920884756341261E-3</c:v>
                </c:pt>
                <c:pt idx="2873">
                  <c:v>7.8959937558355699E-3</c:v>
                </c:pt>
                <c:pt idx="2874">
                  <c:v>7.8999067791500534E-3</c:v>
                </c:pt>
                <c:pt idx="2875">
                  <c:v>7.9038275455829803E-3</c:v>
                </c:pt>
                <c:pt idx="2876">
                  <c:v>7.9077560551451542E-3</c:v>
                </c:pt>
                <c:pt idx="2877">
                  <c:v>7.9127952862166322E-3</c:v>
                </c:pt>
                <c:pt idx="2878">
                  <c:v>7.9167411978903375E-3</c:v>
                </c:pt>
                <c:pt idx="2879">
                  <c:v>7.9206948533470638E-3</c:v>
                </c:pt>
                <c:pt idx="2880">
                  <c:v>7.9248530654513899E-3</c:v>
                </c:pt>
                <c:pt idx="2881">
                  <c:v>7.9288226754467908E-3</c:v>
                </c:pt>
                <c:pt idx="2882">
                  <c:v>7.9328000290394829E-3</c:v>
                </c:pt>
                <c:pt idx="2883">
                  <c:v>7.9367851262395969E-3</c:v>
                </c:pt>
                <c:pt idx="2884">
                  <c:v>7.9407779670496656E-3</c:v>
                </c:pt>
                <c:pt idx="2885">
                  <c:v>7.9436601534100468E-3</c:v>
                </c:pt>
                <c:pt idx="2886">
                  <c:v>7.9476665605504211E-3</c:v>
                </c:pt>
                <c:pt idx="2887">
                  <c:v>7.9516807106903686E-3</c:v>
                </c:pt>
                <c:pt idx="2888">
                  <c:v>7.9557026038326872E-3</c:v>
                </c:pt>
                <c:pt idx="2889">
                  <c:v>7.9597322399885539E-3</c:v>
                </c:pt>
                <c:pt idx="2890">
                  <c:v>7.9652737643850797E-3</c:v>
                </c:pt>
                <c:pt idx="2891">
                  <c:v>7.9689446745789469E-3</c:v>
                </c:pt>
                <c:pt idx="2892">
                  <c:v>7.9729994645903052E-3</c:v>
                </c:pt>
                <c:pt idx="2893">
                  <c:v>7.977061998287599E-3</c:v>
                </c:pt>
                <c:pt idx="2894">
                  <c:v>7.9815109788664261E-3</c:v>
                </c:pt>
                <c:pt idx="2895">
                  <c:v>7.9852102967729183E-3</c:v>
                </c:pt>
                <c:pt idx="2896">
                  <c:v>7.9892960615812053E-3</c:v>
                </c:pt>
                <c:pt idx="2897">
                  <c:v>7.9937702008423071E-3</c:v>
                </c:pt>
                <c:pt idx="2898">
                  <c:v>7.9974908223594265E-3</c:v>
                </c:pt>
                <c:pt idx="2899">
                  <c:v>8.001599818352155E-3</c:v>
                </c:pt>
                <c:pt idx="2900">
                  <c:v>8.005716558089071E-3</c:v>
                </c:pt>
                <c:pt idx="2901">
                  <c:v>8.00984104157524E-3</c:v>
                </c:pt>
                <c:pt idx="2902">
                  <c:v>8.0139732688283907E-3</c:v>
                </c:pt>
                <c:pt idx="2903">
                  <c:v>8.0181132398485233E-3</c:v>
                </c:pt>
                <c:pt idx="2904">
                  <c:v>8.0222609546508339E-3</c:v>
                </c:pt>
                <c:pt idx="2905">
                  <c:v>8.0264164132378552E-3</c:v>
                </c:pt>
                <c:pt idx="2906">
                  <c:v>8.0305796156197179E-3</c:v>
                </c:pt>
                <c:pt idx="2907">
                  <c:v>8.0347505618065529E-3</c:v>
                </c:pt>
                <c:pt idx="2908">
                  <c:v>8.0389292518084909E-3</c:v>
                </c:pt>
                <c:pt idx="2909">
                  <c:v>8.043115685625532E-3</c:v>
                </c:pt>
                <c:pt idx="2910">
                  <c:v>8.0476988692872713E-3</c:v>
                </c:pt>
                <c:pt idx="2911">
                  <c:v>8.0503432328528877E-3</c:v>
                </c:pt>
                <c:pt idx="2912">
                  <c:v>8.0557214500939084E-3</c:v>
                </c:pt>
                <c:pt idx="2913">
                  <c:v>8.059938859285333E-3</c:v>
                </c:pt>
                <c:pt idx="2914">
                  <c:v>8.0641640123374492E-3</c:v>
                </c:pt>
                <c:pt idx="2915">
                  <c:v>8.0683969092603877E-3</c:v>
                </c:pt>
                <c:pt idx="2916">
                  <c:v>8.0726375500693448E-3</c:v>
                </c:pt>
                <c:pt idx="2917">
                  <c:v>8.0768859347643204E-3</c:v>
                </c:pt>
                <c:pt idx="2918">
                  <c:v>8.0811420633554454E-3</c:v>
                </c:pt>
                <c:pt idx="2919">
                  <c:v>8.0854059358579158E-3</c:v>
                </c:pt>
                <c:pt idx="2920">
                  <c:v>8.0896775522717318E-3</c:v>
                </c:pt>
                <c:pt idx="2921">
                  <c:v>8.0939569126146221E-3</c:v>
                </c:pt>
                <c:pt idx="2922">
                  <c:v>8.0982440168865868E-3</c:v>
                </c:pt>
                <c:pt idx="2923">
                  <c:v>8.1025388651002894E-3</c:v>
                </c:pt>
                <c:pt idx="2924">
                  <c:v>8.1056476622013152E-3</c:v>
                </c:pt>
                <c:pt idx="2925">
                  <c:v>8.1111517933908986E-3</c:v>
                </c:pt>
                <c:pt idx="2926">
                  <c:v>8.1154698734830014E-3</c:v>
                </c:pt>
                <c:pt idx="2927">
                  <c:v>8.119795697549767E-3</c:v>
                </c:pt>
                <c:pt idx="2928">
                  <c:v>8.1241292656038591E-3</c:v>
                </c:pt>
                <c:pt idx="2929">
                  <c:v>8.1284705776528757E-3</c:v>
                </c:pt>
                <c:pt idx="2930">
                  <c:v>8.1328196337044148E-3</c:v>
                </c:pt>
                <c:pt idx="2931">
                  <c:v>8.1371764337686073E-3</c:v>
                </c:pt>
                <c:pt idx="2932">
                  <c:v>8.1436349117419878E-3</c:v>
                </c:pt>
                <c:pt idx="2933">
                  <c:v>8.1480109742460005E-3</c:v>
                </c:pt>
                <c:pt idx="2934">
                  <c:v>8.1523947805652794E-3</c:v>
                </c:pt>
                <c:pt idx="2935">
                  <c:v>8.1567863307128972E-3</c:v>
                </c:pt>
                <c:pt idx="2936">
                  <c:v>8.1611856246993093E-3</c:v>
                </c:pt>
                <c:pt idx="2937">
                  <c:v>8.1643725983396708E-3</c:v>
                </c:pt>
                <c:pt idx="2938">
                  <c:v>8.1687854245008976E-3</c:v>
                </c:pt>
                <c:pt idx="2939">
                  <c:v>8.173205993844055E-3</c:v>
                </c:pt>
                <c:pt idx="2940">
                  <c:v>8.1776343063749302E-3</c:v>
                </c:pt>
                <c:pt idx="2941">
                  <c:v>8.1832982524381523E-3</c:v>
                </c:pt>
                <c:pt idx="2942">
                  <c:v>8.1877440096142055E-3</c:v>
                </c:pt>
                <c:pt idx="2943">
                  <c:v>8.1921975106839569E-3</c:v>
                </c:pt>
                <c:pt idx="2944">
                  <c:v>8.1966587556630936E-3</c:v>
                </c:pt>
                <c:pt idx="2945">
                  <c:v>8.2013547327522609E-3</c:v>
                </c:pt>
                <c:pt idx="2946">
                  <c:v>8.2058319181062371E-3</c:v>
                </c:pt>
                <c:pt idx="2947">
                  <c:v>8.2103168471675918E-3</c:v>
                </c:pt>
                <c:pt idx="2948">
                  <c:v>8.2148095199363249E-3</c:v>
                </c:pt>
                <c:pt idx="2949">
                  <c:v>8.2193099364232438E-3</c:v>
                </c:pt>
                <c:pt idx="2950">
                  <c:v>8.2242334385442747E-3</c:v>
                </c:pt>
                <c:pt idx="2951">
                  <c:v>8.2287499973852166E-3</c:v>
                </c:pt>
                <c:pt idx="2952">
                  <c:v>8.2332743002009046E-3</c:v>
                </c:pt>
                <c:pt idx="2953">
                  <c:v>8.2378063470044081E-3</c:v>
                </c:pt>
                <c:pt idx="2954">
                  <c:v>8.2419281749764144E-3</c:v>
                </c:pt>
                <c:pt idx="2955">
                  <c:v>8.2464750539669555E-3</c:v>
                </c:pt>
                <c:pt idx="2956">
                  <c:v>8.2510296767378168E-3</c:v>
                </c:pt>
                <c:pt idx="2957">
                  <c:v>8.2555920433025065E-3</c:v>
                </c:pt>
                <c:pt idx="2958">
                  <c:v>8.2605827411162992E-3</c:v>
                </c:pt>
                <c:pt idx="2959">
                  <c:v>8.265161252021867E-3</c:v>
                </c:pt>
                <c:pt idx="2960">
                  <c:v>8.2697475069753827E-3</c:v>
                </c:pt>
                <c:pt idx="2961">
                  <c:v>8.2743415059899177E-3</c:v>
                </c:pt>
                <c:pt idx="2962">
                  <c:v>8.278943249068086E-3</c:v>
                </c:pt>
                <c:pt idx="2963">
                  <c:v>8.2835527362229606E-3</c:v>
                </c:pt>
                <c:pt idx="2964">
                  <c:v>8.288169967462386E-3</c:v>
                </c:pt>
                <c:pt idx="2965">
                  <c:v>8.292794942794203E-3</c:v>
                </c:pt>
                <c:pt idx="2966">
                  <c:v>8.2974276622314845E-3</c:v>
                </c:pt>
                <c:pt idx="2967">
                  <c:v>8.3016416192335987E-3</c:v>
                </c:pt>
                <c:pt idx="2968">
                  <c:v>8.3062891680545006E-3</c:v>
                </c:pt>
                <c:pt idx="2969">
                  <c:v>8.3109444607664864E-3</c:v>
                </c:pt>
                <c:pt idx="2970">
                  <c:v>8.3156074973830645E-3</c:v>
                </c:pt>
                <c:pt idx="2971">
                  <c:v>8.3202782779150386E-3</c:v>
                </c:pt>
                <c:pt idx="2972">
                  <c:v>8.3253866055326715E-3</c:v>
                </c:pt>
                <c:pt idx="2973">
                  <c:v>8.3300735339513418E-3</c:v>
                </c:pt>
                <c:pt idx="2974">
                  <c:v>8.3347682065434518E-3</c:v>
                </c:pt>
                <c:pt idx="2975">
                  <c:v>8.3394706233220726E-3</c:v>
                </c:pt>
                <c:pt idx="2976">
                  <c:v>8.3437483395625289E-3</c:v>
                </c:pt>
                <c:pt idx="2977">
                  <c:v>8.3484655837516852E-3</c:v>
                </c:pt>
                <c:pt idx="2978">
                  <c:v>8.3531905719183754E-3</c:v>
                </c:pt>
                <c:pt idx="2979">
                  <c:v>8.3579233040680014E-3</c:v>
                </c:pt>
                <c:pt idx="2980">
                  <c:v>8.3644045588190767E-3</c:v>
                </c:pt>
                <c:pt idx="2981">
                  <c:v>8.3678477524203269E-3</c:v>
                </c:pt>
                <c:pt idx="2982">
                  <c:v>8.3726043787607334E-3</c:v>
                </c:pt>
                <c:pt idx="2983">
                  <c:v>8.3773687493608525E-3</c:v>
                </c:pt>
                <c:pt idx="2984">
                  <c:v>8.3821408642337589E-3</c:v>
                </c:pt>
                <c:pt idx="2985">
                  <c:v>8.3869207233820652E-3</c:v>
                </c:pt>
                <c:pt idx="2986">
                  <c:v>8.3917083268240707E-3</c:v>
                </c:pt>
                <c:pt idx="2987">
                  <c:v>8.3965036745597792E-3</c:v>
                </c:pt>
                <c:pt idx="2988">
                  <c:v>8.4013067666074883E-3</c:v>
                </c:pt>
                <c:pt idx="2989">
                  <c:v>8.404794644177949E-3</c:v>
                </c:pt>
                <c:pt idx="2990">
                  <c:v>8.4096112326374952E-3</c:v>
                </c:pt>
                <c:pt idx="2991">
                  <c:v>8.4144355647015681E-3</c:v>
                </c:pt>
                <c:pt idx="2992">
                  <c:v>8.419267640381747E-3</c:v>
                </c:pt>
                <c:pt idx="2993">
                  <c:v>8.4254383917796577E-3</c:v>
                </c:pt>
                <c:pt idx="2994">
                  <c:v>8.432066169081447E-3</c:v>
                </c:pt>
                <c:pt idx="2995">
                  <c:v>8.4351452523363304E-3</c:v>
                </c:pt>
                <c:pt idx="2996">
                  <c:v>8.4400102991833235E-3</c:v>
                </c:pt>
                <c:pt idx="2997">
                  <c:v>8.4448830904259777E-3</c:v>
                </c:pt>
                <c:pt idx="2998">
                  <c:v>8.4493165840040518E-3</c:v>
                </c:pt>
                <c:pt idx="2999">
                  <c:v>8.4542041977521132E-3</c:v>
                </c:pt>
                <c:pt idx="3000">
                  <c:v>8.4590995556776231E-3</c:v>
                </c:pt>
                <c:pt idx="3001">
                  <c:v>8.4640026577859819E-3</c:v>
                </c:pt>
                <c:pt idx="3002">
                  <c:v>8.469363212877461E-3</c:v>
                </c:pt>
                <c:pt idx="3003">
                  <c:v>8.4742824706797136E-3</c:v>
                </c:pt>
                <c:pt idx="3004">
                  <c:v>8.4792094729482168E-3</c:v>
                </c:pt>
                <c:pt idx="3005">
                  <c:v>8.4841442196829705E-3</c:v>
                </c:pt>
                <c:pt idx="3006">
                  <c:v>8.4886343314622605E-3</c:v>
                </c:pt>
                <c:pt idx="3007">
                  <c:v>8.4935838460578807E-3</c:v>
                </c:pt>
                <c:pt idx="3008">
                  <c:v>8.4985392539824369E-3</c:v>
                </c:pt>
                <c:pt idx="3009">
                  <c:v>8.503496653830064E-3</c:v>
                </c:pt>
                <c:pt idx="3010">
                  <c:v>8.5084520189513783E-3</c:v>
                </c:pt>
                <c:pt idx="3011">
                  <c:v>8.5138532899247318E-3</c:v>
                </c:pt>
                <c:pt idx="3012">
                  <c:v>8.5187929412065422E-3</c:v>
                </c:pt>
                <c:pt idx="3013">
                  <c:v>8.5237230795425795E-3</c:v>
                </c:pt>
                <c:pt idx="3014">
                  <c:v>8.5286437049145458E-3</c:v>
                </c:pt>
                <c:pt idx="3015">
                  <c:v>8.5335548173119807E-3</c:v>
                </c:pt>
                <c:pt idx="3016">
                  <c:v>8.5384564167322718E-3</c:v>
                </c:pt>
                <c:pt idx="3017">
                  <c:v>8.5433485031518892E-3</c:v>
                </c:pt>
                <c:pt idx="3018">
                  <c:v>8.5482310765629885E-3</c:v>
                </c:pt>
                <c:pt idx="3019">
                  <c:v>8.5526566902835999E-3</c:v>
                </c:pt>
                <c:pt idx="3020">
                  <c:v>8.557520803179397E-3</c:v>
                </c:pt>
                <c:pt idx="3021">
                  <c:v>8.5623754031869392E-3</c:v>
                </c:pt>
                <c:pt idx="3022">
                  <c:v>8.5672204903008246E-3</c:v>
                </c:pt>
                <c:pt idx="3023">
                  <c:v>8.5720560645102441E-3</c:v>
                </c:pt>
                <c:pt idx="3024">
                  <c:v>8.577326743204973E-3</c:v>
                </c:pt>
                <c:pt idx="3025">
                  <c:v>8.5821427252296533E-3</c:v>
                </c:pt>
                <c:pt idx="3026">
                  <c:v>8.5869491941543124E-3</c:v>
                </c:pt>
                <c:pt idx="3027">
                  <c:v>8.5917461499658791E-3</c:v>
                </c:pt>
                <c:pt idx="3028">
                  <c:v>8.5960912415419255E-3</c:v>
                </c:pt>
                <c:pt idx="3029">
                  <c:v>8.6008697380706156E-3</c:v>
                </c:pt>
                <c:pt idx="3030">
                  <c:v>8.6056387216083934E-3</c:v>
                </c:pt>
                <c:pt idx="3031">
                  <c:v>8.6103981921525543E-3</c:v>
                </c:pt>
                <c:pt idx="3032">
                  <c:v>8.6155882319011706E-3</c:v>
                </c:pt>
                <c:pt idx="3033">
                  <c:v>8.620328108785812E-3</c:v>
                </c:pt>
                <c:pt idx="3034">
                  <c:v>8.6250584724736987E-3</c:v>
                </c:pt>
                <c:pt idx="3035">
                  <c:v>8.6297793229569899E-3</c:v>
                </c:pt>
                <c:pt idx="3036">
                  <c:v>8.6360382491575578E-3</c:v>
                </c:pt>
                <c:pt idx="3037">
                  <c:v>8.6407375774683222E-3</c:v>
                </c:pt>
                <c:pt idx="3038">
                  <c:v>8.6454273922105321E-3</c:v>
                </c:pt>
                <c:pt idx="3039">
                  <c:v>8.6501076933645418E-3</c:v>
                </c:pt>
                <c:pt idx="3040">
                  <c:v>8.6547784809254402E-3</c:v>
                </c:pt>
                <c:pt idx="3041">
                  <c:v>8.6572653233913614E-3</c:v>
                </c:pt>
                <c:pt idx="3042">
                  <c:v>8.6619199294398919E-3</c:v>
                </c:pt>
                <c:pt idx="3043">
                  <c:v>8.6665650227014737E-3</c:v>
                </c:pt>
                <c:pt idx="3044">
                  <c:v>8.6712006031442693E-3</c:v>
                </c:pt>
                <c:pt idx="3045">
                  <c:v>8.678422180756467E-3</c:v>
                </c:pt>
                <c:pt idx="3046">
                  <c:v>8.6826034200569429E-3</c:v>
                </c:pt>
                <c:pt idx="3047">
                  <c:v>8.6872076120952085E-3</c:v>
                </c:pt>
                <c:pt idx="3048">
                  <c:v>8.6918022904445818E-3</c:v>
                </c:pt>
                <c:pt idx="3049">
                  <c:v>8.6950966123255924E-3</c:v>
                </c:pt>
                <c:pt idx="3050">
                  <c:v>8.6996739747998708E-3</c:v>
                </c:pt>
                <c:pt idx="3051">
                  <c:v>8.7042418240536046E-3</c:v>
                </c:pt>
                <c:pt idx="3052">
                  <c:v>8.7088001600786891E-3</c:v>
                </c:pt>
                <c:pt idx="3053">
                  <c:v>8.7133489828670196E-3</c:v>
                </c:pt>
                <c:pt idx="3054">
                  <c:v>8.7191705723200681E-3</c:v>
                </c:pt>
                <c:pt idx="3055">
                  <c:v>8.7236986544861582E-3</c:v>
                </c:pt>
                <c:pt idx="3056">
                  <c:v>8.7282172228675733E-3</c:v>
                </c:pt>
                <c:pt idx="3057">
                  <c:v>8.7327262774471205E-3</c:v>
                </c:pt>
                <c:pt idx="3058">
                  <c:v>8.7359503978494315E-3</c:v>
                </c:pt>
                <c:pt idx="3059">
                  <c:v>8.7404421409795034E-3</c:v>
                </c:pt>
                <c:pt idx="3060">
                  <c:v>8.7449243707971771E-3</c:v>
                </c:pt>
                <c:pt idx="3061">
                  <c:v>8.7493970872916486E-3</c:v>
                </c:pt>
                <c:pt idx="3062">
                  <c:v>8.753860290452109E-3</c:v>
                </c:pt>
                <c:pt idx="3063">
                  <c:v>8.759580814515406E-3</c:v>
                </c:pt>
                <c:pt idx="3064">
                  <c:v>8.7640232721822552E-3</c:v>
                </c:pt>
                <c:pt idx="3065">
                  <c:v>8.7684562159588229E-3</c:v>
                </c:pt>
                <c:pt idx="3066">
                  <c:v>8.773300108810311E-3</c:v>
                </c:pt>
                <c:pt idx="3067">
                  <c:v>8.7772935617870824E-3</c:v>
                </c:pt>
                <c:pt idx="3068">
                  <c:v>8.7816979638240377E-3</c:v>
                </c:pt>
                <c:pt idx="3069">
                  <c:v>8.7860928519191365E-3</c:v>
                </c:pt>
                <c:pt idx="3070">
                  <c:v>8.7904782260674677E-3</c:v>
                </c:pt>
                <c:pt idx="3071">
                  <c:v>8.7936010171287462E-3</c:v>
                </c:pt>
                <c:pt idx="3072">
                  <c:v>8.7979690863763862E-3</c:v>
                </c:pt>
                <c:pt idx="3073">
                  <c:v>8.8023276421711483E-3</c:v>
                </c:pt>
                <c:pt idx="3074">
                  <c:v>8.8066766845130342E-3</c:v>
                </c:pt>
                <c:pt idx="3075">
                  <c:v>8.811016213383132E-3</c:v>
                </c:pt>
                <c:pt idx="3076">
                  <c:v>8.8165906774269453E-3</c:v>
                </c:pt>
                <c:pt idx="3077">
                  <c:v>8.8209094536237116E-3</c:v>
                </c:pt>
                <c:pt idx="3078">
                  <c:v>8.8252187157828402E-3</c:v>
                </c:pt>
                <c:pt idx="3079">
                  <c:v>8.8295184638969623E-3</c:v>
                </c:pt>
                <c:pt idx="3080">
                  <c:v>8.8325711553569244E-3</c:v>
                </c:pt>
                <c:pt idx="3081">
                  <c:v>8.8368536032017823E-3</c:v>
                </c:pt>
                <c:pt idx="3082">
                  <c:v>8.8411265375127161E-3</c:v>
                </c:pt>
                <c:pt idx="3083">
                  <c:v>8.8453899582735165E-3</c:v>
                </c:pt>
                <c:pt idx="3084">
                  <c:v>8.8496438654733778E-3</c:v>
                </c:pt>
                <c:pt idx="3085">
                  <c:v>8.8551171569218774E-3</c:v>
                </c:pt>
                <c:pt idx="3086">
                  <c:v>8.8593503063820345E-3</c:v>
                </c:pt>
                <c:pt idx="3087">
                  <c:v>8.8635739417087696E-3</c:v>
                </c:pt>
                <c:pt idx="3088">
                  <c:v>8.8677880628824368E-3</c:v>
                </c:pt>
                <c:pt idx="3089">
                  <c:v>8.8719926699005816E-3</c:v>
                </c:pt>
                <c:pt idx="3090">
                  <c:v>8.8761877627484657E-3</c:v>
                </c:pt>
                <c:pt idx="3091">
                  <c:v>8.8803733414162655E-3</c:v>
                </c:pt>
                <c:pt idx="3092">
                  <c:v>8.8845494058917025E-3</c:v>
                </c:pt>
                <c:pt idx="3093">
                  <c:v>8.8870958088709019E-3</c:v>
                </c:pt>
                <c:pt idx="3094">
                  <c:v>8.8912551582186038E-3</c:v>
                </c:pt>
                <c:pt idx="3095">
                  <c:v>8.8954049940827805E-3</c:v>
                </c:pt>
                <c:pt idx="3096">
                  <c:v>8.8995453164578409E-3</c:v>
                </c:pt>
                <c:pt idx="3097">
                  <c:v>8.9040789206712434E-3</c:v>
                </c:pt>
                <c:pt idx="3098">
                  <c:v>8.9094059941398299E-3</c:v>
                </c:pt>
                <c:pt idx="3099">
                  <c:v>8.9135154589764683E-3</c:v>
                </c:pt>
                <c:pt idx="3100">
                  <c:v>8.9180162724938894E-3</c:v>
                </c:pt>
                <c:pt idx="3101">
                  <c:v>8.9217058458172325E-3</c:v>
                </c:pt>
                <c:pt idx="3102">
                  <c:v>8.9245873651766505E-3</c:v>
                </c:pt>
                <c:pt idx="3103">
                  <c:v>8.9286605128816223E-3</c:v>
                </c:pt>
                <c:pt idx="3104">
                  <c:v>8.932724146833845E-3</c:v>
                </c:pt>
                <c:pt idx="3105">
                  <c:v>8.9367782670198119E-3</c:v>
                </c:pt>
                <c:pt idx="3106">
                  <c:v>8.942015312519265E-3</c:v>
                </c:pt>
                <c:pt idx="3107">
                  <c:v>8.9460486628493516E-3</c:v>
                </c:pt>
                <c:pt idx="3108">
                  <c:v>8.9500724988225283E-3</c:v>
                </c:pt>
                <c:pt idx="3109">
                  <c:v>8.9540868204216004E-3</c:v>
                </c:pt>
                <c:pt idx="3110">
                  <c:v>8.9569061611613314E-3</c:v>
                </c:pt>
                <c:pt idx="3111">
                  <c:v>8.9609031985660552E-3</c:v>
                </c:pt>
                <c:pt idx="3112">
                  <c:v>8.9648907221396845E-3</c:v>
                </c:pt>
                <c:pt idx="3113">
                  <c:v>8.9688687318741182E-3</c:v>
                </c:pt>
                <c:pt idx="3114">
                  <c:v>8.9728372277612482E-3</c:v>
                </c:pt>
                <c:pt idx="3115">
                  <c:v>8.9779729476613043E-3</c:v>
                </c:pt>
                <c:pt idx="3116">
                  <c:v>8.981920668378867E-3</c:v>
                </c:pt>
                <c:pt idx="3117">
                  <c:v>8.9858588746412789E-3</c:v>
                </c:pt>
                <c:pt idx="3118">
                  <c:v>8.9901779661142912E-3</c:v>
                </c:pt>
                <c:pt idx="3119">
                  <c:v>8.9937067437711841E-3</c:v>
                </c:pt>
                <c:pt idx="3120">
                  <c:v>8.9976164066141173E-3</c:v>
                </c:pt>
                <c:pt idx="3121">
                  <c:v>9.0015165549650611E-3</c:v>
                </c:pt>
                <c:pt idx="3122">
                  <c:v>9.0054071888117353E-3</c:v>
                </c:pt>
                <c:pt idx="3123">
                  <c:v>9.0081255660147876E-3</c:v>
                </c:pt>
                <c:pt idx="3124">
                  <c:v>9.0119989229047927E-3</c:v>
                </c:pt>
                <c:pt idx="3125">
                  <c:v>9.0158627658475377E-3</c:v>
                </c:pt>
                <c:pt idx="3126">
                  <c:v>9.0197170948268148E-3</c:v>
                </c:pt>
                <c:pt idx="3127">
                  <c:v>9.0235619098426225E-3</c:v>
                </c:pt>
                <c:pt idx="3128">
                  <c:v>9.0285511867618379E-3</c:v>
                </c:pt>
                <c:pt idx="3129">
                  <c:v>9.0323752188060224E-3</c:v>
                </c:pt>
                <c:pt idx="3130">
                  <c:v>9.0361897362648911E-3</c:v>
                </c:pt>
                <c:pt idx="3131">
                  <c:v>9.0399947391310784E-3</c:v>
                </c:pt>
                <c:pt idx="3132">
                  <c:v>9.0426432750806054E-3</c:v>
                </c:pt>
                <c:pt idx="3133">
                  <c:v>9.0464310060994757E-3</c:v>
                </c:pt>
                <c:pt idx="3134">
                  <c:v>9.0502092230846376E-3</c:v>
                </c:pt>
                <c:pt idx="3135">
                  <c:v>9.0539779260360911E-3</c:v>
                </c:pt>
                <c:pt idx="3136">
                  <c:v>9.0577371149349242E-3</c:v>
                </c:pt>
                <c:pt idx="3137">
                  <c:v>9.0626249493390969E-3</c:v>
                </c:pt>
                <c:pt idx="3138">
                  <c:v>9.0663633497814391E-3</c:v>
                </c:pt>
                <c:pt idx="3139">
                  <c:v>9.0700922355549628E-3</c:v>
                </c:pt>
                <c:pt idx="3140">
                  <c:v>9.0739646766726037E-3</c:v>
                </c:pt>
                <c:pt idx="3141">
                  <c:v>9.0776737612633177E-3</c:v>
                </c:pt>
                <c:pt idx="3142">
                  <c:v>9.0813733313524492E-3</c:v>
                </c:pt>
                <c:pt idx="3143">
                  <c:v>9.0850633869324002E-3</c:v>
                </c:pt>
                <c:pt idx="3144">
                  <c:v>9.0887439279879745E-3</c:v>
                </c:pt>
                <c:pt idx="3145">
                  <c:v>9.0909162448606275E-3</c:v>
                </c:pt>
                <c:pt idx="3146">
                  <c:v>9.0945801103114211E-3</c:v>
                </c:pt>
                <c:pt idx="3147">
                  <c:v>9.0982344620171851E-3</c:v>
                </c:pt>
                <c:pt idx="3148">
                  <c:v>9.1018792999750242E-3</c:v>
                </c:pt>
                <c:pt idx="3149">
                  <c:v>9.1058870218097381E-3</c:v>
                </c:pt>
                <c:pt idx="3150">
                  <c:v>9.1106273689144091E-3</c:v>
                </c:pt>
                <c:pt idx="3151">
                  <c:v>9.1146123273185449E-3</c:v>
                </c:pt>
                <c:pt idx="3152">
                  <c:v>9.1178457326508353E-3</c:v>
                </c:pt>
                <c:pt idx="3153">
                  <c:v>9.1214406426248437E-3</c:v>
                </c:pt>
                <c:pt idx="3154">
                  <c:v>9.125395287691733E-3</c:v>
                </c:pt>
                <c:pt idx="3155">
                  <c:v>9.128601918721134E-3</c:v>
                </c:pt>
                <c:pt idx="3156">
                  <c:v>9.132168284833285E-3</c:v>
                </c:pt>
                <c:pt idx="3157">
                  <c:v>9.1360926146505875E-3</c:v>
                </c:pt>
                <c:pt idx="3158">
                  <c:v>9.1392724731349448E-3</c:v>
                </c:pt>
                <c:pt idx="3159">
                  <c:v>9.1428102953117901E-3</c:v>
                </c:pt>
                <c:pt idx="3160">
                  <c:v>9.1463386028173624E-3</c:v>
                </c:pt>
                <c:pt idx="3161">
                  <c:v>9.1498573956516616E-3</c:v>
                </c:pt>
                <c:pt idx="3162">
                  <c:v>9.152272806145079E-3</c:v>
                </c:pt>
                <c:pt idx="3163">
                  <c:v>9.1568664372709829E-3</c:v>
                </c:pt>
                <c:pt idx="3164">
                  <c:v>9.1603566860332108E-3</c:v>
                </c:pt>
                <c:pt idx="3165">
                  <c:v>9.1638374200912406E-3</c:v>
                </c:pt>
                <c:pt idx="3166">
                  <c:v>9.1673086394324088E-3</c:v>
                </c:pt>
                <c:pt idx="3167">
                  <c:v>9.1707703440440519E-3</c:v>
                </c:pt>
                <c:pt idx="3168">
                  <c:v>9.1742225339236372E-3</c:v>
                </c:pt>
                <c:pt idx="3169">
                  <c:v>9.1776652090610339E-3</c:v>
                </c:pt>
                <c:pt idx="3170">
                  <c:v>9.1814581505627654E-3</c:v>
                </c:pt>
                <c:pt idx="3171">
                  <c:v>9.1845220150763365E-3</c:v>
                </c:pt>
                <c:pt idx="3172">
                  <c:v>9.1879361459339809E-3</c:v>
                </c:pt>
                <c:pt idx="3173">
                  <c:v>9.1913407620139789E-3</c:v>
                </c:pt>
                <c:pt idx="3174">
                  <c:v>9.1947358633137979E-3</c:v>
                </c:pt>
                <c:pt idx="3175">
                  <c:v>9.1981214498131764E-3</c:v>
                </c:pt>
                <c:pt idx="3176">
                  <c:v>9.2014975215121142E-3</c:v>
                </c:pt>
                <c:pt idx="3177">
                  <c:v>9.2048640784030133E-3</c:v>
                </c:pt>
                <c:pt idx="3178">
                  <c:v>9.2082211204706776E-3</c:v>
                </c:pt>
                <c:pt idx="3179">
                  <c:v>9.2115686477151071E-3</c:v>
                </c:pt>
                <c:pt idx="3180">
                  <c:v>9.2149066601185728E-3</c:v>
                </c:pt>
                <c:pt idx="3181">
                  <c:v>9.2182351576836075E-3</c:v>
                </c:pt>
                <c:pt idx="3182">
                  <c:v>9.2215541403899495E-3</c:v>
                </c:pt>
                <c:pt idx="3183">
                  <c:v>9.224863608237599E-3</c:v>
                </c:pt>
                <c:pt idx="3184">
                  <c:v>9.2271088983298978E-3</c:v>
                </c:pt>
                <c:pt idx="3185">
                  <c:v>9.2314539993188297E-3</c:v>
                </c:pt>
                <c:pt idx="3186">
                  <c:v>9.2347349225321493E-3</c:v>
                </c:pt>
                <c:pt idx="3187">
                  <c:v>9.2380063308538513E-3</c:v>
                </c:pt>
                <c:pt idx="3188">
                  <c:v>9.2412682242738048E-3</c:v>
                </c:pt>
                <c:pt idx="3189">
                  <c:v>9.2445206027818791E-3</c:v>
                </c:pt>
                <c:pt idx="3190">
                  <c:v>9.2477634663730088E-3</c:v>
                </c:pt>
                <c:pt idx="3191">
                  <c:v>9.2509968150345304E-3</c:v>
                </c:pt>
                <c:pt idx="3192">
                  <c:v>9.2543337792633414E-3</c:v>
                </c:pt>
                <c:pt idx="3193">
                  <c:v>9.2575473369510379E-3</c:v>
                </c:pt>
                <c:pt idx="3194">
                  <c:v>9.2607513799021005E-3</c:v>
                </c:pt>
                <c:pt idx="3195">
                  <c:v>9.2639459081034579E-3</c:v>
                </c:pt>
                <c:pt idx="3196">
                  <c:v>9.2671309215524959E-3</c:v>
                </c:pt>
                <c:pt idx="3197">
                  <c:v>9.2692751704415155E-3</c:v>
                </c:pt>
                <c:pt idx="3198">
                  <c:v>9.2724429519346254E-3</c:v>
                </c:pt>
                <c:pt idx="3199">
                  <c:v>9.2756012192948423E-3</c:v>
                </c:pt>
                <c:pt idx="3200">
                  <c:v>9.2787499725192693E-3</c:v>
                </c:pt>
                <c:pt idx="3201">
                  <c:v>9.2815477569829358E-3</c:v>
                </c:pt>
                <c:pt idx="3202">
                  <c:v>9.286041191987884E-3</c:v>
                </c:pt>
                <c:pt idx="3203">
                  <c:v>9.289159601945849E-3</c:v>
                </c:pt>
                <c:pt idx="3204">
                  <c:v>9.292268497088748E-3</c:v>
                </c:pt>
                <c:pt idx="3205">
                  <c:v>9.2967961243988206E-3</c:v>
                </c:pt>
                <c:pt idx="3206">
                  <c:v>9.2998811539113015E-3</c:v>
                </c:pt>
                <c:pt idx="3207">
                  <c:v>9.3029566687984344E-3</c:v>
                </c:pt>
                <c:pt idx="3208">
                  <c:v>9.3060226690548191E-3</c:v>
                </c:pt>
                <c:pt idx="3209">
                  <c:v>9.3090791546696465E-3</c:v>
                </c:pt>
                <c:pt idx="3210">
                  <c:v>9.3124616736363752E-3</c:v>
                </c:pt>
                <c:pt idx="3211">
                  <c:v>9.3154985277938765E-3</c:v>
                </c:pt>
                <c:pt idx="3212">
                  <c:v>9.3185258670787953E-3</c:v>
                </c:pt>
                <c:pt idx="3213">
                  <c:v>9.321543691470216E-3</c:v>
                </c:pt>
                <c:pt idx="3214">
                  <c:v>9.3242188629151235E-3</c:v>
                </c:pt>
                <c:pt idx="3215">
                  <c:v>9.3272182605428355E-3</c:v>
                </c:pt>
                <c:pt idx="3216">
                  <c:v>9.3302081434884689E-3</c:v>
                </c:pt>
                <c:pt idx="3217">
                  <c:v>9.3331885117331117E-3</c:v>
                </c:pt>
                <c:pt idx="3218">
                  <c:v>9.3364900899019984E-3</c:v>
                </c:pt>
                <c:pt idx="3219">
                  <c:v>9.3394508248278631E-3</c:v>
                </c:pt>
                <c:pt idx="3220">
                  <c:v>9.3424020448184021E-3</c:v>
                </c:pt>
                <c:pt idx="3221">
                  <c:v>9.3453437498657709E-3</c:v>
                </c:pt>
                <c:pt idx="3222">
                  <c:v>9.3482759399621251E-3</c:v>
                </c:pt>
                <c:pt idx="3223">
                  <c:v>9.3511986150970096E-3</c:v>
                </c:pt>
                <c:pt idx="3224">
                  <c:v>9.3541117752678066E-3</c:v>
                </c:pt>
                <c:pt idx="3225">
                  <c:v>9.3570154204692911E-3</c:v>
                </c:pt>
                <c:pt idx="3226">
                  <c:v>9.3599095506883886E-3</c:v>
                </c:pt>
                <c:pt idx="3227">
                  <c:v>9.3624688844039898E-3</c:v>
                </c:pt>
                <c:pt idx="3228">
                  <c:v>9.3653445905406141E-3</c:v>
                </c:pt>
                <c:pt idx="3229">
                  <c:v>9.3682107819006068E-3</c:v>
                </c:pt>
                <c:pt idx="3230">
                  <c:v>9.3710674584704581E-3</c:v>
                </c:pt>
                <c:pt idx="3231">
                  <c:v>9.3742374768598473E-3</c:v>
                </c:pt>
                <c:pt idx="3232">
                  <c:v>9.3770745170591377E-3</c:v>
                </c:pt>
                <c:pt idx="3233">
                  <c:v>9.3799020422289815E-3</c:v>
                </c:pt>
                <c:pt idx="3234">
                  <c:v>9.3827200523641519E-3</c:v>
                </c:pt>
                <c:pt idx="3235">
                  <c:v>9.3855285474620329E-3</c:v>
                </c:pt>
                <c:pt idx="3236">
                  <c:v>9.3880077070561674E-3</c:v>
                </c:pt>
                <c:pt idx="3237">
                  <c:v>9.3907977799491497E-3</c:v>
                </c:pt>
                <c:pt idx="3238">
                  <c:v>9.3935783380033611E-3</c:v>
                </c:pt>
                <c:pt idx="3239">
                  <c:v>9.3976210504259951E-3</c:v>
                </c:pt>
                <c:pt idx="3240">
                  <c:v>9.3994282970757698E-3</c:v>
                </c:pt>
                <c:pt idx="3241">
                  <c:v>9.4021797017799832E-3</c:v>
                </c:pt>
                <c:pt idx="3242">
                  <c:v>9.4049215913972351E-3</c:v>
                </c:pt>
                <c:pt idx="3243">
                  <c:v>9.4076539659144545E-3</c:v>
                </c:pt>
                <c:pt idx="3244">
                  <c:v>9.4103768253342521E-3</c:v>
                </c:pt>
                <c:pt idx="3245">
                  <c:v>9.4130901696435603E-3</c:v>
                </c:pt>
                <c:pt idx="3246">
                  <c:v>9.4157939988397613E-3</c:v>
                </c:pt>
                <c:pt idx="3247">
                  <c:v>9.4184883129123983E-3</c:v>
                </c:pt>
                <c:pt idx="3248">
                  <c:v>9.4211731118562427E-3</c:v>
                </c:pt>
                <c:pt idx="3249">
                  <c:v>9.4229125365993018E-3</c:v>
                </c:pt>
                <c:pt idx="3250">
                  <c:v>9.4255801376678331E-3</c:v>
                </c:pt>
                <c:pt idx="3251">
                  <c:v>9.42823822426192E-3</c:v>
                </c:pt>
                <c:pt idx="3252">
                  <c:v>9.4308867963844526E-3</c:v>
                </c:pt>
                <c:pt idx="3253">
                  <c:v>9.4344543794344284E-3</c:v>
                </c:pt>
                <c:pt idx="3254">
                  <c:v>9.4370820874747994E-3</c:v>
                </c:pt>
                <c:pt idx="3255">
                  <c:v>9.4409326776169044E-3</c:v>
                </c:pt>
                <c:pt idx="3256">
                  <c:v>9.4423089580279868E-3</c:v>
                </c:pt>
                <c:pt idx="3257">
                  <c:v>9.4446011133141709E-3</c:v>
                </c:pt>
                <c:pt idx="3258">
                  <c:v>9.4471913732692529E-3</c:v>
                </c:pt>
                <c:pt idx="3259">
                  <c:v>9.4497721182585925E-3</c:v>
                </c:pt>
                <c:pt idx="3260">
                  <c:v>9.4523433482686849E-3</c:v>
                </c:pt>
                <c:pt idx="3261">
                  <c:v>9.4549050632968257E-3</c:v>
                </c:pt>
                <c:pt idx="3262">
                  <c:v>9.4577612050331192E-3</c:v>
                </c:pt>
                <c:pt idx="3263">
                  <c:v>9.4603032762895188E-3</c:v>
                </c:pt>
                <c:pt idx="3264">
                  <c:v>9.4628358323151623E-3</c:v>
                </c:pt>
                <c:pt idx="3265">
                  <c:v>9.4653588731048247E-3</c:v>
                </c:pt>
                <c:pt idx="3266">
                  <c:v>9.4675709135056598E-3</c:v>
                </c:pt>
                <c:pt idx="3267">
                  <c:v>9.4700755385178272E-3</c:v>
                </c:pt>
                <c:pt idx="3268">
                  <c:v>9.4725706485048189E-3</c:v>
                </c:pt>
                <c:pt idx="3269">
                  <c:v>9.4750562434639356E-3</c:v>
                </c:pt>
                <c:pt idx="3270">
                  <c:v>9.4778313483120848E-3</c:v>
                </c:pt>
                <c:pt idx="3271">
                  <c:v>9.4802972975603604E-3</c:v>
                </c:pt>
                <c:pt idx="3272">
                  <c:v>9.4827537315334363E-3</c:v>
                </c:pt>
                <c:pt idx="3273">
                  <c:v>9.4852006502182413E-3</c:v>
                </c:pt>
                <c:pt idx="3274">
                  <c:v>9.4876380536200056E-3</c:v>
                </c:pt>
                <c:pt idx="3275">
                  <c:v>9.490065941717812E-3</c:v>
                </c:pt>
                <c:pt idx="3276">
                  <c:v>9.4924843145195049E-3</c:v>
                </c:pt>
                <c:pt idx="3277">
                  <c:v>9.4948931720146273E-3</c:v>
                </c:pt>
                <c:pt idx="3278">
                  <c:v>9.4972925141953348E-3</c:v>
                </c:pt>
                <c:pt idx="3279">
                  <c:v>9.499388865146785E-3</c:v>
                </c:pt>
                <c:pt idx="3280">
                  <c:v>9.5017697943967274E-3</c:v>
                </c:pt>
                <c:pt idx="3281">
                  <c:v>9.5041412085512533E-3</c:v>
                </c:pt>
                <c:pt idx="3282">
                  <c:v>9.5065031076049626E-3</c:v>
                </c:pt>
                <c:pt idx="3283">
                  <c:v>9.5088554915470462E-3</c:v>
                </c:pt>
                <c:pt idx="3284">
                  <c:v>9.5114887453762176E-3</c:v>
                </c:pt>
                <c:pt idx="3285">
                  <c:v>9.5138214802043888E-3</c:v>
                </c:pt>
                <c:pt idx="3286">
                  <c:v>9.5161446996684714E-3</c:v>
                </c:pt>
                <c:pt idx="3287">
                  <c:v>9.5184584037710795E-3</c:v>
                </c:pt>
                <c:pt idx="3288">
                  <c:v>9.5204746844291081E-3</c:v>
                </c:pt>
                <c:pt idx="3289">
                  <c:v>9.5227699775987853E-3</c:v>
                </c:pt>
                <c:pt idx="3290">
                  <c:v>9.5250557556271209E-3</c:v>
                </c:pt>
                <c:pt idx="3291">
                  <c:v>9.5273320184979075E-3</c:v>
                </c:pt>
                <c:pt idx="3292">
                  <c:v>9.5307401508415435E-3</c:v>
                </c:pt>
                <c:pt idx="3293">
                  <c:v>9.5321408054166983E-3</c:v>
                </c:pt>
                <c:pt idx="3294">
                  <c:v>9.5343879018059841E-3</c:v>
                </c:pt>
                <c:pt idx="3295">
                  <c:v>9.5366254827919661E-3</c:v>
                </c:pt>
                <c:pt idx="3296">
                  <c:v>9.5388535483641856E-3</c:v>
                </c:pt>
                <c:pt idx="3297">
                  <c:v>9.5410720985174141E-3</c:v>
                </c:pt>
                <c:pt idx="3298">
                  <c:v>9.5432811332411965E-3</c:v>
                </c:pt>
                <c:pt idx="3299">
                  <c:v>9.5454806525355294E-3</c:v>
                </c:pt>
                <c:pt idx="3300">
                  <c:v>9.5476706563951859E-3</c:v>
                </c:pt>
                <c:pt idx="3301">
                  <c:v>9.5492914260740368E-3</c:v>
                </c:pt>
                <c:pt idx="3302">
                  <c:v>9.5514636447599204E-3</c:v>
                </c:pt>
                <c:pt idx="3303">
                  <c:v>9.5536263484699083E-3</c:v>
                </c:pt>
                <c:pt idx="3304">
                  <c:v>9.5557795371928218E-3</c:v>
                </c:pt>
                <c:pt idx="3305">
                  <c:v>9.5584779439720109E-3</c:v>
                </c:pt>
                <c:pt idx="3306">
                  <c:v>9.5617171705786007E-3</c:v>
                </c:pt>
                <c:pt idx="3307">
                  <c:v>9.5627342507660154E-3</c:v>
                </c:pt>
                <c:pt idx="3308">
                  <c:v>9.5648481309495628E-3</c:v>
                </c:pt>
                <c:pt idx="3309">
                  <c:v>9.5669524956513759E-3</c:v>
                </c:pt>
                <c:pt idx="3310">
                  <c:v>9.5687731271107603E-3</c:v>
                </c:pt>
                <c:pt idx="3311">
                  <c:v>9.5708590858390643E-3</c:v>
                </c:pt>
                <c:pt idx="3312">
                  <c:v>9.5729355293071583E-3</c:v>
                </c:pt>
                <c:pt idx="3313">
                  <c:v>9.5750024575123431E-3</c:v>
                </c:pt>
                <c:pt idx="3314">
                  <c:v>9.5773315867409368E-3</c:v>
                </c:pt>
                <c:pt idx="3315">
                  <c:v>9.5793788584425284E-3</c:v>
                </c:pt>
                <c:pt idx="3316">
                  <c:v>9.5814166146257849E-3</c:v>
                </c:pt>
                <c:pt idx="3317">
                  <c:v>9.5834448552802442E-3</c:v>
                </c:pt>
                <c:pt idx="3318">
                  <c:v>9.5851943693919806E-3</c:v>
                </c:pt>
                <c:pt idx="3319">
                  <c:v>9.587204205906235E-3</c:v>
                </c:pt>
                <c:pt idx="3320">
                  <c:v>9.5892045271197546E-3</c:v>
                </c:pt>
                <c:pt idx="3321">
                  <c:v>9.5911953330325428E-3</c:v>
                </c:pt>
                <c:pt idx="3322">
                  <c:v>9.593176623639196E-3</c:v>
                </c:pt>
                <c:pt idx="3323">
                  <c:v>9.5954144729768209E-3</c:v>
                </c:pt>
                <c:pt idx="3324">
                  <c:v>9.5973761048408265E-3</c:v>
                </c:pt>
                <c:pt idx="3325">
                  <c:v>9.5993282211420498E-3</c:v>
                </c:pt>
                <c:pt idx="3326">
                  <c:v>9.6012708218752626E-3</c:v>
                </c:pt>
                <c:pt idx="3327">
                  <c:v>9.6032039070378487E-3</c:v>
                </c:pt>
                <c:pt idx="3328">
                  <c:v>9.6051274766271975E-3</c:v>
                </c:pt>
                <c:pt idx="3329">
                  <c:v>9.6070415306354611E-3</c:v>
                </c:pt>
                <c:pt idx="3330">
                  <c:v>9.6089460690574145E-3</c:v>
                </c:pt>
                <c:pt idx="3331">
                  <c:v>9.6108410918904399E-3</c:v>
                </c:pt>
                <c:pt idx="3332">
                  <c:v>9.612466186749824E-3</c:v>
                </c:pt>
                <c:pt idx="3333">
                  <c:v>9.6143428086675024E-3</c:v>
                </c:pt>
                <c:pt idx="3334">
                  <c:v>9.6162099152250127E-3</c:v>
                </c:pt>
                <c:pt idx="3335">
                  <c:v>9.6180675064142518E-3</c:v>
                </c:pt>
                <c:pt idx="3336">
                  <c:v>9.6201734720517459E-3</c:v>
                </c:pt>
                <c:pt idx="3337">
                  <c:v>9.6220114012544843E-3</c:v>
                </c:pt>
                <c:pt idx="3338">
                  <c:v>9.623839814834308E-3</c:v>
                </c:pt>
                <c:pt idx="3339">
                  <c:v>9.6256587127859887E-3</c:v>
                </c:pt>
                <c:pt idx="3340">
                  <c:v>9.6272127317202187E-3</c:v>
                </c:pt>
                <c:pt idx="3341">
                  <c:v>9.629013230621486E-3</c:v>
                </c:pt>
                <c:pt idx="3342">
                  <c:v>9.6308042141247663E-3</c:v>
                </c:pt>
                <c:pt idx="3343">
                  <c:v>9.6325856822300597E-3</c:v>
                </c:pt>
                <c:pt idx="3344">
                  <c:v>9.6343576349292581E-3</c:v>
                </c:pt>
                <c:pt idx="3345">
                  <c:v>9.6363722721247037E-3</c:v>
                </c:pt>
                <c:pt idx="3346">
                  <c:v>9.6381245605774296E-3</c:v>
                </c:pt>
                <c:pt idx="3347">
                  <c:v>9.63986733337064E-3</c:v>
                </c:pt>
                <c:pt idx="3348">
                  <c:v>9.6423476704905545E-3</c:v>
                </c:pt>
                <c:pt idx="3349">
                  <c:v>9.6440687840894674E-3</c:v>
                </c:pt>
                <c:pt idx="3350">
                  <c:v>9.6457803815214339E-3</c:v>
                </c:pt>
                <c:pt idx="3351">
                  <c:v>9.6474824627938247E-3</c:v>
                </c:pt>
                <c:pt idx="3352">
                  <c:v>9.6491750278968145E-3</c:v>
                </c:pt>
                <c:pt idx="3353">
                  <c:v>9.6496229021950097E-3</c:v>
                </c:pt>
                <c:pt idx="3354">
                  <c:v>9.6512996119891906E-3</c:v>
                </c:pt>
                <c:pt idx="3355">
                  <c:v>9.652966806819754E-3</c:v>
                </c:pt>
                <c:pt idx="3356">
                  <c:v>9.6546244866924872E-3</c:v>
                </c:pt>
                <c:pt idx="3357">
                  <c:v>9.6574951107111021E-3</c:v>
                </c:pt>
                <c:pt idx="3358">
                  <c:v>9.6591305787068135E-3</c:v>
                </c:pt>
                <c:pt idx="3359">
                  <c:v>9.6607565305011963E-3</c:v>
                </c:pt>
                <c:pt idx="3360">
                  <c:v>9.6623729660942504E-3</c:v>
                </c:pt>
                <c:pt idx="3361">
                  <c:v>9.6632542203639593E-3</c:v>
                </c:pt>
                <c:pt idx="3362">
                  <c:v>9.6648535357347631E-3</c:v>
                </c:pt>
                <c:pt idx="3363">
                  <c:v>9.6664433356265338E-3</c:v>
                </c:pt>
                <c:pt idx="3364">
                  <c:v>9.6680236200338658E-3</c:v>
                </c:pt>
                <c:pt idx="3365">
                  <c:v>9.6695943889513573E-3</c:v>
                </c:pt>
                <c:pt idx="3366">
                  <c:v>9.6718717391373246E-3</c:v>
                </c:pt>
                <c:pt idx="3367">
                  <c:v>9.6734215611909129E-3</c:v>
                </c:pt>
                <c:pt idx="3368">
                  <c:v>9.6749618670063341E-3</c:v>
                </c:pt>
                <c:pt idx="3369">
                  <c:v>9.6764926565811298E-3</c:v>
                </c:pt>
                <c:pt idx="3370">
                  <c:v>9.6773055011074582E-3</c:v>
                </c:pt>
                <c:pt idx="3371">
                  <c:v>9.6788191770237723E-3</c:v>
                </c:pt>
                <c:pt idx="3372">
                  <c:v>9.6803233374259303E-3</c:v>
                </c:pt>
                <c:pt idx="3373">
                  <c:v>9.6818179823112329E-3</c:v>
                </c:pt>
                <c:pt idx="3374">
                  <c:v>9.6833031116796801E-3</c:v>
                </c:pt>
                <c:pt idx="3375">
                  <c:v>9.6854775527705095E-3</c:v>
                </c:pt>
                <c:pt idx="3376">
                  <c:v>9.6869417285528787E-3</c:v>
                </c:pt>
                <c:pt idx="3377">
                  <c:v>9.6883963880676077E-3</c:v>
                </c:pt>
                <c:pt idx="3378">
                  <c:v>9.6900724363961702E-3</c:v>
                </c:pt>
                <c:pt idx="3379">
                  <c:v>9.6912771582671337E-3</c:v>
                </c:pt>
                <c:pt idx="3380">
                  <c:v>9.6927032689445615E-3</c:v>
                </c:pt>
                <c:pt idx="3381">
                  <c:v>9.694119863337158E-3</c:v>
                </c:pt>
                <c:pt idx="3382">
                  <c:v>9.6955269414400122E-3</c:v>
                </c:pt>
                <c:pt idx="3383">
                  <c:v>9.6962410769996614E-3</c:v>
                </c:pt>
                <c:pt idx="3384">
                  <c:v>9.6976310509780221E-3</c:v>
                </c:pt>
                <c:pt idx="3385">
                  <c:v>9.6990115093990026E-3</c:v>
                </c:pt>
                <c:pt idx="3386">
                  <c:v>9.7003824522572026E-3</c:v>
                </c:pt>
                <c:pt idx="3387">
                  <c:v>9.7017438795553215E-3</c:v>
                </c:pt>
                <c:pt idx="3388">
                  <c:v>9.7037695677686994E-3</c:v>
                </c:pt>
                <c:pt idx="3389">
                  <c:v>9.7051100317451164E-3</c:v>
                </c:pt>
                <c:pt idx="3390">
                  <c:v>9.7064409794023199E-3</c:v>
                </c:pt>
                <c:pt idx="3391">
                  <c:v>9.7077624107378534E-3</c:v>
                </c:pt>
                <c:pt idx="3392">
                  <c:v>9.7084082824664044E-3</c:v>
                </c:pt>
                <c:pt idx="3393">
                  <c:v>9.7097126163121876E-3</c:v>
                </c:pt>
                <c:pt idx="3394">
                  <c:v>9.7110074345762767E-3</c:v>
                </c:pt>
                <c:pt idx="3395">
                  <c:v>9.7122927372478678E-3</c:v>
                </c:pt>
                <c:pt idx="3396">
                  <c:v>9.7135685243296601E-3</c:v>
                </c:pt>
                <c:pt idx="3397">
                  <c:v>9.7154911558166961E-3</c:v>
                </c:pt>
                <c:pt idx="3398">
                  <c:v>9.7167459728072121E-3</c:v>
                </c:pt>
                <c:pt idx="3399">
                  <c:v>9.7179912734514998E-3</c:v>
                </c:pt>
                <c:pt idx="3400">
                  <c:v>9.7192270577446463E-3</c:v>
                </c:pt>
                <c:pt idx="3401">
                  <c:v>9.7204533256841936E-3</c:v>
                </c:pt>
                <c:pt idx="3402">
                  <c:v>9.7216700772652324E-3</c:v>
                </c:pt>
                <c:pt idx="3403">
                  <c:v>9.7228773124853063E-3</c:v>
                </c:pt>
                <c:pt idx="3404">
                  <c:v>9.724075031341959E-3</c:v>
                </c:pt>
                <c:pt idx="3405">
                  <c:v>9.724194897617491E-3</c:v>
                </c:pt>
                <c:pt idx="3406">
                  <c:v>9.7253768250398932E-3</c:v>
                </c:pt>
                <c:pt idx="3407">
                  <c:v>9.7265492373394772E-3</c:v>
                </c:pt>
                <c:pt idx="3408">
                  <c:v>9.7277121345075625E-3</c:v>
                </c:pt>
                <c:pt idx="3409">
                  <c:v>9.7292878362247315E-3</c:v>
                </c:pt>
                <c:pt idx="3410">
                  <c:v>9.7310615006707454E-3</c:v>
                </c:pt>
                <c:pt idx="3411">
                  <c:v>9.732402204328609E-3</c:v>
                </c:pt>
                <c:pt idx="3412">
                  <c:v>9.733314192733801E-3</c:v>
                </c:pt>
                <c:pt idx="3413">
                  <c:v>9.7344262641821302E-3</c:v>
                </c:pt>
                <c:pt idx="3414">
                  <c:v>9.7349055223345804E-3</c:v>
                </c:pt>
                <c:pt idx="3415">
                  <c:v>9.7360005126293885E-3</c:v>
                </c:pt>
                <c:pt idx="3416">
                  <c:v>9.7370859872830673E-3</c:v>
                </c:pt>
                <c:pt idx="3417">
                  <c:v>9.7381619462848148E-3</c:v>
                </c:pt>
                <c:pt idx="3418">
                  <c:v>9.7398438754591633E-3</c:v>
                </c:pt>
                <c:pt idx="3419">
                  <c:v>9.7408988485010173E-3</c:v>
                </c:pt>
                <c:pt idx="3420">
                  <c:v>9.7419443051327877E-3</c:v>
                </c:pt>
                <c:pt idx="3421">
                  <c:v>9.7429802453544746E-3</c:v>
                </c:pt>
                <c:pt idx="3422">
                  <c:v>9.7433990064578202E-3</c:v>
                </c:pt>
                <c:pt idx="3423">
                  <c:v>9.744417871510147E-3</c:v>
                </c:pt>
                <c:pt idx="3424">
                  <c:v>9.7454272208943316E-3</c:v>
                </c:pt>
                <c:pt idx="3425">
                  <c:v>9.7464270546076728E-3</c:v>
                </c:pt>
                <c:pt idx="3426">
                  <c:v>9.7474173726501689E-3</c:v>
                </c:pt>
                <c:pt idx="3427">
                  <c:v>9.7489960418566998E-3</c:v>
                </c:pt>
                <c:pt idx="3428">
                  <c:v>9.7499653671120137E-3</c:v>
                </c:pt>
                <c:pt idx="3429">
                  <c:v>9.7509251759375967E-3</c:v>
                </c:pt>
                <c:pt idx="3430">
                  <c:v>9.752072677404678E-3</c:v>
                </c:pt>
                <c:pt idx="3431">
                  <c:v>9.7528162442700964E-3</c:v>
                </c:pt>
                <c:pt idx="3432">
                  <c:v>9.7537475037770133E-3</c:v>
                </c:pt>
                <c:pt idx="3433">
                  <c:v>9.7546692468419172E-3</c:v>
                </c:pt>
                <c:pt idx="3434">
                  <c:v>9.755581473459899E-3</c:v>
                </c:pt>
                <c:pt idx="3435">
                  <c:v>9.7559020294394339E-3</c:v>
                </c:pt>
                <c:pt idx="3436">
                  <c:v>9.7567971906438178E-3</c:v>
                </c:pt>
                <c:pt idx="3437">
                  <c:v>9.7576828361503436E-3</c:v>
                </c:pt>
                <c:pt idx="3438">
                  <c:v>9.7585589659590077E-3</c:v>
                </c:pt>
                <c:pt idx="3439">
                  <c:v>9.7594255800725165E-3</c:v>
                </c:pt>
                <c:pt idx="3440">
                  <c:v>9.760854987679245E-3</c:v>
                </c:pt>
                <c:pt idx="3441">
                  <c:v>9.7617005991098189E-3</c:v>
                </c:pt>
                <c:pt idx="3442">
                  <c:v>9.7625366940811906E-3</c:v>
                </c:pt>
                <c:pt idx="3443">
                  <c:v>9.7633632725859926E-3</c:v>
                </c:pt>
                <c:pt idx="3444">
                  <c:v>9.7636159150397885E-3</c:v>
                </c:pt>
                <c:pt idx="3445">
                  <c:v>9.7644254349094073E-3</c:v>
                </c:pt>
                <c:pt idx="3446">
                  <c:v>9.7652254390622577E-3</c:v>
                </c:pt>
                <c:pt idx="3447">
                  <c:v>9.7660159274983362E-3</c:v>
                </c:pt>
                <c:pt idx="3448">
                  <c:v>9.7667969002176447E-3</c:v>
                </c:pt>
                <c:pt idx="3449">
                  <c:v>9.7681228977013739E-3</c:v>
                </c:pt>
                <c:pt idx="3450">
                  <c:v>9.768882860883692E-3</c:v>
                </c:pt>
                <c:pt idx="3451">
                  <c:v>9.7696333075847006E-3</c:v>
                </c:pt>
                <c:pt idx="3452">
                  <c:v>9.7702965940531586E-3</c:v>
                </c:pt>
                <c:pt idx="3453">
                  <c:v>9.7710273084833377E-3</c:v>
                </c:pt>
                <c:pt idx="3454">
                  <c:v>9.7717485066745047E-3</c:v>
                </c:pt>
                <c:pt idx="3455">
                  <c:v>9.772460188631725E-3</c:v>
                </c:pt>
                <c:pt idx="3456">
                  <c:v>9.7731623543499332E-3</c:v>
                </c:pt>
                <c:pt idx="3457">
                  <c:v>9.7731367636955113E-3</c:v>
                </c:pt>
                <c:pt idx="3458">
                  <c:v>9.7738225424303018E-3</c:v>
                </c:pt>
                <c:pt idx="3459">
                  <c:v>9.7744988059380745E-3</c:v>
                </c:pt>
                <c:pt idx="3460">
                  <c:v>9.7751655542101436E-3</c:v>
                </c:pt>
                <c:pt idx="3461">
                  <c:v>9.7759997901595772E-3</c:v>
                </c:pt>
                <c:pt idx="3462">
                  <c:v>9.7773516082391623E-3</c:v>
                </c:pt>
                <c:pt idx="3463">
                  <c:v>9.7778110595482873E-3</c:v>
                </c:pt>
                <c:pt idx="3464">
                  <c:v>9.7784370952961469E-3</c:v>
                </c:pt>
                <c:pt idx="3465">
                  <c:v>9.7790536147897983E-3</c:v>
                </c:pt>
                <c:pt idx="3466">
                  <c:v>9.7798340662675967E-3</c:v>
                </c:pt>
                <c:pt idx="3467">
                  <c:v>9.7802581050119436E-3</c:v>
                </c:pt>
                <c:pt idx="3468">
                  <c:v>9.7808460757328394E-3</c:v>
                </c:pt>
                <c:pt idx="3469">
                  <c:v>9.7815959864306634E-3</c:v>
                </c:pt>
                <c:pt idx="3470">
                  <c:v>9.7819934684018756E-3</c:v>
                </c:pt>
                <c:pt idx="3471">
                  <c:v>9.7825528903449505E-3</c:v>
                </c:pt>
                <c:pt idx="3472">
                  <c:v>9.7831027960211536E-3</c:v>
                </c:pt>
                <c:pt idx="3473">
                  <c:v>9.7836431854279524E-3</c:v>
                </c:pt>
                <c:pt idx="3474">
                  <c:v>9.7836693027352536E-3</c:v>
                </c:pt>
                <c:pt idx="3475">
                  <c:v>9.7846954154535981E-3</c:v>
                </c:pt>
                <c:pt idx="3476">
                  <c:v>9.7852072560623143E-3</c:v>
                </c:pt>
                <c:pt idx="3477">
                  <c:v>9.7857095803990934E-3</c:v>
                </c:pt>
                <c:pt idx="3478">
                  <c:v>9.7862023884639354E-3</c:v>
                </c:pt>
                <c:pt idx="3479">
                  <c:v>9.7866856802543076E-3</c:v>
                </c:pt>
                <c:pt idx="3480">
                  <c:v>9.7871594557752753E-3</c:v>
                </c:pt>
                <c:pt idx="3481">
                  <c:v>9.7876237150167078E-3</c:v>
                </c:pt>
                <c:pt idx="3482">
                  <c:v>9.78824125574323E-3</c:v>
                </c:pt>
                <c:pt idx="3483">
                  <c:v>9.788523684671098E-3</c:v>
                </c:pt>
                <c:pt idx="3484">
                  <c:v>9.7889593950815229E-3</c:v>
                </c:pt>
                <c:pt idx="3485">
                  <c:v>9.7893855892098799E-3</c:v>
                </c:pt>
                <c:pt idx="3486">
                  <c:v>9.7898022670587018E-3</c:v>
                </c:pt>
                <c:pt idx="3487">
                  <c:v>9.7902094286279884E-3</c:v>
                </c:pt>
                <c:pt idx="3488">
                  <c:v>9.7906070739101417E-3</c:v>
                </c:pt>
                <c:pt idx="3489">
                  <c:v>9.7909952029102271E-3</c:v>
                </c:pt>
                <c:pt idx="3490">
                  <c:v>9.7913738156231792E-3</c:v>
                </c:pt>
                <c:pt idx="3491">
                  <c:v>9.7917429120540633E-3</c:v>
                </c:pt>
                <c:pt idx="3492">
                  <c:v>9.7921024921952815E-3</c:v>
                </c:pt>
                <c:pt idx="3493">
                  <c:v>9.7924525560518991E-3</c:v>
                </c:pt>
                <c:pt idx="3494">
                  <c:v>9.7927931036188506E-3</c:v>
                </c:pt>
                <c:pt idx="3495">
                  <c:v>9.7931241348936035E-3</c:v>
                </c:pt>
                <c:pt idx="3496">
                  <c:v>9.7929850072977567E-3</c:v>
                </c:pt>
                <c:pt idx="3497">
                  <c:v>9.7937576485715785E-3</c:v>
                </c:pt>
                <c:pt idx="3498">
                  <c:v>9.7940601309748007E-3</c:v>
                </c:pt>
                <c:pt idx="3499">
                  <c:v>9.7943530970832915E-3</c:v>
                </c:pt>
                <c:pt idx="3500">
                  <c:v>9.7946365468995836E-3</c:v>
                </c:pt>
                <c:pt idx="3501">
                  <c:v>9.794910480423677E-3</c:v>
                </c:pt>
                <c:pt idx="3502">
                  <c:v>9.7951748976530389E-3</c:v>
                </c:pt>
                <c:pt idx="3503">
                  <c:v>9.7954297985851368E-3</c:v>
                </c:pt>
                <c:pt idx="3504">
                  <c:v>9.7955614491136572E-3</c:v>
                </c:pt>
                <c:pt idx="3505">
                  <c:v>9.795796631409984E-3</c:v>
                </c:pt>
                <c:pt idx="3506">
                  <c:v>9.7960222976624777E-3</c:v>
                </c:pt>
                <c:pt idx="3507">
                  <c:v>9.7962384478711417E-3</c:v>
                </c:pt>
                <c:pt idx="3508">
                  <c:v>9.7964450820385886E-3</c:v>
                </c:pt>
                <c:pt idx="3509">
                  <c:v>9.7962079025525652E-3</c:v>
                </c:pt>
                <c:pt idx="3510">
                  <c:v>9.7968298022393756E-3</c:v>
                </c:pt>
                <c:pt idx="3511">
                  <c:v>9.7970078882753282E-3</c:v>
                </c:pt>
                <c:pt idx="3512">
                  <c:v>9.7971764582622228E-3</c:v>
                </c:pt>
                <c:pt idx="3513">
                  <c:v>9.7974774543923421E-3</c:v>
                </c:pt>
                <c:pt idx="3514">
                  <c:v>9.7974850501019034E-3</c:v>
                </c:pt>
                <c:pt idx="3515">
                  <c:v>9.7976250719520753E-3</c:v>
                </c:pt>
                <c:pt idx="3516">
                  <c:v>9.7978954920078035E-3</c:v>
                </c:pt>
                <c:pt idx="3517">
                  <c:v>9.7978765675156964E-3</c:v>
                </c:pt>
                <c:pt idx="3518">
                  <c:v>9.7981266022448624E-3</c:v>
                </c:pt>
                <c:pt idx="3519">
                  <c:v>9.7980899988883083E-3</c:v>
                </c:pt>
                <c:pt idx="3520">
                  <c:v>9.7980941100319265E-3</c:v>
                </c:pt>
                <c:pt idx="3521">
                  <c:v>9.7981722754767464E-3</c:v>
                </c:pt>
                <c:pt idx="3522">
                  <c:v>9.7983764513729799E-3</c:v>
                </c:pt>
                <c:pt idx="3523">
                  <c:v>9.7984349071010522E-3</c:v>
                </c:pt>
                <c:pt idx="3524">
                  <c:v>9.7984838467800629E-3</c:v>
                </c:pt>
                <c:pt idx="3525">
                  <c:v>9.7985232704100155E-3</c:v>
                </c:pt>
                <c:pt idx="3526">
                  <c:v>9.7984203658065452E-3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918400"/>
        <c:axId val="740919936"/>
      </c:lineChart>
      <c:dateAx>
        <c:axId val="74091840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9199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0919936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09184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5.4578178108311004E-3</c:v>
                </c:pt>
                <c:pt idx="1">
                  <c:v>5.4540004112191287E-3</c:v>
                </c:pt>
                <c:pt idx="2">
                  <c:v>5.4463656121572779E-3</c:v>
                </c:pt>
                <c:pt idx="3">
                  <c:v>5.4184517853650424E-3</c:v>
                </c:pt>
                <c:pt idx="4">
                  <c:v>5.3776524272464155E-3</c:v>
                </c:pt>
                <c:pt idx="5">
                  <c:v>5.3509306366084086E-3</c:v>
                </c:pt>
                <c:pt idx="6">
                  <c:v>5.3203914497623739E-3</c:v>
                </c:pt>
                <c:pt idx="7">
                  <c:v>5.2860348675998203E-3</c:v>
                </c:pt>
                <c:pt idx="8">
                  <c:v>5.2046712696218753E-3</c:v>
                </c:pt>
                <c:pt idx="9">
                  <c:v>5.1104346090447006E-3</c:v>
                </c:pt>
                <c:pt idx="10">
                  <c:v>5.0569910689401976E-3</c:v>
                </c:pt>
                <c:pt idx="11">
                  <c:v>4.9997301417048501E-3</c:v>
                </c:pt>
                <c:pt idx="12">
                  <c:v>4.9386518292837689E-3</c:v>
                </c:pt>
                <c:pt idx="13">
                  <c:v>4.8038338149525303E-3</c:v>
                </c:pt>
                <c:pt idx="14">
                  <c:v>4.6561647672116457E-3</c:v>
                </c:pt>
                <c:pt idx="15">
                  <c:v>4.5759995596594827E-3</c:v>
                </c:pt>
                <c:pt idx="16">
                  <c:v>4.492016980213176E-3</c:v>
                </c:pt>
                <c:pt idx="17">
                  <c:v>4.4042170313851603E-3</c:v>
                </c:pt>
                <c:pt idx="18">
                  <c:v>4.2159412701577494E-3</c:v>
                </c:pt>
                <c:pt idx="19">
                  <c:v>4.0148435998799137E-3</c:v>
                </c:pt>
                <c:pt idx="20">
                  <c:v>3.9079568483135763E-3</c:v>
                </c:pt>
                <c:pt idx="21">
                  <c:v>3.7972527456009431E-3</c:v>
                </c:pt>
                <c:pt idx="22">
                  <c:v>3.682731295470143E-3</c:v>
                </c:pt>
                <c:pt idx="23">
                  <c:v>3.4527279279998142E-3</c:v>
                </c:pt>
                <c:pt idx="24">
                  <c:v>3.2347009856203979E-3</c:v>
                </c:pt>
                <c:pt idx="25">
                  <c:v>3.1323764343171856E-3</c:v>
                </c:pt>
                <c:pt idx="26">
                  <c:v>3.0340554349916893E-3</c:v>
                </c:pt>
                <c:pt idx="27">
                  <c:v>2.9397379846451965E-3</c:v>
                </c:pt>
                <c:pt idx="28">
                  <c:v>2.7644691622078872E-3</c:v>
                </c:pt>
                <c:pt idx="29">
                  <c:v>2.6025036109678101E-3</c:v>
                </c:pt>
                <c:pt idx="30">
                  <c:v>2.5282038606166957E-3</c:v>
                </c:pt>
                <c:pt idx="31">
                  <c:v>2.4579076425490509E-3</c:v>
                </c:pt>
                <c:pt idx="32">
                  <c:v>2.3916149543334875E-3</c:v>
                </c:pt>
                <c:pt idx="33">
                  <c:v>2.2723888109351296E-3</c:v>
                </c:pt>
                <c:pt idx="34">
                  <c:v>2.1664794582532121E-3</c:v>
                </c:pt>
                <c:pt idx="35">
                  <c:v>2.1202043893109312E-3</c:v>
                </c:pt>
                <c:pt idx="36">
                  <c:v>2.077932839036345E-3</c:v>
                </c:pt>
                <c:pt idx="37">
                  <c:v>2.0396648060516664E-3</c:v>
                </c:pt>
                <c:pt idx="38">
                  <c:v>1.9640281511631996E-3</c:v>
                </c:pt>
                <c:pt idx="39">
                  <c:v>1.9083773623040923E-3</c:v>
                </c:pt>
                <c:pt idx="40">
                  <c:v>1.8941304116626423E-3</c:v>
                </c:pt>
                <c:pt idx="41">
                  <c:v>1.8838869723947216E-3</c:v>
                </c:pt>
                <c:pt idx="42">
                  <c:v>1.876754779844096E-3</c:v>
                </c:pt>
                <c:pt idx="43">
                  <c:v>1.8821296917603814E-3</c:v>
                </c:pt>
                <c:pt idx="44">
                  <c:v>1.8869920159647613E-3</c:v>
                </c:pt>
                <c:pt idx="45">
                  <c:v>1.8909460607408057E-3</c:v>
                </c:pt>
                <c:pt idx="46">
                  <c:v>1.8939918257643296E-3</c:v>
                </c:pt>
                <c:pt idx="47">
                  <c:v>1.8970656168078768E-3</c:v>
                </c:pt>
                <c:pt idx="48">
                  <c:v>1.8970920893057741E-3</c:v>
                </c:pt>
                <c:pt idx="49">
                  <c:v>1.8955964560529726E-3</c:v>
                </c:pt>
                <c:pt idx="50">
                  <c:v>1.8931925431286967E-3</c:v>
                </c:pt>
                <c:pt idx="51">
                  <c:v>1.8898803505329465E-3</c:v>
                </c:pt>
                <c:pt idx="52">
                  <c:v>1.8802380522235191E-3</c:v>
                </c:pt>
                <c:pt idx="53">
                  <c:v>1.8675487842456651E-3</c:v>
                </c:pt>
                <c:pt idx="54">
                  <c:v>1.8596951938598671E-3</c:v>
                </c:pt>
                <c:pt idx="55">
                  <c:v>1.8509333242078263E-3</c:v>
                </c:pt>
                <c:pt idx="56">
                  <c:v>1.84126317512745E-3</c:v>
                </c:pt>
                <c:pt idx="57">
                  <c:v>1.818904343574568E-3</c:v>
                </c:pt>
                <c:pt idx="58">
                  <c:v>1.7934997871160707E-3</c:v>
                </c:pt>
                <c:pt idx="59">
                  <c:v>1.7792882426770351E-3</c:v>
                </c:pt>
                <c:pt idx="60">
                  <c:v>1.764168419376988E-3</c:v>
                </c:pt>
                <c:pt idx="61">
                  <c:v>1.7481403174590682E-3</c:v>
                </c:pt>
                <c:pt idx="62">
                  <c:v>1.7130645580754058E-3</c:v>
                </c:pt>
                <c:pt idx="63">
                  <c:v>1.6749451251485414E-3</c:v>
                </c:pt>
                <c:pt idx="64">
                  <c:v>1.6543756317621838E-3</c:v>
                </c:pt>
                <c:pt idx="65">
                  <c:v>1.6332736997282105E-3</c:v>
                </c:pt>
                <c:pt idx="66">
                  <c:v>1.6131426860099829E-3</c:v>
                </c:pt>
                <c:pt idx="67">
                  <c:v>1.5773766662859532E-3</c:v>
                </c:pt>
                <c:pt idx="68">
                  <c:v>1.5460862038663148E-3</c:v>
                </c:pt>
                <c:pt idx="69">
                  <c:v>1.5326889754996298E-3</c:v>
                </c:pt>
                <c:pt idx="70">
                  <c:v>1.5206385037980219E-3</c:v>
                </c:pt>
                <c:pt idx="71">
                  <c:v>1.509934788437306E-3</c:v>
                </c:pt>
                <c:pt idx="72">
                  <c:v>1.4930226523561056E-3</c:v>
                </c:pt>
                <c:pt idx="73">
                  <c:v>1.480587489187668E-3</c:v>
                </c:pt>
                <c:pt idx="74">
                  <c:v>1.4766175545588567E-3</c:v>
                </c:pt>
                <c:pt idx="75">
                  <c:v>1.4739943757846596E-3</c:v>
                </c:pt>
                <c:pt idx="76">
                  <c:v>1.4727179529461232E-3</c:v>
                </c:pt>
                <c:pt idx="77">
                  <c:v>1.4746602514603693E-3</c:v>
                </c:pt>
                <c:pt idx="78">
                  <c:v>1.4810798207054443E-3</c:v>
                </c:pt>
                <c:pt idx="79">
                  <c:v>1.4865371775452108E-3</c:v>
                </c:pt>
                <c:pt idx="80">
                  <c:v>1.4933412904016841E-3</c:v>
                </c:pt>
                <c:pt idx="81">
                  <c:v>1.5014921594369568E-3</c:v>
                </c:pt>
                <c:pt idx="82">
                  <c:v>1.5222894337466968E-3</c:v>
                </c:pt>
                <c:pt idx="83">
                  <c:v>1.5475631987438287E-3</c:v>
                </c:pt>
                <c:pt idx="84">
                  <c:v>1.5624478499698391E-3</c:v>
                </c:pt>
                <c:pt idx="85">
                  <c:v>1.5786792581851117E-3</c:v>
                </c:pt>
                <c:pt idx="86">
                  <c:v>1.5962574233896465E-3</c:v>
                </c:pt>
                <c:pt idx="87">
                  <c:v>1.6359102767223486E-3</c:v>
                </c:pt>
                <c:pt idx="88">
                  <c:v>1.6796086825388024E-3</c:v>
                </c:pt>
                <c:pt idx="89">
                  <c:v>1.7013467765747414E-3</c:v>
                </c:pt>
                <c:pt idx="90">
                  <c:v>1.7218577688105086E-3</c:v>
                </c:pt>
                <c:pt idx="91">
                  <c:v>1.7411416590029649E-3</c:v>
                </c:pt>
                <c:pt idx="92">
                  <c:v>1.7756277360484833E-3</c:v>
                </c:pt>
                <c:pt idx="93">
                  <c:v>1.806006196016785E-3</c:v>
                </c:pt>
                <c:pt idx="94">
                  <c:v>1.8191545734802528E-3</c:v>
                </c:pt>
                <c:pt idx="95">
                  <c:v>1.8310758480089007E-3</c:v>
                </c:pt>
                <c:pt idx="96">
                  <c:v>1.8417700193595898E-3</c:v>
                </c:pt>
                <c:pt idx="97">
                  <c:v>1.8590774867444095E-3</c:v>
                </c:pt>
                <c:pt idx="98">
                  <c:v>1.8722756717670652E-3</c:v>
                </c:pt>
                <c:pt idx="99">
                  <c:v>1.8768343262554055E-3</c:v>
                </c:pt>
                <c:pt idx="100">
                  <c:v>1.8801658771605556E-3</c:v>
                </c:pt>
                <c:pt idx="101">
                  <c:v>1.8822703244825156E-3</c:v>
                </c:pt>
                <c:pt idx="102">
                  <c:v>1.8823985815186186E-3</c:v>
                </c:pt>
                <c:pt idx="103">
                  <c:v>1.8784170772900843E-3</c:v>
                </c:pt>
                <c:pt idx="104">
                  <c:v>1.8743860064529549E-3</c:v>
                </c:pt>
                <c:pt idx="105">
                  <c:v>1.8691278321136817E-3</c:v>
                </c:pt>
                <c:pt idx="106">
                  <c:v>1.8626425542722647E-3</c:v>
                </c:pt>
                <c:pt idx="107">
                  <c:v>1.8455909858183797E-3</c:v>
                </c:pt>
                <c:pt idx="108">
                  <c:v>1.8247117666947421E-3</c:v>
                </c:pt>
                <c:pt idx="109">
                  <c:v>1.8137791166628059E-3</c:v>
                </c:pt>
                <c:pt idx="110">
                  <c:v>1.803307507638463E-3</c:v>
                </c:pt>
                <c:pt idx="111">
                  <c:v>1.793296939459621E-3</c:v>
                </c:pt>
                <c:pt idx="112">
                  <c:v>1.7748212361604991E-3</c:v>
                </c:pt>
                <c:pt idx="113">
                  <c:v>1.7578650756044922E-3</c:v>
                </c:pt>
                <c:pt idx="114">
                  <c:v>1.7501597116531542E-3</c:v>
                </c:pt>
                <c:pt idx="115">
                  <c:v>1.7429153884662707E-3</c:v>
                </c:pt>
                <c:pt idx="116">
                  <c:v>1.7361321058817492E-3</c:v>
                </c:pt>
                <c:pt idx="117">
                  <c:v>1.7241104870343213E-3</c:v>
                </c:pt>
                <c:pt idx="118">
                  <c:v>1.7136093824587917E-3</c:v>
                </c:pt>
                <c:pt idx="119">
                  <c:v>1.7091313032102651E-3</c:v>
                </c:pt>
                <c:pt idx="120">
                  <c:v>1.7051142644020079E-3</c:v>
                </c:pt>
                <c:pt idx="121">
                  <c:v>1.7015582662771589E-3</c:v>
                </c:pt>
                <c:pt idx="122">
                  <c:v>1.694133281853194E-3</c:v>
                </c:pt>
                <c:pt idx="123">
                  <c:v>1.6899041285567407E-3</c:v>
                </c:pt>
                <c:pt idx="124">
                  <c:v>1.6895754140811015E-3</c:v>
                </c:pt>
                <c:pt idx="125">
                  <c:v>1.6910705825942673E-3</c:v>
                </c:pt>
                <c:pt idx="126">
                  <c:v>1.6948474493605481E-3</c:v>
                </c:pt>
                <c:pt idx="127">
                  <c:v>1.697284978012803E-3</c:v>
                </c:pt>
                <c:pt idx="128">
                  <c:v>1.7000567439584557E-3</c:v>
                </c:pt>
                <c:pt idx="129">
                  <c:v>1.7048625834977424E-3</c:v>
                </c:pt>
                <c:pt idx="130">
                  <c:v>1.7086532349464001E-3</c:v>
                </c:pt>
                <c:pt idx="131">
                  <c:v>1.7100529112668017E-3</c:v>
                </c:pt>
                <c:pt idx="132">
                  <c:v>1.711152808984151E-3</c:v>
                </c:pt>
                <c:pt idx="133">
                  <c:v>1.711952928098448E-3</c:v>
                </c:pt>
                <c:pt idx="134">
                  <c:v>1.7125619396503775E-3</c:v>
                </c:pt>
                <c:pt idx="135">
                  <c:v>1.7121556187682518E-3</c:v>
                </c:pt>
                <c:pt idx="136">
                  <c:v>1.7114568450293799E-3</c:v>
                </c:pt>
                <c:pt idx="137">
                  <c:v>1.7104582926064094E-3</c:v>
                </c:pt>
                <c:pt idx="138">
                  <c:v>1.7091599616614328E-3</c:v>
                </c:pt>
                <c:pt idx="139">
                  <c:v>1.705572007528374E-3</c:v>
                </c:pt>
                <c:pt idx="140">
                  <c:v>1.7009688520130961E-3</c:v>
                </c:pt>
                <c:pt idx="141">
                  <c:v>1.6981716282149506E-3</c:v>
                </c:pt>
                <c:pt idx="142">
                  <c:v>1.6950746258137528E-3</c:v>
                </c:pt>
                <c:pt idx="143">
                  <c:v>1.691677844890549E-3</c:v>
                </c:pt>
                <c:pt idx="144">
                  <c:v>1.6838927897252129E-3</c:v>
                </c:pt>
                <c:pt idx="145">
                  <c:v>1.6750929359776734E-3</c:v>
                </c:pt>
                <c:pt idx="146">
                  <c:v>1.6701972624444394E-3</c:v>
                </c:pt>
                <c:pt idx="147">
                  <c:v>1.6650018104702458E-3</c:v>
                </c:pt>
                <c:pt idx="148">
                  <c:v>1.659506579974046E-3</c:v>
                </c:pt>
                <c:pt idx="149">
                  <c:v>1.6475242940213373E-3</c:v>
                </c:pt>
                <c:pt idx="150">
                  <c:v>1.6346131324840307E-3</c:v>
                </c:pt>
                <c:pt idx="151">
                  <c:v>1.628130562641994E-3</c:v>
                </c:pt>
                <c:pt idx="152">
                  <c:v>1.6218597670558665E-3</c:v>
                </c:pt>
                <c:pt idx="153">
                  <c:v>1.6158007458066947E-3</c:v>
                </c:pt>
                <c:pt idx="154">
                  <c:v>1.6043956697638548E-3</c:v>
                </c:pt>
                <c:pt idx="155">
                  <c:v>1.5936824035311936E-3</c:v>
                </c:pt>
                <c:pt idx="156">
                  <c:v>1.5886822536426148E-3</c:v>
                </c:pt>
                <c:pt idx="157">
                  <c:v>1.5838938780099454E-3</c:v>
                </c:pt>
                <c:pt idx="158">
                  <c:v>1.579317276552139E-3</c:v>
                </c:pt>
                <c:pt idx="159">
                  <c:v>1.5708767484604962E-3</c:v>
                </c:pt>
                <c:pt idx="160">
                  <c:v>1.5631286131179145E-3</c:v>
                </c:pt>
                <c:pt idx="161">
                  <c:v>1.5596108827775623E-3</c:v>
                </c:pt>
                <c:pt idx="162">
                  <c:v>1.5563049266120732E-3</c:v>
                </c:pt>
                <c:pt idx="163">
                  <c:v>1.5532107446214471E-3</c:v>
                </c:pt>
                <c:pt idx="164">
                  <c:v>1.5477348575761627E-3</c:v>
                </c:pt>
                <c:pt idx="165">
                  <c:v>1.5429517585696662E-3</c:v>
                </c:pt>
                <c:pt idx="166">
                  <c:v>1.5409164474533554E-3</c:v>
                </c:pt>
                <c:pt idx="167">
                  <c:v>1.5390929105929541E-3</c:v>
                </c:pt>
                <c:pt idx="168">
                  <c:v>1.5374811477453232E-3</c:v>
                </c:pt>
                <c:pt idx="169">
                  <c:v>1.5349699911674601E-3</c:v>
                </c:pt>
                <c:pt idx="170">
                  <c:v>1.5331470665846947E-3</c:v>
                </c:pt>
                <c:pt idx="171">
                  <c:v>1.5325655448505948E-3</c:v>
                </c:pt>
                <c:pt idx="172">
                  <c:v>1.5321671675305737E-3</c:v>
                </c:pt>
                <c:pt idx="173">
                  <c:v>1.5319519347867239E-3</c:v>
                </c:pt>
                <c:pt idx="174">
                  <c:v>1.5321383819448069E-3</c:v>
                </c:pt>
                <c:pt idx="175">
                  <c:v>1.5329224480331582E-3</c:v>
                </c:pt>
                <c:pt idx="176">
                  <c:v>1.5336229374407484E-3</c:v>
                </c:pt>
                <c:pt idx="177">
                  <c:v>1.5345065712624173E-3</c:v>
                </c:pt>
                <c:pt idx="178">
                  <c:v>1.5355733496602575E-3</c:v>
                </c:pt>
                <c:pt idx="179">
                  <c:v>1.5383238711334328E-3</c:v>
                </c:pt>
                <c:pt idx="180">
                  <c:v>1.541671907473452E-3</c:v>
                </c:pt>
                <c:pt idx="181">
                  <c:v>1.5436544081037784E-3</c:v>
                </c:pt>
                <c:pt idx="182">
                  <c:v>1.5458200532292299E-3</c:v>
                </c:pt>
                <c:pt idx="183">
                  <c:v>1.5481688426877138E-3</c:v>
                </c:pt>
                <c:pt idx="184">
                  <c:v>1.5534835151997941E-3</c:v>
                </c:pt>
                <c:pt idx="185">
                  <c:v>1.5593954457160386E-3</c:v>
                </c:pt>
                <c:pt idx="186">
                  <c:v>1.5626599577311939E-3</c:v>
                </c:pt>
                <c:pt idx="187">
                  <c:v>1.566107614160428E-3</c:v>
                </c:pt>
                <c:pt idx="188">
                  <c:v>1.5697384150847871E-3</c:v>
                </c:pt>
                <c:pt idx="189">
                  <c:v>1.5776173174667878E-3</c:v>
                </c:pt>
                <c:pt idx="190">
                  <c:v>1.5860930640576587E-3</c:v>
                </c:pt>
                <c:pt idx="191">
                  <c:v>1.5906395876197355E-3</c:v>
                </c:pt>
                <c:pt idx="192">
                  <c:v>1.5952811504271747E-3</c:v>
                </c:pt>
                <c:pt idx="193">
                  <c:v>1.5996653316430187E-3</c:v>
                </c:pt>
                <c:pt idx="194">
                  <c:v>1.607289149149945E-3</c:v>
                </c:pt>
                <c:pt idx="195">
                  <c:v>1.6137471884170029E-3</c:v>
                </c:pt>
                <c:pt idx="196">
                  <c:v>1.6164039355071047E-3</c:v>
                </c:pt>
                <c:pt idx="197">
                  <c:v>1.6187151957558488E-3</c:v>
                </c:pt>
                <c:pt idx="198">
                  <c:v>1.6232450059214809E-3</c:v>
                </c:pt>
                <c:pt idx="199">
                  <c:v>1.625327532364107E-3</c:v>
                </c:pt>
                <c:pt idx="200">
                  <c:v>1.6252203844802082E-3</c:v>
                </c:pt>
                <c:pt idx="201">
                  <c:v>1.6247677495118129E-3</c:v>
                </c:pt>
                <c:pt idx="202">
                  <c:v>1.6227180710241356E-3</c:v>
                </c:pt>
                <c:pt idx="203">
                  <c:v>1.619502341062562E-3</c:v>
                </c:pt>
                <c:pt idx="204">
                  <c:v>1.6173222718063318E-3</c:v>
                </c:pt>
                <c:pt idx="205">
                  <c:v>1.6147967156276977E-3</c:v>
                </c:pt>
                <c:pt idx="206">
                  <c:v>1.6119256725266595E-3</c:v>
                </c:pt>
                <c:pt idx="207">
                  <c:v>1.6030311910597561E-3</c:v>
                </c:pt>
                <c:pt idx="208">
                  <c:v>1.5923881547252883E-3</c:v>
                </c:pt>
                <c:pt idx="209">
                  <c:v>1.5874441907381964E-3</c:v>
                </c:pt>
                <c:pt idx="210">
                  <c:v>1.5821547399097469E-3</c:v>
                </c:pt>
                <c:pt idx="211">
                  <c:v>1.5712905129032044E-3</c:v>
                </c:pt>
                <c:pt idx="212">
                  <c:v>1.5610757043416079E-3</c:v>
                </c:pt>
                <c:pt idx="213">
                  <c:v>1.5563509074900672E-3</c:v>
                </c:pt>
                <c:pt idx="214">
                  <c:v>1.5518536457215237E-3</c:v>
                </c:pt>
                <c:pt idx="215">
                  <c:v>1.5475839190359775E-3</c:v>
                </c:pt>
                <c:pt idx="216">
                  <c:v>1.5398094120440873E-3</c:v>
                </c:pt>
                <c:pt idx="217">
                  <c:v>1.5327803636910886E-3</c:v>
                </c:pt>
                <c:pt idx="218">
                  <c:v>1.529648312582621E-3</c:v>
                </c:pt>
                <c:pt idx="219">
                  <c:v>1.5267437965571506E-3</c:v>
                </c:pt>
                <c:pt idx="220">
                  <c:v>1.5240668156957238E-3</c:v>
                </c:pt>
                <c:pt idx="221">
                  <c:v>1.5194776295065124E-3</c:v>
                </c:pt>
                <c:pt idx="222">
                  <c:v>1.5156342427558034E-3</c:v>
                </c:pt>
                <c:pt idx="223">
                  <c:v>1.5140949371472701E-3</c:v>
                </c:pt>
                <c:pt idx="224">
                  <c:v>1.5127831667027802E-3</c:v>
                </c:pt>
                <c:pt idx="225">
                  <c:v>1.5116989311791951E-3</c:v>
                </c:pt>
                <c:pt idx="226">
                  <c:v>1.5101353897542524E-3</c:v>
                </c:pt>
                <c:pt idx="227">
                  <c:v>1.5096907798872738E-3</c:v>
                </c:pt>
                <c:pt idx="228">
                  <c:v>1.5099717546995794E-3</c:v>
                </c:pt>
                <c:pt idx="229">
                  <c:v>1.5104802645948823E-3</c:v>
                </c:pt>
                <c:pt idx="230">
                  <c:v>1.5122620002420521E-3</c:v>
                </c:pt>
                <c:pt idx="231">
                  <c:v>1.5147478653554369E-3</c:v>
                </c:pt>
                <c:pt idx="232">
                  <c:v>1.5161433130861379E-3</c:v>
                </c:pt>
                <c:pt idx="233">
                  <c:v>1.5175155584823408E-3</c:v>
                </c:pt>
                <c:pt idx="234">
                  <c:v>1.5188646014629992E-3</c:v>
                </c:pt>
                <c:pt idx="235">
                  <c:v>1.521491688261841E-3</c:v>
                </c:pt>
                <c:pt idx="236">
                  <c:v>1.5240287492301885E-3</c:v>
                </c:pt>
                <c:pt idx="237">
                  <c:v>1.5252617801331247E-3</c:v>
                </c:pt>
                <c:pt idx="238">
                  <c:v>1.5264716087015628E-3</c:v>
                </c:pt>
                <c:pt idx="239">
                  <c:v>1.5276582348544565E-3</c:v>
                </c:pt>
                <c:pt idx="240">
                  <c:v>1.5299605587781875E-3</c:v>
                </c:pt>
                <c:pt idx="241">
                  <c:v>1.5321727153105869E-3</c:v>
                </c:pt>
                <c:pt idx="242">
                  <c:v>1.5332433293857584E-3</c:v>
                </c:pt>
                <c:pt idx="243">
                  <c:v>1.5342907411264317E-3</c:v>
                </c:pt>
                <c:pt idx="244">
                  <c:v>1.5353149503705144E-3</c:v>
                </c:pt>
                <c:pt idx="245">
                  <c:v>1.5372925022609045E-3</c:v>
                </c:pt>
                <c:pt idx="246">
                  <c:v>1.5391797634345394E-3</c:v>
                </c:pt>
                <c:pt idx="247">
                  <c:v>1.5400879607629925E-3</c:v>
                </c:pt>
                <c:pt idx="248">
                  <c:v>1.5409729555948548E-3</c:v>
                </c:pt>
                <c:pt idx="249">
                  <c:v>1.5418347480111727E-3</c:v>
                </c:pt>
                <c:pt idx="250">
                  <c:v>1.5434875184938692E-3</c:v>
                </c:pt>
                <c:pt idx="251">
                  <c:v>1.5450498936830925E-3</c:v>
                </c:pt>
                <c:pt idx="252">
                  <c:v>1.5457956741027346E-3</c:v>
                </c:pt>
                <c:pt idx="253">
                  <c:v>1.5465224262334321E-3</c:v>
                </c:pt>
                <c:pt idx="254">
                  <c:v>1.5472468465815847E-3</c:v>
                </c:pt>
                <c:pt idx="255">
                  <c:v>1.5487083995761413E-3</c:v>
                </c:pt>
                <c:pt idx="256">
                  <c:v>1.5501629513337001E-3</c:v>
                </c:pt>
                <c:pt idx="257">
                  <c:v>1.5508965834021282E-3</c:v>
                </c:pt>
                <c:pt idx="258">
                  <c:v>1.5516320578146114E-3</c:v>
                </c:pt>
                <c:pt idx="259">
                  <c:v>1.5523693745711498E-3</c:v>
                </c:pt>
                <c:pt idx="260">
                  <c:v>1.5538567640934384E-3</c:v>
                </c:pt>
                <c:pt idx="261">
                  <c:v>1.5553370648757614E-3</c:v>
                </c:pt>
                <c:pt idx="262">
                  <c:v>1.5560835933525752E-3</c:v>
                </c:pt>
                <c:pt idx="263">
                  <c:v>1.556831964173444E-3</c:v>
                </c:pt>
                <c:pt idx="264">
                  <c:v>1.557582177338368E-3</c:v>
                </c:pt>
                <c:pt idx="265">
                  <c:v>1.5590954043609442E-3</c:v>
                </c:pt>
                <c:pt idx="266">
                  <c:v>1.5606014532765222E-3</c:v>
                </c:pt>
                <c:pt idx="267">
                  <c:v>1.5613608781617216E-3</c:v>
                </c:pt>
                <c:pt idx="268">
                  <c:v>1.5621221453909762E-3</c:v>
                </c:pt>
                <c:pt idx="269">
                  <c:v>1.5628852548832395E-3</c:v>
                </c:pt>
                <c:pt idx="270">
                  <c:v>1.564424320351643E-3</c:v>
                </c:pt>
                <c:pt idx="271">
                  <c:v>1.5659561165359825E-3</c:v>
                </c:pt>
                <c:pt idx="272">
                  <c:v>1.5667284377485213E-3</c:v>
                </c:pt>
                <c:pt idx="273">
                  <c:v>1.5675026013051152E-3</c:v>
                </c:pt>
                <c:pt idx="274">
                  <c:v>1.5682786072868105E-3</c:v>
                </c:pt>
                <c:pt idx="275">
                  <c:v>1.5698435120925505E-3</c:v>
                </c:pt>
                <c:pt idx="276">
                  <c:v>1.5714010544920498E-3</c:v>
                </c:pt>
                <c:pt idx="277">
                  <c:v>1.5721862721940205E-3</c:v>
                </c:pt>
                <c:pt idx="278">
                  <c:v>1.572973332159E-3</c:v>
                </c:pt>
                <c:pt idx="279">
                  <c:v>1.5737622345490809E-3</c:v>
                </c:pt>
                <c:pt idx="280">
                  <c:v>1.5753529795836665E-3</c:v>
                </c:pt>
                <c:pt idx="281">
                  <c:v>1.5769362673068166E-3</c:v>
                </c:pt>
                <c:pt idx="282">
                  <c:v>1.5777343813361266E-3</c:v>
                </c:pt>
                <c:pt idx="283">
                  <c:v>1.5785343377905381E-3</c:v>
                </c:pt>
                <c:pt idx="284">
                  <c:v>1.5793361365890046E-3</c:v>
                </c:pt>
                <c:pt idx="285">
                  <c:v>1.5809527228520064E-3</c:v>
                </c:pt>
                <c:pt idx="286">
                  <c:v>1.5825617549802828E-3</c:v>
                </c:pt>
                <c:pt idx="287">
                  <c:v>1.5833727654179786E-3</c:v>
                </c:pt>
                <c:pt idx="288">
                  <c:v>1.5841856182807756E-3</c:v>
                </c:pt>
                <c:pt idx="289">
                  <c:v>1.5850003134065815E-3</c:v>
                </c:pt>
                <c:pt idx="290">
                  <c:v>1.5870566139292164E-3</c:v>
                </c:pt>
                <c:pt idx="291">
                  <c:v>1.58910142435853E-3</c:v>
                </c:pt>
                <c:pt idx="292">
                  <c:v>1.5899271735486664E-3</c:v>
                </c:pt>
                <c:pt idx="293">
                  <c:v>1.590754765082858E-3</c:v>
                </c:pt>
                <c:pt idx="294">
                  <c:v>1.592423036747374E-3</c:v>
                </c:pt>
                <c:pt idx="295">
                  <c:v>1.5940835548222676E-3</c:v>
                </c:pt>
                <c:pt idx="296">
                  <c:v>1.5949203580767346E-3</c:v>
                </c:pt>
                <c:pt idx="297">
                  <c:v>1.5957590036752567E-3</c:v>
                </c:pt>
                <c:pt idx="298">
                  <c:v>1.5965994916178339E-3</c:v>
                </c:pt>
                <c:pt idx="299">
                  <c:v>1.5982936074014169E-3</c:v>
                </c:pt>
                <c:pt idx="300">
                  <c:v>1.5999798669907861E-3</c:v>
                </c:pt>
                <c:pt idx="301">
                  <c:v>1.6008295665725925E-3</c:v>
                </c:pt>
                <c:pt idx="302">
                  <c:v>1.6016811086605465E-3</c:v>
                </c:pt>
                <c:pt idx="303">
                  <c:v>1.6025344930115093E-3</c:v>
                </c:pt>
                <c:pt idx="304">
                  <c:v>1.6042544538867147E-3</c:v>
                </c:pt>
                <c:pt idx="305">
                  <c:v>1.6059664539369578E-3</c:v>
                </c:pt>
                <c:pt idx="306">
                  <c:v>1.6068290500081961E-3</c:v>
                </c:pt>
                <c:pt idx="307">
                  <c:v>1.6076934884234895E-3</c:v>
                </c:pt>
                <c:pt idx="308">
                  <c:v>1.6085597692638842E-3</c:v>
                </c:pt>
                <c:pt idx="309">
                  <c:v>1.6103055762032674E-3</c:v>
                </c:pt>
                <c:pt idx="310">
                  <c:v>1.6120433158228753E-3</c:v>
                </c:pt>
                <c:pt idx="311">
                  <c:v>1.6129188083024992E-3</c:v>
                </c:pt>
                <c:pt idx="312">
                  <c:v>1.6137961431261783E-3</c:v>
                </c:pt>
                <c:pt idx="313">
                  <c:v>1.6146753202939124E-3</c:v>
                </c:pt>
                <c:pt idx="314">
                  <c:v>1.6164469743780905E-3</c:v>
                </c:pt>
                <c:pt idx="315">
                  <c:v>1.618210452486446E-3</c:v>
                </c:pt>
                <c:pt idx="316">
                  <c:v>1.6190988413744556E-3</c:v>
                </c:pt>
                <c:pt idx="317">
                  <c:v>1.6199890726065203E-3</c:v>
                </c:pt>
                <c:pt idx="318">
                  <c:v>1.6208811462636863E-3</c:v>
                </c:pt>
                <c:pt idx="319">
                  <c:v>1.6226786484111837E-3</c:v>
                </c:pt>
                <c:pt idx="320">
                  <c:v>1.6244678640087162E-3</c:v>
                </c:pt>
                <c:pt idx="321">
                  <c:v>1.6253691493051114E-3</c:v>
                </c:pt>
                <c:pt idx="322">
                  <c:v>1.626272277026608E-3</c:v>
                </c:pt>
                <c:pt idx="323">
                  <c:v>1.6271772469300672E-3</c:v>
                </c:pt>
                <c:pt idx="324">
                  <c:v>1.6290005983295628E-3</c:v>
                </c:pt>
                <c:pt idx="325">
                  <c:v>1.6308155504707322E-3</c:v>
                </c:pt>
                <c:pt idx="326">
                  <c:v>1.6317297320944668E-3</c:v>
                </c:pt>
                <c:pt idx="327">
                  <c:v>1.632645756224349E-3</c:v>
                </c:pt>
                <c:pt idx="328">
                  <c:v>1.6335636226172401E-3</c:v>
                </c:pt>
                <c:pt idx="329">
                  <c:v>1.6354128241332275E-3</c:v>
                </c:pt>
                <c:pt idx="330">
                  <c:v>1.6372535117104015E-3</c:v>
                </c:pt>
                <c:pt idx="331">
                  <c:v>1.638180589823568E-3</c:v>
                </c:pt>
                <c:pt idx="332">
                  <c:v>1.6391095102807896E-3</c:v>
                </c:pt>
                <c:pt idx="333">
                  <c:v>1.6400402731631125E-3</c:v>
                </c:pt>
                <c:pt idx="334">
                  <c:v>1.6419153258221779E-3</c:v>
                </c:pt>
                <c:pt idx="335">
                  <c:v>1.6437817478087702E-3</c:v>
                </c:pt>
                <c:pt idx="336">
                  <c:v>1.6447217224113686E-3</c:v>
                </c:pt>
                <c:pt idx="337">
                  <c:v>1.6456635392769758E-3</c:v>
                </c:pt>
                <c:pt idx="338">
                  <c:v>1.6466071984866382E-3</c:v>
                </c:pt>
                <c:pt idx="339">
                  <c:v>1.648508103450445E-3</c:v>
                </c:pt>
                <c:pt idx="340">
                  <c:v>1.6504002588468847E-3</c:v>
                </c:pt>
                <c:pt idx="341">
                  <c:v>1.6513531297768225E-3</c:v>
                </c:pt>
                <c:pt idx="342">
                  <c:v>1.6523078430508154E-3</c:v>
                </c:pt>
                <c:pt idx="343">
                  <c:v>1.6532643987499096E-3</c:v>
                </c:pt>
                <c:pt idx="344">
                  <c:v>1.6551911570180287E-3</c:v>
                </c:pt>
                <c:pt idx="345">
                  <c:v>1.6571090447436987E-3</c:v>
                </c:pt>
                <c:pt idx="346">
                  <c:v>1.6580748120820221E-3</c:v>
                </c:pt>
                <c:pt idx="347">
                  <c:v>1.6590424218454469E-3</c:v>
                </c:pt>
                <c:pt idx="348">
                  <c:v>1.6600118738718805E-3</c:v>
                </c:pt>
                <c:pt idx="349">
                  <c:v>1.6619644865249288E-3</c:v>
                </c:pt>
                <c:pt idx="350">
                  <c:v>1.6639081055802585E-3</c:v>
                </c:pt>
                <c:pt idx="351">
                  <c:v>1.6648867693269676E-3</c:v>
                </c:pt>
                <c:pt idx="352">
                  <c:v>1.6658672754177317E-3</c:v>
                </c:pt>
                <c:pt idx="353">
                  <c:v>1.666849623852551E-3</c:v>
                </c:pt>
                <c:pt idx="354">
                  <c:v>1.6688280919981611E-3</c:v>
                </c:pt>
                <c:pt idx="355">
                  <c:v>1.6707974411944715E-3</c:v>
                </c:pt>
                <c:pt idx="356">
                  <c:v>1.6717890013495662E-3</c:v>
                </c:pt>
                <c:pt idx="357">
                  <c:v>1.6727824039297623E-3</c:v>
                </c:pt>
                <c:pt idx="358">
                  <c:v>1.6737776487729672E-3</c:v>
                </c:pt>
                <c:pt idx="359">
                  <c:v>1.6757819734647408E-3</c:v>
                </c:pt>
                <c:pt idx="360">
                  <c:v>1.6777770517484303E-3</c:v>
                </c:pt>
                <c:pt idx="361">
                  <c:v>1.6787815083929569E-3</c:v>
                </c:pt>
                <c:pt idx="362">
                  <c:v>1.6797878073004924E-3</c:v>
                </c:pt>
                <c:pt idx="363">
                  <c:v>1.6807959486331292E-3</c:v>
                </c:pt>
                <c:pt idx="364">
                  <c:v>1.6828261308976524E-3</c:v>
                </c:pt>
                <c:pt idx="365">
                  <c:v>1.6848469372421349E-3</c:v>
                </c:pt>
                <c:pt idx="366">
                  <c:v>1.6858642902950471E-3</c:v>
                </c:pt>
                <c:pt idx="367">
                  <c:v>1.6868834856109682E-3</c:v>
                </c:pt>
                <c:pt idx="368">
                  <c:v>1.6879045232709444E-3</c:v>
                </c:pt>
                <c:pt idx="369">
                  <c:v>1.6899605643779423E-3</c:v>
                </c:pt>
                <c:pt idx="370">
                  <c:v>1.6920070975945389E-3</c:v>
                </c:pt>
                <c:pt idx="371">
                  <c:v>1.6930373470558369E-3</c:v>
                </c:pt>
                <c:pt idx="372">
                  <c:v>1.6940694387801436E-3</c:v>
                </c:pt>
                <c:pt idx="373">
                  <c:v>1.6951033729295517E-3</c:v>
                </c:pt>
                <c:pt idx="374">
                  <c:v>1.6982338742062009E-3</c:v>
                </c:pt>
                <c:pt idx="375">
                  <c:v>1.7013456668890647E-3</c:v>
                </c:pt>
                <c:pt idx="376">
                  <c:v>1.7023924974468585E-3</c:v>
                </c:pt>
                <c:pt idx="377">
                  <c:v>1.7050307324925629E-3</c:v>
                </c:pt>
                <c:pt idx="378">
                  <c:v>1.7076542853156074E-3</c:v>
                </c:pt>
                <c:pt idx="379">
                  <c:v>1.7087121699377317E-3</c:v>
                </c:pt>
                <c:pt idx="380">
                  <c:v>1.7097718968228648E-3</c:v>
                </c:pt>
                <c:pt idx="381">
                  <c:v>1.71190552099502E-3</c:v>
                </c:pt>
                <c:pt idx="382">
                  <c:v>1.7140292281281333E-3</c:v>
                </c:pt>
                <c:pt idx="383">
                  <c:v>1.7150981668956344E-3</c:v>
                </c:pt>
                <c:pt idx="384">
                  <c:v>1.7161689478450981E-3</c:v>
                </c:pt>
                <c:pt idx="385">
                  <c:v>1.7172415712196631E-3</c:v>
                </c:pt>
                <c:pt idx="386">
                  <c:v>1.7194010586378077E-3</c:v>
                </c:pt>
                <c:pt idx="387">
                  <c:v>1.7215504882395205E-3</c:v>
                </c:pt>
                <c:pt idx="388">
                  <c:v>1.722632323334361E-3</c:v>
                </c:pt>
                <c:pt idx="389">
                  <c:v>1.7237160007732566E-3</c:v>
                </c:pt>
                <c:pt idx="390">
                  <c:v>1.7248015205562073E-3</c:v>
                </c:pt>
                <c:pt idx="391">
                  <c:v>1.72698687240902E-3</c:v>
                </c:pt>
                <c:pt idx="392">
                  <c:v>1.7291620231285609E-3</c:v>
                </c:pt>
                <c:pt idx="393">
                  <c:v>1.7302567547128334E-3</c:v>
                </c:pt>
                <c:pt idx="394">
                  <c:v>1.7313533285601146E-3</c:v>
                </c:pt>
                <c:pt idx="395">
                  <c:v>1.7324517447514509E-3</c:v>
                </c:pt>
                <c:pt idx="396">
                  <c:v>1.7346629622546259E-3</c:v>
                </c:pt>
                <c:pt idx="397">
                  <c:v>1.7368638330383934E-3</c:v>
                </c:pt>
                <c:pt idx="398">
                  <c:v>1.7379714610310515E-3</c:v>
                </c:pt>
                <c:pt idx="399">
                  <c:v>1.7390809312867184E-3</c:v>
                </c:pt>
                <c:pt idx="400">
                  <c:v>1.7401922438864403E-3</c:v>
                </c:pt>
                <c:pt idx="401">
                  <c:v>1.7424293282826873E-3</c:v>
                </c:pt>
                <c:pt idx="402">
                  <c:v>1.7446559178879717E-3</c:v>
                </c:pt>
                <c:pt idx="403">
                  <c:v>1.7457764422890154E-3</c:v>
                </c:pt>
                <c:pt idx="404">
                  <c:v>1.7468988089530679E-3</c:v>
                </c:pt>
                <c:pt idx="405">
                  <c:v>1.7480230180422218E-3</c:v>
                </c:pt>
                <c:pt idx="406">
                  <c:v>1.7502859704121578E-3</c:v>
                </c:pt>
                <c:pt idx="407">
                  <c:v>1.7525382776772958E-3</c:v>
                </c:pt>
                <c:pt idx="408">
                  <c:v>1.7536716984867251E-3</c:v>
                </c:pt>
                <c:pt idx="409">
                  <c:v>1.7548069616402096E-3</c:v>
                </c:pt>
                <c:pt idx="410">
                  <c:v>1.7559440671377491E-3</c:v>
                </c:pt>
                <c:pt idx="411">
                  <c:v>1.7582328886970682E-3</c:v>
                </c:pt>
                <c:pt idx="412">
                  <c:v>1.7605109124874119E-3</c:v>
                </c:pt>
                <c:pt idx="413">
                  <c:v>1.7616572297052269E-3</c:v>
                </c:pt>
                <c:pt idx="414">
                  <c:v>1.762805389267097E-3</c:v>
                </c:pt>
                <c:pt idx="415">
                  <c:v>1.7639553911730221E-3</c:v>
                </c:pt>
                <c:pt idx="416">
                  <c:v>1.7662700831914495E-3</c:v>
                </c:pt>
                <c:pt idx="417">
                  <c:v>1.7685738221562275E-3</c:v>
                </c:pt>
                <c:pt idx="418">
                  <c:v>1.7697330358634744E-3</c:v>
                </c:pt>
                <c:pt idx="419">
                  <c:v>1.7708940917526839E-3</c:v>
                </c:pt>
                <c:pt idx="420">
                  <c:v>1.772056990148041E-3</c:v>
                </c:pt>
                <c:pt idx="421">
                  <c:v>1.7743975538412708E-3</c:v>
                </c:pt>
                <c:pt idx="422">
                  <c:v>1.7767270068458352E-3</c:v>
                </c:pt>
                <c:pt idx="423">
                  <c:v>1.7778991169614677E-3</c:v>
                </c:pt>
                <c:pt idx="424">
                  <c:v>1.7790730693401091E-3</c:v>
                </c:pt>
                <c:pt idx="425">
                  <c:v>1.7802488641438519E-3</c:v>
                </c:pt>
                <c:pt idx="426">
                  <c:v>1.7826153007275785E-3</c:v>
                </c:pt>
                <c:pt idx="427">
                  <c:v>1.7849704665562349E-3</c:v>
                </c:pt>
                <c:pt idx="428">
                  <c:v>1.7861554729992069E-3</c:v>
                </c:pt>
                <c:pt idx="429">
                  <c:v>1.7873423218672801E-3</c:v>
                </c:pt>
                <c:pt idx="430">
                  <c:v>1.7885310130794085E-3</c:v>
                </c:pt>
                <c:pt idx="431">
                  <c:v>1.7909233238503723E-3</c:v>
                </c:pt>
                <c:pt idx="432">
                  <c:v>1.7933042012063805E-3</c:v>
                </c:pt>
                <c:pt idx="433">
                  <c:v>1.794502104057738E-3</c:v>
                </c:pt>
                <c:pt idx="434">
                  <c:v>1.795701849334197E-3</c:v>
                </c:pt>
                <c:pt idx="435">
                  <c:v>1.796903436954711E-3</c:v>
                </c:pt>
                <c:pt idx="436">
                  <c:v>1.799321623236668E-3</c:v>
                </c:pt>
                <c:pt idx="437">
                  <c:v>1.8017282107962718E-3</c:v>
                </c:pt>
                <c:pt idx="438">
                  <c:v>1.8029390101370613E-3</c:v>
                </c:pt>
                <c:pt idx="439">
                  <c:v>1.8041516518219058E-3</c:v>
                </c:pt>
                <c:pt idx="440">
                  <c:v>1.8078203810278914E-3</c:v>
                </c:pt>
                <c:pt idx="441">
                  <c:v>1.8114661911561303E-3</c:v>
                </c:pt>
                <c:pt idx="442">
                  <c:v>1.8126917292493605E-3</c:v>
                </c:pt>
                <c:pt idx="443">
                  <c:v>1.8139191097676921E-3</c:v>
                </c:pt>
                <c:pt idx="444">
                  <c:v>1.8163890508267797E-3</c:v>
                </c:pt>
                <c:pt idx="445">
                  <c:v>1.8188470550384306E-3</c:v>
                </c:pt>
                <c:pt idx="446">
                  <c:v>1.8200836471959914E-3</c:v>
                </c:pt>
                <c:pt idx="447">
                  <c:v>1.8213220816976072E-3</c:v>
                </c:pt>
                <c:pt idx="448">
                  <c:v>1.8225623586243245E-3</c:v>
                </c:pt>
                <c:pt idx="449">
                  <c:v>1.8250581790576112E-3</c:v>
                </c:pt>
                <c:pt idx="450">
                  <c:v>1.8275418896096518E-3</c:v>
                </c:pt>
                <c:pt idx="451">
                  <c:v>1.8287913782566445E-3</c:v>
                </c:pt>
                <c:pt idx="452">
                  <c:v>1.8300427092476923E-3</c:v>
                </c:pt>
                <c:pt idx="453">
                  <c:v>1.8312958825827952E-3</c:v>
                </c:pt>
                <c:pt idx="454">
                  <c:v>1.8338175836059754E-3</c:v>
                </c:pt>
                <c:pt idx="455">
                  <c:v>1.8363269992827114E-3</c:v>
                </c:pt>
                <c:pt idx="456">
                  <c:v>1.8375893843380897E-3</c:v>
                </c:pt>
                <c:pt idx="457">
                  <c:v>1.8388536116564769E-3</c:v>
                </c:pt>
                <c:pt idx="458">
                  <c:v>1.8401196814810117E-3</c:v>
                </c:pt>
                <c:pt idx="459">
                  <c:v>1.8426672645529183E-3</c:v>
                </c:pt>
                <c:pt idx="460">
                  <c:v>1.8452023838955167E-3</c:v>
                </c:pt>
                <c:pt idx="461">
                  <c:v>1.8464776653592807E-3</c:v>
                </c:pt>
                <c:pt idx="462">
                  <c:v>1.8477547892481461E-3</c:v>
                </c:pt>
                <c:pt idx="463">
                  <c:v>1.8490337554000202E-3</c:v>
                </c:pt>
                <c:pt idx="464">
                  <c:v>1.8522544817567432E-3</c:v>
                </c:pt>
                <c:pt idx="465">
                  <c:v>1.85545622148231E-3</c:v>
                </c:pt>
                <c:pt idx="466">
                  <c:v>1.8567462416985148E-3</c:v>
                </c:pt>
                <c:pt idx="467">
                  <c:v>1.8580381043398209E-3</c:v>
                </c:pt>
                <c:pt idx="468">
                  <c:v>1.8606374555074636E-3</c:v>
                </c:pt>
                <c:pt idx="469">
                  <c:v>1.8632239782645499E-3</c:v>
                </c:pt>
                <c:pt idx="470">
                  <c:v>1.8645250526261314E-3</c:v>
                </c:pt>
                <c:pt idx="471">
                  <c:v>1.8658279692507218E-3</c:v>
                </c:pt>
                <c:pt idx="472">
                  <c:v>1.8671327283814598E-3</c:v>
                </c:pt>
                <c:pt idx="473">
                  <c:v>1.8697579655690968E-3</c:v>
                </c:pt>
                <c:pt idx="474">
                  <c:v>1.8723701880207777E-3</c:v>
                </c:pt>
                <c:pt idx="475">
                  <c:v>1.8736841587907449E-3</c:v>
                </c:pt>
                <c:pt idx="476">
                  <c:v>1.8749999719047672E-3</c:v>
                </c:pt>
                <c:pt idx="477">
                  <c:v>1.8763176273628446E-3</c:v>
                </c:pt>
                <c:pt idx="478">
                  <c:v>1.8796354969263795E-3</c:v>
                </c:pt>
                <c:pt idx="479">
                  <c:v>1.8829335399761504E-3</c:v>
                </c:pt>
                <c:pt idx="480">
                  <c:v>1.8842622494985584E-3</c:v>
                </c:pt>
                <c:pt idx="481">
                  <c:v>1.8855928014460677E-3</c:v>
                </c:pt>
                <c:pt idx="482">
                  <c:v>1.8882698150231767E-3</c:v>
                </c:pt>
                <c:pt idx="483">
                  <c:v>1.8909334325956095E-3</c:v>
                </c:pt>
                <c:pt idx="484">
                  <c:v>1.8922731962633943E-3</c:v>
                </c:pt>
                <c:pt idx="485">
                  <c:v>1.8936148022752342E-3</c:v>
                </c:pt>
                <c:pt idx="486">
                  <c:v>1.8949582505500828E-3</c:v>
                </c:pt>
                <c:pt idx="487">
                  <c:v>1.8976611544426389E-3</c:v>
                </c:pt>
                <c:pt idx="488">
                  <c:v>1.9003504674952598E-3</c:v>
                </c:pt>
                <c:pt idx="489">
                  <c:v>1.9017031275714302E-3</c:v>
                </c:pt>
                <c:pt idx="490">
                  <c:v>1.9030576299916557E-3</c:v>
                </c:pt>
                <c:pt idx="491">
                  <c:v>1.9044139748369826E-3</c:v>
                </c:pt>
                <c:pt idx="492">
                  <c:v>1.9071427703417263E-3</c:v>
                </c:pt>
                <c:pt idx="493">
                  <c:v>1.9098577774157022E-3</c:v>
                </c:pt>
                <c:pt idx="494">
                  <c:v>1.9112233339813045E-3</c:v>
                </c:pt>
                <c:pt idx="495">
                  <c:v>1.9125907328099157E-3</c:v>
                </c:pt>
                <c:pt idx="496">
                  <c:v>1.9139599740636282E-3</c:v>
                </c:pt>
                <c:pt idx="497">
                  <c:v>1.9167146627744698E-3</c:v>
                </c:pt>
                <c:pt idx="498">
                  <c:v>1.9194553624379829E-3</c:v>
                </c:pt>
                <c:pt idx="499">
                  <c:v>1.9208338154119708E-3</c:v>
                </c:pt>
                <c:pt idx="500">
                  <c:v>1.9222141107300139E-3</c:v>
                </c:pt>
                <c:pt idx="501">
                  <c:v>1.9235962483921121E-3</c:v>
                </c:pt>
                <c:pt idx="502">
                  <c:v>1.9263768317408689E-3</c:v>
                </c:pt>
                <c:pt idx="503">
                  <c:v>1.9291432225621019E-3</c:v>
                </c:pt>
                <c:pt idx="504">
                  <c:v>1.9305345719444755E-3</c:v>
                </c:pt>
                <c:pt idx="505">
                  <c:v>1.9319277637519505E-3</c:v>
                </c:pt>
                <c:pt idx="506">
                  <c:v>1.9333240058172496E-3</c:v>
                </c:pt>
                <c:pt idx="507">
                  <c:v>1.9361546450239837E-3</c:v>
                </c:pt>
                <c:pt idx="508">
                  <c:v>1.9389950444181903E-3</c:v>
                </c:pt>
                <c:pt idx="509">
                  <c:v>1.9404355295671305E-3</c:v>
                </c:pt>
                <c:pt idx="510">
                  <c:v>1.9418851049479713E-3</c:v>
                </c:pt>
                <c:pt idx="511">
                  <c:v>1.9433437705607126E-3</c:v>
                </c:pt>
                <c:pt idx="512">
                  <c:v>1.9463017807785923E-3</c:v>
                </c:pt>
                <c:pt idx="513">
                  <c:v>1.9492693351685908E-3</c:v>
                </c:pt>
                <c:pt idx="514">
                  <c:v>1.9507734518597886E-3</c:v>
                </c:pt>
                <c:pt idx="515">
                  <c:v>1.9522866587828869E-3</c:v>
                </c:pt>
                <c:pt idx="516">
                  <c:v>1.9538089559378857E-3</c:v>
                </c:pt>
                <c:pt idx="517">
                  <c:v>1.9568943424079039E-3</c:v>
                </c:pt>
                <c:pt idx="518">
                  <c:v>1.9679323301280416E-3</c:v>
                </c:pt>
                <c:pt idx="519">
                  <c:v>1.9794157439930369E-3</c:v>
                </c:pt>
                <c:pt idx="520">
                  <c:v>1.9913445841379662E-3</c:v>
                </c:pt>
                <c:pt idx="521">
                  <c:v>2.0037188507249226E-3</c:v>
                </c:pt>
                <c:pt idx="522">
                  <c:v>2.0174795075331153E-3</c:v>
                </c:pt>
                <c:pt idx="523">
                  <c:v>2.0298036636841785E-3</c:v>
                </c:pt>
                <c:pt idx="524">
                  <c:v>2.0435142103806632E-3</c:v>
                </c:pt>
                <c:pt idx="525">
                  <c:v>2.0576701840594831E-3</c:v>
                </c:pt>
                <c:pt idx="526">
                  <c:v>2.0722715848827309E-3</c:v>
                </c:pt>
                <c:pt idx="527">
                  <c:v>2.0873184130395148E-3</c:v>
                </c:pt>
                <c:pt idx="528">
                  <c:v>2.1028106686649117E-3</c:v>
                </c:pt>
                <c:pt idx="529">
                  <c:v>2.1187483519210146E-3</c:v>
                </c:pt>
                <c:pt idx="530">
                  <c:v>2.1351314630239466E-3</c:v>
                </c:pt>
                <c:pt idx="531">
                  <c:v>2.1519600021087846E-3</c:v>
                </c:pt>
                <c:pt idx="532">
                  <c:v>2.1692339693916525E-3</c:v>
                </c:pt>
                <c:pt idx="533">
                  <c:v>2.1869533650616577E-3</c:v>
                </c:pt>
                <c:pt idx="534">
                  <c:v>2.2051181892808933E-3</c:v>
                </c:pt>
                <c:pt idx="535">
                  <c:v>2.2237284422924981E-3</c:v>
                </c:pt>
                <c:pt idx="536">
                  <c:v>2.2427841242585642E-3</c:v>
                </c:pt>
                <c:pt idx="537">
                  <c:v>2.2622852354492466E-3</c:v>
                </c:pt>
                <c:pt idx="538">
                  <c:v>2.2822317759996218E-3</c:v>
                </c:pt>
                <c:pt idx="539">
                  <c:v>2.3026237461798442E-3</c:v>
                </c:pt>
                <c:pt idx="540">
                  <c:v>2.3234611462060371E-3</c:v>
                </c:pt>
                <c:pt idx="541">
                  <c:v>2.3447439762943243E-3</c:v>
                </c:pt>
                <c:pt idx="542">
                  <c:v>2.3664722366878448E-3</c:v>
                </c:pt>
                <c:pt idx="543">
                  <c:v>2.3886459276297365E-3</c:v>
                </c:pt>
                <c:pt idx="544">
                  <c:v>2.4112650493631391E-3</c:v>
                </c:pt>
                <c:pt idx="545">
                  <c:v>2.4343296021311915E-3</c:v>
                </c:pt>
                <c:pt idx="546">
                  <c:v>2.4578395861770317E-3</c:v>
                </c:pt>
                <c:pt idx="547">
                  <c:v>2.481795001770815E-3</c:v>
                </c:pt>
                <c:pt idx="548">
                  <c:v>2.5061958491826948E-3</c:v>
                </c:pt>
                <c:pt idx="549">
                  <c:v>2.531042128682826E-3</c:v>
                </c:pt>
                <c:pt idx="550">
                  <c:v>2.556333840514347E-3</c:v>
                </c:pt>
                <c:pt idx="551">
                  <c:v>2.5820709850014429E-3</c:v>
                </c:pt>
                <c:pt idx="552">
                  <c:v>2.6082535623602374E-3</c:v>
                </c:pt>
                <c:pt idx="553">
                  <c:v>2.6348815729419313E-3</c:v>
                </c:pt>
                <c:pt idx="554">
                  <c:v>2.6619550170166781E-3</c:v>
                </c:pt>
                <c:pt idx="555">
                  <c:v>2.6894738948546331E-3</c:v>
                </c:pt>
                <c:pt idx="556">
                  <c:v>2.7295358272094727E-3</c:v>
                </c:pt>
                <c:pt idx="557">
                  <c:v>2.758136044112014E-3</c:v>
                </c:pt>
                <c:pt idx="558">
                  <c:v>2.7871816846469777E-3</c:v>
                </c:pt>
                <c:pt idx="559">
                  <c:v>2.8166727487333176E-3</c:v>
                </c:pt>
                <c:pt idx="560">
                  <c:v>2.8466092366141726E-3</c:v>
                </c:pt>
                <c:pt idx="561">
                  <c:v>2.8769911484516353E-3</c:v>
                </c:pt>
                <c:pt idx="562">
                  <c:v>2.9078184842457055E-3</c:v>
                </c:pt>
                <c:pt idx="563">
                  <c:v>2.939091244158476E-3</c:v>
                </c:pt>
                <c:pt idx="564">
                  <c:v>2.9708094281899466E-3</c:v>
                </c:pt>
                <c:pt idx="565">
                  <c:v>3.0029730366643026E-3</c:v>
                </c:pt>
                <c:pt idx="566">
                  <c:v>3.0355820695815439E-3</c:v>
                </c:pt>
                <c:pt idx="567">
                  <c:v>3.0685218472648046E-3</c:v>
                </c:pt>
                <c:pt idx="568">
                  <c:v>3.1013900503029657E-3</c:v>
                </c:pt>
                <c:pt idx="569">
                  <c:v>3.1341509586824134E-3</c:v>
                </c:pt>
                <c:pt idx="570">
                  <c:v>3.1668045724031479E-3</c:v>
                </c:pt>
                <c:pt idx="571">
                  <c:v>3.1993508914651692E-3</c:v>
                </c:pt>
                <c:pt idx="572">
                  <c:v>3.2317899158684771E-3</c:v>
                </c:pt>
                <c:pt idx="573">
                  <c:v>3.2641216454509792E-3</c:v>
                </c:pt>
                <c:pt idx="574">
                  <c:v>3.2963460802937217E-3</c:v>
                </c:pt>
                <c:pt idx="575">
                  <c:v>3.3284632203967046E-3</c:v>
                </c:pt>
                <c:pt idx="576">
                  <c:v>3.3604730656788817E-3</c:v>
                </c:pt>
                <c:pt idx="577">
                  <c:v>3.3923756160592067E-3</c:v>
                </c:pt>
                <c:pt idx="578">
                  <c:v>3.4241708716187258E-3</c:v>
                </c:pt>
                <c:pt idx="579">
                  <c:v>3.4558588322763928E-3</c:v>
                </c:pt>
                <c:pt idx="580">
                  <c:v>3.4874394979511614E-3</c:v>
                </c:pt>
                <c:pt idx="581">
                  <c:v>3.5189128687240778E-3</c:v>
                </c:pt>
                <c:pt idx="582">
                  <c:v>3.5502789445140959E-3</c:v>
                </c:pt>
                <c:pt idx="583">
                  <c:v>3.5815377252401692E-3</c:v>
                </c:pt>
                <c:pt idx="584">
                  <c:v>3.6126892109022979E-3</c:v>
                </c:pt>
                <c:pt idx="585">
                  <c:v>3.6437334015815281E-3</c:v>
                </c:pt>
                <c:pt idx="586">
                  <c:v>3.6746702971157674E-3</c:v>
                </c:pt>
                <c:pt idx="587">
                  <c:v>3.7054998975050157E-3</c:v>
                </c:pt>
                <c:pt idx="588">
                  <c:v>3.7362222027492731E-3</c:v>
                </c:pt>
                <c:pt idx="589">
                  <c:v>3.7668372128485395E-3</c:v>
                </c:pt>
                <c:pt idx="590">
                  <c:v>3.7973449277217686E-3</c:v>
                </c:pt>
                <c:pt idx="591">
                  <c:v>3.832119008318295E-3</c:v>
                </c:pt>
                <c:pt idx="592">
                  <c:v>3.8602182994879053E-3</c:v>
                </c:pt>
                <c:pt idx="593">
                  <c:v>3.8882243009041861E-3</c:v>
                </c:pt>
                <c:pt idx="594">
                  <c:v>3.9183028346301274E-3</c:v>
                </c:pt>
                <c:pt idx="595">
                  <c:v>3.9482740731300314E-3</c:v>
                </c:pt>
                <c:pt idx="596">
                  <c:v>3.9781380162418056E-3</c:v>
                </c:pt>
                <c:pt idx="597">
                  <c:v>4.0078946638844037E-3</c:v>
                </c:pt>
                <c:pt idx="598">
                  <c:v>4.0375440162199183E-3</c:v>
                </c:pt>
                <c:pt idx="599">
                  <c:v>4.0670860730052105E-3</c:v>
                </c:pt>
                <c:pt idx="600">
                  <c:v>4.0965208344023729E-3</c:v>
                </c:pt>
                <c:pt idx="601">
                  <c:v>4.1258483003303592E-3</c:v>
                </c:pt>
                <c:pt idx="602">
                  <c:v>4.1550684707081231E-3</c:v>
                </c:pt>
                <c:pt idx="603">
                  <c:v>4.1841813454546184E-3</c:v>
                </c:pt>
                <c:pt idx="604">
                  <c:v>4.2131869246508913E-3</c:v>
                </c:pt>
                <c:pt idx="605">
                  <c:v>4.2420852082969418E-3</c:v>
                </c:pt>
                <c:pt idx="606">
                  <c:v>4.2708761963927699E-3</c:v>
                </c:pt>
                <c:pt idx="607">
                  <c:v>4.2995598886952369E-3</c:v>
                </c:pt>
                <c:pt idx="608">
                  <c:v>4.3281362853664351E-3</c:v>
                </c:pt>
                <c:pt idx="609">
                  <c:v>4.3566053864063647E-3</c:v>
                </c:pt>
                <c:pt idx="610">
                  <c:v>4.3849671915718869E-3</c:v>
                </c:pt>
                <c:pt idx="611">
                  <c:v>4.4132217011061403E-3</c:v>
                </c:pt>
                <c:pt idx="612">
                  <c:v>4.4413689148470326E-3</c:v>
                </c:pt>
                <c:pt idx="613">
                  <c:v>4.4694088327945636E-3</c:v>
                </c:pt>
                <c:pt idx="614">
                  <c:v>4.4973414549487334E-3</c:v>
                </c:pt>
                <c:pt idx="615">
                  <c:v>4.5251667811474494E-3</c:v>
                </c:pt>
                <c:pt idx="616">
                  <c:v>4.5528848115528042E-3</c:v>
                </c:pt>
                <c:pt idx="617">
                  <c:v>4.5804955460027053E-3</c:v>
                </c:pt>
                <c:pt idx="618">
                  <c:v>4.6079989845781988E-3</c:v>
                </c:pt>
                <c:pt idx="619">
                  <c:v>4.6354037812390558E-3</c:v>
                </c:pt>
                <c:pt idx="620">
                  <c:v>4.6629522477503738E-3</c:v>
                </c:pt>
                <c:pt idx="621">
                  <c:v>4.6907568860754534E-3</c:v>
                </c:pt>
                <c:pt idx="622">
                  <c:v>4.718817696295341E-3</c:v>
                </c:pt>
                <c:pt idx="623">
                  <c:v>4.7471346784910828E-3</c:v>
                </c:pt>
                <c:pt idx="624">
                  <c:v>4.7757078327437252E-3</c:v>
                </c:pt>
                <c:pt idx="625">
                  <c:v>4.8045371590532682E-3</c:v>
                </c:pt>
                <c:pt idx="626">
                  <c:v>4.8336226575007579E-3</c:v>
                </c:pt>
                <c:pt idx="627">
                  <c:v>4.8629643281672408E-3</c:v>
                </c:pt>
                <c:pt idx="628">
                  <c:v>4.892562171133763E-3</c:v>
                </c:pt>
                <c:pt idx="629">
                  <c:v>4.9224161864003246E-3</c:v>
                </c:pt>
                <c:pt idx="630">
                  <c:v>4.9525263740479719E-3</c:v>
                </c:pt>
                <c:pt idx="631">
                  <c:v>4.9828927341577511E-3</c:v>
                </c:pt>
                <c:pt idx="632">
                  <c:v>5.0135152668107086E-3</c:v>
                </c:pt>
                <c:pt idx="633">
                  <c:v>5.0443939720878905E-3</c:v>
                </c:pt>
                <c:pt idx="634">
                  <c:v>5.075528849989297E-3</c:v>
                </c:pt>
                <c:pt idx="635">
                  <c:v>5.1069199005149279E-3</c:v>
                </c:pt>
                <c:pt idx="636">
                  <c:v>5.1385671239889685E-3</c:v>
                </c:pt>
                <c:pt idx="637">
                  <c:v>5.1704705201682799E-3</c:v>
                </c:pt>
                <c:pt idx="638">
                  <c:v>5.2026300893770472E-3</c:v>
                </c:pt>
                <c:pt idx="639">
                  <c:v>5.2350458314531778E-3</c:v>
                </c:pt>
                <c:pt idx="640">
                  <c:v>5.2677177466398106E-3</c:v>
                </c:pt>
                <c:pt idx="641">
                  <c:v>5.3006458349369456E-3</c:v>
                </c:pt>
                <c:pt idx="642">
                  <c:v>5.3338300964256291E-3</c:v>
                </c:pt>
                <c:pt idx="643">
                  <c:v>5.3672705311869073E-3</c:v>
                </c:pt>
                <c:pt idx="644">
                  <c:v>5.4009671392207803E-3</c:v>
                </c:pt>
                <c:pt idx="645">
                  <c:v>5.4349199207703869E-3</c:v>
                </c:pt>
                <c:pt idx="646">
                  <c:v>5.4691288756736345E-3</c:v>
                </c:pt>
                <c:pt idx="647">
                  <c:v>5.5035940042547082E-3</c:v>
                </c:pt>
                <c:pt idx="648">
                  <c:v>5.5383153063515156E-3</c:v>
                </c:pt>
                <c:pt idx="649">
                  <c:v>5.5732927822071954E-3</c:v>
                </c:pt>
                <c:pt idx="650">
                  <c:v>5.6085264317407013E-3</c:v>
                </c:pt>
                <c:pt idx="651">
                  <c:v>5.644016255114126E-3</c:v>
                </c:pt>
                <c:pt idx="652">
                  <c:v>5.6797622524895619E-3</c:v>
                </c:pt>
                <c:pt idx="653">
                  <c:v>5.7157644237859628E-3</c:v>
                </c:pt>
                <c:pt idx="654">
                  <c:v>5.7520227691654213E-3</c:v>
                </c:pt>
                <c:pt idx="655">
                  <c:v>5.7885372887089837E-3</c:v>
                </c:pt>
                <c:pt idx="656">
                  <c:v>5.8253079824166498E-3</c:v>
                </c:pt>
                <c:pt idx="657">
                  <c:v>5.8623348505315587E-3</c:v>
                </c:pt>
                <c:pt idx="658">
                  <c:v>5.8996178928916176E-3</c:v>
                </c:pt>
                <c:pt idx="659">
                  <c:v>5.9371571097399656E-3</c:v>
                </c:pt>
                <c:pt idx="660">
                  <c:v>5.9749525011576488E-3</c:v>
                </c:pt>
                <c:pt idx="661">
                  <c:v>6.0130040671446672E-3</c:v>
                </c:pt>
                <c:pt idx="662">
                  <c:v>6.0513118078631134E-3</c:v>
                </c:pt>
                <c:pt idx="663">
                  <c:v>6.0898757233129874E-3</c:v>
                </c:pt>
                <c:pt idx="664">
                  <c:v>6.1286958136563818E-3</c:v>
                </c:pt>
                <c:pt idx="665">
                  <c:v>6.1677720788932966E-3</c:v>
                </c:pt>
                <c:pt idx="666">
                  <c:v>6.2071045191858243E-3</c:v>
                </c:pt>
                <c:pt idx="667">
                  <c:v>6.2466931345339649E-3</c:v>
                </c:pt>
                <c:pt idx="668">
                  <c:v>6.286537925099811E-3</c:v>
                </c:pt>
                <c:pt idx="669">
                  <c:v>6.3266388908833626E-3</c:v>
                </c:pt>
                <c:pt idx="670">
                  <c:v>6.3669960320467123E-3</c:v>
                </c:pt>
                <c:pt idx="671">
                  <c:v>6.4076046235916895E-3</c:v>
                </c:pt>
                <c:pt idx="672">
                  <c:v>6.448332364353826E-3</c:v>
                </c:pt>
                <c:pt idx="673">
                  <c:v>6.4891178287895812E-3</c:v>
                </c:pt>
                <c:pt idx="674">
                  <c:v>6.5299610168989553E-3</c:v>
                </c:pt>
                <c:pt idx="675">
                  <c:v>6.5708619287629944E-3</c:v>
                </c:pt>
                <c:pt idx="676">
                  <c:v>6.6118205643006522E-3</c:v>
                </c:pt>
                <c:pt idx="677">
                  <c:v>6.6528369235929752E-3</c:v>
                </c:pt>
                <c:pt idx="678">
                  <c:v>6.6939110066399632E-3</c:v>
                </c:pt>
                <c:pt idx="679">
                  <c:v>6.7350428134416163E-3</c:v>
                </c:pt>
                <c:pt idx="680">
                  <c:v>6.776232344160027E-3</c:v>
                </c:pt>
                <c:pt idx="681">
                  <c:v>6.8174795986331027E-3</c:v>
                </c:pt>
                <c:pt idx="682">
                  <c:v>6.8587845768608435E-3</c:v>
                </c:pt>
                <c:pt idx="683">
                  <c:v>6.900147279005342E-3</c:v>
                </c:pt>
                <c:pt idx="684">
                  <c:v>6.941567705066598E-3</c:v>
                </c:pt>
                <c:pt idx="685">
                  <c:v>6.9830458550446117E-3</c:v>
                </c:pt>
                <c:pt idx="686">
                  <c:v>7.0245817288583368E-3</c:v>
                </c:pt>
                <c:pt idx="687">
                  <c:v>7.0661753266698657E-3</c:v>
                </c:pt>
                <c:pt idx="688">
                  <c:v>7.1078266483981523E-3</c:v>
                </c:pt>
                <c:pt idx="689">
                  <c:v>7.149535694205289E-3</c:v>
                </c:pt>
                <c:pt idx="690">
                  <c:v>7.1913024639291834E-3</c:v>
                </c:pt>
                <c:pt idx="691">
                  <c:v>7.2331269576508816E-3</c:v>
                </c:pt>
                <c:pt idx="692">
                  <c:v>7.2750091754514301E-3</c:v>
                </c:pt>
                <c:pt idx="693">
                  <c:v>7.3169491172497825E-3</c:v>
                </c:pt>
                <c:pt idx="694">
                  <c:v>7.3589467832080313E-3</c:v>
                </c:pt>
                <c:pt idx="695">
                  <c:v>7.401002173164084E-3</c:v>
                </c:pt>
                <c:pt idx="696">
                  <c:v>7.4491361586670468E-3</c:v>
                </c:pt>
                <c:pt idx="697">
                  <c:v>7.4913152432398711E-3</c:v>
                </c:pt>
                <c:pt idx="698">
                  <c:v>7.5335520519725918E-3</c:v>
                </c:pt>
                <c:pt idx="699">
                  <c:v>7.5758465849462553E-3</c:v>
                </c:pt>
                <c:pt idx="700">
                  <c:v>7.618198841998769E-3</c:v>
                </c:pt>
                <c:pt idx="701">
                  <c:v>7.6606088233732716E-3</c:v>
                </c:pt>
                <c:pt idx="702">
                  <c:v>7.7030765289887171E-3</c:v>
                </c:pt>
                <c:pt idx="703">
                  <c:v>7.7456019588451053E-3</c:v>
                </c:pt>
                <c:pt idx="704">
                  <c:v>7.7881851129424362E-3</c:v>
                </c:pt>
                <c:pt idx="705">
                  <c:v>7.8308259913617562E-3</c:v>
                </c:pt>
                <c:pt idx="706">
                  <c:v>7.8735245941030652E-3</c:v>
                </c:pt>
                <c:pt idx="707">
                  <c:v>7.9162809211663632E-3</c:v>
                </c:pt>
                <c:pt idx="708">
                  <c:v>7.9590949726326965E-3</c:v>
                </c:pt>
                <c:pt idx="709">
                  <c:v>8.0019667484210188E-3</c:v>
                </c:pt>
                <c:pt idx="710">
                  <c:v>8.0448962486934228E-3</c:v>
                </c:pt>
                <c:pt idx="711">
                  <c:v>8.087883473368862E-3</c:v>
                </c:pt>
                <c:pt idx="712">
                  <c:v>8.1309284224473366E-3</c:v>
                </c:pt>
                <c:pt idx="713">
                  <c:v>8.1740310960098927E-3</c:v>
                </c:pt>
                <c:pt idx="714">
                  <c:v>8.2171914940565305E-3</c:v>
                </c:pt>
                <c:pt idx="715">
                  <c:v>8.2604096165872498E-3</c:v>
                </c:pt>
                <c:pt idx="716">
                  <c:v>8.303685463683097E-3</c:v>
                </c:pt>
                <c:pt idx="717">
                  <c:v>8.3470190353440721E-3</c:v>
                </c:pt>
                <c:pt idx="718">
                  <c:v>8.3904103314891287E-3</c:v>
                </c:pt>
                <c:pt idx="719">
                  <c:v>8.4338593522803595E-3</c:v>
                </c:pt>
                <c:pt idx="720">
                  <c:v>8.4773660976367182E-3</c:v>
                </c:pt>
                <c:pt idx="721">
                  <c:v>8.5209305677202973E-3</c:v>
                </c:pt>
                <c:pt idx="722">
                  <c:v>8.564552762287958E-3</c:v>
                </c:pt>
                <c:pt idx="723">
                  <c:v>8.6082283418786876E-3</c:v>
                </c:pt>
                <c:pt idx="724">
                  <c:v>8.6518357925069456E-3</c:v>
                </c:pt>
                <c:pt idx="725">
                  <c:v>8.6953186969651597E-3</c:v>
                </c:pt>
                <c:pt idx="726">
                  <c:v>8.7386770554154225E-3</c:v>
                </c:pt>
                <c:pt idx="727">
                  <c:v>8.7819108675335489E-3</c:v>
                </c:pt>
                <c:pt idx="728">
                  <c:v>8.8250201334816314E-3</c:v>
                </c:pt>
                <c:pt idx="729">
                  <c:v>8.8680048530975775E-3</c:v>
                </c:pt>
                <c:pt idx="730">
                  <c:v>8.9108650264624334E-3</c:v>
                </c:pt>
                <c:pt idx="731">
                  <c:v>8.9536006534951529E-3</c:v>
                </c:pt>
                <c:pt idx="732">
                  <c:v>8.9962117339525971E-3</c:v>
                </c:pt>
                <c:pt idx="733">
                  <c:v>9.0386982681589512E-3</c:v>
                </c:pt>
                <c:pt idx="734">
                  <c:v>9.0810602557089837E-3</c:v>
                </c:pt>
                <c:pt idx="735">
                  <c:v>9.1232976967647872E-3</c:v>
                </c:pt>
                <c:pt idx="736">
                  <c:v>9.1654105912453154E-3</c:v>
                </c:pt>
                <c:pt idx="737">
                  <c:v>9.2073989390695221E-3</c:v>
                </c:pt>
                <c:pt idx="738">
                  <c:v>9.2492627402374072E-3</c:v>
                </c:pt>
                <c:pt idx="739">
                  <c:v>9.2910019946679245E-3</c:v>
                </c:pt>
                <c:pt idx="740">
                  <c:v>9.3326167024421203E-3</c:v>
                </c:pt>
                <c:pt idx="741">
                  <c:v>9.3741068633168556E-3</c:v>
                </c:pt>
                <c:pt idx="742">
                  <c:v>9.4154724773731768E-3</c:v>
                </c:pt>
                <c:pt idx="743">
                  <c:v>9.4567135445300377E-3</c:v>
                </c:pt>
                <c:pt idx="744">
                  <c:v>9.4978300647874381E-3</c:v>
                </c:pt>
                <c:pt idx="745">
                  <c:v>9.5388220380643318E-3</c:v>
                </c:pt>
                <c:pt idx="746">
                  <c:v>9.5796894643607189E-3</c:v>
                </c:pt>
                <c:pt idx="747">
                  <c:v>9.620432343595553E-3</c:v>
                </c:pt>
                <c:pt idx="748">
                  <c:v>9.6610506756067416E-3</c:v>
                </c:pt>
                <c:pt idx="749">
                  <c:v>9.7015444606374235E-3</c:v>
                </c:pt>
                <c:pt idx="750">
                  <c:v>9.7419136984444599E-3</c:v>
                </c:pt>
                <c:pt idx="751">
                  <c:v>9.7821583890278507E-3</c:v>
                </c:pt>
                <c:pt idx="752">
                  <c:v>9.8222785323875961E-3</c:v>
                </c:pt>
                <c:pt idx="753">
                  <c:v>9.8622741283616033E-3</c:v>
                </c:pt>
                <c:pt idx="754">
                  <c:v>9.9021451771119651E-3</c:v>
                </c:pt>
                <c:pt idx="755">
                  <c:v>9.9418916783955424E-3</c:v>
                </c:pt>
                <c:pt idx="756">
                  <c:v>9.9815136322933817E-3</c:v>
                </c:pt>
                <c:pt idx="757">
                  <c:v>1.002101103864339E-2</c:v>
                </c:pt>
                <c:pt idx="758">
                  <c:v>1.0060383897526615E-2</c:v>
                </c:pt>
                <c:pt idx="759">
                  <c:v>1.0099632208943055E-2</c:v>
                </c:pt>
                <c:pt idx="760">
                  <c:v>1.0138755972730618E-2</c:v>
                </c:pt>
                <c:pt idx="761">
                  <c:v>1.0177755188808257E-2</c:v>
                </c:pt>
                <c:pt idx="762">
                  <c:v>1.0216629857338067E-2</c:v>
                </c:pt>
                <c:pt idx="763">
                  <c:v>1.0255379978157952E-2</c:v>
                </c:pt>
                <c:pt idx="764">
                  <c:v>1.0294005551186869E-2</c:v>
                </c:pt>
                <c:pt idx="765">
                  <c:v>1.0332506576424816E-2</c:v>
                </c:pt>
                <c:pt idx="766">
                  <c:v>1.0370883053871793E-2</c:v>
                </c:pt>
                <c:pt idx="767">
                  <c:v>1.0409134983446755E-2</c:v>
                </c:pt>
                <c:pt idx="768">
                  <c:v>1.0447262365149701E-2</c:v>
                </c:pt>
                <c:pt idx="769">
                  <c:v>1.0485265198818539E-2</c:v>
                </c:pt>
                <c:pt idx="770">
                  <c:v>1.052314348461536E-2</c:v>
                </c:pt>
                <c:pt idx="771">
                  <c:v>1.0560897222297028E-2</c:v>
                </c:pt>
                <c:pt idx="772">
                  <c:v>1.0598526411944587E-2</c:v>
                </c:pt>
                <c:pt idx="773">
                  <c:v>1.0636031053558037E-2</c:v>
                </c:pt>
                <c:pt idx="774">
                  <c:v>1.0673411146975287E-2</c:v>
                </c:pt>
                <c:pt idx="775">
                  <c:v>1.0710666056388263E-2</c:v>
                </c:pt>
                <c:pt idx="776">
                  <c:v>1.0747690233199325E-2</c:v>
                </c:pt>
                <c:pt idx="777">
                  <c:v>1.0784402926217185E-2</c:v>
                </c:pt>
                <c:pt idx="778">
                  <c:v>1.0820804135441842E-2</c:v>
                </c:pt>
                <c:pt idx="779">
                  <c:v>1.0856893860711203E-2</c:v>
                </c:pt>
                <c:pt idx="780">
                  <c:v>1.0892672101944223E-2</c:v>
                </c:pt>
                <c:pt idx="781">
                  <c:v>1.0928138859140901E-2</c:v>
                </c:pt>
                <c:pt idx="782">
                  <c:v>1.0963294131977053E-2</c:v>
                </c:pt>
                <c:pt idx="783">
                  <c:v>1.0998137920695816E-2</c:v>
                </c:pt>
                <c:pt idx="784">
                  <c:v>1.1032670224891961E-2</c:v>
                </c:pt>
                <c:pt idx="785">
                  <c:v>1.1066891044646532E-2</c:v>
                </c:pt>
                <c:pt idx="786">
                  <c:v>1.1100800379878484E-2</c:v>
                </c:pt>
                <c:pt idx="787">
                  <c:v>1.1134398230425724E-2</c:v>
                </c:pt>
                <c:pt idx="788">
                  <c:v>1.1167684596207206E-2</c:v>
                </c:pt>
                <c:pt idx="789">
                  <c:v>1.120065947722293E-2</c:v>
                </c:pt>
                <c:pt idx="790">
                  <c:v>1.1233322873229756E-2</c:v>
                </c:pt>
                <c:pt idx="791">
                  <c:v>1.1265674784389779E-2</c:v>
                </c:pt>
                <c:pt idx="792">
                  <c:v>1.1297715210378811E-2</c:v>
                </c:pt>
                <c:pt idx="793">
                  <c:v>1.1329444151277901E-2</c:v>
                </c:pt>
                <c:pt idx="794">
                  <c:v>1.1360861606924955E-2</c:v>
                </c:pt>
                <c:pt idx="795">
                  <c:v>1.1391967577238926E-2</c:v>
                </c:pt>
                <c:pt idx="796">
                  <c:v>1.1422762062138769E-2</c:v>
                </c:pt>
                <c:pt idx="797">
                  <c:v>1.1453245061543438E-2</c:v>
                </c:pt>
                <c:pt idx="798">
                  <c:v>1.1483416575452932E-2</c:v>
                </c:pt>
                <c:pt idx="799">
                  <c:v>1.1513276603705158E-2</c:v>
                </c:pt>
                <c:pt idx="800">
                  <c:v>1.1542825146300117E-2</c:v>
                </c:pt>
                <c:pt idx="801">
                  <c:v>1.1572062203075717E-2</c:v>
                </c:pt>
                <c:pt idx="802">
                  <c:v>1.160098777395091E-2</c:v>
                </c:pt>
                <c:pt idx="803">
                  <c:v>1.1629601859006744E-2</c:v>
                </c:pt>
                <c:pt idx="804">
                  <c:v>1.1657904457919033E-2</c:v>
                </c:pt>
                <c:pt idx="805">
                  <c:v>1.1685895570849869E-2</c:v>
                </c:pt>
                <c:pt idx="806">
                  <c:v>1.1713575197556114E-2</c:v>
                </c:pt>
                <c:pt idx="807">
                  <c:v>1.1740943338118814E-2</c:v>
                </c:pt>
                <c:pt idx="808">
                  <c:v>1.1767999992375877E-2</c:v>
                </c:pt>
                <c:pt idx="809">
                  <c:v>1.1794745160246256E-2</c:v>
                </c:pt>
                <c:pt idx="810">
                  <c:v>1.1821178841729951E-2</c:v>
                </c:pt>
                <c:pt idx="811">
                  <c:v>1.184730103666487E-2</c:v>
                </c:pt>
                <c:pt idx="812">
                  <c:v>1.1873111745132059E-2</c:v>
                </c:pt>
                <c:pt idx="813">
                  <c:v>1.1898610966888379E-2</c:v>
                </c:pt>
                <c:pt idx="814">
                  <c:v>1.192379870193383E-2</c:v>
                </c:pt>
                <c:pt idx="815">
                  <c:v>1.1948674950268412E-2</c:v>
                </c:pt>
                <c:pt idx="816">
                  <c:v>1.1973239711811079E-2</c:v>
                </c:pt>
                <c:pt idx="817">
                  <c:v>1.1997492986399738E-2</c:v>
                </c:pt>
                <c:pt idx="818">
                  <c:v>1.2021434774115436E-2</c:v>
                </c:pt>
                <c:pt idx="819">
                  <c:v>1.2045065074715033E-2</c:v>
                </c:pt>
                <c:pt idx="820">
                  <c:v>1.2068383888360623E-2</c:v>
                </c:pt>
                <c:pt idx="821">
                  <c:v>1.2091391214809066E-2</c:v>
                </c:pt>
                <c:pt idx="822">
                  <c:v>1.2114087054141409E-2</c:v>
                </c:pt>
                <c:pt idx="823">
                  <c:v>1.2136471406114513E-2</c:v>
                </c:pt>
                <c:pt idx="824">
                  <c:v>1.215854427089047E-2</c:v>
                </c:pt>
                <c:pt idx="825">
                  <c:v>1.2180305648307188E-2</c:v>
                </c:pt>
                <c:pt idx="826">
                  <c:v>1.2201755538202574E-2</c:v>
                </c:pt>
                <c:pt idx="827">
                  <c:v>1.2222893940738722E-2</c:v>
                </c:pt>
                <c:pt idx="828">
                  <c:v>1.2243791710626617E-2</c:v>
                </c:pt>
                <c:pt idx="829">
                  <c:v>1.2264601458175095E-2</c:v>
                </c:pt>
                <c:pt idx="830">
                  <c:v>1.2285328633827586E-2</c:v>
                </c:pt>
                <c:pt idx="831">
                  <c:v>1.2305973237665135E-2</c:v>
                </c:pt>
                <c:pt idx="832">
                  <c:v>1.2326535269525651E-2</c:v>
                </c:pt>
                <c:pt idx="833">
                  <c:v>1.2347014729571226E-2</c:v>
                </c:pt>
                <c:pt idx="834">
                  <c:v>1.2367411617558721E-2</c:v>
                </c:pt>
                <c:pt idx="835">
                  <c:v>1.2387725933569183E-2</c:v>
                </c:pt>
                <c:pt idx="836">
                  <c:v>1.2407957677683656E-2</c:v>
                </c:pt>
                <c:pt idx="837">
                  <c:v>1.2428106849821097E-2</c:v>
                </c:pt>
                <c:pt idx="838">
                  <c:v>1.244817345006255E-2</c:v>
                </c:pt>
                <c:pt idx="839">
                  <c:v>1.2468157478164876E-2</c:v>
                </c:pt>
                <c:pt idx="840">
                  <c:v>1.2488058934209123E-2</c:v>
                </c:pt>
                <c:pt idx="841">
                  <c:v>1.2507877818276336E-2</c:v>
                </c:pt>
                <c:pt idx="842">
                  <c:v>1.2527614130366516E-2</c:v>
                </c:pt>
                <c:pt idx="843">
                  <c:v>1.2547267870236523E-2</c:v>
                </c:pt>
                <c:pt idx="844">
                  <c:v>1.2566839038129496E-2</c:v>
                </c:pt>
                <c:pt idx="845">
                  <c:v>1.2586327633883343E-2</c:v>
                </c:pt>
                <c:pt idx="846">
                  <c:v>1.260573365757911E-2</c:v>
                </c:pt>
                <c:pt idx="847">
                  <c:v>1.2625057109216797E-2</c:v>
                </c:pt>
                <c:pt idx="848">
                  <c:v>1.2644297988634312E-2</c:v>
                </c:pt>
                <c:pt idx="849">
                  <c:v>1.2663456295912701E-2</c:v>
                </c:pt>
                <c:pt idx="850">
                  <c:v>1.2682532031133009E-2</c:v>
                </c:pt>
                <c:pt idx="851">
                  <c:v>1.2701525194052099E-2</c:v>
                </c:pt>
                <c:pt idx="852">
                  <c:v>1.2728958366987991E-2</c:v>
                </c:pt>
                <c:pt idx="853">
                  <c:v>1.2747752309179758E-2</c:v>
                </c:pt>
                <c:pt idx="854">
                  <c:v>1.2766463675342178E-2</c:v>
                </c:pt>
                <c:pt idx="855">
                  <c:v>1.2785092465394204E-2</c:v>
                </c:pt>
                <c:pt idx="856">
                  <c:v>1.2803638679335835E-2</c:v>
                </c:pt>
                <c:pt idx="857">
                  <c:v>1.2822102317113043E-2</c:v>
                </c:pt>
                <c:pt idx="858">
                  <c:v>1.284048337869881E-2</c:v>
                </c:pt>
                <c:pt idx="859">
                  <c:v>1.2858781864012089E-2</c:v>
                </c:pt>
                <c:pt idx="860">
                  <c:v>1.2876997773052883E-2</c:v>
                </c:pt>
                <c:pt idx="861">
                  <c:v>1.2895131105794174E-2</c:v>
                </c:pt>
                <c:pt idx="862">
                  <c:v>1.2913181862181934E-2</c:v>
                </c:pt>
                <c:pt idx="863">
                  <c:v>1.2931150042162129E-2</c:v>
                </c:pt>
                <c:pt idx="864">
                  <c:v>1.294903564573476E-2</c:v>
                </c:pt>
                <c:pt idx="865">
                  <c:v>1.2966838672845798E-2</c:v>
                </c:pt>
                <c:pt idx="866">
                  <c:v>1.298455912344121E-2</c:v>
                </c:pt>
                <c:pt idx="867">
                  <c:v>1.3002196997548012E-2</c:v>
                </c:pt>
                <c:pt idx="868">
                  <c:v>1.3026786347883901E-2</c:v>
                </c:pt>
                <c:pt idx="869">
                  <c:v>1.304422243344705E-2</c:v>
                </c:pt>
                <c:pt idx="870">
                  <c:v>1.3061575946465842E-2</c:v>
                </c:pt>
                <c:pt idx="871">
                  <c:v>1.3078846887102369E-2</c:v>
                </c:pt>
                <c:pt idx="872">
                  <c:v>1.3096035255275584E-2</c:v>
                </c:pt>
                <c:pt idx="873">
                  <c:v>1.3113141051066535E-2</c:v>
                </c:pt>
                <c:pt idx="874">
                  <c:v>1.3130164274313127E-2</c:v>
                </c:pt>
                <c:pt idx="875">
                  <c:v>1.3147104925096409E-2</c:v>
                </c:pt>
                <c:pt idx="876">
                  <c:v>1.3163963003497425E-2</c:v>
                </c:pt>
                <c:pt idx="877">
                  <c:v>1.3180738509354084E-2</c:v>
                </c:pt>
                <c:pt idx="878">
                  <c:v>1.3197431442666385E-2</c:v>
                </c:pt>
                <c:pt idx="879">
                  <c:v>1.3214043088098926E-2</c:v>
                </c:pt>
                <c:pt idx="880">
                  <c:v>1.3230609413666938E-2</c:v>
                </c:pt>
                <c:pt idx="881">
                  <c:v>1.3247147118875535E-2</c:v>
                </c:pt>
                <c:pt idx="882">
                  <c:v>1.3263656203724716E-2</c:v>
                </c:pt>
                <c:pt idx="883">
                  <c:v>1.3280136668133435E-2</c:v>
                </c:pt>
                <c:pt idx="884">
                  <c:v>1.3296588512263785E-2</c:v>
                </c:pt>
                <c:pt idx="885">
                  <c:v>1.3313011735953673E-2</c:v>
                </c:pt>
                <c:pt idx="886">
                  <c:v>1.3329406339365191E-2</c:v>
                </c:pt>
                <c:pt idx="887">
                  <c:v>1.33457723222552E-2</c:v>
                </c:pt>
                <c:pt idx="888">
                  <c:v>1.3362109684866841E-2</c:v>
                </c:pt>
                <c:pt idx="889">
                  <c:v>1.3378418427038019E-2</c:v>
                </c:pt>
                <c:pt idx="890">
                  <c:v>1.3394698548849782E-2</c:v>
                </c:pt>
                <c:pt idx="891">
                  <c:v>1.3410950050221082E-2</c:v>
                </c:pt>
                <c:pt idx="892">
                  <c:v>1.3427172931232967E-2</c:v>
                </c:pt>
                <c:pt idx="893">
                  <c:v>1.344336719180439E-2</c:v>
                </c:pt>
                <c:pt idx="894">
                  <c:v>1.345953283193535E-2</c:v>
                </c:pt>
                <c:pt idx="895">
                  <c:v>1.3475669851625849E-2</c:v>
                </c:pt>
                <c:pt idx="896">
                  <c:v>1.3491778251037978E-2</c:v>
                </c:pt>
                <c:pt idx="897">
                  <c:v>1.3507858029928599E-2</c:v>
                </c:pt>
                <c:pt idx="898">
                  <c:v>1.3523909188459804E-2</c:v>
                </c:pt>
                <c:pt idx="899">
                  <c:v>1.3539931726469501E-2</c:v>
                </c:pt>
                <c:pt idx="900">
                  <c:v>1.3555925644119782E-2</c:v>
                </c:pt>
                <c:pt idx="901">
                  <c:v>1.3571890941248554E-2</c:v>
                </c:pt>
                <c:pt idx="902">
                  <c:v>1.3587827618017911E-2</c:v>
                </c:pt>
                <c:pt idx="903">
                  <c:v>1.3603735674346806E-2</c:v>
                </c:pt>
                <c:pt idx="904">
                  <c:v>1.3619615110235239E-2</c:v>
                </c:pt>
                <c:pt idx="905">
                  <c:v>1.3635465925602164E-2</c:v>
                </c:pt>
                <c:pt idx="906">
                  <c:v>1.3651288120528626E-2</c:v>
                </c:pt>
                <c:pt idx="907">
                  <c:v>1.3667081695014627E-2</c:v>
                </c:pt>
                <c:pt idx="908">
                  <c:v>1.3682846649060165E-2</c:v>
                </c:pt>
                <c:pt idx="909">
                  <c:v>1.3698582982665242E-2</c:v>
                </c:pt>
                <c:pt idx="910">
                  <c:v>1.371429069574881E-2</c:v>
                </c:pt>
                <c:pt idx="911">
                  <c:v>1.372996978831087E-2</c:v>
                </c:pt>
                <c:pt idx="912">
                  <c:v>1.3745620260432467E-2</c:v>
                </c:pt>
                <c:pt idx="913">
                  <c:v>1.3761242112113603E-2</c:v>
                </c:pt>
                <c:pt idx="914">
                  <c:v>1.377683534327323E-2</c:v>
                </c:pt>
                <c:pt idx="915">
                  <c:v>1.379239995391135E-2</c:v>
                </c:pt>
                <c:pt idx="916">
                  <c:v>1.3807935944190053E-2</c:v>
                </c:pt>
                <c:pt idx="917">
                  <c:v>1.3823443313866202E-2</c:v>
                </c:pt>
                <c:pt idx="918">
                  <c:v>1.3838922063020842E-2</c:v>
                </c:pt>
                <c:pt idx="919">
                  <c:v>1.385437219173502E-2</c:v>
                </c:pt>
                <c:pt idx="920">
                  <c:v>1.3869793699927691E-2</c:v>
                </c:pt>
                <c:pt idx="921">
                  <c:v>1.3885186587517806E-2</c:v>
                </c:pt>
                <c:pt idx="922">
                  <c:v>1.3900550854667459E-2</c:v>
                </c:pt>
                <c:pt idx="923">
                  <c:v>1.3915886501376651E-2</c:v>
                </c:pt>
                <c:pt idx="924">
                  <c:v>1.3931193527483288E-2</c:v>
                </c:pt>
                <c:pt idx="925">
                  <c:v>1.3946471933068416E-2</c:v>
                </c:pt>
                <c:pt idx="926">
                  <c:v>1.3961721718213083E-2</c:v>
                </c:pt>
                <c:pt idx="927">
                  <c:v>1.3976942882755194E-2</c:v>
                </c:pt>
                <c:pt idx="928">
                  <c:v>1.3992135426694752E-2</c:v>
                </c:pt>
                <c:pt idx="929">
                  <c:v>1.4007299350112801E-2</c:v>
                </c:pt>
                <c:pt idx="930">
                  <c:v>1.4022434653009341E-2</c:v>
                </c:pt>
                <c:pt idx="931">
                  <c:v>1.4037537757596308E-2</c:v>
                </c:pt>
                <c:pt idx="932">
                  <c:v>1.405250848596995E-2</c:v>
                </c:pt>
                <c:pt idx="933">
                  <c:v>1.4067300326804366E-2</c:v>
                </c:pt>
                <c:pt idx="934">
                  <c:v>1.4081913280099556E-2</c:v>
                </c:pt>
                <c:pt idx="935">
                  <c:v>1.4096347345936566E-2</c:v>
                </c:pt>
                <c:pt idx="936">
                  <c:v>1.4110602524315397E-2</c:v>
                </c:pt>
                <c:pt idx="937">
                  <c:v>1.4124678814992908E-2</c:v>
                </c:pt>
                <c:pt idx="938">
                  <c:v>1.4138576218131194E-2</c:v>
                </c:pt>
                <c:pt idx="939">
                  <c:v>1.4152294733730253E-2</c:v>
                </c:pt>
                <c:pt idx="940">
                  <c:v>1.416583436170904E-2</c:v>
                </c:pt>
                <c:pt idx="941">
                  <c:v>1.4179195101905462E-2</c:v>
                </c:pt>
                <c:pt idx="942">
                  <c:v>1.4192376954562658E-2</c:v>
                </c:pt>
                <c:pt idx="943">
                  <c:v>1.4205379919599581E-2</c:v>
                </c:pt>
                <c:pt idx="944">
                  <c:v>1.4218203996773093E-2</c:v>
                </c:pt>
                <c:pt idx="945">
                  <c:v>1.4230849186407379E-2</c:v>
                </c:pt>
                <c:pt idx="946">
                  <c:v>1.4243315488178254E-2</c:v>
                </c:pt>
                <c:pt idx="947">
                  <c:v>1.4255602902328857E-2</c:v>
                </c:pt>
                <c:pt idx="948">
                  <c:v>1.4267711428535002E-2</c:v>
                </c:pt>
                <c:pt idx="949">
                  <c:v>1.4279641067039828E-2</c:v>
                </c:pt>
                <c:pt idx="950">
                  <c:v>1.4291391817762289E-2</c:v>
                </c:pt>
                <c:pt idx="951">
                  <c:v>1.4302963680621339E-2</c:v>
                </c:pt>
                <c:pt idx="952">
                  <c:v>1.4314356655616978E-2</c:v>
                </c:pt>
                <c:pt idx="953">
                  <c:v>1.4325570742911298E-2</c:v>
                </c:pt>
                <c:pt idx="954">
                  <c:v>1.4336605942099068E-2</c:v>
                </c:pt>
                <c:pt idx="955">
                  <c:v>1.4347462253585519E-2</c:v>
                </c:pt>
                <c:pt idx="956">
                  <c:v>1.4358139677046466E-2</c:v>
                </c:pt>
                <c:pt idx="957">
                  <c:v>1.4368638212644003E-2</c:v>
                </c:pt>
                <c:pt idx="958">
                  <c:v>1.4378957860297081E-2</c:v>
                </c:pt>
                <c:pt idx="959">
                  <c:v>1.4389098620005703E-2</c:v>
                </c:pt>
                <c:pt idx="960">
                  <c:v>1.439906049168882E-2</c:v>
                </c:pt>
                <c:pt idx="961">
                  <c:v>1.440884347542748E-2</c:v>
                </c:pt>
                <c:pt idx="962">
                  <c:v>1.4418447571221682E-2</c:v>
                </c:pt>
                <c:pt idx="963">
                  <c:v>1.442787277899038E-2</c:v>
                </c:pt>
                <c:pt idx="964">
                  <c:v>1.4437119098733575E-2</c:v>
                </c:pt>
                <c:pt idx="965">
                  <c:v>1.444618653037022E-2</c:v>
                </c:pt>
                <c:pt idx="966">
                  <c:v>1.445507507398136E-2</c:v>
                </c:pt>
                <c:pt idx="967">
                  <c:v>1.4463784729566997E-2</c:v>
                </c:pt>
                <c:pt idx="968">
                  <c:v>1.4472315497046084E-2</c:v>
                </c:pt>
                <c:pt idx="969">
                  <c:v>1.4480667376418621E-2</c:v>
                </c:pt>
                <c:pt idx="970">
                  <c:v>1.4488840367765654E-2</c:v>
                </c:pt>
                <c:pt idx="971">
                  <c:v>1.4496834470925091E-2</c:v>
                </c:pt>
                <c:pt idx="972">
                  <c:v>1.4504649685977977E-2</c:v>
                </c:pt>
                <c:pt idx="973">
                  <c:v>1.4512286012924314E-2</c:v>
                </c:pt>
                <c:pt idx="974">
                  <c:v>1.4519743451602007E-2</c:v>
                </c:pt>
                <c:pt idx="975">
                  <c:v>1.4527022002254197E-2</c:v>
                </c:pt>
                <c:pt idx="976">
                  <c:v>1.4534121664718791E-2</c:v>
                </c:pt>
                <c:pt idx="977">
                  <c:v>1.4541042438995788E-2</c:v>
                </c:pt>
                <c:pt idx="978">
                  <c:v>1.4547784325085189E-2</c:v>
                </c:pt>
                <c:pt idx="979">
                  <c:v>1.4554347322905947E-2</c:v>
                </c:pt>
                <c:pt idx="980">
                  <c:v>1.4560731432539109E-2</c:v>
                </c:pt>
                <c:pt idx="981">
                  <c:v>1.4566936654065721E-2</c:v>
                </c:pt>
                <c:pt idx="982">
                  <c:v>1.4572962987242644E-2</c:v>
                </c:pt>
                <c:pt idx="983">
                  <c:v>1.457881043223197E-2</c:v>
                </c:pt>
                <c:pt idx="984">
                  <c:v>1.4584478988952654E-2</c:v>
                </c:pt>
                <c:pt idx="985">
                  <c:v>1.4589968657404695E-2</c:v>
                </c:pt>
                <c:pt idx="986">
                  <c:v>1.4595279437588093E-2</c:v>
                </c:pt>
                <c:pt idx="987">
                  <c:v>1.4600411329502849E-2</c:v>
                </c:pt>
                <c:pt idx="988">
                  <c:v>1.4605364333230009E-2</c:v>
                </c:pt>
                <c:pt idx="989">
                  <c:v>1.4610138448607479E-2</c:v>
                </c:pt>
                <c:pt idx="990">
                  <c:v>1.4614733675635261E-2</c:v>
                </c:pt>
                <c:pt idx="991">
                  <c:v>1.4619150014475446E-2</c:v>
                </c:pt>
                <c:pt idx="992">
                  <c:v>1.4623387464965942E-2</c:v>
                </c:pt>
                <c:pt idx="993">
                  <c:v>1.462744602710675E-2</c:v>
                </c:pt>
                <c:pt idx="994">
                  <c:v>1.4631325700978914E-2</c:v>
                </c:pt>
                <c:pt idx="995">
                  <c:v>1.463502648650139E-2</c:v>
                </c:pt>
                <c:pt idx="996">
                  <c:v>1.4638548383674177E-2</c:v>
                </c:pt>
                <c:pt idx="997">
                  <c:v>1.4641891392578321E-2</c:v>
                </c:pt>
                <c:pt idx="998">
                  <c:v>1.4645055513132776E-2</c:v>
                </c:pt>
                <c:pt idx="999">
                  <c:v>1.4648040745256496E-2</c:v>
                </c:pt>
                <c:pt idx="1000">
                  <c:v>1.4650847089111574E-2</c:v>
                </c:pt>
                <c:pt idx="1001">
                  <c:v>1.4653474544616962E-2</c:v>
                </c:pt>
                <c:pt idx="1002">
                  <c:v>1.4655923111691616E-2</c:v>
                </c:pt>
                <c:pt idx="1003">
                  <c:v>1.4658192790497626E-2</c:v>
                </c:pt>
                <c:pt idx="1004">
                  <c:v>1.4660283580872902E-2</c:v>
                </c:pt>
                <c:pt idx="1005">
                  <c:v>1.4662195482898488E-2</c:v>
                </c:pt>
                <c:pt idx="1006">
                  <c:v>1.4663928496574385E-2</c:v>
                </c:pt>
                <c:pt idx="1007">
                  <c:v>1.4665482621900594E-2</c:v>
                </c:pt>
                <c:pt idx="1008">
                  <c:v>1.4667039718059272E-2</c:v>
                </c:pt>
                <c:pt idx="1009">
                  <c:v>1.4668210511172841E-2</c:v>
                </c:pt>
                <c:pt idx="1010">
                  <c:v>1.4669202415855676E-2</c:v>
                </c:pt>
                <c:pt idx="1011">
                  <c:v>1.4670015432188821E-2</c:v>
                </c:pt>
                <c:pt idx="1012">
                  <c:v>1.4670649560091231E-2</c:v>
                </c:pt>
                <c:pt idx="1013">
                  <c:v>1.4671104799562906E-2</c:v>
                </c:pt>
                <c:pt idx="1014">
                  <c:v>1.4671381150846985E-2</c:v>
                </c:pt>
                <c:pt idx="1015">
                  <c:v>1.4671478613538236E-2</c:v>
                </c:pt>
                <c:pt idx="1016">
                  <c:v>1.4671397187960844E-2</c:v>
                </c:pt>
                <c:pt idx="1017">
                  <c:v>1.4671136874033763E-2</c:v>
                </c:pt>
                <c:pt idx="1018">
                  <c:v>1.4670697671675947E-2</c:v>
                </c:pt>
                <c:pt idx="1019">
                  <c:v>1.4670079580887396E-2</c:v>
                </c:pt>
                <c:pt idx="1020">
                  <c:v>1.4669282601749156E-2</c:v>
                </c:pt>
                <c:pt idx="1021">
                  <c:v>1.4668306734261227E-2</c:v>
                </c:pt>
                <c:pt idx="1022">
                  <c:v>1.4667151978423609E-2</c:v>
                </c:pt>
                <c:pt idx="1023">
                  <c:v>1.4665818334155256E-2</c:v>
                </c:pt>
                <c:pt idx="1024">
                  <c:v>1.4664305801537214E-2</c:v>
                </c:pt>
                <c:pt idx="1025">
                  <c:v>1.4662614380488437E-2</c:v>
                </c:pt>
                <c:pt idx="1026">
                  <c:v>1.4660744071171017E-2</c:v>
                </c:pt>
                <c:pt idx="1027">
                  <c:v>1.4658694873422862E-2</c:v>
                </c:pt>
                <c:pt idx="1028">
                  <c:v>1.4656466787325018E-2</c:v>
                </c:pt>
                <c:pt idx="1029">
                  <c:v>1.4654059812796438E-2</c:v>
                </c:pt>
                <c:pt idx="1030">
                  <c:v>1.4651473949999216E-2</c:v>
                </c:pt>
                <c:pt idx="1031">
                  <c:v>1.4648709198852305E-2</c:v>
                </c:pt>
                <c:pt idx="1032">
                  <c:v>1.4645765559274659E-2</c:v>
                </c:pt>
                <c:pt idx="1033">
                  <c:v>1.4642643031428371E-2</c:v>
                </c:pt>
                <c:pt idx="1034">
                  <c:v>1.4639341615313439E-2</c:v>
                </c:pt>
                <c:pt idx="1035">
                  <c:v>1.4635861851346466E-2</c:v>
                </c:pt>
                <c:pt idx="1036">
                  <c:v>1.4632293492204962E-2</c:v>
                </c:pt>
                <c:pt idx="1037">
                  <c:v>1.4628705203701964E-2</c:v>
                </c:pt>
                <c:pt idx="1038">
                  <c:v>1.4625096985756425E-2</c:v>
                </c:pt>
                <c:pt idx="1039">
                  <c:v>1.4621468838530438E-2</c:v>
                </c:pt>
                <c:pt idx="1040">
                  <c:v>1.4617820762024003E-2</c:v>
                </c:pt>
                <c:pt idx="1041">
                  <c:v>1.4614152755993981E-2</c:v>
                </c:pt>
                <c:pt idx="1042">
                  <c:v>1.4610464820764557E-2</c:v>
                </c:pt>
                <c:pt idx="1043">
                  <c:v>1.4606756956092593E-2</c:v>
                </c:pt>
                <c:pt idx="1044">
                  <c:v>1.4603029162059133E-2</c:v>
                </c:pt>
                <c:pt idx="1045">
                  <c:v>1.4599281438745226E-2</c:v>
                </c:pt>
                <c:pt idx="1046">
                  <c:v>1.4595513786069825E-2</c:v>
                </c:pt>
                <c:pt idx="1047">
                  <c:v>1.4591726203951882E-2</c:v>
                </c:pt>
                <c:pt idx="1048">
                  <c:v>1.4587918692634538E-2</c:v>
                </c:pt>
                <c:pt idx="1049">
                  <c:v>1.4584091251793607E-2</c:v>
                </c:pt>
                <c:pt idx="1050">
                  <c:v>1.4580243881753274E-2</c:v>
                </c:pt>
                <c:pt idx="1051">
                  <c:v>1.4576376582270401E-2</c:v>
                </c:pt>
                <c:pt idx="1052">
                  <c:v>1.4572489353507079E-2</c:v>
                </c:pt>
                <c:pt idx="1053">
                  <c:v>1.4568582195382263E-2</c:v>
                </c:pt>
                <c:pt idx="1054">
                  <c:v>1.4564655107895952E-2</c:v>
                </c:pt>
                <c:pt idx="1055">
                  <c:v>1.4560708091129193E-2</c:v>
                </c:pt>
                <c:pt idx="1056">
                  <c:v>1.4556741144838847E-2</c:v>
                </c:pt>
                <c:pt idx="1057">
                  <c:v>1.45527542693491E-2</c:v>
                </c:pt>
                <c:pt idx="1058">
                  <c:v>1.4548747464497858E-2</c:v>
                </c:pt>
                <c:pt idx="1059">
                  <c:v>1.4544720730366167E-2</c:v>
                </c:pt>
                <c:pt idx="1060">
                  <c:v>1.4540674066791937E-2</c:v>
                </c:pt>
                <c:pt idx="1061">
                  <c:v>1.4536607473937257E-2</c:v>
                </c:pt>
                <c:pt idx="1062">
                  <c:v>1.4532520951721084E-2</c:v>
                </c:pt>
                <c:pt idx="1063">
                  <c:v>1.4528414500143416E-2</c:v>
                </c:pt>
                <c:pt idx="1064">
                  <c:v>1.45242881192853E-2</c:v>
                </c:pt>
                <c:pt idx="1065">
                  <c:v>1.452014180906569E-2</c:v>
                </c:pt>
                <c:pt idx="1066">
                  <c:v>1.4515975569484585E-2</c:v>
                </c:pt>
                <c:pt idx="1067">
                  <c:v>1.4511789400541986E-2</c:v>
                </c:pt>
                <c:pt idx="1068">
                  <c:v>1.4507583302318938E-2</c:v>
                </c:pt>
                <c:pt idx="1069">
                  <c:v>1.450335727465335E-2</c:v>
                </c:pt>
                <c:pt idx="1070">
                  <c:v>1.449911131778836E-2</c:v>
                </c:pt>
                <c:pt idx="1071">
                  <c:v>1.4494845431561876E-2</c:v>
                </c:pt>
                <c:pt idx="1072">
                  <c:v>1.4490559615973897E-2</c:v>
                </c:pt>
                <c:pt idx="1073">
                  <c:v>1.4486253871024424E-2</c:v>
                </c:pt>
                <c:pt idx="1074">
                  <c:v>1.4481928196794502E-2</c:v>
                </c:pt>
                <c:pt idx="1075">
                  <c:v>1.4477582593203087E-2</c:v>
                </c:pt>
                <c:pt idx="1076">
                  <c:v>1.4473217060331223E-2</c:v>
                </c:pt>
                <c:pt idx="1077">
                  <c:v>1.4468831598097864E-2</c:v>
                </c:pt>
                <c:pt idx="1078">
                  <c:v>1.4464426206503012E-2</c:v>
                </c:pt>
                <c:pt idx="1079">
                  <c:v>1.4460000885708757E-2</c:v>
                </c:pt>
                <c:pt idx="1080">
                  <c:v>1.4455555635471962E-2</c:v>
                </c:pt>
                <c:pt idx="1081">
                  <c:v>1.4451090455873672E-2</c:v>
                </c:pt>
                <c:pt idx="1082">
                  <c:v>1.4446605346994934E-2</c:v>
                </c:pt>
                <c:pt idx="1083">
                  <c:v>1.4442100308835748E-2</c:v>
                </c:pt>
                <c:pt idx="1084">
                  <c:v>1.4437575341315068E-2</c:v>
                </c:pt>
                <c:pt idx="1085">
                  <c:v>1.4433030444432893E-2</c:v>
                </c:pt>
                <c:pt idx="1086">
                  <c:v>1.442846561827027E-2</c:v>
                </c:pt>
                <c:pt idx="1087">
                  <c:v>1.4423880862746152E-2</c:v>
                </c:pt>
                <c:pt idx="1088">
                  <c:v>1.4419276178022633E-2</c:v>
                </c:pt>
                <c:pt idx="1089">
                  <c:v>1.4414651563856573E-2</c:v>
                </c:pt>
                <c:pt idx="1090">
                  <c:v>1.4410007020410065E-2</c:v>
                </c:pt>
                <c:pt idx="1091">
                  <c:v>1.4405342547602062E-2</c:v>
                </c:pt>
                <c:pt idx="1092">
                  <c:v>1.4400658145513612E-2</c:v>
                </c:pt>
                <c:pt idx="1093">
                  <c:v>1.4395953814144713E-2</c:v>
                </c:pt>
                <c:pt idx="1094">
                  <c:v>1.439122955341432E-2</c:v>
                </c:pt>
                <c:pt idx="1095">
                  <c:v>1.4386485363403478E-2</c:v>
                </c:pt>
                <c:pt idx="1096">
                  <c:v>1.4381721244031143E-2</c:v>
                </c:pt>
                <c:pt idx="1097">
                  <c:v>1.4376937195297312E-2</c:v>
                </c:pt>
                <c:pt idx="1098">
                  <c:v>1.437213321736408E-2</c:v>
                </c:pt>
                <c:pt idx="1099">
                  <c:v>1.4367309310069354E-2</c:v>
                </c:pt>
                <c:pt idx="1100">
                  <c:v>1.4362465473413133E-2</c:v>
                </c:pt>
                <c:pt idx="1101">
                  <c:v>1.4357601707476464E-2</c:v>
                </c:pt>
                <c:pt idx="1102">
                  <c:v>1.4352718012259347E-2</c:v>
                </c:pt>
                <c:pt idx="1103">
                  <c:v>1.4347814387761781E-2</c:v>
                </c:pt>
                <c:pt idx="1104">
                  <c:v>1.4342890833902722E-2</c:v>
                </c:pt>
                <c:pt idx="1105">
                  <c:v>1.4337947350682168E-2</c:v>
                </c:pt>
                <c:pt idx="1106">
                  <c:v>1.4332983938262212E-2</c:v>
                </c:pt>
                <c:pt idx="1107">
                  <c:v>1.4328000596480761E-2</c:v>
                </c:pt>
                <c:pt idx="1108">
                  <c:v>1.4322997325418863E-2</c:v>
                </c:pt>
                <c:pt idx="1109">
                  <c:v>1.431797412499547E-2</c:v>
                </c:pt>
                <c:pt idx="1110">
                  <c:v>1.4312930995372675E-2</c:v>
                </c:pt>
                <c:pt idx="1111">
                  <c:v>1.4307867936307339E-2</c:v>
                </c:pt>
                <c:pt idx="1112">
                  <c:v>1.4302057179996774E-2</c:v>
                </c:pt>
                <c:pt idx="1113">
                  <c:v>1.4296951415295744E-2</c:v>
                </c:pt>
                <c:pt idx="1114">
                  <c:v>1.4291825721395313E-2</c:v>
                </c:pt>
                <c:pt idx="1115">
                  <c:v>1.4286680098214433E-2</c:v>
                </c:pt>
                <c:pt idx="1116">
                  <c:v>1.4281514545591012E-2</c:v>
                </c:pt>
                <c:pt idx="1117">
                  <c:v>1.4276329063768189E-2</c:v>
                </c:pt>
                <c:pt idx="1118">
                  <c:v>1.4271123652664919E-2</c:v>
                </c:pt>
                <c:pt idx="1119">
                  <c:v>1.4265898312200154E-2</c:v>
                </c:pt>
                <c:pt idx="1120">
                  <c:v>1.4260653042535987E-2</c:v>
                </c:pt>
                <c:pt idx="1121">
                  <c:v>1.4255387843429279E-2</c:v>
                </c:pt>
                <c:pt idx="1122">
                  <c:v>1.425010271512317E-2</c:v>
                </c:pt>
                <c:pt idx="1123">
                  <c:v>1.4244797657536612E-2</c:v>
                </c:pt>
                <c:pt idx="1124">
                  <c:v>1.4239472670669606E-2</c:v>
                </c:pt>
                <c:pt idx="1125">
                  <c:v>1.4234127754441106E-2</c:v>
                </c:pt>
                <c:pt idx="1126">
                  <c:v>1.4228762909013204E-2</c:v>
                </c:pt>
                <c:pt idx="1127">
                  <c:v>1.4223378134223807E-2</c:v>
                </c:pt>
                <c:pt idx="1128">
                  <c:v>1.421753263914316E-2</c:v>
                </c:pt>
                <c:pt idx="1129">
                  <c:v>1.421254879680367E-2</c:v>
                </c:pt>
                <c:pt idx="1130">
                  <c:v>1.4207104234172929E-2</c:v>
                </c:pt>
                <c:pt idx="1131">
                  <c:v>1.420163974226174E-2</c:v>
                </c:pt>
                <c:pt idx="1132">
                  <c:v>1.4196155321070103E-2</c:v>
                </c:pt>
                <c:pt idx="1133">
                  <c:v>1.4190650970516971E-2</c:v>
                </c:pt>
                <c:pt idx="1134">
                  <c:v>1.4185126690764438E-2</c:v>
                </c:pt>
                <c:pt idx="1135">
                  <c:v>1.4179582481731456E-2</c:v>
                </c:pt>
                <c:pt idx="1136">
                  <c:v>1.417401834333698E-2</c:v>
                </c:pt>
                <c:pt idx="1137">
                  <c:v>1.4168434275743103E-2</c:v>
                </c:pt>
                <c:pt idx="1138">
                  <c:v>1.4162830278868777E-2</c:v>
                </c:pt>
                <c:pt idx="1139">
                  <c:v>1.4157206352714002E-2</c:v>
                </c:pt>
                <c:pt idx="1140">
                  <c:v>1.415156249727878E-2</c:v>
                </c:pt>
                <c:pt idx="1141">
                  <c:v>1.414589871256311E-2</c:v>
                </c:pt>
                <c:pt idx="1142">
                  <c:v>1.4140214998485945E-2</c:v>
                </c:pt>
                <c:pt idx="1143">
                  <c:v>1.4134511355209378E-2</c:v>
                </c:pt>
                <c:pt idx="1144">
                  <c:v>1.4128787782652363E-2</c:v>
                </c:pt>
                <c:pt idx="1145">
                  <c:v>1.41230442808149E-2</c:v>
                </c:pt>
                <c:pt idx="1146">
                  <c:v>1.4117280849778036E-2</c:v>
                </c:pt>
                <c:pt idx="1147">
                  <c:v>1.4111497489379676E-2</c:v>
                </c:pt>
                <c:pt idx="1148">
                  <c:v>1.4105694199700869E-2</c:v>
                </c:pt>
                <c:pt idx="1149">
                  <c:v>1.409987098082266E-2</c:v>
                </c:pt>
                <c:pt idx="1150">
                  <c:v>1.4094027832664002E-2</c:v>
                </c:pt>
                <c:pt idx="1151">
                  <c:v>1.408816475514385E-2</c:v>
                </c:pt>
                <c:pt idx="1152">
                  <c:v>1.4082281748424297E-2</c:v>
                </c:pt>
                <c:pt idx="1153">
                  <c:v>1.4076378812505341E-2</c:v>
                </c:pt>
                <c:pt idx="1154">
                  <c:v>1.4070455947305938E-2</c:v>
                </c:pt>
                <c:pt idx="1155">
                  <c:v>1.406451315274504E-2</c:v>
                </c:pt>
                <c:pt idx="1156">
                  <c:v>1.405855042898474E-2</c:v>
                </c:pt>
                <c:pt idx="1157">
                  <c:v>1.4052567775943992E-2</c:v>
                </c:pt>
                <c:pt idx="1158">
                  <c:v>1.4046565193622795E-2</c:v>
                </c:pt>
                <c:pt idx="1159">
                  <c:v>1.4040542682021151E-2</c:v>
                </c:pt>
                <c:pt idx="1160">
                  <c:v>1.4034500241301151E-2</c:v>
                </c:pt>
                <c:pt idx="1161">
                  <c:v>1.4028437871300703E-2</c:v>
                </c:pt>
                <c:pt idx="1162">
                  <c:v>1.4022355571857714E-2</c:v>
                </c:pt>
                <c:pt idx="1163">
                  <c:v>1.401625334329637E-2</c:v>
                </c:pt>
                <c:pt idx="1164">
                  <c:v>1.4008915837580387E-2</c:v>
                </c:pt>
                <c:pt idx="1165">
                  <c:v>1.4002767584619196E-2</c:v>
                </c:pt>
                <c:pt idx="1166">
                  <c:v>1.3996599401080816E-2</c:v>
                </c:pt>
                <c:pt idx="1167">
                  <c:v>1.3990411286965248E-2</c:v>
                </c:pt>
                <c:pt idx="1168">
                  <c:v>1.3984203242299506E-2</c:v>
                </c:pt>
                <c:pt idx="1169">
                  <c:v>1.3977975267083591E-2</c:v>
                </c:pt>
                <c:pt idx="1170">
                  <c:v>1.3971727361263472E-2</c:v>
                </c:pt>
                <c:pt idx="1171">
                  <c:v>1.3965459524893181E-2</c:v>
                </c:pt>
                <c:pt idx="1172">
                  <c:v>1.395917175799973E-2</c:v>
                </c:pt>
                <c:pt idx="1173">
                  <c:v>1.3952864060529093E-2</c:v>
                </c:pt>
                <c:pt idx="1174">
                  <c:v>1.3946536432535296E-2</c:v>
                </c:pt>
                <c:pt idx="1175">
                  <c:v>1.3940188873964312E-2</c:v>
                </c:pt>
                <c:pt idx="1176">
                  <c:v>1.3933821384870168E-2</c:v>
                </c:pt>
                <c:pt idx="1177">
                  <c:v>1.3927433965225852E-2</c:v>
                </c:pt>
                <c:pt idx="1178">
                  <c:v>1.3921026615031364E-2</c:v>
                </c:pt>
                <c:pt idx="1179">
                  <c:v>1.3911308609013684E-2</c:v>
                </c:pt>
                <c:pt idx="1180">
                  <c:v>1.3904853348040147E-2</c:v>
                </c:pt>
                <c:pt idx="1181">
                  <c:v>1.3898378157867208E-2</c:v>
                </c:pt>
                <c:pt idx="1182">
                  <c:v>1.3891883038494868E-2</c:v>
                </c:pt>
                <c:pt idx="1183">
                  <c:v>1.3885367989761033E-2</c:v>
                </c:pt>
                <c:pt idx="1184">
                  <c:v>1.3878833011908842E-2</c:v>
                </c:pt>
                <c:pt idx="1185">
                  <c:v>1.3872278104776203E-2</c:v>
                </c:pt>
                <c:pt idx="1186">
                  <c:v>1.3865703268444163E-2</c:v>
                </c:pt>
                <c:pt idx="1187">
                  <c:v>1.385910850291272E-2</c:v>
                </c:pt>
                <c:pt idx="1188">
                  <c:v>1.385249380810083E-2</c:v>
                </c:pt>
                <c:pt idx="1189">
                  <c:v>1.3845859184089537E-2</c:v>
                </c:pt>
                <c:pt idx="1190">
                  <c:v>1.3839204630797797E-2</c:v>
                </c:pt>
                <c:pt idx="1191">
                  <c:v>1.3832530255530884E-2</c:v>
                </c:pt>
                <c:pt idx="1192">
                  <c:v>1.3825839060810363E-2</c:v>
                </c:pt>
                <c:pt idx="1193">
                  <c:v>1.3819132440551218E-2</c:v>
                </c:pt>
                <c:pt idx="1194">
                  <c:v>1.3812410394753449E-2</c:v>
                </c:pt>
                <c:pt idx="1195">
                  <c:v>1.3805672923579149E-2</c:v>
                </c:pt>
                <c:pt idx="1196">
                  <c:v>1.3798920026866224E-2</c:v>
                </c:pt>
                <c:pt idx="1197">
                  <c:v>1.3792151704614675E-2</c:v>
                </c:pt>
                <c:pt idx="1198">
                  <c:v>1.3785367956905548E-2</c:v>
                </c:pt>
                <c:pt idx="1199">
                  <c:v>1.3778568783738843E-2</c:v>
                </c:pt>
                <c:pt idx="1200">
                  <c:v>1.377175418511456E-2</c:v>
                </c:pt>
                <c:pt idx="1201">
                  <c:v>1.3764924160951653E-2</c:v>
                </c:pt>
                <c:pt idx="1202">
                  <c:v>1.3758078711331168E-2</c:v>
                </c:pt>
                <c:pt idx="1203">
                  <c:v>1.3751217836172058E-2</c:v>
                </c:pt>
                <c:pt idx="1204">
                  <c:v>1.3744341535555371E-2</c:v>
                </c:pt>
                <c:pt idx="1205">
                  <c:v>1.3737449809481106E-2</c:v>
                </c:pt>
                <c:pt idx="1206">
                  <c:v>1.3730542657949263E-2</c:v>
                </c:pt>
                <c:pt idx="1207">
                  <c:v>1.3723620080878796E-2</c:v>
                </c:pt>
                <c:pt idx="1208">
                  <c:v>1.371668207835075E-2</c:v>
                </c:pt>
                <c:pt idx="1209">
                  <c:v>1.3709728650284081E-2</c:v>
                </c:pt>
                <c:pt idx="1210">
                  <c:v>1.370275979684088E-2</c:v>
                </c:pt>
                <c:pt idx="1211">
                  <c:v>1.3695775517859055E-2</c:v>
                </c:pt>
                <c:pt idx="1212">
                  <c:v>1.3688775813419651E-2</c:v>
                </c:pt>
                <c:pt idx="1213">
                  <c:v>1.368176068352267E-2</c:v>
                </c:pt>
                <c:pt idx="1214">
                  <c:v>1.3674730128168111E-2</c:v>
                </c:pt>
                <c:pt idx="1215">
                  <c:v>1.3667684147274928E-2</c:v>
                </c:pt>
                <c:pt idx="1216">
                  <c:v>1.3660622741005213E-2</c:v>
                </c:pt>
                <c:pt idx="1217">
                  <c:v>1.3653545909115827E-2</c:v>
                </c:pt>
                <c:pt idx="1218">
                  <c:v>1.364645365184991E-2</c:v>
                </c:pt>
                <c:pt idx="1219">
                  <c:v>1.3639345969126415E-2</c:v>
                </c:pt>
                <c:pt idx="1220">
                  <c:v>1.3632222860945342E-2</c:v>
                </c:pt>
                <c:pt idx="1221">
                  <c:v>1.3625084327225645E-2</c:v>
                </c:pt>
                <c:pt idx="1222">
                  <c:v>1.361793036804837E-2</c:v>
                </c:pt>
                <c:pt idx="1223">
                  <c:v>1.3610760983494563E-2</c:v>
                </c:pt>
                <c:pt idx="1224">
                  <c:v>1.3603576173402132E-2</c:v>
                </c:pt>
                <c:pt idx="1225">
                  <c:v>1.3596375937852123E-2</c:v>
                </c:pt>
                <c:pt idx="1226">
                  <c:v>1.3589160276925583E-2</c:v>
                </c:pt>
                <c:pt idx="1227">
                  <c:v>1.3581929190379372E-2</c:v>
                </c:pt>
                <c:pt idx="1228">
                  <c:v>1.3574682678537675E-2</c:v>
                </c:pt>
                <c:pt idx="1229">
                  <c:v>1.3567420741076308E-2</c:v>
                </c:pt>
                <c:pt idx="1230">
                  <c:v>1.356014337823841E-2</c:v>
                </c:pt>
                <c:pt idx="1231">
                  <c:v>1.3552850589942933E-2</c:v>
                </c:pt>
                <c:pt idx="1232">
                  <c:v>1.3545542376189879E-2</c:v>
                </c:pt>
                <c:pt idx="1233">
                  <c:v>1.3538218736979246E-2</c:v>
                </c:pt>
                <c:pt idx="1234">
                  <c:v>1.3530879672311036E-2</c:v>
                </c:pt>
                <c:pt idx="1235">
                  <c:v>1.3523525182104201E-2</c:v>
                </c:pt>
                <c:pt idx="1236">
                  <c:v>1.3516155266601881E-2</c:v>
                </c:pt>
                <c:pt idx="1237">
                  <c:v>1.3508769925560937E-2</c:v>
                </c:pt>
                <c:pt idx="1238">
                  <c:v>1.3501369158981369E-2</c:v>
                </c:pt>
                <c:pt idx="1239">
                  <c:v>1.3493952967187361E-2</c:v>
                </c:pt>
                <c:pt idx="1240">
                  <c:v>1.3486521349773684E-2</c:v>
                </c:pt>
                <c:pt idx="1241">
                  <c:v>1.3479074306902428E-2</c:v>
                </c:pt>
                <c:pt idx="1242">
                  <c:v>1.347161183865464E-2</c:v>
                </c:pt>
                <c:pt idx="1243">
                  <c:v>1.3464133944868228E-2</c:v>
                </c:pt>
                <c:pt idx="1244">
                  <c:v>1.3456640625705285E-2</c:v>
                </c:pt>
                <c:pt idx="1245">
                  <c:v>1.3449131881084764E-2</c:v>
                </c:pt>
                <c:pt idx="1246">
                  <c:v>1.3441607711006665E-2</c:v>
                </c:pt>
                <c:pt idx="1247">
                  <c:v>1.3434068115552034E-2</c:v>
                </c:pt>
                <c:pt idx="1248">
                  <c:v>1.3426513094558779E-2</c:v>
                </c:pt>
                <c:pt idx="1249">
                  <c:v>1.3418942648188992E-2</c:v>
                </c:pt>
                <c:pt idx="1250">
                  <c:v>1.3411356776280581E-2</c:v>
                </c:pt>
                <c:pt idx="1251">
                  <c:v>1.3403755479076684E-2</c:v>
                </c:pt>
                <c:pt idx="1252">
                  <c:v>1.3396138756334164E-2</c:v>
                </c:pt>
                <c:pt idx="1253">
                  <c:v>1.3388506608134065E-2</c:v>
                </c:pt>
                <c:pt idx="1254">
                  <c:v>1.3380859034638481E-2</c:v>
                </c:pt>
                <c:pt idx="1255">
                  <c:v>1.3373196035523227E-2</c:v>
                </c:pt>
                <c:pt idx="1256">
                  <c:v>1.3365517611112487E-2</c:v>
                </c:pt>
                <c:pt idx="1257">
                  <c:v>1.335782376124417E-2</c:v>
                </c:pt>
                <c:pt idx="1258">
                  <c:v>1.3350114485918274E-2</c:v>
                </c:pt>
                <c:pt idx="1259">
                  <c:v>1.3342389785053754E-2</c:v>
                </c:pt>
                <c:pt idx="1260">
                  <c:v>1.3334649658893749E-2</c:v>
                </c:pt>
                <c:pt idx="1261">
                  <c:v>1.3326894107357212E-2</c:v>
                </c:pt>
                <c:pt idx="1262">
                  <c:v>1.3319123130282051E-2</c:v>
                </c:pt>
                <c:pt idx="1263">
                  <c:v>1.3311336727749312E-2</c:v>
                </c:pt>
                <c:pt idx="1264">
                  <c:v>1.3303534899840042E-2</c:v>
                </c:pt>
                <c:pt idx="1265">
                  <c:v>1.3295717646554239E-2</c:v>
                </c:pt>
                <c:pt idx="1266">
                  <c:v>1.3287884967729813E-2</c:v>
                </c:pt>
                <c:pt idx="1267">
                  <c:v>1.3280036863690947E-2</c:v>
                </c:pt>
                <c:pt idx="1268">
                  <c:v>1.3271048713390243E-2</c:v>
                </c:pt>
                <c:pt idx="1269">
                  <c:v>1.3263167554787847E-2</c:v>
                </c:pt>
                <c:pt idx="1270">
                  <c:v>1.3255270970727873E-2</c:v>
                </c:pt>
                <c:pt idx="1271">
                  <c:v>1.324735896121032E-2</c:v>
                </c:pt>
                <c:pt idx="1272">
                  <c:v>1.3239431526316237E-2</c:v>
                </c:pt>
                <c:pt idx="1273">
                  <c:v>1.3231488665964575E-2</c:v>
                </c:pt>
                <c:pt idx="1274">
                  <c:v>1.3223530380236381E-2</c:v>
                </c:pt>
                <c:pt idx="1275">
                  <c:v>1.321555666905061E-2</c:v>
                </c:pt>
                <c:pt idx="1276">
                  <c:v>1.3207567532407261E-2</c:v>
                </c:pt>
                <c:pt idx="1277">
                  <c:v>1.3199562970468426E-2</c:v>
                </c:pt>
                <c:pt idx="1278">
                  <c:v>1.3191542983072013E-2</c:v>
                </c:pt>
                <c:pt idx="1279">
                  <c:v>1.3183507570218023E-2</c:v>
                </c:pt>
                <c:pt idx="1280">
                  <c:v>1.3175456732068547E-2</c:v>
                </c:pt>
                <c:pt idx="1281">
                  <c:v>1.3167390468380447E-2</c:v>
                </c:pt>
                <c:pt idx="1282">
                  <c:v>1.3159308779315815E-2</c:v>
                </c:pt>
                <c:pt idx="1283">
                  <c:v>1.3151211664874651E-2</c:v>
                </c:pt>
                <c:pt idx="1284">
                  <c:v>1.3143099125056956E-2</c:v>
                </c:pt>
                <c:pt idx="1285">
                  <c:v>1.3134971159781683E-2</c:v>
                </c:pt>
                <c:pt idx="1286">
                  <c:v>1.3126827769048832E-2</c:v>
                </c:pt>
                <c:pt idx="1287">
                  <c:v>1.3118668953101542E-2</c:v>
                </c:pt>
                <c:pt idx="1288">
                  <c:v>1.3110494711534582E-2</c:v>
                </c:pt>
                <c:pt idx="1289">
                  <c:v>1.3102305044672136E-2</c:v>
                </c:pt>
                <c:pt idx="1290">
                  <c:v>1.3094099952433158E-2</c:v>
                </c:pt>
                <c:pt idx="1291">
                  <c:v>1.3085879434655556E-2</c:v>
                </c:pt>
                <c:pt idx="1292">
                  <c:v>1.3077643491663515E-2</c:v>
                </c:pt>
                <c:pt idx="1293">
                  <c:v>1.3069392123213897E-2</c:v>
                </c:pt>
                <c:pt idx="1294">
                  <c:v>1.30611253293067E-2</c:v>
                </c:pt>
                <c:pt idx="1295">
                  <c:v>1.3052843110022971E-2</c:v>
                </c:pt>
                <c:pt idx="1296">
                  <c:v>1.3044545465362711E-2</c:v>
                </c:pt>
                <c:pt idx="1297">
                  <c:v>1.303623239532592E-2</c:v>
                </c:pt>
                <c:pt idx="1298">
                  <c:v>1.3027903899912596E-2</c:v>
                </c:pt>
                <c:pt idx="1299">
                  <c:v>1.3019559979041695E-2</c:v>
                </c:pt>
                <c:pt idx="1300">
                  <c:v>1.3011200632794262E-2</c:v>
                </c:pt>
                <c:pt idx="1301">
                  <c:v>1.3002825861251344E-2</c:v>
                </c:pt>
                <c:pt idx="1302">
                  <c:v>1.2994435664250847E-2</c:v>
                </c:pt>
                <c:pt idx="1303">
                  <c:v>1.2986030041792773E-2</c:v>
                </c:pt>
                <c:pt idx="1304">
                  <c:v>1.2977608994039214E-2</c:v>
                </c:pt>
                <c:pt idx="1305">
                  <c:v>1.2969172520909122E-2</c:v>
                </c:pt>
                <c:pt idx="1306">
                  <c:v>1.2960720622321453E-2</c:v>
                </c:pt>
                <c:pt idx="1307">
                  <c:v>1.2952253298438299E-2</c:v>
                </c:pt>
                <c:pt idx="1308">
                  <c:v>1.2943770549097566E-2</c:v>
                </c:pt>
                <c:pt idx="1309">
                  <c:v>1.2935272374461348E-2</c:v>
                </c:pt>
                <c:pt idx="1310">
                  <c:v>1.2926758774367553E-2</c:v>
                </c:pt>
                <c:pt idx="1311">
                  <c:v>1.2918229748897225E-2</c:v>
                </c:pt>
                <c:pt idx="1312">
                  <c:v>1.2909685298131413E-2</c:v>
                </c:pt>
                <c:pt idx="1313">
                  <c:v>1.2901125421908022E-2</c:v>
                </c:pt>
                <c:pt idx="1314">
                  <c:v>1.2892550120308099E-2</c:v>
                </c:pt>
                <c:pt idx="1315">
                  <c:v>1.2883959393331645E-2</c:v>
                </c:pt>
                <c:pt idx="1316">
                  <c:v>1.2875353241059706E-2</c:v>
                </c:pt>
                <c:pt idx="1317">
                  <c:v>1.2866731663330189E-2</c:v>
                </c:pt>
                <c:pt idx="1318">
                  <c:v>1.2858094660305186E-2</c:v>
                </c:pt>
                <c:pt idx="1319">
                  <c:v>1.2849442231903652E-2</c:v>
                </c:pt>
                <c:pt idx="1320">
                  <c:v>1.2840774378125586E-2</c:v>
                </c:pt>
                <c:pt idx="1321">
                  <c:v>1.2832091098889942E-2</c:v>
                </c:pt>
                <c:pt idx="1322">
                  <c:v>1.2823392394358812E-2</c:v>
                </c:pt>
                <c:pt idx="1323">
                  <c:v>1.2814678264451151E-2</c:v>
                </c:pt>
                <c:pt idx="1324">
                  <c:v>1.2805948709248005E-2</c:v>
                </c:pt>
                <c:pt idx="1325">
                  <c:v>1.2797203728587281E-2</c:v>
                </c:pt>
                <c:pt idx="1326">
                  <c:v>1.2788443322631071E-2</c:v>
                </c:pt>
                <c:pt idx="1327">
                  <c:v>1.2779667491217284E-2</c:v>
                </c:pt>
                <c:pt idx="1328">
                  <c:v>1.2770876234508011E-2</c:v>
                </c:pt>
                <c:pt idx="1329">
                  <c:v>1.2762069552503252E-2</c:v>
                </c:pt>
                <c:pt idx="1330">
                  <c:v>1.2753247445040916E-2</c:v>
                </c:pt>
                <c:pt idx="1331">
                  <c:v>1.2744409912283094E-2</c:v>
                </c:pt>
                <c:pt idx="1332">
                  <c:v>1.2735556954148741E-2</c:v>
                </c:pt>
                <c:pt idx="1333">
                  <c:v>1.2726688570637856E-2</c:v>
                </c:pt>
                <c:pt idx="1334">
                  <c:v>1.2717804761831486E-2</c:v>
                </c:pt>
                <c:pt idx="1335">
                  <c:v>1.2708905527648584E-2</c:v>
                </c:pt>
                <c:pt idx="1336">
                  <c:v>1.269999086808915E-2</c:v>
                </c:pt>
                <c:pt idx="1337">
                  <c:v>1.2691060783234231E-2</c:v>
                </c:pt>
                <c:pt idx="1338">
                  <c:v>1.2682115273002781E-2</c:v>
                </c:pt>
                <c:pt idx="1339">
                  <c:v>1.2673154337394799E-2</c:v>
                </c:pt>
                <c:pt idx="1340">
                  <c:v>1.2664177976410285E-2</c:v>
                </c:pt>
                <c:pt idx="1341">
                  <c:v>1.2655186190130285E-2</c:v>
                </c:pt>
                <c:pt idx="1342">
                  <c:v>1.2646178978473754E-2</c:v>
                </c:pt>
                <c:pt idx="1343">
                  <c:v>1.2637156341602784E-2</c:v>
                </c:pt>
                <c:pt idx="1344">
                  <c:v>1.2628118279274236E-2</c:v>
                </c:pt>
                <c:pt idx="1345">
                  <c:v>1.2619064791650203E-2</c:v>
                </c:pt>
                <c:pt idx="1346">
                  <c:v>1.2609995878649638E-2</c:v>
                </c:pt>
                <c:pt idx="1347">
                  <c:v>1.2600911540353588E-2</c:v>
                </c:pt>
                <c:pt idx="1348">
                  <c:v>1.2591811776681006E-2</c:v>
                </c:pt>
                <c:pt idx="1349">
                  <c:v>1.2582696587631892E-2</c:v>
                </c:pt>
                <c:pt idx="1350">
                  <c:v>1.2573565973368339E-2</c:v>
                </c:pt>
                <c:pt idx="1351">
                  <c:v>1.2564419933647208E-2</c:v>
                </c:pt>
                <c:pt idx="1352">
                  <c:v>1.2555258468630592E-2</c:v>
                </c:pt>
                <c:pt idx="1353">
                  <c:v>1.2546081578318491E-2</c:v>
                </c:pt>
                <c:pt idx="1354">
                  <c:v>1.2536889262710904E-2</c:v>
                </c:pt>
                <c:pt idx="1355">
                  <c:v>1.2527681521726786E-2</c:v>
                </c:pt>
                <c:pt idx="1356">
                  <c:v>1.2518458355366135E-2</c:v>
                </c:pt>
                <c:pt idx="1357">
                  <c:v>1.2509219763791046E-2</c:v>
                </c:pt>
                <c:pt idx="1358">
                  <c:v>1.2499965746758379E-2</c:v>
                </c:pt>
                <c:pt idx="1359">
                  <c:v>1.2490696304511273E-2</c:v>
                </c:pt>
                <c:pt idx="1360">
                  <c:v>1.2481411436887635E-2</c:v>
                </c:pt>
                <c:pt idx="1361">
                  <c:v>1.2472111143968512E-2</c:v>
                </c:pt>
                <c:pt idx="1362">
                  <c:v>1.2462795425672857E-2</c:v>
                </c:pt>
                <c:pt idx="1363">
                  <c:v>1.2453464282162763E-2</c:v>
                </c:pt>
                <c:pt idx="1364">
                  <c:v>1.2444117713276137E-2</c:v>
                </c:pt>
                <c:pt idx="1365">
                  <c:v>1.243475571901298E-2</c:v>
                </c:pt>
                <c:pt idx="1366">
                  <c:v>1.2425378299454337E-2</c:v>
                </c:pt>
                <c:pt idx="1367">
                  <c:v>1.2415985454600209E-2</c:v>
                </c:pt>
                <c:pt idx="1368">
                  <c:v>1.2406577184531642E-2</c:v>
                </c:pt>
                <c:pt idx="1369">
                  <c:v>1.2397153489086543E-2</c:v>
                </c:pt>
                <c:pt idx="1370">
                  <c:v>1.2387714368264913E-2</c:v>
                </c:pt>
                <c:pt idx="1371">
                  <c:v>1.2378259822228843E-2</c:v>
                </c:pt>
                <c:pt idx="1372">
                  <c:v>1.2368789850735196E-2</c:v>
                </c:pt>
                <c:pt idx="1373">
                  <c:v>1.2359304454108155E-2</c:v>
                </c:pt>
                <c:pt idx="1374">
                  <c:v>1.2349803632104583E-2</c:v>
                </c:pt>
                <c:pt idx="1375">
                  <c:v>1.2340287384805526E-2</c:v>
                </c:pt>
                <c:pt idx="1376">
                  <c:v>1.2330755712129937E-2</c:v>
                </c:pt>
                <c:pt idx="1377">
                  <c:v>1.2321208614239909E-2</c:v>
                </c:pt>
                <c:pt idx="1378">
                  <c:v>1.2311646091054396E-2</c:v>
                </c:pt>
                <c:pt idx="1379">
                  <c:v>1.2302068142411304E-2</c:v>
                </c:pt>
                <c:pt idx="1380">
                  <c:v>1.2292474768715866E-2</c:v>
                </c:pt>
                <c:pt idx="1381">
                  <c:v>1.2282865969562851E-2</c:v>
                </c:pt>
                <c:pt idx="1382">
                  <c:v>1.2273241745195396E-2</c:v>
                </c:pt>
                <c:pt idx="1383">
                  <c:v>1.2263602095451409E-2</c:v>
                </c:pt>
                <c:pt idx="1384">
                  <c:v>1.2253947020411937E-2</c:v>
                </c:pt>
                <c:pt idx="1385">
                  <c:v>1.2244276520158026E-2</c:v>
                </c:pt>
                <c:pt idx="1386">
                  <c:v>1.223459059460863E-2</c:v>
                </c:pt>
                <c:pt idx="1387">
                  <c:v>1.2224889243682702E-2</c:v>
                </c:pt>
                <c:pt idx="1388">
                  <c:v>1.2215172467461288E-2</c:v>
                </c:pt>
                <c:pt idx="1389">
                  <c:v>1.2205440266025436E-2</c:v>
                </c:pt>
                <c:pt idx="1390">
                  <c:v>1.2195692639294098E-2</c:v>
                </c:pt>
                <c:pt idx="1391">
                  <c:v>1.2185929587267275E-2</c:v>
                </c:pt>
                <c:pt idx="1392">
                  <c:v>1.2176151109944966E-2</c:v>
                </c:pt>
                <c:pt idx="1393">
                  <c:v>1.2166357207408218E-2</c:v>
                </c:pt>
                <c:pt idx="1394">
                  <c:v>1.2156547879494939E-2</c:v>
                </c:pt>
                <c:pt idx="1395">
                  <c:v>1.214672312636722E-2</c:v>
                </c:pt>
                <c:pt idx="1396">
                  <c:v>1.213688294786297E-2</c:v>
                </c:pt>
                <c:pt idx="1397">
                  <c:v>1.2127027344144281E-2</c:v>
                </c:pt>
                <c:pt idx="1398">
                  <c:v>1.2117156315211153E-2</c:v>
                </c:pt>
                <c:pt idx="1399">
                  <c:v>1.2107269860901493E-2</c:v>
                </c:pt>
                <c:pt idx="1400">
                  <c:v>1.2097367981377394E-2</c:v>
                </c:pt>
                <c:pt idx="1401">
                  <c:v>1.2087450676557809E-2</c:v>
                </c:pt>
                <c:pt idx="1402">
                  <c:v>1.2077517946523786E-2</c:v>
                </c:pt>
                <c:pt idx="1403">
                  <c:v>1.2067569791113231E-2</c:v>
                </c:pt>
                <c:pt idx="1404">
                  <c:v>1.2057606210488236E-2</c:v>
                </c:pt>
                <c:pt idx="1405">
                  <c:v>1.2047627204648803E-2</c:v>
                </c:pt>
                <c:pt idx="1406">
                  <c:v>1.2037632773432838E-2</c:v>
                </c:pt>
                <c:pt idx="1407">
                  <c:v>1.2027622917002434E-2</c:v>
                </c:pt>
                <c:pt idx="1408">
                  <c:v>1.2017597635357591E-2</c:v>
                </c:pt>
                <c:pt idx="1409">
                  <c:v>1.2007556928417262E-2</c:v>
                </c:pt>
                <c:pt idx="1410">
                  <c:v>1.1997500796181448E-2</c:v>
                </c:pt>
                <c:pt idx="1411">
                  <c:v>1.1987429238731195E-2</c:v>
                </c:pt>
                <c:pt idx="1412">
                  <c:v>1.1977342255985457E-2</c:v>
                </c:pt>
                <c:pt idx="1413">
                  <c:v>1.1967239847944233E-2</c:v>
                </c:pt>
                <c:pt idx="1414">
                  <c:v>1.195712201468857E-2</c:v>
                </c:pt>
                <c:pt idx="1415">
                  <c:v>1.1946988756299515E-2</c:v>
                </c:pt>
                <c:pt idx="1416">
                  <c:v>1.1936840072452881E-2</c:v>
                </c:pt>
                <c:pt idx="1417">
                  <c:v>1.1926675963472855E-2</c:v>
                </c:pt>
                <c:pt idx="1418">
                  <c:v>1.1916496429197343E-2</c:v>
                </c:pt>
                <c:pt idx="1419">
                  <c:v>1.1906301469707392E-2</c:v>
                </c:pt>
                <c:pt idx="1420">
                  <c:v>1.1896091085003002E-2</c:v>
                </c:pt>
                <c:pt idx="1421">
                  <c:v>1.1885865274841034E-2</c:v>
                </c:pt>
                <c:pt idx="1422">
                  <c:v>1.1875624039707766E-2</c:v>
                </c:pt>
                <c:pt idx="1423">
                  <c:v>1.186536737911692E-2</c:v>
                </c:pt>
                <c:pt idx="1424">
                  <c:v>1.1853626593358868E-2</c:v>
                </c:pt>
                <c:pt idx="1425">
                  <c:v>1.1843336878771815E-2</c:v>
                </c:pt>
                <c:pt idx="1426">
                  <c:v>1.1833031738970323E-2</c:v>
                </c:pt>
                <c:pt idx="1427">
                  <c:v>1.1822711173873346E-2</c:v>
                </c:pt>
                <c:pt idx="1428">
                  <c:v>1.1812375183642976E-2</c:v>
                </c:pt>
                <c:pt idx="1429">
                  <c:v>1.180202376811712E-2</c:v>
                </c:pt>
                <c:pt idx="1430">
                  <c:v>1.1791656927295779E-2</c:v>
                </c:pt>
                <c:pt idx="1431">
                  <c:v>1.1781274661259999E-2</c:v>
                </c:pt>
                <c:pt idx="1432">
                  <c:v>1.177087697000978E-2</c:v>
                </c:pt>
                <c:pt idx="1433">
                  <c:v>1.1760463853545122E-2</c:v>
                </c:pt>
                <c:pt idx="1434">
                  <c:v>1.1750035311784979E-2</c:v>
                </c:pt>
                <c:pt idx="1435">
                  <c:v>1.1739591344891442E-2</c:v>
                </c:pt>
                <c:pt idx="1436">
                  <c:v>1.1729131952702421E-2</c:v>
                </c:pt>
                <c:pt idx="1437">
                  <c:v>1.171865713529896E-2</c:v>
                </c:pt>
                <c:pt idx="1438">
                  <c:v>1.170816689268106E-2</c:v>
                </c:pt>
                <c:pt idx="1439">
                  <c:v>1.1695405878672238E-2</c:v>
                </c:pt>
                <c:pt idx="1440">
                  <c:v>1.1687140131801943E-2</c:v>
                </c:pt>
                <c:pt idx="1441">
                  <c:v>1.167660361345968E-2</c:v>
                </c:pt>
                <c:pt idx="1442">
                  <c:v>1.1666051669984023E-2</c:v>
                </c:pt>
                <c:pt idx="1443">
                  <c:v>1.1655484301293928E-2</c:v>
                </c:pt>
                <c:pt idx="1444">
                  <c:v>1.1644901507308347E-2</c:v>
                </c:pt>
                <c:pt idx="1445">
                  <c:v>1.1634303288189374E-2</c:v>
                </c:pt>
                <c:pt idx="1446">
                  <c:v>1.1623689643855961E-2</c:v>
                </c:pt>
                <c:pt idx="1447">
                  <c:v>1.1613060574227063E-2</c:v>
                </c:pt>
                <c:pt idx="1448">
                  <c:v>1.1602416079464772E-2</c:v>
                </c:pt>
                <c:pt idx="1449">
                  <c:v>1.1591756159406996E-2</c:v>
                </c:pt>
                <c:pt idx="1450">
                  <c:v>1.1581080814215827E-2</c:v>
                </c:pt>
                <c:pt idx="1451">
                  <c:v>1.1570390043810219E-2</c:v>
                </c:pt>
                <c:pt idx="1452">
                  <c:v>1.1559691344241729E-2</c:v>
                </c:pt>
                <c:pt idx="1453">
                  <c:v>1.1549029287236667E-2</c:v>
                </c:pt>
                <c:pt idx="1454">
                  <c:v>1.1538411368765544E-2</c:v>
                </c:pt>
                <c:pt idx="1455">
                  <c:v>1.152783758882836E-2</c:v>
                </c:pt>
                <c:pt idx="1456">
                  <c:v>1.1517307947587208E-2</c:v>
                </c:pt>
                <c:pt idx="1457">
                  <c:v>1.1506822444798948E-2</c:v>
                </c:pt>
                <c:pt idx="1458">
                  <c:v>1.1496381080625673E-2</c:v>
                </c:pt>
                <c:pt idx="1459">
                  <c:v>1.1485983854986337E-2</c:v>
                </c:pt>
                <c:pt idx="1460">
                  <c:v>1.1475630767961986E-2</c:v>
                </c:pt>
                <c:pt idx="1461">
                  <c:v>1.1465321819471574E-2</c:v>
                </c:pt>
                <c:pt idx="1462">
                  <c:v>1.1455057009515102E-2</c:v>
                </c:pt>
                <c:pt idx="1463">
                  <c:v>1.1444836338092568E-2</c:v>
                </c:pt>
                <c:pt idx="1464">
                  <c:v>1.1434659805285019E-2</c:v>
                </c:pt>
                <c:pt idx="1465">
                  <c:v>1.1424527410930363E-2</c:v>
                </c:pt>
                <c:pt idx="1466">
                  <c:v>1.1414439155109646E-2</c:v>
                </c:pt>
                <c:pt idx="1467">
                  <c:v>1.1404395037822868E-2</c:v>
                </c:pt>
                <c:pt idx="1468">
                  <c:v>1.1394395059151075E-2</c:v>
                </c:pt>
                <c:pt idx="1469">
                  <c:v>1.1384439218932174E-2</c:v>
                </c:pt>
                <c:pt idx="1470">
                  <c:v>1.1374527517247213E-2</c:v>
                </c:pt>
                <c:pt idx="1471">
                  <c:v>1.1364659954015144E-2</c:v>
                </c:pt>
                <c:pt idx="1472">
                  <c:v>1.135483652939806E-2</c:v>
                </c:pt>
                <c:pt idx="1473">
                  <c:v>1.1345057243314915E-2</c:v>
                </c:pt>
                <c:pt idx="1474">
                  <c:v>1.1335322095603617E-2</c:v>
                </c:pt>
                <c:pt idx="1475">
                  <c:v>1.1325631086507304E-2</c:v>
                </c:pt>
                <c:pt idx="1476">
                  <c:v>1.1310491535569955E-2</c:v>
                </c:pt>
                <c:pt idx="1477">
                  <c:v>1.1300914025468289E-2</c:v>
                </c:pt>
                <c:pt idx="1478">
                  <c:v>1.1291380653819516E-2</c:v>
                </c:pt>
                <c:pt idx="1479">
                  <c:v>1.1281891420623635E-2</c:v>
                </c:pt>
                <c:pt idx="1480">
                  <c:v>1.1272446325961694E-2</c:v>
                </c:pt>
                <c:pt idx="1481">
                  <c:v>1.1263045369752644E-2</c:v>
                </c:pt>
                <c:pt idx="1482">
                  <c:v>1.1253688551996488E-2</c:v>
                </c:pt>
                <c:pt idx="1483">
                  <c:v>1.124437587277427E-2</c:v>
                </c:pt>
                <c:pt idx="1484">
                  <c:v>1.1235107332004945E-2</c:v>
                </c:pt>
                <c:pt idx="1485">
                  <c:v>1.1225882929688513E-2</c:v>
                </c:pt>
                <c:pt idx="1486">
                  <c:v>1.1216702665824974E-2</c:v>
                </c:pt>
                <c:pt idx="1487">
                  <c:v>1.1207566540414327E-2</c:v>
                </c:pt>
                <c:pt idx="1488">
                  <c:v>1.1198474553456572E-2</c:v>
                </c:pt>
                <c:pt idx="1489">
                  <c:v>1.1189426705032757E-2</c:v>
                </c:pt>
                <c:pt idx="1490">
                  <c:v>1.1179140353866357E-2</c:v>
                </c:pt>
                <c:pt idx="1491">
                  <c:v>1.1170187087748973E-2</c:v>
                </c:pt>
                <c:pt idx="1492">
                  <c:v>1.1161277960084481E-2</c:v>
                </c:pt>
                <c:pt idx="1493">
                  <c:v>1.1152412970872883E-2</c:v>
                </c:pt>
                <c:pt idx="1494">
                  <c:v>1.1143592120114176E-2</c:v>
                </c:pt>
                <c:pt idx="1495">
                  <c:v>1.1134815407727316E-2</c:v>
                </c:pt>
                <c:pt idx="1496">
                  <c:v>1.1126082833793349E-2</c:v>
                </c:pt>
                <c:pt idx="1497">
                  <c:v>1.1117394398312275E-2</c:v>
                </c:pt>
                <c:pt idx="1498">
                  <c:v>1.1108750101284093E-2</c:v>
                </c:pt>
                <c:pt idx="1499">
                  <c:v>1.1100149942627757E-2</c:v>
                </c:pt>
                <c:pt idx="1500">
                  <c:v>1.1091593922424314E-2</c:v>
                </c:pt>
                <c:pt idx="1501">
                  <c:v>1.1083082040673764E-2</c:v>
                </c:pt>
                <c:pt idx="1502">
                  <c:v>1.1074614297214014E-2</c:v>
                </c:pt>
                <c:pt idx="1503">
                  <c:v>1.1066190692207156E-2</c:v>
                </c:pt>
                <c:pt idx="1504">
                  <c:v>1.1057811225653191E-2</c:v>
                </c:pt>
                <c:pt idx="1505">
                  <c:v>1.1049475897471073E-2</c:v>
                </c:pt>
                <c:pt idx="1506">
                  <c:v>1.1041184707660801E-2</c:v>
                </c:pt>
                <c:pt idx="1507">
                  <c:v>1.1032937656303421E-2</c:v>
                </c:pt>
                <c:pt idx="1508">
                  <c:v>1.1024734743317888E-2</c:v>
                </c:pt>
                <c:pt idx="1509">
                  <c:v>1.1016575968704201E-2</c:v>
                </c:pt>
                <c:pt idx="1510">
                  <c:v>1.1008461332543407E-2</c:v>
                </c:pt>
                <c:pt idx="1511">
                  <c:v>1.1000390834673412E-2</c:v>
                </c:pt>
                <c:pt idx="1512">
                  <c:v>1.0992364475175265E-2</c:v>
                </c:pt>
                <c:pt idx="1513">
                  <c:v>1.098438225413001E-2</c:v>
                </c:pt>
                <c:pt idx="1514">
                  <c:v>1.0976444171456601E-2</c:v>
                </c:pt>
                <c:pt idx="1515">
                  <c:v>1.0968550227155038E-2</c:v>
                </c:pt>
                <c:pt idx="1516">
                  <c:v>1.0960700421225322E-2</c:v>
                </c:pt>
                <c:pt idx="1517">
                  <c:v>1.0952894753667453E-2</c:v>
                </c:pt>
                <c:pt idx="1518">
                  <c:v>1.0945133224400383E-2</c:v>
                </c:pt>
                <c:pt idx="1519">
                  <c:v>1.0937415833586206E-2</c:v>
                </c:pt>
                <c:pt idx="1520">
                  <c:v>1.0929742581062829E-2</c:v>
                </c:pt>
                <c:pt idx="1521">
                  <c:v>1.0922113466911298E-2</c:v>
                </c:pt>
                <c:pt idx="1522">
                  <c:v>1.0914528491131614E-2</c:v>
                </c:pt>
                <c:pt idx="1523">
                  <c:v>1.0906987653723776E-2</c:v>
                </c:pt>
                <c:pt idx="1524">
                  <c:v>1.0899490954606739E-2</c:v>
                </c:pt>
                <c:pt idx="1525">
                  <c:v>1.0892038393861547E-2</c:v>
                </c:pt>
                <c:pt idx="1526">
                  <c:v>1.0884629971407156E-2</c:v>
                </c:pt>
                <c:pt idx="1527">
                  <c:v>1.0877265687405657E-2</c:v>
                </c:pt>
                <c:pt idx="1528">
                  <c:v>1.0869945541694959E-2</c:v>
                </c:pt>
                <c:pt idx="1529">
                  <c:v>1.086266953427506E-2</c:v>
                </c:pt>
                <c:pt idx="1530">
                  <c:v>1.0855437665227008E-2</c:v>
                </c:pt>
                <c:pt idx="1531">
                  <c:v>1.0848249934469756E-2</c:v>
                </c:pt>
                <c:pt idx="1532">
                  <c:v>1.084110634208435E-2</c:v>
                </c:pt>
                <c:pt idx="1533">
                  <c:v>1.0834006887989744E-2</c:v>
                </c:pt>
                <c:pt idx="1534">
                  <c:v>1.0826951572266985E-2</c:v>
                </c:pt>
                <c:pt idx="1535">
                  <c:v>1.081994039475398E-2</c:v>
                </c:pt>
                <c:pt idx="1536">
                  <c:v>1.0812973355693867E-2</c:v>
                </c:pt>
                <c:pt idx="1537">
                  <c:v>1.0806050454843508E-2</c:v>
                </c:pt>
                <c:pt idx="1538">
                  <c:v>1.0799171692364995E-2</c:v>
                </c:pt>
                <c:pt idx="1539">
                  <c:v>1.0792337068177282E-2</c:v>
                </c:pt>
                <c:pt idx="1540">
                  <c:v>1.078554658228037E-2</c:v>
                </c:pt>
                <c:pt idx="1541">
                  <c:v>1.0778800234674257E-2</c:v>
                </c:pt>
                <c:pt idx="1542">
                  <c:v>1.0772098025358945E-2</c:v>
                </c:pt>
                <c:pt idx="1543">
                  <c:v>1.0765439954415479E-2</c:v>
                </c:pt>
                <c:pt idx="1544">
                  <c:v>1.0758826021762813E-2</c:v>
                </c:pt>
                <c:pt idx="1545">
                  <c:v>1.0752256227400947E-2</c:v>
                </c:pt>
                <c:pt idx="1546">
                  <c:v>1.0745730571248835E-2</c:v>
                </c:pt>
                <c:pt idx="1547">
                  <c:v>1.0739249053468569E-2</c:v>
                </c:pt>
                <c:pt idx="1548">
                  <c:v>1.0732811673898057E-2</c:v>
                </c:pt>
                <c:pt idx="1549">
                  <c:v>1.0726418432618345E-2</c:v>
                </c:pt>
                <c:pt idx="1550">
                  <c:v>1.072006932971048E-2</c:v>
                </c:pt>
                <c:pt idx="1551">
                  <c:v>1.0713764365012368E-2</c:v>
                </c:pt>
                <c:pt idx="1552">
                  <c:v>1.0707503538605057E-2</c:v>
                </c:pt>
                <c:pt idx="1553">
                  <c:v>1.0701286850488545E-2</c:v>
                </c:pt>
                <c:pt idx="1554">
                  <c:v>1.0695114300662834E-2</c:v>
                </c:pt>
                <c:pt idx="1555">
                  <c:v>1.0688985889046876E-2</c:v>
                </c:pt>
                <c:pt idx="1556">
                  <c:v>1.0682901615721718E-2</c:v>
                </c:pt>
                <c:pt idx="1557">
                  <c:v>1.0676861480768407E-2</c:v>
                </c:pt>
                <c:pt idx="1558">
                  <c:v>1.0670865483943803E-2</c:v>
                </c:pt>
                <c:pt idx="1559">
                  <c:v>1.066491362541E-2</c:v>
                </c:pt>
                <c:pt idx="1560">
                  <c:v>1.0659005905166996E-2</c:v>
                </c:pt>
                <c:pt idx="1561">
                  <c:v>1.0653142323133746E-2</c:v>
                </c:pt>
                <c:pt idx="1562">
                  <c:v>1.064732287931025E-2</c:v>
                </c:pt>
                <c:pt idx="1563">
                  <c:v>1.0641547573858601E-2</c:v>
                </c:pt>
                <c:pt idx="1564">
                  <c:v>1.0635816406616705E-2</c:v>
                </c:pt>
                <c:pt idx="1565">
                  <c:v>1.0630129377665609E-2</c:v>
                </c:pt>
                <c:pt idx="1566">
                  <c:v>1.0624486486924267E-2</c:v>
                </c:pt>
                <c:pt idx="1567">
                  <c:v>1.0618887734392679E-2</c:v>
                </c:pt>
                <c:pt idx="1568">
                  <c:v>1.0613333120151891E-2</c:v>
                </c:pt>
                <c:pt idx="1569">
                  <c:v>1.0607822644120857E-2</c:v>
                </c:pt>
                <c:pt idx="1570">
                  <c:v>1.0602356306380623E-2</c:v>
                </c:pt>
                <c:pt idx="1571">
                  <c:v>1.0596934106850142E-2</c:v>
                </c:pt>
                <c:pt idx="1572">
                  <c:v>1.0591556045529416E-2</c:v>
                </c:pt>
                <c:pt idx="1573">
                  <c:v>1.0586222122418443E-2</c:v>
                </c:pt>
                <c:pt idx="1574">
                  <c:v>1.058093233759827E-2</c:v>
                </c:pt>
                <c:pt idx="1575">
                  <c:v>1.0575686690987851E-2</c:v>
                </c:pt>
                <c:pt idx="1576">
                  <c:v>1.0570485182587186E-2</c:v>
                </c:pt>
                <c:pt idx="1577">
                  <c:v>1.0565327812396275E-2</c:v>
                </c:pt>
                <c:pt idx="1578">
                  <c:v>1.0560214580496163E-2</c:v>
                </c:pt>
                <c:pt idx="1579">
                  <c:v>1.0555145486805806E-2</c:v>
                </c:pt>
                <c:pt idx="1580">
                  <c:v>1.054940628358203E-2</c:v>
                </c:pt>
                <c:pt idx="1581">
                  <c:v>1.0544431771792873E-2</c:v>
                </c:pt>
                <c:pt idx="1582">
                  <c:v>1.0539501398132423E-2</c:v>
                </c:pt>
                <c:pt idx="1583">
                  <c:v>1.0534615162762773E-2</c:v>
                </c:pt>
                <c:pt idx="1584">
                  <c:v>1.0529773065683923E-2</c:v>
                </c:pt>
                <c:pt idx="1585">
                  <c:v>1.052497510673378E-2</c:v>
                </c:pt>
                <c:pt idx="1586">
                  <c:v>1.0520221285912346E-2</c:v>
                </c:pt>
                <c:pt idx="1587">
                  <c:v>1.0515511603381711E-2</c:v>
                </c:pt>
                <c:pt idx="1588">
                  <c:v>1.051084605906083E-2</c:v>
                </c:pt>
                <c:pt idx="1589">
                  <c:v>1.0506224652868656E-2</c:v>
                </c:pt>
                <c:pt idx="1590">
                  <c:v>1.0501647384967283E-2</c:v>
                </c:pt>
                <c:pt idx="1591">
                  <c:v>1.0497114255194617E-2</c:v>
                </c:pt>
                <c:pt idx="1592">
                  <c:v>1.0492625263712752E-2</c:v>
                </c:pt>
                <c:pt idx="1593">
                  <c:v>1.0488180410359593E-2</c:v>
                </c:pt>
                <c:pt idx="1594">
                  <c:v>1.0483779695216189E-2</c:v>
                </c:pt>
                <c:pt idx="1595">
                  <c:v>1.0479423118282538E-2</c:v>
                </c:pt>
                <c:pt idx="1596">
                  <c:v>1.0475110679477595E-2</c:v>
                </c:pt>
                <c:pt idx="1597">
                  <c:v>1.0470842378963452E-2</c:v>
                </c:pt>
                <c:pt idx="1598">
                  <c:v>1.0466618216578016E-2</c:v>
                </c:pt>
                <c:pt idx="1599">
                  <c:v>1.0462438192402335E-2</c:v>
                </c:pt>
                <c:pt idx="1600">
                  <c:v>1.0458302306436407E-2</c:v>
                </c:pt>
                <c:pt idx="1601">
                  <c:v>1.0454210558599186E-2</c:v>
                </c:pt>
                <c:pt idx="1602">
                  <c:v>1.045016294897172E-2</c:v>
                </c:pt>
                <c:pt idx="1603">
                  <c:v>1.044615947747296E-2</c:v>
                </c:pt>
                <c:pt idx="1604">
                  <c:v>1.0442200144183955E-2</c:v>
                </c:pt>
                <c:pt idx="1605">
                  <c:v>1.043828494918575E-2</c:v>
                </c:pt>
                <c:pt idx="1606">
                  <c:v>1.0434413892235206E-2</c:v>
                </c:pt>
                <c:pt idx="1607">
                  <c:v>1.0430586973494416E-2</c:v>
                </c:pt>
                <c:pt idx="1608">
                  <c:v>1.0426804192963379E-2</c:v>
                </c:pt>
                <c:pt idx="1609">
                  <c:v>1.042306555056105E-2</c:v>
                </c:pt>
                <c:pt idx="1610">
                  <c:v>1.0419371046287429E-2</c:v>
                </c:pt>
                <c:pt idx="1611">
                  <c:v>1.0415720680223561E-2</c:v>
                </c:pt>
                <c:pt idx="1612">
                  <c:v>1.0412114452369448E-2</c:v>
                </c:pt>
                <c:pt idx="1613">
                  <c:v>1.0408552362644041E-2</c:v>
                </c:pt>
                <c:pt idx="1614">
                  <c:v>1.0405034411128389E-2</c:v>
                </c:pt>
                <c:pt idx="1615">
                  <c:v>1.0401560597741444E-2</c:v>
                </c:pt>
                <c:pt idx="1616">
                  <c:v>1.0398130922564253E-2</c:v>
                </c:pt>
                <c:pt idx="1617">
                  <c:v>1.0394745385434723E-2</c:v>
                </c:pt>
                <c:pt idx="1618">
                  <c:v>1.0391403986595993E-2</c:v>
                </c:pt>
                <c:pt idx="1619">
                  <c:v>1.0388106725885971E-2</c:v>
                </c:pt>
                <c:pt idx="1620">
                  <c:v>1.0384853603385702E-2</c:v>
                </c:pt>
                <c:pt idx="1621">
                  <c:v>1.0381644618933095E-2</c:v>
                </c:pt>
                <c:pt idx="1622">
                  <c:v>1.0378479772690241E-2</c:v>
                </c:pt>
                <c:pt idx="1623">
                  <c:v>1.0375359064576095E-2</c:v>
                </c:pt>
                <c:pt idx="1624">
                  <c:v>1.0372282494671703E-2</c:v>
                </c:pt>
                <c:pt idx="1625">
                  <c:v>1.0369250062814972E-2</c:v>
                </c:pt>
                <c:pt idx="1626">
                  <c:v>1.0366261769167995E-2</c:v>
                </c:pt>
                <c:pt idx="1627">
                  <c:v>1.0363317613730771E-2</c:v>
                </c:pt>
                <c:pt idx="1628">
                  <c:v>1.0360417596422256E-2</c:v>
                </c:pt>
                <c:pt idx="1629">
                  <c:v>1.0357561717242447E-2</c:v>
                </c:pt>
                <c:pt idx="1630">
                  <c:v>1.03547499761103E-2</c:v>
                </c:pt>
                <c:pt idx="1631">
                  <c:v>1.0351982373268953E-2</c:v>
                </c:pt>
                <c:pt idx="1632">
                  <c:v>1.0349258908556314E-2</c:v>
                </c:pt>
                <c:pt idx="1633">
                  <c:v>1.0346579581891335E-2</c:v>
                </c:pt>
                <c:pt idx="1634">
                  <c:v>1.0343944393517157E-2</c:v>
                </c:pt>
                <c:pt idx="1635">
                  <c:v>1.034135334319064E-2</c:v>
                </c:pt>
                <c:pt idx="1636">
                  <c:v>1.0338806430992831E-2</c:v>
                </c:pt>
                <c:pt idx="1637">
                  <c:v>1.0336303657004775E-2</c:v>
                </c:pt>
                <c:pt idx="1638">
                  <c:v>1.0333845021145427E-2</c:v>
                </c:pt>
                <c:pt idx="1639">
                  <c:v>1.033143052333374E-2</c:v>
                </c:pt>
                <c:pt idx="1640">
                  <c:v>1.0329060163812853E-2</c:v>
                </c:pt>
                <c:pt idx="1641">
                  <c:v>1.0326733942258581E-2</c:v>
                </c:pt>
                <c:pt idx="1642">
                  <c:v>1.032445185899511E-2</c:v>
                </c:pt>
                <c:pt idx="1643">
                  <c:v>1.0322213913779299E-2</c:v>
                </c:pt>
                <c:pt idx="1644">
                  <c:v>1.0320020106692196E-2</c:v>
                </c:pt>
                <c:pt idx="1645">
                  <c:v>1.0317870437814847E-2</c:v>
                </c:pt>
                <c:pt idx="1646">
                  <c:v>1.0315764907066205E-2</c:v>
                </c:pt>
                <c:pt idx="1647">
                  <c:v>1.0313703514365224E-2</c:v>
                </c:pt>
                <c:pt idx="1648">
                  <c:v>1.0311686259792952E-2</c:v>
                </c:pt>
                <c:pt idx="1649">
                  <c:v>1.0309713143511479E-2</c:v>
                </c:pt>
                <c:pt idx="1650">
                  <c:v>1.0307784165196621E-2</c:v>
                </c:pt>
                <c:pt idx="1651">
                  <c:v>1.0305899325091517E-2</c:v>
                </c:pt>
                <c:pt idx="1652">
                  <c:v>1.0304058623034074E-2</c:v>
                </c:pt>
                <c:pt idx="1653">
                  <c:v>1.0302262059186384E-2</c:v>
                </c:pt>
                <c:pt idx="1654">
                  <c:v>1.0300509633386357E-2</c:v>
                </c:pt>
                <c:pt idx="1655">
                  <c:v>1.0298801345796083E-2</c:v>
                </c:pt>
                <c:pt idx="1656">
                  <c:v>1.0297137196334516E-2</c:v>
                </c:pt>
                <c:pt idx="1657">
                  <c:v>1.0295517185001657E-2</c:v>
                </c:pt>
                <c:pt idx="1658">
                  <c:v>1.0293941311716459E-2</c:v>
                </c:pt>
                <c:pt idx="1659">
                  <c:v>1.0292409576641015E-2</c:v>
                </c:pt>
                <c:pt idx="1660">
                  <c:v>1.0290921979613232E-2</c:v>
                </c:pt>
                <c:pt idx="1661">
                  <c:v>1.0289478520795203E-2</c:v>
                </c:pt>
                <c:pt idx="1662">
                  <c:v>1.0288079200024836E-2</c:v>
                </c:pt>
                <c:pt idx="1663">
                  <c:v>1.0286724017464222E-2</c:v>
                </c:pt>
                <c:pt idx="1664">
                  <c:v>1.0285412972870223E-2</c:v>
                </c:pt>
                <c:pt idx="1665">
                  <c:v>1.0284146066567024E-2</c:v>
                </c:pt>
                <c:pt idx="1666">
                  <c:v>1.0282923298311486E-2</c:v>
                </c:pt>
                <c:pt idx="1667">
                  <c:v>1.0281744668184656E-2</c:v>
                </c:pt>
                <c:pt idx="1668">
                  <c:v>1.0280610176105487E-2</c:v>
                </c:pt>
                <c:pt idx="1669">
                  <c:v>1.0279519822236072E-2</c:v>
                </c:pt>
                <c:pt idx="1670">
                  <c:v>1.0278473606495364E-2</c:v>
                </c:pt>
                <c:pt idx="1671">
                  <c:v>1.0277471528883364E-2</c:v>
                </c:pt>
                <c:pt idx="1672">
                  <c:v>1.0276513589319025E-2</c:v>
                </c:pt>
                <c:pt idx="1673">
                  <c:v>1.027559978796444E-2</c:v>
                </c:pt>
                <c:pt idx="1674">
                  <c:v>1.0274730124657516E-2</c:v>
                </c:pt>
                <c:pt idx="1675">
                  <c:v>1.0273904599398254E-2</c:v>
                </c:pt>
                <c:pt idx="1676">
                  <c:v>1.0273123212429791E-2</c:v>
                </c:pt>
                <c:pt idx="1677">
                  <c:v>1.0272385963427944E-2</c:v>
                </c:pt>
                <c:pt idx="1678">
                  <c:v>1.027169285263585E-2</c:v>
                </c:pt>
                <c:pt idx="1679">
                  <c:v>1.0271043879972463E-2</c:v>
                </c:pt>
                <c:pt idx="1680">
                  <c:v>1.0270439045356738E-2</c:v>
                </c:pt>
                <c:pt idx="1681">
                  <c:v>1.0269878348950767E-2</c:v>
                </c:pt>
                <c:pt idx="1682">
                  <c:v>1.0269361790592457E-2</c:v>
                </c:pt>
                <c:pt idx="1683">
                  <c:v>1.0268889370362855E-2</c:v>
                </c:pt>
                <c:pt idx="1684">
                  <c:v>1.0268403508121304E-2</c:v>
                </c:pt>
                <c:pt idx="1685">
                  <c:v>1.0268025669549763E-2</c:v>
                </c:pt>
                <c:pt idx="1686">
                  <c:v>1.0267691969106929E-2</c:v>
                </c:pt>
                <c:pt idx="1687">
                  <c:v>1.0267402406792803E-2</c:v>
                </c:pt>
                <c:pt idx="1688">
                  <c:v>1.0267156982607384E-2</c:v>
                </c:pt>
                <c:pt idx="1689">
                  <c:v>1.0266955696469626E-2</c:v>
                </c:pt>
                <c:pt idx="1690">
                  <c:v>1.0266798548460576E-2</c:v>
                </c:pt>
                <c:pt idx="1691">
                  <c:v>1.026668553866128E-2</c:v>
                </c:pt>
                <c:pt idx="1692">
                  <c:v>1.0266616666909645E-2</c:v>
                </c:pt>
                <c:pt idx="1693">
                  <c:v>1.0266591933205671E-2</c:v>
                </c:pt>
                <c:pt idx="1694">
                  <c:v>1.0266611337792497E-2</c:v>
                </c:pt>
                <c:pt idx="1695">
                  <c:v>1.0266674880345938E-2</c:v>
                </c:pt>
                <c:pt idx="1696">
                  <c:v>1.0266782561109133E-2</c:v>
                </c:pt>
                <c:pt idx="1697">
                  <c:v>1.026693437991999E-2</c:v>
                </c:pt>
                <c:pt idx="1698">
                  <c:v>1.0267130336778507E-2</c:v>
                </c:pt>
                <c:pt idx="1699">
                  <c:v>1.0267370431927825E-2</c:v>
                </c:pt>
                <c:pt idx="1700">
                  <c:v>1.0268322578482314E-2</c:v>
                </c:pt>
                <c:pt idx="1701">
                  <c:v>1.0267983036369444E-2</c:v>
                </c:pt>
                <c:pt idx="1702">
                  <c:v>1.0268355545742791E-2</c:v>
                </c:pt>
                <c:pt idx="1703">
                  <c:v>1.0268772193244846E-2</c:v>
                </c:pt>
                <c:pt idx="1704">
                  <c:v>1.0269232978956655E-2</c:v>
                </c:pt>
                <c:pt idx="1705">
                  <c:v>1.0269737902635079E-2</c:v>
                </c:pt>
                <c:pt idx="1706">
                  <c:v>1.0270286964523256E-2</c:v>
                </c:pt>
                <c:pt idx="1707">
                  <c:v>1.0270880164540142E-2</c:v>
                </c:pt>
                <c:pt idx="1708">
                  <c:v>1.0271517502685734E-2</c:v>
                </c:pt>
                <c:pt idx="1709">
                  <c:v>1.0272198978878988E-2</c:v>
                </c:pt>
                <c:pt idx="1710">
                  <c:v>1.0272924593200949E-2</c:v>
                </c:pt>
                <c:pt idx="1711">
                  <c:v>1.0273694345651618E-2</c:v>
                </c:pt>
                <c:pt idx="1712">
                  <c:v>1.0274472381032185E-2</c:v>
                </c:pt>
                <c:pt idx="1713">
                  <c:v>1.027521183319613E-2</c:v>
                </c:pt>
                <c:pt idx="1714">
                  <c:v>1.0275912419940303E-2</c:v>
                </c:pt>
                <c:pt idx="1715">
                  <c:v>1.0276574141264705E-2</c:v>
                </c:pt>
                <c:pt idx="1716">
                  <c:v>1.0277196997169336E-2</c:v>
                </c:pt>
                <c:pt idx="1717">
                  <c:v>1.0277780987654195E-2</c:v>
                </c:pt>
                <c:pt idx="1718">
                  <c:v>1.0278326112719283E-2</c:v>
                </c:pt>
                <c:pt idx="1719">
                  <c:v>1.0278832372364599E-2</c:v>
                </c:pt>
                <c:pt idx="1720">
                  <c:v>1.0279299766590144E-2</c:v>
                </c:pt>
                <c:pt idx="1721">
                  <c:v>1.0279728295395918E-2</c:v>
                </c:pt>
                <c:pt idx="1722">
                  <c:v>1.0280117958700874E-2</c:v>
                </c:pt>
                <c:pt idx="1723">
                  <c:v>1.0280468756667105E-2</c:v>
                </c:pt>
                <c:pt idx="1724">
                  <c:v>1.0280780689132518E-2</c:v>
                </c:pt>
                <c:pt idx="1725">
                  <c:v>1.028105375617816E-2</c:v>
                </c:pt>
                <c:pt idx="1726">
                  <c:v>1.0281287957885077E-2</c:v>
                </c:pt>
                <c:pt idx="1727">
                  <c:v>1.028148329401013E-2</c:v>
                </c:pt>
                <c:pt idx="1728">
                  <c:v>1.0281639764796457E-2</c:v>
                </c:pt>
                <c:pt idx="1729">
                  <c:v>1.0281757370163014E-2</c:v>
                </c:pt>
                <c:pt idx="1730">
                  <c:v>1.0281836110028753E-2</c:v>
                </c:pt>
                <c:pt idx="1731">
                  <c:v>1.0281875984555766E-2</c:v>
                </c:pt>
                <c:pt idx="1732">
                  <c:v>1.0281876993663008E-2</c:v>
                </c:pt>
                <c:pt idx="1733">
                  <c:v>1.0281839137269433E-2</c:v>
                </c:pt>
                <c:pt idx="1734">
                  <c:v>1.0281762415537132E-2</c:v>
                </c:pt>
                <c:pt idx="1735">
                  <c:v>1.0281646828304014E-2</c:v>
                </c:pt>
                <c:pt idx="1736">
                  <c:v>1.0281730457097535E-2</c:v>
                </c:pt>
                <c:pt idx="1737">
                  <c:v>1.0281526023095216E-2</c:v>
                </c:pt>
                <c:pt idx="1738">
                  <c:v>1.0281282721484876E-2</c:v>
                </c:pt>
                <c:pt idx="1739">
                  <c:v>1.0281000552212484E-2</c:v>
                </c:pt>
                <c:pt idx="1740">
                  <c:v>1.0280679515386101E-2</c:v>
                </c:pt>
                <c:pt idx="1741">
                  <c:v>1.0280319610897667E-2</c:v>
                </c:pt>
                <c:pt idx="1742">
                  <c:v>1.0279920838801212E-2</c:v>
                </c:pt>
                <c:pt idx="1743">
                  <c:v>1.0279483199096736E-2</c:v>
                </c:pt>
                <c:pt idx="1744">
                  <c:v>1.0279006691757225E-2</c:v>
                </c:pt>
                <c:pt idx="1745">
                  <c:v>1.0278491316836707E-2</c:v>
                </c:pt>
                <c:pt idx="1746">
                  <c:v>1.0277937074254137E-2</c:v>
                </c:pt>
                <c:pt idx="1747">
                  <c:v>1.0277343964090562E-2</c:v>
                </c:pt>
                <c:pt idx="1748">
                  <c:v>1.0276711986318967E-2</c:v>
                </c:pt>
                <c:pt idx="1749">
                  <c:v>1.0276041140912334E-2</c:v>
                </c:pt>
                <c:pt idx="1750">
                  <c:v>1.0274726395718137E-2</c:v>
                </c:pt>
                <c:pt idx="1751">
                  <c:v>1.027396120066193E-2</c:v>
                </c:pt>
                <c:pt idx="1752">
                  <c:v>1.0273157140104905E-2</c:v>
                </c:pt>
                <c:pt idx="1753">
                  <c:v>1.0272314214209155E-2</c:v>
                </c:pt>
                <c:pt idx="1754">
                  <c:v>1.0271432422812588E-2</c:v>
                </c:pt>
                <c:pt idx="1755">
                  <c:v>1.0270511766077295E-2</c:v>
                </c:pt>
                <c:pt idx="1756">
                  <c:v>1.0269552243760138E-2</c:v>
                </c:pt>
                <c:pt idx="1757">
                  <c:v>1.0268553856185303E-2</c:v>
                </c:pt>
                <c:pt idx="1758">
                  <c:v>1.026751660310965E-2</c:v>
                </c:pt>
                <c:pt idx="1759">
                  <c:v>1.0266440484614225E-2</c:v>
                </c:pt>
                <c:pt idx="1760">
                  <c:v>1.026532550069903E-2</c:v>
                </c:pt>
                <c:pt idx="1761">
                  <c:v>1.0264171651364062E-2</c:v>
                </c:pt>
                <c:pt idx="1762">
                  <c:v>1.0262978936609324E-2</c:v>
                </c:pt>
                <c:pt idx="1763">
                  <c:v>1.0261747356353768E-2</c:v>
                </c:pt>
                <c:pt idx="1764">
                  <c:v>1.0260476910759486E-2</c:v>
                </c:pt>
                <c:pt idx="1765">
                  <c:v>1.0259167599745433E-2</c:v>
                </c:pt>
                <c:pt idx="1766">
                  <c:v>1.0257819423311609E-2</c:v>
                </c:pt>
                <c:pt idx="1767">
                  <c:v>1.0256432381376968E-2</c:v>
                </c:pt>
                <c:pt idx="1768">
                  <c:v>1.0255006474103601E-2</c:v>
                </c:pt>
                <c:pt idx="1769">
                  <c:v>1.0253541701410462E-2</c:v>
                </c:pt>
                <c:pt idx="1770">
                  <c:v>1.0252038063216506E-2</c:v>
                </c:pt>
                <c:pt idx="1771">
                  <c:v>1.0250495559683825E-2</c:v>
                </c:pt>
                <c:pt idx="1772">
                  <c:v>1.0248914190731373E-2</c:v>
                </c:pt>
                <c:pt idx="1773">
                  <c:v>1.0247293956278103E-2</c:v>
                </c:pt>
                <c:pt idx="1774">
                  <c:v>1.0245634856486108E-2</c:v>
                </c:pt>
                <c:pt idx="1775">
                  <c:v>1.0243936891274341E-2</c:v>
                </c:pt>
                <c:pt idx="1776">
                  <c:v>1.0242200060642803E-2</c:v>
                </c:pt>
                <c:pt idx="1777">
                  <c:v>1.0240424364591494E-2</c:v>
                </c:pt>
                <c:pt idx="1778">
                  <c:v>1.0238609803120413E-2</c:v>
                </c:pt>
                <c:pt idx="1779">
                  <c:v>1.0236756376229561E-2</c:v>
                </c:pt>
                <c:pt idx="1780">
                  <c:v>1.0234864083918938E-2</c:v>
                </c:pt>
                <c:pt idx="1781">
                  <c:v>1.0232932926107496E-2</c:v>
                </c:pt>
                <c:pt idx="1782">
                  <c:v>1.0230962903038376E-2</c:v>
                </c:pt>
                <c:pt idx="1783">
                  <c:v>1.0228954014549485E-2</c:v>
                </c:pt>
                <c:pt idx="1784">
                  <c:v>1.022690626047873E-2</c:v>
                </c:pt>
                <c:pt idx="1785">
                  <c:v>1.0224819641150296E-2</c:v>
                </c:pt>
                <c:pt idx="1786">
                  <c:v>1.0222694156321044E-2</c:v>
                </c:pt>
                <c:pt idx="1787">
                  <c:v>1.0220529806153067E-2</c:v>
                </c:pt>
                <c:pt idx="1788">
                  <c:v>1.0218326590565319E-2</c:v>
                </c:pt>
                <c:pt idx="1789">
                  <c:v>1.0216084509557799E-2</c:v>
                </c:pt>
                <c:pt idx="1790">
                  <c:v>1.0213803563130508E-2</c:v>
                </c:pt>
                <c:pt idx="1791">
                  <c:v>1.0211483751364492E-2</c:v>
                </c:pt>
                <c:pt idx="1792">
                  <c:v>1.0209125074097658E-2</c:v>
                </c:pt>
                <c:pt idx="1793">
                  <c:v>1.0206727531492099E-2</c:v>
                </c:pt>
                <c:pt idx="1794">
                  <c:v>1.0204291123385723E-2</c:v>
                </c:pt>
                <c:pt idx="1795">
                  <c:v>1.0201815849940621E-2</c:v>
                </c:pt>
                <c:pt idx="1796">
                  <c:v>1.0199301711156794E-2</c:v>
                </c:pt>
                <c:pt idx="1797">
                  <c:v>1.019674870687215E-2</c:v>
                </c:pt>
                <c:pt idx="1798">
                  <c:v>1.0194156837167734E-2</c:v>
                </c:pt>
                <c:pt idx="1799">
                  <c:v>1.0191526102124593E-2</c:v>
                </c:pt>
                <c:pt idx="1800">
                  <c:v>1.0188856501661681E-2</c:v>
                </c:pt>
                <c:pt idx="1801">
                  <c:v>1.0186148035860043E-2</c:v>
                </c:pt>
                <c:pt idx="1802">
                  <c:v>1.0183400704557588E-2</c:v>
                </c:pt>
                <c:pt idx="1803">
                  <c:v>1.0180614507916408E-2</c:v>
                </c:pt>
                <c:pt idx="1804">
                  <c:v>1.0177789445936503E-2</c:v>
                </c:pt>
                <c:pt idx="1805">
                  <c:v>1.017492551845578E-2</c:v>
                </c:pt>
                <c:pt idx="1806">
                  <c:v>1.0172022725555285E-2</c:v>
                </c:pt>
                <c:pt idx="1807">
                  <c:v>1.0169081067397112E-2</c:v>
                </c:pt>
                <c:pt idx="1808">
                  <c:v>1.0166100543738121E-2</c:v>
                </c:pt>
                <c:pt idx="1809">
                  <c:v>1.0163081154740405E-2</c:v>
                </c:pt>
                <c:pt idx="1810">
                  <c:v>1.0160022900322918E-2</c:v>
                </c:pt>
                <c:pt idx="1811">
                  <c:v>1.0156925780485659E-2</c:v>
                </c:pt>
                <c:pt idx="1812">
                  <c:v>1.0153789795309676E-2</c:v>
                </c:pt>
                <c:pt idx="1813">
                  <c:v>1.015061494471392E-2</c:v>
                </c:pt>
                <c:pt idx="1814">
                  <c:v>1.014740122877944E-2</c:v>
                </c:pt>
                <c:pt idx="1815">
                  <c:v>1.0144148647506235E-2</c:v>
                </c:pt>
                <c:pt idx="1816">
                  <c:v>1.0140857200732212E-2</c:v>
                </c:pt>
                <c:pt idx="1817">
                  <c:v>1.0137526888619464E-2</c:v>
                </c:pt>
                <c:pt idx="1818">
                  <c:v>1.0134157711086944E-2</c:v>
                </c:pt>
                <c:pt idx="1819">
                  <c:v>1.0130749668215699E-2</c:v>
                </c:pt>
                <c:pt idx="1820">
                  <c:v>1.012730276000573E-2</c:v>
                </c:pt>
                <c:pt idx="1821">
                  <c:v>1.0123816986294942E-2</c:v>
                </c:pt>
                <c:pt idx="1822">
                  <c:v>1.0120292347326476E-2</c:v>
                </c:pt>
                <c:pt idx="1823">
                  <c:v>1.0116728842938238E-2</c:v>
                </c:pt>
                <c:pt idx="1824">
                  <c:v>1.0113126473130229E-2</c:v>
                </c:pt>
                <c:pt idx="1825">
                  <c:v>1.0109485237983495E-2</c:v>
                </c:pt>
                <c:pt idx="1826">
                  <c:v>1.0105805137498036E-2</c:v>
                </c:pt>
                <c:pt idx="1827">
                  <c:v>1.0102086171592806E-2</c:v>
                </c:pt>
                <c:pt idx="1828">
                  <c:v>1.0098328340267804E-2</c:v>
                </c:pt>
                <c:pt idx="1829">
                  <c:v>1.0094531643685123E-2</c:v>
                </c:pt>
                <c:pt idx="1830">
                  <c:v>1.0090696081601624E-2</c:v>
                </c:pt>
                <c:pt idx="1831">
                  <c:v>1.0086821654260447E-2</c:v>
                </c:pt>
                <c:pt idx="1832">
                  <c:v>1.0082908361499499E-2</c:v>
                </c:pt>
                <c:pt idx="1833">
                  <c:v>1.0078956203399825E-2</c:v>
                </c:pt>
                <c:pt idx="1834">
                  <c:v>1.0074965179961426E-2</c:v>
                </c:pt>
                <c:pt idx="1835">
                  <c:v>1.0070935291103256E-2</c:v>
                </c:pt>
                <c:pt idx="1836">
                  <c:v>1.006686653690636E-2</c:v>
                </c:pt>
                <c:pt idx="1837">
                  <c:v>1.006275891737074E-2</c:v>
                </c:pt>
                <c:pt idx="1838">
                  <c:v>1.0058612432496394E-2</c:v>
                </c:pt>
                <c:pt idx="1839">
                  <c:v>1.0054427082202277E-2</c:v>
                </c:pt>
                <c:pt idx="1840">
                  <c:v>1.0050202866569435E-2</c:v>
                </c:pt>
                <c:pt idx="1841">
                  <c:v>1.0045939785597868E-2</c:v>
                </c:pt>
                <c:pt idx="1842">
                  <c:v>1.0041637839287576E-2</c:v>
                </c:pt>
                <c:pt idx="1843">
                  <c:v>1.0037297027557512E-2</c:v>
                </c:pt>
                <c:pt idx="1844">
                  <c:v>1.0032917350488724E-2</c:v>
                </c:pt>
                <c:pt idx="1845">
                  <c:v>1.0028498808162256E-2</c:v>
                </c:pt>
                <c:pt idx="1846">
                  <c:v>1.0024041400416017E-2</c:v>
                </c:pt>
                <c:pt idx="1847">
                  <c:v>1.0019545127331053E-2</c:v>
                </c:pt>
                <c:pt idx="1848">
                  <c:v>1.0015009988826318E-2</c:v>
                </c:pt>
                <c:pt idx="1849">
                  <c:v>1.0010435985063904E-2</c:v>
                </c:pt>
                <c:pt idx="1850">
                  <c:v>1.000582311604381E-2</c:v>
                </c:pt>
                <c:pt idx="1851">
                  <c:v>1.00011713815229E-2</c:v>
                </c:pt>
                <c:pt idx="1852">
                  <c:v>9.9964807817443102E-3</c:v>
                </c:pt>
                <c:pt idx="1853">
                  <c:v>9.9917513166269956E-3</c:v>
                </c:pt>
                <c:pt idx="1854">
                  <c:v>9.9869829861709558E-3</c:v>
                </c:pt>
                <c:pt idx="1855">
                  <c:v>9.9821757902951447E-3</c:v>
                </c:pt>
                <c:pt idx="1856">
                  <c:v>9.977329729242701E-3</c:v>
                </c:pt>
                <c:pt idx="1857">
                  <c:v>9.9724448027704859E-3</c:v>
                </c:pt>
                <c:pt idx="1858">
                  <c:v>9.9675210108784995E-3</c:v>
                </c:pt>
                <c:pt idx="1859">
                  <c:v>9.9625583538098805E-3</c:v>
                </c:pt>
                <c:pt idx="1860">
                  <c:v>9.9575568314025364E-3</c:v>
                </c:pt>
                <c:pt idx="1861">
                  <c:v>9.952516443575421E-3</c:v>
                </c:pt>
                <c:pt idx="1862">
                  <c:v>9.9474371904906267E-3</c:v>
                </c:pt>
                <c:pt idx="1863">
                  <c:v>9.9423190720671073E-3</c:v>
                </c:pt>
                <c:pt idx="1864">
                  <c:v>9.9371620883048628E-3</c:v>
                </c:pt>
                <c:pt idx="1865">
                  <c:v>9.9319662392038932E-3</c:v>
                </c:pt>
                <c:pt idx="1866">
                  <c:v>9.9267315248452448E-3</c:v>
                </c:pt>
                <c:pt idx="1867">
                  <c:v>9.9214579451478713E-3</c:v>
                </c:pt>
                <c:pt idx="1868">
                  <c:v>9.9161455001117726E-3</c:v>
                </c:pt>
                <c:pt idx="1869">
                  <c:v>9.9107941898179952E-3</c:v>
                </c:pt>
                <c:pt idx="1870">
                  <c:v>9.9054040141854927E-3</c:v>
                </c:pt>
                <c:pt idx="1871">
                  <c:v>9.899974973214265E-3</c:v>
                </c:pt>
                <c:pt idx="1872">
                  <c:v>9.8945070670664048E-3</c:v>
                </c:pt>
                <c:pt idx="1873">
                  <c:v>9.889000295417727E-3</c:v>
                </c:pt>
                <c:pt idx="1874">
                  <c:v>9.8834546585924166E-3</c:v>
                </c:pt>
                <c:pt idx="1875">
                  <c:v>9.8778701564283811E-3</c:v>
                </c:pt>
                <c:pt idx="1876">
                  <c:v>9.8722467889256205E-3</c:v>
                </c:pt>
                <c:pt idx="1877">
                  <c:v>9.866584556165181E-3</c:v>
                </c:pt>
                <c:pt idx="1878">
                  <c:v>9.8608834582281091E-3</c:v>
                </c:pt>
                <c:pt idx="1879">
                  <c:v>9.8551434947902194E-3</c:v>
                </c:pt>
                <c:pt idx="1880">
                  <c:v>9.8493646661756973E-3</c:v>
                </c:pt>
                <c:pt idx="1881">
                  <c:v>9.84354697222245E-3</c:v>
                </c:pt>
                <c:pt idx="1882">
                  <c:v>9.8376904130115239E-3</c:v>
                </c:pt>
                <c:pt idx="1883">
                  <c:v>9.8317949884618727E-3</c:v>
                </c:pt>
                <c:pt idx="1884">
                  <c:v>9.8258606986545427E-3</c:v>
                </c:pt>
                <c:pt idx="1885">
                  <c:v>9.8198875436705801E-3</c:v>
                </c:pt>
                <c:pt idx="1886">
                  <c:v>9.8138755232668462E-3</c:v>
                </c:pt>
                <c:pt idx="1887">
                  <c:v>9.8078246376864797E-3</c:v>
                </c:pt>
                <c:pt idx="1888">
                  <c:v>9.8017348866863419E-3</c:v>
                </c:pt>
                <c:pt idx="1889">
                  <c:v>9.7956062705906177E-3</c:v>
                </c:pt>
                <c:pt idx="1890">
                  <c:v>9.7894387890751222E-3</c:v>
                </c:pt>
                <c:pt idx="1891">
                  <c:v>9.7832324423829942E-3</c:v>
                </c:pt>
                <c:pt idx="1892">
                  <c:v>9.7760918844513878E-3</c:v>
                </c:pt>
                <c:pt idx="1893">
                  <c:v>9.7698022550873898E-3</c:v>
                </c:pt>
                <c:pt idx="1894">
                  <c:v>9.7634737603036204E-3</c:v>
                </c:pt>
                <c:pt idx="1895">
                  <c:v>9.7571064003432184E-3</c:v>
                </c:pt>
                <c:pt idx="1896">
                  <c:v>9.7507001751251376E-3</c:v>
                </c:pt>
                <c:pt idx="1897">
                  <c:v>9.7442550845683318E-3</c:v>
                </c:pt>
                <c:pt idx="1898">
                  <c:v>9.7377711288348934E-3</c:v>
                </c:pt>
                <c:pt idx="1899">
                  <c:v>9.7312483079248224E-3</c:v>
                </c:pt>
                <c:pt idx="1900">
                  <c:v>9.7246866215949801E-3</c:v>
                </c:pt>
                <c:pt idx="1901">
                  <c:v>9.7180860700885052E-3</c:v>
                </c:pt>
                <c:pt idx="1902">
                  <c:v>9.7114466533243515E-3</c:v>
                </c:pt>
                <c:pt idx="1903">
                  <c:v>9.704768371302519E-3</c:v>
                </c:pt>
                <c:pt idx="1904">
                  <c:v>9.6980512239419614E-3</c:v>
                </c:pt>
                <c:pt idx="1905">
                  <c:v>9.6912952114858175E-3</c:v>
                </c:pt>
                <c:pt idx="1906">
                  <c:v>9.6845003337719948E-3</c:v>
                </c:pt>
                <c:pt idx="1907">
                  <c:v>9.6776665908004933E-3</c:v>
                </c:pt>
                <c:pt idx="1908">
                  <c:v>9.6707939824902667E-3</c:v>
                </c:pt>
                <c:pt idx="1909">
                  <c:v>9.6638825091655001E-3</c:v>
                </c:pt>
                <c:pt idx="1910">
                  <c:v>9.6569321704209621E-3</c:v>
                </c:pt>
                <c:pt idx="1911">
                  <c:v>9.6499429664997916E-3</c:v>
                </c:pt>
                <c:pt idx="1912">
                  <c:v>9.6429148974019885E-3</c:v>
                </c:pt>
                <c:pt idx="1913">
                  <c:v>9.6358479630465066E-3</c:v>
                </c:pt>
                <c:pt idx="1914">
                  <c:v>9.6287421634333459E-3</c:v>
                </c:pt>
                <c:pt idx="1915">
                  <c:v>9.6215974985625063E-3</c:v>
                </c:pt>
                <c:pt idx="1916">
                  <c:v>9.6144139685960806E-3</c:v>
                </c:pt>
                <c:pt idx="1917">
                  <c:v>9.6071915733719759E-3</c:v>
                </c:pt>
                <c:pt idx="1918">
                  <c:v>9.5999303128901925E-3</c:v>
                </c:pt>
                <c:pt idx="1919">
                  <c:v>9.5926301872317765E-3</c:v>
                </c:pt>
                <c:pt idx="1920">
                  <c:v>9.5852911963156817E-3</c:v>
                </c:pt>
                <c:pt idx="1921">
                  <c:v>9.5779133403040007E-3</c:v>
                </c:pt>
                <c:pt idx="1922">
                  <c:v>9.5704966190346408E-3</c:v>
                </c:pt>
                <c:pt idx="1923">
                  <c:v>9.5630410325886483E-3</c:v>
                </c:pt>
                <c:pt idx="1924">
                  <c:v>9.5555465808849771E-3</c:v>
                </c:pt>
                <c:pt idx="1925">
                  <c:v>9.548013263923627E-3</c:v>
                </c:pt>
                <c:pt idx="1926">
                  <c:v>9.5404410818666907E-3</c:v>
                </c:pt>
                <c:pt idx="1927">
                  <c:v>9.5328300346331218E-3</c:v>
                </c:pt>
                <c:pt idx="1928">
                  <c:v>9.5251801221418742E-3</c:v>
                </c:pt>
                <c:pt idx="1929">
                  <c:v>9.5174913444739939E-3</c:v>
                </c:pt>
                <c:pt idx="1930">
                  <c:v>9.5097637017105274E-3</c:v>
                </c:pt>
                <c:pt idx="1931">
                  <c:v>9.5019971936893821E-3</c:v>
                </c:pt>
                <c:pt idx="1932">
                  <c:v>9.4941918204916043E-3</c:v>
                </c:pt>
                <c:pt idx="1933">
                  <c:v>9.4863475821171939E-3</c:v>
                </c:pt>
                <c:pt idx="1934">
                  <c:v>9.4784644785661509E-3</c:v>
                </c:pt>
                <c:pt idx="1935">
                  <c:v>9.4705425098384755E-3</c:v>
                </c:pt>
                <c:pt idx="1936">
                  <c:v>9.4625816759341674E-3</c:v>
                </c:pt>
                <c:pt idx="1937">
                  <c:v>9.4545819769342732E-3</c:v>
                </c:pt>
                <c:pt idx="1938">
                  <c:v>9.4465434126767001E-3</c:v>
                </c:pt>
                <c:pt idx="1939">
                  <c:v>9.4384659833235407E-3</c:v>
                </c:pt>
                <c:pt idx="1940">
                  <c:v>9.4303496887127025E-3</c:v>
                </c:pt>
                <c:pt idx="1941">
                  <c:v>9.4221945290873244E-3</c:v>
                </c:pt>
                <c:pt idx="1942">
                  <c:v>9.4140005042042674E-3</c:v>
                </c:pt>
                <c:pt idx="1943">
                  <c:v>9.4057676142256241E-3</c:v>
                </c:pt>
                <c:pt idx="1944">
                  <c:v>9.3974958589893021E-3</c:v>
                </c:pt>
                <c:pt idx="1945">
                  <c:v>9.38918523873844E-3</c:v>
                </c:pt>
                <c:pt idx="1946">
                  <c:v>9.3808357533109454E-3</c:v>
                </c:pt>
                <c:pt idx="1947">
                  <c:v>9.3724474027068183E-3</c:v>
                </c:pt>
                <c:pt idx="1948">
                  <c:v>9.3640201870071049E-3</c:v>
                </c:pt>
                <c:pt idx="1949">
                  <c:v>9.355554106130759E-3</c:v>
                </c:pt>
                <c:pt idx="1950">
                  <c:v>9.3470491601588268E-3</c:v>
                </c:pt>
                <c:pt idx="1951">
                  <c:v>9.3385053490102621E-3</c:v>
                </c:pt>
                <c:pt idx="1952">
                  <c:v>9.3299226727661111E-3</c:v>
                </c:pt>
                <c:pt idx="1953">
                  <c:v>9.3213011314263738E-3</c:v>
                </c:pt>
                <c:pt idx="1954">
                  <c:v>9.3126407249100041E-3</c:v>
                </c:pt>
                <c:pt idx="1955">
                  <c:v>9.303941453298048E-3</c:v>
                </c:pt>
                <c:pt idx="1956">
                  <c:v>9.2952033165905057E-3</c:v>
                </c:pt>
                <c:pt idx="1957">
                  <c:v>9.2864263147873771E-3</c:v>
                </c:pt>
                <c:pt idx="1958">
                  <c:v>9.2776104477265697E-3</c:v>
                </c:pt>
                <c:pt idx="1959">
                  <c:v>9.2687557157322686E-3</c:v>
                </c:pt>
                <c:pt idx="1960">
                  <c:v>9.259862118561335E-3</c:v>
                </c:pt>
                <c:pt idx="1961">
                  <c:v>9.2509296562137688E-3</c:v>
                </c:pt>
                <c:pt idx="1962">
                  <c:v>9.241958328932709E-3</c:v>
                </c:pt>
                <c:pt idx="1963">
                  <c:v>9.2329481363939703E-3</c:v>
                </c:pt>
                <c:pt idx="1964">
                  <c:v>9.2238990788406916E-3</c:v>
                </c:pt>
                <c:pt idx="1965">
                  <c:v>9.2148111561918267E-3</c:v>
                </c:pt>
                <c:pt idx="1966">
                  <c:v>9.2056843684473755E-3</c:v>
                </c:pt>
                <c:pt idx="1967">
                  <c:v>9.196518715607338E-3</c:v>
                </c:pt>
                <c:pt idx="1968">
                  <c:v>9.1873141977527606E-3</c:v>
                </c:pt>
                <c:pt idx="1969">
                  <c:v>9.1780708147215506E-3</c:v>
                </c:pt>
                <c:pt idx="1970">
                  <c:v>9.1687885666758007E-3</c:v>
                </c:pt>
                <c:pt idx="1971">
                  <c:v>9.1594674535344645E-3</c:v>
                </c:pt>
                <c:pt idx="1972">
                  <c:v>9.1501327653842335E-3</c:v>
                </c:pt>
                <c:pt idx="1973">
                  <c:v>9.1408175582474716E-3</c:v>
                </c:pt>
                <c:pt idx="1974">
                  <c:v>9.1315220314980294E-3</c:v>
                </c:pt>
                <c:pt idx="1975">
                  <c:v>9.1222461850548608E-3</c:v>
                </c:pt>
                <c:pt idx="1976">
                  <c:v>9.1129900187558732E-3</c:v>
                </c:pt>
                <c:pt idx="1977">
                  <c:v>9.1037535329252517E-3</c:v>
                </c:pt>
                <c:pt idx="1978">
                  <c:v>9.0945367273198574E-3</c:v>
                </c:pt>
                <c:pt idx="1979">
                  <c:v>9.0853396019396904E-3</c:v>
                </c:pt>
                <c:pt idx="1980">
                  <c:v>9.0761621567847506E-3</c:v>
                </c:pt>
                <c:pt idx="1981">
                  <c:v>9.0670043919360843E-3</c:v>
                </c:pt>
                <c:pt idx="1982">
                  <c:v>9.0578663074747379E-3</c:v>
                </c:pt>
                <c:pt idx="1983">
                  <c:v>9.0487479031575724E-3</c:v>
                </c:pt>
                <c:pt idx="1984">
                  <c:v>9.0396491792277267E-3</c:v>
                </c:pt>
                <c:pt idx="1985">
                  <c:v>9.0305701355231083E-3</c:v>
                </c:pt>
                <c:pt idx="1986">
                  <c:v>9.0215107720437171E-3</c:v>
                </c:pt>
                <c:pt idx="1987">
                  <c:v>9.0124710887895532E-3</c:v>
                </c:pt>
                <c:pt idx="1988">
                  <c:v>9.003451085922709E-3</c:v>
                </c:pt>
                <c:pt idx="1989">
                  <c:v>8.9944507632810922E-3</c:v>
                </c:pt>
                <c:pt idx="1990">
                  <c:v>8.9854701208647025E-3</c:v>
                </c:pt>
                <c:pt idx="1991">
                  <c:v>8.9765091587545864E-3</c:v>
                </c:pt>
                <c:pt idx="1992">
                  <c:v>8.9675678767886513E-3</c:v>
                </c:pt>
                <c:pt idx="1993">
                  <c:v>8.958646275210036E-3</c:v>
                </c:pt>
                <c:pt idx="1994">
                  <c:v>8.9497443538566479E-3</c:v>
                </c:pt>
                <c:pt idx="1995">
                  <c:v>8.9408621128095334E-3</c:v>
                </c:pt>
                <c:pt idx="1996">
                  <c:v>8.9307350783696116E-3</c:v>
                </c:pt>
                <c:pt idx="1997">
                  <c:v>8.9218950091873861E-3</c:v>
                </c:pt>
                <c:pt idx="1998">
                  <c:v>8.9130746203114342E-3</c:v>
                </c:pt>
                <c:pt idx="1999">
                  <c:v>8.9042739116607095E-3</c:v>
                </c:pt>
                <c:pt idx="2000">
                  <c:v>8.8954928833162583E-3</c:v>
                </c:pt>
                <c:pt idx="2001">
                  <c:v>8.8867315351970344E-3</c:v>
                </c:pt>
                <c:pt idx="2002">
                  <c:v>8.8779898672219915E-3</c:v>
                </c:pt>
                <c:pt idx="2003">
                  <c:v>8.869267879553222E-3</c:v>
                </c:pt>
                <c:pt idx="2004">
                  <c:v>8.8605655721907262E-3</c:v>
                </c:pt>
                <c:pt idx="2005">
                  <c:v>8.8518829449724112E-3</c:v>
                </c:pt>
                <c:pt idx="2006">
                  <c:v>8.8432199980603698E-3</c:v>
                </c:pt>
                <c:pt idx="2007">
                  <c:v>8.834576731454602E-3</c:v>
                </c:pt>
                <c:pt idx="2008">
                  <c:v>8.8259531449930151E-3</c:v>
                </c:pt>
                <c:pt idx="2009">
                  <c:v>8.8173492387566554E-3</c:v>
                </c:pt>
                <c:pt idx="2010">
                  <c:v>8.808765012745523E-3</c:v>
                </c:pt>
                <c:pt idx="2011">
                  <c:v>8.7981815930178175E-3</c:v>
                </c:pt>
                <c:pt idx="2012">
                  <c:v>8.79165560139894E-3</c:v>
                </c:pt>
                <c:pt idx="2013">
                  <c:v>8.7831304161445356E-3</c:v>
                </c:pt>
                <c:pt idx="2014">
                  <c:v>8.7746249110343122E-3</c:v>
                </c:pt>
                <c:pt idx="2015">
                  <c:v>8.7661390863114086E-3</c:v>
                </c:pt>
                <c:pt idx="2016">
                  <c:v>8.7576729415705934E-3</c:v>
                </c:pt>
                <c:pt idx="2017">
                  <c:v>8.7492264772981443E-3</c:v>
                </c:pt>
                <c:pt idx="2018">
                  <c:v>8.7407996930077836E-3</c:v>
                </c:pt>
                <c:pt idx="2019">
                  <c:v>8.7323925891047427E-3</c:v>
                </c:pt>
                <c:pt idx="2020">
                  <c:v>8.7240051653458828E-3</c:v>
                </c:pt>
                <c:pt idx="2021">
                  <c:v>8.7156374218122501E-3</c:v>
                </c:pt>
                <c:pt idx="2022">
                  <c:v>8.7072893585038447E-3</c:v>
                </c:pt>
                <c:pt idx="2023">
                  <c:v>8.6989609755017128E-3</c:v>
                </c:pt>
                <c:pt idx="2024">
                  <c:v>8.6906522725627156E-3</c:v>
                </c:pt>
                <c:pt idx="2025">
                  <c:v>8.6823632500110381E-3</c:v>
                </c:pt>
                <c:pt idx="2026">
                  <c:v>8.6740939075224954E-3</c:v>
                </c:pt>
                <c:pt idx="2027">
                  <c:v>8.6658442453402262E-3</c:v>
                </c:pt>
                <c:pt idx="2028">
                  <c:v>8.6576142632210917E-3</c:v>
                </c:pt>
                <c:pt idx="2029">
                  <c:v>8.649403961489277E-3</c:v>
                </c:pt>
                <c:pt idx="2030">
                  <c:v>8.6412133399016433E-3</c:v>
                </c:pt>
                <c:pt idx="2031">
                  <c:v>8.6330423984581905E-3</c:v>
                </c:pt>
                <c:pt idx="2032">
                  <c:v>8.6248911373210113E-3</c:v>
                </c:pt>
                <c:pt idx="2033">
                  <c:v>8.616759556328013E-3</c:v>
                </c:pt>
                <c:pt idx="2034">
                  <c:v>8.608647655560242E-3</c:v>
                </c:pt>
                <c:pt idx="2035">
                  <c:v>8.600555434936652E-3</c:v>
                </c:pt>
                <c:pt idx="2036">
                  <c:v>8.5924828945382892E-3</c:v>
                </c:pt>
                <c:pt idx="2037">
                  <c:v>8.5844300342841073E-3</c:v>
                </c:pt>
                <c:pt idx="2038">
                  <c:v>8.576396854336199E-3</c:v>
                </c:pt>
                <c:pt idx="2039">
                  <c:v>8.5683833544514254E-3</c:v>
                </c:pt>
                <c:pt idx="2040">
                  <c:v>8.5603895348729253E-3</c:v>
                </c:pt>
                <c:pt idx="2041">
                  <c:v>8.5524153954386062E-3</c:v>
                </c:pt>
                <c:pt idx="2042">
                  <c:v>8.5444609362295143E-3</c:v>
                </c:pt>
                <c:pt idx="2043">
                  <c:v>8.5365261572456497E-3</c:v>
                </c:pt>
                <c:pt idx="2044">
                  <c:v>8.5286110583249197E-3</c:v>
                </c:pt>
                <c:pt idx="2045">
                  <c:v>8.520715639629417E-3</c:v>
                </c:pt>
                <c:pt idx="2046">
                  <c:v>8.5128399012401879E-3</c:v>
                </c:pt>
                <c:pt idx="2047">
                  <c:v>8.5049838429140934E-3</c:v>
                </c:pt>
                <c:pt idx="2048">
                  <c:v>8.4951099580721223E-3</c:v>
                </c:pt>
                <c:pt idx="2049">
                  <c:v>8.4872985196138284E-3</c:v>
                </c:pt>
                <c:pt idx="2050">
                  <c:v>8.479506762596456E-3</c:v>
                </c:pt>
                <c:pt idx="2051">
                  <c:v>8.4717346869929901E-3</c:v>
                </c:pt>
                <c:pt idx="2052">
                  <c:v>8.4639822928304458E-3</c:v>
                </c:pt>
                <c:pt idx="2053">
                  <c:v>8.4562495800818063E-3</c:v>
                </c:pt>
                <c:pt idx="2054">
                  <c:v>8.4485365487470734E-3</c:v>
                </c:pt>
                <c:pt idx="2055">
                  <c:v>8.4408431988262471E-3</c:v>
                </c:pt>
                <c:pt idx="2056">
                  <c:v>8.4331695303193257E-3</c:v>
                </c:pt>
                <c:pt idx="2057">
                  <c:v>8.4255155431722795E-3</c:v>
                </c:pt>
                <c:pt idx="2058">
                  <c:v>8.4178812374661564E-3</c:v>
                </c:pt>
                <c:pt idx="2059">
                  <c:v>8.4102666131469217E-3</c:v>
                </c:pt>
                <c:pt idx="2060">
                  <c:v>8.4026716702145787E-3</c:v>
                </c:pt>
                <c:pt idx="2061">
                  <c:v>8.3950964086691275E-3</c:v>
                </c:pt>
                <c:pt idx="2062">
                  <c:v>8.3841160276187932E-3</c:v>
                </c:pt>
                <c:pt idx="2063">
                  <c:v>8.3765889093201373E-3</c:v>
                </c:pt>
                <c:pt idx="2064">
                  <c:v>8.3690814712467088E-3</c:v>
                </c:pt>
                <c:pt idx="2065">
                  <c:v>8.3615937133174612E-3</c:v>
                </c:pt>
                <c:pt idx="2066">
                  <c:v>8.3541256356134408E-3</c:v>
                </c:pt>
                <c:pt idx="2067">
                  <c:v>8.3466772379725551E-3</c:v>
                </c:pt>
                <c:pt idx="2068">
                  <c:v>8.3392485205568967E-3</c:v>
                </c:pt>
                <c:pt idx="2069">
                  <c:v>8.3318394831233267E-3</c:v>
                </c:pt>
                <c:pt idx="2070">
                  <c:v>8.3244501259960302E-3</c:v>
                </c:pt>
                <c:pt idx="2071">
                  <c:v>8.3170804490129147E-3</c:v>
                </c:pt>
                <c:pt idx="2072">
                  <c:v>8.3097304521739801E-3</c:v>
                </c:pt>
                <c:pt idx="2073">
                  <c:v>8.3024001354792265E-3</c:v>
                </c:pt>
                <c:pt idx="2074">
                  <c:v>8.2950894989286539E-3</c:v>
                </c:pt>
                <c:pt idx="2075">
                  <c:v>8.2877985426033085E-3</c:v>
                </c:pt>
                <c:pt idx="2076">
                  <c:v>8.2805272663410978E-3</c:v>
                </c:pt>
                <c:pt idx="2077">
                  <c:v>8.2732756702230681E-3</c:v>
                </c:pt>
                <c:pt idx="2078">
                  <c:v>8.2660437543302656E-3</c:v>
                </c:pt>
                <c:pt idx="2079">
                  <c:v>8.2588315185005978E-3</c:v>
                </c:pt>
                <c:pt idx="2080">
                  <c:v>8.251638962815111E-3</c:v>
                </c:pt>
                <c:pt idx="2081">
                  <c:v>8.2444660872738051E-3</c:v>
                </c:pt>
                <c:pt idx="2082">
                  <c:v>8.2373128919577265E-3</c:v>
                </c:pt>
                <c:pt idx="2083">
                  <c:v>8.2301793767047826E-3</c:v>
                </c:pt>
                <c:pt idx="2084">
                  <c:v>8.2230655415960197E-3</c:v>
                </c:pt>
                <c:pt idx="2085">
                  <c:v>8.2159713865503914E-3</c:v>
                </c:pt>
                <c:pt idx="2086">
                  <c:v>8.2088969118110366E-3</c:v>
                </c:pt>
                <c:pt idx="2087">
                  <c:v>8.2018421171348166E-3</c:v>
                </c:pt>
                <c:pt idx="2088">
                  <c:v>8.1948070025217312E-3</c:v>
                </c:pt>
                <c:pt idx="2089">
                  <c:v>8.1877915681338731E-3</c:v>
                </c:pt>
                <c:pt idx="2090">
                  <c:v>8.1807958138091497E-3</c:v>
                </c:pt>
                <c:pt idx="2091">
                  <c:v>8.1738197396286072E-3</c:v>
                </c:pt>
                <c:pt idx="2092">
                  <c:v>8.166863345673292E-3</c:v>
                </c:pt>
                <c:pt idx="2093">
                  <c:v>8.1599266317811114E-3</c:v>
                </c:pt>
                <c:pt idx="2094">
                  <c:v>8.1530095979520656E-3</c:v>
                </c:pt>
                <c:pt idx="2095">
                  <c:v>8.146112244348247E-3</c:v>
                </c:pt>
                <c:pt idx="2096">
                  <c:v>8.1392345708075631E-3</c:v>
                </c:pt>
                <c:pt idx="2097">
                  <c:v>8.1323765774110601E-3</c:v>
                </c:pt>
                <c:pt idx="2098">
                  <c:v>8.1255382640776919E-3</c:v>
                </c:pt>
                <c:pt idx="2099">
                  <c:v>8.1187196309695508E-3</c:v>
                </c:pt>
                <c:pt idx="2100">
                  <c:v>8.1119206779245445E-3</c:v>
                </c:pt>
                <c:pt idx="2101">
                  <c:v>8.1051414050237192E-3</c:v>
                </c:pt>
                <c:pt idx="2102">
                  <c:v>8.0983818121860285E-3</c:v>
                </c:pt>
                <c:pt idx="2103">
                  <c:v>8.0916418994925188E-3</c:v>
                </c:pt>
                <c:pt idx="2104">
                  <c:v>8.08492166694319E-3</c:v>
                </c:pt>
                <c:pt idx="2105">
                  <c:v>8.0782211145380423E-3</c:v>
                </c:pt>
                <c:pt idx="2106">
                  <c:v>8.0715402421960292E-3</c:v>
                </c:pt>
                <c:pt idx="2107">
                  <c:v>8.064879049998197E-3</c:v>
                </c:pt>
                <c:pt idx="2108">
                  <c:v>8.0582375378634996E-3</c:v>
                </c:pt>
                <c:pt idx="2109">
                  <c:v>8.0516157057919369E-3</c:v>
                </c:pt>
                <c:pt idx="2110">
                  <c:v>8.0450135539456014E-3</c:v>
                </c:pt>
                <c:pt idx="2111">
                  <c:v>8.0384310821624005E-3</c:v>
                </c:pt>
                <c:pt idx="2112">
                  <c:v>8.0318682905233807E-3</c:v>
                </c:pt>
                <c:pt idx="2113">
                  <c:v>8.0253251788664492E-3</c:v>
                </c:pt>
                <c:pt idx="2114">
                  <c:v>8.0188017475157913E-3</c:v>
                </c:pt>
                <c:pt idx="2115">
                  <c:v>8.0122979961472218E-3</c:v>
                </c:pt>
                <c:pt idx="2116">
                  <c:v>8.005813924841787E-3</c:v>
                </c:pt>
                <c:pt idx="2117">
                  <c:v>7.9993495336805331E-3</c:v>
                </c:pt>
                <c:pt idx="2118">
                  <c:v>7.9929048226634603E-3</c:v>
                </c:pt>
                <c:pt idx="2119">
                  <c:v>7.986479791709522E-3</c:v>
                </c:pt>
                <c:pt idx="2120">
                  <c:v>7.9800744408187185E-3</c:v>
                </c:pt>
                <c:pt idx="2121">
                  <c:v>7.973688770072096E-3</c:v>
                </c:pt>
                <c:pt idx="2122">
                  <c:v>7.9673227794696544E-3</c:v>
                </c:pt>
                <c:pt idx="2123">
                  <c:v>7.9609764688493012E-3</c:v>
                </c:pt>
                <c:pt idx="2124">
                  <c:v>7.954649838373129E-3</c:v>
                </c:pt>
                <c:pt idx="2125">
                  <c:v>7.948342888122184E-3</c:v>
                </c:pt>
                <c:pt idx="2126">
                  <c:v>7.9420556177722812E-3</c:v>
                </c:pt>
                <c:pt idx="2127">
                  <c:v>7.9357880276476056E-3</c:v>
                </c:pt>
                <c:pt idx="2128">
                  <c:v>7.9295401175050184E-3</c:v>
                </c:pt>
                <c:pt idx="2129">
                  <c:v>7.9233118875066122E-3</c:v>
                </c:pt>
                <c:pt idx="2130">
                  <c:v>7.9171033375713407E-3</c:v>
                </c:pt>
                <c:pt idx="2131">
                  <c:v>7.9109144676992038E-3</c:v>
                </c:pt>
                <c:pt idx="2132">
                  <c:v>7.9047452779712479E-3</c:v>
                </c:pt>
                <c:pt idx="2133">
                  <c:v>7.898595768387473E-3</c:v>
                </c:pt>
                <c:pt idx="2134">
                  <c:v>7.8924659387857865E-3</c:v>
                </c:pt>
                <c:pt idx="2135">
                  <c:v>7.8863557892472347E-3</c:v>
                </c:pt>
                <c:pt idx="2136">
                  <c:v>7.8802653198528638E-3</c:v>
                </c:pt>
                <c:pt idx="2137">
                  <c:v>7.8741945306026739E-3</c:v>
                </c:pt>
                <c:pt idx="2138">
                  <c:v>7.8681434213345725E-3</c:v>
                </c:pt>
                <c:pt idx="2139">
                  <c:v>7.8621119922106519E-3</c:v>
                </c:pt>
                <c:pt idx="2140">
                  <c:v>7.8561002430688198E-3</c:v>
                </c:pt>
                <c:pt idx="2141">
                  <c:v>7.8501081740711687E-3</c:v>
                </c:pt>
                <c:pt idx="2142">
                  <c:v>7.8441357851366522E-3</c:v>
                </c:pt>
                <c:pt idx="2143">
                  <c:v>7.8381830762652704E-3</c:v>
                </c:pt>
                <c:pt idx="2144">
                  <c:v>7.8322500475380696E-3</c:v>
                </c:pt>
                <c:pt idx="2145">
                  <c:v>7.8263366988740035E-3</c:v>
                </c:pt>
                <c:pt idx="2146">
                  <c:v>7.8204430302730721E-3</c:v>
                </c:pt>
                <c:pt idx="2147">
                  <c:v>7.8145690416542291E-3</c:v>
                </c:pt>
                <c:pt idx="2148">
                  <c:v>7.8087147332606133E-3</c:v>
                </c:pt>
                <c:pt idx="2149">
                  <c:v>7.8028801047680396E-3</c:v>
                </c:pt>
                <c:pt idx="2150">
                  <c:v>7.7970651564196469E-3</c:v>
                </c:pt>
                <c:pt idx="2151">
                  <c:v>7.7912698882154352E-3</c:v>
                </c:pt>
                <c:pt idx="2152">
                  <c:v>7.7846708224493799E-3</c:v>
                </c:pt>
                <c:pt idx="2153">
                  <c:v>7.7789177257858722E-3</c:v>
                </c:pt>
                <c:pt idx="2154">
                  <c:v>7.7731843091044528E-3</c:v>
                </c:pt>
                <c:pt idx="2155">
                  <c:v>7.7674705725672144E-3</c:v>
                </c:pt>
                <c:pt idx="2156">
                  <c:v>7.7617765160120644E-3</c:v>
                </c:pt>
                <c:pt idx="2157">
                  <c:v>7.7561021396010954E-3</c:v>
                </c:pt>
                <c:pt idx="2158">
                  <c:v>7.7504474431722148E-3</c:v>
                </c:pt>
                <c:pt idx="2159">
                  <c:v>7.7448124268875151E-3</c:v>
                </c:pt>
                <c:pt idx="2160">
                  <c:v>7.7391970906659502E-3</c:v>
                </c:pt>
                <c:pt idx="2161">
                  <c:v>7.7336014344264736E-3</c:v>
                </c:pt>
                <c:pt idx="2162">
                  <c:v>7.7280254582501318E-3</c:v>
                </c:pt>
                <c:pt idx="2163">
                  <c:v>7.7224691622179709E-3</c:v>
                </c:pt>
                <c:pt idx="2164">
                  <c:v>7.7169325462489446E-3</c:v>
                </c:pt>
                <c:pt idx="2165">
                  <c:v>7.7114156101809606E-3</c:v>
                </c:pt>
                <c:pt idx="2166">
                  <c:v>7.7059183542571574E-3</c:v>
                </c:pt>
                <c:pt idx="2167">
                  <c:v>7.700440778396489E-3</c:v>
                </c:pt>
                <c:pt idx="2168">
                  <c:v>7.6949828825989552E-3</c:v>
                </c:pt>
                <c:pt idx="2169">
                  <c:v>7.6895446668645562E-3</c:v>
                </c:pt>
                <c:pt idx="2170">
                  <c:v>7.6841261311122455E-3</c:v>
                </c:pt>
                <c:pt idx="2171">
                  <c:v>7.6787272755041158E-3</c:v>
                </c:pt>
                <c:pt idx="2172">
                  <c:v>7.6733480998780745E-3</c:v>
                </c:pt>
                <c:pt idx="2173">
                  <c:v>7.6679886043151679E-3</c:v>
                </c:pt>
                <c:pt idx="2174">
                  <c:v>7.662648788815396E-3</c:v>
                </c:pt>
                <c:pt idx="2175">
                  <c:v>7.6573286532977125E-3</c:v>
                </c:pt>
                <c:pt idx="2176">
                  <c:v>7.65202819792421E-3</c:v>
                </c:pt>
                <c:pt idx="2177">
                  <c:v>7.6467474225327958E-3</c:v>
                </c:pt>
                <c:pt idx="2178">
                  <c:v>7.6414863272045164E-3</c:v>
                </c:pt>
                <c:pt idx="2179">
                  <c:v>7.6362449119393716E-3</c:v>
                </c:pt>
                <c:pt idx="2180">
                  <c:v>7.6310231766563152E-3</c:v>
                </c:pt>
                <c:pt idx="2181">
                  <c:v>7.6258211214363936E-3</c:v>
                </c:pt>
                <c:pt idx="2182">
                  <c:v>7.6206387463606529E-3</c:v>
                </c:pt>
                <c:pt idx="2183">
                  <c:v>7.6154760511859543E-3</c:v>
                </c:pt>
                <c:pt idx="2184">
                  <c:v>7.6103330360743904E-3</c:v>
                </c:pt>
                <c:pt idx="2185">
                  <c:v>7.6052097010259612E-3</c:v>
                </c:pt>
                <c:pt idx="2186">
                  <c:v>7.6001060460406666E-3</c:v>
                </c:pt>
                <c:pt idx="2187">
                  <c:v>7.5950220710374605E-3</c:v>
                </c:pt>
                <c:pt idx="2188">
                  <c:v>7.5899577761784354E-3</c:v>
                </c:pt>
                <c:pt idx="2189">
                  <c:v>7.5849131612204523E-3</c:v>
                </c:pt>
                <c:pt idx="2190">
                  <c:v>7.5798882264066503E-3</c:v>
                </c:pt>
                <c:pt idx="2191">
                  <c:v>7.5748829715749366E-3</c:v>
                </c:pt>
                <c:pt idx="2192">
                  <c:v>7.5698973968063576E-3</c:v>
                </c:pt>
                <c:pt idx="2193">
                  <c:v>7.5649315020198671E-3</c:v>
                </c:pt>
                <c:pt idx="2194">
                  <c:v>7.5599852872154649E-3</c:v>
                </c:pt>
                <c:pt idx="2195">
                  <c:v>7.5550587524741974E-3</c:v>
                </c:pt>
                <c:pt idx="2196">
                  <c:v>7.5501518978771109E-3</c:v>
                </c:pt>
                <c:pt idx="2197">
                  <c:v>7.5452647232621128E-3</c:v>
                </c:pt>
                <c:pt idx="2198">
                  <c:v>7.5403972286292031E-3</c:v>
                </c:pt>
                <c:pt idx="2199">
                  <c:v>7.5355494140594281E-3</c:v>
                </c:pt>
                <c:pt idx="2200">
                  <c:v>7.5307212793906952E-3</c:v>
                </c:pt>
                <c:pt idx="2201">
                  <c:v>7.5259128248661433E-3</c:v>
                </c:pt>
                <c:pt idx="2202">
                  <c:v>7.5211240503236798E-3</c:v>
                </c:pt>
                <c:pt idx="2203">
                  <c:v>7.516354955844351E-3</c:v>
                </c:pt>
                <c:pt idx="2204">
                  <c:v>7.5116055414281568E-3</c:v>
                </c:pt>
                <c:pt idx="2205">
                  <c:v>7.5068758069940511E-3</c:v>
                </c:pt>
                <c:pt idx="2206">
                  <c:v>7.5021657525420338E-3</c:v>
                </c:pt>
                <c:pt idx="2207">
                  <c:v>7.4974753781531511E-3</c:v>
                </c:pt>
                <c:pt idx="2208">
                  <c:v>7.4928046837463569E-3</c:v>
                </c:pt>
                <c:pt idx="2209">
                  <c:v>7.4881536693216511E-3</c:v>
                </c:pt>
                <c:pt idx="2210">
                  <c:v>7.4835223349600799E-3</c:v>
                </c:pt>
                <c:pt idx="2211">
                  <c:v>7.4789106806616434E-3</c:v>
                </c:pt>
                <c:pt idx="2212">
                  <c:v>7.4743187064263417E-3</c:v>
                </c:pt>
                <c:pt idx="2213">
                  <c:v>7.469746412092082E-3</c:v>
                </c:pt>
                <c:pt idx="2214">
                  <c:v>7.465193797820957E-3</c:v>
                </c:pt>
                <c:pt idx="2215">
                  <c:v>7.4606608635319205E-3</c:v>
                </c:pt>
                <c:pt idx="2216">
                  <c:v>7.4561476093060186E-3</c:v>
                </c:pt>
                <c:pt idx="2217">
                  <c:v>7.4516540349811589E-3</c:v>
                </c:pt>
                <c:pt idx="2218">
                  <c:v>7.4471801408004801E-3</c:v>
                </c:pt>
                <c:pt idx="2219">
                  <c:v>7.4427259266018897E-3</c:v>
                </c:pt>
                <c:pt idx="2220">
                  <c:v>7.4382913923853877E-3</c:v>
                </c:pt>
                <c:pt idx="2221">
                  <c:v>7.4338765381509742E-3</c:v>
                </c:pt>
                <c:pt idx="2222">
                  <c:v>7.4294813640607416E-3</c:v>
                </c:pt>
                <c:pt idx="2223">
                  <c:v>7.4251058698715511E-3</c:v>
                </c:pt>
                <c:pt idx="2224">
                  <c:v>7.4207500557454953E-3</c:v>
                </c:pt>
                <c:pt idx="2225">
                  <c:v>7.4164139216015279E-3</c:v>
                </c:pt>
                <c:pt idx="2226">
                  <c:v>7.4120974673586026E-3</c:v>
                </c:pt>
                <c:pt idx="2227">
                  <c:v>7.4078006931788121E-3</c:v>
                </c:pt>
                <c:pt idx="2228">
                  <c:v>7.4035235991432025E-3</c:v>
                </c:pt>
                <c:pt idx="2229">
                  <c:v>7.399266185008635E-3</c:v>
                </c:pt>
                <c:pt idx="2230">
                  <c:v>7.3950284508561559E-3</c:v>
                </c:pt>
                <c:pt idx="2231">
                  <c:v>7.3908103967668115E-3</c:v>
                </c:pt>
                <c:pt idx="2232">
                  <c:v>7.3866120226595555E-3</c:v>
                </c:pt>
                <c:pt idx="2233">
                  <c:v>7.3824333285343879E-3</c:v>
                </c:pt>
                <c:pt idx="2234">
                  <c:v>7.3782743143913088E-3</c:v>
                </c:pt>
                <c:pt idx="2235">
                  <c:v>7.374134980230318E-3</c:v>
                </c:pt>
                <c:pt idx="2236">
                  <c:v>7.3700153261324619E-3</c:v>
                </c:pt>
                <c:pt idx="2237">
                  <c:v>7.3659153520166942E-3</c:v>
                </c:pt>
                <c:pt idx="2238">
                  <c:v>7.361835057883015E-3</c:v>
                </c:pt>
                <c:pt idx="2239">
                  <c:v>7.3577744438124704E-3</c:v>
                </c:pt>
                <c:pt idx="2240">
                  <c:v>7.3537335096429679E-3</c:v>
                </c:pt>
                <c:pt idx="2241">
                  <c:v>7.3497122555366001E-3</c:v>
                </c:pt>
                <c:pt idx="2242">
                  <c:v>7.3457106814123208E-3</c:v>
                </c:pt>
                <c:pt idx="2243">
                  <c:v>7.3417287872701298E-3</c:v>
                </c:pt>
                <c:pt idx="2244">
                  <c:v>7.3377665731100272E-3</c:v>
                </c:pt>
                <c:pt idx="2245">
                  <c:v>7.3338240389320131E-3</c:v>
                </c:pt>
                <c:pt idx="2246">
                  <c:v>7.3299011848981799E-3</c:v>
                </c:pt>
                <c:pt idx="2247">
                  <c:v>7.3259980106843425E-3</c:v>
                </c:pt>
                <c:pt idx="2248">
                  <c:v>7.3221145165336399E-3</c:v>
                </c:pt>
                <c:pt idx="2249">
                  <c:v>7.3182507023650256E-3</c:v>
                </c:pt>
                <c:pt idx="2250">
                  <c:v>7.3144065681784998E-3</c:v>
                </c:pt>
                <c:pt idx="2251">
                  <c:v>7.3105821139740623E-3</c:v>
                </c:pt>
                <c:pt idx="2252">
                  <c:v>7.3067773397517133E-3</c:v>
                </c:pt>
                <c:pt idx="2253">
                  <c:v>7.3029922455114527E-3</c:v>
                </c:pt>
                <c:pt idx="2254">
                  <c:v>7.2992268313343267E-3</c:v>
                </c:pt>
                <c:pt idx="2255">
                  <c:v>7.2954810970582429E-3</c:v>
                </c:pt>
                <c:pt idx="2256">
                  <c:v>7.2917550428452937E-3</c:v>
                </c:pt>
                <c:pt idx="2257">
                  <c:v>7.2880486685333867E-3</c:v>
                </c:pt>
                <c:pt idx="2258">
                  <c:v>7.2843619742846144E-3</c:v>
                </c:pt>
                <c:pt idx="2259">
                  <c:v>7.2806949600179305E-3</c:v>
                </c:pt>
                <c:pt idx="2260">
                  <c:v>7.277047625733335E-3</c:v>
                </c:pt>
                <c:pt idx="2261">
                  <c:v>7.2734199713497816E-3</c:v>
                </c:pt>
                <c:pt idx="2262">
                  <c:v>7.2698119971104092E-3</c:v>
                </c:pt>
                <c:pt idx="2263">
                  <c:v>7.2662237026910326E-3</c:v>
                </c:pt>
                <c:pt idx="2264">
                  <c:v>7.2626550883347907E-3</c:v>
                </c:pt>
                <c:pt idx="2265">
                  <c:v>7.2591061539606372E-3</c:v>
                </c:pt>
                <c:pt idx="2266">
                  <c:v>7.2555768994875258E-3</c:v>
                </c:pt>
                <c:pt idx="2267">
                  <c:v>7.2520673250775491E-3</c:v>
                </c:pt>
                <c:pt idx="2268">
                  <c:v>7.2485774306496609E-3</c:v>
                </c:pt>
                <c:pt idx="2269">
                  <c:v>7.245107216203861E-3</c:v>
                </c:pt>
                <c:pt idx="2270">
                  <c:v>7.2416566816591033E-3</c:v>
                </c:pt>
                <c:pt idx="2271">
                  <c:v>7.2382258271774802E-3</c:v>
                </c:pt>
                <c:pt idx="2272">
                  <c:v>7.2348146526779455E-3</c:v>
                </c:pt>
                <c:pt idx="2273">
                  <c:v>7.231423158079453E-3</c:v>
                </c:pt>
                <c:pt idx="2274">
                  <c:v>7.2280513434630489E-3</c:v>
                </c:pt>
                <c:pt idx="2275">
                  <c:v>7.2246992089097795E-3</c:v>
                </c:pt>
                <c:pt idx="2276">
                  <c:v>7.2213667543385984E-3</c:v>
                </c:pt>
                <c:pt idx="2277">
                  <c:v>7.2180539796684595E-3</c:v>
                </c:pt>
                <c:pt idx="2278">
                  <c:v>7.214760884980409E-3</c:v>
                </c:pt>
                <c:pt idx="2279">
                  <c:v>7.2114874702744469E-3</c:v>
                </c:pt>
                <c:pt idx="2280">
                  <c:v>7.2082337355505732E-3</c:v>
                </c:pt>
                <c:pt idx="2281">
                  <c:v>7.2049996808087879E-3</c:v>
                </c:pt>
                <c:pt idx="2282">
                  <c:v>7.2017853060490911E-3</c:v>
                </c:pt>
                <c:pt idx="2283">
                  <c:v>7.1985906111904363E-3</c:v>
                </c:pt>
                <c:pt idx="2284">
                  <c:v>7.1954155963949162E-3</c:v>
                </c:pt>
                <c:pt idx="2285">
                  <c:v>7.1922602615004383E-3</c:v>
                </c:pt>
                <c:pt idx="2286">
                  <c:v>7.189124606669095E-3</c:v>
                </c:pt>
                <c:pt idx="2287">
                  <c:v>7.1860086317387939E-3</c:v>
                </c:pt>
                <c:pt idx="2288">
                  <c:v>7.1829123367905812E-3</c:v>
                </c:pt>
                <c:pt idx="2289">
                  <c:v>7.1798357218244568E-3</c:v>
                </c:pt>
                <c:pt idx="2290">
                  <c:v>7.1767787867593746E-3</c:v>
                </c:pt>
                <c:pt idx="2291">
                  <c:v>7.1737415316763808E-3</c:v>
                </c:pt>
                <c:pt idx="2292">
                  <c:v>7.1707239566565217E-3</c:v>
                </c:pt>
                <c:pt idx="2293">
                  <c:v>7.1677260615377048E-3</c:v>
                </c:pt>
                <c:pt idx="2294">
                  <c:v>7.1647478464820225E-3</c:v>
                </c:pt>
                <c:pt idx="2295">
                  <c:v>7.1617893111652897E-3</c:v>
                </c:pt>
                <c:pt idx="2296">
                  <c:v>7.1588504559116917E-3</c:v>
                </c:pt>
                <c:pt idx="2297">
                  <c:v>7.1559312807212283E-3</c:v>
                </c:pt>
                <c:pt idx="2298">
                  <c:v>7.1530317855128533E-3</c:v>
                </c:pt>
                <c:pt idx="2299">
                  <c:v>7.1501519702055205E-3</c:v>
                </c:pt>
                <c:pt idx="2300">
                  <c:v>7.1472918347992298E-3</c:v>
                </c:pt>
                <c:pt idx="2301">
                  <c:v>7.1444513794560738E-3</c:v>
                </c:pt>
                <c:pt idx="2302">
                  <c:v>7.1416306039329136E-3</c:v>
                </c:pt>
                <c:pt idx="2303">
                  <c:v>7.1388295085539344E-3</c:v>
                </c:pt>
                <c:pt idx="2304">
                  <c:v>7.136048092994951E-3</c:v>
                </c:pt>
                <c:pt idx="2305">
                  <c:v>7.1332863574991023E-3</c:v>
                </c:pt>
                <c:pt idx="2306">
                  <c:v>7.1305443019042958E-3</c:v>
                </c:pt>
                <c:pt idx="2307">
                  <c:v>7.1278219262915776E-3</c:v>
                </c:pt>
                <c:pt idx="2308">
                  <c:v>7.1241061353203667E-3</c:v>
                </c:pt>
                <c:pt idx="2309">
                  <c:v>7.1214314495005046E-3</c:v>
                </c:pt>
                <c:pt idx="2310">
                  <c:v>7.1187764444731929E-3</c:v>
                </c:pt>
                <c:pt idx="2311">
                  <c:v>7.1161411201573861E-3</c:v>
                </c:pt>
                <c:pt idx="2312">
                  <c:v>7.1135254766611462E-3</c:v>
                </c:pt>
                <c:pt idx="2313">
                  <c:v>7.110929513903427E-3</c:v>
                </c:pt>
                <c:pt idx="2314">
                  <c:v>7.1083532318842275E-3</c:v>
                </c:pt>
                <c:pt idx="2315">
                  <c:v>7.1057966306575801E-3</c:v>
                </c:pt>
                <c:pt idx="2316">
                  <c:v>7.1032597101694525E-3</c:v>
                </c:pt>
                <c:pt idx="2317">
                  <c:v>7.1007424704738762E-3</c:v>
                </c:pt>
                <c:pt idx="2318">
                  <c:v>7.0982449114898047E-3</c:v>
                </c:pt>
                <c:pt idx="2319">
                  <c:v>7.0957670332982845E-3</c:v>
                </c:pt>
                <c:pt idx="2320">
                  <c:v>7.093308835845284E-3</c:v>
                </c:pt>
                <c:pt idx="2321">
                  <c:v>7.0908703191037894E-3</c:v>
                </c:pt>
                <c:pt idx="2322">
                  <c:v>7.087283113811349E-3</c:v>
                </c:pt>
                <c:pt idx="2323">
                  <c:v>7.0848924860744678E-3</c:v>
                </c:pt>
                <c:pt idx="2324">
                  <c:v>7.0825215383196749E-3</c:v>
                </c:pt>
                <c:pt idx="2325">
                  <c:v>7.0801702703848779E-3</c:v>
                </c:pt>
                <c:pt idx="2326">
                  <c:v>7.0778386824321693E-3</c:v>
                </c:pt>
                <c:pt idx="2327">
                  <c:v>7.0755267745425954E-3</c:v>
                </c:pt>
                <c:pt idx="2328">
                  <c:v>7.0732345464730173E-3</c:v>
                </c:pt>
                <c:pt idx="2329">
                  <c:v>7.0709619983855276E-3</c:v>
                </c:pt>
                <c:pt idx="2330">
                  <c:v>7.0687091303611727E-3</c:v>
                </c:pt>
                <c:pt idx="2331">
                  <c:v>7.0664759421568135E-3</c:v>
                </c:pt>
                <c:pt idx="2332">
                  <c:v>7.0642624339345428E-3</c:v>
                </c:pt>
                <c:pt idx="2333">
                  <c:v>7.0620686056943605E-3</c:v>
                </c:pt>
                <c:pt idx="2334">
                  <c:v>7.0598944574362665E-3</c:v>
                </c:pt>
                <c:pt idx="2335">
                  <c:v>7.0577399890792147E-3</c:v>
                </c:pt>
                <c:pt idx="2336">
                  <c:v>7.0556052007042513E-3</c:v>
                </c:pt>
                <c:pt idx="2337">
                  <c:v>7.0534900921492838E-3</c:v>
                </c:pt>
                <c:pt idx="2338">
                  <c:v>7.0513946636574509E-3</c:v>
                </c:pt>
                <c:pt idx="2339">
                  <c:v>7.0493189150666602E-3</c:v>
                </c:pt>
                <c:pt idx="2340">
                  <c:v>7.0472628464579579E-3</c:v>
                </c:pt>
                <c:pt idx="2341">
                  <c:v>7.0452264578313439E-3</c:v>
                </c:pt>
                <c:pt idx="2342">
                  <c:v>7.0432097491057721E-3</c:v>
                </c:pt>
                <c:pt idx="2343">
                  <c:v>7.0412127202812425E-3</c:v>
                </c:pt>
                <c:pt idx="2344">
                  <c:v>7.0392353714388012E-3</c:v>
                </c:pt>
                <c:pt idx="2345">
                  <c:v>7.0372777026594946E-3</c:v>
                </c:pt>
                <c:pt idx="2346">
                  <c:v>7.0353397136191376E-3</c:v>
                </c:pt>
                <c:pt idx="2347">
                  <c:v>7.0334214046419152E-3</c:v>
                </c:pt>
                <c:pt idx="2348">
                  <c:v>7.0315227756467813E-3</c:v>
                </c:pt>
                <c:pt idx="2349">
                  <c:v>7.0296438266337358E-3</c:v>
                </c:pt>
                <c:pt idx="2350">
                  <c:v>7.0277845574406861E-3</c:v>
                </c:pt>
                <c:pt idx="2351">
                  <c:v>7.0259449681486785E-3</c:v>
                </c:pt>
                <c:pt idx="2352">
                  <c:v>7.0241250589198057E-3</c:v>
                </c:pt>
                <c:pt idx="2353">
                  <c:v>7.0223248295919749E-3</c:v>
                </c:pt>
                <c:pt idx="2354">
                  <c:v>7.0205442801651863E-3</c:v>
                </c:pt>
                <c:pt idx="2355">
                  <c:v>7.0187834107204861E-3</c:v>
                </c:pt>
                <c:pt idx="2356">
                  <c:v>7.0170422212578742E-3</c:v>
                </c:pt>
                <c:pt idx="2357">
                  <c:v>7.0153207116963046E-3</c:v>
                </c:pt>
                <c:pt idx="2358">
                  <c:v>7.013618882035777E-3</c:v>
                </c:pt>
                <c:pt idx="2359">
                  <c:v>7.0119367324383841E-3</c:v>
                </c:pt>
                <c:pt idx="2360">
                  <c:v>7.0102742627420334E-3</c:v>
                </c:pt>
                <c:pt idx="2361">
                  <c:v>7.0086314728656784E-3</c:v>
                </c:pt>
                <c:pt idx="2362">
                  <c:v>7.0070083630524582E-3</c:v>
                </c:pt>
                <c:pt idx="2363">
                  <c:v>7.0054049331402801E-3</c:v>
                </c:pt>
                <c:pt idx="2364">
                  <c:v>7.0038211832101904E-3</c:v>
                </c:pt>
                <c:pt idx="2365">
                  <c:v>7.0022571131811429E-3</c:v>
                </c:pt>
                <c:pt idx="2366">
                  <c:v>7.0007127230531374E-3</c:v>
                </c:pt>
                <c:pt idx="2367">
                  <c:v>6.9991880129072204E-3</c:v>
                </c:pt>
                <c:pt idx="2368">
                  <c:v>6.9976829827433917E-3</c:v>
                </c:pt>
                <c:pt idx="2369">
                  <c:v>6.9961976324806052E-3</c:v>
                </c:pt>
                <c:pt idx="2370">
                  <c:v>6.9947319621188608E-3</c:v>
                </c:pt>
                <c:pt idx="2371">
                  <c:v>6.9932859717392049E-3</c:v>
                </c:pt>
                <c:pt idx="2372">
                  <c:v>6.991859661260591E-3</c:v>
                </c:pt>
                <c:pt idx="2373">
                  <c:v>6.9904530308451118E-3</c:v>
                </c:pt>
                <c:pt idx="2374">
                  <c:v>6.9890660801685822E-3</c:v>
                </c:pt>
                <c:pt idx="2375">
                  <c:v>6.9876988095551873E-3</c:v>
                </c:pt>
                <c:pt idx="2376">
                  <c:v>6.9863512188428345E-3</c:v>
                </c:pt>
                <c:pt idx="2377">
                  <c:v>6.9850233081125701E-3</c:v>
                </c:pt>
                <c:pt idx="2378">
                  <c:v>6.9837150773643941E-3</c:v>
                </c:pt>
                <c:pt idx="2379">
                  <c:v>6.982426526436214E-3</c:v>
                </c:pt>
                <c:pt idx="2380">
                  <c:v>6.9811576554901222E-3</c:v>
                </c:pt>
                <c:pt idx="2381">
                  <c:v>6.9799084644450726E-3</c:v>
                </c:pt>
                <c:pt idx="2382">
                  <c:v>6.9786789533821114E-3</c:v>
                </c:pt>
                <c:pt idx="2383">
                  <c:v>6.9774691222201923E-3</c:v>
                </c:pt>
                <c:pt idx="2384">
                  <c:v>6.9762789710403617E-3</c:v>
                </c:pt>
                <c:pt idx="2385">
                  <c:v>6.9751084997615731E-3</c:v>
                </c:pt>
                <c:pt idx="2386">
                  <c:v>6.973957708464873E-3</c:v>
                </c:pt>
                <c:pt idx="2387">
                  <c:v>6.9728265970692149E-3</c:v>
                </c:pt>
                <c:pt idx="2388">
                  <c:v>6.971715165574599E-3</c:v>
                </c:pt>
                <c:pt idx="2389">
                  <c:v>6.9706234141431178E-3</c:v>
                </c:pt>
                <c:pt idx="2390">
                  <c:v>6.9695513424505862E-3</c:v>
                </c:pt>
                <c:pt idx="2391">
                  <c:v>6.9684989508211892E-3</c:v>
                </c:pt>
                <c:pt idx="2392">
                  <c:v>6.9674662390928344E-3</c:v>
                </c:pt>
                <c:pt idx="2393">
                  <c:v>6.9664532072655216E-3</c:v>
                </c:pt>
                <c:pt idx="2394">
                  <c:v>6.9654598554202973E-3</c:v>
                </c:pt>
                <c:pt idx="2395">
                  <c:v>6.9644861835571614E-3</c:v>
                </c:pt>
                <c:pt idx="2396">
                  <c:v>6.9635321915950676E-3</c:v>
                </c:pt>
                <c:pt idx="2397">
                  <c:v>6.962597879534016E-3</c:v>
                </c:pt>
                <c:pt idx="2398">
                  <c:v>6.9616832473740065E-3</c:v>
                </c:pt>
                <c:pt idx="2399">
                  <c:v>6.9607882951960853E-3</c:v>
                </c:pt>
                <c:pt idx="2400">
                  <c:v>6.9599130229192063E-3</c:v>
                </c:pt>
                <c:pt idx="2401">
                  <c:v>6.9590574306244157E-3</c:v>
                </c:pt>
                <c:pt idx="2402">
                  <c:v>6.9582215182306673E-3</c:v>
                </c:pt>
                <c:pt idx="2403">
                  <c:v>6.9574052858190072E-3</c:v>
                </c:pt>
                <c:pt idx="2404">
                  <c:v>6.956608733227343E-3</c:v>
                </c:pt>
                <c:pt idx="2405">
                  <c:v>6.9558318606177671E-3</c:v>
                </c:pt>
                <c:pt idx="2406">
                  <c:v>6.9550746679902797E-3</c:v>
                </c:pt>
                <c:pt idx="2407">
                  <c:v>6.9543371553448807E-3</c:v>
                </c:pt>
                <c:pt idx="2408">
                  <c:v>6.9536193224384313E-3</c:v>
                </c:pt>
                <c:pt idx="2409">
                  <c:v>6.9529211695951165E-3</c:v>
                </c:pt>
                <c:pt idx="2410">
                  <c:v>6.9522426967338902E-3</c:v>
                </c:pt>
                <c:pt idx="2411">
                  <c:v>6.9515839037737059E-3</c:v>
                </c:pt>
                <c:pt idx="2412">
                  <c:v>6.9509447906335176E-3</c:v>
                </c:pt>
                <c:pt idx="2413">
                  <c:v>6.9503253575564639E-3</c:v>
                </c:pt>
                <c:pt idx="2414">
                  <c:v>6.9497256043804523E-3</c:v>
                </c:pt>
                <c:pt idx="2415">
                  <c:v>6.9491455311054828E-3</c:v>
                </c:pt>
                <c:pt idx="2416">
                  <c:v>6.9485851377315555E-3</c:v>
                </c:pt>
                <c:pt idx="2417">
                  <c:v>6.9480444242586703E-3</c:v>
                </c:pt>
                <c:pt idx="2418">
                  <c:v>6.9475233908489198E-3</c:v>
                </c:pt>
                <c:pt idx="2419">
                  <c:v>6.9470220372591651E-3</c:v>
                </c:pt>
                <c:pt idx="2420">
                  <c:v>6.9465403637325451E-3</c:v>
                </c:pt>
                <c:pt idx="2421">
                  <c:v>6.946078370025921E-3</c:v>
                </c:pt>
                <c:pt idx="2422">
                  <c:v>6.945636056220339E-3</c:v>
                </c:pt>
                <c:pt idx="2423">
                  <c:v>6.9452134223968454E-3</c:v>
                </c:pt>
                <c:pt idx="2424">
                  <c:v>6.9448104686364864E-3</c:v>
                </c:pt>
                <c:pt idx="2425">
                  <c:v>6.9444271946150771E-3</c:v>
                </c:pt>
                <c:pt idx="2426">
                  <c:v>6.9440636005757561E-3</c:v>
                </c:pt>
                <c:pt idx="2427">
                  <c:v>6.9437196864374773E-3</c:v>
                </c:pt>
                <c:pt idx="2428">
                  <c:v>6.9433954523623331E-3</c:v>
                </c:pt>
                <c:pt idx="2429">
                  <c:v>6.9430908980261385E-3</c:v>
                </c:pt>
                <c:pt idx="2430">
                  <c:v>6.9428060237530786E-3</c:v>
                </c:pt>
                <c:pt idx="2431">
                  <c:v>6.9425408293810609E-3</c:v>
                </c:pt>
                <c:pt idx="2432">
                  <c:v>6.9422953149100852E-3</c:v>
                </c:pt>
                <c:pt idx="2433">
                  <c:v>6.9420694805022443E-3</c:v>
                </c:pt>
                <c:pt idx="2434">
                  <c:v>6.9418633258333529E-3</c:v>
                </c:pt>
                <c:pt idx="2435">
                  <c:v>6.9416768512275961E-3</c:v>
                </c:pt>
                <c:pt idx="2436">
                  <c:v>6.9415100565228816E-3</c:v>
                </c:pt>
                <c:pt idx="2437">
                  <c:v>6.9413629417192091E-3</c:v>
                </c:pt>
                <c:pt idx="2438">
                  <c:v>6.9412355068165787E-3</c:v>
                </c:pt>
                <c:pt idx="2439">
                  <c:v>6.9411277518960368E-3</c:v>
                </c:pt>
                <c:pt idx="2440">
                  <c:v>6.9410396769575833E-3</c:v>
                </c:pt>
                <c:pt idx="2441">
                  <c:v>6.9409712818391256E-3</c:v>
                </c:pt>
                <c:pt idx="2442">
                  <c:v>6.9409225667027563E-3</c:v>
                </c:pt>
                <c:pt idx="2443">
                  <c:v>6.9408935314674292E-3</c:v>
                </c:pt>
                <c:pt idx="2444">
                  <c:v>6.9408841762141904E-3</c:v>
                </c:pt>
                <c:pt idx="2445">
                  <c:v>6.9408945008619938E-3</c:v>
                </c:pt>
                <c:pt idx="2446">
                  <c:v>6.9409245054108393E-3</c:v>
                </c:pt>
                <c:pt idx="2447">
                  <c:v>6.9409741899417732E-3</c:v>
                </c:pt>
                <c:pt idx="2448">
                  <c:v>6.9410435542927029E-3</c:v>
                </c:pt>
                <c:pt idx="2449">
                  <c:v>6.9411325987067674E-3</c:v>
                </c:pt>
                <c:pt idx="2450">
                  <c:v>6.9412413230218739E-3</c:v>
                </c:pt>
                <c:pt idx="2451">
                  <c:v>6.9413697272380226E-3</c:v>
                </c:pt>
                <c:pt idx="2452">
                  <c:v>6.9415178114362597E-3</c:v>
                </c:pt>
                <c:pt idx="2453">
                  <c:v>6.9416855755355389E-3</c:v>
                </c:pt>
                <c:pt idx="2454">
                  <c:v>6.9418730194548139E-3</c:v>
                </c:pt>
                <c:pt idx="2455">
                  <c:v>6.9420801434372237E-3</c:v>
                </c:pt>
                <c:pt idx="2456">
                  <c:v>6.9423069473206755E-3</c:v>
                </c:pt>
                <c:pt idx="2457">
                  <c:v>6.9425534311862158E-3</c:v>
                </c:pt>
                <c:pt idx="2458">
                  <c:v>6.9428195948717519E-3</c:v>
                </c:pt>
                <c:pt idx="2459">
                  <c:v>6.9431054385393765E-3</c:v>
                </c:pt>
                <c:pt idx="2460">
                  <c:v>6.9434109621890894E-3</c:v>
                </c:pt>
                <c:pt idx="2461">
                  <c:v>6.9437361657398444E-3</c:v>
                </c:pt>
                <c:pt idx="2462">
                  <c:v>6.9440810491105953E-3</c:v>
                </c:pt>
                <c:pt idx="2463">
                  <c:v>6.9444456125444809E-3</c:v>
                </c:pt>
                <c:pt idx="2464">
                  <c:v>6.9448863542953543E-3</c:v>
                </c:pt>
                <c:pt idx="2465">
                  <c:v>6.945293089026805E-3</c:v>
                </c:pt>
                <c:pt idx="2466">
                  <c:v>6.9457195035782515E-3</c:v>
                </c:pt>
                <c:pt idx="2467">
                  <c:v>6.9461655981928327E-3</c:v>
                </c:pt>
                <c:pt idx="2468">
                  <c:v>6.9466313725463635E-3</c:v>
                </c:pt>
                <c:pt idx="2469">
                  <c:v>6.9471168270440753E-3</c:v>
                </c:pt>
                <c:pt idx="2470">
                  <c:v>6.9476219613617829E-3</c:v>
                </c:pt>
                <c:pt idx="2471">
                  <c:v>6.9481467755805326E-3</c:v>
                </c:pt>
                <c:pt idx="2472">
                  <c:v>6.9486912697813707E-3</c:v>
                </c:pt>
                <c:pt idx="2473">
                  <c:v>6.949255443883251E-3</c:v>
                </c:pt>
                <c:pt idx="2474">
                  <c:v>6.9498392979672197E-3</c:v>
                </c:pt>
                <c:pt idx="2475">
                  <c:v>6.9504428319522304E-3</c:v>
                </c:pt>
                <c:pt idx="2476">
                  <c:v>6.9510660458382834E-3</c:v>
                </c:pt>
                <c:pt idx="2477">
                  <c:v>6.9517089396253784E-3</c:v>
                </c:pt>
                <c:pt idx="2478">
                  <c:v>6.9523715133945618E-3</c:v>
                </c:pt>
                <c:pt idx="2479">
                  <c:v>6.9530537671458337E-3</c:v>
                </c:pt>
                <c:pt idx="2480">
                  <c:v>6.9537557007981476E-3</c:v>
                </c:pt>
                <c:pt idx="2481">
                  <c:v>6.95447731443255E-3</c:v>
                </c:pt>
                <c:pt idx="2482">
                  <c:v>6.9552186078869482E-3</c:v>
                </c:pt>
                <c:pt idx="2483">
                  <c:v>6.9559795813234349E-3</c:v>
                </c:pt>
                <c:pt idx="2484">
                  <c:v>6.9567602346609636E-3</c:v>
                </c:pt>
                <c:pt idx="2485">
                  <c:v>6.957560568061627E-3</c:v>
                </c:pt>
                <c:pt idx="2486">
                  <c:v>6.9583805812822863E-3</c:v>
                </c:pt>
                <c:pt idx="2487">
                  <c:v>6.959220274485034E-3</c:v>
                </c:pt>
                <c:pt idx="2488">
                  <c:v>6.9600796475888238E-3</c:v>
                </c:pt>
                <c:pt idx="2489">
                  <c:v>6.9609587005936557E-3</c:v>
                </c:pt>
                <c:pt idx="2490">
                  <c:v>6.9618574335805761E-3</c:v>
                </c:pt>
                <c:pt idx="2491">
                  <c:v>6.9627758058643519E-3</c:v>
                </c:pt>
                <c:pt idx="2492">
                  <c:v>6.9637070740702356E-3</c:v>
                </c:pt>
                <c:pt idx="2493">
                  <c:v>6.9646460793593157E-3</c:v>
                </c:pt>
                <c:pt idx="2494">
                  <c:v>6.9655928216505458E-3</c:v>
                </c:pt>
                <c:pt idx="2495">
                  <c:v>6.966547300943926E-3</c:v>
                </c:pt>
                <c:pt idx="2496">
                  <c:v>6.96750951715841E-3</c:v>
                </c:pt>
                <c:pt idx="2497">
                  <c:v>6.9684794703750441E-3</c:v>
                </c:pt>
                <c:pt idx="2498">
                  <c:v>6.9694571605938282E-3</c:v>
                </c:pt>
                <c:pt idx="2499">
                  <c:v>6.9704425878147624E-3</c:v>
                </c:pt>
                <c:pt idx="2500">
                  <c:v>6.9714357520378467E-3</c:v>
                </c:pt>
                <c:pt idx="2501">
                  <c:v>6.9724366531820348E-3</c:v>
                </c:pt>
                <c:pt idx="2502">
                  <c:v>6.9734452913283729E-3</c:v>
                </c:pt>
                <c:pt idx="2503">
                  <c:v>6.9744616664768611E-3</c:v>
                </c:pt>
                <c:pt idx="2504">
                  <c:v>6.975485778546453E-3</c:v>
                </c:pt>
                <c:pt idx="2505">
                  <c:v>6.9765176276992413E-3</c:v>
                </c:pt>
                <c:pt idx="2506">
                  <c:v>6.9775572138541797E-3</c:v>
                </c:pt>
                <c:pt idx="2507">
                  <c:v>6.9786045368491756E-3</c:v>
                </c:pt>
                <c:pt idx="2508">
                  <c:v>6.9796595969273678E-3</c:v>
                </c:pt>
                <c:pt idx="2509">
                  <c:v>6.9807223940077101E-3</c:v>
                </c:pt>
                <c:pt idx="2510">
                  <c:v>6.9817929280902025E-3</c:v>
                </c:pt>
                <c:pt idx="2511">
                  <c:v>6.9828711990937986E-3</c:v>
                </c:pt>
                <c:pt idx="2512">
                  <c:v>6.9839572070995448E-3</c:v>
                </c:pt>
                <c:pt idx="2513">
                  <c:v>6.9850509521074411E-3</c:v>
                </c:pt>
                <c:pt idx="2514">
                  <c:v>6.9861524341174874E-3</c:v>
                </c:pt>
                <c:pt idx="2515">
                  <c:v>6.9872616531296838E-3</c:v>
                </c:pt>
                <c:pt idx="2516">
                  <c:v>6.988378609062984E-3</c:v>
                </c:pt>
                <c:pt idx="2517">
                  <c:v>6.9895033019984343E-3</c:v>
                </c:pt>
                <c:pt idx="2518">
                  <c:v>6.9906357319360346E-3</c:v>
                </c:pt>
                <c:pt idx="2519">
                  <c:v>6.991775898875785E-3</c:v>
                </c:pt>
                <c:pt idx="2520">
                  <c:v>6.9929238028176854E-3</c:v>
                </c:pt>
                <c:pt idx="2521">
                  <c:v>6.9940794436806897E-3</c:v>
                </c:pt>
                <c:pt idx="2522">
                  <c:v>6.995242821545844E-3</c:v>
                </c:pt>
                <c:pt idx="2523">
                  <c:v>6.9964139364131483E-3</c:v>
                </c:pt>
                <c:pt idx="2524">
                  <c:v>6.9975927883636491E-3</c:v>
                </c:pt>
                <c:pt idx="2525">
                  <c:v>6.9987793771542073E-3</c:v>
                </c:pt>
                <c:pt idx="2526">
                  <c:v>6.9999737030279618E-3</c:v>
                </c:pt>
                <c:pt idx="2527">
                  <c:v>7.0011757659038665E-3</c:v>
                </c:pt>
                <c:pt idx="2528">
                  <c:v>7.0023855657008749E-3</c:v>
                </c:pt>
                <c:pt idx="2529">
                  <c:v>7.0036031024189871E-3</c:v>
                </c:pt>
                <c:pt idx="2530">
                  <c:v>7.0048283763013419E-3</c:v>
                </c:pt>
                <c:pt idx="2531">
                  <c:v>7.0060613870237542E-3</c:v>
                </c:pt>
                <c:pt idx="2532">
                  <c:v>7.0073021348293629E-3</c:v>
                </c:pt>
                <c:pt idx="2533">
                  <c:v>7.0085506195560754E-3</c:v>
                </c:pt>
                <c:pt idx="2534">
                  <c:v>7.0098068413659842E-3</c:v>
                </c:pt>
                <c:pt idx="2535">
                  <c:v>7.0110708000969968E-3</c:v>
                </c:pt>
                <c:pt idx="2536">
                  <c:v>7.0123424957491132E-3</c:v>
                </c:pt>
                <c:pt idx="2537">
                  <c:v>7.0136219284844259E-3</c:v>
                </c:pt>
                <c:pt idx="2538">
                  <c:v>7.0149090981408424E-3</c:v>
                </c:pt>
                <c:pt idx="2539">
                  <c:v>7.0162040048804553E-3</c:v>
                </c:pt>
                <c:pt idx="2540">
                  <c:v>7.0175066485411719E-3</c:v>
                </c:pt>
                <c:pt idx="2541">
                  <c:v>7.0188170292040386E-3</c:v>
                </c:pt>
                <c:pt idx="2542">
                  <c:v>7.0201351468690554E-3</c:v>
                </c:pt>
                <c:pt idx="2543">
                  <c:v>7.0214610015362222E-3</c:v>
                </c:pt>
                <c:pt idx="2544">
                  <c:v>7.0227945931244928E-3</c:v>
                </c:pt>
                <c:pt idx="2545">
                  <c:v>7.0241359217149135E-3</c:v>
                </c:pt>
                <c:pt idx="2546">
                  <c:v>7.0254849873885306E-3</c:v>
                </c:pt>
                <c:pt idx="2547">
                  <c:v>7.0268417899832514E-3</c:v>
                </c:pt>
                <c:pt idx="2548">
                  <c:v>7.0282063295801223E-3</c:v>
                </c:pt>
                <c:pt idx="2549">
                  <c:v>7.0295786061791432E-3</c:v>
                </c:pt>
                <c:pt idx="2550">
                  <c:v>7.0309586196992679E-3</c:v>
                </c:pt>
                <c:pt idx="2551">
                  <c:v>7.032346370302589E-3</c:v>
                </c:pt>
                <c:pt idx="2552">
                  <c:v>7.0337418578270139E-3</c:v>
                </c:pt>
                <c:pt idx="2553">
                  <c:v>7.0351450823535888E-3</c:v>
                </c:pt>
                <c:pt idx="2554">
                  <c:v>7.0365560438823138E-3</c:v>
                </c:pt>
                <c:pt idx="2555">
                  <c:v>7.0379747424131889E-3</c:v>
                </c:pt>
                <c:pt idx="2556">
                  <c:v>7.039401177946214E-3</c:v>
                </c:pt>
                <c:pt idx="2557">
                  <c:v>7.0408353504003429E-3</c:v>
                </c:pt>
                <c:pt idx="2558">
                  <c:v>7.0422772599376682E-3</c:v>
                </c:pt>
                <c:pt idx="2559">
                  <c:v>7.0437269063960972E-3</c:v>
                </c:pt>
                <c:pt idx="2560">
                  <c:v>7.0451842899377226E-3</c:v>
                </c:pt>
                <c:pt idx="2561">
                  <c:v>7.0466494104004518E-3</c:v>
                </c:pt>
                <c:pt idx="2562">
                  <c:v>7.0481222677842847E-3</c:v>
                </c:pt>
                <c:pt idx="2563">
                  <c:v>7.0496028622513141E-3</c:v>
                </c:pt>
                <c:pt idx="2564">
                  <c:v>7.0510911937204934E-3</c:v>
                </c:pt>
                <c:pt idx="2565">
                  <c:v>7.0525872621107766E-3</c:v>
                </c:pt>
                <c:pt idx="2566">
                  <c:v>7.0540910675032098E-3</c:v>
                </c:pt>
                <c:pt idx="2567">
                  <c:v>7.0556026099788394E-3</c:v>
                </c:pt>
                <c:pt idx="2568">
                  <c:v>7.057339560883058E-3</c:v>
                </c:pt>
                <c:pt idx="2569">
                  <c:v>7.0588676825100727E-3</c:v>
                </c:pt>
                <c:pt idx="2570">
                  <c:v>7.0604035411392374E-3</c:v>
                </c:pt>
                <c:pt idx="2571">
                  <c:v>7.0619471368515985E-3</c:v>
                </c:pt>
                <c:pt idx="2572">
                  <c:v>7.0634984694850633E-3</c:v>
                </c:pt>
                <c:pt idx="2573">
                  <c:v>7.0650575392017245E-3</c:v>
                </c:pt>
                <c:pt idx="2574">
                  <c:v>7.0666243457584432E-3</c:v>
                </c:pt>
                <c:pt idx="2575">
                  <c:v>7.0681988894794046E-3</c:v>
                </c:pt>
                <c:pt idx="2576">
                  <c:v>7.0697811700404234E-3</c:v>
                </c:pt>
                <c:pt idx="2577">
                  <c:v>7.0713711876035923E-3</c:v>
                </c:pt>
                <c:pt idx="2578">
                  <c:v>7.0729689422499575E-3</c:v>
                </c:pt>
                <c:pt idx="2579">
                  <c:v>7.0745744338984728E-3</c:v>
                </c:pt>
                <c:pt idx="2580">
                  <c:v>7.0761876623870457E-3</c:v>
                </c:pt>
                <c:pt idx="2581">
                  <c:v>7.0778086280398611E-3</c:v>
                </c:pt>
                <c:pt idx="2582">
                  <c:v>7.0794373306137803E-3</c:v>
                </c:pt>
                <c:pt idx="2583">
                  <c:v>7.0818176935636412E-3</c:v>
                </c:pt>
                <c:pt idx="2584">
                  <c:v>7.0827179466870227E-3</c:v>
                </c:pt>
                <c:pt idx="2585">
                  <c:v>7.0843698602673921E-3</c:v>
                </c:pt>
                <c:pt idx="2586">
                  <c:v>7.0860295108499116E-3</c:v>
                </c:pt>
                <c:pt idx="2587">
                  <c:v>7.0876968984345812E-3</c:v>
                </c:pt>
                <c:pt idx="2588">
                  <c:v>7.0893720229403545E-3</c:v>
                </c:pt>
                <c:pt idx="2589">
                  <c:v>7.0910548843672316E-3</c:v>
                </c:pt>
                <c:pt idx="2590">
                  <c:v>7.0927454829583514E-3</c:v>
                </c:pt>
                <c:pt idx="2591">
                  <c:v>7.0944438184705749E-3</c:v>
                </c:pt>
                <c:pt idx="2592">
                  <c:v>7.0961498909849485E-3</c:v>
                </c:pt>
                <c:pt idx="2593">
                  <c:v>7.0978637005014722E-3</c:v>
                </c:pt>
                <c:pt idx="2594">
                  <c:v>7.0995852469390996E-3</c:v>
                </c:pt>
                <c:pt idx="2595">
                  <c:v>7.1013145304599234E-3</c:v>
                </c:pt>
                <c:pt idx="2596">
                  <c:v>7.1030515509828973E-3</c:v>
                </c:pt>
                <c:pt idx="2597">
                  <c:v>7.104796308426975E-3</c:v>
                </c:pt>
                <c:pt idx="2598">
                  <c:v>7.1065488028732027E-3</c:v>
                </c:pt>
                <c:pt idx="2599">
                  <c:v>7.1083090344026267E-3</c:v>
                </c:pt>
                <c:pt idx="2600">
                  <c:v>7.1100770028531546E-3</c:v>
                </c:pt>
                <c:pt idx="2601">
                  <c:v>7.1118527083058325E-3</c:v>
                </c:pt>
                <c:pt idx="2602">
                  <c:v>7.1136361507606605E-3</c:v>
                </c:pt>
                <c:pt idx="2603">
                  <c:v>7.1154273301365922E-3</c:v>
                </c:pt>
                <c:pt idx="2604">
                  <c:v>7.1172262465957203E-3</c:v>
                </c:pt>
                <c:pt idx="2605">
                  <c:v>7.1190329001380448E-3</c:v>
                </c:pt>
                <c:pt idx="2606">
                  <c:v>7.1208472905204268E-3</c:v>
                </c:pt>
                <c:pt idx="2607">
                  <c:v>7.1226694179860051E-3</c:v>
                </c:pt>
                <c:pt idx="2608">
                  <c:v>7.1244992823726871E-3</c:v>
                </c:pt>
                <c:pt idx="2609">
                  <c:v>7.1263368837615193E-3</c:v>
                </c:pt>
                <c:pt idx="2610">
                  <c:v>7.1281822221525015E-3</c:v>
                </c:pt>
                <c:pt idx="2611">
                  <c:v>7.1300352976266801E-3</c:v>
                </c:pt>
                <c:pt idx="2612">
                  <c:v>7.1318961100219624E-3</c:v>
                </c:pt>
                <c:pt idx="2613">
                  <c:v>7.1337646594193949E-3</c:v>
                </c:pt>
                <c:pt idx="2614">
                  <c:v>7.1356409458189773E-3</c:v>
                </c:pt>
                <c:pt idx="2615">
                  <c:v>7.1375249692207099E-3</c:v>
                </c:pt>
                <c:pt idx="2616">
                  <c:v>7.1394167297056388E-3</c:v>
                </c:pt>
                <c:pt idx="2617">
                  <c:v>7.1413162270306252E-3</c:v>
                </c:pt>
                <c:pt idx="2618">
                  <c:v>7.1432234613577616E-3</c:v>
                </c:pt>
                <c:pt idx="2619">
                  <c:v>7.1451384327680945E-3</c:v>
                </c:pt>
                <c:pt idx="2620">
                  <c:v>7.1477519291322329E-3</c:v>
                </c:pt>
                <c:pt idx="2621">
                  <c:v>7.1496846608084166E-3</c:v>
                </c:pt>
                <c:pt idx="2622">
                  <c:v>7.1516251297839197E-3</c:v>
                </c:pt>
                <c:pt idx="2623">
                  <c:v>7.1535733360587423E-3</c:v>
                </c:pt>
                <c:pt idx="2624">
                  <c:v>7.1555292797139316E-3</c:v>
                </c:pt>
                <c:pt idx="2625">
                  <c:v>7.1574929606414246E-3</c:v>
                </c:pt>
                <c:pt idx="2626">
                  <c:v>7.1594643788952536E-3</c:v>
                </c:pt>
                <c:pt idx="2627">
                  <c:v>7.161443534475417E-3</c:v>
                </c:pt>
                <c:pt idx="2628">
                  <c:v>7.1634304274089313E-3</c:v>
                </c:pt>
                <c:pt idx="2629">
                  <c:v>7.1654250576147502E-3</c:v>
                </c:pt>
                <c:pt idx="2630">
                  <c:v>7.1674274251469034E-3</c:v>
                </c:pt>
                <c:pt idx="2631">
                  <c:v>7.1694375300594233E-3</c:v>
                </c:pt>
                <c:pt idx="2632">
                  <c:v>7.1714553722712635E-3</c:v>
                </c:pt>
                <c:pt idx="2633">
                  <c:v>7.1742103605831886E-3</c:v>
                </c:pt>
                <c:pt idx="2634">
                  <c:v>7.1762469133285212E-3</c:v>
                </c:pt>
                <c:pt idx="2635">
                  <c:v>7.1782912030760038E-3</c:v>
                </c:pt>
                <c:pt idx="2636">
                  <c:v>7.1803432299066827E-3</c:v>
                </c:pt>
                <c:pt idx="2637">
                  <c:v>7.1824029936584655E-3</c:v>
                </c:pt>
                <c:pt idx="2638">
                  <c:v>7.1844704944123983E-3</c:v>
                </c:pt>
                <c:pt idx="2639">
                  <c:v>7.1865457322495274E-3</c:v>
                </c:pt>
                <c:pt idx="2640">
                  <c:v>7.1886287070077604E-3</c:v>
                </c:pt>
                <c:pt idx="2641">
                  <c:v>7.1907194188491896E-3</c:v>
                </c:pt>
                <c:pt idx="2642">
                  <c:v>7.1928178675306764E-3</c:v>
                </c:pt>
                <c:pt idx="2643">
                  <c:v>7.1949240533764058E-3</c:v>
                </c:pt>
                <c:pt idx="2644">
                  <c:v>7.1970379760621928E-3</c:v>
                </c:pt>
                <c:pt idx="2645">
                  <c:v>7.1991596359122223E-3</c:v>
                </c:pt>
                <c:pt idx="2646">
                  <c:v>7.2012890326023093E-3</c:v>
                </c:pt>
                <c:pt idx="2647">
                  <c:v>7.203426166456639E-3</c:v>
                </c:pt>
                <c:pt idx="2648">
                  <c:v>7.2055710371510262E-3</c:v>
                </c:pt>
                <c:pt idx="2649">
                  <c:v>7.2077236449286097E-3</c:v>
                </c:pt>
                <c:pt idx="2650">
                  <c:v>7.2098839897083433E-3</c:v>
                </c:pt>
                <c:pt idx="2651">
                  <c:v>7.2120520715712733E-3</c:v>
                </c:pt>
                <c:pt idx="2652">
                  <c:v>7.214227890355307E-3</c:v>
                </c:pt>
                <c:pt idx="2653">
                  <c:v>7.2164114461414908E-3</c:v>
                </c:pt>
                <c:pt idx="2654">
                  <c:v>7.2186027390108709E-3</c:v>
                </c:pt>
                <c:pt idx="2655">
                  <c:v>7.2208017687203085E-3</c:v>
                </c:pt>
                <c:pt idx="2656">
                  <c:v>7.2230085354318962E-3</c:v>
                </c:pt>
                <c:pt idx="2657">
                  <c:v>7.2252230393077266E-3</c:v>
                </c:pt>
                <c:pt idx="2658">
                  <c:v>7.227445280185707E-3</c:v>
                </c:pt>
                <c:pt idx="2659">
                  <c:v>7.2296752579037449E-3</c:v>
                </c:pt>
                <c:pt idx="2660">
                  <c:v>7.2319129727049791E-3</c:v>
                </c:pt>
                <c:pt idx="2661">
                  <c:v>7.2341584245083634E-3</c:v>
                </c:pt>
                <c:pt idx="2662">
                  <c:v>7.2364116133138978E-3</c:v>
                </c:pt>
                <c:pt idx="2663">
                  <c:v>7.2386725391215823E-3</c:v>
                </c:pt>
                <c:pt idx="2664">
                  <c:v>7.2409412019314168E-3</c:v>
                </c:pt>
                <c:pt idx="2665">
                  <c:v>7.2432176017434013E-3</c:v>
                </c:pt>
                <c:pt idx="2666">
                  <c:v>7.245501738557536E-3</c:v>
                </c:pt>
                <c:pt idx="2667">
                  <c:v>7.247793612454867E-3</c:v>
                </c:pt>
                <c:pt idx="2668">
                  <c:v>7.2500932232733017E-3</c:v>
                </c:pt>
                <c:pt idx="2669">
                  <c:v>7.2524005710128403E-3</c:v>
                </c:pt>
                <c:pt idx="2670">
                  <c:v>7.2547156559166215E-3</c:v>
                </c:pt>
                <c:pt idx="2671">
                  <c:v>7.2570384777415065E-3</c:v>
                </c:pt>
                <c:pt idx="2672">
                  <c:v>7.2593690364874952E-3</c:v>
                </c:pt>
                <c:pt idx="2673">
                  <c:v>7.2617073323166803E-3</c:v>
                </c:pt>
                <c:pt idx="2674">
                  <c:v>7.264053365310108E-3</c:v>
                </c:pt>
                <c:pt idx="2675">
                  <c:v>7.266407135062547E-3</c:v>
                </c:pt>
                <c:pt idx="2676">
                  <c:v>7.2687686418981823E-3</c:v>
                </c:pt>
                <c:pt idx="2677">
                  <c:v>7.2711378858980602E-3</c:v>
                </c:pt>
                <c:pt idx="2678">
                  <c:v>7.2735148666569494E-3</c:v>
                </c:pt>
                <c:pt idx="2679">
                  <c:v>7.2758995844990348E-3</c:v>
                </c:pt>
                <c:pt idx="2680">
                  <c:v>7.2782920394243167E-3</c:v>
                </c:pt>
                <c:pt idx="2681">
                  <c:v>7.2806922312707023E-3</c:v>
                </c:pt>
                <c:pt idx="2682">
                  <c:v>7.2831001602002843E-3</c:v>
                </c:pt>
                <c:pt idx="2683">
                  <c:v>7.2855158261320163E-3</c:v>
                </c:pt>
                <c:pt idx="2684">
                  <c:v>7.2879392290658984E-3</c:v>
                </c:pt>
                <c:pt idx="2685">
                  <c:v>7.2903703690019306E-3</c:v>
                </c:pt>
                <c:pt idx="2686">
                  <c:v>7.2928092458590665E-3</c:v>
                </c:pt>
                <c:pt idx="2687">
                  <c:v>7.2952558597993988E-3</c:v>
                </c:pt>
                <c:pt idx="2688">
                  <c:v>7.2977102107418812E-3</c:v>
                </c:pt>
                <c:pt idx="2689">
                  <c:v>7.3001722986865136E-3</c:v>
                </c:pt>
                <c:pt idx="2690">
                  <c:v>7.3026421235522498E-3</c:v>
                </c:pt>
                <c:pt idx="2691">
                  <c:v>7.3051196855011824E-3</c:v>
                </c:pt>
                <c:pt idx="2692">
                  <c:v>7.307604984452265E-3</c:v>
                </c:pt>
                <c:pt idx="2693">
                  <c:v>7.3100980204054977E-3</c:v>
                </c:pt>
                <c:pt idx="2694">
                  <c:v>7.3125987934419268E-3</c:v>
                </c:pt>
                <c:pt idx="2695">
                  <c:v>7.3151073033994596E-3</c:v>
                </c:pt>
                <c:pt idx="2696">
                  <c:v>7.3176235503591425E-3</c:v>
                </c:pt>
                <c:pt idx="2697">
                  <c:v>7.3201475343209754E-3</c:v>
                </c:pt>
                <c:pt idx="2698">
                  <c:v>7.3226792553660047E-3</c:v>
                </c:pt>
                <c:pt idx="2699">
                  <c:v>7.3252187134131841E-3</c:v>
                </c:pt>
                <c:pt idx="2700">
                  <c:v>7.3277659083814672E-3</c:v>
                </c:pt>
                <c:pt idx="2701">
                  <c:v>7.3303208403519005E-3</c:v>
                </c:pt>
                <c:pt idx="2702">
                  <c:v>7.3328835094865763E-3</c:v>
                </c:pt>
                <c:pt idx="2703">
                  <c:v>7.3354539155423559E-3</c:v>
                </c:pt>
                <c:pt idx="2704">
                  <c:v>7.3380320585192393E-3</c:v>
                </c:pt>
                <c:pt idx="2705">
                  <c:v>7.3406179385793191E-3</c:v>
                </c:pt>
                <c:pt idx="2706">
                  <c:v>7.3432115557225952E-3</c:v>
                </c:pt>
                <c:pt idx="2707">
                  <c:v>7.3458129097869751E-3</c:v>
                </c:pt>
                <c:pt idx="2708">
                  <c:v>7.3484220008535051E-3</c:v>
                </c:pt>
                <c:pt idx="2709">
                  <c:v>7.3510388290032314E-3</c:v>
                </c:pt>
                <c:pt idx="2710">
                  <c:v>7.3536633940740614E-3</c:v>
                </c:pt>
                <c:pt idx="2711">
                  <c:v>7.3562956962280879E-3</c:v>
                </c:pt>
                <c:pt idx="2712">
                  <c:v>7.3589357353842644E-3</c:v>
                </c:pt>
                <c:pt idx="2713">
                  <c:v>7.3615835114615447E-3</c:v>
                </c:pt>
                <c:pt idx="2714">
                  <c:v>7.3642390246220213E-3</c:v>
                </c:pt>
                <c:pt idx="2715">
                  <c:v>7.3669022748656943E-3</c:v>
                </c:pt>
                <c:pt idx="2716">
                  <c:v>7.369573262030471E-3</c:v>
                </c:pt>
                <c:pt idx="2717">
                  <c:v>7.3722519861973979E-3</c:v>
                </c:pt>
                <c:pt idx="2718">
                  <c:v>7.374938447447521E-3</c:v>
                </c:pt>
                <c:pt idx="2719">
                  <c:v>7.377632645618748E-3</c:v>
                </c:pt>
                <c:pt idx="2720">
                  <c:v>7.3803345808731713E-3</c:v>
                </c:pt>
                <c:pt idx="2721">
                  <c:v>7.3830442530486984E-3</c:v>
                </c:pt>
                <c:pt idx="2722">
                  <c:v>7.3857616623074218E-3</c:v>
                </c:pt>
                <c:pt idx="2723">
                  <c:v>7.3884868085682953E-3</c:v>
                </c:pt>
                <c:pt idx="2724">
                  <c:v>7.3916107353544369E-3</c:v>
                </c:pt>
                <c:pt idx="2725">
                  <c:v>7.3943524609287881E-3</c:v>
                </c:pt>
                <c:pt idx="2726">
                  <c:v>7.397101923424243E-3</c:v>
                </c:pt>
                <c:pt idx="2727">
                  <c:v>7.3998591230839406E-3</c:v>
                </c:pt>
                <c:pt idx="2728">
                  <c:v>7.4026240597457882E-3</c:v>
                </c:pt>
                <c:pt idx="2729">
                  <c:v>7.4053967333287396E-3</c:v>
                </c:pt>
                <c:pt idx="2730">
                  <c:v>7.4081771439948874E-3</c:v>
                </c:pt>
                <c:pt idx="2731">
                  <c:v>7.4109652915821389E-3</c:v>
                </c:pt>
                <c:pt idx="2732">
                  <c:v>7.4137611763336331E-3</c:v>
                </c:pt>
                <c:pt idx="2733">
                  <c:v>7.416564798006231E-3</c:v>
                </c:pt>
                <c:pt idx="2734">
                  <c:v>7.4193761566809791E-3</c:v>
                </c:pt>
                <c:pt idx="2735">
                  <c:v>7.4221952523578771E-3</c:v>
                </c:pt>
                <c:pt idx="2736">
                  <c:v>7.4250220851179716E-3</c:v>
                </c:pt>
                <c:pt idx="2737">
                  <c:v>7.4278566548802161E-3</c:v>
                </c:pt>
                <c:pt idx="2738">
                  <c:v>7.4306989615635644E-3</c:v>
                </c:pt>
                <c:pt idx="2739">
                  <c:v>7.433549005330109E-3</c:v>
                </c:pt>
                <c:pt idx="2740">
                  <c:v>7.43640678617985E-3</c:v>
                </c:pt>
                <c:pt idx="2741">
                  <c:v>7.4392723039506947E-3</c:v>
                </c:pt>
                <c:pt idx="2742">
                  <c:v>7.4421455588047358E-3</c:v>
                </c:pt>
                <c:pt idx="2743">
                  <c:v>7.4450265505798807E-3</c:v>
                </c:pt>
                <c:pt idx="2744">
                  <c:v>7.447915279438222E-3</c:v>
                </c:pt>
                <c:pt idx="2745">
                  <c:v>7.4508117452987133E-3</c:v>
                </c:pt>
                <c:pt idx="2746">
                  <c:v>7.4537159481613546E-3</c:v>
                </c:pt>
                <c:pt idx="2747">
                  <c:v>7.4566278881071923E-3</c:v>
                </c:pt>
                <c:pt idx="2748">
                  <c:v>7.4595475650551801E-3</c:v>
                </c:pt>
                <c:pt idx="2749">
                  <c:v>7.4624749789242717E-3</c:v>
                </c:pt>
                <c:pt idx="2750">
                  <c:v>7.4654101298765596E-3</c:v>
                </c:pt>
                <c:pt idx="2751">
                  <c:v>7.4683530178309976E-3</c:v>
                </c:pt>
                <c:pt idx="2752">
                  <c:v>7.4713036428686319E-3</c:v>
                </c:pt>
                <c:pt idx="2753">
                  <c:v>7.47426200482737E-3</c:v>
                </c:pt>
                <c:pt idx="2754">
                  <c:v>7.4772281039503508E-3</c:v>
                </c:pt>
                <c:pt idx="2755">
                  <c:v>7.4802019399944353E-3</c:v>
                </c:pt>
                <c:pt idx="2756">
                  <c:v>7.4831835130406699E-3</c:v>
                </c:pt>
                <c:pt idx="2757">
                  <c:v>7.4861728230890545E-3</c:v>
                </c:pt>
                <c:pt idx="2758">
                  <c:v>7.4891698702206355E-3</c:v>
                </c:pt>
                <c:pt idx="2759">
                  <c:v>7.4921746542733203E-3</c:v>
                </c:pt>
                <c:pt idx="2760">
                  <c:v>7.4951871754092014E-3</c:v>
                </c:pt>
                <c:pt idx="2761">
                  <c:v>7.4982074335472326E-3</c:v>
                </c:pt>
                <c:pt idx="2762">
                  <c:v>7.5012354286874139E-3</c:v>
                </c:pt>
                <c:pt idx="2763">
                  <c:v>7.5042711609107915E-3</c:v>
                </c:pt>
                <c:pt idx="2764">
                  <c:v>7.5073146301363192E-3</c:v>
                </c:pt>
                <c:pt idx="2765">
                  <c:v>7.5103658363639969E-3</c:v>
                </c:pt>
                <c:pt idx="2766">
                  <c:v>7.5134247795938247E-3</c:v>
                </c:pt>
                <c:pt idx="2767">
                  <c:v>7.5164914598258026E-3</c:v>
                </c:pt>
                <c:pt idx="2768">
                  <c:v>7.5195658771409768E-3</c:v>
                </c:pt>
                <c:pt idx="2769">
                  <c:v>7.5226480315393474E-3</c:v>
                </c:pt>
                <c:pt idx="2770">
                  <c:v>7.5257379228588217E-3</c:v>
                </c:pt>
                <c:pt idx="2771">
                  <c:v>7.5288355511804461E-3</c:v>
                </c:pt>
                <c:pt idx="2772">
                  <c:v>7.5319409165852669E-3</c:v>
                </c:pt>
                <c:pt idx="2773">
                  <c:v>7.5350540189111914E-3</c:v>
                </c:pt>
                <c:pt idx="2774">
                  <c:v>7.5381748583203123E-3</c:v>
                </c:pt>
                <c:pt idx="2775">
                  <c:v>7.5413034348126295E-3</c:v>
                </c:pt>
                <c:pt idx="2776">
                  <c:v>7.5444397483070968E-3</c:v>
                </c:pt>
                <c:pt idx="2777">
                  <c:v>7.5475837988037142E-3</c:v>
                </c:pt>
                <c:pt idx="2778">
                  <c:v>7.5507355862214354E-3</c:v>
                </c:pt>
                <c:pt idx="2779">
                  <c:v>7.5538951108033991E-3</c:v>
                </c:pt>
                <c:pt idx="2780">
                  <c:v>7.557062372387513E-3</c:v>
                </c:pt>
                <c:pt idx="2781">
                  <c:v>7.5602373709737769E-3</c:v>
                </c:pt>
                <c:pt idx="2782">
                  <c:v>7.5634201066432372E-3</c:v>
                </c:pt>
                <c:pt idx="2783">
                  <c:v>7.5666105791527549E-3</c:v>
                </c:pt>
                <c:pt idx="2784">
                  <c:v>7.5698087888265153E-3</c:v>
                </c:pt>
                <c:pt idx="2785">
                  <c:v>7.5730147354213795E-3</c:v>
                </c:pt>
                <c:pt idx="2786">
                  <c:v>7.5762284191804863E-3</c:v>
                </c:pt>
                <c:pt idx="2787">
                  <c:v>7.5794498399417432E-3</c:v>
                </c:pt>
                <c:pt idx="2788">
                  <c:v>7.5826789977051501E-3</c:v>
                </c:pt>
                <c:pt idx="2789">
                  <c:v>7.5859158924707071E-3</c:v>
                </c:pt>
                <c:pt idx="2790">
                  <c:v>7.5891605242384141E-3</c:v>
                </c:pt>
                <c:pt idx="2791">
                  <c:v>7.5924128930893175E-3</c:v>
                </c:pt>
                <c:pt idx="2792">
                  <c:v>7.595672998942371E-3</c:v>
                </c:pt>
                <c:pt idx="2793">
                  <c:v>7.5989408417975746E-3</c:v>
                </c:pt>
                <c:pt idx="2794">
                  <c:v>7.6022164217359744E-3</c:v>
                </c:pt>
                <c:pt idx="2795">
                  <c:v>7.6054997385954781E-3</c:v>
                </c:pt>
                <c:pt idx="2796">
                  <c:v>7.6087907925381781E-3</c:v>
                </c:pt>
                <c:pt idx="2797">
                  <c:v>7.6120895835640745E-3</c:v>
                </c:pt>
                <c:pt idx="2798">
                  <c:v>7.6153961115110747E-3</c:v>
                </c:pt>
                <c:pt idx="2799">
                  <c:v>7.6187103766223174E-3</c:v>
                </c:pt>
                <c:pt idx="2800">
                  <c:v>7.622032378654664E-3</c:v>
                </c:pt>
                <c:pt idx="2801">
                  <c:v>7.6253621177702069E-3</c:v>
                </c:pt>
                <c:pt idx="2802">
                  <c:v>7.6286995938878999E-3</c:v>
                </c:pt>
                <c:pt idx="2803">
                  <c:v>7.6320448070077429E-3</c:v>
                </c:pt>
                <c:pt idx="2804">
                  <c:v>7.6353977572107823E-3</c:v>
                </c:pt>
                <c:pt idx="2805">
                  <c:v>7.6387584443349255E-3</c:v>
                </c:pt>
                <c:pt idx="2806">
                  <c:v>7.6421268686233113E-3</c:v>
                </c:pt>
                <c:pt idx="2807">
                  <c:v>7.6455030299138471E-3</c:v>
                </c:pt>
                <c:pt idx="2808">
                  <c:v>7.6488869281254868E-3</c:v>
                </c:pt>
                <c:pt idx="2809">
                  <c:v>7.6522785634203228E-3</c:v>
                </c:pt>
                <c:pt idx="2810">
                  <c:v>7.6556779357983551E-3</c:v>
                </c:pt>
                <c:pt idx="2811">
                  <c:v>7.6590850451785375E-3</c:v>
                </c:pt>
                <c:pt idx="2812">
                  <c:v>7.66249989156087E-3</c:v>
                </c:pt>
                <c:pt idx="2813">
                  <c:v>7.6659224750263988E-3</c:v>
                </c:pt>
                <c:pt idx="2814">
                  <c:v>7.6693527954940777E-3</c:v>
                </c:pt>
                <c:pt idx="2815">
                  <c:v>7.6727908529639066E-3</c:v>
                </c:pt>
                <c:pt idx="2816">
                  <c:v>7.6762366475169319E-3</c:v>
                </c:pt>
                <c:pt idx="2817">
                  <c:v>7.6796901790721073E-3</c:v>
                </c:pt>
                <c:pt idx="2818">
                  <c:v>7.6831514476294327E-3</c:v>
                </c:pt>
                <c:pt idx="2819">
                  <c:v>7.6866204533510007E-3</c:v>
                </c:pt>
                <c:pt idx="2820">
                  <c:v>7.6900971959126263E-3</c:v>
                </c:pt>
                <c:pt idx="2821">
                  <c:v>7.6935816755574482E-3</c:v>
                </c:pt>
                <c:pt idx="2822">
                  <c:v>7.6970738922854665E-3</c:v>
                </c:pt>
                <c:pt idx="2823">
                  <c:v>7.7005738460156348E-3</c:v>
                </c:pt>
                <c:pt idx="2824">
                  <c:v>7.7040815367479532E-3</c:v>
                </c:pt>
                <c:pt idx="2825">
                  <c:v>7.7075969646445142E-3</c:v>
                </c:pt>
                <c:pt idx="2826">
                  <c:v>7.7111201295432252E-3</c:v>
                </c:pt>
                <c:pt idx="2827">
                  <c:v>7.7146510312819938E-3</c:v>
                </c:pt>
                <c:pt idx="2828">
                  <c:v>7.7181896702660513E-3</c:v>
                </c:pt>
                <c:pt idx="2829">
                  <c:v>7.7217360461712126E-3</c:v>
                </c:pt>
                <c:pt idx="2830">
                  <c:v>7.7252901591595702E-3</c:v>
                </c:pt>
                <c:pt idx="2831">
                  <c:v>7.7288520092311241E-3</c:v>
                </c:pt>
                <c:pt idx="2832">
                  <c:v>7.7324215962237819E-3</c:v>
                </c:pt>
                <c:pt idx="2833">
                  <c:v>7.735998920299636E-3</c:v>
                </c:pt>
                <c:pt idx="2834">
                  <c:v>7.7395839814586864E-3</c:v>
                </c:pt>
                <c:pt idx="2835">
                  <c:v>7.7431767795388406E-3</c:v>
                </c:pt>
                <c:pt idx="2836">
                  <c:v>7.7467773147021912E-3</c:v>
                </c:pt>
                <c:pt idx="2837">
                  <c:v>7.7503855870297844E-3</c:v>
                </c:pt>
                <c:pt idx="2838">
                  <c:v>7.7540015961974351E-3</c:v>
                </c:pt>
                <c:pt idx="2839">
                  <c:v>7.7576253425293284E-3</c:v>
                </c:pt>
                <c:pt idx="2840">
                  <c:v>7.7612568258633718E-3</c:v>
                </c:pt>
                <c:pt idx="2841">
                  <c:v>7.7648960462806116E-3</c:v>
                </c:pt>
                <c:pt idx="2842">
                  <c:v>7.7685430035379088E-3</c:v>
                </c:pt>
                <c:pt idx="2843">
                  <c:v>7.7721976979594487E-3</c:v>
                </c:pt>
                <c:pt idx="2844">
                  <c:v>7.7758601295452312E-3</c:v>
                </c:pt>
                <c:pt idx="2845">
                  <c:v>7.7795302980521175E-3</c:v>
                </c:pt>
                <c:pt idx="2846">
                  <c:v>7.7832082035611538E-3</c:v>
                </c:pt>
                <c:pt idx="2847">
                  <c:v>7.7868938461533865E-3</c:v>
                </c:pt>
                <c:pt idx="2848">
                  <c:v>7.7905872258288156E-3</c:v>
                </c:pt>
                <c:pt idx="2849">
                  <c:v>7.7942883424253484E-3</c:v>
                </c:pt>
                <c:pt idx="2850">
                  <c:v>7.7979971961050776E-3</c:v>
                </c:pt>
                <c:pt idx="2851">
                  <c:v>7.8017137867869568E-3</c:v>
                </c:pt>
                <c:pt idx="2852">
                  <c:v>7.8054381146330787E-3</c:v>
                </c:pt>
                <c:pt idx="2853">
                  <c:v>7.8091701794003043E-3</c:v>
                </c:pt>
                <c:pt idx="2854">
                  <c:v>7.8129099812507263E-3</c:v>
                </c:pt>
                <c:pt idx="2855">
                  <c:v>7.8166575201843447E-3</c:v>
                </c:pt>
                <c:pt idx="2856">
                  <c:v>7.8204127961201131E-3</c:v>
                </c:pt>
                <c:pt idx="2857">
                  <c:v>7.8241758090580316E-3</c:v>
                </c:pt>
                <c:pt idx="2858">
                  <c:v>7.8279465591601927E-3</c:v>
                </c:pt>
                <c:pt idx="2859">
                  <c:v>7.8317250461024113E-3</c:v>
                </c:pt>
                <c:pt idx="2860">
                  <c:v>7.8355112702088725E-3</c:v>
                </c:pt>
                <c:pt idx="2861">
                  <c:v>7.8393052313985301E-3</c:v>
                </c:pt>
                <c:pt idx="2862">
                  <c:v>7.8431069295903377E-3</c:v>
                </c:pt>
                <c:pt idx="2863">
                  <c:v>7.8469163647842954E-3</c:v>
                </c:pt>
                <c:pt idx="2864">
                  <c:v>7.8507335369804032E-3</c:v>
                </c:pt>
                <c:pt idx="2865">
                  <c:v>7.8545584464217999E-3</c:v>
                </c:pt>
                <c:pt idx="2866">
                  <c:v>7.8583910927032541E-3</c:v>
                </c:pt>
                <c:pt idx="2867">
                  <c:v>7.8622314761489509E-3</c:v>
                </c:pt>
                <c:pt idx="2868">
                  <c:v>7.8660795965157515E-3</c:v>
                </c:pt>
                <c:pt idx="2869">
                  <c:v>7.8699354539657485E-3</c:v>
                </c:pt>
                <c:pt idx="2870">
                  <c:v>7.8737990484989417E-3</c:v>
                </c:pt>
                <c:pt idx="2871">
                  <c:v>7.8776703801153314E-3</c:v>
                </c:pt>
                <c:pt idx="2872">
                  <c:v>7.8815494486528248E-3</c:v>
                </c:pt>
                <c:pt idx="2873">
                  <c:v>7.8854362542735146E-3</c:v>
                </c:pt>
                <c:pt idx="2874">
                  <c:v>7.889330797058447E-3</c:v>
                </c:pt>
                <c:pt idx="2875">
                  <c:v>7.8932330766834369E-3</c:v>
                </c:pt>
                <c:pt idx="2876">
                  <c:v>7.8971430935537157E-3</c:v>
                </c:pt>
                <c:pt idx="2877">
                  <c:v>7.9010608473450983E-3</c:v>
                </c:pt>
                <c:pt idx="2878">
                  <c:v>7.9049863382196772E-3</c:v>
                </c:pt>
                <c:pt idx="2879">
                  <c:v>7.9089195660964062E-3</c:v>
                </c:pt>
                <c:pt idx="2880">
                  <c:v>7.913424157690585E-3</c:v>
                </c:pt>
                <c:pt idx="2881">
                  <c:v>7.917373964961838E-3</c:v>
                </c:pt>
                <c:pt idx="2882">
                  <c:v>7.9213315093162873E-3</c:v>
                </c:pt>
                <c:pt idx="2883">
                  <c:v>7.9252967907539329E-3</c:v>
                </c:pt>
                <c:pt idx="2884">
                  <c:v>7.9292698091126823E-3</c:v>
                </c:pt>
                <c:pt idx="2885">
                  <c:v>7.9332505646356744E-3</c:v>
                </c:pt>
                <c:pt idx="2886">
                  <c:v>7.9372390571608165E-3</c:v>
                </c:pt>
                <c:pt idx="2887">
                  <c:v>7.9412352867691549E-3</c:v>
                </c:pt>
                <c:pt idx="2888">
                  <c:v>7.9452392533796434E-3</c:v>
                </c:pt>
                <c:pt idx="2889">
                  <c:v>7.9492509570733283E-3</c:v>
                </c:pt>
                <c:pt idx="2890">
                  <c:v>7.9532703977691632E-3</c:v>
                </c:pt>
                <c:pt idx="2891">
                  <c:v>7.9572975755481945E-3</c:v>
                </c:pt>
                <c:pt idx="2892">
                  <c:v>7.9613324904104221E-3</c:v>
                </c:pt>
                <c:pt idx="2893">
                  <c:v>7.9653751422747998E-3</c:v>
                </c:pt>
                <c:pt idx="2894">
                  <c:v>7.9709324825072425E-3</c:v>
                </c:pt>
                <c:pt idx="2895">
                  <c:v>7.9734836571720979E-3</c:v>
                </c:pt>
                <c:pt idx="2896">
                  <c:v>7.9775495202050184E-3</c:v>
                </c:pt>
                <c:pt idx="2897">
                  <c:v>7.9816231202400889E-3</c:v>
                </c:pt>
                <c:pt idx="2898">
                  <c:v>7.9857044573583558E-3</c:v>
                </c:pt>
                <c:pt idx="2899">
                  <c:v>7.9897935314787727E-3</c:v>
                </c:pt>
                <c:pt idx="2900">
                  <c:v>7.993890342682386E-3</c:v>
                </c:pt>
                <c:pt idx="2901">
                  <c:v>7.9979948909691956E-3</c:v>
                </c:pt>
                <c:pt idx="2902">
                  <c:v>8.0021071762581553E-3</c:v>
                </c:pt>
                <c:pt idx="2903">
                  <c:v>8.0062271987113576E-3</c:v>
                </c:pt>
                <c:pt idx="2904">
                  <c:v>8.0103549580856637E-3</c:v>
                </c:pt>
                <c:pt idx="2905">
                  <c:v>8.0144904546242124E-3</c:v>
                </c:pt>
                <c:pt idx="2906">
                  <c:v>8.0186336881649112E-3</c:v>
                </c:pt>
                <c:pt idx="2907">
                  <c:v>8.02278465870776E-3</c:v>
                </c:pt>
                <c:pt idx="2908">
                  <c:v>8.0269433664148515E-3</c:v>
                </c:pt>
                <c:pt idx="2909">
                  <c:v>8.0311098110430468E-3</c:v>
                </c:pt>
                <c:pt idx="2910">
                  <c:v>8.0352839927544384E-3</c:v>
                </c:pt>
                <c:pt idx="2911">
                  <c:v>8.0394659115490263E-3</c:v>
                </c:pt>
                <c:pt idx="2912">
                  <c:v>8.0436555674268106E-3</c:v>
                </c:pt>
                <c:pt idx="2913">
                  <c:v>8.047852960306745E-3</c:v>
                </c:pt>
                <c:pt idx="2914">
                  <c:v>8.052058090350922E-3</c:v>
                </c:pt>
                <c:pt idx="2915">
                  <c:v>8.0562709572351565E-3</c:v>
                </c:pt>
                <c:pt idx="2916">
                  <c:v>8.0604915613646799E-3</c:v>
                </c:pt>
                <c:pt idx="2917">
                  <c:v>8.0647199024963534E-3</c:v>
                </c:pt>
                <c:pt idx="2918">
                  <c:v>8.0689559806301769E-3</c:v>
                </c:pt>
                <c:pt idx="2919">
                  <c:v>8.0731997959282431E-3</c:v>
                </c:pt>
                <c:pt idx="2920">
                  <c:v>8.0774513481474131E-3</c:v>
                </c:pt>
                <c:pt idx="2921">
                  <c:v>8.0817106375308256E-3</c:v>
                </c:pt>
                <c:pt idx="2922">
                  <c:v>8.0859776639163883E-3</c:v>
                </c:pt>
                <c:pt idx="2923">
                  <c:v>8.0902524273851473E-3</c:v>
                </c:pt>
                <c:pt idx="2924">
                  <c:v>8.0945349279371026E-3</c:v>
                </c:pt>
                <c:pt idx="2925">
                  <c:v>8.098825165491208E-3</c:v>
                </c:pt>
                <c:pt idx="2926">
                  <c:v>8.1031231401285098E-3</c:v>
                </c:pt>
                <c:pt idx="2927">
                  <c:v>8.1074288517679616E-3</c:v>
                </c:pt>
                <c:pt idx="2928">
                  <c:v>8.111742300571656E-3</c:v>
                </c:pt>
                <c:pt idx="2929">
                  <c:v>8.1160634863775005E-3</c:v>
                </c:pt>
                <c:pt idx="2930">
                  <c:v>8.1203924091854951E-3</c:v>
                </c:pt>
                <c:pt idx="2931">
                  <c:v>8.1247290691577323E-3</c:v>
                </c:pt>
                <c:pt idx="2932">
                  <c:v>8.1315594525177559E-3</c:v>
                </c:pt>
                <c:pt idx="2933">
                  <c:v>8.135916007649957E-3</c:v>
                </c:pt>
                <c:pt idx="2934">
                  <c:v>8.1402803000274471E-3</c:v>
                </c:pt>
                <c:pt idx="2935">
                  <c:v>8.1446523293260409E-3</c:v>
                </c:pt>
                <c:pt idx="2936">
                  <c:v>8.149032095707831E-3</c:v>
                </c:pt>
                <c:pt idx="2937">
                  <c:v>8.1534195991728176E-3</c:v>
                </c:pt>
                <c:pt idx="2938">
                  <c:v>8.1578148397210004E-3</c:v>
                </c:pt>
                <c:pt idx="2939">
                  <c:v>8.1622178172713333E-3</c:v>
                </c:pt>
                <c:pt idx="2940">
                  <c:v>8.1666285319048626E-3</c:v>
                </c:pt>
                <c:pt idx="2941">
                  <c:v>8.1710469836215882E-3</c:v>
                </c:pt>
                <c:pt idx="2942">
                  <c:v>8.1754731724215102E-3</c:v>
                </c:pt>
                <c:pt idx="2943">
                  <c:v>8.1799070983046285E-3</c:v>
                </c:pt>
                <c:pt idx="2944">
                  <c:v>8.1843487611088506E-3</c:v>
                </c:pt>
                <c:pt idx="2945">
                  <c:v>8.189434421226327E-3</c:v>
                </c:pt>
                <c:pt idx="2946">
                  <c:v>8.1938926635871656E-3</c:v>
                </c:pt>
                <c:pt idx="2947">
                  <c:v>8.1983586430312005E-3</c:v>
                </c:pt>
                <c:pt idx="2948">
                  <c:v>8.2028323593963393E-3</c:v>
                </c:pt>
                <c:pt idx="2949">
                  <c:v>8.2073138129257206E-3</c:v>
                </c:pt>
                <c:pt idx="2950">
                  <c:v>8.2118030035382983E-3</c:v>
                </c:pt>
                <c:pt idx="2951">
                  <c:v>8.216299931153026E-3</c:v>
                </c:pt>
                <c:pt idx="2952">
                  <c:v>8.2208045957699039E-3</c:v>
                </c:pt>
                <c:pt idx="2953">
                  <c:v>8.2253169976320706E-3</c:v>
                </c:pt>
                <c:pt idx="2954">
                  <c:v>8.2298371364963874E-3</c:v>
                </c:pt>
                <c:pt idx="2955">
                  <c:v>8.2343650123628542E-3</c:v>
                </c:pt>
                <c:pt idx="2956">
                  <c:v>8.2389006253935637E-3</c:v>
                </c:pt>
                <c:pt idx="2957">
                  <c:v>8.2434439754264233E-3</c:v>
                </c:pt>
                <c:pt idx="2958">
                  <c:v>8.2479950624614329E-3</c:v>
                </c:pt>
                <c:pt idx="2959">
                  <c:v>8.2525538865796388E-3</c:v>
                </c:pt>
                <c:pt idx="2960">
                  <c:v>8.2571204478620874E-3</c:v>
                </c:pt>
                <c:pt idx="2961">
                  <c:v>8.2616947462277324E-3</c:v>
                </c:pt>
                <c:pt idx="2962">
                  <c:v>8.2662767815955274E-3</c:v>
                </c:pt>
                <c:pt idx="2963">
                  <c:v>8.2708665539654724E-3</c:v>
                </c:pt>
                <c:pt idx="2964">
                  <c:v>8.2754640635807064E-3</c:v>
                </c:pt>
                <c:pt idx="2965">
                  <c:v>8.2800693101170442E-3</c:v>
                </c:pt>
                <c:pt idx="2966">
                  <c:v>8.2846822937365783E-3</c:v>
                </c:pt>
                <c:pt idx="2967">
                  <c:v>8.2893030144393087E-3</c:v>
                </c:pt>
                <c:pt idx="2968">
                  <c:v>8.2939314722252355E-3</c:v>
                </c:pt>
                <c:pt idx="2969">
                  <c:v>8.2985676671754049E-3</c:v>
                </c:pt>
                <c:pt idx="2970">
                  <c:v>8.3032115989656319E-3</c:v>
                </c:pt>
                <c:pt idx="2971">
                  <c:v>8.3078632680011477E-3</c:v>
                </c:pt>
                <c:pt idx="2972">
                  <c:v>8.3125226741198599E-3</c:v>
                </c:pt>
                <c:pt idx="2973">
                  <c:v>8.3171898173217684E-3</c:v>
                </c:pt>
                <c:pt idx="2974">
                  <c:v>8.3218646974447807E-3</c:v>
                </c:pt>
                <c:pt idx="2975">
                  <c:v>8.326547314813082E-3</c:v>
                </c:pt>
                <c:pt idx="2976">
                  <c:v>8.331237669102487E-3</c:v>
                </c:pt>
                <c:pt idx="2977">
                  <c:v>8.3359357604750883E-3</c:v>
                </c:pt>
                <c:pt idx="2978">
                  <c:v>8.3406415890119323E-3</c:v>
                </c:pt>
                <c:pt idx="2979">
                  <c:v>8.3453551546319726E-3</c:v>
                </c:pt>
                <c:pt idx="2980">
                  <c:v>8.3500764573352093E-3</c:v>
                </c:pt>
                <c:pt idx="2981">
                  <c:v>8.3548054969595498E-3</c:v>
                </c:pt>
                <c:pt idx="2982">
                  <c:v>8.3595422737481329E-3</c:v>
                </c:pt>
                <c:pt idx="2983">
                  <c:v>8.3642867876199123E-3</c:v>
                </c:pt>
                <c:pt idx="2984">
                  <c:v>8.3690390385748881E-3</c:v>
                </c:pt>
                <c:pt idx="2985">
                  <c:v>8.3737990266130602E-3</c:v>
                </c:pt>
                <c:pt idx="2986">
                  <c:v>8.3785667516533824E-3</c:v>
                </c:pt>
                <c:pt idx="2987">
                  <c:v>8.3833422138579472E-3</c:v>
                </c:pt>
                <c:pt idx="2988">
                  <c:v>8.3881254130646621E-3</c:v>
                </c:pt>
                <c:pt idx="2989">
                  <c:v>8.3929163493545733E-3</c:v>
                </c:pt>
                <c:pt idx="2990">
                  <c:v>8.3977150228897735E-3</c:v>
                </c:pt>
                <c:pt idx="2991">
                  <c:v>8.4025214333460774E-3</c:v>
                </c:pt>
                <c:pt idx="2992">
                  <c:v>8.4073355808855776E-3</c:v>
                </c:pt>
                <c:pt idx="2993">
                  <c:v>8.4121574655082743E-3</c:v>
                </c:pt>
                <c:pt idx="2994">
                  <c:v>8.4169870872141672E-3</c:v>
                </c:pt>
                <c:pt idx="2995">
                  <c:v>8.4218244460032565E-3</c:v>
                </c:pt>
                <c:pt idx="2996">
                  <c:v>8.4266695418755422E-3</c:v>
                </c:pt>
                <c:pt idx="2997">
                  <c:v>8.4315223748310242E-3</c:v>
                </c:pt>
                <c:pt idx="2998">
                  <c:v>8.4363829447886562E-3</c:v>
                </c:pt>
                <c:pt idx="2999">
                  <c:v>8.4412512519105309E-3</c:v>
                </c:pt>
                <c:pt idx="3000">
                  <c:v>8.4461272961966483E-3</c:v>
                </c:pt>
                <c:pt idx="3001">
                  <c:v>8.4510110774038694E-3</c:v>
                </c:pt>
                <c:pt idx="3002">
                  <c:v>8.4559025957753331E-3</c:v>
                </c:pt>
                <c:pt idx="3003">
                  <c:v>8.4608018510679006E-3</c:v>
                </c:pt>
                <c:pt idx="3004">
                  <c:v>8.465708843605757E-3</c:v>
                </c:pt>
                <c:pt idx="3005">
                  <c:v>8.4706235732268098E-3</c:v>
                </c:pt>
                <c:pt idx="3006">
                  <c:v>8.4755460398500126E-3</c:v>
                </c:pt>
                <c:pt idx="3007">
                  <c:v>8.4804762436374581E-3</c:v>
                </c:pt>
                <c:pt idx="3008">
                  <c:v>8.4854141844270536E-3</c:v>
                </c:pt>
                <c:pt idx="3009">
                  <c:v>8.4903598623808918E-3</c:v>
                </c:pt>
                <c:pt idx="3010">
                  <c:v>8.49531327733688E-3</c:v>
                </c:pt>
                <c:pt idx="3011">
                  <c:v>8.5002740187956061E-3</c:v>
                </c:pt>
                <c:pt idx="3012">
                  <c:v>8.5052305898558611E-3</c:v>
                </c:pt>
                <c:pt idx="3013">
                  <c:v>8.510177652566453E-3</c:v>
                </c:pt>
                <c:pt idx="3014">
                  <c:v>8.5151152070084279E-3</c:v>
                </c:pt>
                <c:pt idx="3015">
                  <c:v>8.520043253181786E-3</c:v>
                </c:pt>
                <c:pt idx="3016">
                  <c:v>8.5249617910865272E-3</c:v>
                </c:pt>
                <c:pt idx="3017">
                  <c:v>8.5298708206416052E-3</c:v>
                </c:pt>
                <c:pt idx="3018">
                  <c:v>8.5347703419280663E-3</c:v>
                </c:pt>
                <c:pt idx="3019">
                  <c:v>8.5396603548648642E-3</c:v>
                </c:pt>
                <c:pt idx="3020">
                  <c:v>8.5445408596140915E-3</c:v>
                </c:pt>
                <c:pt idx="3021">
                  <c:v>8.5494118559326093E-3</c:v>
                </c:pt>
                <c:pt idx="3022">
                  <c:v>8.5542733442256491E-3</c:v>
                </c:pt>
                <c:pt idx="3023">
                  <c:v>8.5591253239258869E-3</c:v>
                </c:pt>
                <c:pt idx="3024">
                  <c:v>8.563967795438554E-3</c:v>
                </c:pt>
                <c:pt idx="3025">
                  <c:v>8.568800758601558E-3</c:v>
                </c:pt>
                <c:pt idx="3026">
                  <c:v>8.5736242135769913E-3</c:v>
                </c:pt>
                <c:pt idx="3027">
                  <c:v>8.5784381602838078E-3</c:v>
                </c:pt>
                <c:pt idx="3028">
                  <c:v>8.5832425985599148E-3</c:v>
                </c:pt>
                <c:pt idx="3029">
                  <c:v>8.5880375286484512E-3</c:v>
                </c:pt>
                <c:pt idx="3030">
                  <c:v>8.5928229503873244E-3</c:v>
                </c:pt>
                <c:pt idx="3031">
                  <c:v>8.5975988637765344E-3</c:v>
                </c:pt>
                <c:pt idx="3032">
                  <c:v>8.6023652689781738E-3</c:v>
                </c:pt>
                <c:pt idx="3033">
                  <c:v>8.60712216583015E-3</c:v>
                </c:pt>
                <c:pt idx="3034">
                  <c:v>8.6118695544135093E-3</c:v>
                </c:pt>
                <c:pt idx="3035">
                  <c:v>8.6166074345661592E-3</c:v>
                </c:pt>
                <c:pt idx="3036">
                  <c:v>8.6220105121181945E-3</c:v>
                </c:pt>
                <c:pt idx="3037">
                  <c:v>8.6267280173979444E-3</c:v>
                </c:pt>
                <c:pt idx="3038">
                  <c:v>8.6314360144901237E-3</c:v>
                </c:pt>
                <c:pt idx="3039">
                  <c:v>8.6361345031515935E-3</c:v>
                </c:pt>
                <c:pt idx="3040">
                  <c:v>8.6408234836254927E-3</c:v>
                </c:pt>
                <c:pt idx="3041">
                  <c:v>8.6455029556686824E-3</c:v>
                </c:pt>
                <c:pt idx="3042">
                  <c:v>8.6501729195243016E-3</c:v>
                </c:pt>
                <c:pt idx="3043">
                  <c:v>8.6548333751113038E-3</c:v>
                </c:pt>
                <c:pt idx="3044">
                  <c:v>8.6594843222675966E-3</c:v>
                </c:pt>
                <c:pt idx="3045">
                  <c:v>8.6641257612363187E-3</c:v>
                </c:pt>
                <c:pt idx="3046">
                  <c:v>8.6687576918553777E-3</c:v>
                </c:pt>
                <c:pt idx="3047">
                  <c:v>8.6733801141247735E-3</c:v>
                </c:pt>
                <c:pt idx="3048">
                  <c:v>8.6779930282065987E-3</c:v>
                </c:pt>
                <c:pt idx="3049">
                  <c:v>8.6825964338577144E-3</c:v>
                </c:pt>
                <c:pt idx="3050">
                  <c:v>8.6871903312402132E-3</c:v>
                </c:pt>
                <c:pt idx="3051">
                  <c:v>8.6917747202730489E-3</c:v>
                </c:pt>
                <c:pt idx="3052">
                  <c:v>8.6963496011183139E-3</c:v>
                </c:pt>
                <c:pt idx="3053">
                  <c:v>8.7009149736139157E-3</c:v>
                </c:pt>
                <c:pt idx="3054">
                  <c:v>8.7054708377598544E-3</c:v>
                </c:pt>
                <c:pt idx="3055">
                  <c:v>8.7100171936371762E-3</c:v>
                </c:pt>
                <c:pt idx="3056">
                  <c:v>8.7145540412458811E-3</c:v>
                </c:pt>
                <c:pt idx="3057">
                  <c:v>8.7190813805049228E-3</c:v>
                </c:pt>
                <c:pt idx="3058">
                  <c:v>8.7235992114143013E-3</c:v>
                </c:pt>
                <c:pt idx="3059">
                  <c:v>8.7281075339740166E-3</c:v>
                </c:pt>
                <c:pt idx="3060">
                  <c:v>8.7326063483461613E-3</c:v>
                </c:pt>
                <c:pt idx="3061">
                  <c:v>8.7370956544496892E-3</c:v>
                </c:pt>
                <c:pt idx="3062">
                  <c:v>8.7415754520414612E-3</c:v>
                </c:pt>
                <c:pt idx="3063">
                  <c:v>8.746045741526709E-3</c:v>
                </c:pt>
                <c:pt idx="3064">
                  <c:v>8.7505065226622936E-3</c:v>
                </c:pt>
                <c:pt idx="3065">
                  <c:v>8.754957795448215E-3</c:v>
                </c:pt>
                <c:pt idx="3066">
                  <c:v>8.7593995599655194E-3</c:v>
                </c:pt>
                <c:pt idx="3067">
                  <c:v>8.7638318160521145E-3</c:v>
                </c:pt>
                <c:pt idx="3068">
                  <c:v>8.7682545639511389E-3</c:v>
                </c:pt>
                <c:pt idx="3069">
                  <c:v>8.7726678034194538E-3</c:v>
                </c:pt>
                <c:pt idx="3070">
                  <c:v>8.7770715347001982E-3</c:v>
                </c:pt>
                <c:pt idx="3071">
                  <c:v>8.7814657576312793E-3</c:v>
                </c:pt>
                <c:pt idx="3072">
                  <c:v>8.7858504722937436E-3</c:v>
                </c:pt>
                <c:pt idx="3073">
                  <c:v>8.7902256784444521E-3</c:v>
                </c:pt>
                <c:pt idx="3074">
                  <c:v>8.7945913765696826E-3</c:v>
                </c:pt>
                <c:pt idx="3075">
                  <c:v>8.7989475661831573E-3</c:v>
                </c:pt>
                <c:pt idx="3076">
                  <c:v>8.8032942475280151E-3</c:v>
                </c:pt>
                <c:pt idx="3077">
                  <c:v>8.8076314205232098E-3</c:v>
                </c:pt>
                <c:pt idx="3078">
                  <c:v>8.8119590853308338E-3</c:v>
                </c:pt>
                <c:pt idx="3079">
                  <c:v>8.8162772417077484E-3</c:v>
                </c:pt>
                <c:pt idx="3080">
                  <c:v>8.8205858898160461E-3</c:v>
                </c:pt>
                <c:pt idx="3081">
                  <c:v>8.8248850295746806E-3</c:v>
                </c:pt>
                <c:pt idx="3082">
                  <c:v>8.8291746610646982E-3</c:v>
                </c:pt>
                <c:pt idx="3083">
                  <c:v>8.8334547842050526E-3</c:v>
                </c:pt>
                <c:pt idx="3084">
                  <c:v>8.8377253990767901E-3</c:v>
                </c:pt>
                <c:pt idx="3085">
                  <c:v>8.8419865055178182E-3</c:v>
                </c:pt>
                <c:pt idx="3086">
                  <c:v>8.8462381037712756E-3</c:v>
                </c:pt>
                <c:pt idx="3087">
                  <c:v>8.8504801936750699E-3</c:v>
                </c:pt>
                <c:pt idx="3088">
                  <c:v>8.8547127751481547E-3</c:v>
                </c:pt>
                <c:pt idx="3089">
                  <c:v>8.8589358485147152E-3</c:v>
                </c:pt>
                <c:pt idx="3090">
                  <c:v>8.8631494134505662E-3</c:v>
                </c:pt>
                <c:pt idx="3091">
                  <c:v>8.867353470036754E-3</c:v>
                </c:pt>
                <c:pt idx="3092">
                  <c:v>8.8715480183543249E-3</c:v>
                </c:pt>
                <c:pt idx="3093">
                  <c:v>8.875733058403279E-3</c:v>
                </c:pt>
                <c:pt idx="3094">
                  <c:v>8.8799085899404773E-3</c:v>
                </c:pt>
                <c:pt idx="3095">
                  <c:v>8.8840746132901049E-3</c:v>
                </c:pt>
                <c:pt idx="3096">
                  <c:v>8.8882311282900694E-3</c:v>
                </c:pt>
                <c:pt idx="3097">
                  <c:v>8.8923781350214171E-3</c:v>
                </c:pt>
                <c:pt idx="3098">
                  <c:v>8.8965156333220552E-3</c:v>
                </c:pt>
                <c:pt idx="3099">
                  <c:v>8.9006436234351227E-3</c:v>
                </c:pt>
                <c:pt idx="3100">
                  <c:v>8.9047621051985271E-3</c:v>
                </c:pt>
                <c:pt idx="3101">
                  <c:v>8.9088710786122682E-3</c:v>
                </c:pt>
                <c:pt idx="3102">
                  <c:v>8.9129705435952999E-3</c:v>
                </c:pt>
                <c:pt idx="3103">
                  <c:v>8.917060500390761E-3</c:v>
                </c:pt>
                <c:pt idx="3104">
                  <c:v>8.9211409489176052E-3</c:v>
                </c:pt>
                <c:pt idx="3105">
                  <c:v>8.92521188901374E-3</c:v>
                </c:pt>
                <c:pt idx="3106">
                  <c:v>8.9292733208412578E-3</c:v>
                </c:pt>
                <c:pt idx="3107">
                  <c:v>8.9333252443191125E-3</c:v>
                </c:pt>
                <c:pt idx="3108">
                  <c:v>8.9373676594473039E-3</c:v>
                </c:pt>
                <c:pt idx="3109">
                  <c:v>8.9414005662258322E-3</c:v>
                </c:pt>
                <c:pt idx="3110">
                  <c:v>8.9454239647357436E-3</c:v>
                </c:pt>
                <c:pt idx="3111">
                  <c:v>8.9494378548959919E-3</c:v>
                </c:pt>
                <c:pt idx="3112">
                  <c:v>8.9534422367065769E-3</c:v>
                </c:pt>
                <c:pt idx="3113">
                  <c:v>8.9574371102485451E-3</c:v>
                </c:pt>
                <c:pt idx="3114">
                  <c:v>8.9614224755218963E-3</c:v>
                </c:pt>
                <c:pt idx="3115">
                  <c:v>8.9653983323645381E-3</c:v>
                </c:pt>
                <c:pt idx="3116">
                  <c:v>8.969364680938563E-3</c:v>
                </c:pt>
                <c:pt idx="3117">
                  <c:v>8.9733215210818784E-3</c:v>
                </c:pt>
                <c:pt idx="3118">
                  <c:v>8.9772688530376232E-3</c:v>
                </c:pt>
                <c:pt idx="3119">
                  <c:v>8.9812066766437049E-3</c:v>
                </c:pt>
                <c:pt idx="3120">
                  <c:v>8.985134991819077E-3</c:v>
                </c:pt>
                <c:pt idx="3121">
                  <c:v>8.9890537987258323E-3</c:v>
                </c:pt>
                <c:pt idx="3122">
                  <c:v>8.9929630972829244E-3</c:v>
                </c:pt>
                <c:pt idx="3123">
                  <c:v>8.9968628875713996E-3</c:v>
                </c:pt>
                <c:pt idx="3124">
                  <c:v>9.0007531695102116E-3</c:v>
                </c:pt>
                <c:pt idx="3125">
                  <c:v>9.0046339430993605E-3</c:v>
                </c:pt>
                <c:pt idx="3126">
                  <c:v>9.0085052083388462E-3</c:v>
                </c:pt>
                <c:pt idx="3127">
                  <c:v>9.0123669652286686E-3</c:v>
                </c:pt>
                <c:pt idx="3128">
                  <c:v>9.0162192138498742E-3</c:v>
                </c:pt>
                <c:pt idx="3129">
                  <c:v>9.0200619541214166E-3</c:v>
                </c:pt>
                <c:pt idx="3130">
                  <c:v>9.0238951860432959E-3</c:v>
                </c:pt>
                <c:pt idx="3131">
                  <c:v>9.0277189096965582E-3</c:v>
                </c:pt>
                <c:pt idx="3132">
                  <c:v>9.0315331250001574E-3</c:v>
                </c:pt>
                <c:pt idx="3133">
                  <c:v>9.0353378319540933E-3</c:v>
                </c:pt>
                <c:pt idx="3134">
                  <c:v>9.0391330304773199E-3</c:v>
                </c:pt>
                <c:pt idx="3135">
                  <c:v>9.0429187207319295E-3</c:v>
                </c:pt>
                <c:pt idx="3136">
                  <c:v>9.0466949027989685E-3</c:v>
                </c:pt>
                <c:pt idx="3137">
                  <c:v>9.050461576435298E-3</c:v>
                </c:pt>
                <c:pt idx="3138">
                  <c:v>9.0542187417219644E-3</c:v>
                </c:pt>
                <c:pt idx="3139">
                  <c:v>9.0579663986589676E-3</c:v>
                </c:pt>
                <c:pt idx="3140">
                  <c:v>9.062237792223371E-3</c:v>
                </c:pt>
                <c:pt idx="3141">
                  <c:v>9.0659650742064279E-3</c:v>
                </c:pt>
                <c:pt idx="3142">
                  <c:v>9.0696828478398217E-3</c:v>
                </c:pt>
                <c:pt idx="3143">
                  <c:v>9.0733911132045986E-3</c:v>
                </c:pt>
                <c:pt idx="3144">
                  <c:v>9.0770898700576197E-3</c:v>
                </c:pt>
                <c:pt idx="3145">
                  <c:v>9.0807791186420239E-3</c:v>
                </c:pt>
                <c:pt idx="3146">
                  <c:v>9.0844588589578112E-3</c:v>
                </c:pt>
                <c:pt idx="3147">
                  <c:v>9.0881290908428891E-3</c:v>
                </c:pt>
                <c:pt idx="3148">
                  <c:v>9.0917898144593501E-3</c:v>
                </c:pt>
                <c:pt idx="3149">
                  <c:v>9.0954410298071942E-3</c:v>
                </c:pt>
                <c:pt idx="3150">
                  <c:v>9.0990827367243288E-3</c:v>
                </c:pt>
                <c:pt idx="3151">
                  <c:v>9.1027149352918002E-3</c:v>
                </c:pt>
                <c:pt idx="3152">
                  <c:v>9.1063376255906547E-3</c:v>
                </c:pt>
                <c:pt idx="3153">
                  <c:v>9.1099508074587998E-3</c:v>
                </c:pt>
                <c:pt idx="3154">
                  <c:v>9.113554481058328E-3</c:v>
                </c:pt>
                <c:pt idx="3155">
                  <c:v>9.1186291891487414E-3</c:v>
                </c:pt>
                <c:pt idx="3156">
                  <c:v>9.1207333032083948E-3</c:v>
                </c:pt>
                <c:pt idx="3157">
                  <c:v>9.1243084516778872E-3</c:v>
                </c:pt>
                <c:pt idx="3158">
                  <c:v>9.1278740919598089E-3</c:v>
                </c:pt>
                <c:pt idx="3159">
                  <c:v>9.1314302239731138E-3</c:v>
                </c:pt>
                <c:pt idx="3160">
                  <c:v>9.1349768473936166E-3</c:v>
                </c:pt>
                <c:pt idx="3161">
                  <c:v>9.1385139625455025E-3</c:v>
                </c:pt>
                <c:pt idx="3162">
                  <c:v>9.1420415694287716E-3</c:v>
                </c:pt>
                <c:pt idx="3163">
                  <c:v>9.1455596680434237E-3</c:v>
                </c:pt>
                <c:pt idx="3164">
                  <c:v>9.1490682581463201E-3</c:v>
                </c:pt>
                <c:pt idx="3165">
                  <c:v>9.1525673400616459E-3</c:v>
                </c:pt>
                <c:pt idx="3166">
                  <c:v>9.1560569135462622E-3</c:v>
                </c:pt>
                <c:pt idx="3167">
                  <c:v>9.1595369786812153E-3</c:v>
                </c:pt>
                <c:pt idx="3168">
                  <c:v>9.1630075354665053E-3</c:v>
                </c:pt>
                <c:pt idx="3169">
                  <c:v>9.1664685839831783E-3</c:v>
                </c:pt>
                <c:pt idx="3170">
                  <c:v>9.1699201242312345E-3</c:v>
                </c:pt>
                <c:pt idx="3171">
                  <c:v>9.1733621559675349E-3</c:v>
                </c:pt>
                <c:pt idx="3172">
                  <c:v>9.1767946793541721E-3</c:v>
                </c:pt>
                <c:pt idx="3173">
                  <c:v>9.1802176944721925E-3</c:v>
                </c:pt>
                <c:pt idx="3174">
                  <c:v>9.1836312013215959E-3</c:v>
                </c:pt>
                <c:pt idx="3175">
                  <c:v>9.1870351996592436E-3</c:v>
                </c:pt>
                <c:pt idx="3176">
                  <c:v>9.1904296897282745E-3</c:v>
                </c:pt>
                <c:pt idx="3177">
                  <c:v>9.1938146715286884E-3</c:v>
                </c:pt>
                <c:pt idx="3178">
                  <c:v>9.1971901448983928E-3</c:v>
                </c:pt>
                <c:pt idx="3179">
                  <c:v>9.2005561099994804E-3</c:v>
                </c:pt>
                <c:pt idx="3180">
                  <c:v>9.2039125666698585E-3</c:v>
                </c:pt>
                <c:pt idx="3181">
                  <c:v>9.2072595149905734E-3</c:v>
                </c:pt>
                <c:pt idx="3182">
                  <c:v>9.2105969550426714E-3</c:v>
                </c:pt>
                <c:pt idx="3183">
                  <c:v>9.2139248865830137E-3</c:v>
                </c:pt>
                <c:pt idx="3184">
                  <c:v>9.2172433100168316E-3</c:v>
                </c:pt>
                <c:pt idx="3185">
                  <c:v>9.2205522250199401E-3</c:v>
                </c:pt>
                <c:pt idx="3186">
                  <c:v>9.2238516315112928E-3</c:v>
                </c:pt>
                <c:pt idx="3187">
                  <c:v>9.227141529815075E-3</c:v>
                </c:pt>
                <c:pt idx="3188">
                  <c:v>9.2304219197691939E-3</c:v>
                </c:pt>
                <c:pt idx="3189">
                  <c:v>9.2336928012926034E-3</c:v>
                </c:pt>
                <c:pt idx="3190">
                  <c:v>9.2369541746284423E-3</c:v>
                </c:pt>
                <c:pt idx="3191">
                  <c:v>9.2402060394525254E-3</c:v>
                </c:pt>
                <c:pt idx="3192">
                  <c:v>9.244607107147253E-3</c:v>
                </c:pt>
                <c:pt idx="3193">
                  <c:v>9.2478374023141647E-3</c:v>
                </c:pt>
                <c:pt idx="3194">
                  <c:v>9.2510581887261818E-3</c:v>
                </c:pt>
                <c:pt idx="3195">
                  <c:v>9.2542694663562877E-3</c:v>
                </c:pt>
                <c:pt idx="3196">
                  <c:v>9.2574712352044859E-3</c:v>
                </c:pt>
                <c:pt idx="3197">
                  <c:v>9.2606634952707729E-3</c:v>
                </c:pt>
                <c:pt idx="3198">
                  <c:v>9.2638462465551488E-3</c:v>
                </c:pt>
                <c:pt idx="3199">
                  <c:v>9.2670194890846318E-3</c:v>
                </c:pt>
                <c:pt idx="3200">
                  <c:v>9.2701832228322036E-3</c:v>
                </c:pt>
                <c:pt idx="3201">
                  <c:v>9.2733374477708512E-3</c:v>
                </c:pt>
                <c:pt idx="3202">
                  <c:v>9.276482163981619E-3</c:v>
                </c:pt>
                <c:pt idx="3203">
                  <c:v>9.2796173713834609E-3</c:v>
                </c:pt>
                <c:pt idx="3204">
                  <c:v>9.2827430699763784E-3</c:v>
                </c:pt>
                <c:pt idx="3205">
                  <c:v>9.2869556269936648E-3</c:v>
                </c:pt>
                <c:pt idx="3206">
                  <c:v>9.2900580748944694E-3</c:v>
                </c:pt>
                <c:pt idx="3207">
                  <c:v>9.2931510145266571E-3</c:v>
                </c:pt>
                <c:pt idx="3208">
                  <c:v>9.2962344458091817E-3</c:v>
                </c:pt>
                <c:pt idx="3209">
                  <c:v>9.2993083686609967E-3</c:v>
                </c:pt>
                <c:pt idx="3210">
                  <c:v>9.3023727832441949E-3</c:v>
                </c:pt>
                <c:pt idx="3211">
                  <c:v>9.3054276893966836E-3</c:v>
                </c:pt>
                <c:pt idx="3212">
                  <c:v>9.3084730872805554E-3</c:v>
                </c:pt>
                <c:pt idx="3213">
                  <c:v>9.3115089768147641E-3</c:v>
                </c:pt>
                <c:pt idx="3214">
                  <c:v>9.3145353579993095E-3</c:v>
                </c:pt>
                <c:pt idx="3215">
                  <c:v>9.3175522306720993E-3</c:v>
                </c:pt>
                <c:pt idx="3216">
                  <c:v>9.3205595951573184E-3</c:v>
                </c:pt>
                <c:pt idx="3217">
                  <c:v>9.323557451211828E-3</c:v>
                </c:pt>
                <c:pt idx="3218">
                  <c:v>9.3265457989977207E-3</c:v>
                </c:pt>
                <c:pt idx="3219">
                  <c:v>9.3295246382718577E-3</c:v>
                </c:pt>
                <c:pt idx="3220">
                  <c:v>9.3324939693584241E-3</c:v>
                </c:pt>
                <c:pt idx="3221">
                  <c:v>9.335453792014281E-3</c:v>
                </c:pt>
                <c:pt idx="3222">
                  <c:v>9.3384041063204748E-3</c:v>
                </c:pt>
                <c:pt idx="3223">
                  <c:v>9.3413449121959591E-3</c:v>
                </c:pt>
                <c:pt idx="3224">
                  <c:v>9.3442762098028265E-3</c:v>
                </c:pt>
                <c:pt idx="3225">
                  <c:v>9.3471979990600307E-3</c:v>
                </c:pt>
                <c:pt idx="3226">
                  <c:v>9.3501102798865254E-3</c:v>
                </c:pt>
                <c:pt idx="3227">
                  <c:v>9.3530130524444033E-3</c:v>
                </c:pt>
                <c:pt idx="3228">
                  <c:v>9.3559063165715717E-3</c:v>
                </c:pt>
                <c:pt idx="3229">
                  <c:v>9.3587900724301232E-3</c:v>
                </c:pt>
                <c:pt idx="3230">
                  <c:v>9.3616643198579652E-3</c:v>
                </c:pt>
                <c:pt idx="3231">
                  <c:v>9.3645290589361441E-3</c:v>
                </c:pt>
                <c:pt idx="3232">
                  <c:v>9.367384289745706E-3</c:v>
                </c:pt>
                <c:pt idx="3233">
                  <c:v>9.3702300120435122E-3</c:v>
                </c:pt>
                <c:pt idx="3234">
                  <c:v>9.3730662260727016E-3</c:v>
                </c:pt>
                <c:pt idx="3235">
                  <c:v>9.3758929317522277E-3</c:v>
                </c:pt>
                <c:pt idx="3236">
                  <c:v>9.3787101290820907E-3</c:v>
                </c:pt>
                <c:pt idx="3237">
                  <c:v>9.3815178179812442E-3</c:v>
                </c:pt>
                <c:pt idx="3238">
                  <c:v>9.3843159986117808E-3</c:v>
                </c:pt>
                <c:pt idx="3239">
                  <c:v>9.3871046708116079E-3</c:v>
                </c:pt>
                <c:pt idx="3240">
                  <c:v>9.3898838346617719E-3</c:v>
                </c:pt>
                <c:pt idx="3241">
                  <c:v>9.3926534901622727E-3</c:v>
                </c:pt>
                <c:pt idx="3242">
                  <c:v>9.3954136373131103E-3</c:v>
                </c:pt>
                <c:pt idx="3243">
                  <c:v>9.3981642761142847E-3</c:v>
                </c:pt>
                <c:pt idx="3244">
                  <c:v>9.4009054064847497E-3</c:v>
                </c:pt>
                <c:pt idx="3245">
                  <c:v>9.4036370285865978E-3</c:v>
                </c:pt>
                <c:pt idx="3246">
                  <c:v>9.4063591423387827E-3</c:v>
                </c:pt>
                <c:pt idx="3247">
                  <c:v>9.4090717476602581E-3</c:v>
                </c:pt>
                <c:pt idx="3248">
                  <c:v>9.4117748446320704E-3</c:v>
                </c:pt>
                <c:pt idx="3249">
                  <c:v>9.4144684332542194E-3</c:v>
                </c:pt>
                <c:pt idx="3250">
                  <c:v>9.4171525135267053E-3</c:v>
                </c:pt>
                <c:pt idx="3251">
                  <c:v>9.4198270853684818E-3</c:v>
                </c:pt>
                <c:pt idx="3252">
                  <c:v>9.4224921488605951E-3</c:v>
                </c:pt>
                <c:pt idx="3253">
                  <c:v>9.4251477041651377E-3</c:v>
                </c:pt>
                <c:pt idx="3254">
                  <c:v>9.4277937508768783E-3</c:v>
                </c:pt>
                <c:pt idx="3255">
                  <c:v>9.4304302894010483E-3</c:v>
                </c:pt>
                <c:pt idx="3256">
                  <c:v>9.4330573194945089E-3</c:v>
                </c:pt>
                <c:pt idx="3257">
                  <c:v>9.43567484115726E-3</c:v>
                </c:pt>
                <c:pt idx="3258">
                  <c:v>9.4382828545513942E-3</c:v>
                </c:pt>
                <c:pt idx="3259">
                  <c:v>9.4408813595148189E-3</c:v>
                </c:pt>
                <c:pt idx="3260">
                  <c:v>9.4434703561285804E-3</c:v>
                </c:pt>
                <c:pt idx="3261">
                  <c:v>9.4460498444737251E-3</c:v>
                </c:pt>
                <c:pt idx="3262">
                  <c:v>9.448619824307114E-3</c:v>
                </c:pt>
                <c:pt idx="3263">
                  <c:v>9.451180295871886E-3</c:v>
                </c:pt>
                <c:pt idx="3264">
                  <c:v>9.4537312590059486E-3</c:v>
                </c:pt>
                <c:pt idx="3265">
                  <c:v>9.456272713790348E-3</c:v>
                </c:pt>
                <c:pt idx="3266">
                  <c:v>9.4588046603061304E-3</c:v>
                </c:pt>
                <c:pt idx="3267">
                  <c:v>9.4613270983912034E-3</c:v>
                </c:pt>
                <c:pt idx="3268">
                  <c:v>9.4638400281266133E-3</c:v>
                </c:pt>
                <c:pt idx="3269">
                  <c:v>9.4663434494313137E-3</c:v>
                </c:pt>
                <c:pt idx="3270">
                  <c:v>9.4688373624673972E-3</c:v>
                </c:pt>
                <c:pt idx="3271">
                  <c:v>9.4713217670727712E-3</c:v>
                </c:pt>
                <c:pt idx="3272">
                  <c:v>9.4737966632474357E-3</c:v>
                </c:pt>
                <c:pt idx="3273">
                  <c:v>9.4762620511534834E-3</c:v>
                </c:pt>
                <c:pt idx="3274">
                  <c:v>9.4787179307098679E-3</c:v>
                </c:pt>
                <c:pt idx="3275">
                  <c:v>9.4811643018355429E-3</c:v>
                </c:pt>
                <c:pt idx="3276">
                  <c:v>9.4836011646115548E-3</c:v>
                </c:pt>
                <c:pt idx="3277">
                  <c:v>9.4860285190379035E-3</c:v>
                </c:pt>
                <c:pt idx="3278">
                  <c:v>9.4884463650335427E-3</c:v>
                </c:pt>
                <c:pt idx="3279">
                  <c:v>9.490854702760565E-3</c:v>
                </c:pt>
                <c:pt idx="3280">
                  <c:v>9.4932535320568778E-3</c:v>
                </c:pt>
                <c:pt idx="3281">
                  <c:v>9.4956428530035275E-3</c:v>
                </c:pt>
                <c:pt idx="3282">
                  <c:v>9.498022665600514E-3</c:v>
                </c:pt>
                <c:pt idx="3283">
                  <c:v>9.5003929698478373E-3</c:v>
                </c:pt>
                <c:pt idx="3284">
                  <c:v>9.5027537656644512E-3</c:v>
                </c:pt>
                <c:pt idx="3285">
                  <c:v>9.5051050532124481E-3</c:v>
                </c:pt>
                <c:pt idx="3286">
                  <c:v>9.5074468322486894E-3</c:v>
                </c:pt>
                <c:pt idx="3287">
                  <c:v>9.5097791030163137E-3</c:v>
                </c:pt>
                <c:pt idx="3288">
                  <c:v>9.5121018653532285E-3</c:v>
                </c:pt>
                <c:pt idx="3289">
                  <c:v>9.5144151193404802E-3</c:v>
                </c:pt>
                <c:pt idx="3290">
                  <c:v>9.5167188649780687E-3</c:v>
                </c:pt>
                <c:pt idx="3291">
                  <c:v>9.5190131021849478E-3</c:v>
                </c:pt>
                <c:pt idx="3292">
                  <c:v>9.5212978311232099E-3</c:v>
                </c:pt>
                <c:pt idx="3293">
                  <c:v>9.5235730516307626E-3</c:v>
                </c:pt>
                <c:pt idx="3294">
                  <c:v>9.5258387637076058E-3</c:v>
                </c:pt>
                <c:pt idx="3295">
                  <c:v>9.5280949675158322E-3</c:v>
                </c:pt>
                <c:pt idx="3296">
                  <c:v>9.5303416629743953E-3</c:v>
                </c:pt>
                <c:pt idx="3297">
                  <c:v>9.532578850002249E-3</c:v>
                </c:pt>
                <c:pt idx="3298">
                  <c:v>9.5348065285993933E-3</c:v>
                </c:pt>
                <c:pt idx="3299">
                  <c:v>9.5370246989279206E-3</c:v>
                </c:pt>
                <c:pt idx="3300">
                  <c:v>9.5392333609067848E-3</c:v>
                </c:pt>
                <c:pt idx="3301">
                  <c:v>9.5414325145359857E-3</c:v>
                </c:pt>
                <c:pt idx="3302">
                  <c:v>9.543622159653431E-3</c:v>
                </c:pt>
                <c:pt idx="3303">
                  <c:v>9.545802296421213E-3</c:v>
                </c:pt>
                <c:pt idx="3304">
                  <c:v>9.5479729248393319E-3</c:v>
                </c:pt>
                <c:pt idx="3305">
                  <c:v>9.5501340449888339E-3</c:v>
                </c:pt>
                <c:pt idx="3306">
                  <c:v>9.5522856565455339E-3</c:v>
                </c:pt>
                <c:pt idx="3307">
                  <c:v>9.5544277599957095E-3</c:v>
                </c:pt>
                <c:pt idx="3308">
                  <c:v>9.5565603549341294E-3</c:v>
                </c:pt>
                <c:pt idx="3309">
                  <c:v>9.5586834414418398E-3</c:v>
                </c:pt>
                <c:pt idx="3310">
                  <c:v>9.560797019599887E-3</c:v>
                </c:pt>
                <c:pt idx="3311">
                  <c:v>9.5629010894893174E-3</c:v>
                </c:pt>
                <c:pt idx="3312">
                  <c:v>9.5649956509480383E-3</c:v>
                </c:pt>
                <c:pt idx="3313">
                  <c:v>9.5670807039760497E-3</c:v>
                </c:pt>
                <c:pt idx="3314">
                  <c:v>9.5691562487354442E-3</c:v>
                </c:pt>
                <c:pt idx="3315">
                  <c:v>9.5712222851451756E-3</c:v>
                </c:pt>
                <c:pt idx="3316">
                  <c:v>9.5732788130431512E-3</c:v>
                </c:pt>
                <c:pt idx="3317">
                  <c:v>9.5753258326725099E-3</c:v>
                </c:pt>
                <c:pt idx="3318">
                  <c:v>9.5773633438711592E-3</c:v>
                </c:pt>
                <c:pt idx="3319">
                  <c:v>9.5793913467201453E-3</c:v>
                </c:pt>
                <c:pt idx="3320">
                  <c:v>9.5814098411384219E-3</c:v>
                </c:pt>
                <c:pt idx="3321">
                  <c:v>9.5834188272880816E-3</c:v>
                </c:pt>
                <c:pt idx="3322">
                  <c:v>9.5854183050070318E-3</c:v>
                </c:pt>
                <c:pt idx="3323">
                  <c:v>9.5874082742952726E-3</c:v>
                </c:pt>
                <c:pt idx="3324">
                  <c:v>9.5893887353148966E-3</c:v>
                </c:pt>
                <c:pt idx="3325">
                  <c:v>9.591359687903811E-3</c:v>
                </c:pt>
                <c:pt idx="3326">
                  <c:v>9.5933211321430623E-3</c:v>
                </c:pt>
                <c:pt idx="3327">
                  <c:v>9.5952730678705578E-3</c:v>
                </c:pt>
                <c:pt idx="3328">
                  <c:v>9.5972154953294364E-3</c:v>
                </c:pt>
                <c:pt idx="3329">
                  <c:v>9.5991484145196981E-3</c:v>
                </c:pt>
                <c:pt idx="3330">
                  <c:v>9.6010718252792504E-3</c:v>
                </c:pt>
                <c:pt idx="3331">
                  <c:v>9.6029857274460007E-3</c:v>
                </c:pt>
                <c:pt idx="3332">
                  <c:v>9.6048901214251803E-3</c:v>
                </c:pt>
                <c:pt idx="3333">
                  <c:v>9.6067850070546967E-3</c:v>
                </c:pt>
                <c:pt idx="3334">
                  <c:v>9.6086703842535037E-3</c:v>
                </c:pt>
                <c:pt idx="3335">
                  <c:v>9.6105462531026475E-3</c:v>
                </c:pt>
                <c:pt idx="3336">
                  <c:v>9.6124126135210819E-3</c:v>
                </c:pt>
                <c:pt idx="3337">
                  <c:v>9.6142694656708994E-3</c:v>
                </c:pt>
                <c:pt idx="3338">
                  <c:v>9.6161168093089611E-3</c:v>
                </c:pt>
                <c:pt idx="3339">
                  <c:v>9.6179546445973596E-3</c:v>
                </c:pt>
                <c:pt idx="3340">
                  <c:v>9.6197829716171412E-3</c:v>
                </c:pt>
                <c:pt idx="3341">
                  <c:v>9.6216017901251671E-3</c:v>
                </c:pt>
                <c:pt idx="3342">
                  <c:v>9.6234111003645761E-3</c:v>
                </c:pt>
                <c:pt idx="3343">
                  <c:v>9.6252109020922294E-3</c:v>
                </c:pt>
                <c:pt idx="3344">
                  <c:v>9.6270011955512658E-3</c:v>
                </c:pt>
                <c:pt idx="3345">
                  <c:v>9.6287819805795927E-3</c:v>
                </c:pt>
                <c:pt idx="3346">
                  <c:v>9.6305532572582564E-3</c:v>
                </c:pt>
                <c:pt idx="3347">
                  <c:v>9.6323150255872569E-3</c:v>
                </c:pt>
                <c:pt idx="3348">
                  <c:v>9.6343168320900396E-3</c:v>
                </c:pt>
                <c:pt idx="3349">
                  <c:v>9.6360582253030014E-3</c:v>
                </c:pt>
                <c:pt idx="3350">
                  <c:v>9.6377901101662999E-3</c:v>
                </c:pt>
                <c:pt idx="3351">
                  <c:v>9.639512486598889E-3</c:v>
                </c:pt>
                <c:pt idx="3352">
                  <c:v>9.6412253547628612E-3</c:v>
                </c:pt>
                <c:pt idx="3353">
                  <c:v>9.6429287144150777E-3</c:v>
                </c:pt>
                <c:pt idx="3354">
                  <c:v>9.644622565717631E-3</c:v>
                </c:pt>
                <c:pt idx="3355">
                  <c:v>9.6463069085894748E-3</c:v>
                </c:pt>
                <c:pt idx="3356">
                  <c:v>9.6479817431927017E-3</c:v>
                </c:pt>
                <c:pt idx="3357">
                  <c:v>9.6496470692841729E-3</c:v>
                </c:pt>
                <c:pt idx="3358">
                  <c:v>9.6513028871070272E-3</c:v>
                </c:pt>
                <c:pt idx="3359">
                  <c:v>9.652949196499172E-3</c:v>
                </c:pt>
                <c:pt idx="3360">
                  <c:v>9.6545859974606074E-3</c:v>
                </c:pt>
                <c:pt idx="3361">
                  <c:v>9.6562132900723796E-3</c:v>
                </c:pt>
                <c:pt idx="3362">
                  <c:v>9.6578310744155349E-3</c:v>
                </c:pt>
                <c:pt idx="3363">
                  <c:v>9.6594393503279807E-3</c:v>
                </c:pt>
                <c:pt idx="3364">
                  <c:v>9.6610381178097171E-3</c:v>
                </c:pt>
                <c:pt idx="3365">
                  <c:v>9.662627376860744E-3</c:v>
                </c:pt>
                <c:pt idx="3366">
                  <c:v>9.664207127643154E-3</c:v>
                </c:pt>
                <c:pt idx="3367">
                  <c:v>9.6657773699948546E-3</c:v>
                </c:pt>
                <c:pt idx="3368">
                  <c:v>9.6673381039158457E-3</c:v>
                </c:pt>
                <c:pt idx="3369">
                  <c:v>9.6688893295682199E-3</c:v>
                </c:pt>
                <c:pt idx="3370">
                  <c:v>9.6704310467088384E-3</c:v>
                </c:pt>
                <c:pt idx="3371">
                  <c:v>9.6719632555808399E-3</c:v>
                </c:pt>
                <c:pt idx="3372">
                  <c:v>9.673485956022132E-3</c:v>
                </c:pt>
                <c:pt idx="3373">
                  <c:v>9.6749991481137609E-3</c:v>
                </c:pt>
                <c:pt idx="3374">
                  <c:v>9.6765028318557267E-3</c:v>
                </c:pt>
                <c:pt idx="3375">
                  <c:v>9.6779970070859367E-3</c:v>
                </c:pt>
                <c:pt idx="3376">
                  <c:v>9.6794816739664835E-3</c:v>
                </c:pt>
                <c:pt idx="3377">
                  <c:v>9.6809568325784134E-3</c:v>
                </c:pt>
                <c:pt idx="3378">
                  <c:v>9.6824224827596339E-3</c:v>
                </c:pt>
                <c:pt idx="3379">
                  <c:v>9.6838786244290986E-3</c:v>
                </c:pt>
                <c:pt idx="3380">
                  <c:v>9.6853252579109927E-3</c:v>
                </c:pt>
                <c:pt idx="3381">
                  <c:v>9.6867623829621774E-3</c:v>
                </c:pt>
                <c:pt idx="3382">
                  <c:v>9.68818999942056E-3</c:v>
                </c:pt>
                <c:pt idx="3383">
                  <c:v>9.6896081077724183E-3</c:v>
                </c:pt>
                <c:pt idx="3384">
                  <c:v>9.6910167075314746E-3</c:v>
                </c:pt>
                <c:pt idx="3385">
                  <c:v>9.6924157991029602E-3</c:v>
                </c:pt>
                <c:pt idx="3386">
                  <c:v>9.6938053821626902E-3</c:v>
                </c:pt>
                <c:pt idx="3387">
                  <c:v>9.6951854569538032E-3</c:v>
                </c:pt>
                <c:pt idx="3388">
                  <c:v>9.6965560231521142E-3</c:v>
                </c:pt>
                <c:pt idx="3389">
                  <c:v>9.6979170811628546E-3</c:v>
                </c:pt>
                <c:pt idx="3390">
                  <c:v>9.6992686306618392E-3</c:v>
                </c:pt>
                <c:pt idx="3391">
                  <c:v>9.7006106718922069E-3</c:v>
                </c:pt>
                <c:pt idx="3392">
                  <c:v>9.7019432046918652E-3</c:v>
                </c:pt>
                <c:pt idx="3393">
                  <c:v>9.703266229060814E-3</c:v>
                </c:pt>
                <c:pt idx="3394">
                  <c:v>9.704579745161146E-3</c:v>
                </c:pt>
                <c:pt idx="3395">
                  <c:v>9.7058837527497221E-3</c:v>
                </c:pt>
                <c:pt idx="3396">
                  <c:v>9.7071782519886352E-3</c:v>
                </c:pt>
                <c:pt idx="3397">
                  <c:v>9.708463242877885E-3</c:v>
                </c:pt>
                <c:pt idx="3398">
                  <c:v>9.7097387253364253E-3</c:v>
                </c:pt>
                <c:pt idx="3399">
                  <c:v>9.7110046994453025E-3</c:v>
                </c:pt>
                <c:pt idx="3400">
                  <c:v>9.7122611652045165E-3</c:v>
                </c:pt>
                <c:pt idx="3401">
                  <c:v>9.7135081225330211E-3</c:v>
                </c:pt>
                <c:pt idx="3402">
                  <c:v>9.7147455714308162E-3</c:v>
                </c:pt>
                <c:pt idx="3403">
                  <c:v>9.7159735119789481E-3</c:v>
                </c:pt>
                <c:pt idx="3404">
                  <c:v>9.7171919441774168E-3</c:v>
                </c:pt>
                <c:pt idx="3405">
                  <c:v>9.7184008679451761E-3</c:v>
                </c:pt>
                <c:pt idx="3406">
                  <c:v>9.7196002833632722E-3</c:v>
                </c:pt>
                <c:pt idx="3407">
                  <c:v>9.7207901904317051E-3</c:v>
                </c:pt>
                <c:pt idx="3408">
                  <c:v>9.7219705889883823E-3</c:v>
                </c:pt>
                <c:pt idx="3409">
                  <c:v>9.7231414792764426E-3</c:v>
                </c:pt>
                <c:pt idx="3410">
                  <c:v>9.7243028611337934E-3</c:v>
                </c:pt>
                <c:pt idx="3411">
                  <c:v>9.7254547345604347E-3</c:v>
                </c:pt>
                <c:pt idx="3412">
                  <c:v>9.7265970996374129E-3</c:v>
                </c:pt>
                <c:pt idx="3413">
                  <c:v>9.7277299563647279E-3</c:v>
                </c:pt>
                <c:pt idx="3414">
                  <c:v>9.7288533046613335E-3</c:v>
                </c:pt>
                <c:pt idx="3415">
                  <c:v>9.7299671446082758E-3</c:v>
                </c:pt>
                <c:pt idx="3416">
                  <c:v>9.731071476205555E-3</c:v>
                </c:pt>
                <c:pt idx="3417">
                  <c:v>9.7321662992910785E-3</c:v>
                </c:pt>
                <c:pt idx="3418">
                  <c:v>9.733251614107985E-3</c:v>
                </c:pt>
                <c:pt idx="3419">
                  <c:v>9.7343274204941821E-3</c:v>
                </c:pt>
                <c:pt idx="3420">
                  <c:v>9.735393718530716E-3</c:v>
                </c:pt>
                <c:pt idx="3421">
                  <c:v>9.7364505081365404E-3</c:v>
                </c:pt>
                <c:pt idx="3422">
                  <c:v>9.7374977893116554E-3</c:v>
                </c:pt>
                <c:pt idx="3423">
                  <c:v>9.7385355621371072E-3</c:v>
                </c:pt>
                <c:pt idx="3424">
                  <c:v>9.7395638266128959E-3</c:v>
                </c:pt>
                <c:pt idx="3425">
                  <c:v>9.7405825826579751E-3</c:v>
                </c:pt>
                <c:pt idx="3426">
                  <c:v>9.741591830353391E-3</c:v>
                </c:pt>
                <c:pt idx="3427">
                  <c:v>9.7425915696180976E-3</c:v>
                </c:pt>
                <c:pt idx="3428">
                  <c:v>9.7435818006141872E-3</c:v>
                </c:pt>
                <c:pt idx="3429">
                  <c:v>9.7445625230174748E-3</c:v>
                </c:pt>
                <c:pt idx="3430">
                  <c:v>9.7455337372331918E-3</c:v>
                </c:pt>
                <c:pt idx="3431">
                  <c:v>9.7464954429371531E-3</c:v>
                </c:pt>
                <c:pt idx="3432">
                  <c:v>9.7474476402104049E-3</c:v>
                </c:pt>
                <c:pt idx="3433">
                  <c:v>9.7483903292150398E-3</c:v>
                </c:pt>
                <c:pt idx="3434">
                  <c:v>9.7493235097889652E-3</c:v>
                </c:pt>
                <c:pt idx="3435">
                  <c:v>9.7502471820132275E-3</c:v>
                </c:pt>
                <c:pt idx="3436">
                  <c:v>9.7511613458067803E-3</c:v>
                </c:pt>
                <c:pt idx="3437">
                  <c:v>9.7520660011696236E-3</c:v>
                </c:pt>
                <c:pt idx="3438">
                  <c:v>9.7529611482638501E-3</c:v>
                </c:pt>
                <c:pt idx="3439">
                  <c:v>9.7538467869273671E-3</c:v>
                </c:pt>
                <c:pt idx="3440">
                  <c:v>9.7547229171601746E-3</c:v>
                </c:pt>
                <c:pt idx="3441">
                  <c:v>9.7555895389622727E-3</c:v>
                </c:pt>
                <c:pt idx="3442">
                  <c:v>9.7564466524957538E-3</c:v>
                </c:pt>
                <c:pt idx="3443">
                  <c:v>9.7572942575174793E-3</c:v>
                </c:pt>
                <c:pt idx="3444">
                  <c:v>9.7581323541895415E-3</c:v>
                </c:pt>
                <c:pt idx="3445">
                  <c:v>9.7589609425119406E-3</c:v>
                </c:pt>
                <c:pt idx="3446">
                  <c:v>9.7597800224846765E-3</c:v>
                </c:pt>
                <c:pt idx="3447">
                  <c:v>9.7605895940267029E-3</c:v>
                </c:pt>
                <c:pt idx="3448">
                  <c:v>9.7613896571380199E-3</c:v>
                </c:pt>
                <c:pt idx="3449">
                  <c:v>9.7621802118996737E-3</c:v>
                </c:pt>
                <c:pt idx="3450">
                  <c:v>9.7629612583116643E-3</c:v>
                </c:pt>
                <c:pt idx="3451">
                  <c:v>9.7637327962118992E-3</c:v>
                </c:pt>
                <c:pt idx="3452">
                  <c:v>9.764602910946607E-3</c:v>
                </c:pt>
                <c:pt idx="3453">
                  <c:v>9.7653540738928957E-3</c:v>
                </c:pt>
                <c:pt idx="3454">
                  <c:v>9.7660957283274286E-3</c:v>
                </c:pt>
                <c:pt idx="3455">
                  <c:v>9.7668278744122983E-3</c:v>
                </c:pt>
                <c:pt idx="3456">
                  <c:v>9.7675505120664585E-3</c:v>
                </c:pt>
                <c:pt idx="3457">
                  <c:v>9.7682636412899093E-3</c:v>
                </c:pt>
                <c:pt idx="3458">
                  <c:v>9.7689672622447432E-3</c:v>
                </c:pt>
                <c:pt idx="3459">
                  <c:v>9.7696613748499139E-3</c:v>
                </c:pt>
                <c:pt idx="3460">
                  <c:v>9.7703459789433289E-3</c:v>
                </c:pt>
                <c:pt idx="3461">
                  <c:v>9.7710210746870807E-3</c:v>
                </c:pt>
                <c:pt idx="3462">
                  <c:v>9.7716866620811693E-3</c:v>
                </c:pt>
                <c:pt idx="3463">
                  <c:v>9.7723427409635022E-3</c:v>
                </c:pt>
                <c:pt idx="3464">
                  <c:v>9.7729893115772182E-3</c:v>
                </c:pt>
                <c:pt idx="3465">
                  <c:v>9.7736263737602247E-3</c:v>
                </c:pt>
                <c:pt idx="3466">
                  <c:v>9.7749548063150726E-3</c:v>
                </c:pt>
                <c:pt idx="3467">
                  <c:v>9.7748719729151556E-3</c:v>
                </c:pt>
                <c:pt idx="3468">
                  <c:v>9.7754805098870801E-3</c:v>
                </c:pt>
                <c:pt idx="3469">
                  <c:v>9.7760795385903876E-3</c:v>
                </c:pt>
                <c:pt idx="3470">
                  <c:v>9.7766690588629857E-3</c:v>
                </c:pt>
                <c:pt idx="3471">
                  <c:v>9.7772490707048743E-3</c:v>
                </c:pt>
                <c:pt idx="3472">
                  <c:v>9.7778195741970997E-3</c:v>
                </c:pt>
                <c:pt idx="3473">
                  <c:v>9.7783805691775694E-3</c:v>
                </c:pt>
                <c:pt idx="3474">
                  <c:v>9.7789320558083759E-3</c:v>
                </c:pt>
                <c:pt idx="3475">
                  <c:v>9.7794740341705655E-3</c:v>
                </c:pt>
                <c:pt idx="3476">
                  <c:v>9.7800065040209994E-3</c:v>
                </c:pt>
                <c:pt idx="3477">
                  <c:v>9.78052946552177E-3</c:v>
                </c:pt>
                <c:pt idx="3478">
                  <c:v>9.7810429185918313E-3</c:v>
                </c:pt>
                <c:pt idx="3479">
                  <c:v>9.7815468633932756E-3</c:v>
                </c:pt>
                <c:pt idx="3480">
                  <c:v>9.7820412996829642E-3</c:v>
                </c:pt>
                <c:pt idx="3481">
                  <c:v>9.7825262277040359E-3</c:v>
                </c:pt>
                <c:pt idx="3482">
                  <c:v>9.7830016472133519E-3</c:v>
                </c:pt>
                <c:pt idx="3483">
                  <c:v>9.7834675583730046E-3</c:v>
                </c:pt>
                <c:pt idx="3484">
                  <c:v>9.7839239611829942E-3</c:v>
                </c:pt>
                <c:pt idx="3485">
                  <c:v>9.7843708555622744E-3</c:v>
                </c:pt>
                <c:pt idx="3486">
                  <c:v>9.7848082415108451E-3</c:v>
                </c:pt>
                <c:pt idx="3487">
                  <c:v>9.7852361191097526E-3</c:v>
                </c:pt>
                <c:pt idx="3488">
                  <c:v>9.7856544883589969E-3</c:v>
                </c:pt>
                <c:pt idx="3489">
                  <c:v>9.7860633490964855E-3</c:v>
                </c:pt>
                <c:pt idx="3490">
                  <c:v>9.7864627014843109E-3</c:v>
                </c:pt>
                <c:pt idx="3491">
                  <c:v>9.7868525456035194E-3</c:v>
                </c:pt>
                <c:pt idx="3492">
                  <c:v>9.7872328812920184E-3</c:v>
                </c:pt>
                <c:pt idx="3493">
                  <c:v>9.787603708549808E-3</c:v>
                </c:pt>
                <c:pt idx="3494">
                  <c:v>9.7879650274579344E-3</c:v>
                </c:pt>
                <c:pt idx="3495">
                  <c:v>9.7883168378543051E-3</c:v>
                </c:pt>
                <c:pt idx="3496">
                  <c:v>9.7886591399010126E-3</c:v>
                </c:pt>
                <c:pt idx="3497">
                  <c:v>9.7889919335980569E-3</c:v>
                </c:pt>
                <c:pt idx="3498">
                  <c:v>9.789315218945438E-3</c:v>
                </c:pt>
                <c:pt idx="3499">
                  <c:v>9.7896289957810634E-3</c:v>
                </c:pt>
                <c:pt idx="3500">
                  <c:v>9.7899332643480719E-3</c:v>
                </c:pt>
                <c:pt idx="3501">
                  <c:v>9.7902280244843709E-3</c:v>
                </c:pt>
                <c:pt idx="3502">
                  <c:v>9.7905132762710068E-3</c:v>
                </c:pt>
                <c:pt idx="3503">
                  <c:v>9.7907890195458869E-3</c:v>
                </c:pt>
                <c:pt idx="3504">
                  <c:v>9.7913921600512061E-3</c:v>
                </c:pt>
                <c:pt idx="3505">
                  <c:v>9.7916461835441861E-3</c:v>
                </c:pt>
                <c:pt idx="3506">
                  <c:v>9.7918906981471956E-3</c:v>
                </c:pt>
                <c:pt idx="3507">
                  <c:v>9.7921257038872493E-3</c:v>
                </c:pt>
                <c:pt idx="3508">
                  <c:v>9.7923512006562845E-3</c:v>
                </c:pt>
                <c:pt idx="3509">
                  <c:v>9.7925671885893788E-3</c:v>
                </c:pt>
                <c:pt idx="3510">
                  <c:v>9.7927736676054859E-3</c:v>
                </c:pt>
                <c:pt idx="3511">
                  <c:v>9.7929706376775911E-3</c:v>
                </c:pt>
                <c:pt idx="3512">
                  <c:v>9.7931580988867388E-3</c:v>
                </c:pt>
                <c:pt idx="3513">
                  <c:v>9.7933360511788994E-3</c:v>
                </c:pt>
                <c:pt idx="3514">
                  <c:v>9.7935044945540745E-3</c:v>
                </c:pt>
                <c:pt idx="3515">
                  <c:v>9.7936634290933071E-3</c:v>
                </c:pt>
                <c:pt idx="3516">
                  <c:v>9.7938128546885377E-3</c:v>
                </c:pt>
                <c:pt idx="3517">
                  <c:v>9.7939527713667811E-3</c:v>
                </c:pt>
                <c:pt idx="3518">
                  <c:v>9.7940831791820688E-3</c:v>
                </c:pt>
                <c:pt idx="3519">
                  <c:v>9.7942040780533528E-3</c:v>
                </c:pt>
                <c:pt idx="3520">
                  <c:v>9.7940975516863649E-3</c:v>
                </c:pt>
                <c:pt idx="3521">
                  <c:v>9.7941953521785141E-3</c:v>
                </c:pt>
                <c:pt idx="3522">
                  <c:v>9.7942836444830927E-3</c:v>
                </c:pt>
                <c:pt idx="3523">
                  <c:v>9.7943624282759156E-3</c:v>
                </c:pt>
                <c:pt idx="3524">
                  <c:v>9.7944317036380291E-3</c:v>
                </c:pt>
                <c:pt idx="3525">
                  <c:v>9.7944914707315256E-3</c:v>
                </c:pt>
                <c:pt idx="3526">
                  <c:v>9.7945417293943127E-3</c:v>
                </c:pt>
                <c:pt idx="3527">
                  <c:v>9.7945824796263903E-3</c:v>
                </c:pt>
                <c:pt idx="3528">
                  <c:v>9.7946137215088047E-3</c:v>
                </c:pt>
                <c:pt idx="3529">
                  <c:v>9.7946354548794634E-3</c:v>
                </c:pt>
                <c:pt idx="3530">
                  <c:v>9.7946476799815052E-3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935936"/>
        <c:axId val="740945920"/>
      </c:lineChart>
      <c:dateAx>
        <c:axId val="74093593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945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0945920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0935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5.162999999999804E-3</c:v>
                </c:pt>
                <c:pt idx="1">
                  <c:v>5.109553847187847E-3</c:v>
                </c:pt>
                <c:pt idx="2">
                  <c:v>5.0559024572063961E-3</c:v>
                </c:pt>
                <c:pt idx="3">
                  <c:v>4.9645087017435394E-3</c:v>
                </c:pt>
                <c:pt idx="4">
                  <c:v>4.8403608832925738E-3</c:v>
                </c:pt>
                <c:pt idx="5">
                  <c:v>4.7865205493441178E-3</c:v>
                </c:pt>
                <c:pt idx="6">
                  <c:v>4.7328098538268583E-3</c:v>
                </c:pt>
                <c:pt idx="7">
                  <c:v>4.679284598772742E-3</c:v>
                </c:pt>
                <c:pt idx="8">
                  <c:v>4.5932152166318976E-3</c:v>
                </c:pt>
                <c:pt idx="9">
                  <c:v>4.4681539199913252E-3</c:v>
                </c:pt>
                <c:pt idx="10">
                  <c:v>4.416392794421865E-3</c:v>
                </c:pt>
                <c:pt idx="11">
                  <c:v>4.3651518601137739E-3</c:v>
                </c:pt>
                <c:pt idx="12">
                  <c:v>4.3144868990990671E-3</c:v>
                </c:pt>
                <c:pt idx="13">
                  <c:v>4.2365388947205292E-3</c:v>
                </c:pt>
                <c:pt idx="14">
                  <c:v>4.1187023389700943E-3</c:v>
                </c:pt>
                <c:pt idx="15">
                  <c:v>4.0717538865743825E-3</c:v>
                </c:pt>
                <c:pt idx="16">
                  <c:v>4.0257160480367702E-3</c:v>
                </c:pt>
                <c:pt idx="17">
                  <c:v>3.9806445891597516E-3</c:v>
                </c:pt>
                <c:pt idx="18">
                  <c:v>3.9132070817761936E-3</c:v>
                </c:pt>
                <c:pt idx="19">
                  <c:v>3.8111378043529181E-3</c:v>
                </c:pt>
                <c:pt idx="20">
                  <c:v>3.7717346709442347E-3</c:v>
                </c:pt>
                <c:pt idx="21">
                  <c:v>3.7336324782245066E-3</c:v>
                </c:pt>
                <c:pt idx="22">
                  <c:v>3.6968869822266289E-3</c:v>
                </c:pt>
                <c:pt idx="23">
                  <c:v>3.6419415177642565E-3</c:v>
                </c:pt>
                <c:pt idx="24">
                  <c:v>3.5641173827029964E-3</c:v>
                </c:pt>
                <c:pt idx="25">
                  <c:v>3.5343480620120388E-3</c:v>
                </c:pt>
                <c:pt idx="26">
                  <c:v>3.5058524856760595E-3</c:v>
                </c:pt>
                <c:pt idx="27">
                  <c:v>3.4785820450341219E-3</c:v>
                </c:pt>
                <c:pt idx="28">
                  <c:v>3.4356207126657241E-3</c:v>
                </c:pt>
                <c:pt idx="29">
                  <c:v>3.3807795505889368E-3</c:v>
                </c:pt>
                <c:pt idx="30">
                  <c:v>3.3589057409360288E-3</c:v>
                </c:pt>
                <c:pt idx="31">
                  <c:v>3.3379654625522314E-3</c:v>
                </c:pt>
                <c:pt idx="32">
                  <c:v>3.3179101213896048E-3</c:v>
                </c:pt>
                <c:pt idx="33">
                  <c:v>3.28376544056038E-3</c:v>
                </c:pt>
                <c:pt idx="34">
                  <c:v>3.2455663017063063E-3</c:v>
                </c:pt>
                <c:pt idx="35">
                  <c:v>3.2292067882405198E-3</c:v>
                </c:pt>
                <c:pt idx="36">
                  <c:v>3.2134406777456007E-3</c:v>
                </c:pt>
                <c:pt idx="37">
                  <c:v>3.1982193853406478E-3</c:v>
                </c:pt>
                <c:pt idx="38">
                  <c:v>3.1700614408125076E-3</c:v>
                </c:pt>
                <c:pt idx="39">
                  <c:v>3.1285847892082367E-3</c:v>
                </c:pt>
                <c:pt idx="40">
                  <c:v>3.1219803752250627E-3</c:v>
                </c:pt>
                <c:pt idx="41">
                  <c:v>3.1091134850963304E-3</c:v>
                </c:pt>
                <c:pt idx="42">
                  <c:v>3.0964005617115189E-3</c:v>
                </c:pt>
                <c:pt idx="43">
                  <c:v>3.058694482454531E-3</c:v>
                </c:pt>
                <c:pt idx="44">
                  <c:v>3.0461167213522581E-3</c:v>
                </c:pt>
                <c:pt idx="45">
                  <c:v>3.0335097871576062E-3</c:v>
                </c:pt>
                <c:pt idx="46">
                  <c:v>3.020886981269007E-3</c:v>
                </c:pt>
                <c:pt idx="47">
                  <c:v>3.0082616049210199E-3</c:v>
                </c:pt>
                <c:pt idx="48">
                  <c:v>2.9705030629378413E-3</c:v>
                </c:pt>
                <c:pt idx="49">
                  <c:v>2.9580004137393593E-3</c:v>
                </c:pt>
                <c:pt idx="50">
                  <c:v>2.945561697746298E-3</c:v>
                </c:pt>
                <c:pt idx="51">
                  <c:v>2.9332002151992854E-3</c:v>
                </c:pt>
                <c:pt idx="52">
                  <c:v>2.9209292661777479E-3</c:v>
                </c:pt>
                <c:pt idx="53">
                  <c:v>2.8847926187419654E-3</c:v>
                </c:pt>
                <c:pt idx="54">
                  <c:v>2.8730168015395014E-3</c:v>
                </c:pt>
                <c:pt idx="55">
                  <c:v>2.86139801598055E-3</c:v>
                </c:pt>
                <c:pt idx="56">
                  <c:v>2.8499488122963319E-3</c:v>
                </c:pt>
                <c:pt idx="57">
                  <c:v>2.8386787447443294E-3</c:v>
                </c:pt>
                <c:pt idx="58">
                  <c:v>2.8005178903023819E-3</c:v>
                </c:pt>
                <c:pt idx="59">
                  <c:v>2.7929094694188203E-3</c:v>
                </c:pt>
                <c:pt idx="60">
                  <c:v>2.7853236290623115E-3</c:v>
                </c:pt>
                <c:pt idx="61">
                  <c:v>2.7753132854538075E-3</c:v>
                </c:pt>
                <c:pt idx="62">
                  <c:v>2.7655437131281165E-3</c:v>
                </c:pt>
                <c:pt idx="63">
                  <c:v>2.7359271043175932E-3</c:v>
                </c:pt>
                <c:pt idx="64">
                  <c:v>2.7273327184909359E-3</c:v>
                </c:pt>
                <c:pt idx="65">
                  <c:v>2.7190194640518317E-3</c:v>
                </c:pt>
                <c:pt idx="66">
                  <c:v>2.7109938574401572E-3</c:v>
                </c:pt>
                <c:pt idx="67">
                  <c:v>2.7006873243928574E-3</c:v>
                </c:pt>
                <c:pt idx="68">
                  <c:v>2.6817009054540563E-3</c:v>
                </c:pt>
                <c:pt idx="69">
                  <c:v>2.6750578044017381E-3</c:v>
                </c:pt>
                <c:pt idx="70">
                  <c:v>2.6686778657660851E-3</c:v>
                </c:pt>
                <c:pt idx="71">
                  <c:v>2.6625566435137487E-3</c:v>
                </c:pt>
                <c:pt idx="72">
                  <c:v>2.6554492147791578E-3</c:v>
                </c:pt>
                <c:pt idx="73">
                  <c:v>2.6405700003363239E-3</c:v>
                </c:pt>
                <c:pt idx="74">
                  <c:v>2.6356756721334709E-3</c:v>
                </c:pt>
                <c:pt idx="75">
                  <c:v>2.6310133856590101E-3</c:v>
                </c:pt>
                <c:pt idx="76">
                  <c:v>2.6265786953685141E-3</c:v>
                </c:pt>
                <c:pt idx="77">
                  <c:v>2.6221375715964517E-3</c:v>
                </c:pt>
                <c:pt idx="78">
                  <c:v>2.6110269872322276E-3</c:v>
                </c:pt>
                <c:pt idx="79">
                  <c:v>2.6076635967195328E-3</c:v>
                </c:pt>
                <c:pt idx="80">
                  <c:v>2.604501130297645E-3</c:v>
                </c:pt>
                <c:pt idx="81">
                  <c:v>2.601535142789488E-3</c:v>
                </c:pt>
                <c:pt idx="82">
                  <c:v>2.5992599730784043E-3</c:v>
                </c:pt>
                <c:pt idx="83">
                  <c:v>2.5915470797956081E-3</c:v>
                </c:pt>
                <c:pt idx="84">
                  <c:v>2.5894968106165016E-3</c:v>
                </c:pt>
                <c:pt idx="85">
                  <c:v>2.5876163501132236E-3</c:v>
                </c:pt>
                <c:pt idx="86">
                  <c:v>2.5859012533624073E-3</c:v>
                </c:pt>
                <c:pt idx="87">
                  <c:v>2.5853241252453861E-3</c:v>
                </c:pt>
                <c:pt idx="88">
                  <c:v>2.5806056064391972E-3</c:v>
                </c:pt>
                <c:pt idx="89">
                  <c:v>2.579650655580675E-3</c:v>
                </c:pt>
                <c:pt idx="90">
                  <c:v>2.5788343994894059E-3</c:v>
                </c:pt>
                <c:pt idx="91">
                  <c:v>2.5781523934094016E-3</c:v>
                </c:pt>
                <c:pt idx="92">
                  <c:v>2.5788378246956092E-3</c:v>
                </c:pt>
                <c:pt idx="93">
                  <c:v>2.5766779746205174E-3</c:v>
                </c:pt>
                <c:pt idx="94">
                  <c:v>2.5766005477855739E-3</c:v>
                </c:pt>
                <c:pt idx="95">
                  <c:v>2.5766307027263648E-3</c:v>
                </c:pt>
                <c:pt idx="96">
                  <c:v>2.5767639947767572E-3</c:v>
                </c:pt>
                <c:pt idx="97">
                  <c:v>2.5783089271324403E-3</c:v>
                </c:pt>
                <c:pt idx="98">
                  <c:v>2.5782396409754454E-3</c:v>
                </c:pt>
                <c:pt idx="99">
                  <c:v>2.5788219487950415E-3</c:v>
                </c:pt>
                <c:pt idx="100">
                  <c:v>2.5794807258454886E-3</c:v>
                </c:pt>
                <c:pt idx="101">
                  <c:v>2.5802115274897244E-3</c:v>
                </c:pt>
                <c:pt idx="102">
                  <c:v>2.5822453216218623E-3</c:v>
                </c:pt>
                <c:pt idx="103">
                  <c:v>2.5837660873117754E-3</c:v>
                </c:pt>
                <c:pt idx="104">
                  <c:v>2.5841994307021893E-3</c:v>
                </c:pt>
                <c:pt idx="105">
                  <c:v>2.5846921682604177E-3</c:v>
                </c:pt>
                <c:pt idx="106">
                  <c:v>2.5858343438980181E-3</c:v>
                </c:pt>
                <c:pt idx="107">
                  <c:v>2.5870149618856995E-3</c:v>
                </c:pt>
                <c:pt idx="108">
                  <c:v>2.5912457831293364E-3</c:v>
                </c:pt>
                <c:pt idx="109">
                  <c:v>2.5920309901689021E-3</c:v>
                </c:pt>
                <c:pt idx="110">
                  <c:v>2.593335669484362E-3</c:v>
                </c:pt>
                <c:pt idx="111">
                  <c:v>2.5946515309469937E-3</c:v>
                </c:pt>
                <c:pt idx="112">
                  <c:v>2.5959740311671318E-3</c:v>
                </c:pt>
                <c:pt idx="113">
                  <c:v>2.6002842695819779E-3</c:v>
                </c:pt>
                <c:pt idx="114">
                  <c:v>2.6012395516961848E-3</c:v>
                </c:pt>
                <c:pt idx="115">
                  <c:v>2.6025270947030998E-3</c:v>
                </c:pt>
                <c:pt idx="116">
                  <c:v>2.6037940160268764E-3</c:v>
                </c:pt>
                <c:pt idx="117">
                  <c:v>2.6050357722391271E-3</c:v>
                </c:pt>
                <c:pt idx="118">
                  <c:v>2.6087355246541622E-3</c:v>
                </c:pt>
                <c:pt idx="119">
                  <c:v>2.6096602772619618E-3</c:v>
                </c:pt>
                <c:pt idx="120">
                  <c:v>2.6107080563458032E-3</c:v>
                </c:pt>
                <c:pt idx="121">
                  <c:v>2.6117042784207481E-3</c:v>
                </c:pt>
                <c:pt idx="122">
                  <c:v>2.6126487438373884E-3</c:v>
                </c:pt>
                <c:pt idx="123">
                  <c:v>2.6166181400181232E-3</c:v>
                </c:pt>
                <c:pt idx="124">
                  <c:v>2.6172661169054801E-3</c:v>
                </c:pt>
                <c:pt idx="125">
                  <c:v>2.6177787154194696E-3</c:v>
                </c:pt>
                <c:pt idx="126">
                  <c:v>2.6198132914879223E-3</c:v>
                </c:pt>
                <c:pt idx="127">
                  <c:v>2.6201888683522346E-3</c:v>
                </c:pt>
                <c:pt idx="128">
                  <c:v>2.6205213871817179E-3</c:v>
                </c:pt>
                <c:pt idx="129">
                  <c:v>2.6208115171133775E-3</c:v>
                </c:pt>
                <c:pt idx="130">
                  <c:v>2.6211723005818378E-3</c:v>
                </c:pt>
                <c:pt idx="131">
                  <c:v>2.6215615306766208E-3</c:v>
                </c:pt>
                <c:pt idx="132">
                  <c:v>2.6216497532426759E-3</c:v>
                </c:pt>
                <c:pt idx="133">
                  <c:v>2.621699601770759E-3</c:v>
                </c:pt>
                <c:pt idx="134">
                  <c:v>2.6217117454068804E-3</c:v>
                </c:pt>
                <c:pt idx="135">
                  <c:v>2.6208201662547316E-3</c:v>
                </c:pt>
                <c:pt idx="136">
                  <c:v>2.6210336851933665E-3</c:v>
                </c:pt>
                <c:pt idx="137">
                  <c:v>2.6212303104543961E-3</c:v>
                </c:pt>
                <c:pt idx="138">
                  <c:v>2.6210302768959132E-3</c:v>
                </c:pt>
                <c:pt idx="139">
                  <c:v>2.6207972225062623E-3</c:v>
                </c:pt>
                <c:pt idx="140">
                  <c:v>2.6194875561773284E-3</c:v>
                </c:pt>
                <c:pt idx="141">
                  <c:v>2.6195481797209753E-3</c:v>
                </c:pt>
                <c:pt idx="142">
                  <c:v>2.6191600584980121E-3</c:v>
                </c:pt>
                <c:pt idx="143">
                  <c:v>2.6187429313775752E-3</c:v>
                </c:pt>
                <c:pt idx="144">
                  <c:v>2.6182974675164803E-3</c:v>
                </c:pt>
                <c:pt idx="145">
                  <c:v>2.6177262212226885E-3</c:v>
                </c:pt>
                <c:pt idx="146">
                  <c:v>2.6176533501287825E-3</c:v>
                </c:pt>
                <c:pt idx="147">
                  <c:v>2.6156685176302384E-3</c:v>
                </c:pt>
                <c:pt idx="148">
                  <c:v>2.6155466593388386E-3</c:v>
                </c:pt>
                <c:pt idx="149">
                  <c:v>2.6149258092486114E-3</c:v>
                </c:pt>
                <c:pt idx="150">
                  <c:v>2.6119374575566561E-3</c:v>
                </c:pt>
                <c:pt idx="151">
                  <c:v>2.6117185193914347E-3</c:v>
                </c:pt>
                <c:pt idx="152">
                  <c:v>2.6114851547763816E-3</c:v>
                </c:pt>
                <c:pt idx="153">
                  <c:v>2.6107344797824308E-3</c:v>
                </c:pt>
                <c:pt idx="154">
                  <c:v>2.609964535656397E-3</c:v>
                </c:pt>
                <c:pt idx="155">
                  <c:v>2.6065304013963846E-3</c:v>
                </c:pt>
                <c:pt idx="156">
                  <c:v>2.6061963757144893E-3</c:v>
                </c:pt>
                <c:pt idx="157">
                  <c:v>2.6058494615257581E-3</c:v>
                </c:pt>
                <c:pt idx="158">
                  <c:v>2.6049781126929578E-3</c:v>
                </c:pt>
                <c:pt idx="159">
                  <c:v>2.6040922314214971E-3</c:v>
                </c:pt>
                <c:pt idx="160">
                  <c:v>2.6003380079882058E-3</c:v>
                </c:pt>
                <c:pt idx="161">
                  <c:v>2.5999087176959115E-3</c:v>
                </c:pt>
                <c:pt idx="162">
                  <c:v>2.599468521868526E-3</c:v>
                </c:pt>
                <c:pt idx="163">
                  <c:v>2.5985096559925504E-3</c:v>
                </c:pt>
                <c:pt idx="164">
                  <c:v>2.5975409943485702E-3</c:v>
                </c:pt>
                <c:pt idx="165">
                  <c:v>2.5930928723017664E-3</c:v>
                </c:pt>
                <c:pt idx="166">
                  <c:v>2.5920983684321122E-3</c:v>
                </c:pt>
                <c:pt idx="167">
                  <c:v>2.5910979153602161E-3</c:v>
                </c:pt>
                <c:pt idx="168">
                  <c:v>2.5900921676986497E-3</c:v>
                </c:pt>
                <c:pt idx="169">
                  <c:v>2.5881198863900935E-3</c:v>
                </c:pt>
                <c:pt idx="170">
                  <c:v>2.5860293233304797E-3</c:v>
                </c:pt>
                <c:pt idx="171">
                  <c:v>2.5850069218527616E-3</c:v>
                </c:pt>
                <c:pt idx="172">
                  <c:v>2.5839831534352569E-3</c:v>
                </c:pt>
                <c:pt idx="173">
                  <c:v>2.5829586726843715E-3</c:v>
                </c:pt>
                <c:pt idx="174">
                  <c:v>2.5810162744609147E-3</c:v>
                </c:pt>
                <c:pt idx="175">
                  <c:v>2.5788667184487024E-3</c:v>
                </c:pt>
                <c:pt idx="176">
                  <c:v>2.577848495102327E-3</c:v>
                </c:pt>
                <c:pt idx="177">
                  <c:v>2.5768334870451461E-3</c:v>
                </c:pt>
                <c:pt idx="178">
                  <c:v>2.5758223625169589E-3</c:v>
                </c:pt>
                <c:pt idx="179">
                  <c:v>2.5739502712659834E-3</c:v>
                </c:pt>
                <c:pt idx="180">
                  <c:v>2.5718312917545794E-3</c:v>
                </c:pt>
                <c:pt idx="181">
                  <c:v>2.5708505630041346E-3</c:v>
                </c:pt>
                <c:pt idx="182">
                  <c:v>2.5698780135676794E-3</c:v>
                </c:pt>
                <c:pt idx="183">
                  <c:v>2.5689138343611803E-3</c:v>
                </c:pt>
                <c:pt idx="184">
                  <c:v>2.5671539502205008E-3</c:v>
                </c:pt>
                <c:pt idx="185">
                  <c:v>2.5651424561327243E-3</c:v>
                </c:pt>
                <c:pt idx="186">
                  <c:v>2.5642213552999312E-3</c:v>
                </c:pt>
                <c:pt idx="187">
                  <c:v>2.5633091155873697E-3</c:v>
                </c:pt>
                <c:pt idx="188">
                  <c:v>2.5624058188103787E-3</c:v>
                </c:pt>
                <c:pt idx="189">
                  <c:v>2.5618848550578543E-3</c:v>
                </c:pt>
                <c:pt idx="190">
                  <c:v>2.5592415233965204E-3</c:v>
                </c:pt>
                <c:pt idx="191">
                  <c:v>2.5583788751760081E-3</c:v>
                </c:pt>
                <c:pt idx="192">
                  <c:v>2.557525595978587E-3</c:v>
                </c:pt>
                <c:pt idx="193">
                  <c:v>2.5566817685159942E-3</c:v>
                </c:pt>
                <c:pt idx="194">
                  <c:v>2.5558474755044197E-3</c:v>
                </c:pt>
                <c:pt idx="195">
                  <c:v>2.5534026303029788E-3</c:v>
                </c:pt>
                <c:pt idx="196">
                  <c:v>2.5526073022262121E-3</c:v>
                </c:pt>
                <c:pt idx="197">
                  <c:v>2.5518219221662753E-3</c:v>
                </c:pt>
                <c:pt idx="198">
                  <c:v>2.5510465728384689E-3</c:v>
                </c:pt>
                <c:pt idx="199">
                  <c:v>2.5473231821376168E-3</c:v>
                </c:pt>
                <c:pt idx="200">
                  <c:v>2.5466097541820281E-3</c:v>
                </c:pt>
                <c:pt idx="201">
                  <c:v>2.5459069359523088E-3</c:v>
                </c:pt>
                <c:pt idx="202">
                  <c:v>2.5452148101637591E-3</c:v>
                </c:pt>
                <c:pt idx="203">
                  <c:v>2.5432034145749676E-3</c:v>
                </c:pt>
                <c:pt idx="204">
                  <c:v>2.5425548856853903E-3</c:v>
                </c:pt>
                <c:pt idx="205">
                  <c:v>2.5419174628045754E-3</c:v>
                </c:pt>
                <c:pt idx="206">
                  <c:v>2.5412912286469315E-3</c:v>
                </c:pt>
                <c:pt idx="207">
                  <c:v>2.5400661679786385E-3</c:v>
                </c:pt>
                <c:pt idx="208">
                  <c:v>2.5381494906630215E-3</c:v>
                </c:pt>
                <c:pt idx="209">
                  <c:v>2.5375989336057464E-3</c:v>
                </c:pt>
                <c:pt idx="210">
                  <c:v>2.5370601830129974E-3</c:v>
                </c:pt>
                <c:pt idx="211">
                  <c:v>2.5362264705888465E-3</c:v>
                </c:pt>
                <c:pt idx="212">
                  <c:v>2.5350248816046216E-3</c:v>
                </c:pt>
                <c:pt idx="213">
                  <c:v>2.534546390572523E-3</c:v>
                </c:pt>
                <c:pt idx="214">
                  <c:v>2.5340801969013925E-3</c:v>
                </c:pt>
                <c:pt idx="215">
                  <c:v>2.5336263824065688E-3</c:v>
                </c:pt>
                <c:pt idx="216">
                  <c:v>2.5329768133662998E-3</c:v>
                </c:pt>
                <c:pt idx="217">
                  <c:v>2.5319365525173993E-3</c:v>
                </c:pt>
                <c:pt idx="218">
                  <c:v>2.5315458611491807E-3</c:v>
                </c:pt>
                <c:pt idx="219">
                  <c:v>2.5311680398563538E-3</c:v>
                </c:pt>
                <c:pt idx="220">
                  <c:v>2.5308031704560203E-3</c:v>
                </c:pt>
                <c:pt idx="221">
                  <c:v>2.5303446625058491E-3</c:v>
                </c:pt>
                <c:pt idx="222">
                  <c:v>2.5294748481119573E-3</c:v>
                </c:pt>
                <c:pt idx="223">
                  <c:v>2.5291759654262067E-3</c:v>
                </c:pt>
                <c:pt idx="224">
                  <c:v>2.5288905255346772E-3</c:v>
                </c:pt>
                <c:pt idx="225">
                  <c:v>2.5286186102553504E-3</c:v>
                </c:pt>
                <c:pt idx="226">
                  <c:v>2.5283637015914677E-3</c:v>
                </c:pt>
                <c:pt idx="227">
                  <c:v>2.527464766663217E-3</c:v>
                </c:pt>
                <c:pt idx="228">
                  <c:v>2.5272757172312144E-3</c:v>
                </c:pt>
                <c:pt idx="229">
                  <c:v>2.5271007651372912E-3</c:v>
                </c:pt>
                <c:pt idx="230">
                  <c:v>2.5270427457464864E-3</c:v>
                </c:pt>
                <c:pt idx="231">
                  <c:v>2.5265435665134924E-3</c:v>
                </c:pt>
                <c:pt idx="232">
                  <c:v>2.5264403283902729E-3</c:v>
                </c:pt>
                <c:pt idx="233">
                  <c:v>2.5263516785183127E-3</c:v>
                </c:pt>
                <c:pt idx="234">
                  <c:v>2.5262776987164753E-3</c:v>
                </c:pt>
                <c:pt idx="235">
                  <c:v>2.5264279134745242E-3</c:v>
                </c:pt>
                <c:pt idx="236">
                  <c:v>2.5261301166078763E-3</c:v>
                </c:pt>
                <c:pt idx="237">
                  <c:v>2.5261307144554567E-3</c:v>
                </c:pt>
                <c:pt idx="238">
                  <c:v>2.5261464732925063E-3</c:v>
                </c:pt>
                <c:pt idx="239">
                  <c:v>2.5261774749405302E-3</c:v>
                </c:pt>
                <c:pt idx="240">
                  <c:v>2.5265404415657665E-3</c:v>
                </c:pt>
                <c:pt idx="241">
                  <c:v>2.5264546733071215E-3</c:v>
                </c:pt>
                <c:pt idx="242">
                  <c:v>2.5265622844823942E-3</c:v>
                </c:pt>
                <c:pt idx="243">
                  <c:v>2.5266852202945524E-3</c:v>
                </c:pt>
                <c:pt idx="244">
                  <c:v>2.5268234387369566E-3</c:v>
                </c:pt>
                <c:pt idx="245">
                  <c:v>2.5273983730088293E-3</c:v>
                </c:pt>
                <c:pt idx="246">
                  <c:v>2.5275245181958276E-3</c:v>
                </c:pt>
                <c:pt idx="247">
                  <c:v>2.5277355793122979E-3</c:v>
                </c:pt>
                <c:pt idx="248">
                  <c:v>2.5279604528618618E-3</c:v>
                </c:pt>
                <c:pt idx="249">
                  <c:v>2.5281988868108476E-3</c:v>
                </c:pt>
                <c:pt idx="250">
                  <c:v>2.5282015592469902E-3</c:v>
                </c:pt>
                <c:pt idx="251">
                  <c:v>2.5292831859249302E-3</c:v>
                </c:pt>
                <c:pt idx="252">
                  <c:v>2.5295856413659491E-3</c:v>
                </c:pt>
                <c:pt idx="253">
                  <c:v>2.5299001450061207E-3</c:v>
                </c:pt>
                <c:pt idx="254">
                  <c:v>2.5302264448108934E-3</c:v>
                </c:pt>
                <c:pt idx="255">
                  <c:v>2.5311351141861179E-3</c:v>
                </c:pt>
                <c:pt idx="256">
                  <c:v>2.5316445650148895E-3</c:v>
                </c:pt>
                <c:pt idx="257">
                  <c:v>2.5320260651463988E-3</c:v>
                </c:pt>
                <c:pt idx="258">
                  <c:v>2.5324178492431219E-3</c:v>
                </c:pt>
                <c:pt idx="259">
                  <c:v>2.5328196652713861E-3</c:v>
                </c:pt>
                <c:pt idx="260">
                  <c:v>2.5338458152424554E-3</c:v>
                </c:pt>
                <c:pt idx="261">
                  <c:v>2.5345222080396389E-3</c:v>
                </c:pt>
                <c:pt idx="262">
                  <c:v>2.5349704032275825E-3</c:v>
                </c:pt>
                <c:pt idx="263">
                  <c:v>2.5354271181476807E-3</c:v>
                </c:pt>
                <c:pt idx="264">
                  <c:v>2.5358921007662609E-3</c:v>
                </c:pt>
                <c:pt idx="265">
                  <c:v>2.5370052575598577E-3</c:v>
                </c:pt>
                <c:pt idx="266">
                  <c:v>2.5378296675449235E-3</c:v>
                </c:pt>
                <c:pt idx="267">
                  <c:v>2.5383322081464353E-3</c:v>
                </c:pt>
                <c:pt idx="268">
                  <c:v>2.538841504243518E-3</c:v>
                </c:pt>
                <c:pt idx="269">
                  <c:v>2.5393573038007384E-3</c:v>
                </c:pt>
                <c:pt idx="270">
                  <c:v>2.5405288317552196E-3</c:v>
                </c:pt>
                <c:pt idx="271">
                  <c:v>2.5414804959505142E-3</c:v>
                </c:pt>
                <c:pt idx="272">
                  <c:v>2.5420250322954183E-3</c:v>
                </c:pt>
                <c:pt idx="273">
                  <c:v>2.5425745598940249E-3</c:v>
                </c:pt>
                <c:pt idx="274">
                  <c:v>2.5431288267109007E-3</c:v>
                </c:pt>
                <c:pt idx="275">
                  <c:v>2.544331928256616E-3</c:v>
                </c:pt>
                <c:pt idx="276">
                  <c:v>2.5453882454629937E-3</c:v>
                </c:pt>
                <c:pt idx="277">
                  <c:v>2.5459624278449965E-3</c:v>
                </c:pt>
                <c:pt idx="278">
                  <c:v>2.5465398372335477E-3</c:v>
                </c:pt>
                <c:pt idx="279">
                  <c:v>2.547120221592333E-3</c:v>
                </c:pt>
                <c:pt idx="280">
                  <c:v>2.5483299372351872E-3</c:v>
                </c:pt>
                <c:pt idx="281">
                  <c:v>2.549466468011451E-3</c:v>
                </c:pt>
                <c:pt idx="282">
                  <c:v>2.5500579466810926E-3</c:v>
                </c:pt>
                <c:pt idx="283">
                  <c:v>2.5506508881022001E-3</c:v>
                </c:pt>
                <c:pt idx="284">
                  <c:v>2.5512450402402206E-3</c:v>
                </c:pt>
                <c:pt idx="285">
                  <c:v>2.5524382485559946E-3</c:v>
                </c:pt>
                <c:pt idx="286">
                  <c:v>2.55362871520255E-3</c:v>
                </c:pt>
                <c:pt idx="287">
                  <c:v>2.5542251403610386E-3</c:v>
                </c:pt>
                <c:pt idx="288">
                  <c:v>2.5548212640097434E-3</c:v>
                </c:pt>
                <c:pt idx="289">
                  <c:v>2.5554168341114692E-3</c:v>
                </c:pt>
                <c:pt idx="290">
                  <c:v>2.5565722517400845E-3</c:v>
                </c:pt>
                <c:pt idx="291">
                  <c:v>2.5583775600862674E-3</c:v>
                </c:pt>
                <c:pt idx="292">
                  <c:v>2.5589645161038736E-3</c:v>
                </c:pt>
                <c:pt idx="293">
                  <c:v>2.5592839443558178E-3</c:v>
                </c:pt>
                <c:pt idx="294">
                  <c:v>2.5598693578432596E-3</c:v>
                </c:pt>
                <c:pt idx="295">
                  <c:v>2.5616079801854112E-3</c:v>
                </c:pt>
                <c:pt idx="296">
                  <c:v>2.5621807989009123E-3</c:v>
                </c:pt>
                <c:pt idx="297">
                  <c:v>2.5627498319063407E-3</c:v>
                </c:pt>
                <c:pt idx="298">
                  <c:v>2.5633148243912993E-3</c:v>
                </c:pt>
                <c:pt idx="299">
                  <c:v>2.563875521549843E-3</c:v>
                </c:pt>
                <c:pt idx="300">
                  <c:v>2.5655292929808258E-3</c:v>
                </c:pt>
                <c:pt idx="301">
                  <c:v>2.5660702607484404E-3</c:v>
                </c:pt>
                <c:pt idx="302">
                  <c:v>2.5666056591474497E-3</c:v>
                </c:pt>
                <c:pt idx="303">
                  <c:v>2.5671352333701291E-3</c:v>
                </c:pt>
                <c:pt idx="304">
                  <c:v>2.5676587286069708E-3</c:v>
                </c:pt>
                <c:pt idx="305">
                  <c:v>2.5691901923136388E-3</c:v>
                </c:pt>
                <c:pt idx="306">
                  <c:v>2.5696868235174069E-3</c:v>
                </c:pt>
                <c:pt idx="307">
                  <c:v>2.5701761016904755E-3</c:v>
                </c:pt>
                <c:pt idx="308">
                  <c:v>2.5706578019080405E-3</c:v>
                </c:pt>
                <c:pt idx="309">
                  <c:v>2.5711318612514694E-3</c:v>
                </c:pt>
                <c:pt idx="310">
                  <c:v>2.5728559964580209E-3</c:v>
                </c:pt>
                <c:pt idx="311">
                  <c:v>2.5731259011759111E-3</c:v>
                </c:pt>
                <c:pt idx="312">
                  <c:v>2.5733931835170754E-3</c:v>
                </c:pt>
                <c:pt idx="313">
                  <c:v>2.5738249082163864E-3</c:v>
                </c:pt>
                <c:pt idx="314">
                  <c:v>2.5742502047112334E-3</c:v>
                </c:pt>
                <c:pt idx="315">
                  <c:v>2.5756464159287901E-3</c:v>
                </c:pt>
                <c:pt idx="316">
                  <c:v>2.5760460174572876E-3</c:v>
                </c:pt>
                <c:pt idx="317">
                  <c:v>2.5764402392957578E-3</c:v>
                </c:pt>
                <c:pt idx="318">
                  <c:v>2.576829258800773E-3</c:v>
                </c:pt>
                <c:pt idx="319">
                  <c:v>2.5775147689867531E-3</c:v>
                </c:pt>
                <c:pt idx="320">
                  <c:v>2.5783368606696849E-3</c:v>
                </c:pt>
                <c:pt idx="321">
                  <c:v>2.5787025288938757E-3</c:v>
                </c:pt>
                <c:pt idx="322">
                  <c:v>2.579064058938135E-3</c:v>
                </c:pt>
                <c:pt idx="323">
                  <c:v>2.5794216281625577E-3</c:v>
                </c:pt>
                <c:pt idx="324">
                  <c:v>2.5800685715048391E-3</c:v>
                </c:pt>
                <c:pt idx="325">
                  <c:v>2.5808158440426467E-3</c:v>
                </c:pt>
                <c:pt idx="326">
                  <c:v>2.5811562695552208E-3</c:v>
                </c:pt>
                <c:pt idx="327">
                  <c:v>2.5814937984041252E-3</c:v>
                </c:pt>
                <c:pt idx="328">
                  <c:v>2.5818286079485738E-3</c:v>
                </c:pt>
                <c:pt idx="329">
                  <c:v>2.582458246465092E-3</c:v>
                </c:pt>
                <c:pt idx="330">
                  <c:v>2.583144200281075E-3</c:v>
                </c:pt>
                <c:pt idx="331">
                  <c:v>2.5834680737011509E-3</c:v>
                </c:pt>
                <c:pt idx="332">
                  <c:v>2.5837902919773419E-3</c:v>
                </c:pt>
                <c:pt idx="333">
                  <c:v>2.5841110324679823E-3</c:v>
                </c:pt>
                <c:pt idx="334">
                  <c:v>2.5847433347065208E-3</c:v>
                </c:pt>
                <c:pt idx="335">
                  <c:v>2.585382763785748E-3</c:v>
                </c:pt>
                <c:pt idx="336">
                  <c:v>2.5856987757544663E-3</c:v>
                </c:pt>
                <c:pt idx="337">
                  <c:v>2.5860143741008477E-3</c:v>
                </c:pt>
                <c:pt idx="338">
                  <c:v>2.5863297361841068E-3</c:v>
                </c:pt>
                <c:pt idx="339">
                  <c:v>2.5869833772233283E-3</c:v>
                </c:pt>
                <c:pt idx="340">
                  <c:v>2.5875923691019162E-3</c:v>
                </c:pt>
                <c:pt idx="341">
                  <c:v>2.5879092102806811E-3</c:v>
                </c:pt>
                <c:pt idx="342">
                  <c:v>2.5882268793604177E-3</c:v>
                </c:pt>
                <c:pt idx="343">
                  <c:v>2.5885455537029843E-3</c:v>
                </c:pt>
                <c:pt idx="344">
                  <c:v>2.5892379151502567E-3</c:v>
                </c:pt>
                <c:pt idx="345">
                  <c:v>2.5898338509149016E-3</c:v>
                </c:pt>
                <c:pt idx="346">
                  <c:v>2.5901602119836149E-3</c:v>
                </c:pt>
                <c:pt idx="347">
                  <c:v>2.5904886424810147E-3</c:v>
                </c:pt>
                <c:pt idx="348">
                  <c:v>2.5908193197689577E-3</c:v>
                </c:pt>
                <c:pt idx="349">
                  <c:v>2.5915664897591356E-3</c:v>
                </c:pt>
                <c:pt idx="350">
                  <c:v>2.5921680440474499E-3</c:v>
                </c:pt>
                <c:pt idx="351">
                  <c:v>2.5925126157071575E-3</c:v>
                </c:pt>
                <c:pt idx="352">
                  <c:v>2.5928604983259081E-3</c:v>
                </c:pt>
                <c:pt idx="353">
                  <c:v>2.5932118692646778E-3</c:v>
                </c:pt>
                <c:pt idx="354">
                  <c:v>2.5940286424700927E-3</c:v>
                </c:pt>
                <c:pt idx="355">
                  <c:v>2.5946557834703064E-3</c:v>
                </c:pt>
                <c:pt idx="356">
                  <c:v>2.5950272564431959E-3</c:v>
                </c:pt>
                <c:pt idx="357">
                  <c:v>2.5951580153854509E-3</c:v>
                </c:pt>
                <c:pt idx="358">
                  <c:v>2.5952886274305874E-3</c:v>
                </c:pt>
                <c:pt idx="359">
                  <c:v>2.5956665796641343E-3</c:v>
                </c:pt>
                <c:pt idx="360">
                  <c:v>2.5970931656943237E-3</c:v>
                </c:pt>
                <c:pt idx="361">
                  <c:v>2.5972302978127435E-3</c:v>
                </c:pt>
                <c:pt idx="362">
                  <c:v>2.5976351111611047E-3</c:v>
                </c:pt>
                <c:pt idx="363">
                  <c:v>2.5980458406367202E-3</c:v>
                </c:pt>
                <c:pt idx="364">
                  <c:v>2.5984626675410213E-3</c:v>
                </c:pt>
                <c:pt idx="365">
                  <c:v>2.6000419854162564E-3</c:v>
                </c:pt>
                <c:pt idx="366">
                  <c:v>2.6001945754872014E-3</c:v>
                </c:pt>
                <c:pt idx="367">
                  <c:v>2.6006446090662953E-3</c:v>
                </c:pt>
                <c:pt idx="368">
                  <c:v>2.6011018278862606E-3</c:v>
                </c:pt>
                <c:pt idx="369">
                  <c:v>2.6015664132512293E-3</c:v>
                </c:pt>
                <c:pt idx="370">
                  <c:v>2.603325995456584E-3</c:v>
                </c:pt>
                <c:pt idx="371">
                  <c:v>2.6035020462014608E-3</c:v>
                </c:pt>
                <c:pt idx="372">
                  <c:v>2.6040061838273161E-3</c:v>
                </c:pt>
                <c:pt idx="373">
                  <c:v>2.6045186685068858E-3</c:v>
                </c:pt>
                <c:pt idx="374">
                  <c:v>2.6050391450035157E-3</c:v>
                </c:pt>
                <c:pt idx="375">
                  <c:v>2.6077452157020498E-3</c:v>
                </c:pt>
                <c:pt idx="376">
                  <c:v>2.6083039296718675E-3</c:v>
                </c:pt>
                <c:pt idx="377">
                  <c:v>2.6088673976463195E-3</c:v>
                </c:pt>
                <c:pt idx="378">
                  <c:v>2.6115029918667848E-3</c:v>
                </c:pt>
                <c:pt idx="379">
                  <c:v>2.6117398584845448E-3</c:v>
                </c:pt>
                <c:pt idx="380">
                  <c:v>2.6123221370207101E-3</c:v>
                </c:pt>
                <c:pt idx="381">
                  <c:v>2.6129059317373774E-3</c:v>
                </c:pt>
                <c:pt idx="382">
                  <c:v>2.6149892692757539E-3</c:v>
                </c:pt>
                <c:pt idx="383">
                  <c:v>2.6152470214542887E-3</c:v>
                </c:pt>
                <c:pt idx="384">
                  <c:v>2.6158314588553555E-3</c:v>
                </c:pt>
                <c:pt idx="385">
                  <c:v>2.6164146371484196E-3</c:v>
                </c:pt>
                <c:pt idx="386">
                  <c:v>2.6169960937852464E-3</c:v>
                </c:pt>
                <c:pt idx="387">
                  <c:v>2.6190180364061952E-3</c:v>
                </c:pt>
                <c:pt idx="388">
                  <c:v>2.6192954527703735E-3</c:v>
                </c:pt>
                <c:pt idx="389">
                  <c:v>2.6198613628772849E-3</c:v>
                </c:pt>
                <c:pt idx="390">
                  <c:v>2.6204227760277471E-3</c:v>
                </c:pt>
                <c:pt idx="391">
                  <c:v>2.6209792296717246E-3</c:v>
                </c:pt>
                <c:pt idx="392">
                  <c:v>2.6228558409984244E-3</c:v>
                </c:pt>
                <c:pt idx="393">
                  <c:v>2.623146198148765E-3</c:v>
                </c:pt>
                <c:pt idx="394">
                  <c:v>2.6236709159863773E-3</c:v>
                </c:pt>
                <c:pt idx="395">
                  <c:v>2.6241878990073872E-3</c:v>
                </c:pt>
                <c:pt idx="396">
                  <c:v>2.6246966846599591E-3</c:v>
                </c:pt>
                <c:pt idx="397">
                  <c:v>2.6263457703483537E-3</c:v>
                </c:pt>
                <c:pt idx="398">
                  <c:v>2.6266406025293241E-3</c:v>
                </c:pt>
                <c:pt idx="399">
                  <c:v>2.6269369364340101E-3</c:v>
                </c:pt>
                <c:pt idx="400">
                  <c:v>2.627397545201754E-3</c:v>
                </c:pt>
                <c:pt idx="401">
                  <c:v>2.6278469630808326E-3</c:v>
                </c:pt>
                <c:pt idx="402">
                  <c:v>2.6294203053331047E-3</c:v>
                </c:pt>
                <c:pt idx="403">
                  <c:v>2.6297070032871355E-3</c:v>
                </c:pt>
                <c:pt idx="404">
                  <c:v>2.6299943484717637E-3</c:v>
                </c:pt>
                <c:pt idx="405">
                  <c:v>2.6302822678386235E-3</c:v>
                </c:pt>
                <c:pt idx="406">
                  <c:v>2.6306402525692338E-3</c:v>
                </c:pt>
                <c:pt idx="407">
                  <c:v>2.6316543502855395E-3</c:v>
                </c:pt>
                <c:pt idx="408">
                  <c:v>2.6319257658618351E-3</c:v>
                </c:pt>
                <c:pt idx="409">
                  <c:v>2.6321968282377686E-3</c:v>
                </c:pt>
                <c:pt idx="410">
                  <c:v>2.6324581995419813E-3</c:v>
                </c:pt>
                <c:pt idx="411">
                  <c:v>2.6327018314918019E-3</c:v>
                </c:pt>
                <c:pt idx="412">
                  <c:v>2.6331591738080707E-3</c:v>
                </c:pt>
                <c:pt idx="413">
                  <c:v>2.6333992130671805E-3</c:v>
                </c:pt>
                <c:pt idx="414">
                  <c:v>2.6336375297875635E-3</c:v>
                </c:pt>
                <c:pt idx="415">
                  <c:v>2.6337649029283747E-3</c:v>
                </c:pt>
                <c:pt idx="416">
                  <c:v>2.633871262487849E-3</c:v>
                </c:pt>
                <c:pt idx="417">
                  <c:v>2.6334866171034252E-3</c:v>
                </c:pt>
                <c:pt idx="418">
                  <c:v>2.6336752975508015E-3</c:v>
                </c:pt>
                <c:pt idx="419">
                  <c:v>2.6334057252633629E-3</c:v>
                </c:pt>
                <c:pt idx="420">
                  <c:v>2.633329317166074E-3</c:v>
                </c:pt>
                <c:pt idx="421">
                  <c:v>2.6326670261380123E-3</c:v>
                </c:pt>
                <c:pt idx="422">
                  <c:v>2.6327733785978741E-3</c:v>
                </c:pt>
                <c:pt idx="423">
                  <c:v>2.6325695549178022E-3</c:v>
                </c:pt>
                <c:pt idx="424">
                  <c:v>2.6323388906273324E-3</c:v>
                </c:pt>
                <c:pt idx="425">
                  <c:v>2.6320809332301019E-3</c:v>
                </c:pt>
                <c:pt idx="426">
                  <c:v>2.6310088946938778E-3</c:v>
                </c:pt>
                <c:pt idx="427">
                  <c:v>2.630767122663085E-3</c:v>
                </c:pt>
                <c:pt idx="428">
                  <c:v>2.6303659123077718E-3</c:v>
                </c:pt>
                <c:pt idx="429">
                  <c:v>2.6299346938807428E-3</c:v>
                </c:pt>
                <c:pt idx="430">
                  <c:v>2.6294730148909221E-3</c:v>
                </c:pt>
                <c:pt idx="431">
                  <c:v>2.6279638478490385E-3</c:v>
                </c:pt>
                <c:pt idx="432">
                  <c:v>2.6273126435183182E-3</c:v>
                </c:pt>
                <c:pt idx="433">
                  <c:v>2.6266918743827541E-3</c:v>
                </c:pt>
                <c:pt idx="434">
                  <c:v>2.6260380051744111E-3</c:v>
                </c:pt>
                <c:pt idx="435">
                  <c:v>2.6253512422556189E-3</c:v>
                </c:pt>
                <c:pt idx="436">
                  <c:v>2.6233996237137085E-3</c:v>
                </c:pt>
                <c:pt idx="437">
                  <c:v>2.6223062477020876E-3</c:v>
                </c:pt>
                <c:pt idx="438">
                  <c:v>2.6214789663002989E-3</c:v>
                </c:pt>
                <c:pt idx="439">
                  <c:v>2.6206286529726268E-3</c:v>
                </c:pt>
                <c:pt idx="440">
                  <c:v>2.61975699830837E-3</c:v>
                </c:pt>
                <c:pt idx="441">
                  <c:v>2.6158012928543029E-3</c:v>
                </c:pt>
                <c:pt idx="442">
                  <c:v>2.6148331616969978E-3</c:v>
                </c:pt>
                <c:pt idx="443">
                  <c:v>2.613854074300895E-3</c:v>
                </c:pt>
                <c:pt idx="444">
                  <c:v>2.6128657398091508E-3</c:v>
                </c:pt>
                <c:pt idx="445">
                  <c:v>2.6098623451729355E-3</c:v>
                </c:pt>
                <c:pt idx="446">
                  <c:v>2.6088541137043657E-3</c:v>
                </c:pt>
                <c:pt idx="447">
                  <c:v>2.6078451808354539E-3</c:v>
                </c:pt>
                <c:pt idx="448">
                  <c:v>2.6068372556995604E-3</c:v>
                </c:pt>
                <c:pt idx="449">
                  <c:v>2.605832047430044E-3</c:v>
                </c:pt>
                <c:pt idx="450">
                  <c:v>2.6028498151097214E-3</c:v>
                </c:pt>
                <c:pt idx="451">
                  <c:v>2.6018725655903309E-3</c:v>
                </c:pt>
                <c:pt idx="452">
                  <c:v>2.6009065785729465E-3</c:v>
                </c:pt>
                <c:pt idx="453">
                  <c:v>2.5999535631784586E-3</c:v>
                </c:pt>
                <c:pt idx="454">
                  <c:v>2.5990152285295396E-3</c:v>
                </c:pt>
                <c:pt idx="455">
                  <c:v>2.5963054002383916E-3</c:v>
                </c:pt>
                <c:pt idx="456">
                  <c:v>2.5954428797485989E-3</c:v>
                </c:pt>
                <c:pt idx="457">
                  <c:v>2.594603585587457E-3</c:v>
                </c:pt>
                <c:pt idx="458">
                  <c:v>2.5937892268687317E-3</c:v>
                </c:pt>
                <c:pt idx="459">
                  <c:v>2.5930015127044077E-3</c:v>
                </c:pt>
                <c:pt idx="460">
                  <c:v>2.5907122276889469E-3</c:v>
                </c:pt>
                <c:pt idx="461">
                  <c:v>2.5900847193296148E-3</c:v>
                </c:pt>
                <c:pt idx="462">
                  <c:v>2.589493348773069E-3</c:v>
                </c:pt>
                <c:pt idx="463">
                  <c:v>2.5889398065619186E-3</c:v>
                </c:pt>
                <c:pt idx="464">
                  <c:v>2.588623599755261E-3</c:v>
                </c:pt>
                <c:pt idx="465">
                  <c:v>2.5867986897577131E-3</c:v>
                </c:pt>
                <c:pt idx="466">
                  <c:v>2.5865076190683509E-3</c:v>
                </c:pt>
                <c:pt idx="467">
                  <c:v>2.5862662105464338E-3</c:v>
                </c:pt>
                <c:pt idx="468">
                  <c:v>2.5868806267407736E-3</c:v>
                </c:pt>
                <c:pt idx="469">
                  <c:v>2.585831009163363E-3</c:v>
                </c:pt>
                <c:pt idx="470">
                  <c:v>2.5858632697666941E-3</c:v>
                </c:pt>
                <c:pt idx="471">
                  <c:v>2.5859553358680066E-3</c:v>
                </c:pt>
                <c:pt idx="472">
                  <c:v>2.5861088980292908E-3</c:v>
                </c:pt>
                <c:pt idx="473">
                  <c:v>2.5878090748921718E-3</c:v>
                </c:pt>
                <c:pt idx="474">
                  <c:v>2.5873719186575318E-3</c:v>
                </c:pt>
                <c:pt idx="475">
                  <c:v>2.5878583196868284E-3</c:v>
                </c:pt>
                <c:pt idx="476">
                  <c:v>2.5884163602299631E-3</c:v>
                </c:pt>
                <c:pt idx="477">
                  <c:v>2.589047730878878E-3</c:v>
                </c:pt>
                <c:pt idx="478">
                  <c:v>2.5931469981358953E-3</c:v>
                </c:pt>
                <c:pt idx="479">
                  <c:v>2.5933637067337978E-3</c:v>
                </c:pt>
                <c:pt idx="480">
                  <c:v>2.5944705607194979E-3</c:v>
                </c:pt>
                <c:pt idx="481">
                  <c:v>2.5956625791043303E-3</c:v>
                </c:pt>
                <c:pt idx="482">
                  <c:v>2.599950384614632E-3</c:v>
                </c:pt>
                <c:pt idx="483">
                  <c:v>2.6013161095635351E-3</c:v>
                </c:pt>
                <c:pt idx="484">
                  <c:v>2.6029593097120205E-3</c:v>
                </c:pt>
                <c:pt idx="485">
                  <c:v>2.6046978182270911E-3</c:v>
                </c:pt>
                <c:pt idx="486">
                  <c:v>2.6065333258028776E-3</c:v>
                </c:pt>
                <c:pt idx="487">
                  <c:v>2.6122983504720861E-3</c:v>
                </c:pt>
                <c:pt idx="488">
                  <c:v>2.6148791609235038E-3</c:v>
                </c:pt>
                <c:pt idx="489">
                  <c:v>2.6172250245619184E-3</c:v>
                </c:pt>
                <c:pt idx="490">
                  <c:v>2.6196780316469479E-3</c:v>
                </c:pt>
                <c:pt idx="491">
                  <c:v>2.6222398729502452E-3</c:v>
                </c:pt>
                <c:pt idx="492">
                  <c:v>2.6295879571862093E-3</c:v>
                </c:pt>
                <c:pt idx="493">
                  <c:v>2.6336093962883601E-3</c:v>
                </c:pt>
                <c:pt idx="494">
                  <c:v>2.6367407707625717E-3</c:v>
                </c:pt>
                <c:pt idx="495">
                  <c:v>2.6399911243880129E-3</c:v>
                </c:pt>
                <c:pt idx="496">
                  <c:v>2.6433618846055176E-3</c:v>
                </c:pt>
                <c:pt idx="497">
                  <c:v>2.652370035406108E-3</c:v>
                </c:pt>
                <c:pt idx="498">
                  <c:v>2.6580357983504756E-3</c:v>
                </c:pt>
                <c:pt idx="499">
                  <c:v>2.661994375278589E-3</c:v>
                </c:pt>
                <c:pt idx="500">
                  <c:v>2.6660658310202331E-3</c:v>
                </c:pt>
                <c:pt idx="501">
                  <c:v>2.6702485852909781E-3</c:v>
                </c:pt>
                <c:pt idx="502">
                  <c:v>2.6714638667419406E-3</c:v>
                </c:pt>
                <c:pt idx="503">
                  <c:v>2.6880609820653413E-3</c:v>
                </c:pt>
                <c:pt idx="504">
                  <c:v>2.6927765247953066E-3</c:v>
                </c:pt>
                <c:pt idx="505">
                  <c:v>2.6975938843891976E-3</c:v>
                </c:pt>
                <c:pt idx="506">
                  <c:v>2.7025114805722741E-3</c:v>
                </c:pt>
                <c:pt idx="507">
                  <c:v>2.7143484103895545E-3</c:v>
                </c:pt>
                <c:pt idx="508">
                  <c:v>2.7231526257016489E-3</c:v>
                </c:pt>
                <c:pt idx="509">
                  <c:v>2.7285477006989906E-3</c:v>
                </c:pt>
                <c:pt idx="510">
                  <c:v>2.7340335306229855E-3</c:v>
                </c:pt>
                <c:pt idx="511">
                  <c:v>2.7396085351900851E-3</c:v>
                </c:pt>
                <c:pt idx="512">
                  <c:v>2.7525502181009534E-3</c:v>
                </c:pt>
                <c:pt idx="513">
                  <c:v>2.7627686941163608E-3</c:v>
                </c:pt>
                <c:pt idx="514">
                  <c:v>2.7687658675365125E-3</c:v>
                </c:pt>
                <c:pt idx="515">
                  <c:v>2.7748427338280001E-3</c:v>
                </c:pt>
                <c:pt idx="516">
                  <c:v>2.7809977126799657E-3</c:v>
                </c:pt>
                <c:pt idx="517">
                  <c:v>2.7948530939149599E-3</c:v>
                </c:pt>
                <c:pt idx="518">
                  <c:v>2.8407265191272403E-3</c:v>
                </c:pt>
                <c:pt idx="519">
                  <c:v>2.8896399608641572E-3</c:v>
                </c:pt>
                <c:pt idx="520">
                  <c:v>2.94106286757263E-3</c:v>
                </c:pt>
                <c:pt idx="521">
                  <c:v>2.9944646652282029E-3</c:v>
                </c:pt>
                <c:pt idx="522">
                  <c:v>3.0493147542725312E-3</c:v>
                </c:pt>
                <c:pt idx="523">
                  <c:v>3.0931437860848773E-3</c:v>
                </c:pt>
                <c:pt idx="524">
                  <c:v>3.1494897536450696E-3</c:v>
                </c:pt>
                <c:pt idx="525">
                  <c:v>3.2057245157874085E-3</c:v>
                </c:pt>
                <c:pt idx="526">
                  <c:v>3.2613001428580713E-3</c:v>
                </c:pt>
                <c:pt idx="527">
                  <c:v>3.3268485994683633E-3</c:v>
                </c:pt>
                <c:pt idx="528">
                  <c:v>3.3799825376217099E-3</c:v>
                </c:pt>
                <c:pt idx="529">
                  <c:v>3.4319870547254647E-3</c:v>
                </c:pt>
                <c:pt idx="530">
                  <c:v>3.4828621054195765E-3</c:v>
                </c:pt>
                <c:pt idx="531">
                  <c:v>3.5326076453294822E-3</c:v>
                </c:pt>
                <c:pt idx="532">
                  <c:v>3.5812236310678314E-3</c:v>
                </c:pt>
                <c:pt idx="533">
                  <c:v>3.6287100202293133E-3</c:v>
                </c:pt>
                <c:pt idx="534">
                  <c:v>3.6750667713949668E-3</c:v>
                </c:pt>
                <c:pt idx="535">
                  <c:v>3.7202938441304582E-3</c:v>
                </c:pt>
                <c:pt idx="536">
                  <c:v>3.7525374593439585E-3</c:v>
                </c:pt>
                <c:pt idx="537">
                  <c:v>3.7958260674693842E-3</c:v>
                </c:pt>
                <c:pt idx="538">
                  <c:v>3.8379849191587903E-3</c:v>
                </c:pt>
                <c:pt idx="539">
                  <c:v>3.8790139792065732E-3</c:v>
                </c:pt>
                <c:pt idx="540">
                  <c:v>3.9189132133436635E-3</c:v>
                </c:pt>
                <c:pt idx="541">
                  <c:v>3.9576825882492329E-3</c:v>
                </c:pt>
                <c:pt idx="542">
                  <c:v>3.9953220715434924E-3</c:v>
                </c:pt>
                <c:pt idx="543">
                  <c:v>4.0318316317912908E-3</c:v>
                </c:pt>
                <c:pt idx="544">
                  <c:v>4.0672112385003152E-3</c:v>
                </c:pt>
                <c:pt idx="545">
                  <c:v>4.0992009666710252E-3</c:v>
                </c:pt>
                <c:pt idx="546">
                  <c:v>4.132400921874101E-3</c:v>
                </c:pt>
                <c:pt idx="547">
                  <c:v>4.1644708494924885E-3</c:v>
                </c:pt>
                <c:pt idx="548">
                  <c:v>4.1954107230386221E-3</c:v>
                </c:pt>
                <c:pt idx="549">
                  <c:v>4.234836328807997E-3</c:v>
                </c:pt>
                <c:pt idx="550">
                  <c:v>4.2631140429348355E-3</c:v>
                </c:pt>
                <c:pt idx="551">
                  <c:v>4.2902615656844282E-3</c:v>
                </c:pt>
                <c:pt idx="552">
                  <c:v>4.3162788733748783E-3</c:v>
                </c:pt>
                <c:pt idx="553">
                  <c:v>4.3363843821255408E-3</c:v>
                </c:pt>
                <c:pt idx="554">
                  <c:v>4.360382538876148E-3</c:v>
                </c:pt>
                <c:pt idx="555">
                  <c:v>4.3832679340896413E-3</c:v>
                </c:pt>
                <c:pt idx="556">
                  <c:v>4.4171993485924346E-3</c:v>
                </c:pt>
                <c:pt idx="557">
                  <c:v>4.4389832172910763E-3</c:v>
                </c:pt>
                <c:pt idx="558">
                  <c:v>4.4586593986700963E-3</c:v>
                </c:pt>
                <c:pt idx="559">
                  <c:v>4.4776942885478739E-3</c:v>
                </c:pt>
                <c:pt idx="560">
                  <c:v>4.4961916128361213E-3</c:v>
                </c:pt>
                <c:pt idx="561">
                  <c:v>4.5142550996312772E-3</c:v>
                </c:pt>
                <c:pt idx="562">
                  <c:v>4.5319884790841264E-3</c:v>
                </c:pt>
                <c:pt idx="563">
                  <c:v>4.5494954832993734E-3</c:v>
                </c:pt>
                <c:pt idx="564">
                  <c:v>4.566879846265171E-3</c:v>
                </c:pt>
                <c:pt idx="565">
                  <c:v>4.5842453038037806E-3</c:v>
                </c:pt>
                <c:pt idx="566">
                  <c:v>4.6016955935592446E-3</c:v>
                </c:pt>
                <c:pt idx="567">
                  <c:v>4.6193312289281559E-3</c:v>
                </c:pt>
                <c:pt idx="568">
                  <c:v>4.6371985369539105E-3</c:v>
                </c:pt>
                <c:pt idx="569">
                  <c:v>4.6552988817722693E-3</c:v>
                </c:pt>
                <c:pt idx="570">
                  <c:v>4.6736322665695846E-3</c:v>
                </c:pt>
                <c:pt idx="571">
                  <c:v>4.6921986945700897E-3</c:v>
                </c:pt>
                <c:pt idx="572">
                  <c:v>4.7109981690429438E-3</c:v>
                </c:pt>
                <c:pt idx="573">
                  <c:v>4.7300306932951874E-3</c:v>
                </c:pt>
                <c:pt idx="574">
                  <c:v>4.7492962706752661E-3</c:v>
                </c:pt>
                <c:pt idx="575">
                  <c:v>4.7673270428856811E-3</c:v>
                </c:pt>
                <c:pt idx="576">
                  <c:v>4.7870418314224445E-3</c:v>
                </c:pt>
                <c:pt idx="577">
                  <c:v>4.8069896789999563E-3</c:v>
                </c:pt>
                <c:pt idx="578">
                  <c:v>4.8271705890889551E-3</c:v>
                </c:pt>
                <c:pt idx="579">
                  <c:v>4.850657209615218E-3</c:v>
                </c:pt>
                <c:pt idx="580">
                  <c:v>4.8697840433859418E-3</c:v>
                </c:pt>
                <c:pt idx="581">
                  <c:v>4.8906810898899722E-3</c:v>
                </c:pt>
                <c:pt idx="582">
                  <c:v>4.9118112177928943E-3</c:v>
                </c:pt>
                <c:pt idx="583">
                  <c:v>4.9331744308131475E-3</c:v>
                </c:pt>
                <c:pt idx="584">
                  <c:v>4.9547707327096914E-3</c:v>
                </c:pt>
                <c:pt idx="585">
                  <c:v>4.9766001272828937E-3</c:v>
                </c:pt>
                <c:pt idx="586">
                  <c:v>4.9986626183754048E-3</c:v>
                </c:pt>
                <c:pt idx="587">
                  <c:v>5.0209582098686371E-3</c:v>
                </c:pt>
                <c:pt idx="588">
                  <c:v>5.0417989210070182E-3</c:v>
                </c:pt>
                <c:pt idx="589">
                  <c:v>5.0645437594912888E-3</c:v>
                </c:pt>
                <c:pt idx="590">
                  <c:v>5.0875217053181088E-3</c:v>
                </c:pt>
                <c:pt idx="591">
                  <c:v>5.1107327624872459E-3</c:v>
                </c:pt>
                <c:pt idx="592">
                  <c:v>5.1341769350394363E-3</c:v>
                </c:pt>
                <c:pt idx="593">
                  <c:v>5.1578542270537125E-3</c:v>
                </c:pt>
                <c:pt idx="594">
                  <c:v>5.1817646426536388E-3</c:v>
                </c:pt>
                <c:pt idx="595">
                  <c:v>5.2059081860010735E-3</c:v>
                </c:pt>
                <c:pt idx="596">
                  <c:v>5.2302848612979565E-3</c:v>
                </c:pt>
                <c:pt idx="597">
                  <c:v>5.2548946727871927E-3</c:v>
                </c:pt>
                <c:pt idx="598">
                  <c:v>5.2778813940135413E-3</c:v>
                </c:pt>
                <c:pt idx="599">
                  <c:v>5.3029404742342351E-3</c:v>
                </c:pt>
                <c:pt idx="600">
                  <c:v>5.3301229674552865E-3</c:v>
                </c:pt>
                <c:pt idx="601">
                  <c:v>5.3575743047530053E-3</c:v>
                </c:pt>
                <c:pt idx="602">
                  <c:v>5.3833668960693954E-3</c:v>
                </c:pt>
                <c:pt idx="603">
                  <c:v>5.4093926554874593E-3</c:v>
                </c:pt>
                <c:pt idx="604">
                  <c:v>5.4356515875889555E-3</c:v>
                </c:pt>
                <c:pt idx="605">
                  <c:v>5.460166590242517E-3</c:v>
                </c:pt>
                <c:pt idx="606">
                  <c:v>5.4868748241729487E-3</c:v>
                </c:pt>
                <c:pt idx="607">
                  <c:v>5.5138157578615114E-3</c:v>
                </c:pt>
                <c:pt idx="608">
                  <c:v>5.5409876583597077E-3</c:v>
                </c:pt>
                <c:pt idx="609">
                  <c:v>5.5683885889482058E-3</c:v>
                </c:pt>
                <c:pt idx="610">
                  <c:v>5.5980768741637167E-3</c:v>
                </c:pt>
                <c:pt idx="611">
                  <c:v>5.6259460754941974E-3</c:v>
                </c:pt>
                <c:pt idx="612">
                  <c:v>5.6540383367707833E-3</c:v>
                </c:pt>
                <c:pt idx="613">
                  <c:v>5.6823517423360117E-3</c:v>
                </c:pt>
                <c:pt idx="614">
                  <c:v>5.710884376513038E-3</c:v>
                </c:pt>
                <c:pt idx="615">
                  <c:v>5.7396343236082803E-3</c:v>
                </c:pt>
                <c:pt idx="616">
                  <c:v>5.7685996679078949E-3</c:v>
                </c:pt>
                <c:pt idx="617">
                  <c:v>5.7977784936768962E-3</c:v>
                </c:pt>
                <c:pt idx="618">
                  <c:v>5.8271688851591541E-3</c:v>
                </c:pt>
                <c:pt idx="619">
                  <c:v>5.85676892750855E-3</c:v>
                </c:pt>
                <c:pt idx="620">
                  <c:v>5.8865771799098514E-3</c:v>
                </c:pt>
                <c:pt idx="621">
                  <c:v>5.916593445479618E-3</c:v>
                </c:pt>
                <c:pt idx="622">
                  <c:v>5.9468177289264627E-3</c:v>
                </c:pt>
                <c:pt idx="623">
                  <c:v>5.977250034995117E-3</c:v>
                </c:pt>
                <c:pt idx="624">
                  <c:v>6.0078903684620249E-3</c:v>
                </c:pt>
                <c:pt idx="625">
                  <c:v>6.0387387341353464E-3</c:v>
                </c:pt>
                <c:pt idx="626">
                  <c:v>6.0697951368567146E-3</c:v>
                </c:pt>
                <c:pt idx="627">
                  <c:v>6.0987362453862907E-3</c:v>
                </c:pt>
                <c:pt idx="628">
                  <c:v>6.1301933493815635E-3</c:v>
                </c:pt>
                <c:pt idx="629">
                  <c:v>6.1618584985749132E-3</c:v>
                </c:pt>
                <c:pt idx="630">
                  <c:v>6.193731697881664E-3</c:v>
                </c:pt>
                <c:pt idx="631">
                  <c:v>6.2258129522483113E-3</c:v>
                </c:pt>
                <c:pt idx="632">
                  <c:v>6.2605026064535187E-3</c:v>
                </c:pt>
                <c:pt idx="633">
                  <c:v>6.2930154068246251E-3</c:v>
                </c:pt>
                <c:pt idx="634">
                  <c:v>6.3257362841537866E-3</c:v>
                </c:pt>
                <c:pt idx="635">
                  <c:v>6.358665243577752E-3</c:v>
                </c:pt>
                <c:pt idx="636">
                  <c:v>6.3918022902632208E-3</c:v>
                </c:pt>
                <c:pt idx="637">
                  <c:v>6.4251474294121317E-3</c:v>
                </c:pt>
                <c:pt idx="638">
                  <c:v>6.4587006662581358E-3</c:v>
                </c:pt>
                <c:pt idx="639">
                  <c:v>6.4924620060674799E-3</c:v>
                </c:pt>
                <c:pt idx="640">
                  <c:v>6.521385153392561E-3</c:v>
                </c:pt>
                <c:pt idx="641">
                  <c:v>6.5555317612533545E-3</c:v>
                </c:pt>
                <c:pt idx="642">
                  <c:v>6.5898864734143595E-3</c:v>
                </c:pt>
                <c:pt idx="643">
                  <c:v>6.6244492951498882E-3</c:v>
                </c:pt>
                <c:pt idx="644">
                  <c:v>6.6592202317693723E-3</c:v>
                </c:pt>
                <c:pt idx="645">
                  <c:v>6.6967991427899307E-3</c:v>
                </c:pt>
                <c:pt idx="646">
                  <c:v>6.7293864710447201E-3</c:v>
                </c:pt>
                <c:pt idx="647">
                  <c:v>6.7647817844752357E-3</c:v>
                </c:pt>
                <c:pt idx="648">
                  <c:v>6.8003852343363116E-3</c:v>
                </c:pt>
                <c:pt idx="649">
                  <c:v>6.8388587808318928E-3</c:v>
                </c:pt>
                <c:pt idx="650">
                  <c:v>6.8722165652542501E-3</c:v>
                </c:pt>
                <c:pt idx="651">
                  <c:v>6.9084444573397109E-3</c:v>
                </c:pt>
                <c:pt idx="652">
                  <c:v>6.9448805079165288E-3</c:v>
                </c:pt>
                <c:pt idx="653">
                  <c:v>6.9869746016663356E-3</c:v>
                </c:pt>
                <c:pt idx="654">
                  <c:v>7.0238581401507374E-3</c:v>
                </c:pt>
                <c:pt idx="655">
                  <c:v>7.0609498703097994E-3</c:v>
                </c:pt>
                <c:pt idx="656">
                  <c:v>7.0982497979674023E-3</c:v>
                </c:pt>
                <c:pt idx="657">
                  <c:v>7.1357579289773789E-3</c:v>
                </c:pt>
                <c:pt idx="658">
                  <c:v>7.1706705965226764E-3</c:v>
                </c:pt>
                <c:pt idx="659">
                  <c:v>7.2085776287317089E-3</c:v>
                </c:pt>
                <c:pt idx="660">
                  <c:v>7.2466841092187076E-3</c:v>
                </c:pt>
                <c:pt idx="661">
                  <c:v>7.2849823748039966E-3</c:v>
                </c:pt>
                <c:pt idx="662">
                  <c:v>7.3263223204434987E-3</c:v>
                </c:pt>
                <c:pt idx="663">
                  <c:v>7.3649926103711129E-3</c:v>
                </c:pt>
                <c:pt idx="664">
                  <c:v>7.4038310471108782E-3</c:v>
                </c:pt>
                <c:pt idx="665">
                  <c:v>7.4428300496430207E-3</c:v>
                </c:pt>
                <c:pt idx="666">
                  <c:v>7.4819820366693896E-3</c:v>
                </c:pt>
                <c:pt idx="667">
                  <c:v>7.5212794266108175E-3</c:v>
                </c:pt>
                <c:pt idx="668">
                  <c:v>7.5607146376053544E-3</c:v>
                </c:pt>
                <c:pt idx="669">
                  <c:v>7.6002800875047448E-3</c:v>
                </c:pt>
                <c:pt idx="670">
                  <c:v>7.6399681938709059E-3</c:v>
                </c:pt>
                <c:pt idx="671">
                  <c:v>7.6797713776608897E-3</c:v>
                </c:pt>
                <c:pt idx="672">
                  <c:v>7.7196839321981622E-3</c:v>
                </c:pt>
                <c:pt idx="673">
                  <c:v>7.7597050645126994E-3</c:v>
                </c:pt>
                <c:pt idx="674">
                  <c:v>7.7998347778745428E-3</c:v>
                </c:pt>
                <c:pt idx="675">
                  <c:v>7.8400730755651838E-3</c:v>
                </c:pt>
                <c:pt idx="676">
                  <c:v>7.8804199608731671E-3</c:v>
                </c:pt>
                <c:pt idx="677">
                  <c:v>7.9208754370976003E-3</c:v>
                </c:pt>
                <c:pt idx="678">
                  <c:v>7.9614395075437647E-3</c:v>
                </c:pt>
                <c:pt idx="679">
                  <c:v>7.999098954840328E-3</c:v>
                </c:pt>
                <c:pt idx="680">
                  <c:v>8.0398715712621249E-3</c:v>
                </c:pt>
                <c:pt idx="681">
                  <c:v>8.0807527846958032E-3</c:v>
                </c:pt>
                <c:pt idx="682">
                  <c:v>8.1217425984464516E-3</c:v>
                </c:pt>
                <c:pt idx="683">
                  <c:v>8.1658888894865344E-3</c:v>
                </c:pt>
                <c:pt idx="684">
                  <c:v>8.2071045952139543E-3</c:v>
                </c:pt>
                <c:pt idx="685">
                  <c:v>8.2484289185625736E-3</c:v>
                </c:pt>
                <c:pt idx="686">
                  <c:v>8.2898618629107922E-3</c:v>
                </c:pt>
                <c:pt idx="687">
                  <c:v>8.3314034316440532E-3</c:v>
                </c:pt>
                <c:pt idx="688">
                  <c:v>8.3730536281601334E-3</c:v>
                </c:pt>
                <c:pt idx="689">
                  <c:v>8.4148124558629783E-3</c:v>
                </c:pt>
                <c:pt idx="690">
                  <c:v>8.4566799181662201E-3</c:v>
                </c:pt>
                <c:pt idx="691">
                  <c:v>8.4986560184931829E-3</c:v>
                </c:pt>
                <c:pt idx="692">
                  <c:v>8.5344890946858921E-3</c:v>
                </c:pt>
                <c:pt idx="693">
                  <c:v>8.5766649849339238E-3</c:v>
                </c:pt>
                <c:pt idx="694">
                  <c:v>8.6189495081804169E-3</c:v>
                </c:pt>
                <c:pt idx="695">
                  <c:v>8.6613426678068019E-3</c:v>
                </c:pt>
                <c:pt idx="696">
                  <c:v>8.7099250215831991E-3</c:v>
                </c:pt>
                <c:pt idx="697">
                  <c:v>8.7525509848816654E-3</c:v>
                </c:pt>
                <c:pt idx="698">
                  <c:v>8.795285595246425E-3</c:v>
                </c:pt>
                <c:pt idx="699">
                  <c:v>8.838128856092229E-3</c:v>
                </c:pt>
                <c:pt idx="700">
                  <c:v>8.8810807708482355E-3</c:v>
                </c:pt>
                <c:pt idx="701">
                  <c:v>8.924141342949006E-3</c:v>
                </c:pt>
                <c:pt idx="702">
                  <c:v>8.9640969895020926E-3</c:v>
                </c:pt>
                <c:pt idx="703">
                  <c:v>9.0073660605460605E-3</c:v>
                </c:pt>
                <c:pt idx="704">
                  <c:v>9.0507437912338441E-3</c:v>
                </c:pt>
                <c:pt idx="705">
                  <c:v>9.1039531398985924E-3</c:v>
                </c:pt>
                <c:pt idx="706">
                  <c:v>9.1475747548532046E-3</c:v>
                </c:pt>
                <c:pt idx="707">
                  <c:v>9.1913050643146303E-3</c:v>
                </c:pt>
                <c:pt idx="708">
                  <c:v>9.2351440718603569E-3</c:v>
                </c:pt>
                <c:pt idx="709">
                  <c:v>9.2790917810740402E-3</c:v>
                </c:pt>
                <c:pt idx="710">
                  <c:v>9.3198619597882719E-3</c:v>
                </c:pt>
                <c:pt idx="711">
                  <c:v>9.3640137886499379E-3</c:v>
                </c:pt>
                <c:pt idx="712">
                  <c:v>9.4082540673808383E-3</c:v>
                </c:pt>
                <c:pt idx="713">
                  <c:v>9.4525650763383103E-3</c:v>
                </c:pt>
                <c:pt idx="714">
                  <c:v>9.500230985224031E-3</c:v>
                </c:pt>
                <c:pt idx="715">
                  <c:v>9.5446294929916464E-3</c:v>
                </c:pt>
                <c:pt idx="716">
                  <c:v>9.5890440595450734E-3</c:v>
                </c:pt>
                <c:pt idx="717">
                  <c:v>9.6334571542460671E-3</c:v>
                </c:pt>
                <c:pt idx="718">
                  <c:v>9.6778512456723448E-3</c:v>
                </c:pt>
                <c:pt idx="719">
                  <c:v>9.7222088016219975E-3</c:v>
                </c:pt>
                <c:pt idx="720">
                  <c:v>9.7665122891082007E-3</c:v>
                </c:pt>
                <c:pt idx="721">
                  <c:v>9.8107441743671402E-3</c:v>
                </c:pt>
                <c:pt idx="722">
                  <c:v>9.8548869228580159E-3</c:v>
                </c:pt>
                <c:pt idx="723">
                  <c:v>9.8989230077843535E-3</c:v>
                </c:pt>
                <c:pt idx="724">
                  <c:v>9.9428392293418946E-3</c:v>
                </c:pt>
                <c:pt idx="725">
                  <c:v>9.9866337433780206E-3</c:v>
                </c:pt>
                <c:pt idx="726">
                  <c:v>1.0030306545864202E-2</c:v>
                </c:pt>
                <c:pt idx="727">
                  <c:v>1.0073857632779838E-2</c:v>
                </c:pt>
                <c:pt idx="728">
                  <c:v>1.0117287000114017E-2</c:v>
                </c:pt>
                <c:pt idx="729">
                  <c:v>1.0160594643872572E-2</c:v>
                </c:pt>
                <c:pt idx="730">
                  <c:v>1.0203780560066612E-2</c:v>
                </c:pt>
                <c:pt idx="731">
                  <c:v>1.0243648162456197E-2</c:v>
                </c:pt>
                <c:pt idx="732">
                  <c:v>1.0286598100956537E-2</c:v>
                </c:pt>
                <c:pt idx="733">
                  <c:v>1.0329426298683358E-2</c:v>
                </c:pt>
                <c:pt idx="734">
                  <c:v>1.0372132751735753E-2</c:v>
                </c:pt>
                <c:pt idx="735">
                  <c:v>1.0414717456226168E-2</c:v>
                </c:pt>
                <c:pt idx="736">
                  <c:v>1.0460339556573533E-2</c:v>
                </c:pt>
                <c:pt idx="737">
                  <c:v>1.0502673269144636E-2</c:v>
                </c:pt>
                <c:pt idx="738">
                  <c:v>1.0544885222663867E-2</c:v>
                </c:pt>
                <c:pt idx="739">
                  <c:v>1.0586975413245403E-2</c:v>
                </c:pt>
                <c:pt idx="740">
                  <c:v>1.0628943837014886E-2</c:v>
                </c:pt>
                <c:pt idx="741">
                  <c:v>1.0670790490109399E-2</c:v>
                </c:pt>
                <c:pt idx="742">
                  <c:v>1.0712515368674841E-2</c:v>
                </c:pt>
                <c:pt idx="743">
                  <c:v>1.0754118468872965E-2</c:v>
                </c:pt>
                <c:pt idx="744">
                  <c:v>1.0789400511090935E-2</c:v>
                </c:pt>
                <c:pt idx="745">
                  <c:v>1.083077499414082E-2</c:v>
                </c:pt>
                <c:pt idx="746">
                  <c:v>1.0872027685798154E-2</c:v>
                </c:pt>
                <c:pt idx="747">
                  <c:v>1.0913158582348315E-2</c:v>
                </c:pt>
                <c:pt idx="748">
                  <c:v>1.0954167680086589E-2</c:v>
                </c:pt>
                <c:pt idx="749">
                  <c:v>1.0995054975320866E-2</c:v>
                </c:pt>
                <c:pt idx="750">
                  <c:v>1.1035820464368044E-2</c:v>
                </c:pt>
                <c:pt idx="751">
                  <c:v>1.1076464143555825E-2</c:v>
                </c:pt>
                <c:pt idx="752">
                  <c:v>1.111698600922542E-2</c:v>
                </c:pt>
                <c:pt idx="753">
                  <c:v>1.1157386057726143E-2</c:v>
                </c:pt>
                <c:pt idx="754">
                  <c:v>1.1194638395839538E-2</c:v>
                </c:pt>
                <c:pt idx="755">
                  <c:v>1.1234802268768227E-2</c:v>
                </c:pt>
                <c:pt idx="756">
                  <c:v>1.1274844313252715E-2</c:v>
                </c:pt>
                <c:pt idx="757">
                  <c:v>1.1323773018582227E-2</c:v>
                </c:pt>
                <c:pt idx="758">
                  <c:v>1.1363548989934689E-2</c:v>
                </c:pt>
                <c:pt idx="759">
                  <c:v>1.1403203122983468E-2</c:v>
                </c:pt>
                <c:pt idx="760">
                  <c:v>1.1442735414078834E-2</c:v>
                </c:pt>
                <c:pt idx="761">
                  <c:v>1.1482145859578994E-2</c:v>
                </c:pt>
                <c:pt idx="762">
                  <c:v>1.1518469615558413E-2</c:v>
                </c:pt>
                <c:pt idx="763">
                  <c:v>1.1557639161380929E-2</c:v>
                </c:pt>
                <c:pt idx="764">
                  <c:v>1.1596658859629618E-2</c:v>
                </c:pt>
                <c:pt idx="765">
                  <c:v>1.1635500714699676E-2</c:v>
                </c:pt>
                <c:pt idx="766">
                  <c:v>1.1677042149062957E-2</c:v>
                </c:pt>
                <c:pt idx="767">
                  <c:v>1.1715421860813291E-2</c:v>
                </c:pt>
                <c:pt idx="768">
                  <c:v>1.1753537297072314E-2</c:v>
                </c:pt>
                <c:pt idx="769">
                  <c:v>1.1791360761289289E-2</c:v>
                </c:pt>
                <c:pt idx="770">
                  <c:v>1.1828864555919772E-2</c:v>
                </c:pt>
                <c:pt idx="771">
                  <c:v>1.1866020982450296E-2</c:v>
                </c:pt>
                <c:pt idx="772">
                  <c:v>1.1902802341417737E-2</c:v>
                </c:pt>
                <c:pt idx="773">
                  <c:v>1.1939180932438393E-2</c:v>
                </c:pt>
                <c:pt idx="774">
                  <c:v>1.1975129054230005E-2</c:v>
                </c:pt>
                <c:pt idx="775">
                  <c:v>1.2010619004647E-2</c:v>
                </c:pt>
                <c:pt idx="776">
                  <c:v>1.2045627695823057E-2</c:v>
                </c:pt>
                <c:pt idx="777">
                  <c:v>1.2080150499893973E-2</c:v>
                </c:pt>
                <c:pt idx="778">
                  <c:v>1.211418740420772E-2</c:v>
                </c:pt>
                <c:pt idx="779">
                  <c:v>1.2147738396291101E-2</c:v>
                </c:pt>
                <c:pt idx="780">
                  <c:v>1.2180803463848863E-2</c:v>
                </c:pt>
                <c:pt idx="781">
                  <c:v>1.221338259476547E-2</c:v>
                </c:pt>
                <c:pt idx="782">
                  <c:v>1.224547577710069E-2</c:v>
                </c:pt>
                <c:pt idx="783">
                  <c:v>1.2277082999094885E-2</c:v>
                </c:pt>
                <c:pt idx="784">
                  <c:v>1.2305865846793799E-2</c:v>
                </c:pt>
                <c:pt idx="785">
                  <c:v>1.2336534793871588E-2</c:v>
                </c:pt>
                <c:pt idx="786">
                  <c:v>1.2366717761051782E-2</c:v>
                </c:pt>
                <c:pt idx="787">
                  <c:v>1.2396414737393134E-2</c:v>
                </c:pt>
                <c:pt idx="788">
                  <c:v>1.2427829304761419E-2</c:v>
                </c:pt>
                <c:pt idx="789">
                  <c:v>1.2456520527693134E-2</c:v>
                </c:pt>
                <c:pt idx="790">
                  <c:v>1.2484725712941005E-2</c:v>
                </c:pt>
                <c:pt idx="791">
                  <c:v>1.251244485016987E-2</c:v>
                </c:pt>
                <c:pt idx="792">
                  <c:v>1.2539677929218991E-2</c:v>
                </c:pt>
                <c:pt idx="793">
                  <c:v>1.2566424940110866E-2</c:v>
                </c:pt>
                <c:pt idx="794">
                  <c:v>1.2592685873040658E-2</c:v>
                </c:pt>
                <c:pt idx="795">
                  <c:v>1.2618460718384119E-2</c:v>
                </c:pt>
                <c:pt idx="796">
                  <c:v>1.2643749466697598E-2</c:v>
                </c:pt>
                <c:pt idx="797">
                  <c:v>1.2666652723584479E-2</c:v>
                </c:pt>
                <c:pt idx="798">
                  <c:v>1.2691003128968292E-2</c:v>
                </c:pt>
                <c:pt idx="799">
                  <c:v>1.2714867425959639E-2</c:v>
                </c:pt>
                <c:pt idx="800">
                  <c:v>1.2738245605908836E-2</c:v>
                </c:pt>
                <c:pt idx="801">
                  <c:v>1.2761137660340755E-2</c:v>
                </c:pt>
                <c:pt idx="802">
                  <c:v>1.2783543580956616E-2</c:v>
                </c:pt>
                <c:pt idx="803">
                  <c:v>1.2805463359633977E-2</c:v>
                </c:pt>
                <c:pt idx="804">
                  <c:v>1.2826896988426741E-2</c:v>
                </c:pt>
                <c:pt idx="805">
                  <c:v>1.2846213350941211E-2</c:v>
                </c:pt>
                <c:pt idx="806">
                  <c:v>1.2866708662768511E-2</c:v>
                </c:pt>
                <c:pt idx="807">
                  <c:v>1.2886717818434522E-2</c:v>
                </c:pt>
                <c:pt idx="808">
                  <c:v>1.2906240810765746E-2</c:v>
                </c:pt>
                <c:pt idx="809">
                  <c:v>1.2925277632763386E-2</c:v>
                </c:pt>
                <c:pt idx="810">
                  <c:v>1.2946746888881498E-2</c:v>
                </c:pt>
                <c:pt idx="811">
                  <c:v>1.2964743169315972E-2</c:v>
                </c:pt>
                <c:pt idx="812">
                  <c:v>1.2982253225806392E-2</c:v>
                </c:pt>
                <c:pt idx="813">
                  <c:v>1.2999277051937767E-2</c:v>
                </c:pt>
                <c:pt idx="814">
                  <c:v>1.3014493410520996E-2</c:v>
                </c:pt>
                <c:pt idx="815">
                  <c:v>1.3030581202116292E-2</c:v>
                </c:pt>
                <c:pt idx="816">
                  <c:v>1.304620978711264E-2</c:v>
                </c:pt>
                <c:pt idx="817">
                  <c:v>1.3061416644063181E-2</c:v>
                </c:pt>
                <c:pt idx="818">
                  <c:v>1.3077458517522173E-2</c:v>
                </c:pt>
                <c:pt idx="819">
                  <c:v>1.3091919720348783E-2</c:v>
                </c:pt>
                <c:pt idx="820">
                  <c:v>1.3106075452255095E-2</c:v>
                </c:pt>
                <c:pt idx="821">
                  <c:v>1.3119962933011743E-2</c:v>
                </c:pt>
                <c:pt idx="822">
                  <c:v>1.3133619382972547E-2</c:v>
                </c:pt>
                <c:pt idx="823">
                  <c:v>1.3147082023045428E-2</c:v>
                </c:pt>
                <c:pt idx="824">
                  <c:v>1.3160388074676567E-2</c:v>
                </c:pt>
                <c:pt idx="825">
                  <c:v>1.317357475982661E-2</c:v>
                </c:pt>
                <c:pt idx="826">
                  <c:v>1.318667930096715E-2</c:v>
                </c:pt>
                <c:pt idx="827">
                  <c:v>1.3199738921066623E-2</c:v>
                </c:pt>
                <c:pt idx="828">
                  <c:v>1.3212788582656319E-2</c:v>
                </c:pt>
                <c:pt idx="829">
                  <c:v>1.3225841037306989E-2</c:v>
                </c:pt>
                <c:pt idx="830">
                  <c:v>1.323889642974615E-2</c:v>
                </c:pt>
                <c:pt idx="831">
                  <c:v>1.3251954760003756E-2</c:v>
                </c:pt>
                <c:pt idx="832">
                  <c:v>1.3265016028107111E-2</c:v>
                </c:pt>
                <c:pt idx="833">
                  <c:v>1.327808023408529E-2</c:v>
                </c:pt>
                <c:pt idx="834">
                  <c:v>1.3291147377967362E-2</c:v>
                </c:pt>
                <c:pt idx="835">
                  <c:v>1.3304217459781519E-2</c:v>
                </c:pt>
                <c:pt idx="836">
                  <c:v>1.331611350733E-2</c:v>
                </c:pt>
                <c:pt idx="837">
                  <c:v>1.3329188778765533E-2</c:v>
                </c:pt>
                <c:pt idx="838">
                  <c:v>1.3342266987641576E-2</c:v>
                </c:pt>
                <c:pt idx="839">
                  <c:v>1.3357706294047578E-2</c:v>
                </c:pt>
                <c:pt idx="840">
                  <c:v>1.3369611938836059E-2</c:v>
                </c:pt>
                <c:pt idx="841">
                  <c:v>1.3382699648845279E-2</c:v>
                </c:pt>
                <c:pt idx="842">
                  <c:v>1.3395790296986555E-2</c:v>
                </c:pt>
                <c:pt idx="843">
                  <c:v>1.340888388329072E-2</c:v>
                </c:pt>
                <c:pt idx="844">
                  <c:v>1.3421980407783321E-2</c:v>
                </c:pt>
                <c:pt idx="845">
                  <c:v>1.3435079870496072E-2</c:v>
                </c:pt>
                <c:pt idx="846">
                  <c:v>1.3448182271456284E-2</c:v>
                </c:pt>
                <c:pt idx="847">
                  <c:v>1.3461287610693025E-2</c:v>
                </c:pt>
                <c:pt idx="848">
                  <c:v>1.3474395888234486E-2</c:v>
                </c:pt>
                <c:pt idx="849">
                  <c:v>1.3485135320203444E-2</c:v>
                </c:pt>
                <c:pt idx="850">
                  <c:v>1.3498248086855057E-2</c:v>
                </c:pt>
                <c:pt idx="851">
                  <c:v>1.3511363790739153E-2</c:v>
                </c:pt>
                <c:pt idx="852">
                  <c:v>1.3528231154565733E-2</c:v>
                </c:pt>
                <c:pt idx="853">
                  <c:v>1.3541353572225573E-2</c:v>
                </c:pt>
                <c:pt idx="854">
                  <c:v>1.3554478927209748E-2</c:v>
                </c:pt>
                <c:pt idx="855">
                  <c:v>1.3567607219545271E-2</c:v>
                </c:pt>
                <c:pt idx="856">
                  <c:v>1.3580738449260962E-2</c:v>
                </c:pt>
                <c:pt idx="857">
                  <c:v>1.359268110231048E-2</c:v>
                </c:pt>
                <c:pt idx="858">
                  <c:v>1.3605817508412331E-2</c:v>
                </c:pt>
                <c:pt idx="859">
                  <c:v>1.3618956851395544E-2</c:v>
                </c:pt>
                <c:pt idx="860">
                  <c:v>1.3632099131289259E-2</c:v>
                </c:pt>
                <c:pt idx="861">
                  <c:v>1.364763306731253E-2</c:v>
                </c:pt>
                <c:pt idx="862">
                  <c:v>1.3664368527926029E-2</c:v>
                </c:pt>
                <c:pt idx="863">
                  <c:v>1.3677523126603751E-2</c:v>
                </c:pt>
                <c:pt idx="864">
                  <c:v>1.3690680665224098E-2</c:v>
                </c:pt>
                <c:pt idx="865">
                  <c:v>1.3703841143817251E-2</c:v>
                </c:pt>
                <c:pt idx="866">
                  <c:v>1.3713410226600048E-2</c:v>
                </c:pt>
                <c:pt idx="867">
                  <c:v>1.3726574549489093E-2</c:v>
                </c:pt>
                <c:pt idx="868">
                  <c:v>1.3747271107626358E-2</c:v>
                </c:pt>
                <c:pt idx="869">
                  <c:v>1.3760451582998198E-2</c:v>
                </c:pt>
                <c:pt idx="870">
                  <c:v>1.3774846712525981E-2</c:v>
                </c:pt>
                <c:pt idx="871">
                  <c:v>1.3788052999263455E-2</c:v>
                </c:pt>
                <c:pt idx="872">
                  <c:v>1.3801275056895376E-2</c:v>
                </c:pt>
                <c:pt idx="873">
                  <c:v>1.3814515313205367E-2</c:v>
                </c:pt>
                <c:pt idx="874">
                  <c:v>1.3827776196005247E-2</c:v>
                </c:pt>
                <c:pt idx="875">
                  <c:v>1.3841060133144711E-2</c:v>
                </c:pt>
                <c:pt idx="876">
                  <c:v>1.3854369552500766E-2</c:v>
                </c:pt>
                <c:pt idx="877">
                  <c:v>1.3867706881987416E-2</c:v>
                </c:pt>
                <c:pt idx="878">
                  <c:v>1.3881074549551261E-2</c:v>
                </c:pt>
                <c:pt idx="879">
                  <c:v>1.3894474981989278E-2</c:v>
                </c:pt>
                <c:pt idx="880">
                  <c:v>1.3907910006883647E-2</c:v>
                </c:pt>
                <c:pt idx="881">
                  <c:v>1.3921379879383914E-2</c:v>
                </c:pt>
                <c:pt idx="882">
                  <c:v>1.3934884599843338E-2</c:v>
                </c:pt>
                <c:pt idx="883">
                  <c:v>1.3948424168617817E-2</c:v>
                </c:pt>
                <c:pt idx="884">
                  <c:v>1.3961998586061487E-2</c:v>
                </c:pt>
                <c:pt idx="885">
                  <c:v>1.3975607852530249E-2</c:v>
                </c:pt>
                <c:pt idx="886">
                  <c:v>1.3989251968381763E-2</c:v>
                </c:pt>
                <c:pt idx="887">
                  <c:v>1.4001679044466388E-2</c:v>
                </c:pt>
                <c:pt idx="888">
                  <c:v>1.4015389845526477E-2</c:v>
                </c:pt>
                <c:pt idx="889">
                  <c:v>1.4029135495170084E-2</c:v>
                </c:pt>
                <c:pt idx="890">
                  <c:v>1.4042915993753456E-2</c:v>
                </c:pt>
                <c:pt idx="891">
                  <c:v>1.405799530093837E-2</c:v>
                </c:pt>
                <c:pt idx="892">
                  <c:v>1.4071848520635147E-2</c:v>
                </c:pt>
                <c:pt idx="893">
                  <c:v>1.4085736592238565E-2</c:v>
                </c:pt>
                <c:pt idx="894">
                  <c:v>1.409965951611509E-2</c:v>
                </c:pt>
                <c:pt idx="895">
                  <c:v>1.4113617292626789E-2</c:v>
                </c:pt>
                <c:pt idx="896">
                  <c:v>1.4127609922143658E-2</c:v>
                </c:pt>
                <c:pt idx="897">
                  <c:v>1.4141637405030402E-2</c:v>
                </c:pt>
                <c:pt idx="898">
                  <c:v>1.4155699741655254E-2</c:v>
                </c:pt>
                <c:pt idx="899">
                  <c:v>1.4169796932388207E-2</c:v>
                </c:pt>
                <c:pt idx="900">
                  <c:v>1.4181346846129522E-2</c:v>
                </c:pt>
                <c:pt idx="901">
                  <c:v>1.4195507667810452E-2</c:v>
                </c:pt>
                <c:pt idx="902">
                  <c:v>1.4209703340855461E-2</c:v>
                </c:pt>
                <c:pt idx="903">
                  <c:v>1.4223933865625656E-2</c:v>
                </c:pt>
                <c:pt idx="904">
                  <c:v>1.4238199242489345E-2</c:v>
                </c:pt>
                <c:pt idx="905">
                  <c:v>1.42538055906039E-2</c:v>
                </c:pt>
                <c:pt idx="906">
                  <c:v>1.4266834553957844E-2</c:v>
                </c:pt>
                <c:pt idx="907">
                  <c:v>1.4281204489298371E-2</c:v>
                </c:pt>
                <c:pt idx="908">
                  <c:v>1.4295609278200234E-2</c:v>
                </c:pt>
                <c:pt idx="909">
                  <c:v>1.4311367246432961E-2</c:v>
                </c:pt>
                <c:pt idx="910">
                  <c:v>1.4324523418171106E-2</c:v>
                </c:pt>
                <c:pt idx="911">
                  <c:v>1.4339032769982139E-2</c:v>
                </c:pt>
                <c:pt idx="912">
                  <c:v>1.4354904477772667E-2</c:v>
                </c:pt>
                <c:pt idx="913">
                  <c:v>1.4370817492722643E-2</c:v>
                </c:pt>
                <c:pt idx="914">
                  <c:v>1.4385437539964435E-2</c:v>
                </c:pt>
                <c:pt idx="915">
                  <c:v>1.4400092447340824E-2</c:v>
                </c:pt>
                <c:pt idx="916">
                  <c:v>1.4414782215237662E-2</c:v>
                </c:pt>
                <c:pt idx="917">
                  <c:v>1.4428163682952655E-2</c:v>
                </c:pt>
                <c:pt idx="918">
                  <c:v>1.4442920092495934E-2</c:v>
                </c:pt>
                <c:pt idx="919">
                  <c:v>1.445770735642511E-2</c:v>
                </c:pt>
                <c:pt idx="920">
                  <c:v>1.4472511008856317E-2</c:v>
                </c:pt>
                <c:pt idx="921">
                  <c:v>1.4487314887323821E-2</c:v>
                </c:pt>
                <c:pt idx="922">
                  <c:v>1.4503443164477478E-2</c:v>
                </c:pt>
                <c:pt idx="923">
                  <c:v>1.4518193216005712E-2</c:v>
                </c:pt>
                <c:pt idx="924">
                  <c:v>1.4532893622938567E-2</c:v>
                </c:pt>
                <c:pt idx="925">
                  <c:v>1.4547528396884214E-2</c:v>
                </c:pt>
                <c:pt idx="926">
                  <c:v>1.4562081549217371E-2</c:v>
                </c:pt>
                <c:pt idx="927">
                  <c:v>1.4576537091087241E-2</c:v>
                </c:pt>
                <c:pt idx="928">
                  <c:v>1.4590879033414862E-2</c:v>
                </c:pt>
                <c:pt idx="929">
                  <c:v>1.4605091386899277E-2</c:v>
                </c:pt>
                <c:pt idx="930">
                  <c:v>1.4619158162024578E-2</c:v>
                </c:pt>
                <c:pt idx="931">
                  <c:v>1.4633063376830662E-2</c:v>
                </c:pt>
                <c:pt idx="932">
                  <c:v>1.4646794995718429E-2</c:v>
                </c:pt>
                <c:pt idx="933">
                  <c:v>1.4660351338818713E-2</c:v>
                </c:pt>
                <c:pt idx="934">
                  <c:v>1.4673732404341448E-2</c:v>
                </c:pt>
                <c:pt idx="935">
                  <c:v>1.4686938190519474E-2</c:v>
                </c:pt>
                <c:pt idx="936">
                  <c:v>1.469996869560765E-2</c:v>
                </c:pt>
                <c:pt idx="937">
                  <c:v>1.471282391788727E-2</c:v>
                </c:pt>
                <c:pt idx="938">
                  <c:v>1.4725503855658123E-2</c:v>
                </c:pt>
                <c:pt idx="939">
                  <c:v>1.4736851273879754E-2</c:v>
                </c:pt>
                <c:pt idx="940">
                  <c:v>1.4749192660744946E-2</c:v>
                </c:pt>
                <c:pt idx="941">
                  <c:v>1.4761358764921309E-2</c:v>
                </c:pt>
                <c:pt idx="942">
                  <c:v>1.4773349584820872E-2</c:v>
                </c:pt>
                <c:pt idx="943">
                  <c:v>1.4785165118876146E-2</c:v>
                </c:pt>
                <c:pt idx="944">
                  <c:v>1.4797902415453019E-2</c:v>
                </c:pt>
                <c:pt idx="945">
                  <c:v>1.4809355316072203E-2</c:v>
                </c:pt>
                <c:pt idx="946">
                  <c:v>1.482063291943545E-2</c:v>
                </c:pt>
                <c:pt idx="947">
                  <c:v>1.4831735224050449E-2</c:v>
                </c:pt>
                <c:pt idx="948">
                  <c:v>1.4842662228453082E-2</c:v>
                </c:pt>
                <c:pt idx="949">
                  <c:v>1.4853413931198614E-2</c:v>
                </c:pt>
                <c:pt idx="950">
                  <c:v>1.4863990330867849E-2</c:v>
                </c:pt>
                <c:pt idx="951">
                  <c:v>1.4874391426063624E-2</c:v>
                </c:pt>
                <c:pt idx="952">
                  <c:v>1.4882615287577814E-2</c:v>
                </c:pt>
                <c:pt idx="953">
                  <c:v>1.4892689993449146E-2</c:v>
                </c:pt>
                <c:pt idx="954">
                  <c:v>1.4902589404715068E-2</c:v>
                </c:pt>
                <c:pt idx="955">
                  <c:v>1.4912313520096847E-2</c:v>
                </c:pt>
                <c:pt idx="956">
                  <c:v>1.4922815378722608E-2</c:v>
                </c:pt>
                <c:pt idx="957">
                  <c:v>1.4931235858205624E-2</c:v>
                </c:pt>
                <c:pt idx="958">
                  <c:v>1.4940434078486825E-2</c:v>
                </c:pt>
                <c:pt idx="959">
                  <c:v>1.4949456997994992E-2</c:v>
                </c:pt>
                <c:pt idx="960">
                  <c:v>1.4958304615562161E-2</c:v>
                </c:pt>
                <c:pt idx="961">
                  <c:v>1.496786920381241E-2</c:v>
                </c:pt>
                <c:pt idx="962">
                  <c:v>1.4975473940329498E-2</c:v>
                </c:pt>
                <c:pt idx="963">
                  <c:v>1.4983795645309902E-2</c:v>
                </c:pt>
                <c:pt idx="964">
                  <c:v>1.4991942043913372E-2</c:v>
                </c:pt>
                <c:pt idx="965">
                  <c:v>1.5001599061927894E-2</c:v>
                </c:pt>
                <c:pt idx="966">
                  <c:v>1.5009370438135727E-2</c:v>
                </c:pt>
                <c:pt idx="967">
                  <c:v>1.5016966490670058E-2</c:v>
                </c:pt>
                <c:pt idx="968">
                  <c:v>1.5024387218524855E-2</c:v>
                </c:pt>
                <c:pt idx="969">
                  <c:v>1.5031632620721398E-2</c:v>
                </c:pt>
                <c:pt idx="970">
                  <c:v>1.5037921392953561E-2</c:v>
                </c:pt>
                <c:pt idx="971">
                  <c:v>1.5044828380354218E-2</c:v>
                </c:pt>
                <c:pt idx="972">
                  <c:v>1.5051560046444376E-2</c:v>
                </c:pt>
                <c:pt idx="973">
                  <c:v>1.5058116390343216E-2</c:v>
                </c:pt>
                <c:pt idx="974">
                  <c:v>1.5065229714139568E-2</c:v>
                </c:pt>
                <c:pt idx="975">
                  <c:v>1.5071423143097569E-2</c:v>
                </c:pt>
                <c:pt idx="976">
                  <c:v>1.5077441240184938E-2</c:v>
                </c:pt>
                <c:pt idx="977">
                  <c:v>1.5083284004606195E-2</c:v>
                </c:pt>
                <c:pt idx="978">
                  <c:v>1.5088951435588752E-2</c:v>
                </c:pt>
                <c:pt idx="979">
                  <c:v>1.5094443532385577E-2</c:v>
                </c:pt>
                <c:pt idx="980">
                  <c:v>1.5099760294270776E-2</c:v>
                </c:pt>
                <c:pt idx="981">
                  <c:v>1.5104901720541361E-2</c:v>
                </c:pt>
                <c:pt idx="982">
                  <c:v>1.510986781051901E-2</c:v>
                </c:pt>
                <c:pt idx="983">
                  <c:v>1.5114658563547424E-2</c:v>
                </c:pt>
                <c:pt idx="984">
                  <c:v>1.5119273978993207E-2</c:v>
                </c:pt>
                <c:pt idx="985">
                  <c:v>1.5123714056248514E-2</c:v>
                </c:pt>
                <c:pt idx="986">
                  <c:v>1.5127978794725761E-2</c:v>
                </c:pt>
                <c:pt idx="987">
                  <c:v>1.5132068193861144E-2</c:v>
                </c:pt>
                <c:pt idx="988">
                  <c:v>1.5135982253115531E-2</c:v>
                </c:pt>
                <c:pt idx="989">
                  <c:v>1.5139720971970931E-2</c:v>
                </c:pt>
                <c:pt idx="990">
                  <c:v>1.5143284349934019E-2</c:v>
                </c:pt>
                <c:pt idx="991">
                  <c:v>1.5146149620472052E-2</c:v>
                </c:pt>
                <c:pt idx="992">
                  <c:v>1.5149374706119408E-2</c:v>
                </c:pt>
                <c:pt idx="993">
                  <c:v>1.5152424456796851E-2</c:v>
                </c:pt>
                <c:pt idx="994">
                  <c:v>1.5155298872107165E-2</c:v>
                </c:pt>
                <c:pt idx="995">
                  <c:v>1.5158471110704331E-2</c:v>
                </c:pt>
                <c:pt idx="996">
                  <c:v>1.5160982434241643E-2</c:v>
                </c:pt>
                <c:pt idx="997">
                  <c:v>1.5163318414077332E-2</c:v>
                </c:pt>
                <c:pt idx="998">
                  <c:v>1.516547904990395E-2</c:v>
                </c:pt>
                <c:pt idx="999">
                  <c:v>1.5167464341436074E-2</c:v>
                </c:pt>
                <c:pt idx="1000">
                  <c:v>1.5169274288412065E-2</c:v>
                </c:pt>
                <c:pt idx="1001">
                  <c:v>1.5170908890591426E-2</c:v>
                </c:pt>
                <c:pt idx="1002">
                  <c:v>1.5172368147760089E-2</c:v>
                </c:pt>
                <c:pt idx="1003">
                  <c:v>1.517365205972337E-2</c:v>
                </c:pt>
                <c:pt idx="1004">
                  <c:v>1.5174399508685031E-2</c:v>
                </c:pt>
                <c:pt idx="1005">
                  <c:v>1.517534521520034E-2</c:v>
                </c:pt>
                <c:pt idx="1006">
                  <c:v>1.517611558335337E-2</c:v>
                </c:pt>
                <c:pt idx="1007">
                  <c:v>1.517671061304348E-2</c:v>
                </c:pt>
                <c:pt idx="1008">
                  <c:v>1.5177175946717211E-2</c:v>
                </c:pt>
                <c:pt idx="1009">
                  <c:v>1.5177395250895788E-2</c:v>
                </c:pt>
                <c:pt idx="1010">
                  <c:v>1.5177439216444011E-2</c:v>
                </c:pt>
                <c:pt idx="1011">
                  <c:v>1.5177307843356537E-2</c:v>
                </c:pt>
                <c:pt idx="1012">
                  <c:v>1.5177001131649394E-2</c:v>
                </c:pt>
                <c:pt idx="1013">
                  <c:v>1.5176271197656842E-2</c:v>
                </c:pt>
                <c:pt idx="1014">
                  <c:v>1.5175626359789196E-2</c:v>
                </c:pt>
                <c:pt idx="1015">
                  <c:v>1.5174806190758864E-2</c:v>
                </c:pt>
                <c:pt idx="1016">
                  <c:v>1.5173810690670303E-2</c:v>
                </c:pt>
                <c:pt idx="1017">
                  <c:v>1.5173033938571534E-2</c:v>
                </c:pt>
                <c:pt idx="1018">
                  <c:v>1.5171662615770954E-2</c:v>
                </c:pt>
                <c:pt idx="1019">
                  <c:v>1.5170115947859249E-2</c:v>
                </c:pt>
                <c:pt idx="1020">
                  <c:v>1.5168393935039919E-2</c:v>
                </c:pt>
                <c:pt idx="1021">
                  <c:v>1.5166496577542885E-2</c:v>
                </c:pt>
                <c:pt idx="1022">
                  <c:v>1.5164290410691918E-2</c:v>
                </c:pt>
                <c:pt idx="1023">
                  <c:v>1.5162056869126665E-2</c:v>
                </c:pt>
                <c:pt idx="1024">
                  <c:v>1.5159659314521803E-2</c:v>
                </c:pt>
                <c:pt idx="1025">
                  <c:v>1.5157109070750968E-2</c:v>
                </c:pt>
                <c:pt idx="1026">
                  <c:v>1.5154512370010755E-2</c:v>
                </c:pt>
                <c:pt idx="1027">
                  <c:v>1.5151684141611681E-2</c:v>
                </c:pt>
                <c:pt idx="1028">
                  <c:v>1.5148738175409382E-2</c:v>
                </c:pt>
                <c:pt idx="1029">
                  <c:v>1.5145685672596255E-2</c:v>
                </c:pt>
                <c:pt idx="1030">
                  <c:v>1.5142537834340039E-2</c:v>
                </c:pt>
                <c:pt idx="1031">
                  <c:v>1.5139305861777636E-2</c:v>
                </c:pt>
                <c:pt idx="1032">
                  <c:v>1.5136000956017755E-2</c:v>
                </c:pt>
                <c:pt idx="1033">
                  <c:v>1.5132634318136513E-2</c:v>
                </c:pt>
                <c:pt idx="1034">
                  <c:v>1.5129217149172151E-2</c:v>
                </c:pt>
                <c:pt idx="1035">
                  <c:v>1.5125760650132951E-2</c:v>
                </c:pt>
                <c:pt idx="1036">
                  <c:v>1.5122274155171049E-2</c:v>
                </c:pt>
                <c:pt idx="1037">
                  <c:v>1.5118759531176952E-2</c:v>
                </c:pt>
                <c:pt idx="1038">
                  <c:v>1.511521677822554E-2</c:v>
                </c:pt>
                <c:pt idx="1039">
                  <c:v>1.5111645896389929E-2</c:v>
                </c:pt>
                <c:pt idx="1040">
                  <c:v>1.5108046885746762E-2</c:v>
                </c:pt>
                <c:pt idx="1041">
                  <c:v>1.51044197463718E-2</c:v>
                </c:pt>
                <c:pt idx="1042">
                  <c:v>1.5100764478342566E-2</c:v>
                </c:pt>
                <c:pt idx="1043">
                  <c:v>1.5097081081736581E-2</c:v>
                </c:pt>
                <c:pt idx="1044">
                  <c:v>1.5093328295959359E-2</c:v>
                </c:pt>
                <c:pt idx="1045">
                  <c:v>1.5089590805844551E-2</c:v>
                </c:pt>
                <c:pt idx="1046">
                  <c:v>1.5085825188505774E-2</c:v>
                </c:pt>
                <c:pt idx="1047">
                  <c:v>1.5082031444021402E-2</c:v>
                </c:pt>
                <c:pt idx="1048">
                  <c:v>1.507824217280216E-2</c:v>
                </c:pt>
                <c:pt idx="1049">
                  <c:v>1.5074390006393597E-2</c:v>
                </c:pt>
                <c:pt idx="1050">
                  <c:v>1.5070509711966799E-2</c:v>
                </c:pt>
                <c:pt idx="1051">
                  <c:v>1.5066601289604572E-2</c:v>
                </c:pt>
                <c:pt idx="1052">
                  <c:v>1.5062664739388845E-2</c:v>
                </c:pt>
                <c:pt idx="1053">
                  <c:v>1.5058700061403306E-2</c:v>
                </c:pt>
                <c:pt idx="1054">
                  <c:v>1.5054707255732526E-2</c:v>
                </c:pt>
                <c:pt idx="1055">
                  <c:v>1.5050686322460195E-2</c:v>
                </c:pt>
                <c:pt idx="1056">
                  <c:v>1.504662203542328E-2</c:v>
                </c:pt>
                <c:pt idx="1057">
                  <c:v>1.5042533767216254E-2</c:v>
                </c:pt>
                <c:pt idx="1058">
                  <c:v>1.5038432807195894E-2</c:v>
                </c:pt>
                <c:pt idx="1059">
                  <c:v>1.5034303722126861E-2</c:v>
                </c:pt>
                <c:pt idx="1060">
                  <c:v>1.5030146512095605E-2</c:v>
                </c:pt>
                <c:pt idx="1061">
                  <c:v>1.5025961177187673E-2</c:v>
                </c:pt>
                <c:pt idx="1062">
                  <c:v>1.5021747717490418E-2</c:v>
                </c:pt>
                <c:pt idx="1063">
                  <c:v>1.5017506133090289E-2</c:v>
                </c:pt>
                <c:pt idx="1064">
                  <c:v>1.5013236424076433E-2</c:v>
                </c:pt>
                <c:pt idx="1065">
                  <c:v>1.5008942577635943E-2</c:v>
                </c:pt>
                <c:pt idx="1066">
                  <c:v>1.5004612632558751E-2</c:v>
                </c:pt>
                <c:pt idx="1067">
                  <c:v>1.5000266911089292E-2</c:v>
                </c:pt>
                <c:pt idx="1068">
                  <c:v>1.4995886893029661E-2</c:v>
                </c:pt>
                <c:pt idx="1069">
                  <c:v>1.4991439907338727E-2</c:v>
                </c:pt>
                <c:pt idx="1070">
                  <c:v>1.4986997070609961E-2</c:v>
                </c:pt>
                <c:pt idx="1071">
                  <c:v>1.4982526107713808E-2</c:v>
                </c:pt>
                <c:pt idx="1072">
                  <c:v>1.4978027018746294E-2</c:v>
                </c:pt>
                <c:pt idx="1073">
                  <c:v>1.4973499803803436E-2</c:v>
                </c:pt>
                <c:pt idx="1074">
                  <c:v>1.4968968586453035E-2</c:v>
                </c:pt>
                <c:pt idx="1075">
                  <c:v>1.4964387316329568E-2</c:v>
                </c:pt>
                <c:pt idx="1076">
                  <c:v>1.4959777921605001E-2</c:v>
                </c:pt>
                <c:pt idx="1077">
                  <c:v>1.4955140402377307E-2</c:v>
                </c:pt>
                <c:pt idx="1078">
                  <c:v>1.495044184282158E-2</c:v>
                </c:pt>
                <c:pt idx="1079">
                  <c:v>1.494574587405724E-2</c:v>
                </c:pt>
                <c:pt idx="1080">
                  <c:v>1.4941021779999404E-2</c:v>
                </c:pt>
                <c:pt idx="1081">
                  <c:v>1.4936269560750261E-2</c:v>
                </c:pt>
                <c:pt idx="1082">
                  <c:v>1.493148921641024E-2</c:v>
                </c:pt>
                <c:pt idx="1083">
                  <c:v>1.4926680747079766E-2</c:v>
                </c:pt>
                <c:pt idx="1084">
                  <c:v>1.4921844152861028E-2</c:v>
                </c:pt>
                <c:pt idx="1085">
                  <c:v>1.4916979433856215E-2</c:v>
                </c:pt>
                <c:pt idx="1086">
                  <c:v>1.4912086590170159E-2</c:v>
                </c:pt>
                <c:pt idx="1087">
                  <c:v>1.4907165621905048E-2</c:v>
                </c:pt>
                <c:pt idx="1088">
                  <c:v>1.4902216529163953E-2</c:v>
                </c:pt>
                <c:pt idx="1089">
                  <c:v>1.4897239312054347E-2</c:v>
                </c:pt>
                <c:pt idx="1090">
                  <c:v>1.4892233970680182E-2</c:v>
                </c:pt>
                <c:pt idx="1091">
                  <c:v>1.488720050514805E-2</c:v>
                </c:pt>
                <c:pt idx="1092">
                  <c:v>1.4882138915563664E-2</c:v>
                </c:pt>
                <c:pt idx="1093">
                  <c:v>1.4877049202036261E-2</c:v>
                </c:pt>
                <c:pt idx="1094">
                  <c:v>1.4871931364671553E-2</c:v>
                </c:pt>
                <c:pt idx="1095">
                  <c:v>1.4866785403578777E-2</c:v>
                </c:pt>
                <c:pt idx="1096">
                  <c:v>1.4861684014164924E-2</c:v>
                </c:pt>
                <c:pt idx="1097">
                  <c:v>1.4856484026060674E-2</c:v>
                </c:pt>
                <c:pt idx="1098">
                  <c:v>1.4851255915617499E-2</c:v>
                </c:pt>
                <c:pt idx="1099">
                  <c:v>1.4845920324118758E-2</c:v>
                </c:pt>
                <c:pt idx="1100">
                  <c:v>1.4840633746033872E-2</c:v>
                </c:pt>
                <c:pt idx="1101">
                  <c:v>1.4835319044884266E-2</c:v>
                </c:pt>
                <c:pt idx="1102">
                  <c:v>1.4829976220782696E-2</c:v>
                </c:pt>
                <c:pt idx="1103">
                  <c:v>1.4824605273841924E-2</c:v>
                </c:pt>
                <c:pt idx="1104">
                  <c:v>1.4819206204176472E-2</c:v>
                </c:pt>
                <c:pt idx="1105">
                  <c:v>1.481377901189998E-2</c:v>
                </c:pt>
                <c:pt idx="1106">
                  <c:v>1.4808323697127852E-2</c:v>
                </c:pt>
                <c:pt idx="1107">
                  <c:v>1.4802840259974609E-2</c:v>
                </c:pt>
                <c:pt idx="1108">
                  <c:v>1.4797328700558297E-2</c:v>
                </c:pt>
                <c:pt idx="1109">
                  <c:v>1.4791992081649856E-2</c:v>
                </c:pt>
                <c:pt idx="1110">
                  <c:v>1.4786428745503696E-2</c:v>
                </c:pt>
                <c:pt idx="1111">
                  <c:v>1.4780837289531848E-2</c:v>
                </c:pt>
                <c:pt idx="1112">
                  <c:v>1.4774412621847151E-2</c:v>
                </c:pt>
                <c:pt idx="1113">
                  <c:v>1.4768760909501806E-2</c:v>
                </c:pt>
                <c:pt idx="1114">
                  <c:v>1.476308107769638E-2</c:v>
                </c:pt>
                <c:pt idx="1115">
                  <c:v>1.4757373126551541E-2</c:v>
                </c:pt>
                <c:pt idx="1116">
                  <c:v>1.4751637056184357E-2</c:v>
                </c:pt>
                <c:pt idx="1117">
                  <c:v>1.4745992291792633E-2</c:v>
                </c:pt>
                <c:pt idx="1118">
                  <c:v>1.4740202225286245E-2</c:v>
                </c:pt>
                <c:pt idx="1119">
                  <c:v>1.4734384040948361E-2</c:v>
                </c:pt>
                <c:pt idx="1120">
                  <c:v>1.4728537738899185E-2</c:v>
                </c:pt>
                <c:pt idx="1121">
                  <c:v>1.4722277469377119E-2</c:v>
                </c:pt>
                <c:pt idx="1122">
                  <c:v>1.4716368193584657E-2</c:v>
                </c:pt>
                <c:pt idx="1123">
                  <c:v>1.4710430797360598E-2</c:v>
                </c:pt>
                <c:pt idx="1124">
                  <c:v>1.4704465280830912E-2</c:v>
                </c:pt>
                <c:pt idx="1125">
                  <c:v>1.4698471644122458E-2</c:v>
                </c:pt>
                <c:pt idx="1126">
                  <c:v>1.4692589963739627E-2</c:v>
                </c:pt>
                <c:pt idx="1127">
                  <c:v>1.4686542338557622E-2</c:v>
                </c:pt>
                <c:pt idx="1128">
                  <c:v>1.4680466594600055E-2</c:v>
                </c:pt>
                <c:pt idx="1129">
                  <c:v>1.4674362731990723E-2</c:v>
                </c:pt>
                <c:pt idx="1130">
                  <c:v>1.466808166235177E-2</c:v>
                </c:pt>
                <c:pt idx="1131">
                  <c:v>1.4661919307253151E-2</c:v>
                </c:pt>
                <c:pt idx="1132">
                  <c:v>1.4655728832877841E-2</c:v>
                </c:pt>
                <c:pt idx="1133">
                  <c:v>1.464951023935622E-2</c:v>
                </c:pt>
                <c:pt idx="1134">
                  <c:v>1.4643263526818669E-2</c:v>
                </c:pt>
                <c:pt idx="1135">
                  <c:v>1.4636988695399086E-2</c:v>
                </c:pt>
                <c:pt idx="1136">
                  <c:v>1.4630685745229615E-2</c:v>
                </c:pt>
                <c:pt idx="1137">
                  <c:v>1.4624354676444157E-2</c:v>
                </c:pt>
                <c:pt idx="1138">
                  <c:v>1.4617995489176616E-2</c:v>
                </c:pt>
                <c:pt idx="1139">
                  <c:v>1.4611608183561773E-2</c:v>
                </c:pt>
                <c:pt idx="1140">
                  <c:v>1.4605192759736178E-2</c:v>
                </c:pt>
                <c:pt idx="1141">
                  <c:v>1.4598749217832847E-2</c:v>
                </c:pt>
                <c:pt idx="1142">
                  <c:v>1.4592277557991853E-2</c:v>
                </c:pt>
                <c:pt idx="1143">
                  <c:v>1.458577778034886E-2</c:v>
                </c:pt>
                <c:pt idx="1144">
                  <c:v>1.4579249885040411E-2</c:v>
                </c:pt>
                <c:pt idx="1145">
                  <c:v>1.4572693872205696E-2</c:v>
                </c:pt>
                <c:pt idx="1146">
                  <c:v>1.4566109741983904E-2</c:v>
                </c:pt>
                <c:pt idx="1147">
                  <c:v>1.4559497494514222E-2</c:v>
                </c:pt>
                <c:pt idx="1148">
                  <c:v>1.4553046972726727E-2</c:v>
                </c:pt>
                <c:pt idx="1149">
                  <c:v>1.454638076477942E-2</c:v>
                </c:pt>
                <c:pt idx="1150">
                  <c:v>1.4539686440993809E-2</c:v>
                </c:pt>
                <c:pt idx="1151">
                  <c:v>1.4532767334969427E-2</c:v>
                </c:pt>
                <c:pt idx="1152">
                  <c:v>1.4526014503374547E-2</c:v>
                </c:pt>
                <c:pt idx="1153">
                  <c:v>1.4519233555381881E-2</c:v>
                </c:pt>
                <c:pt idx="1154">
                  <c:v>1.4512424491134141E-2</c:v>
                </c:pt>
                <c:pt idx="1155">
                  <c:v>1.4505587310776684E-2</c:v>
                </c:pt>
                <c:pt idx="1156">
                  <c:v>1.4498722014453983E-2</c:v>
                </c:pt>
                <c:pt idx="1157">
                  <c:v>1.449182860231051E-2</c:v>
                </c:pt>
                <c:pt idx="1158">
                  <c:v>1.4484907074494265E-2</c:v>
                </c:pt>
                <c:pt idx="1159">
                  <c:v>1.4477957431149721E-2</c:v>
                </c:pt>
                <c:pt idx="1160">
                  <c:v>1.4470979672425756E-2</c:v>
                </c:pt>
                <c:pt idx="1161">
                  <c:v>1.4464412526833653E-2</c:v>
                </c:pt>
                <c:pt idx="1162">
                  <c:v>1.4457383110236971E-2</c:v>
                </c:pt>
                <c:pt idx="1163">
                  <c:v>1.4450325580635996E-2</c:v>
                </c:pt>
                <c:pt idx="1164">
                  <c:v>1.4442225408623031E-2</c:v>
                </c:pt>
                <c:pt idx="1165">
                  <c:v>1.4435107637365663E-2</c:v>
                </c:pt>
                <c:pt idx="1166">
                  <c:v>1.4427961753565964E-2</c:v>
                </c:pt>
                <c:pt idx="1167">
                  <c:v>1.442078775737252E-2</c:v>
                </c:pt>
                <c:pt idx="1168">
                  <c:v>1.4413585648933013E-2</c:v>
                </c:pt>
                <c:pt idx="1169">
                  <c:v>1.4406593099553493E-2</c:v>
                </c:pt>
                <c:pt idx="1170">
                  <c:v>1.4399337060885403E-2</c:v>
                </c:pt>
                <c:pt idx="1171">
                  <c:v>1.439205291137401E-2</c:v>
                </c:pt>
                <c:pt idx="1172">
                  <c:v>1.4384740651167745E-2</c:v>
                </c:pt>
                <c:pt idx="1173">
                  <c:v>1.4376906350699313E-2</c:v>
                </c:pt>
                <c:pt idx="1174">
                  <c:v>1.4368783793975307E-2</c:v>
                </c:pt>
                <c:pt idx="1175">
                  <c:v>1.4361375708347534E-2</c:v>
                </c:pt>
                <c:pt idx="1176">
                  <c:v>1.4353939507914113E-2</c:v>
                </c:pt>
                <c:pt idx="1177">
                  <c:v>1.4346475192836272E-2</c:v>
                </c:pt>
                <c:pt idx="1178">
                  <c:v>1.4339759848373832E-2</c:v>
                </c:pt>
                <c:pt idx="1179">
                  <c:v>1.4327940391672333E-2</c:v>
                </c:pt>
                <c:pt idx="1180">
                  <c:v>1.4320384294556359E-2</c:v>
                </c:pt>
                <c:pt idx="1181">
                  <c:v>1.4312802725566884E-2</c:v>
                </c:pt>
                <c:pt idx="1182">
                  <c:v>1.4304928968149224E-2</c:v>
                </c:pt>
                <c:pt idx="1183">
                  <c:v>1.4297298520034933E-2</c:v>
                </c:pt>
                <c:pt idx="1184">
                  <c:v>1.4289646399880878E-2</c:v>
                </c:pt>
                <c:pt idx="1185">
                  <c:v>1.4281973826106006E-2</c:v>
                </c:pt>
                <c:pt idx="1186">
                  <c:v>1.4274282017120466E-2</c:v>
                </c:pt>
                <c:pt idx="1187">
                  <c:v>1.4266572191324708E-2</c:v>
                </c:pt>
                <c:pt idx="1188">
                  <c:v>1.4258845567109494E-2</c:v>
                </c:pt>
                <c:pt idx="1189">
                  <c:v>1.425110336285766E-2</c:v>
                </c:pt>
                <c:pt idx="1190">
                  <c:v>1.4243346796942349E-2</c:v>
                </c:pt>
                <c:pt idx="1191">
                  <c:v>1.4235577087134143E-2</c:v>
                </c:pt>
                <c:pt idx="1192">
                  <c:v>1.4227795150476116E-2</c:v>
                </c:pt>
                <c:pt idx="1193">
                  <c:v>1.4220001114903343E-2</c:v>
                </c:pt>
                <c:pt idx="1194">
                  <c:v>1.4212194980488944E-2</c:v>
                </c:pt>
                <c:pt idx="1195">
                  <c:v>1.4204376747302513E-2</c:v>
                </c:pt>
                <c:pt idx="1196">
                  <c:v>1.4196546415415404E-2</c:v>
                </c:pt>
                <c:pt idx="1197">
                  <c:v>1.4188703984900738E-2</c:v>
                </c:pt>
                <c:pt idx="1198">
                  <c:v>1.4180849455828107E-2</c:v>
                </c:pt>
                <c:pt idx="1199">
                  <c:v>1.4173272156215524E-2</c:v>
                </c:pt>
                <c:pt idx="1200">
                  <c:v>1.4165394599683905E-2</c:v>
                </c:pt>
                <c:pt idx="1201">
                  <c:v>1.4157504945104985E-2</c:v>
                </c:pt>
                <c:pt idx="1202">
                  <c:v>1.4149603192549124E-2</c:v>
                </c:pt>
                <c:pt idx="1203">
                  <c:v>1.4141395334619366E-2</c:v>
                </c:pt>
                <c:pt idx="1204">
                  <c:v>1.4133468215713279E-2</c:v>
                </c:pt>
                <c:pt idx="1205">
                  <c:v>1.4125528998753124E-2</c:v>
                </c:pt>
                <c:pt idx="1206">
                  <c:v>1.4117577683812018E-2</c:v>
                </c:pt>
                <c:pt idx="1207">
                  <c:v>1.410961427096308E-2</c:v>
                </c:pt>
                <c:pt idx="1208">
                  <c:v>1.4101638760279426E-2</c:v>
                </c:pt>
                <c:pt idx="1209">
                  <c:v>1.4093651151831534E-2</c:v>
                </c:pt>
                <c:pt idx="1210">
                  <c:v>1.4085651445694281E-2</c:v>
                </c:pt>
                <c:pt idx="1211">
                  <c:v>1.4077639641939905E-2</c:v>
                </c:pt>
                <c:pt idx="1212">
                  <c:v>1.4069920294011922E-2</c:v>
                </c:pt>
                <c:pt idx="1213">
                  <c:v>1.4061885468442437E-2</c:v>
                </c:pt>
                <c:pt idx="1214">
                  <c:v>1.405383854575902E-2</c:v>
                </c:pt>
                <c:pt idx="1215">
                  <c:v>1.404577952603381E-2</c:v>
                </c:pt>
                <c:pt idx="1216">
                  <c:v>1.4037708409340727E-2</c:v>
                </c:pt>
                <c:pt idx="1217">
                  <c:v>1.4029625195751023E-2</c:v>
                </c:pt>
                <c:pt idx="1218">
                  <c:v>1.4021529885339508E-2</c:v>
                </c:pt>
                <c:pt idx="1219">
                  <c:v>1.4013422478178323E-2</c:v>
                </c:pt>
                <c:pt idx="1220">
                  <c:v>1.4005302974339608E-2</c:v>
                </c:pt>
                <c:pt idx="1221">
                  <c:v>1.3997171373899065E-2</c:v>
                </c:pt>
                <c:pt idx="1222">
                  <c:v>1.3989343854774265E-2</c:v>
                </c:pt>
                <c:pt idx="1223">
                  <c:v>1.3981189237292673E-2</c:v>
                </c:pt>
                <c:pt idx="1224">
                  <c:v>1.39730225237023E-2</c:v>
                </c:pt>
                <c:pt idx="1225">
                  <c:v>1.396420418073638E-2</c:v>
                </c:pt>
                <c:pt idx="1226">
                  <c:v>1.3956010921560966E-2</c:v>
                </c:pt>
                <c:pt idx="1227">
                  <c:v>1.3947805565951528E-2</c:v>
                </c:pt>
                <c:pt idx="1228">
                  <c:v>1.3939588113982946E-2</c:v>
                </c:pt>
                <c:pt idx="1229">
                  <c:v>1.39313585657301E-2</c:v>
                </c:pt>
                <c:pt idx="1230">
                  <c:v>1.3923442634926045E-2</c:v>
                </c:pt>
                <c:pt idx="1231">
                  <c:v>1.3915190072506181E-2</c:v>
                </c:pt>
                <c:pt idx="1232">
                  <c:v>1.3906925414296733E-2</c:v>
                </c:pt>
                <c:pt idx="1233">
                  <c:v>1.3898648660371622E-2</c:v>
                </c:pt>
                <c:pt idx="1234">
                  <c:v>1.3890029382831506E-2</c:v>
                </c:pt>
                <c:pt idx="1235">
                  <c:v>1.3881727258453477E-2</c:v>
                </c:pt>
                <c:pt idx="1236">
                  <c:v>1.3873413038317987E-2</c:v>
                </c:pt>
                <c:pt idx="1237">
                  <c:v>1.3865086722501673E-2</c:v>
                </c:pt>
                <c:pt idx="1238">
                  <c:v>1.385674831108118E-2</c:v>
                </c:pt>
                <c:pt idx="1239">
                  <c:v>1.3848397804132268E-2</c:v>
                </c:pt>
                <c:pt idx="1240">
                  <c:v>1.3840035201730695E-2</c:v>
                </c:pt>
                <c:pt idx="1241">
                  <c:v>1.3831660503953108E-2</c:v>
                </c:pt>
                <c:pt idx="1242">
                  <c:v>1.3823273710876143E-2</c:v>
                </c:pt>
                <c:pt idx="1243">
                  <c:v>1.3814874822576444E-2</c:v>
                </c:pt>
                <c:pt idx="1244">
                  <c:v>1.3806463839128891E-2</c:v>
                </c:pt>
                <c:pt idx="1245">
                  <c:v>1.379804076061277E-2</c:v>
                </c:pt>
                <c:pt idx="1246">
                  <c:v>1.3789605587102075E-2</c:v>
                </c:pt>
                <c:pt idx="1247">
                  <c:v>1.3781158318676096E-2</c:v>
                </c:pt>
                <c:pt idx="1248">
                  <c:v>1.377269895541147E-2</c:v>
                </c:pt>
                <c:pt idx="1249">
                  <c:v>1.3764227497385722E-2</c:v>
                </c:pt>
                <c:pt idx="1250">
                  <c:v>1.3755743944673731E-2</c:v>
                </c:pt>
                <c:pt idx="1251">
                  <c:v>1.374759880804915E-2</c:v>
                </c:pt>
                <c:pt idx="1252">
                  <c:v>1.3739092249845821E-2</c:v>
                </c:pt>
                <c:pt idx="1253">
                  <c:v>1.3730573597440879E-2</c:v>
                </c:pt>
                <c:pt idx="1254">
                  <c:v>1.37220428509127E-2</c:v>
                </c:pt>
                <c:pt idx="1255">
                  <c:v>1.3713144763562493E-2</c:v>
                </c:pt>
                <c:pt idx="1256">
                  <c:v>1.3704588644374233E-2</c:v>
                </c:pt>
                <c:pt idx="1257">
                  <c:v>1.3696020431044148E-2</c:v>
                </c:pt>
                <c:pt idx="1258">
                  <c:v>1.3687440123653288E-2</c:v>
                </c:pt>
                <c:pt idx="1259">
                  <c:v>1.3678847722277409E-2</c:v>
                </c:pt>
                <c:pt idx="1260">
                  <c:v>1.3670243226995801E-2</c:v>
                </c:pt>
                <c:pt idx="1261">
                  <c:v>1.3661626637887744E-2</c:v>
                </c:pt>
                <c:pt idx="1262">
                  <c:v>1.3652997955030761E-2</c:v>
                </c:pt>
                <c:pt idx="1263">
                  <c:v>1.3644357178504138E-2</c:v>
                </c:pt>
                <c:pt idx="1264">
                  <c:v>1.3636436020962268E-2</c:v>
                </c:pt>
                <c:pt idx="1265">
                  <c:v>1.3627773430968142E-2</c:v>
                </c:pt>
                <c:pt idx="1266">
                  <c:v>1.3619098748020636E-2</c:v>
                </c:pt>
                <c:pt idx="1267">
                  <c:v>1.3610411972198096E-2</c:v>
                </c:pt>
                <c:pt idx="1268">
                  <c:v>1.3600469420896519E-2</c:v>
                </c:pt>
                <c:pt idx="1269">
                  <c:v>1.3591756732029553E-2</c:v>
                </c:pt>
                <c:pt idx="1270">
                  <c:v>1.3583031950530691E-2</c:v>
                </c:pt>
                <c:pt idx="1271">
                  <c:v>1.3574295076478277E-2</c:v>
                </c:pt>
                <c:pt idx="1272">
                  <c:v>1.3565546109949755E-2</c:v>
                </c:pt>
                <c:pt idx="1273">
                  <c:v>1.3556785051023474E-2</c:v>
                </c:pt>
                <c:pt idx="1274">
                  <c:v>1.3548389620751748E-2</c:v>
                </c:pt>
                <c:pt idx="1275">
                  <c:v>1.3539605566406897E-2</c:v>
                </c:pt>
                <c:pt idx="1276">
                  <c:v>1.3530809420130883E-2</c:v>
                </c:pt>
                <c:pt idx="1277">
                  <c:v>1.3520856946209589E-2</c:v>
                </c:pt>
                <c:pt idx="1278">
                  <c:v>1.3512033046666868E-2</c:v>
                </c:pt>
                <c:pt idx="1279">
                  <c:v>1.3503197054741557E-2</c:v>
                </c:pt>
                <c:pt idx="1280">
                  <c:v>1.3494348970512058E-2</c:v>
                </c:pt>
                <c:pt idx="1281">
                  <c:v>1.3485488794060299E-2</c:v>
                </c:pt>
                <c:pt idx="1282">
                  <c:v>1.3477004012128729E-2</c:v>
                </c:pt>
                <c:pt idx="1283">
                  <c:v>1.3468120842530813E-2</c:v>
                </c:pt>
                <c:pt idx="1284">
                  <c:v>1.3459225581176924E-2</c:v>
                </c:pt>
                <c:pt idx="1285">
                  <c:v>1.3450318228148109E-2</c:v>
                </c:pt>
                <c:pt idx="1286">
                  <c:v>1.3441006531298946E-2</c:v>
                </c:pt>
                <c:pt idx="1287">
                  <c:v>1.3432073803213838E-2</c:v>
                </c:pt>
                <c:pt idx="1288">
                  <c:v>1.3423128983474676E-2</c:v>
                </c:pt>
                <c:pt idx="1289">
                  <c:v>1.3414172072162507E-2</c:v>
                </c:pt>
                <c:pt idx="1290">
                  <c:v>1.3405203069359255E-2</c:v>
                </c:pt>
                <c:pt idx="1291">
                  <c:v>1.3396221975145969E-2</c:v>
                </c:pt>
                <c:pt idx="1292">
                  <c:v>1.3387228789607216E-2</c:v>
                </c:pt>
                <c:pt idx="1293">
                  <c:v>1.3378223512822284E-2</c:v>
                </c:pt>
                <c:pt idx="1294">
                  <c:v>1.3369206144873979E-2</c:v>
                </c:pt>
                <c:pt idx="1295">
                  <c:v>1.3360176685845111E-2</c:v>
                </c:pt>
                <c:pt idx="1296">
                  <c:v>1.3351135135816724E-2</c:v>
                </c:pt>
                <c:pt idx="1297">
                  <c:v>1.3342081494873389E-2</c:v>
                </c:pt>
                <c:pt idx="1298">
                  <c:v>1.3333015763096152E-2</c:v>
                </c:pt>
                <c:pt idx="1299">
                  <c:v>1.3323937940569583E-2</c:v>
                </c:pt>
                <c:pt idx="1300">
                  <c:v>1.3314848027373849E-2</c:v>
                </c:pt>
                <c:pt idx="1301">
                  <c:v>1.3305746023593518E-2</c:v>
                </c:pt>
                <c:pt idx="1302">
                  <c:v>1.3296631929311398E-2</c:v>
                </c:pt>
                <c:pt idx="1303">
                  <c:v>1.3287918289266917E-2</c:v>
                </c:pt>
                <c:pt idx="1304">
                  <c:v>1.3278781209798156E-2</c:v>
                </c:pt>
                <c:pt idx="1305">
                  <c:v>1.3269632040283409E-2</c:v>
                </c:pt>
                <c:pt idx="1306">
                  <c:v>1.3260470780801942E-2</c:v>
                </c:pt>
                <c:pt idx="1307">
                  <c:v>1.3251297431440146E-2</c:v>
                </c:pt>
                <c:pt idx="1308">
                  <c:v>1.3241693467739532E-2</c:v>
                </c:pt>
                <c:pt idx="1309">
                  <c:v>1.3232494742278498E-2</c:v>
                </c:pt>
                <c:pt idx="1310">
                  <c:v>1.3223283926982549E-2</c:v>
                </c:pt>
                <c:pt idx="1311">
                  <c:v>1.3214061021938013E-2</c:v>
                </c:pt>
                <c:pt idx="1312">
                  <c:v>1.3204826027226817E-2</c:v>
                </c:pt>
                <c:pt idx="1313">
                  <c:v>1.3195578942934414E-2</c:v>
                </c:pt>
                <c:pt idx="1314">
                  <c:v>1.3186319769146252E-2</c:v>
                </c:pt>
                <c:pt idx="1315">
                  <c:v>1.3177048505944262E-2</c:v>
                </c:pt>
                <c:pt idx="1316">
                  <c:v>1.3168621234436061E-2</c:v>
                </c:pt>
                <c:pt idx="1317">
                  <c:v>1.3159328188942819E-2</c:v>
                </c:pt>
                <c:pt idx="1318">
                  <c:v>1.3150023054676385E-2</c:v>
                </c:pt>
                <c:pt idx="1319">
                  <c:v>1.3140705831720507E-2</c:v>
                </c:pt>
                <c:pt idx="1320">
                  <c:v>1.3131376520158932E-2</c:v>
                </c:pt>
                <c:pt idx="1321">
                  <c:v>1.3122035120073608E-2</c:v>
                </c:pt>
                <c:pt idx="1322">
                  <c:v>1.311268163154918E-2</c:v>
                </c:pt>
                <c:pt idx="1323">
                  <c:v>1.3103316054667599E-2</c:v>
                </c:pt>
                <c:pt idx="1324">
                  <c:v>1.3093938389513511E-2</c:v>
                </c:pt>
                <c:pt idx="1325">
                  <c:v>1.3084548636170664E-2</c:v>
                </c:pt>
                <c:pt idx="1326">
                  <c:v>1.3075586637862964E-2</c:v>
                </c:pt>
                <c:pt idx="1327">
                  <c:v>1.3066173908361211E-2</c:v>
                </c:pt>
                <c:pt idx="1328">
                  <c:v>1.3056749091106276E-2</c:v>
                </c:pt>
                <c:pt idx="1329">
                  <c:v>1.3045981480371439E-2</c:v>
                </c:pt>
                <c:pt idx="1330">
                  <c:v>1.303652888619233E-2</c:v>
                </c:pt>
                <c:pt idx="1331">
                  <c:v>1.3027064203967488E-2</c:v>
                </c:pt>
                <c:pt idx="1332">
                  <c:v>1.3017587433783244E-2</c:v>
                </c:pt>
                <c:pt idx="1333">
                  <c:v>1.300809857572505E-2</c:v>
                </c:pt>
                <c:pt idx="1334">
                  <c:v>1.2999047328257915E-2</c:v>
                </c:pt>
                <c:pt idx="1335">
                  <c:v>1.2989535496199925E-2</c:v>
                </c:pt>
                <c:pt idx="1336">
                  <c:v>1.2980011576705461E-2</c:v>
                </c:pt>
                <c:pt idx="1337">
                  <c:v>1.2970475569859133E-2</c:v>
                </c:pt>
                <c:pt idx="1338">
                  <c:v>1.2960472970369343E-2</c:v>
                </c:pt>
                <c:pt idx="1339">
                  <c:v>1.295091158689363E-2</c:v>
                </c:pt>
                <c:pt idx="1340">
                  <c:v>1.2941338116151812E-2</c:v>
                </c:pt>
                <c:pt idx="1341">
                  <c:v>1.2931752558232866E-2</c:v>
                </c:pt>
                <c:pt idx="1342">
                  <c:v>1.2922154913223124E-2</c:v>
                </c:pt>
                <c:pt idx="1343">
                  <c:v>1.2912545181210678E-2</c:v>
                </c:pt>
                <c:pt idx="1344">
                  <c:v>1.2902923362283623E-2</c:v>
                </c:pt>
                <c:pt idx="1345">
                  <c:v>1.2893289456529173E-2</c:v>
                </c:pt>
                <c:pt idx="1346">
                  <c:v>1.2883643464033655E-2</c:v>
                </c:pt>
                <c:pt idx="1347">
                  <c:v>1.2873985384887812E-2</c:v>
                </c:pt>
                <c:pt idx="1348">
                  <c:v>1.2864315219178853E-2</c:v>
                </c:pt>
                <c:pt idx="1349">
                  <c:v>1.2854632966994873E-2</c:v>
                </c:pt>
                <c:pt idx="1350">
                  <c:v>1.2844938628423085E-2</c:v>
                </c:pt>
                <c:pt idx="1351">
                  <c:v>1.2835232203552462E-2</c:v>
                </c:pt>
                <c:pt idx="1352">
                  <c:v>1.2825513692472862E-2</c:v>
                </c:pt>
                <c:pt idx="1353">
                  <c:v>1.2815783095272378E-2</c:v>
                </c:pt>
                <c:pt idx="1354">
                  <c:v>1.2806040412038221E-2</c:v>
                </c:pt>
                <c:pt idx="1355">
                  <c:v>1.279628564286113E-2</c:v>
                </c:pt>
                <c:pt idx="1356">
                  <c:v>1.2786994958072759E-2</c:v>
                </c:pt>
                <c:pt idx="1357">
                  <c:v>1.2777217222409419E-2</c:v>
                </c:pt>
                <c:pt idx="1358">
                  <c:v>1.2767427401224435E-2</c:v>
                </c:pt>
                <c:pt idx="1359">
                  <c:v>1.2757625494605089E-2</c:v>
                </c:pt>
                <c:pt idx="1360">
                  <c:v>1.2747330510937838E-2</c:v>
                </c:pt>
                <c:pt idx="1361">
                  <c:v>1.2737503227970726E-2</c:v>
                </c:pt>
                <c:pt idx="1362">
                  <c:v>1.2727663859685264E-2</c:v>
                </c:pt>
                <c:pt idx="1363">
                  <c:v>1.2717812406171309E-2</c:v>
                </c:pt>
                <c:pt idx="1364">
                  <c:v>1.2707948867518713E-2</c:v>
                </c:pt>
                <c:pt idx="1365">
                  <c:v>1.2698073243816454E-2</c:v>
                </c:pt>
                <c:pt idx="1366">
                  <c:v>1.268818553515615E-2</c:v>
                </c:pt>
                <c:pt idx="1367">
                  <c:v>1.2678285741625892E-2</c:v>
                </c:pt>
                <c:pt idx="1368">
                  <c:v>1.2668864505157596E-2</c:v>
                </c:pt>
                <c:pt idx="1369">
                  <c:v>1.2659433471418477E-2</c:v>
                </c:pt>
                <c:pt idx="1370">
                  <c:v>1.2649499837927342E-2</c:v>
                </c:pt>
                <c:pt idx="1371">
                  <c:v>1.2639554120211512E-2</c:v>
                </c:pt>
                <c:pt idx="1372">
                  <c:v>1.2629596318362839E-2</c:v>
                </c:pt>
                <c:pt idx="1373">
                  <c:v>1.2619626432467774E-2</c:v>
                </c:pt>
                <c:pt idx="1374">
                  <c:v>1.2609644462616365E-2</c:v>
                </c:pt>
                <c:pt idx="1375">
                  <c:v>1.2599650408896866E-2</c:v>
                </c:pt>
                <c:pt idx="1376">
                  <c:v>1.2589644271399329E-2</c:v>
                </c:pt>
                <c:pt idx="1377">
                  <c:v>1.2580127306058654E-2</c:v>
                </c:pt>
                <c:pt idx="1378">
                  <c:v>1.2569595745426735E-2</c:v>
                </c:pt>
                <c:pt idx="1379">
                  <c:v>1.2560057029329335E-2</c:v>
                </c:pt>
                <c:pt idx="1380">
                  <c:v>1.2550003765990714E-2</c:v>
                </c:pt>
                <c:pt idx="1381">
                  <c:v>1.2538419771775472E-2</c:v>
                </c:pt>
                <c:pt idx="1382">
                  <c:v>1.252833871611427E-2</c:v>
                </c:pt>
                <c:pt idx="1383">
                  <c:v>1.2518245577041948E-2</c:v>
                </c:pt>
                <c:pt idx="1384">
                  <c:v>1.2508140354651885E-2</c:v>
                </c:pt>
                <c:pt idx="1385">
                  <c:v>1.2498023049033939E-2</c:v>
                </c:pt>
                <c:pt idx="1386">
                  <c:v>1.2488406047779366E-2</c:v>
                </c:pt>
                <c:pt idx="1387">
                  <c:v>1.2478265785327083E-2</c:v>
                </c:pt>
                <c:pt idx="1388">
                  <c:v>1.2468113440049061E-2</c:v>
                </c:pt>
                <c:pt idx="1389">
                  <c:v>1.245794901203881E-2</c:v>
                </c:pt>
                <c:pt idx="1390">
                  <c:v>1.2447255275786289E-2</c:v>
                </c:pt>
                <c:pt idx="1391">
                  <c:v>1.2437065472752314E-2</c:v>
                </c:pt>
                <c:pt idx="1392">
                  <c:v>1.2426863587139703E-2</c:v>
                </c:pt>
                <c:pt idx="1393">
                  <c:v>1.2416649619042722E-2</c:v>
                </c:pt>
                <c:pt idx="1394">
                  <c:v>1.2406423568553865E-2</c:v>
                </c:pt>
                <c:pt idx="1395">
                  <c:v>1.2396185435766514E-2</c:v>
                </c:pt>
                <c:pt idx="1396">
                  <c:v>1.2385935220773164E-2</c:v>
                </c:pt>
                <c:pt idx="1397">
                  <c:v>1.2375672923668962E-2</c:v>
                </c:pt>
                <c:pt idx="1398">
                  <c:v>1.2365398544546401E-2</c:v>
                </c:pt>
                <c:pt idx="1399">
                  <c:v>1.2355112083498862E-2</c:v>
                </c:pt>
                <c:pt idx="1400">
                  <c:v>1.2344813540620609E-2</c:v>
                </c:pt>
                <c:pt idx="1401">
                  <c:v>1.2334502916005897E-2</c:v>
                </c:pt>
                <c:pt idx="1402">
                  <c:v>1.232418020974899E-2</c:v>
                </c:pt>
                <c:pt idx="1403">
                  <c:v>1.2313845421942382E-2</c:v>
                </c:pt>
                <c:pt idx="1404">
                  <c:v>1.2303498552682982E-2</c:v>
                </c:pt>
                <c:pt idx="1405">
                  <c:v>1.2293139602062405E-2</c:v>
                </c:pt>
                <c:pt idx="1406">
                  <c:v>1.2282768570177554E-2</c:v>
                </c:pt>
                <c:pt idx="1407">
                  <c:v>1.2272385457121808E-2</c:v>
                </c:pt>
                <c:pt idx="1408">
                  <c:v>1.2262529283187353E-2</c:v>
                </c:pt>
                <c:pt idx="1409">
                  <c:v>1.2252123219919562E-2</c:v>
                </c:pt>
                <c:pt idx="1410">
                  <c:v>1.2241705075867327E-2</c:v>
                </c:pt>
                <c:pt idx="1411">
                  <c:v>1.2230732195083893E-2</c:v>
                </c:pt>
                <c:pt idx="1412">
                  <c:v>1.2220288677596388E-2</c:v>
                </c:pt>
                <c:pt idx="1413">
                  <c:v>1.2209833079507074E-2</c:v>
                </c:pt>
                <c:pt idx="1414">
                  <c:v>1.2199365400913736E-2</c:v>
                </c:pt>
                <c:pt idx="1415">
                  <c:v>1.2188885641908873E-2</c:v>
                </c:pt>
                <c:pt idx="1416">
                  <c:v>1.2178393802590266E-2</c:v>
                </c:pt>
                <c:pt idx="1417">
                  <c:v>1.2167889883053059E-2</c:v>
                </c:pt>
                <c:pt idx="1418">
                  <c:v>1.2157373883392393E-2</c:v>
                </c:pt>
                <c:pt idx="1419">
                  <c:v>1.214684580370517E-2</c:v>
                </c:pt>
                <c:pt idx="1420">
                  <c:v>1.2136305644085651E-2</c:v>
                </c:pt>
                <c:pt idx="1421">
                  <c:v>1.2126308186480262E-2</c:v>
                </c:pt>
                <c:pt idx="1422">
                  <c:v>1.2115745080377447E-2</c:v>
                </c:pt>
                <c:pt idx="1423">
                  <c:v>1.2105169894720132E-2</c:v>
                </c:pt>
                <c:pt idx="1424">
                  <c:v>1.2093069177087128E-2</c:v>
                </c:pt>
                <c:pt idx="1425">
                  <c:v>1.2082468106992447E-2</c:v>
                </c:pt>
                <c:pt idx="1426">
                  <c:v>1.2071854957645187E-2</c:v>
                </c:pt>
                <c:pt idx="1427">
                  <c:v>1.2061229729138862E-2</c:v>
                </c:pt>
                <c:pt idx="1428">
                  <c:v>1.2050592421570548E-2</c:v>
                </c:pt>
                <c:pt idx="1429">
                  <c:v>1.2040507569288256E-2</c:v>
                </c:pt>
                <c:pt idx="1430">
                  <c:v>1.2029847317638627E-2</c:v>
                </c:pt>
                <c:pt idx="1431">
                  <c:v>1.2019174987295262E-2</c:v>
                </c:pt>
                <c:pt idx="1432">
                  <c:v>1.2008490578351813E-2</c:v>
                </c:pt>
                <c:pt idx="1433">
                  <c:v>1.1997794090905537E-2</c:v>
                </c:pt>
                <c:pt idx="1434">
                  <c:v>1.1985944189187109E-2</c:v>
                </c:pt>
                <c:pt idx="1435">
                  <c:v>1.1975221116709784E-2</c:v>
                </c:pt>
                <c:pt idx="1436">
                  <c:v>1.196448596586735E-2</c:v>
                </c:pt>
                <c:pt idx="1437">
                  <c:v>1.1953738736756711E-2</c:v>
                </c:pt>
                <c:pt idx="1438">
                  <c:v>1.1943555018632077E-2</c:v>
                </c:pt>
                <c:pt idx="1439">
                  <c:v>1.1932784903605852E-2</c:v>
                </c:pt>
                <c:pt idx="1440">
                  <c:v>1.1922004668200512E-2</c:v>
                </c:pt>
                <c:pt idx="1441">
                  <c:v>1.1911218438594433E-2</c:v>
                </c:pt>
                <c:pt idx="1442">
                  <c:v>1.1899853402281049E-2</c:v>
                </c:pt>
                <c:pt idx="1443">
                  <c:v>1.1889068794187E-2</c:v>
                </c:pt>
                <c:pt idx="1444">
                  <c:v>1.1878291364761106E-2</c:v>
                </c:pt>
                <c:pt idx="1445">
                  <c:v>1.1867525326278982E-2</c:v>
                </c:pt>
                <c:pt idx="1446">
                  <c:v>1.1856774890971308E-2</c:v>
                </c:pt>
                <c:pt idx="1447">
                  <c:v>1.1846044271024725E-2</c:v>
                </c:pt>
                <c:pt idx="1448">
                  <c:v>1.183533767857654E-2</c:v>
                </c:pt>
                <c:pt idx="1449">
                  <c:v>1.1824659325725297E-2</c:v>
                </c:pt>
                <c:pt idx="1450">
                  <c:v>1.1814013424520205E-2</c:v>
                </c:pt>
                <c:pt idx="1451">
                  <c:v>1.1803404186967313E-2</c:v>
                </c:pt>
                <c:pt idx="1452">
                  <c:v>1.1792835769766507E-2</c:v>
                </c:pt>
                <c:pt idx="1453">
                  <c:v>1.1782310503859037E-2</c:v>
                </c:pt>
                <c:pt idx="1454">
                  <c:v>1.177182851989415E-2</c:v>
                </c:pt>
                <c:pt idx="1455">
                  <c:v>1.1761389817530922E-2</c:v>
                </c:pt>
                <c:pt idx="1456">
                  <c:v>1.1750994396429314E-2</c:v>
                </c:pt>
                <c:pt idx="1457">
                  <c:v>1.1740642256249281E-2</c:v>
                </c:pt>
                <c:pt idx="1458">
                  <c:v>1.1730333396654306E-2</c:v>
                </c:pt>
                <c:pt idx="1459">
                  <c:v>1.172006781730699E-2</c:v>
                </c:pt>
                <c:pt idx="1460">
                  <c:v>1.1710379843184685E-2</c:v>
                </c:pt>
                <c:pt idx="1461">
                  <c:v>1.1700198058013488E-2</c:v>
                </c:pt>
                <c:pt idx="1462">
                  <c:v>1.1690059550445636E-2</c:v>
                </c:pt>
                <c:pt idx="1463">
                  <c:v>1.1677861739403328E-2</c:v>
                </c:pt>
                <c:pt idx="1464">
                  <c:v>1.1669389112623435E-2</c:v>
                </c:pt>
                <c:pt idx="1465">
                  <c:v>1.1659383207783281E-2</c:v>
                </c:pt>
                <c:pt idx="1466">
                  <c:v>1.1649420580876563E-2</c:v>
                </c:pt>
                <c:pt idx="1467">
                  <c:v>1.1639501231579976E-2</c:v>
                </c:pt>
                <c:pt idx="1468">
                  <c:v>1.1629625159566691E-2</c:v>
                </c:pt>
                <c:pt idx="1469">
                  <c:v>1.161979236451869E-2</c:v>
                </c:pt>
                <c:pt idx="1470">
                  <c:v>1.1610002846112671E-2</c:v>
                </c:pt>
                <c:pt idx="1471">
                  <c:v>1.1600256604029731E-2</c:v>
                </c:pt>
                <c:pt idx="1472">
                  <c:v>1.1590553637952734E-2</c:v>
                </c:pt>
                <c:pt idx="1473">
                  <c:v>1.1581890700488479E-2</c:v>
                </c:pt>
                <c:pt idx="1474">
                  <c:v>1.1572268712859695E-2</c:v>
                </c:pt>
                <c:pt idx="1475">
                  <c:v>1.1562689997092843E-2</c:v>
                </c:pt>
                <c:pt idx="1476">
                  <c:v>1.1547236609624048E-2</c:v>
                </c:pt>
                <c:pt idx="1477">
                  <c:v>1.1537286456830709E-2</c:v>
                </c:pt>
                <c:pt idx="1478">
                  <c:v>1.1528350572444519E-2</c:v>
                </c:pt>
                <c:pt idx="1479">
                  <c:v>1.1518972462096363E-2</c:v>
                </c:pt>
                <c:pt idx="1480">
                  <c:v>1.1509637623506423E-2</c:v>
                </c:pt>
                <c:pt idx="1481">
                  <c:v>1.1499871742649933E-2</c:v>
                </c:pt>
                <c:pt idx="1482">
                  <c:v>1.1491097760395291E-2</c:v>
                </c:pt>
                <c:pt idx="1483">
                  <c:v>1.1481892735276495E-2</c:v>
                </c:pt>
                <c:pt idx="1484">
                  <c:v>1.147226507176541E-2</c:v>
                </c:pt>
                <c:pt idx="1485">
                  <c:v>1.1463149392198658E-2</c:v>
                </c:pt>
                <c:pt idx="1486">
                  <c:v>1.1454076984164447E-2</c:v>
                </c:pt>
                <c:pt idx="1487">
                  <c:v>1.144504784736766E-2</c:v>
                </c:pt>
                <c:pt idx="1488">
                  <c:v>1.1436061981514069E-2</c:v>
                </c:pt>
                <c:pt idx="1489">
                  <c:v>1.14271193863112E-2</c:v>
                </c:pt>
                <c:pt idx="1490">
                  <c:v>1.1417400916928692E-2</c:v>
                </c:pt>
                <c:pt idx="1491">
                  <c:v>1.1408548229295651E-2</c:v>
                </c:pt>
                <c:pt idx="1492">
                  <c:v>1.1399738809858354E-2</c:v>
                </c:pt>
                <c:pt idx="1493">
                  <c:v>1.139097265833091E-2</c:v>
                </c:pt>
                <c:pt idx="1494">
                  <c:v>1.1381812385437609E-2</c:v>
                </c:pt>
                <c:pt idx="1495">
                  <c:v>1.1373135589311557E-2</c:v>
                </c:pt>
                <c:pt idx="1496">
                  <c:v>1.1364502061781001E-2</c:v>
                </c:pt>
                <c:pt idx="1497">
                  <c:v>1.1355911802568442E-2</c:v>
                </c:pt>
                <c:pt idx="1498">
                  <c:v>1.1347364811391101E-2</c:v>
                </c:pt>
                <c:pt idx="1499">
                  <c:v>1.1338861087971481E-2</c:v>
                </c:pt>
                <c:pt idx="1500">
                  <c:v>1.1330400632031208E-2</c:v>
                </c:pt>
                <c:pt idx="1501">
                  <c:v>1.1321983443295427E-2</c:v>
                </c:pt>
                <c:pt idx="1502">
                  <c:v>1.1313609521488407E-2</c:v>
                </c:pt>
                <c:pt idx="1503">
                  <c:v>1.1305278866337936E-2</c:v>
                </c:pt>
                <c:pt idx="1504">
                  <c:v>1.1296991477572686E-2</c:v>
                </c:pt>
                <c:pt idx="1505">
                  <c:v>1.1288747354920447E-2</c:v>
                </c:pt>
                <c:pt idx="1506">
                  <c:v>1.1280546498115177E-2</c:v>
                </c:pt>
                <c:pt idx="1507">
                  <c:v>1.1272388906886425E-2</c:v>
                </c:pt>
                <c:pt idx="1508">
                  <c:v>1.1264274580969912E-2</c:v>
                </c:pt>
                <c:pt idx="1509">
                  <c:v>1.1256203520100478E-2</c:v>
                </c:pt>
                <c:pt idx="1510">
                  <c:v>1.124817572401648E-2</c:v>
                </c:pt>
                <c:pt idx="1511">
                  <c:v>1.1240580427985239E-2</c:v>
                </c:pt>
                <c:pt idx="1512">
                  <c:v>1.1232636314624234E-2</c:v>
                </c:pt>
                <c:pt idx="1513">
                  <c:v>1.1224735463784838E-2</c:v>
                </c:pt>
                <c:pt idx="1514">
                  <c:v>1.1216877875209667E-2</c:v>
                </c:pt>
                <c:pt idx="1515">
                  <c:v>1.1209063548646672E-2</c:v>
                </c:pt>
                <c:pt idx="1516">
                  <c:v>1.1200917493406022E-2</c:v>
                </c:pt>
                <c:pt idx="1517">
                  <c:v>1.1193192543556756E-2</c:v>
                </c:pt>
                <c:pt idx="1518">
                  <c:v>1.118551085643682E-2</c:v>
                </c:pt>
                <c:pt idx="1519">
                  <c:v>1.1177872431794264E-2</c:v>
                </c:pt>
                <c:pt idx="1520">
                  <c:v>1.1170277269381544E-2</c:v>
                </c:pt>
                <c:pt idx="1521">
                  <c:v>1.1162725368951999E-2</c:v>
                </c:pt>
                <c:pt idx="1522">
                  <c:v>1.1155216730255444E-2</c:v>
                </c:pt>
                <c:pt idx="1523">
                  <c:v>1.1147751353050499E-2</c:v>
                </c:pt>
                <c:pt idx="1524">
                  <c:v>1.1141033746734056E-2</c:v>
                </c:pt>
                <c:pt idx="1525">
                  <c:v>1.1133649161727939E-2</c:v>
                </c:pt>
                <c:pt idx="1526">
                  <c:v>1.1126307834588864E-2</c:v>
                </c:pt>
                <c:pt idx="1527">
                  <c:v>1.1119009765081796E-2</c:v>
                </c:pt>
                <c:pt idx="1528">
                  <c:v>1.1111754952974402E-2</c:v>
                </c:pt>
                <c:pt idx="1529">
                  <c:v>1.110454339803525E-2</c:v>
                </c:pt>
                <c:pt idx="1530">
                  <c:v>1.1097375100033811E-2</c:v>
                </c:pt>
                <c:pt idx="1531">
                  <c:v>1.1090250058742252E-2</c:v>
                </c:pt>
                <c:pt idx="1532">
                  <c:v>1.1082838846006514E-2</c:v>
                </c:pt>
                <c:pt idx="1533">
                  <c:v>1.1075803193900729E-2</c:v>
                </c:pt>
                <c:pt idx="1534">
                  <c:v>1.1069134472856661E-2</c:v>
                </c:pt>
                <c:pt idx="1535">
                  <c:v>1.1062182456141632E-2</c:v>
                </c:pt>
                <c:pt idx="1536">
                  <c:v>1.1055273695014443E-2</c:v>
                </c:pt>
                <c:pt idx="1537">
                  <c:v>1.1047778394889095E-2</c:v>
                </c:pt>
                <c:pt idx="1538">
                  <c:v>1.1040961911612836E-2</c:v>
                </c:pt>
                <c:pt idx="1539">
                  <c:v>1.1034188686100942E-2</c:v>
                </c:pt>
                <c:pt idx="1540">
                  <c:v>1.1027458718131412E-2</c:v>
                </c:pt>
                <c:pt idx="1541">
                  <c:v>1.1020772007485779E-2</c:v>
                </c:pt>
                <c:pt idx="1542">
                  <c:v>1.1014428883904687E-2</c:v>
                </c:pt>
                <c:pt idx="1543">
                  <c:v>1.100782579642268E-2</c:v>
                </c:pt>
                <c:pt idx="1544">
                  <c:v>1.1001265964209087E-2</c:v>
                </c:pt>
                <c:pt idx="1545">
                  <c:v>1.0994749387051942E-2</c:v>
                </c:pt>
                <c:pt idx="1546">
                  <c:v>1.0987987306532032E-2</c:v>
                </c:pt>
                <c:pt idx="1547">
                  <c:v>1.0981560135299101E-2</c:v>
                </c:pt>
                <c:pt idx="1548">
                  <c:v>1.0975176219893351E-2</c:v>
                </c:pt>
                <c:pt idx="1549">
                  <c:v>1.0968835560105999E-2</c:v>
                </c:pt>
                <c:pt idx="1550">
                  <c:v>1.0962538155730027E-2</c:v>
                </c:pt>
                <c:pt idx="1551">
                  <c:v>1.0956284006561056E-2</c:v>
                </c:pt>
                <c:pt idx="1552">
                  <c:v>1.0950073112394706E-2</c:v>
                </c:pt>
                <c:pt idx="1553">
                  <c:v>1.0943905473027484E-2</c:v>
                </c:pt>
                <c:pt idx="1554">
                  <c:v>1.0937781088259414E-2</c:v>
                </c:pt>
                <c:pt idx="1555">
                  <c:v>1.0931699957890527E-2</c:v>
                </c:pt>
                <c:pt idx="1556">
                  <c:v>1.0925662081722609E-2</c:v>
                </c:pt>
                <c:pt idx="1557">
                  <c:v>1.091966745955833E-2</c:v>
                </c:pt>
                <c:pt idx="1558">
                  <c:v>1.0913716091202123E-2</c:v>
                </c:pt>
                <c:pt idx="1559">
                  <c:v>1.0907807976460182E-2</c:v>
                </c:pt>
                <c:pt idx="1560">
                  <c:v>1.090194311514046E-2</c:v>
                </c:pt>
                <c:pt idx="1561">
                  <c:v>1.0896121507050034E-2</c:v>
                </c:pt>
                <c:pt idx="1562">
                  <c:v>1.0890343152000383E-2</c:v>
                </c:pt>
                <c:pt idx="1563">
                  <c:v>1.0884847379960429E-2</c:v>
                </c:pt>
                <c:pt idx="1564">
                  <c:v>1.0879152610522193E-2</c:v>
                </c:pt>
                <c:pt idx="1565">
                  <c:v>1.0873501092201199E-2</c:v>
                </c:pt>
                <c:pt idx="1566">
                  <c:v>1.0867892824815761E-2</c:v>
                </c:pt>
                <c:pt idx="1567">
                  <c:v>1.0862100165813973E-2</c:v>
                </c:pt>
                <c:pt idx="1568">
                  <c:v>1.0856581325098487E-2</c:v>
                </c:pt>
                <c:pt idx="1569">
                  <c:v>1.0851105736134962E-2</c:v>
                </c:pt>
                <c:pt idx="1570">
                  <c:v>1.0845673398742808E-2</c:v>
                </c:pt>
                <c:pt idx="1571">
                  <c:v>1.0840284312746718E-2</c:v>
                </c:pt>
                <c:pt idx="1572">
                  <c:v>1.0834938477969625E-2</c:v>
                </c:pt>
                <c:pt idx="1573">
                  <c:v>1.0829635894237979E-2</c:v>
                </c:pt>
                <c:pt idx="1574">
                  <c:v>1.0824376561378241E-2</c:v>
                </c:pt>
                <c:pt idx="1575">
                  <c:v>1.0819160479219506E-2</c:v>
                </c:pt>
                <c:pt idx="1576">
                  <c:v>1.0814390454893458E-2</c:v>
                </c:pt>
                <c:pt idx="1577">
                  <c:v>1.080925499887485E-2</c:v>
                </c:pt>
                <c:pt idx="1578">
                  <c:v>1.0804162790372773E-2</c:v>
                </c:pt>
                <c:pt idx="1579">
                  <c:v>1.0799113829226036E-2</c:v>
                </c:pt>
                <c:pt idx="1580">
                  <c:v>1.0793396543653251E-2</c:v>
                </c:pt>
                <c:pt idx="1581">
                  <c:v>1.0788440254868187E-2</c:v>
                </c:pt>
                <c:pt idx="1582">
                  <c:v>1.0783527212936876E-2</c:v>
                </c:pt>
                <c:pt idx="1583">
                  <c:v>1.0778657417701726E-2</c:v>
                </c:pt>
                <c:pt idx="1584">
                  <c:v>1.077383086900785E-2</c:v>
                </c:pt>
                <c:pt idx="1585">
                  <c:v>1.0769047566700361E-2</c:v>
                </c:pt>
                <c:pt idx="1586">
                  <c:v>1.0764479475793188E-2</c:v>
                </c:pt>
                <c:pt idx="1587">
                  <c:v>1.0759779715204136E-2</c:v>
                </c:pt>
                <c:pt idx="1588">
                  <c:v>1.0755123199226758E-2</c:v>
                </c:pt>
                <c:pt idx="1589">
                  <c:v>1.0750021434696057E-2</c:v>
                </c:pt>
                <c:pt idx="1590">
                  <c:v>1.0745460271739875E-2</c:v>
                </c:pt>
                <c:pt idx="1591">
                  <c:v>1.0740942356911478E-2</c:v>
                </c:pt>
                <c:pt idx="1592">
                  <c:v>1.0736467690061986E-2</c:v>
                </c:pt>
                <c:pt idx="1593">
                  <c:v>1.0732036271046927E-2</c:v>
                </c:pt>
                <c:pt idx="1594">
                  <c:v>1.0727795864505382E-2</c:v>
                </c:pt>
                <c:pt idx="1595">
                  <c:v>1.0723447979222476E-2</c:v>
                </c:pt>
                <c:pt idx="1596">
                  <c:v>1.0719143340033724E-2</c:v>
                </c:pt>
                <c:pt idx="1597">
                  <c:v>1.0714881946801079E-2</c:v>
                </c:pt>
                <c:pt idx="1598">
                  <c:v>1.0710527888468524E-2</c:v>
                </c:pt>
                <c:pt idx="1599">
                  <c:v>1.0706355953469271E-2</c:v>
                </c:pt>
                <c:pt idx="1600">
                  <c:v>1.0702227265323088E-2</c:v>
                </c:pt>
                <c:pt idx="1601">
                  <c:v>1.0698141823894306E-2</c:v>
                </c:pt>
                <c:pt idx="1602">
                  <c:v>1.0694099629049025E-2</c:v>
                </c:pt>
                <c:pt idx="1603">
                  <c:v>1.0690100680655984E-2</c:v>
                </c:pt>
                <c:pt idx="1604">
                  <c:v>1.0686144978584805E-2</c:v>
                </c:pt>
                <c:pt idx="1605">
                  <c:v>1.0682232522705991E-2</c:v>
                </c:pt>
                <c:pt idx="1606">
                  <c:v>1.0678363312891802E-2</c:v>
                </c:pt>
                <c:pt idx="1607">
                  <c:v>1.0674537349017152E-2</c:v>
                </c:pt>
                <c:pt idx="1608">
                  <c:v>1.0670754630956059E-2</c:v>
                </c:pt>
                <c:pt idx="1609">
                  <c:v>1.0667015158586958E-2</c:v>
                </c:pt>
                <c:pt idx="1610">
                  <c:v>1.0663318931785636E-2</c:v>
                </c:pt>
                <c:pt idx="1611">
                  <c:v>1.0659665950432287E-2</c:v>
                </c:pt>
                <c:pt idx="1612">
                  <c:v>1.0656056214408863E-2</c:v>
                </c:pt>
                <c:pt idx="1613">
                  <c:v>1.0652489723597319E-2</c:v>
                </c:pt>
                <c:pt idx="1614">
                  <c:v>1.064896647788049E-2</c:v>
                </c:pt>
                <c:pt idx="1615">
                  <c:v>1.0645571777067236E-2</c:v>
                </c:pt>
                <c:pt idx="1616">
                  <c:v>1.0642132032464106E-2</c:v>
                </c:pt>
                <c:pt idx="1617">
                  <c:v>1.0638735531331366E-2</c:v>
                </c:pt>
                <c:pt idx="1618">
                  <c:v>1.0635382273561254E-2</c:v>
                </c:pt>
                <c:pt idx="1619">
                  <c:v>1.0632072259045113E-2</c:v>
                </c:pt>
                <c:pt idx="1620">
                  <c:v>1.0628735144240762E-2</c:v>
                </c:pt>
                <c:pt idx="1621">
                  <c:v>1.0625514611051682E-2</c:v>
                </c:pt>
                <c:pt idx="1622">
                  <c:v>1.0622337322078143E-2</c:v>
                </c:pt>
                <c:pt idx="1623">
                  <c:v>1.0619203277216192E-2</c:v>
                </c:pt>
                <c:pt idx="1624">
                  <c:v>1.061611247636364E-2</c:v>
                </c:pt>
                <c:pt idx="1625">
                  <c:v>1.0613064919420942E-2</c:v>
                </c:pt>
                <c:pt idx="1626">
                  <c:v>1.061006060628591E-2</c:v>
                </c:pt>
                <c:pt idx="1627">
                  <c:v>1.0607099536864284E-2</c:v>
                </c:pt>
                <c:pt idx="1628">
                  <c:v>1.060422805765744E-2</c:v>
                </c:pt>
                <c:pt idx="1629">
                  <c:v>1.0601350470036274E-2</c:v>
                </c:pt>
                <c:pt idx="1630">
                  <c:v>1.0598516124570056E-2</c:v>
                </c:pt>
                <c:pt idx="1631">
                  <c:v>1.0595725021169726E-2</c:v>
                </c:pt>
                <c:pt idx="1632">
                  <c:v>1.0592977159743548E-2</c:v>
                </c:pt>
                <c:pt idx="1633">
                  <c:v>1.0590272540203352E-2</c:v>
                </c:pt>
                <c:pt idx="1634">
                  <c:v>1.0587611162460967E-2</c:v>
                </c:pt>
                <c:pt idx="1635">
                  <c:v>1.0584993026430891E-2</c:v>
                </c:pt>
                <c:pt idx="1636">
                  <c:v>1.0582418132031191E-2</c:v>
                </c:pt>
                <c:pt idx="1637">
                  <c:v>1.0579906019248101E-2</c:v>
                </c:pt>
                <c:pt idx="1638">
                  <c:v>1.0577414591302608E-2</c:v>
                </c:pt>
                <c:pt idx="1639">
                  <c:v>1.0574966403477722E-2</c:v>
                </c:pt>
                <c:pt idx="1640">
                  <c:v>1.0572561455695099E-2</c:v>
                </c:pt>
                <c:pt idx="1641">
                  <c:v>1.0570185103146505E-2</c:v>
                </c:pt>
                <c:pt idx="1642">
                  <c:v>1.0567872678598343E-2</c:v>
                </c:pt>
                <c:pt idx="1643">
                  <c:v>1.05656034963858E-2</c:v>
                </c:pt>
                <c:pt idx="1644">
                  <c:v>1.0563377556434874E-2</c:v>
                </c:pt>
                <c:pt idx="1645">
                  <c:v>1.0561194858673333E-2</c:v>
                </c:pt>
                <c:pt idx="1646">
                  <c:v>1.0559047460001933E-2</c:v>
                </c:pt>
                <c:pt idx="1647">
                  <c:v>1.0556948218338698E-2</c:v>
                </c:pt>
                <c:pt idx="1648">
                  <c:v>1.0554892217399187E-2</c:v>
                </c:pt>
                <c:pt idx="1649">
                  <c:v>1.0552879457116604E-2</c:v>
                </c:pt>
                <c:pt idx="1650">
                  <c:v>1.0550930000259993E-2</c:v>
                </c:pt>
                <c:pt idx="1651">
                  <c:v>1.0549006754187365E-2</c:v>
                </c:pt>
                <c:pt idx="1652">
                  <c:v>1.054712674983546E-2</c:v>
                </c:pt>
                <c:pt idx="1653">
                  <c:v>1.0545289987142612E-2</c:v>
                </c:pt>
                <c:pt idx="1654">
                  <c:v>1.0543496466049799E-2</c:v>
                </c:pt>
                <c:pt idx="1655">
                  <c:v>1.0541746186496236E-2</c:v>
                </c:pt>
                <c:pt idx="1656">
                  <c:v>1.0540039148427306E-2</c:v>
                </c:pt>
                <c:pt idx="1657">
                  <c:v>1.0538375351785747E-2</c:v>
                </c:pt>
                <c:pt idx="1658">
                  <c:v>1.0536754796519585E-2</c:v>
                </c:pt>
                <c:pt idx="1659">
                  <c:v>1.0535177482573318E-2</c:v>
                </c:pt>
                <c:pt idx="1660">
                  <c:v>1.0533643409895854E-2</c:v>
                </c:pt>
                <c:pt idx="1661">
                  <c:v>1.0532152578438741E-2</c:v>
                </c:pt>
                <c:pt idx="1662">
                  <c:v>1.0530704988151764E-2</c:v>
                </c:pt>
                <c:pt idx="1663">
                  <c:v>1.0529300638988236E-2</c:v>
                </c:pt>
                <c:pt idx="1664">
                  <c:v>1.0527939530903228E-2</c:v>
                </c:pt>
                <c:pt idx="1665">
                  <c:v>1.0526621663852691E-2</c:v>
                </c:pt>
                <c:pt idx="1666">
                  <c:v>1.0525347037789939E-2</c:v>
                </c:pt>
                <c:pt idx="1667">
                  <c:v>1.0524115652678851E-2</c:v>
                </c:pt>
                <c:pt idx="1668">
                  <c:v>1.0522852658656124E-2</c:v>
                </c:pt>
                <c:pt idx="1669">
                  <c:v>1.052170469974347E-2</c:v>
                </c:pt>
                <c:pt idx="1670">
                  <c:v>1.052059998041633E-2</c:v>
                </c:pt>
                <c:pt idx="1671">
                  <c:v>1.0519622520936278E-2</c:v>
                </c:pt>
                <c:pt idx="1672">
                  <c:v>1.0518607339994166E-2</c:v>
                </c:pt>
                <c:pt idx="1673">
                  <c:v>1.0517635399780841E-2</c:v>
                </c:pt>
                <c:pt idx="1674">
                  <c:v>1.0516706700266353E-2</c:v>
                </c:pt>
                <c:pt idx="1675">
                  <c:v>1.0515821241418104E-2</c:v>
                </c:pt>
                <c:pt idx="1676">
                  <c:v>1.0514979023207907E-2</c:v>
                </c:pt>
                <c:pt idx="1677">
                  <c:v>1.0514180045608452E-2</c:v>
                </c:pt>
                <c:pt idx="1678">
                  <c:v>1.0513424308594191E-2</c:v>
                </c:pt>
                <c:pt idx="1679">
                  <c:v>1.0512711812139577E-2</c:v>
                </c:pt>
                <c:pt idx="1680">
                  <c:v>1.0512042556222588E-2</c:v>
                </c:pt>
                <c:pt idx="1681">
                  <c:v>1.0511187496850712E-2</c:v>
                </c:pt>
                <c:pt idx="1682">
                  <c:v>1.0510598578607897E-2</c:v>
                </c:pt>
                <c:pt idx="1683">
                  <c:v>1.0510052898354173E-2</c:v>
                </c:pt>
                <c:pt idx="1684">
                  <c:v>1.0509482208233075E-2</c:v>
                </c:pt>
                <c:pt idx="1685">
                  <c:v>1.0509029180756642E-2</c:v>
                </c:pt>
                <c:pt idx="1686">
                  <c:v>1.050861939121977E-2</c:v>
                </c:pt>
                <c:pt idx="1687">
                  <c:v>1.0508252839608953E-2</c:v>
                </c:pt>
                <c:pt idx="1688">
                  <c:v>1.0507929525912483E-2</c:v>
                </c:pt>
                <c:pt idx="1689">
                  <c:v>1.0507510324377288E-2</c:v>
                </c:pt>
                <c:pt idx="1690">
                  <c:v>1.0507270404958162E-2</c:v>
                </c:pt>
                <c:pt idx="1691">
                  <c:v>1.0507073722183588E-2</c:v>
                </c:pt>
                <c:pt idx="1692">
                  <c:v>1.0506920276046281E-2</c:v>
                </c:pt>
                <c:pt idx="1693">
                  <c:v>1.0507265335624702E-2</c:v>
                </c:pt>
                <c:pt idx="1694">
                  <c:v>1.0507207622768118E-2</c:v>
                </c:pt>
                <c:pt idx="1695">
                  <c:v>1.0507193150267685E-2</c:v>
                </c:pt>
                <c:pt idx="1696">
                  <c:v>1.0507221918124286E-2</c:v>
                </c:pt>
                <c:pt idx="1697">
                  <c:v>1.0507293926338796E-2</c:v>
                </c:pt>
                <c:pt idx="1698">
                  <c:v>1.0507241674798528E-2</c:v>
                </c:pt>
                <c:pt idx="1699">
                  <c:v>1.050739643775358E-2</c:v>
                </c:pt>
                <c:pt idx="1700">
                  <c:v>1.0507589268063895E-2</c:v>
                </c:pt>
                <c:pt idx="1701">
                  <c:v>1.0507814138353194E-2</c:v>
                </c:pt>
                <c:pt idx="1702">
                  <c:v>1.0508238946910147E-2</c:v>
                </c:pt>
                <c:pt idx="1703">
                  <c:v>1.0508509753828728E-2</c:v>
                </c:pt>
                <c:pt idx="1704">
                  <c:v>1.0508793976447404E-2</c:v>
                </c:pt>
                <c:pt idx="1705">
                  <c:v>1.0509085649829506E-2</c:v>
                </c:pt>
                <c:pt idx="1706">
                  <c:v>1.0509378809040121E-2</c:v>
                </c:pt>
                <c:pt idx="1707">
                  <c:v>1.050966748913729E-2</c:v>
                </c:pt>
                <c:pt idx="1708">
                  <c:v>1.050994572518082E-2</c:v>
                </c:pt>
                <c:pt idx="1709">
                  <c:v>1.0510207552227868E-2</c:v>
                </c:pt>
                <c:pt idx="1710">
                  <c:v>1.0510447005334714E-2</c:v>
                </c:pt>
                <c:pt idx="1711">
                  <c:v>1.051065811955588E-2</c:v>
                </c:pt>
                <c:pt idx="1712">
                  <c:v>1.051083555600109E-2</c:v>
                </c:pt>
                <c:pt idx="1713">
                  <c:v>1.0510977839375208E-2</c:v>
                </c:pt>
                <c:pt idx="1714">
                  <c:v>1.0511084966774659E-2</c:v>
                </c:pt>
                <c:pt idx="1715">
                  <c:v>1.0511156938196802E-2</c:v>
                </c:pt>
                <c:pt idx="1716">
                  <c:v>1.0511193753638114E-2</c:v>
                </c:pt>
                <c:pt idx="1717">
                  <c:v>1.0511195413100355E-2</c:v>
                </c:pt>
                <c:pt idx="1718">
                  <c:v>1.0511161916580884E-2</c:v>
                </c:pt>
                <c:pt idx="1719">
                  <c:v>1.0511093264082342E-2</c:v>
                </c:pt>
                <c:pt idx="1720">
                  <c:v>1.051085229791001E-2</c:v>
                </c:pt>
                <c:pt idx="1721">
                  <c:v>1.0510715848524362E-2</c:v>
                </c:pt>
                <c:pt idx="1722">
                  <c:v>1.0510544244176207E-2</c:v>
                </c:pt>
                <c:pt idx="1723">
                  <c:v>1.0510467094341525E-2</c:v>
                </c:pt>
                <c:pt idx="1724">
                  <c:v>1.0510222661991682E-2</c:v>
                </c:pt>
                <c:pt idx="1725">
                  <c:v>1.0509943073685673E-2</c:v>
                </c:pt>
                <c:pt idx="1726">
                  <c:v>1.0509628329433187E-2</c:v>
                </c:pt>
                <c:pt idx="1727">
                  <c:v>1.0509278429241275E-2</c:v>
                </c:pt>
                <c:pt idx="1728">
                  <c:v>1.0508893373119626E-2</c:v>
                </c:pt>
                <c:pt idx="1729">
                  <c:v>1.0508473161078811E-2</c:v>
                </c:pt>
                <c:pt idx="1730">
                  <c:v>1.0508017793129399E-2</c:v>
                </c:pt>
                <c:pt idx="1731">
                  <c:v>1.0507527269283726E-2</c:v>
                </c:pt>
                <c:pt idx="1732">
                  <c:v>1.0507001589554126E-2</c:v>
                </c:pt>
                <c:pt idx="1733">
                  <c:v>1.0506231748899185E-2</c:v>
                </c:pt>
                <c:pt idx="1734">
                  <c:v>1.0505640813683697E-2</c:v>
                </c:pt>
                <c:pt idx="1735">
                  <c:v>1.0505014724647514E-2</c:v>
                </c:pt>
                <c:pt idx="1736">
                  <c:v>1.0504256148842773E-2</c:v>
                </c:pt>
                <c:pt idx="1737">
                  <c:v>1.0503554730243177E-2</c:v>
                </c:pt>
                <c:pt idx="1738">
                  <c:v>1.0502818157875115E-2</c:v>
                </c:pt>
                <c:pt idx="1739">
                  <c:v>1.0502046431758401E-2</c:v>
                </c:pt>
                <c:pt idx="1740">
                  <c:v>1.0501239551912844E-2</c:v>
                </c:pt>
                <c:pt idx="1741">
                  <c:v>1.0500313271108584E-2</c:v>
                </c:pt>
                <c:pt idx="1742">
                  <c:v>1.0499438619973132E-2</c:v>
                </c:pt>
                <c:pt idx="1743">
                  <c:v>1.0498528816181726E-2</c:v>
                </c:pt>
                <c:pt idx="1744">
                  <c:v>1.0497583859756221E-2</c:v>
                </c:pt>
                <c:pt idx="1745">
                  <c:v>1.0496751703649153E-2</c:v>
                </c:pt>
                <c:pt idx="1746">
                  <c:v>1.0495943864147336E-2</c:v>
                </c:pt>
                <c:pt idx="1747">
                  <c:v>1.0494880742867214E-2</c:v>
                </c:pt>
                <c:pt idx="1748">
                  <c:v>1.0493782464032941E-2</c:v>
                </c:pt>
                <c:pt idx="1749">
                  <c:v>1.0492649027676422E-2</c:v>
                </c:pt>
                <c:pt idx="1750">
                  <c:v>1.0490619258745438E-2</c:v>
                </c:pt>
                <c:pt idx="1751">
                  <c:v>1.0489403055930656E-2</c:v>
                </c:pt>
                <c:pt idx="1752">
                  <c:v>1.0488151698713566E-2</c:v>
                </c:pt>
                <c:pt idx="1753">
                  <c:v>1.0486865187127121E-2</c:v>
                </c:pt>
                <c:pt idx="1754">
                  <c:v>1.0485592780073365E-2</c:v>
                </c:pt>
                <c:pt idx="1755">
                  <c:v>1.0484233409836447E-2</c:v>
                </c:pt>
                <c:pt idx="1756">
                  <c:v>1.0482838884334017E-2</c:v>
                </c:pt>
                <c:pt idx="1757">
                  <c:v>1.0481409203602196E-2</c:v>
                </c:pt>
                <c:pt idx="1758">
                  <c:v>1.0479944367679746E-2</c:v>
                </c:pt>
                <c:pt idx="1759">
                  <c:v>1.0478444376605424E-2</c:v>
                </c:pt>
                <c:pt idx="1760">
                  <c:v>1.0476909230418876E-2</c:v>
                </c:pt>
                <c:pt idx="1761">
                  <c:v>1.0475338929160626E-2</c:v>
                </c:pt>
                <c:pt idx="1762">
                  <c:v>1.0473733472872955E-2</c:v>
                </c:pt>
                <c:pt idx="1763">
                  <c:v>1.047209286159727E-2</c:v>
                </c:pt>
                <c:pt idx="1764">
                  <c:v>1.0470417095379377E-2</c:v>
                </c:pt>
                <c:pt idx="1765">
                  <c:v>1.0468706174260684E-2</c:v>
                </c:pt>
                <c:pt idx="1766">
                  <c:v>1.0466960098288758E-2</c:v>
                </c:pt>
                <c:pt idx="1767">
                  <c:v>1.0465178867508531E-2</c:v>
                </c:pt>
                <c:pt idx="1768">
                  <c:v>1.046336248196845E-2</c:v>
                </c:pt>
                <c:pt idx="1769">
                  <c:v>1.0461510941715208E-2</c:v>
                </c:pt>
                <c:pt idx="1770">
                  <c:v>1.0459624246799897E-2</c:v>
                </c:pt>
                <c:pt idx="1771">
                  <c:v>1.0457696624406113E-2</c:v>
                </c:pt>
                <c:pt idx="1772">
                  <c:v>1.045574218726977E-2</c:v>
                </c:pt>
                <c:pt idx="1773">
                  <c:v>1.0453752596614612E-2</c:v>
                </c:pt>
                <c:pt idx="1774">
                  <c:v>1.0451727852493188E-2</c:v>
                </c:pt>
                <c:pt idx="1775">
                  <c:v>1.0449663454055083E-2</c:v>
                </c:pt>
                <c:pt idx="1776">
                  <c:v>1.044756583224299E-2</c:v>
                </c:pt>
                <c:pt idx="1777">
                  <c:v>1.0445433056137063E-2</c:v>
                </c:pt>
                <c:pt idx="1778">
                  <c:v>1.0443265125793678E-2</c:v>
                </c:pt>
                <c:pt idx="1779">
                  <c:v>1.044106204127186E-2</c:v>
                </c:pt>
                <c:pt idx="1780">
                  <c:v>1.0438823802628871E-2</c:v>
                </c:pt>
                <c:pt idx="1781">
                  <c:v>1.0436550409923733E-2</c:v>
                </c:pt>
                <c:pt idx="1782">
                  <c:v>1.0434241863217231E-2</c:v>
                </c:pt>
                <c:pt idx="1783">
                  <c:v>1.0431898162571028E-2</c:v>
                </c:pt>
                <c:pt idx="1784">
                  <c:v>1.0429574411046638E-2</c:v>
                </c:pt>
                <c:pt idx="1785">
                  <c:v>1.0427165562142713E-2</c:v>
                </c:pt>
                <c:pt idx="1786">
                  <c:v>1.0424721561452355E-2</c:v>
                </c:pt>
                <c:pt idx="1787">
                  <c:v>1.0422242409039502E-2</c:v>
                </c:pt>
                <c:pt idx="1788">
                  <c:v>1.0419690352176032E-2</c:v>
                </c:pt>
                <c:pt idx="1789">
                  <c:v>1.0417178649301152E-2</c:v>
                </c:pt>
                <c:pt idx="1790">
                  <c:v>1.0414594042107133E-2</c:v>
                </c:pt>
                <c:pt idx="1791">
                  <c:v>1.0411974283452667E-2</c:v>
                </c:pt>
                <c:pt idx="1792">
                  <c:v>1.0409319373406193E-2</c:v>
                </c:pt>
                <c:pt idx="1793">
                  <c:v>1.0406578631606045E-2</c:v>
                </c:pt>
                <c:pt idx="1794">
                  <c:v>1.0403904099410981E-2</c:v>
                </c:pt>
                <c:pt idx="1795">
                  <c:v>1.0401143735602723E-2</c:v>
                </c:pt>
                <c:pt idx="1796">
                  <c:v>1.039828977195561E-2</c:v>
                </c:pt>
                <c:pt idx="1797">
                  <c:v>1.039539522628613E-2</c:v>
                </c:pt>
                <c:pt idx="1798">
                  <c:v>1.0392524224514289E-2</c:v>
                </c:pt>
                <c:pt idx="1799">
                  <c:v>1.038961806990921E-2</c:v>
                </c:pt>
                <c:pt idx="1800">
                  <c:v>1.0386676762546648E-2</c:v>
                </c:pt>
                <c:pt idx="1801">
                  <c:v>1.0383771966634267E-2</c:v>
                </c:pt>
                <c:pt idx="1802">
                  <c:v>1.0380762950366173E-2</c:v>
                </c:pt>
                <c:pt idx="1803">
                  <c:v>1.0377718782544862E-2</c:v>
                </c:pt>
                <c:pt idx="1804">
                  <c:v>1.0374639463250486E-2</c:v>
                </c:pt>
                <c:pt idx="1805">
                  <c:v>1.0371524992564985E-2</c:v>
                </c:pt>
                <c:pt idx="1806">
                  <c:v>1.0368290714901482E-2</c:v>
                </c:pt>
                <c:pt idx="1807">
                  <c:v>1.0365103340474142E-2</c:v>
                </c:pt>
                <c:pt idx="1808">
                  <c:v>1.0361880813939453E-2</c:v>
                </c:pt>
                <c:pt idx="1809">
                  <c:v>1.0358623135383748E-2</c:v>
                </c:pt>
                <c:pt idx="1810">
                  <c:v>1.0355330304892479E-2</c:v>
                </c:pt>
                <c:pt idx="1811">
                  <c:v>1.0352002322552855E-2</c:v>
                </c:pt>
                <c:pt idx="1812">
                  <c:v>1.0348639188453856E-2</c:v>
                </c:pt>
                <c:pt idx="1813">
                  <c:v>1.0345240902683572E-2</c:v>
                </c:pt>
                <c:pt idx="1814">
                  <c:v>1.034180746533362E-2</c:v>
                </c:pt>
                <c:pt idx="1815">
                  <c:v>1.033833887649298E-2</c:v>
                </c:pt>
                <c:pt idx="1816">
                  <c:v>1.0334835136255905E-2</c:v>
                </c:pt>
                <c:pt idx="1817">
                  <c:v>1.0331296244713137E-2</c:v>
                </c:pt>
                <c:pt idx="1818">
                  <c:v>1.0327722201959816E-2</c:v>
                </c:pt>
                <c:pt idx="1819">
                  <c:v>1.0324113008090201E-2</c:v>
                </c:pt>
                <c:pt idx="1820">
                  <c:v>1.0320468663201196E-2</c:v>
                </c:pt>
                <c:pt idx="1821">
                  <c:v>1.0316789167387944E-2</c:v>
                </c:pt>
                <c:pt idx="1822">
                  <c:v>1.0313074520748226E-2</c:v>
                </c:pt>
                <c:pt idx="1823">
                  <c:v>1.0309453729731594E-2</c:v>
                </c:pt>
                <c:pt idx="1824">
                  <c:v>1.0305671399164166E-2</c:v>
                </c:pt>
                <c:pt idx="1825">
                  <c:v>1.0301853919011785E-2</c:v>
                </c:pt>
                <c:pt idx="1826">
                  <c:v>1.0298001289376872E-2</c:v>
                </c:pt>
                <c:pt idx="1827">
                  <c:v>1.0294113510360069E-2</c:v>
                </c:pt>
                <c:pt idx="1828">
                  <c:v>1.0290048479139311E-2</c:v>
                </c:pt>
                <c:pt idx="1829">
                  <c:v>1.0286087779526295E-2</c:v>
                </c:pt>
                <c:pt idx="1830">
                  <c:v>1.0282091929900801E-2</c:v>
                </c:pt>
                <c:pt idx="1831">
                  <c:v>1.0278060930368541E-2</c:v>
                </c:pt>
                <c:pt idx="1832">
                  <c:v>1.0273994781036992E-2</c:v>
                </c:pt>
                <c:pt idx="1833">
                  <c:v>1.0269893482013626E-2</c:v>
                </c:pt>
                <c:pt idx="1834">
                  <c:v>1.0265757033407678E-2</c:v>
                </c:pt>
                <c:pt idx="1835">
                  <c:v>1.0261585435327505E-2</c:v>
                </c:pt>
                <c:pt idx="1836">
                  <c:v>1.0257541794125399E-2</c:v>
                </c:pt>
                <c:pt idx="1837">
                  <c:v>1.0253302527043082E-2</c:v>
                </c:pt>
                <c:pt idx="1838">
                  <c:v>1.0249028111752706E-2</c:v>
                </c:pt>
                <c:pt idx="1839">
                  <c:v>1.0244718548362933E-2</c:v>
                </c:pt>
                <c:pt idx="1840">
                  <c:v>1.0240373836987757E-2</c:v>
                </c:pt>
                <c:pt idx="1841">
                  <c:v>1.0235993977742068E-2</c:v>
                </c:pt>
                <c:pt idx="1842">
                  <c:v>1.0231578970739869E-2</c:v>
                </c:pt>
                <c:pt idx="1843">
                  <c:v>1.0227128816096937E-2</c:v>
                </c:pt>
                <c:pt idx="1844">
                  <c:v>1.0222643513930835E-2</c:v>
                </c:pt>
                <c:pt idx="1845">
                  <c:v>1.0218123064358235E-2</c:v>
                </c:pt>
                <c:pt idx="1846">
                  <c:v>1.0213756656472556E-2</c:v>
                </c:pt>
                <c:pt idx="1847">
                  <c:v>1.0209168551146262E-2</c:v>
                </c:pt>
                <c:pt idx="1848">
                  <c:v>1.0204545299687865E-2</c:v>
                </c:pt>
                <c:pt idx="1849">
                  <c:v>1.0199492431157021E-2</c:v>
                </c:pt>
                <c:pt idx="1850">
                  <c:v>1.0194793604773057E-2</c:v>
                </c:pt>
                <c:pt idx="1851">
                  <c:v>1.019005963079655E-2</c:v>
                </c:pt>
                <c:pt idx="1852">
                  <c:v>1.0185290509354357E-2</c:v>
                </c:pt>
                <c:pt idx="1853">
                  <c:v>1.018048624057157E-2</c:v>
                </c:pt>
                <c:pt idx="1854">
                  <c:v>1.0175857404792741E-2</c:v>
                </c:pt>
                <c:pt idx="1855">
                  <c:v>1.0170985487829442E-2</c:v>
                </c:pt>
                <c:pt idx="1856">
                  <c:v>1.0166078424816054E-2</c:v>
                </c:pt>
                <c:pt idx="1857">
                  <c:v>1.0161136215879048E-2</c:v>
                </c:pt>
                <c:pt idx="1858">
                  <c:v>1.0155937691051208E-2</c:v>
                </c:pt>
                <c:pt idx="1859">
                  <c:v>1.0150922540937267E-2</c:v>
                </c:pt>
                <c:pt idx="1860">
                  <c:v>1.0145872244393624E-2</c:v>
                </c:pt>
                <c:pt idx="1861">
                  <c:v>1.014078680155594E-2</c:v>
                </c:pt>
                <c:pt idx="1862">
                  <c:v>1.0135666212557239E-2</c:v>
                </c:pt>
                <c:pt idx="1863">
                  <c:v>1.0130510477535827E-2</c:v>
                </c:pt>
                <c:pt idx="1864">
                  <c:v>1.0125319596625607E-2</c:v>
                </c:pt>
                <c:pt idx="1865">
                  <c:v>1.0120093569965769E-2</c:v>
                </c:pt>
                <c:pt idx="1866">
                  <c:v>1.0114832397694618E-2</c:v>
                </c:pt>
                <c:pt idx="1867">
                  <c:v>1.010953607995046E-2</c:v>
                </c:pt>
                <c:pt idx="1868">
                  <c:v>1.010420461687689E-2</c:v>
                </c:pt>
                <c:pt idx="1869">
                  <c:v>1.0098838008611334E-2</c:v>
                </c:pt>
                <c:pt idx="1870">
                  <c:v>1.0093436255299147E-2</c:v>
                </c:pt>
                <c:pt idx="1871">
                  <c:v>1.008799935708128E-2</c:v>
                </c:pt>
                <c:pt idx="1872">
                  <c:v>1.0082527314103964E-2</c:v>
                </c:pt>
                <c:pt idx="1873">
                  <c:v>1.0077020126509918E-2</c:v>
                </c:pt>
                <c:pt idx="1874">
                  <c:v>1.0071477794447134E-2</c:v>
                </c:pt>
                <c:pt idx="1875">
                  <c:v>1.0065900318060967E-2</c:v>
                </c:pt>
                <c:pt idx="1876">
                  <c:v>1.0060556698637995E-2</c:v>
                </c:pt>
                <c:pt idx="1877">
                  <c:v>1.0054911599688313E-2</c:v>
                </c:pt>
                <c:pt idx="1878">
                  <c:v>1.0049231357729112E-2</c:v>
                </c:pt>
                <c:pt idx="1879">
                  <c:v>1.0043238972266229E-2</c:v>
                </c:pt>
                <c:pt idx="1880">
                  <c:v>1.0037485776504262E-2</c:v>
                </c:pt>
                <c:pt idx="1881">
                  <c:v>1.0031697437321874E-2</c:v>
                </c:pt>
                <c:pt idx="1882">
                  <c:v>1.0025873954871469E-2</c:v>
                </c:pt>
                <c:pt idx="1883">
                  <c:v>1.0020015329307212E-2</c:v>
                </c:pt>
                <c:pt idx="1884">
                  <c:v>1.0014121560784144E-2</c:v>
                </c:pt>
                <c:pt idx="1885">
                  <c:v>1.0008192649459957E-2</c:v>
                </c:pt>
                <c:pt idx="1886">
                  <c:v>1.0002228595491455E-2</c:v>
                </c:pt>
                <c:pt idx="1887">
                  <c:v>9.9962293990354459E-3</c:v>
                </c:pt>
                <c:pt idx="1888">
                  <c:v>9.990496105954939E-3</c:v>
                </c:pt>
                <c:pt idx="1889">
                  <c:v>9.9847327619627304E-3</c:v>
                </c:pt>
                <c:pt idx="1890">
                  <c:v>9.9786334924587307E-3</c:v>
                </c:pt>
                <c:pt idx="1891">
                  <c:v>9.9724990828020423E-3</c:v>
                </c:pt>
                <c:pt idx="1892">
                  <c:v>9.9654453003515456E-3</c:v>
                </c:pt>
                <c:pt idx="1893">
                  <c:v>9.9592355909024436E-3</c:v>
                </c:pt>
                <c:pt idx="1894">
                  <c:v>9.9529907418022378E-3</c:v>
                </c:pt>
                <c:pt idx="1895">
                  <c:v>9.9467107532130242E-3</c:v>
                </c:pt>
                <c:pt idx="1896">
                  <c:v>9.9403956252986925E-3</c:v>
                </c:pt>
                <c:pt idx="1897">
                  <c:v>9.9340453582222391E-3</c:v>
                </c:pt>
                <c:pt idx="1898">
                  <c:v>9.9279876550865155E-3</c:v>
                </c:pt>
                <c:pt idx="1899">
                  <c:v>9.9215697943835501E-3</c:v>
                </c:pt>
                <c:pt idx="1900">
                  <c:v>9.9151167958460816E-3</c:v>
                </c:pt>
                <c:pt idx="1901">
                  <c:v>9.9076205991527454E-3</c:v>
                </c:pt>
                <c:pt idx="1902">
                  <c:v>9.9010892650188888E-3</c:v>
                </c:pt>
                <c:pt idx="1903">
                  <c:v>9.8945227910782196E-3</c:v>
                </c:pt>
                <c:pt idx="1904">
                  <c:v>9.8879211775069233E-3</c:v>
                </c:pt>
                <c:pt idx="1905">
                  <c:v>9.8812844244794296E-3</c:v>
                </c:pt>
                <c:pt idx="1906">
                  <c:v>9.8749622573254172E-3</c:v>
                </c:pt>
                <c:pt idx="1907">
                  <c:v>9.8682579169373386E-3</c:v>
                </c:pt>
                <c:pt idx="1908">
                  <c:v>9.861518438436365E-3</c:v>
                </c:pt>
                <c:pt idx="1909">
                  <c:v>9.8547438219988362E-3</c:v>
                </c:pt>
                <c:pt idx="1910">
                  <c:v>9.8475735736910687E-3</c:v>
                </c:pt>
                <c:pt idx="1911">
                  <c:v>9.8407259876536219E-3</c:v>
                </c:pt>
                <c:pt idx="1912">
                  <c:v>9.8338432634109078E-3</c:v>
                </c:pt>
                <c:pt idx="1913">
                  <c:v>9.8269254011461599E-3</c:v>
                </c:pt>
                <c:pt idx="1914">
                  <c:v>9.8199724010417325E-3</c:v>
                </c:pt>
                <c:pt idx="1915">
                  <c:v>9.8129842632835064E-3</c:v>
                </c:pt>
                <c:pt idx="1916">
                  <c:v>9.8059609880538304E-3</c:v>
                </c:pt>
                <c:pt idx="1917">
                  <c:v>9.7989025755421122E-3</c:v>
                </c:pt>
                <c:pt idx="1918">
                  <c:v>9.7918090259342238E-3</c:v>
                </c:pt>
                <c:pt idx="1919">
                  <c:v>9.7846803394178086E-3</c:v>
                </c:pt>
                <c:pt idx="1920">
                  <c:v>9.7775165161805063E-3</c:v>
                </c:pt>
                <c:pt idx="1921">
                  <c:v>9.7703175564161221E-3</c:v>
                </c:pt>
                <c:pt idx="1922">
                  <c:v>9.7630834603122957E-3</c:v>
                </c:pt>
                <c:pt idx="1923">
                  <c:v>9.7558142280619528E-3</c:v>
                </c:pt>
                <c:pt idx="1924">
                  <c:v>9.7485098598562581E-3</c:v>
                </c:pt>
                <c:pt idx="1925">
                  <c:v>9.741170355892538E-3</c:v>
                </c:pt>
                <c:pt idx="1926">
                  <c:v>9.7337957163610798E-3</c:v>
                </c:pt>
                <c:pt idx="1927">
                  <c:v>9.7263859414600928E-3</c:v>
                </c:pt>
                <c:pt idx="1928">
                  <c:v>9.7193501435712537E-3</c:v>
                </c:pt>
                <c:pt idx="1929">
                  <c:v>9.7118728069397267E-3</c:v>
                </c:pt>
                <c:pt idx="1930">
                  <c:v>9.7043603362939289E-3</c:v>
                </c:pt>
                <c:pt idx="1931">
                  <c:v>9.696812731834252E-3</c:v>
                </c:pt>
                <c:pt idx="1932">
                  <c:v>9.6888100433081947E-3</c:v>
                </c:pt>
                <c:pt idx="1933">
                  <c:v>9.6811894603418894E-3</c:v>
                </c:pt>
                <c:pt idx="1934">
                  <c:v>9.6735337434005822E-3</c:v>
                </c:pt>
                <c:pt idx="1935">
                  <c:v>9.6658428926877649E-3</c:v>
                </c:pt>
                <c:pt idx="1936">
                  <c:v>9.6581169084042941E-3</c:v>
                </c:pt>
                <c:pt idx="1937">
                  <c:v>9.65035579075719E-3</c:v>
                </c:pt>
                <c:pt idx="1938">
                  <c:v>9.6425595399525915E-3</c:v>
                </c:pt>
                <c:pt idx="1939">
                  <c:v>9.6347281561957564E-3</c:v>
                </c:pt>
                <c:pt idx="1940">
                  <c:v>9.6273033029630872E-3</c:v>
                </c:pt>
                <c:pt idx="1941">
                  <c:v>9.6198484852683622E-3</c:v>
                </c:pt>
                <c:pt idx="1942">
                  <c:v>9.6119171401929018E-3</c:v>
                </c:pt>
                <c:pt idx="1943">
                  <c:v>9.6039506644732819E-3</c:v>
                </c:pt>
                <c:pt idx="1944">
                  <c:v>9.5959490583175221E-3</c:v>
                </c:pt>
                <c:pt idx="1945">
                  <c:v>9.5879123219327414E-3</c:v>
                </c:pt>
                <c:pt idx="1946">
                  <c:v>9.5798404555269556E-3</c:v>
                </c:pt>
                <c:pt idx="1947">
                  <c:v>9.5717334593099883E-3</c:v>
                </c:pt>
                <c:pt idx="1948">
                  <c:v>9.5635913334916559E-3</c:v>
                </c:pt>
                <c:pt idx="1949">
                  <c:v>9.5558796896353226E-3</c:v>
                </c:pt>
                <c:pt idx="1950">
                  <c:v>9.5472016938982843E-3</c:v>
                </c:pt>
                <c:pt idx="1951">
                  <c:v>9.5394252402221935E-3</c:v>
                </c:pt>
                <c:pt idx="1952">
                  <c:v>9.5311453233558469E-3</c:v>
                </c:pt>
                <c:pt idx="1953">
                  <c:v>9.521399941628381E-3</c:v>
                </c:pt>
                <c:pt idx="1954">
                  <c:v>9.5130415890312559E-3</c:v>
                </c:pt>
                <c:pt idx="1955">
                  <c:v>9.5046481069149084E-3</c:v>
                </c:pt>
                <c:pt idx="1956">
                  <c:v>9.4962194955030988E-3</c:v>
                </c:pt>
                <c:pt idx="1957">
                  <c:v>9.4877557550195838E-3</c:v>
                </c:pt>
                <c:pt idx="1958">
                  <c:v>9.4797475742709521E-3</c:v>
                </c:pt>
                <c:pt idx="1959">
                  <c:v>9.4712167275375087E-3</c:v>
                </c:pt>
                <c:pt idx="1960">
                  <c:v>9.4626541918819435E-3</c:v>
                </c:pt>
                <c:pt idx="1961">
                  <c:v>9.4540639751853426E-3</c:v>
                </c:pt>
                <c:pt idx="1962">
                  <c:v>9.4449524298919688E-3</c:v>
                </c:pt>
                <c:pt idx="1963">
                  <c:v>9.436318241961077E-3</c:v>
                </c:pt>
                <c:pt idx="1964">
                  <c:v>9.427668756984274E-3</c:v>
                </c:pt>
                <c:pt idx="1965">
                  <c:v>9.4190079411753773E-3</c:v>
                </c:pt>
                <c:pt idx="1966">
                  <c:v>9.4103397607156105E-3</c:v>
                </c:pt>
                <c:pt idx="1967">
                  <c:v>9.4016681817483162E-3</c:v>
                </c:pt>
                <c:pt idx="1968">
                  <c:v>9.3929971703833656E-3</c:v>
                </c:pt>
                <c:pt idx="1969">
                  <c:v>9.3843306926989101E-3</c:v>
                </c:pt>
                <c:pt idx="1970">
                  <c:v>9.3756727147334632E-3</c:v>
                </c:pt>
                <c:pt idx="1971">
                  <c:v>9.367027202494705E-3</c:v>
                </c:pt>
                <c:pt idx="1972">
                  <c:v>9.3583977056934491E-3</c:v>
                </c:pt>
                <c:pt idx="1973">
                  <c:v>9.3497852051376909E-3</c:v>
                </c:pt>
                <c:pt idx="1974">
                  <c:v>9.3411897026439237E-3</c:v>
                </c:pt>
                <c:pt idx="1975">
                  <c:v>9.3326111981011511E-3</c:v>
                </c:pt>
                <c:pt idx="1976">
                  <c:v>9.3240496914010172E-3</c:v>
                </c:pt>
                <c:pt idx="1977">
                  <c:v>9.3155051824325222E-3</c:v>
                </c:pt>
                <c:pt idx="1978">
                  <c:v>9.3069776710864305E-3</c:v>
                </c:pt>
                <c:pt idx="1979">
                  <c:v>9.2984671572535083E-3</c:v>
                </c:pt>
                <c:pt idx="1980">
                  <c:v>9.2904589684174015E-3</c:v>
                </c:pt>
                <c:pt idx="1981">
                  <c:v>9.2819814506372514E-3</c:v>
                </c:pt>
                <c:pt idx="1982">
                  <c:v>9.2735209294235506E-3</c:v>
                </c:pt>
                <c:pt idx="1983">
                  <c:v>9.2645950748784546E-3</c:v>
                </c:pt>
                <c:pt idx="1984">
                  <c:v>9.256169546979871E-3</c:v>
                </c:pt>
                <c:pt idx="1985">
                  <c:v>9.2477610159452054E-3</c:v>
                </c:pt>
                <c:pt idx="1986">
                  <c:v>9.2393694816643376E-3</c:v>
                </c:pt>
                <c:pt idx="1987">
                  <c:v>9.2309949440306759E-3</c:v>
                </c:pt>
                <c:pt idx="1988">
                  <c:v>9.2226374029367453E-3</c:v>
                </c:pt>
                <c:pt idx="1989">
                  <c:v>9.2142968582750728E-3</c:v>
                </c:pt>
                <c:pt idx="1990">
                  <c:v>9.2059733099390615E-3</c:v>
                </c:pt>
                <c:pt idx="1991">
                  <c:v>9.1976667578230024E-3</c:v>
                </c:pt>
                <c:pt idx="1992">
                  <c:v>9.1893772018185379E-3</c:v>
                </c:pt>
                <c:pt idx="1993">
                  <c:v>9.1820493240918968E-3</c:v>
                </c:pt>
                <c:pt idx="1994">
                  <c:v>9.173791746840694E-3</c:v>
                </c:pt>
                <c:pt idx="1995">
                  <c:v>9.1655511641742064E-3</c:v>
                </c:pt>
                <c:pt idx="1996">
                  <c:v>9.1561541649750732E-3</c:v>
                </c:pt>
                <c:pt idx="1997">
                  <c:v>9.1479499989275907E-3</c:v>
                </c:pt>
                <c:pt idx="1998">
                  <c:v>9.1397628271397361E-3</c:v>
                </c:pt>
                <c:pt idx="1999">
                  <c:v>9.1315926495097524E-3</c:v>
                </c:pt>
                <c:pt idx="2000">
                  <c:v>9.1234394659358824E-3</c:v>
                </c:pt>
                <c:pt idx="2001">
                  <c:v>9.1157675364631902E-3</c:v>
                </c:pt>
                <c:pt idx="2002">
                  <c:v>9.1076473293422357E-3</c:v>
                </c:pt>
                <c:pt idx="2003">
                  <c:v>9.0995441153752816E-3</c:v>
                </c:pt>
                <c:pt idx="2004">
                  <c:v>9.0914578944603364E-3</c:v>
                </c:pt>
                <c:pt idx="2005">
                  <c:v>9.0820082998580732E-3</c:v>
                </c:pt>
                <c:pt idx="2006">
                  <c:v>9.0739591061746346E-3</c:v>
                </c:pt>
                <c:pt idx="2007">
                  <c:v>9.0659269070188647E-3</c:v>
                </c:pt>
                <c:pt idx="2008">
                  <c:v>9.0579117022876934E-3</c:v>
                </c:pt>
                <c:pt idx="2009">
                  <c:v>9.0499134918789349E-3</c:v>
                </c:pt>
                <c:pt idx="2010">
                  <c:v>9.0423872335943685E-3</c:v>
                </c:pt>
                <c:pt idx="2011">
                  <c:v>9.0344219946875449E-3</c:v>
                </c:pt>
                <c:pt idx="2012">
                  <c:v>9.0264737492095209E-3</c:v>
                </c:pt>
                <c:pt idx="2013">
                  <c:v>9.0185424970596582E-3</c:v>
                </c:pt>
                <c:pt idx="2014">
                  <c:v>9.0101773510849973E-3</c:v>
                </c:pt>
                <c:pt idx="2015">
                  <c:v>9.0022811044629739E-3</c:v>
                </c:pt>
                <c:pt idx="2016">
                  <c:v>8.9944018514506851E-3</c:v>
                </c:pt>
                <c:pt idx="2017">
                  <c:v>8.9865395919459367E-3</c:v>
                </c:pt>
                <c:pt idx="2018">
                  <c:v>8.9786943258491868E-3</c:v>
                </c:pt>
                <c:pt idx="2019">
                  <c:v>8.9708660530591258E-3</c:v>
                </c:pt>
                <c:pt idx="2020">
                  <c:v>8.9630547734753287E-3</c:v>
                </c:pt>
                <c:pt idx="2021">
                  <c:v>8.9552604869982469E-3</c:v>
                </c:pt>
                <c:pt idx="2022">
                  <c:v>8.9474831935283348E-3</c:v>
                </c:pt>
                <c:pt idx="2023">
                  <c:v>8.9397228929651677E-3</c:v>
                </c:pt>
                <c:pt idx="2024">
                  <c:v>8.9319795852083172E-3</c:v>
                </c:pt>
                <c:pt idx="2025">
                  <c:v>8.9242532701608781E-3</c:v>
                </c:pt>
                <c:pt idx="2026">
                  <c:v>8.9165439477233085E-3</c:v>
                </c:pt>
                <c:pt idx="2027">
                  <c:v>8.9088516177951785E-3</c:v>
                </c:pt>
                <c:pt idx="2028">
                  <c:v>8.901176280279588E-3</c:v>
                </c:pt>
                <c:pt idx="2029">
                  <c:v>8.8935179350778677E-3</c:v>
                </c:pt>
                <c:pt idx="2030">
                  <c:v>8.8858765820922364E-3</c:v>
                </c:pt>
                <c:pt idx="2031">
                  <c:v>8.8782522212231471E-3</c:v>
                </c:pt>
                <c:pt idx="2032">
                  <c:v>8.8710773062222921E-3</c:v>
                </c:pt>
                <c:pt idx="2033">
                  <c:v>8.8634858998192251E-3</c:v>
                </c:pt>
                <c:pt idx="2034">
                  <c:v>8.8559114846780817E-3</c:v>
                </c:pt>
                <c:pt idx="2035">
                  <c:v>8.8479246969732708E-3</c:v>
                </c:pt>
                <c:pt idx="2036">
                  <c:v>8.8403852952324644E-3</c:v>
                </c:pt>
                <c:pt idx="2037">
                  <c:v>8.8328628850259019E-3</c:v>
                </c:pt>
                <c:pt idx="2038">
                  <c:v>8.8253574662575576E-3</c:v>
                </c:pt>
                <c:pt idx="2039">
                  <c:v>8.8178690388314128E-3</c:v>
                </c:pt>
                <c:pt idx="2040">
                  <c:v>8.8103976026514437E-3</c:v>
                </c:pt>
                <c:pt idx="2041">
                  <c:v>8.8029431576225094E-3</c:v>
                </c:pt>
                <c:pt idx="2042">
                  <c:v>8.7955057036485859E-3</c:v>
                </c:pt>
                <c:pt idx="2043">
                  <c:v>8.7880852406336529E-3</c:v>
                </c:pt>
                <c:pt idx="2044">
                  <c:v>8.780681768484332E-3</c:v>
                </c:pt>
                <c:pt idx="2045">
                  <c:v>8.7737143141810928E-3</c:v>
                </c:pt>
                <c:pt idx="2046">
                  <c:v>8.7663437867686652E-3</c:v>
                </c:pt>
                <c:pt idx="2047">
                  <c:v>8.7589902493882196E-3</c:v>
                </c:pt>
                <c:pt idx="2048">
                  <c:v>8.7506070106687078E-3</c:v>
                </c:pt>
                <c:pt idx="2049">
                  <c:v>8.7416315201707586E-3</c:v>
                </c:pt>
                <c:pt idx="2050">
                  <c:v>8.7359897394405344E-3</c:v>
                </c:pt>
                <c:pt idx="2051">
                  <c:v>8.7287065883431669E-3</c:v>
                </c:pt>
                <c:pt idx="2052">
                  <c:v>8.7214404268013013E-3</c:v>
                </c:pt>
                <c:pt idx="2053">
                  <c:v>8.7146019167896084E-3</c:v>
                </c:pt>
                <c:pt idx="2054">
                  <c:v>8.7073686930052453E-3</c:v>
                </c:pt>
                <c:pt idx="2055">
                  <c:v>8.7001524579594595E-3</c:v>
                </c:pt>
                <c:pt idx="2056">
                  <c:v>8.6929532115603957E-3</c:v>
                </c:pt>
                <c:pt idx="2057">
                  <c:v>8.6853644591951048E-3</c:v>
                </c:pt>
                <c:pt idx="2058">
                  <c:v>8.6769844373904264E-3</c:v>
                </c:pt>
                <c:pt idx="2059">
                  <c:v>8.6698403319165358E-3</c:v>
                </c:pt>
                <c:pt idx="2060">
                  <c:v>8.6627132168720054E-3</c:v>
                </c:pt>
                <c:pt idx="2061">
                  <c:v>8.6556030921671658E-3</c:v>
                </c:pt>
                <c:pt idx="2062">
                  <c:v>8.6456658322417168E-3</c:v>
                </c:pt>
                <c:pt idx="2063">
                  <c:v>8.6385962574758897E-3</c:v>
                </c:pt>
                <c:pt idx="2064">
                  <c:v>8.6315436711229022E-3</c:v>
                </c:pt>
                <c:pt idx="2065">
                  <c:v>8.6245080730936886E-3</c:v>
                </c:pt>
                <c:pt idx="2066">
                  <c:v>8.6170930695918177E-3</c:v>
                </c:pt>
                <c:pt idx="2067">
                  <c:v>8.610092496347737E-3</c:v>
                </c:pt>
                <c:pt idx="2068">
                  <c:v>8.603108911688518E-3</c:v>
                </c:pt>
                <c:pt idx="2069">
                  <c:v>8.5961423155225449E-3</c:v>
                </c:pt>
                <c:pt idx="2070">
                  <c:v>8.5891927077617215E-3</c:v>
                </c:pt>
                <c:pt idx="2071">
                  <c:v>8.5822600883188379E-3</c:v>
                </c:pt>
                <c:pt idx="2072">
                  <c:v>8.5753444571022748E-3</c:v>
                </c:pt>
                <c:pt idx="2073">
                  <c:v>8.5684458140265814E-3</c:v>
                </c:pt>
                <c:pt idx="2074">
                  <c:v>8.5615641590001401E-3</c:v>
                </c:pt>
                <c:pt idx="2075">
                  <c:v>8.5546994919357393E-3</c:v>
                </c:pt>
                <c:pt idx="2076">
                  <c:v>8.5478518127479267E-3</c:v>
                </c:pt>
                <c:pt idx="2077">
                  <c:v>8.5410211213442031E-3</c:v>
                </c:pt>
                <c:pt idx="2078">
                  <c:v>8.5342074176408822E-3</c:v>
                </c:pt>
                <c:pt idx="2079">
                  <c:v>8.5274107015489865E-3</c:v>
                </c:pt>
                <c:pt idx="2080">
                  <c:v>8.5206309729830652E-3</c:v>
                </c:pt>
                <c:pt idx="2081">
                  <c:v>8.5138682318541461E-3</c:v>
                </c:pt>
                <c:pt idx="2082">
                  <c:v>8.507122478076775E-3</c:v>
                </c:pt>
                <c:pt idx="2083">
                  <c:v>8.5007722112517715E-3</c:v>
                </c:pt>
                <c:pt idx="2084">
                  <c:v>8.4940593746698594E-3</c:v>
                </c:pt>
                <c:pt idx="2085">
                  <c:v>8.4873635246705634E-3</c:v>
                </c:pt>
                <c:pt idx="2086">
                  <c:v>8.4806846611666029E-3</c:v>
                </c:pt>
                <c:pt idx="2087">
                  <c:v>8.4740227840742616E-3</c:v>
                </c:pt>
                <c:pt idx="2088">
                  <c:v>8.4670046849666739E-3</c:v>
                </c:pt>
                <c:pt idx="2089">
                  <c:v>8.4603778402399053E-3</c:v>
                </c:pt>
                <c:pt idx="2090">
                  <c:v>8.4537679821810787E-3</c:v>
                </c:pt>
                <c:pt idx="2091">
                  <c:v>8.4471751107029792E-3</c:v>
                </c:pt>
                <c:pt idx="2092">
                  <c:v>8.4405992257210408E-3</c:v>
                </c:pt>
                <c:pt idx="2093">
                  <c:v>8.4340403271524512E-3</c:v>
                </c:pt>
                <c:pt idx="2094">
                  <c:v>8.4274984149117632E-3</c:v>
                </c:pt>
                <c:pt idx="2095">
                  <c:v>8.4209734889161662E-3</c:v>
                </c:pt>
                <c:pt idx="2096">
                  <c:v>8.4151950764834969E-3</c:v>
                </c:pt>
                <c:pt idx="2097">
                  <c:v>8.4087019951405561E-3</c:v>
                </c:pt>
                <c:pt idx="2098">
                  <c:v>8.4022258987909541E-3</c:v>
                </c:pt>
                <c:pt idx="2099">
                  <c:v>8.3957667873554419E-3</c:v>
                </c:pt>
                <c:pt idx="2100">
                  <c:v>8.3893246607538788E-3</c:v>
                </c:pt>
                <c:pt idx="2101">
                  <c:v>8.3828995189025139E-3</c:v>
                </c:pt>
                <c:pt idx="2102">
                  <c:v>8.376491361723002E-3</c:v>
                </c:pt>
                <c:pt idx="2103">
                  <c:v>8.3697428343429865E-3</c:v>
                </c:pt>
                <c:pt idx="2104">
                  <c:v>8.3637260010580583E-3</c:v>
                </c:pt>
                <c:pt idx="2105">
                  <c:v>8.3570135775952233E-3</c:v>
                </c:pt>
                <c:pt idx="2106">
                  <c:v>8.3510285781169813E-3</c:v>
                </c:pt>
                <c:pt idx="2107">
                  <c:v>8.344705343092753E-3</c:v>
                </c:pt>
                <c:pt idx="2108">
                  <c:v>8.3383990922631067E-3</c:v>
                </c:pt>
                <c:pt idx="2109">
                  <c:v>8.3314080342649834E-3</c:v>
                </c:pt>
                <c:pt idx="2110">
                  <c:v>8.3251378920316862E-3</c:v>
                </c:pt>
                <c:pt idx="2111">
                  <c:v>8.3188847347317654E-3</c:v>
                </c:pt>
                <c:pt idx="2112">
                  <c:v>8.3126485622850542E-3</c:v>
                </c:pt>
                <c:pt idx="2113">
                  <c:v>8.3064293746113859E-3</c:v>
                </c:pt>
                <c:pt idx="2114">
                  <c:v>8.3005726627914476E-3</c:v>
                </c:pt>
                <c:pt idx="2115">
                  <c:v>8.2943863717344808E-3</c:v>
                </c:pt>
                <c:pt idx="2116">
                  <c:v>8.2882170647281036E-3</c:v>
                </c:pt>
                <c:pt idx="2117">
                  <c:v>8.2820647416939411E-3</c:v>
                </c:pt>
                <c:pt idx="2118">
                  <c:v>8.2755882050646462E-3</c:v>
                </c:pt>
                <c:pt idx="2119">
                  <c:v>8.2694709243651549E-3</c:v>
                </c:pt>
                <c:pt idx="2120">
                  <c:v>8.2633706278872412E-3</c:v>
                </c:pt>
                <c:pt idx="2121">
                  <c:v>8.2572873155507386E-3</c:v>
                </c:pt>
                <c:pt idx="2122">
                  <c:v>8.2512209872790086E-3</c:v>
                </c:pt>
                <c:pt idx="2123">
                  <c:v>8.2451716429927623E-3</c:v>
                </c:pt>
                <c:pt idx="2124">
                  <c:v>8.2391392826153629E-3</c:v>
                </c:pt>
                <c:pt idx="2125">
                  <c:v>8.2331239060701635E-3</c:v>
                </c:pt>
                <c:pt idx="2126">
                  <c:v>8.2271255132787668E-3</c:v>
                </c:pt>
                <c:pt idx="2127">
                  <c:v>8.2211441041662881E-3</c:v>
                </c:pt>
                <c:pt idx="2128">
                  <c:v>8.2151796786534437E-3</c:v>
                </c:pt>
                <c:pt idx="2129">
                  <c:v>8.2092322366662373E-3</c:v>
                </c:pt>
                <c:pt idx="2130">
                  <c:v>8.2033017781271457E-3</c:v>
                </c:pt>
                <c:pt idx="2131">
                  <c:v>8.1973883029604067E-3</c:v>
                </c:pt>
                <c:pt idx="2132">
                  <c:v>8.1914918110902596E-3</c:v>
                </c:pt>
                <c:pt idx="2133">
                  <c:v>8.1856123024418269E-3</c:v>
                </c:pt>
                <c:pt idx="2134">
                  <c:v>8.1797497769393445E-3</c:v>
                </c:pt>
                <c:pt idx="2135">
                  <c:v>8.1742270985526843E-3</c:v>
                </c:pt>
                <c:pt idx="2136">
                  <c:v>8.1683974564298652E-3</c:v>
                </c:pt>
                <c:pt idx="2137">
                  <c:v>8.1625847967607551E-3</c:v>
                </c:pt>
                <c:pt idx="2138">
                  <c:v>8.1567891194723238E-3</c:v>
                </c:pt>
                <c:pt idx="2139">
                  <c:v>8.1506918939910303E-3</c:v>
                </c:pt>
                <c:pt idx="2140">
                  <c:v>8.1449312657944327E-3</c:v>
                </c:pt>
                <c:pt idx="2141">
                  <c:v>8.1391876202213907E-3</c:v>
                </c:pt>
                <c:pt idx="2142">
                  <c:v>8.1334609571996671E-3</c:v>
                </c:pt>
                <c:pt idx="2143">
                  <c:v>8.1277512766570279E-3</c:v>
                </c:pt>
                <c:pt idx="2144">
                  <c:v>8.1220585785177091E-3</c:v>
                </c:pt>
                <c:pt idx="2145">
                  <c:v>8.1163828627103564E-3</c:v>
                </c:pt>
                <c:pt idx="2146">
                  <c:v>8.1107241291609698E-3</c:v>
                </c:pt>
                <c:pt idx="2147">
                  <c:v>8.1050823777990763E-3</c:v>
                </c:pt>
                <c:pt idx="2148">
                  <c:v>8.100075213542144E-3</c:v>
                </c:pt>
                <c:pt idx="2149">
                  <c:v>8.0944652490059343E-3</c:v>
                </c:pt>
                <c:pt idx="2150">
                  <c:v>8.0888722655251145E-3</c:v>
                </c:pt>
                <c:pt idx="2151">
                  <c:v>8.0832962630321449E-3</c:v>
                </c:pt>
                <c:pt idx="2152">
                  <c:v>8.0769444817085922E-3</c:v>
                </c:pt>
                <c:pt idx="2153">
                  <c:v>8.0714048668083516E-3</c:v>
                </c:pt>
                <c:pt idx="2154">
                  <c:v>8.0658822326744352E-3</c:v>
                </c:pt>
                <c:pt idx="2155">
                  <c:v>8.0603765792402037E-3</c:v>
                </c:pt>
                <c:pt idx="2156">
                  <c:v>8.0548879064345179E-3</c:v>
                </c:pt>
                <c:pt idx="2157">
                  <c:v>8.0494162141889394E-3</c:v>
                </c:pt>
                <c:pt idx="2158">
                  <c:v>8.0442593913471507E-3</c:v>
                </c:pt>
                <c:pt idx="2159">
                  <c:v>8.0388205668468181E-3</c:v>
                </c:pt>
                <c:pt idx="2160">
                  <c:v>8.0333987222516948E-3</c:v>
                </c:pt>
                <c:pt idx="2161">
                  <c:v>8.0271103332653897E-3</c:v>
                </c:pt>
                <c:pt idx="2162">
                  <c:v>8.0217257320181045E-3</c:v>
                </c:pt>
                <c:pt idx="2163">
                  <c:v>8.0163581118174957E-3</c:v>
                </c:pt>
                <c:pt idx="2164">
                  <c:v>8.0110074725939697E-3</c:v>
                </c:pt>
                <c:pt idx="2165">
                  <c:v>8.0056738142788159E-3</c:v>
                </c:pt>
                <c:pt idx="2166">
                  <c:v>8.0006460672398753E-3</c:v>
                </c:pt>
                <c:pt idx="2167">
                  <c:v>7.9953452736700389E-3</c:v>
                </c:pt>
                <c:pt idx="2168">
                  <c:v>7.9900614603621006E-3</c:v>
                </c:pt>
                <c:pt idx="2169">
                  <c:v>7.984794627248373E-3</c:v>
                </c:pt>
                <c:pt idx="2170">
                  <c:v>7.979260233957992E-3</c:v>
                </c:pt>
                <c:pt idx="2171">
                  <c:v>7.9740284596694633E-3</c:v>
                </c:pt>
                <c:pt idx="2172">
                  <c:v>7.9688136658162424E-3</c:v>
                </c:pt>
                <c:pt idx="2173">
                  <c:v>7.9636158523322554E-3</c:v>
                </c:pt>
                <c:pt idx="2174">
                  <c:v>7.958435019150556E-3</c:v>
                </c:pt>
                <c:pt idx="2175">
                  <c:v>7.9532711662041889E-3</c:v>
                </c:pt>
                <c:pt idx="2176">
                  <c:v>7.9481242934253231E-3</c:v>
                </c:pt>
                <c:pt idx="2177">
                  <c:v>7.9429944007514131E-3</c:v>
                </c:pt>
                <c:pt idx="2178">
                  <c:v>7.9378814881155054E-3</c:v>
                </c:pt>
                <c:pt idx="2179">
                  <c:v>7.932785555450652E-3</c:v>
                </c:pt>
                <c:pt idx="2180">
                  <c:v>7.9277066026925413E-3</c:v>
                </c:pt>
                <c:pt idx="2181">
                  <c:v>7.9226446297777468E-3</c:v>
                </c:pt>
                <c:pt idx="2182">
                  <c:v>7.9175996366393185E-3</c:v>
                </c:pt>
                <c:pt idx="2183">
                  <c:v>7.912571623212945E-3</c:v>
                </c:pt>
                <c:pt idx="2184">
                  <c:v>7.9075605894343218E-3</c:v>
                </c:pt>
                <c:pt idx="2185">
                  <c:v>7.9025665352400187E-3</c:v>
                </c:pt>
                <c:pt idx="2186">
                  <c:v>7.8975894605648467E-3</c:v>
                </c:pt>
                <c:pt idx="2187">
                  <c:v>7.8928951693917893E-3</c:v>
                </c:pt>
                <c:pt idx="2188">
                  <c:v>7.8879509475359173E-3</c:v>
                </c:pt>
                <c:pt idx="2189">
                  <c:v>7.8830237045792954E-3</c:v>
                </c:pt>
                <c:pt idx="2190">
                  <c:v>7.8781134404622526E-3</c:v>
                </c:pt>
                <c:pt idx="2191">
                  <c:v>7.8732201551197749E-3</c:v>
                </c:pt>
                <c:pt idx="2192">
                  <c:v>7.8680835788768437E-3</c:v>
                </c:pt>
                <c:pt idx="2193">
                  <c:v>7.863225359067548E-3</c:v>
                </c:pt>
                <c:pt idx="2194">
                  <c:v>7.8583841182734877E-3</c:v>
                </c:pt>
                <c:pt idx="2195">
                  <c:v>7.853559856432997E-3</c:v>
                </c:pt>
                <c:pt idx="2196">
                  <c:v>7.8487525734861705E-3</c:v>
                </c:pt>
                <c:pt idx="2197">
                  <c:v>7.8439622693687022E-3</c:v>
                </c:pt>
                <c:pt idx="2198">
                  <c:v>7.8391889440198054E-3</c:v>
                </c:pt>
                <c:pt idx="2199">
                  <c:v>7.8344325973795769E-3</c:v>
                </c:pt>
                <c:pt idx="2200">
                  <c:v>7.8301961165151181E-3</c:v>
                </c:pt>
                <c:pt idx="2201">
                  <c:v>7.8254715040636767E-3</c:v>
                </c:pt>
                <c:pt idx="2202">
                  <c:v>7.8207638692970004E-3</c:v>
                </c:pt>
                <c:pt idx="2203">
                  <c:v>7.8160732121574563E-3</c:v>
                </c:pt>
                <c:pt idx="2204">
                  <c:v>7.8113995325856085E-3</c:v>
                </c:pt>
                <c:pt idx="2205">
                  <c:v>7.8067428305220246E-3</c:v>
                </c:pt>
                <c:pt idx="2206">
                  <c:v>7.8021031059099712E-3</c:v>
                </c:pt>
                <c:pt idx="2207">
                  <c:v>7.7974803586900151E-3</c:v>
                </c:pt>
                <c:pt idx="2208">
                  <c:v>7.7928745888045233E-3</c:v>
                </c:pt>
                <c:pt idx="2209">
                  <c:v>7.7882857961949622E-3</c:v>
                </c:pt>
                <c:pt idx="2210">
                  <c:v>7.7839544446460344E-3</c:v>
                </c:pt>
                <c:pt idx="2211">
                  <c:v>7.779398490810093E-3</c:v>
                </c:pt>
                <c:pt idx="2212">
                  <c:v>7.774859513664828E-3</c:v>
                </c:pt>
                <c:pt idx="2213">
                  <c:v>7.7696264750117764E-3</c:v>
                </c:pt>
                <c:pt idx="2214">
                  <c:v>7.7651248017990273E-3</c:v>
                </c:pt>
                <c:pt idx="2215">
                  <c:v>7.7606401063461776E-3</c:v>
                </c:pt>
                <c:pt idx="2216">
                  <c:v>7.7561723885942032E-3</c:v>
                </c:pt>
                <c:pt idx="2217">
                  <c:v>7.751721648486724E-3</c:v>
                </c:pt>
                <c:pt idx="2218">
                  <c:v>7.7475192066904976E-3</c:v>
                </c:pt>
                <c:pt idx="2219">
                  <c:v>7.7431013026836477E-3</c:v>
                </c:pt>
                <c:pt idx="2220">
                  <c:v>7.7387003757422648E-3</c:v>
                </c:pt>
                <c:pt idx="2221">
                  <c:v>7.7343164258102401E-3</c:v>
                </c:pt>
                <c:pt idx="2222">
                  <c:v>7.7297226106276054E-3</c:v>
                </c:pt>
                <c:pt idx="2223">
                  <c:v>7.7253737351969526E-3</c:v>
                </c:pt>
                <c:pt idx="2224">
                  <c:v>7.7210418370152545E-3</c:v>
                </c:pt>
                <c:pt idx="2225">
                  <c:v>7.7167269160287738E-3</c:v>
                </c:pt>
                <c:pt idx="2226">
                  <c:v>7.7124289721811302E-3</c:v>
                </c:pt>
                <c:pt idx="2227">
                  <c:v>7.7081480054185872E-3</c:v>
                </c:pt>
                <c:pt idx="2228">
                  <c:v>7.7038840156847636E-3</c:v>
                </c:pt>
                <c:pt idx="2229">
                  <c:v>7.6996370029250418E-3</c:v>
                </c:pt>
                <c:pt idx="2230">
                  <c:v>7.6954069670848039E-3</c:v>
                </c:pt>
                <c:pt idx="2231">
                  <c:v>7.6911939081111937E-3</c:v>
                </c:pt>
                <c:pt idx="2232">
                  <c:v>7.6869978259495927E-3</c:v>
                </c:pt>
                <c:pt idx="2233">
                  <c:v>7.6828187205471446E-3</c:v>
                </c:pt>
                <c:pt idx="2234">
                  <c:v>7.6786565918474702E-3</c:v>
                </c:pt>
                <c:pt idx="2235">
                  <c:v>7.6745114398012355E-3</c:v>
                </c:pt>
                <c:pt idx="2236">
                  <c:v>7.6703832643520622E-3</c:v>
                </c:pt>
                <c:pt idx="2237">
                  <c:v>7.6662720654479734E-3</c:v>
                </c:pt>
                <c:pt idx="2238">
                  <c:v>7.6621778430378748E-3</c:v>
                </c:pt>
                <c:pt idx="2239">
                  <c:v>7.6581005970671493E-3</c:v>
                </c:pt>
                <c:pt idx="2240">
                  <c:v>7.6542469362660412E-3</c:v>
                </c:pt>
                <c:pt idx="2241">
                  <c:v>7.6502025151399793E-3</c:v>
                </c:pt>
                <c:pt idx="2242">
                  <c:v>7.646175069901096E-3</c:v>
                </c:pt>
                <c:pt idx="2243">
                  <c:v>7.6421646005004088E-3</c:v>
                </c:pt>
                <c:pt idx="2244">
                  <c:v>7.6379690119999519E-3</c:v>
                </c:pt>
                <c:pt idx="2245">
                  <c:v>7.6339936235819087E-3</c:v>
                </c:pt>
                <c:pt idx="2246">
                  <c:v>7.630035211242934E-3</c:v>
                </c:pt>
                <c:pt idx="2247">
                  <c:v>7.6260937749336967E-3</c:v>
                </c:pt>
                <c:pt idx="2248">
                  <c:v>7.6221693146013396E-3</c:v>
                </c:pt>
                <c:pt idx="2249">
                  <c:v>7.6182618301974111E-3</c:v>
                </c:pt>
                <c:pt idx="2250">
                  <c:v>7.6143713216699355E-3</c:v>
                </c:pt>
                <c:pt idx="2251">
                  <c:v>7.6104977889722234E-3</c:v>
                </c:pt>
                <c:pt idx="2252">
                  <c:v>7.6066412320514197E-3</c:v>
                </c:pt>
                <c:pt idx="2253">
                  <c:v>7.6029935664464147E-3</c:v>
                </c:pt>
                <c:pt idx="2254">
                  <c:v>7.5991698279447607E-3</c:v>
                </c:pt>
                <c:pt idx="2255">
                  <c:v>7.5953630646845884E-3</c:v>
                </c:pt>
                <c:pt idx="2256">
                  <c:v>7.5915732766169133E-3</c:v>
                </c:pt>
                <c:pt idx="2257">
                  <c:v>7.5878004636945329E-3</c:v>
                </c:pt>
                <c:pt idx="2258">
                  <c:v>7.5840446258702426E-3</c:v>
                </c:pt>
                <c:pt idx="2259">
                  <c:v>7.5803057630941702E-3</c:v>
                </c:pt>
                <c:pt idx="2260">
                  <c:v>7.5765838753217834E-3</c:v>
                </c:pt>
                <c:pt idx="2261">
                  <c:v>7.5730619090115621E-3</c:v>
                </c:pt>
                <c:pt idx="2262">
                  <c:v>7.5693728350647834E-3</c:v>
                </c:pt>
                <c:pt idx="2263">
                  <c:v>7.5657007355942364E-3</c:v>
                </c:pt>
                <c:pt idx="2264">
                  <c:v>7.5620456105521946E-3</c:v>
                </c:pt>
                <c:pt idx="2265">
                  <c:v>7.5584074598963324E-3</c:v>
                </c:pt>
                <c:pt idx="2266">
                  <c:v>7.5544318646184041E-3</c:v>
                </c:pt>
                <c:pt idx="2267">
                  <c:v>7.5508299385660923E-3</c:v>
                </c:pt>
                <c:pt idx="2268">
                  <c:v>7.5472449875269134E-3</c:v>
                </c:pt>
                <c:pt idx="2269">
                  <c:v>7.5436770114568228E-3</c:v>
                </c:pt>
                <c:pt idx="2270">
                  <c:v>7.5402986124480965E-3</c:v>
                </c:pt>
                <c:pt idx="2271">
                  <c:v>7.5367634466347155E-3</c:v>
                </c:pt>
                <c:pt idx="2272">
                  <c:v>7.5332452552728376E-3</c:v>
                </c:pt>
                <c:pt idx="2273">
                  <c:v>7.5297440383161494E-3</c:v>
                </c:pt>
                <c:pt idx="2274">
                  <c:v>7.5260917540314436E-3</c:v>
                </c:pt>
                <c:pt idx="2275">
                  <c:v>7.5226256268165351E-3</c:v>
                </c:pt>
                <c:pt idx="2276">
                  <c:v>7.5191764742544584E-3</c:v>
                </c:pt>
                <c:pt idx="2277">
                  <c:v>7.5157442963011646E-3</c:v>
                </c:pt>
                <c:pt idx="2278">
                  <c:v>7.5123290929117268E-3</c:v>
                </c:pt>
                <c:pt idx="2279">
                  <c:v>7.50893086404298E-3</c:v>
                </c:pt>
                <c:pt idx="2280">
                  <c:v>7.5055496096526376E-3</c:v>
                </c:pt>
                <c:pt idx="2281">
                  <c:v>7.5021853296948909E-3</c:v>
                </c:pt>
                <c:pt idx="2282">
                  <c:v>7.498838024127456E-3</c:v>
                </c:pt>
                <c:pt idx="2283">
                  <c:v>7.4955076929098087E-3</c:v>
                </c:pt>
                <c:pt idx="2284">
                  <c:v>7.4921943359961413E-3</c:v>
                </c:pt>
                <c:pt idx="2285">
                  <c:v>7.4888979533459295E-3</c:v>
                </c:pt>
                <c:pt idx="2286">
                  <c:v>7.4856185449160085E-3</c:v>
                </c:pt>
                <c:pt idx="2287">
                  <c:v>7.4823561106649736E-3</c:v>
                </c:pt>
                <c:pt idx="2288">
                  <c:v>7.4791106505505394E-3</c:v>
                </c:pt>
                <c:pt idx="2289">
                  <c:v>7.4758821645313023E-3</c:v>
                </c:pt>
                <c:pt idx="2290">
                  <c:v>7.472670652565858E-3</c:v>
                </c:pt>
                <c:pt idx="2291">
                  <c:v>7.4694761146128028E-3</c:v>
                </c:pt>
                <c:pt idx="2292">
                  <c:v>7.4664459955690252E-3</c:v>
                </c:pt>
                <c:pt idx="2293">
                  <c:v>7.4632842577021944E-3</c:v>
                </c:pt>
                <c:pt idx="2294">
                  <c:v>7.4601394933552796E-3</c:v>
                </c:pt>
                <c:pt idx="2295">
                  <c:v>7.456723809257223E-3</c:v>
                </c:pt>
                <c:pt idx="2296">
                  <c:v>7.4537580336159317E-3</c:v>
                </c:pt>
                <c:pt idx="2297">
                  <c:v>7.4506653388879858E-3</c:v>
                </c:pt>
                <c:pt idx="2298">
                  <c:v>7.44758961789141E-3</c:v>
                </c:pt>
                <c:pt idx="2299">
                  <c:v>7.4445308705847991E-3</c:v>
                </c:pt>
                <c:pt idx="2300">
                  <c:v>7.4414890969311549E-3</c:v>
                </c:pt>
                <c:pt idx="2301">
                  <c:v>7.4384642968908345E-3</c:v>
                </c:pt>
                <c:pt idx="2302">
                  <c:v>7.4354564704259586E-3</c:v>
                </c:pt>
                <c:pt idx="2303">
                  <c:v>7.4324656174960023E-3</c:v>
                </c:pt>
                <c:pt idx="2304">
                  <c:v>7.4294917380648487E-3</c:v>
                </c:pt>
                <c:pt idx="2305">
                  <c:v>7.4267999291055421E-3</c:v>
                </c:pt>
                <c:pt idx="2306">
                  <c:v>7.4238576913899174E-3</c:v>
                </c:pt>
                <c:pt idx="2307">
                  <c:v>7.4209324263260837E-3</c:v>
                </c:pt>
                <c:pt idx="2308">
                  <c:v>7.4171963105937877E-3</c:v>
                </c:pt>
                <c:pt idx="2309">
                  <c:v>7.4143098400279257E-3</c:v>
                </c:pt>
                <c:pt idx="2310">
                  <c:v>7.4114403419949862E-3</c:v>
                </c:pt>
                <c:pt idx="2311">
                  <c:v>7.4085878164580473E-3</c:v>
                </c:pt>
                <c:pt idx="2312">
                  <c:v>7.40575226338289E-3</c:v>
                </c:pt>
                <c:pt idx="2313">
                  <c:v>7.4030568329161474E-3</c:v>
                </c:pt>
                <c:pt idx="2314">
                  <c:v>7.4002540691320909E-3</c:v>
                </c:pt>
                <c:pt idx="2315">
                  <c:v>7.3974682773407597E-3</c:v>
                </c:pt>
                <c:pt idx="2316">
                  <c:v>7.3946994575066387E-3</c:v>
                </c:pt>
                <c:pt idx="2317">
                  <c:v>7.3917106664250594E-3</c:v>
                </c:pt>
                <c:pt idx="2318">
                  <c:v>7.388626975910615E-3</c:v>
                </c:pt>
                <c:pt idx="2319">
                  <c:v>7.3859148589266064E-3</c:v>
                </c:pt>
                <c:pt idx="2320">
                  <c:v>7.3832197155677872E-3</c:v>
                </c:pt>
                <c:pt idx="2321">
                  <c:v>7.3805415458005307E-3</c:v>
                </c:pt>
                <c:pt idx="2322">
                  <c:v>7.3767025323677867E-3</c:v>
                </c:pt>
                <c:pt idx="2323">
                  <c:v>7.374064531416917E-3</c:v>
                </c:pt>
                <c:pt idx="2324">
                  <c:v>7.3714435028557684E-3</c:v>
                </c:pt>
                <c:pt idx="2325">
                  <c:v>7.3688394466496056E-3</c:v>
                </c:pt>
                <c:pt idx="2326">
                  <c:v>7.3661451437884518E-3</c:v>
                </c:pt>
                <c:pt idx="2327">
                  <c:v>7.3635761927116237E-3</c:v>
                </c:pt>
                <c:pt idx="2328">
                  <c:v>7.3610242142508973E-3</c:v>
                </c:pt>
                <c:pt idx="2329">
                  <c:v>7.3584892083727984E-3</c:v>
                </c:pt>
                <c:pt idx="2330">
                  <c:v>7.3559711750438503E-3</c:v>
                </c:pt>
                <c:pt idx="2331">
                  <c:v>7.3534701142341022E-3</c:v>
                </c:pt>
                <c:pt idx="2332">
                  <c:v>7.3509860259091961E-3</c:v>
                </c:pt>
                <c:pt idx="2333">
                  <c:v>7.3485189100391804E-3</c:v>
                </c:pt>
                <c:pt idx="2334">
                  <c:v>7.3460687665914612E-3</c:v>
                </c:pt>
                <c:pt idx="2335">
                  <c:v>7.343635595533444E-3</c:v>
                </c:pt>
                <c:pt idx="2336">
                  <c:v>7.3412193968369378E-3</c:v>
                </c:pt>
                <c:pt idx="2337">
                  <c:v>7.3388201704684668E-3</c:v>
                </c:pt>
                <c:pt idx="2338">
                  <c:v>7.3364379163980802E-3</c:v>
                </c:pt>
                <c:pt idx="2339">
                  <c:v>7.3340726345958252E-3</c:v>
                </c:pt>
                <c:pt idx="2340">
                  <c:v>7.3317243250299886E-3</c:v>
                </c:pt>
                <c:pt idx="2341">
                  <c:v>7.3293929876732614E-3</c:v>
                </c:pt>
                <c:pt idx="2342">
                  <c:v>7.3270786224921671E-3</c:v>
                </c:pt>
                <c:pt idx="2343">
                  <c:v>7.3248686712346928E-3</c:v>
                </c:pt>
                <c:pt idx="2344">
                  <c:v>7.3225870837669458E-3</c:v>
                </c:pt>
                <c:pt idx="2345">
                  <c:v>7.3203224680369865E-3</c:v>
                </c:pt>
                <c:pt idx="2346">
                  <c:v>7.3180748240145336E-3</c:v>
                </c:pt>
                <c:pt idx="2347">
                  <c:v>7.3157613782204546E-3</c:v>
                </c:pt>
                <c:pt idx="2348">
                  <c:v>7.3135488454897195E-3</c:v>
                </c:pt>
                <c:pt idx="2349">
                  <c:v>7.3113532847328827E-3</c:v>
                </c:pt>
                <c:pt idx="2350">
                  <c:v>7.3091746959235166E-3</c:v>
                </c:pt>
                <c:pt idx="2351">
                  <c:v>7.3070130790316695E-3</c:v>
                </c:pt>
                <c:pt idx="2352">
                  <c:v>7.3048684340300315E-3</c:v>
                </c:pt>
                <c:pt idx="2353">
                  <c:v>7.3027407608921759E-3</c:v>
                </c:pt>
                <c:pt idx="2354">
                  <c:v>7.3006300595907922E-3</c:v>
                </c:pt>
                <c:pt idx="2355">
                  <c:v>7.2985363300976909E-3</c:v>
                </c:pt>
                <c:pt idx="2356">
                  <c:v>7.2966041814015205E-3</c:v>
                </c:pt>
                <c:pt idx="2357">
                  <c:v>7.2945420532766828E-3</c:v>
                </c:pt>
                <c:pt idx="2358">
                  <c:v>7.2924968961845102E-3</c:v>
                </c:pt>
                <c:pt idx="2359">
                  <c:v>7.2904687100988881E-3</c:v>
                </c:pt>
                <c:pt idx="2360">
                  <c:v>7.2883898215068159E-3</c:v>
                </c:pt>
                <c:pt idx="2361">
                  <c:v>7.2864632508446376E-3</c:v>
                </c:pt>
                <c:pt idx="2362">
                  <c:v>7.2844859776264809E-3</c:v>
                </c:pt>
                <c:pt idx="2363">
                  <c:v>7.282525675314018E-3</c:v>
                </c:pt>
                <c:pt idx="2364">
                  <c:v>7.2805823438829333E-3</c:v>
                </c:pt>
                <c:pt idx="2365">
                  <c:v>7.2785941755594752E-3</c:v>
                </c:pt>
                <c:pt idx="2366">
                  <c:v>7.2767465935685473E-3</c:v>
                </c:pt>
                <c:pt idx="2367">
                  <c:v>7.2748541746375179E-3</c:v>
                </c:pt>
                <c:pt idx="2368">
                  <c:v>7.2729204423433681E-3</c:v>
                </c:pt>
                <c:pt idx="2369">
                  <c:v>7.2710061425178812E-3</c:v>
                </c:pt>
                <c:pt idx="2370">
                  <c:v>7.2691669870622103E-3</c:v>
                </c:pt>
                <c:pt idx="2371">
                  <c:v>7.2673448030139949E-3</c:v>
                </c:pt>
                <c:pt idx="2372">
                  <c:v>7.2655395903476879E-3</c:v>
                </c:pt>
                <c:pt idx="2373">
                  <c:v>7.2638036421583171E-3</c:v>
                </c:pt>
                <c:pt idx="2374">
                  <c:v>7.2620311951891708E-3</c:v>
                </c:pt>
                <c:pt idx="2375">
                  <c:v>7.2602757191900999E-3</c:v>
                </c:pt>
                <c:pt idx="2376">
                  <c:v>7.2585372141370568E-3</c:v>
                </c:pt>
                <c:pt idx="2377">
                  <c:v>7.2568156800104488E-3</c:v>
                </c:pt>
                <c:pt idx="2378">
                  <c:v>7.2550647121048979E-3</c:v>
                </c:pt>
                <c:pt idx="2379">
                  <c:v>7.2533782984811994E-3</c:v>
                </c:pt>
                <c:pt idx="2380">
                  <c:v>7.2517088560623407E-3</c:v>
                </c:pt>
                <c:pt idx="2381">
                  <c:v>7.2500563848245363E-3</c:v>
                </c:pt>
                <c:pt idx="2382">
                  <c:v>7.2484208847484058E-3</c:v>
                </c:pt>
                <c:pt idx="2383">
                  <c:v>7.2468023558128073E-3</c:v>
                </c:pt>
                <c:pt idx="2384">
                  <c:v>7.2452007979965979E-3</c:v>
                </c:pt>
                <c:pt idx="2385">
                  <c:v>7.2436162112786348E-3</c:v>
                </c:pt>
                <c:pt idx="2386">
                  <c:v>7.2420485956395378E-3</c:v>
                </c:pt>
                <c:pt idx="2387">
                  <c:v>7.2404979510599264E-3</c:v>
                </c:pt>
                <c:pt idx="2388">
                  <c:v>7.2389642775177766E-3</c:v>
                </c:pt>
                <c:pt idx="2389">
                  <c:v>7.2374475749963502E-3</c:v>
                </c:pt>
                <c:pt idx="2390">
                  <c:v>7.2359478434736247E-3</c:v>
                </c:pt>
                <c:pt idx="2391">
                  <c:v>7.2344650829311002E-3</c:v>
                </c:pt>
                <c:pt idx="2392">
                  <c:v>7.2329992933493955E-3</c:v>
                </c:pt>
                <c:pt idx="2393">
                  <c:v>7.231550474711774E-3</c:v>
                </c:pt>
                <c:pt idx="2394">
                  <c:v>7.2301186269979724E-3</c:v>
                </c:pt>
                <c:pt idx="2395">
                  <c:v>7.2287300701398514E-3</c:v>
                </c:pt>
                <c:pt idx="2396">
                  <c:v>7.2273309796958892E-3</c:v>
                </c:pt>
                <c:pt idx="2397">
                  <c:v>7.225948859781145E-3</c:v>
                </c:pt>
                <c:pt idx="2398">
                  <c:v>7.2245837103804798E-3</c:v>
                </c:pt>
                <c:pt idx="2399">
                  <c:v>7.2232355314734075E-3</c:v>
                </c:pt>
                <c:pt idx="2400">
                  <c:v>7.2218839291084917E-3</c:v>
                </c:pt>
                <c:pt idx="2401">
                  <c:v>7.2205708773610631E-3</c:v>
                </c:pt>
                <c:pt idx="2402">
                  <c:v>7.219274796398268E-3</c:v>
                </c:pt>
                <c:pt idx="2403">
                  <c:v>7.2179956862016056E-3</c:v>
                </c:pt>
                <c:pt idx="2404">
                  <c:v>7.2167335467561008E-3</c:v>
                </c:pt>
                <c:pt idx="2405">
                  <c:v>7.2154883780441333E-3</c:v>
                </c:pt>
                <c:pt idx="2406">
                  <c:v>7.2142601800507288E-3</c:v>
                </c:pt>
                <c:pt idx="2407">
                  <c:v>7.2130489527609106E-3</c:v>
                </c:pt>
                <c:pt idx="2408">
                  <c:v>7.211876598681154E-3</c:v>
                </c:pt>
                <c:pt idx="2409">
                  <c:v>7.2106969349422885E-3</c:v>
                </c:pt>
                <c:pt idx="2410">
                  <c:v>7.2095342411860885E-3</c:v>
                </c:pt>
                <c:pt idx="2411">
                  <c:v>7.2083885173963459E-3</c:v>
                </c:pt>
                <c:pt idx="2412">
                  <c:v>7.2072597635595521E-3</c:v>
                </c:pt>
                <c:pt idx="2413">
                  <c:v>7.2061479796603984E-3</c:v>
                </c:pt>
                <c:pt idx="2414">
                  <c:v>7.2050531656853781E-3</c:v>
                </c:pt>
                <c:pt idx="2415">
                  <c:v>7.203972643033474E-3</c:v>
                </c:pt>
                <c:pt idx="2416">
                  <c:v>7.2029144474555036E-3</c:v>
                </c:pt>
                <c:pt idx="2417">
                  <c:v>7.2018702474007847E-3</c:v>
                </c:pt>
                <c:pt idx="2418">
                  <c:v>7.2008436087618683E-3</c:v>
                </c:pt>
                <c:pt idx="2419">
                  <c:v>7.1998336442075962E-3</c:v>
                </c:pt>
                <c:pt idx="2420">
                  <c:v>7.1988406494991122E-3</c:v>
                </c:pt>
                <c:pt idx="2421">
                  <c:v>7.197873686178519E-3</c:v>
                </c:pt>
                <c:pt idx="2422">
                  <c:v>7.1969170176876679E-3</c:v>
                </c:pt>
                <c:pt idx="2423">
                  <c:v>7.1959773196766455E-3</c:v>
                </c:pt>
                <c:pt idx="2424">
                  <c:v>7.1950545921348795E-3</c:v>
                </c:pt>
                <c:pt idx="2425">
                  <c:v>7.1941488350500378E-3</c:v>
                </c:pt>
                <c:pt idx="2426">
                  <c:v>7.1932494908651372E-3</c:v>
                </c:pt>
                <c:pt idx="2427">
                  <c:v>7.1923764796743995E-3</c:v>
                </c:pt>
                <c:pt idx="2428">
                  <c:v>7.1915204385702433E-3</c:v>
                </c:pt>
                <c:pt idx="2429">
                  <c:v>7.1906813675428711E-3</c:v>
                </c:pt>
                <c:pt idx="2430">
                  <c:v>7.1898746060735721E-3</c:v>
                </c:pt>
                <c:pt idx="2431">
                  <c:v>7.1890706714924195E-3</c:v>
                </c:pt>
                <c:pt idx="2432">
                  <c:v>7.1882837072897868E-3</c:v>
                </c:pt>
                <c:pt idx="2433">
                  <c:v>7.1875137134586277E-3</c:v>
                </c:pt>
                <c:pt idx="2434">
                  <c:v>7.1867606899866081E-3</c:v>
                </c:pt>
                <c:pt idx="2435">
                  <c:v>7.1860246368649185E-3</c:v>
                </c:pt>
                <c:pt idx="2436">
                  <c:v>7.1853055540838694E-3</c:v>
                </c:pt>
                <c:pt idx="2437">
                  <c:v>7.1846034416364127E-3</c:v>
                </c:pt>
                <c:pt idx="2438">
                  <c:v>7.1839182995093341E-3</c:v>
                </c:pt>
                <c:pt idx="2439">
                  <c:v>7.1832501276982291E-3</c:v>
                </c:pt>
                <c:pt idx="2440">
                  <c:v>7.1825989261925273E-3</c:v>
                </c:pt>
                <c:pt idx="2441">
                  <c:v>7.1819646949825367E-3</c:v>
                </c:pt>
                <c:pt idx="2442">
                  <c:v>7.1813474340620921E-3</c:v>
                </c:pt>
                <c:pt idx="2443">
                  <c:v>7.1807471434223837E-3</c:v>
                </c:pt>
                <c:pt idx="2444">
                  <c:v>7.1801638230572454E-3</c:v>
                </c:pt>
                <c:pt idx="2445">
                  <c:v>7.1795974729569863E-3</c:v>
                </c:pt>
                <c:pt idx="2446">
                  <c:v>7.1790480931154393E-3</c:v>
                </c:pt>
                <c:pt idx="2447">
                  <c:v>7.178479961009317E-3</c:v>
                </c:pt>
                <c:pt idx="2448">
                  <c:v>7.1779633196560524E-3</c:v>
                </c:pt>
                <c:pt idx="2449">
                  <c:v>7.177463648207684E-3</c:v>
                </c:pt>
                <c:pt idx="2450">
                  <c:v>7.1769809466570855E-3</c:v>
                </c:pt>
                <c:pt idx="2451">
                  <c:v>7.1765557475487827E-3</c:v>
                </c:pt>
                <c:pt idx="2452">
                  <c:v>7.1761081891194437E-3</c:v>
                </c:pt>
                <c:pt idx="2453">
                  <c:v>7.1756776009030089E-3</c:v>
                </c:pt>
                <c:pt idx="2454">
                  <c:v>7.1752639828950729E-3</c:v>
                </c:pt>
                <c:pt idx="2455">
                  <c:v>7.1748673350912322E-3</c:v>
                </c:pt>
                <c:pt idx="2456">
                  <c:v>7.174487657485319E-3</c:v>
                </c:pt>
                <c:pt idx="2457">
                  <c:v>7.1741249500720484E-3</c:v>
                </c:pt>
                <c:pt idx="2458">
                  <c:v>7.1737792128478963E-3</c:v>
                </c:pt>
                <c:pt idx="2459">
                  <c:v>7.1734504458066967E-3</c:v>
                </c:pt>
                <c:pt idx="2460">
                  <c:v>7.1730872743100997E-3</c:v>
                </c:pt>
                <c:pt idx="2461">
                  <c:v>7.1727912412822888E-3</c:v>
                </c:pt>
                <c:pt idx="2462">
                  <c:v>7.1725121780943585E-3</c:v>
                </c:pt>
                <c:pt idx="2463">
                  <c:v>7.1722500847409649E-3</c:v>
                </c:pt>
                <c:pt idx="2464">
                  <c:v>7.1719713288662815E-3</c:v>
                </c:pt>
                <c:pt idx="2465">
                  <c:v>7.1717455994365301E-3</c:v>
                </c:pt>
                <c:pt idx="2466">
                  <c:v>7.1715368398315186E-3</c:v>
                </c:pt>
                <c:pt idx="2467">
                  <c:v>7.1713450500503553E-3</c:v>
                </c:pt>
                <c:pt idx="2468">
                  <c:v>7.171170230088589E-3</c:v>
                </c:pt>
                <c:pt idx="2469">
                  <c:v>7.1709500795368933E-3</c:v>
                </c:pt>
                <c:pt idx="2470">
                  <c:v>7.170807989870083E-3</c:v>
                </c:pt>
                <c:pt idx="2471">
                  <c:v>7.1706828696843517E-3</c:v>
                </c:pt>
                <c:pt idx="2472">
                  <c:v>7.1705747189797012E-3</c:v>
                </c:pt>
                <c:pt idx="2473">
                  <c:v>7.1706179335276213E-3</c:v>
                </c:pt>
                <c:pt idx="2474">
                  <c:v>7.1705461431716792E-3</c:v>
                </c:pt>
                <c:pt idx="2475">
                  <c:v>7.1704913229581656E-3</c:v>
                </c:pt>
                <c:pt idx="2476">
                  <c:v>7.1704534728870813E-3</c:v>
                </c:pt>
                <c:pt idx="2477">
                  <c:v>7.1704325929575442E-3</c:v>
                </c:pt>
                <c:pt idx="2478">
                  <c:v>7.1703553702304277E-3</c:v>
                </c:pt>
                <c:pt idx="2479">
                  <c:v>7.1703671286617509E-3</c:v>
                </c:pt>
                <c:pt idx="2480">
                  <c:v>7.1703953196825014E-3</c:v>
                </c:pt>
                <c:pt idx="2481">
                  <c:v>7.1704394060778543E-3</c:v>
                </c:pt>
                <c:pt idx="2482">
                  <c:v>7.1705764480313513E-3</c:v>
                </c:pt>
                <c:pt idx="2483">
                  <c:v>7.1706516394680394E-3</c:v>
                </c:pt>
                <c:pt idx="2484">
                  <c:v>7.170741068192996E-3</c:v>
                </c:pt>
                <c:pt idx="2485">
                  <c:v>7.1708442028157104E-3</c:v>
                </c:pt>
                <c:pt idx="2486">
                  <c:v>7.1709605119491945E-3</c:v>
                </c:pt>
                <c:pt idx="2487">
                  <c:v>7.17108946420646E-3</c:v>
                </c:pt>
                <c:pt idx="2488">
                  <c:v>7.1712305281987588E-3</c:v>
                </c:pt>
                <c:pt idx="2489">
                  <c:v>7.1713831725382223E-3</c:v>
                </c:pt>
                <c:pt idx="2490">
                  <c:v>7.1715468658378615E-3</c:v>
                </c:pt>
                <c:pt idx="2491">
                  <c:v>7.1717210767098102E-3</c:v>
                </c:pt>
                <c:pt idx="2492">
                  <c:v>7.1719053623304019E-3</c:v>
                </c:pt>
                <c:pt idx="2493">
                  <c:v>7.1720996341371954E-3</c:v>
                </c:pt>
                <c:pt idx="2494">
                  <c:v>7.172303892131953E-3</c:v>
                </c:pt>
                <c:pt idx="2495">
                  <c:v>7.1725181363155545E-3</c:v>
                </c:pt>
                <c:pt idx="2496">
                  <c:v>7.1727423666888817E-3</c:v>
                </c:pt>
                <c:pt idx="2497">
                  <c:v>7.1729765832545768E-3</c:v>
                </c:pt>
                <c:pt idx="2498">
                  <c:v>7.1732207860152834E-3</c:v>
                </c:pt>
                <c:pt idx="2499">
                  <c:v>7.173474974971881E-3</c:v>
                </c:pt>
                <c:pt idx="2500">
                  <c:v>7.1736479420221244E-3</c:v>
                </c:pt>
                <c:pt idx="2501">
                  <c:v>7.173921384706591E-3</c:v>
                </c:pt>
                <c:pt idx="2502">
                  <c:v>7.1742048133945462E-3</c:v>
                </c:pt>
                <c:pt idx="2503">
                  <c:v>7.1744982280913345E-3</c:v>
                </c:pt>
                <c:pt idx="2504">
                  <c:v>7.1748957127566789E-3</c:v>
                </c:pt>
                <c:pt idx="2505">
                  <c:v>7.1752098189300333E-3</c:v>
                </c:pt>
                <c:pt idx="2506">
                  <c:v>7.1755339113142554E-3</c:v>
                </c:pt>
                <c:pt idx="2507">
                  <c:v>7.1758679899119873E-3</c:v>
                </c:pt>
                <c:pt idx="2508">
                  <c:v>7.1762120547258735E-3</c:v>
                </c:pt>
                <c:pt idx="2509">
                  <c:v>7.1765661057576749E-3</c:v>
                </c:pt>
                <c:pt idx="2510">
                  <c:v>7.176930143010035E-3</c:v>
                </c:pt>
                <c:pt idx="2511">
                  <c:v>7.1773041664873576E-3</c:v>
                </c:pt>
                <c:pt idx="2512">
                  <c:v>7.1775883310796476E-3</c:v>
                </c:pt>
                <c:pt idx="2513">
                  <c:v>7.1778811098758277E-3</c:v>
                </c:pt>
                <c:pt idx="2514">
                  <c:v>7.1782836496166649E-3</c:v>
                </c:pt>
                <c:pt idx="2515">
                  <c:v>7.1786961752003326E-3</c:v>
                </c:pt>
                <c:pt idx="2516">
                  <c:v>7.1791186866277329E-3</c:v>
                </c:pt>
                <c:pt idx="2517">
                  <c:v>7.1795511839033684E-3</c:v>
                </c:pt>
                <c:pt idx="2518">
                  <c:v>7.1799936670299399E-3</c:v>
                </c:pt>
                <c:pt idx="2519">
                  <c:v>7.1804461360110497E-3</c:v>
                </c:pt>
                <c:pt idx="2520">
                  <c:v>7.1809085908484983E-3</c:v>
                </c:pt>
                <c:pt idx="2521">
                  <c:v>7.1812748306017459E-3</c:v>
                </c:pt>
                <c:pt idx="2522">
                  <c:v>7.1818634581131266E-3</c:v>
                </c:pt>
                <c:pt idx="2523">
                  <c:v>7.1822482239079048E-3</c:v>
                </c:pt>
                <c:pt idx="2524">
                  <c:v>7.1827498990719996E-3</c:v>
                </c:pt>
                <c:pt idx="2525">
                  <c:v>7.1835890503722608E-3</c:v>
                </c:pt>
                <c:pt idx="2526">
                  <c:v>7.1841128675860927E-3</c:v>
                </c:pt>
                <c:pt idx="2527">
                  <c:v>7.1846466710768627E-3</c:v>
                </c:pt>
                <c:pt idx="2528">
                  <c:v>7.1851904608507371E-3</c:v>
                </c:pt>
                <c:pt idx="2529">
                  <c:v>7.1857442369112397E-3</c:v>
                </c:pt>
                <c:pt idx="2530">
                  <c:v>7.186195145468529E-3</c:v>
                </c:pt>
                <c:pt idx="2531">
                  <c:v>7.1867681695321501E-3</c:v>
                </c:pt>
                <c:pt idx="2532">
                  <c:v>7.187351179699009E-3</c:v>
                </c:pt>
                <c:pt idx="2533">
                  <c:v>7.1879441759699972E-3</c:v>
                </c:pt>
                <c:pt idx="2534">
                  <c:v>7.1886629116479674E-3</c:v>
                </c:pt>
                <c:pt idx="2535">
                  <c:v>7.189276605514573E-3</c:v>
                </c:pt>
                <c:pt idx="2536">
                  <c:v>7.1899002856977597E-3</c:v>
                </c:pt>
                <c:pt idx="2537">
                  <c:v>7.1905339522028129E-3</c:v>
                </c:pt>
                <c:pt idx="2538">
                  <c:v>7.1911776050332553E-3</c:v>
                </c:pt>
                <c:pt idx="2539">
                  <c:v>7.1918312441961348E-3</c:v>
                </c:pt>
                <c:pt idx="2540">
                  <c:v>7.1924948696940952E-3</c:v>
                </c:pt>
                <c:pt idx="2541">
                  <c:v>7.1931684815333017E-3</c:v>
                </c:pt>
                <c:pt idx="2542">
                  <c:v>7.193852079719041E-3</c:v>
                </c:pt>
                <c:pt idx="2543">
                  <c:v>7.1945456642557165E-3</c:v>
                </c:pt>
                <c:pt idx="2544">
                  <c:v>7.1952492351486149E-3</c:v>
                </c:pt>
                <c:pt idx="2545">
                  <c:v>7.1959627924039031E-3</c:v>
                </c:pt>
                <c:pt idx="2546">
                  <c:v>7.1966863360268659E-3</c:v>
                </c:pt>
                <c:pt idx="2547">
                  <c:v>7.1974198660219079E-3</c:v>
                </c:pt>
                <c:pt idx="2548">
                  <c:v>7.1981633823951958E-3</c:v>
                </c:pt>
                <c:pt idx="2549">
                  <c:v>7.1989168851528968E-3</c:v>
                </c:pt>
                <c:pt idx="2550">
                  <c:v>7.1996803742994152E-3</c:v>
                </c:pt>
                <c:pt idx="2551">
                  <c:v>7.2004538498417984E-3</c:v>
                </c:pt>
                <c:pt idx="2552">
                  <c:v>7.201108471493009E-3</c:v>
                </c:pt>
                <c:pt idx="2553">
                  <c:v>7.2019011909001838E-3</c:v>
                </c:pt>
                <c:pt idx="2554">
                  <c:v>7.2027038965228139E-3</c:v>
                </c:pt>
                <c:pt idx="2555">
                  <c:v>7.2036476160800963E-3</c:v>
                </c:pt>
                <c:pt idx="2556">
                  <c:v>7.204471023687254E-3</c:v>
                </c:pt>
                <c:pt idx="2557">
                  <c:v>7.2053044177255148E-3</c:v>
                </c:pt>
                <c:pt idx="2558">
                  <c:v>7.2061477982019251E-3</c:v>
                </c:pt>
                <c:pt idx="2559">
                  <c:v>7.2070011651217715E-3</c:v>
                </c:pt>
                <c:pt idx="2560">
                  <c:v>7.2078645184929808E-3</c:v>
                </c:pt>
                <c:pt idx="2561">
                  <c:v>7.2087378583208404E-3</c:v>
                </c:pt>
                <c:pt idx="2562">
                  <c:v>7.2096211846115156E-3</c:v>
                </c:pt>
                <c:pt idx="2563">
                  <c:v>7.2105144973738169E-3</c:v>
                </c:pt>
                <c:pt idx="2564">
                  <c:v>7.2114177966112669E-3</c:v>
                </c:pt>
                <c:pt idx="2565">
                  <c:v>7.2120544896888197E-3</c:v>
                </c:pt>
                <c:pt idx="2566">
                  <c:v>7.212976298860801E-3</c:v>
                </c:pt>
                <c:pt idx="2567">
                  <c:v>7.2139080941286595E-3</c:v>
                </c:pt>
                <c:pt idx="2568">
                  <c:v>7.2149852308904562E-3</c:v>
                </c:pt>
                <c:pt idx="2569">
                  <c:v>7.2159384249636223E-3</c:v>
                </c:pt>
                <c:pt idx="2570">
                  <c:v>7.2169016051551772E-3</c:v>
                </c:pt>
                <c:pt idx="2571">
                  <c:v>7.2178747714732256E-3</c:v>
                </c:pt>
                <c:pt idx="2572">
                  <c:v>7.2188579239258728E-3</c:v>
                </c:pt>
                <c:pt idx="2573">
                  <c:v>7.2197069113339955E-3</c:v>
                </c:pt>
                <c:pt idx="2574">
                  <c:v>7.2207093029666401E-3</c:v>
                </c:pt>
                <c:pt idx="2575">
                  <c:v>7.2217216805537708E-3</c:v>
                </c:pt>
                <c:pt idx="2576">
                  <c:v>7.2227440441044923E-3</c:v>
                </c:pt>
                <c:pt idx="2577">
                  <c:v>7.2242178636972377E-3</c:v>
                </c:pt>
                <c:pt idx="2578">
                  <c:v>7.2252624010170404E-3</c:v>
                </c:pt>
                <c:pt idx="2579">
                  <c:v>7.2263169249238719E-3</c:v>
                </c:pt>
                <c:pt idx="2580">
                  <c:v>7.2273814354274222E-3</c:v>
                </c:pt>
                <c:pt idx="2581">
                  <c:v>7.2284559325347377E-3</c:v>
                </c:pt>
                <c:pt idx="2582">
                  <c:v>7.2293895158307506E-3</c:v>
                </c:pt>
                <c:pt idx="2583">
                  <c:v>7.2304832511959202E-3</c:v>
                </c:pt>
                <c:pt idx="2584">
                  <c:v>7.2315869729867328E-3</c:v>
                </c:pt>
                <c:pt idx="2585">
                  <c:v>7.2327006812129852E-3</c:v>
                </c:pt>
                <c:pt idx="2586">
                  <c:v>7.233978217418521E-3</c:v>
                </c:pt>
                <c:pt idx="2587">
                  <c:v>7.2351126343237404E-3</c:v>
                </c:pt>
                <c:pt idx="2588">
                  <c:v>7.2362570378899874E-3</c:v>
                </c:pt>
                <c:pt idx="2589">
                  <c:v>7.2374114281278327E-3</c:v>
                </c:pt>
                <c:pt idx="2590">
                  <c:v>7.2385758050460859E-3</c:v>
                </c:pt>
                <c:pt idx="2591">
                  <c:v>7.2397501686526748E-3</c:v>
                </c:pt>
                <c:pt idx="2592">
                  <c:v>7.2409345189546476E-3</c:v>
                </c:pt>
                <c:pt idx="2593">
                  <c:v>7.2421288559643372E-3</c:v>
                </c:pt>
                <c:pt idx="2594">
                  <c:v>7.243333179688791E-3</c:v>
                </c:pt>
                <c:pt idx="2595">
                  <c:v>7.2445474901385812E-3</c:v>
                </c:pt>
                <c:pt idx="2596">
                  <c:v>7.2457717873207535E-3</c:v>
                </c:pt>
                <c:pt idx="2597">
                  <c:v>7.247006071245881E-3</c:v>
                </c:pt>
                <c:pt idx="2598">
                  <c:v>7.2482503419227717E-3</c:v>
                </c:pt>
                <c:pt idx="2599">
                  <c:v>7.2495045993619979E-3</c:v>
                </c:pt>
                <c:pt idx="2600">
                  <c:v>7.250768843570606E-3</c:v>
                </c:pt>
                <c:pt idx="2601">
                  <c:v>7.25204307456093E-3</c:v>
                </c:pt>
                <c:pt idx="2602">
                  <c:v>7.2533272923400163E-3</c:v>
                </c:pt>
                <c:pt idx="2603">
                  <c:v>7.2546214969193192E-3</c:v>
                </c:pt>
                <c:pt idx="2604">
                  <c:v>7.2557585716976954E-3</c:v>
                </c:pt>
                <c:pt idx="2605">
                  <c:v>7.2570720104709685E-3</c:v>
                </c:pt>
                <c:pt idx="2606">
                  <c:v>7.2583954358711646E-3</c:v>
                </c:pt>
                <c:pt idx="2607">
                  <c:v>7.2598981834289637E-3</c:v>
                </c:pt>
                <c:pt idx="2608">
                  <c:v>7.261242322153816E-3</c:v>
                </c:pt>
                <c:pt idx="2609">
                  <c:v>7.2625964477396688E-3</c:v>
                </c:pt>
                <c:pt idx="2610">
                  <c:v>7.2639605601926881E-3</c:v>
                </c:pt>
                <c:pt idx="2611">
                  <c:v>7.2653346595269687E-3</c:v>
                </c:pt>
                <c:pt idx="2612">
                  <c:v>7.2667187457513202E-3</c:v>
                </c:pt>
                <c:pt idx="2613">
                  <c:v>7.2681128188754338E-3</c:v>
                </c:pt>
                <c:pt idx="2614">
                  <c:v>7.2695168789107603E-3</c:v>
                </c:pt>
                <c:pt idx="2615">
                  <c:v>7.2709309258678712E-3</c:v>
                </c:pt>
                <c:pt idx="2616">
                  <c:v>7.2723549597573387E-3</c:v>
                </c:pt>
                <c:pt idx="2617">
                  <c:v>7.2734355632782218E-3</c:v>
                </c:pt>
                <c:pt idx="2618">
                  <c:v>7.2748780869086194E-3</c:v>
                </c:pt>
                <c:pt idx="2619">
                  <c:v>7.2763305970932552E-3</c:v>
                </c:pt>
                <c:pt idx="2620">
                  <c:v>7.278002837180806E-3</c:v>
                </c:pt>
                <c:pt idx="2621">
                  <c:v>7.2794767471595148E-3</c:v>
                </c:pt>
                <c:pt idx="2622">
                  <c:v>7.28096064372668E-3</c:v>
                </c:pt>
                <c:pt idx="2623">
                  <c:v>7.2824545268931097E-3</c:v>
                </c:pt>
                <c:pt idx="2624">
                  <c:v>7.2839583966687084E-3</c:v>
                </c:pt>
                <c:pt idx="2625">
                  <c:v>7.2852896057317013E-3</c:v>
                </c:pt>
                <c:pt idx="2626">
                  <c:v>7.2868127050509154E-3</c:v>
                </c:pt>
                <c:pt idx="2627">
                  <c:v>7.2883457908090709E-3</c:v>
                </c:pt>
                <c:pt idx="2628">
                  <c:v>7.2898888630143644E-3</c:v>
                </c:pt>
                <c:pt idx="2629">
                  <c:v>7.2918132419061144E-3</c:v>
                </c:pt>
                <c:pt idx="2630">
                  <c:v>7.2939375409792374E-3</c:v>
                </c:pt>
                <c:pt idx="2631">
                  <c:v>7.295514296608397E-3</c:v>
                </c:pt>
                <c:pt idx="2632">
                  <c:v>7.2971010397673191E-3</c:v>
                </c:pt>
                <c:pt idx="2633">
                  <c:v>7.2990469241776693E-3</c:v>
                </c:pt>
                <c:pt idx="2634">
                  <c:v>7.3006571128909981E-3</c:v>
                </c:pt>
                <c:pt idx="2635">
                  <c:v>7.3022772885545425E-3</c:v>
                </c:pt>
                <c:pt idx="2636">
                  <c:v>7.3039074511807725E-3</c:v>
                </c:pt>
                <c:pt idx="2637">
                  <c:v>7.3055476007821574E-3</c:v>
                </c:pt>
                <c:pt idx="2638">
                  <c:v>7.3073906429496982E-3</c:v>
                </c:pt>
                <c:pt idx="2639">
                  <c:v>7.309051513119294E-3</c:v>
                </c:pt>
                <c:pt idx="2640">
                  <c:v>7.31072237050667E-3</c:v>
                </c:pt>
                <c:pt idx="2641">
                  <c:v>7.3124032151276816E-3</c:v>
                </c:pt>
                <c:pt idx="2642">
                  <c:v>7.3140940469929019E-3</c:v>
                </c:pt>
                <c:pt idx="2643">
                  <c:v>7.3157948661164256E-3</c:v>
                </c:pt>
                <c:pt idx="2644">
                  <c:v>7.3175056725097035E-3</c:v>
                </c:pt>
                <c:pt idx="2645">
                  <c:v>7.3192264661877133E-3</c:v>
                </c:pt>
                <c:pt idx="2646">
                  <c:v>7.3209572471610255E-3</c:v>
                </c:pt>
                <c:pt idx="2647">
                  <c:v>7.3226980154437347E-3</c:v>
                </c:pt>
                <c:pt idx="2648">
                  <c:v>7.324448771048174E-3</c:v>
                </c:pt>
                <c:pt idx="2649">
                  <c:v>7.3262095139902013E-3</c:v>
                </c:pt>
                <c:pt idx="2650">
                  <c:v>7.3279802442803871E-3</c:v>
                </c:pt>
                <c:pt idx="2651">
                  <c:v>7.3297609619319458E-3</c:v>
                </c:pt>
                <c:pt idx="2652">
                  <c:v>7.3315516669607336E-3</c:v>
                </c:pt>
                <c:pt idx="2653">
                  <c:v>7.3333523593773226E-3</c:v>
                </c:pt>
                <c:pt idx="2654">
                  <c:v>7.3351630391984505E-3</c:v>
                </c:pt>
                <c:pt idx="2655">
                  <c:v>7.3367780805343955E-3</c:v>
                </c:pt>
                <c:pt idx="2656">
                  <c:v>7.3386079850585794E-3</c:v>
                </c:pt>
                <c:pt idx="2657">
                  <c:v>7.3404478768161977E-3</c:v>
                </c:pt>
                <c:pt idx="2658">
                  <c:v>7.3422977558197178E-3</c:v>
                </c:pt>
                <c:pt idx="2659">
                  <c:v>7.3443662498232079E-3</c:v>
                </c:pt>
                <c:pt idx="2660">
                  <c:v>7.3462368543490628E-3</c:v>
                </c:pt>
                <c:pt idx="2661">
                  <c:v>7.3481174463754786E-3</c:v>
                </c:pt>
                <c:pt idx="2662">
                  <c:v>7.3500080259174313E-3</c:v>
                </c:pt>
                <c:pt idx="2663">
                  <c:v>7.3519085929854922E-3</c:v>
                </c:pt>
                <c:pt idx="2664">
                  <c:v>7.3538191475981604E-3</c:v>
                </c:pt>
                <c:pt idx="2665">
                  <c:v>7.3557396897668895E-3</c:v>
                </c:pt>
                <c:pt idx="2666">
                  <c:v>7.3576702195075347E-3</c:v>
                </c:pt>
                <c:pt idx="2667">
                  <c:v>7.3596107368341917E-3</c:v>
                </c:pt>
                <c:pt idx="2668">
                  <c:v>7.361345847513621E-3</c:v>
                </c:pt>
                <c:pt idx="2669">
                  <c:v>7.3633055871607763E-3</c:v>
                </c:pt>
                <c:pt idx="2670">
                  <c:v>7.365275314224832E-3</c:v>
                </c:pt>
                <c:pt idx="2671">
                  <c:v>7.3672550287218197E-3</c:v>
                </c:pt>
                <c:pt idx="2672">
                  <c:v>7.3692447306650984E-3</c:v>
                </c:pt>
                <c:pt idx="2673">
                  <c:v>7.3712444200698096E-3</c:v>
                </c:pt>
                <c:pt idx="2674">
                  <c:v>7.3732540969510922E-3</c:v>
                </c:pt>
                <c:pt idx="2675">
                  <c:v>7.3752737613223072E-3</c:v>
                </c:pt>
                <c:pt idx="2676">
                  <c:v>7.3773034132030464E-3</c:v>
                </c:pt>
                <c:pt idx="2677">
                  <c:v>7.3793430526031085E-3</c:v>
                </c:pt>
                <c:pt idx="2678">
                  <c:v>7.3811698216724115E-3</c:v>
                </c:pt>
                <c:pt idx="2679">
                  <c:v>7.3832286811602223E-3</c:v>
                </c:pt>
                <c:pt idx="2680">
                  <c:v>7.3852975280019268E-3</c:v>
                </c:pt>
                <c:pt idx="2681">
                  <c:v>7.3878266842811171E-3</c:v>
                </c:pt>
                <c:pt idx="2682">
                  <c:v>7.3899170171968275E-3</c:v>
                </c:pt>
                <c:pt idx="2683">
                  <c:v>7.3920173379425688E-3</c:v>
                </c:pt>
                <c:pt idx="2684">
                  <c:v>7.3941276465324373E-3</c:v>
                </c:pt>
                <c:pt idx="2685">
                  <c:v>7.396247942984051E-3</c:v>
                </c:pt>
                <c:pt idx="2686">
                  <c:v>7.3981492482227415E-3</c:v>
                </c:pt>
                <c:pt idx="2687">
                  <c:v>7.4002887636897188E-3</c:v>
                </c:pt>
                <c:pt idx="2688">
                  <c:v>7.4024382668496898E-3</c:v>
                </c:pt>
                <c:pt idx="2689">
                  <c:v>7.4045977577186835E-3</c:v>
                </c:pt>
                <c:pt idx="2690">
                  <c:v>7.406999243718005E-3</c:v>
                </c:pt>
                <c:pt idx="2691">
                  <c:v>7.4091794676730861E-3</c:v>
                </c:pt>
                <c:pt idx="2692">
                  <c:v>7.4113696796035524E-3</c:v>
                </c:pt>
                <c:pt idx="2693">
                  <c:v>7.413569879523501E-3</c:v>
                </c:pt>
                <c:pt idx="2694">
                  <c:v>7.4157800674523114E-3</c:v>
                </c:pt>
                <c:pt idx="2695">
                  <c:v>7.4180002434049595E-3</c:v>
                </c:pt>
                <c:pt idx="2696">
                  <c:v>7.4202304073973024E-3</c:v>
                </c:pt>
                <c:pt idx="2697">
                  <c:v>7.4224705594487213E-3</c:v>
                </c:pt>
                <c:pt idx="2698">
                  <c:v>7.4247206995750716E-3</c:v>
                </c:pt>
                <c:pt idx="2699">
                  <c:v>7.4269808277922121E-3</c:v>
                </c:pt>
                <c:pt idx="2700">
                  <c:v>7.4292509441177598E-3</c:v>
                </c:pt>
                <c:pt idx="2701">
                  <c:v>7.4315310485693351E-3</c:v>
                </c:pt>
                <c:pt idx="2702">
                  <c:v>7.4338211411636747E-3</c:v>
                </c:pt>
                <c:pt idx="2703">
                  <c:v>7.4361212219183973E-3</c:v>
                </c:pt>
                <c:pt idx="2704">
                  <c:v>7.4384312908502411E-3</c:v>
                </c:pt>
                <c:pt idx="2705">
                  <c:v>7.4407513479768242E-3</c:v>
                </c:pt>
                <c:pt idx="2706">
                  <c:v>7.4430813933166482E-3</c:v>
                </c:pt>
                <c:pt idx="2707">
                  <c:v>7.4451765103297728E-3</c:v>
                </c:pt>
                <c:pt idx="2708">
                  <c:v>7.4475257708158816E-3</c:v>
                </c:pt>
                <c:pt idx="2709">
                  <c:v>7.4498850193476683E-3</c:v>
                </c:pt>
                <c:pt idx="2710">
                  <c:v>7.4522542559411625E-3</c:v>
                </c:pt>
                <c:pt idx="2711">
                  <c:v>7.4548814438160395E-3</c:v>
                </c:pt>
                <c:pt idx="2712">
                  <c:v>7.4572714188017699E-3</c:v>
                </c:pt>
                <c:pt idx="2713">
                  <c:v>7.4596713821240722E-3</c:v>
                </c:pt>
                <c:pt idx="2714">
                  <c:v>7.4620813338014446E-3</c:v>
                </c:pt>
                <c:pt idx="2715">
                  <c:v>7.4645012738515067E-3</c:v>
                </c:pt>
                <c:pt idx="2716">
                  <c:v>7.4669312022927568E-3</c:v>
                </c:pt>
                <c:pt idx="2717">
                  <c:v>7.4693711191445777E-3</c:v>
                </c:pt>
                <c:pt idx="2718">
                  <c:v>7.4718210244237061E-3</c:v>
                </c:pt>
                <c:pt idx="2719">
                  <c:v>7.4742809181504027E-3</c:v>
                </c:pt>
                <c:pt idx="2720">
                  <c:v>7.476241214469906E-3</c:v>
                </c:pt>
                <c:pt idx="2721">
                  <c:v>7.4787195567639483E-3</c:v>
                </c:pt>
                <c:pt idx="2722">
                  <c:v>7.4812078871142858E-3</c:v>
                </c:pt>
                <c:pt idx="2723">
                  <c:v>7.4837062055398296E-3</c:v>
                </c:pt>
                <c:pt idx="2724">
                  <c:v>7.4865736569173441E-3</c:v>
                </c:pt>
                <c:pt idx="2725">
                  <c:v>7.4890933784247382E-3</c:v>
                </c:pt>
                <c:pt idx="2726">
                  <c:v>7.4916230880649722E-3</c:v>
                </c:pt>
                <c:pt idx="2727">
                  <c:v>7.4941627858578566E-3</c:v>
                </c:pt>
                <c:pt idx="2728">
                  <c:v>7.4967124718214014E-3</c:v>
                </c:pt>
                <c:pt idx="2729">
                  <c:v>7.4992721459754188E-3</c:v>
                </c:pt>
                <c:pt idx="2730">
                  <c:v>7.5015793688961866E-3</c:v>
                </c:pt>
                <c:pt idx="2731">
                  <c:v>7.5041582530759121E-3</c:v>
                </c:pt>
                <c:pt idx="2732">
                  <c:v>7.5067471252781692E-3</c:v>
                </c:pt>
                <c:pt idx="2733">
                  <c:v>7.5101404337029071E-3</c:v>
                </c:pt>
                <c:pt idx="2734">
                  <c:v>7.5127515833590649E-3</c:v>
                </c:pt>
                <c:pt idx="2735">
                  <c:v>7.5153727217693572E-3</c:v>
                </c:pt>
                <c:pt idx="2736">
                  <c:v>7.518003848955809E-3</c:v>
                </c:pt>
                <c:pt idx="2737">
                  <c:v>7.5206449649360381E-3</c:v>
                </c:pt>
                <c:pt idx="2738">
                  <c:v>7.5230273389411354E-3</c:v>
                </c:pt>
                <c:pt idx="2739">
                  <c:v>7.5256876642895492E-3</c:v>
                </c:pt>
                <c:pt idx="2740">
                  <c:v>7.5283579782669963E-3</c:v>
                </c:pt>
                <c:pt idx="2741">
                  <c:v>7.5310382808921788E-3</c:v>
                </c:pt>
                <c:pt idx="2742">
                  <c:v>7.5340003774591689E-3</c:v>
                </c:pt>
                <c:pt idx="2743">
                  <c:v>7.5367014266293194E-3</c:v>
                </c:pt>
                <c:pt idx="2744">
                  <c:v>7.5394124647350774E-3</c:v>
                </c:pt>
                <c:pt idx="2745">
                  <c:v>7.5421334917958249E-3</c:v>
                </c:pt>
                <c:pt idx="2746">
                  <c:v>7.5448645078335852E-3</c:v>
                </c:pt>
                <c:pt idx="2747">
                  <c:v>7.547605512869501E-3</c:v>
                </c:pt>
                <c:pt idx="2748">
                  <c:v>7.5503565069220714E-3</c:v>
                </c:pt>
                <c:pt idx="2749">
                  <c:v>7.5531174900133197E-3</c:v>
                </c:pt>
                <c:pt idx="2750">
                  <c:v>7.5558884621643894E-3</c:v>
                </c:pt>
                <c:pt idx="2751">
                  <c:v>7.5586694233964226E-3</c:v>
                </c:pt>
                <c:pt idx="2752">
                  <c:v>7.5614603737287987E-3</c:v>
                </c:pt>
                <c:pt idx="2753">
                  <c:v>7.5642613131844246E-3</c:v>
                </c:pt>
                <c:pt idx="2754">
                  <c:v>7.5670722417826783E-3</c:v>
                </c:pt>
                <c:pt idx="2755">
                  <c:v>7.5698931595455854E-3</c:v>
                </c:pt>
                <c:pt idx="2756">
                  <c:v>7.5727240664942869E-3</c:v>
                </c:pt>
                <c:pt idx="2757">
                  <c:v>7.5755649626499258E-3</c:v>
                </c:pt>
                <c:pt idx="2758">
                  <c:v>7.5784158480354073E-3</c:v>
                </c:pt>
                <c:pt idx="2759">
                  <c:v>7.5809918100856943E-3</c:v>
                </c:pt>
                <c:pt idx="2760">
                  <c:v>7.5838619009054014E-3</c:v>
                </c:pt>
                <c:pt idx="2761">
                  <c:v>7.5867419807852006E-3</c:v>
                </c:pt>
                <c:pt idx="2762">
                  <c:v>7.5896320497482479E-3</c:v>
                </c:pt>
                <c:pt idx="2763">
                  <c:v>7.5925321078159184E-3</c:v>
                </c:pt>
                <c:pt idx="2764">
                  <c:v>7.5957309353519055E-3</c:v>
                </c:pt>
                <c:pt idx="2765">
                  <c:v>7.5986517459435549E-3</c:v>
                </c:pt>
                <c:pt idx="2766">
                  <c:v>7.6015825459377108E-3</c:v>
                </c:pt>
                <c:pt idx="2767">
                  <c:v>7.6045233353546331E-3</c:v>
                </c:pt>
                <c:pt idx="2768">
                  <c:v>7.6074741142207513E-3</c:v>
                </c:pt>
                <c:pt idx="2769">
                  <c:v>7.6104348825554455E-3</c:v>
                </c:pt>
                <c:pt idx="2770">
                  <c:v>7.6134056403807391E-3</c:v>
                </c:pt>
                <c:pt idx="2771">
                  <c:v>7.6163863877204176E-3</c:v>
                </c:pt>
                <c:pt idx="2772">
                  <c:v>7.6187872409258324E-3</c:v>
                </c:pt>
                <c:pt idx="2773">
                  <c:v>7.6217864151611782E-3</c:v>
                </c:pt>
                <c:pt idx="2774">
                  <c:v>7.6247955785082224E-3</c:v>
                </c:pt>
                <c:pt idx="2775">
                  <c:v>7.627814730991278E-3</c:v>
                </c:pt>
                <c:pt idx="2776">
                  <c:v>7.6308438726301582E-3</c:v>
                </c:pt>
                <c:pt idx="2777">
                  <c:v>7.6338830034473745E-3</c:v>
                </c:pt>
                <c:pt idx="2778">
                  <c:v>7.6369321234663404E-3</c:v>
                </c:pt>
                <c:pt idx="2779">
                  <c:v>7.6399912327104686E-3</c:v>
                </c:pt>
                <c:pt idx="2780">
                  <c:v>7.6430603311977707E-3</c:v>
                </c:pt>
                <c:pt idx="2781">
                  <c:v>7.6461394189561629E-3</c:v>
                </c:pt>
                <c:pt idx="2782">
                  <c:v>7.6489259001666487E-3</c:v>
                </c:pt>
                <c:pt idx="2783">
                  <c:v>7.6520241881248632E-3</c:v>
                </c:pt>
                <c:pt idx="2784">
                  <c:v>7.655132465183798E-3</c:v>
                </c:pt>
                <c:pt idx="2785">
                  <c:v>7.6591657621533195E-3</c:v>
                </c:pt>
                <c:pt idx="2786">
                  <c:v>7.6622963549387961E-3</c:v>
                </c:pt>
                <c:pt idx="2787">
                  <c:v>7.6654369376077695E-3</c:v>
                </c:pt>
                <c:pt idx="2788">
                  <c:v>7.6685875101822646E-3</c:v>
                </c:pt>
                <c:pt idx="2789">
                  <c:v>7.6717480726869475E-3</c:v>
                </c:pt>
                <c:pt idx="2790">
                  <c:v>7.6746096380621619E-3</c:v>
                </c:pt>
                <c:pt idx="2791">
                  <c:v>7.6777894001159707E-3</c:v>
                </c:pt>
                <c:pt idx="2792">
                  <c:v>7.6809791519334598E-3</c:v>
                </c:pt>
                <c:pt idx="2793">
                  <c:v>7.6841788935360037E-3</c:v>
                </c:pt>
                <c:pt idx="2794">
                  <c:v>7.6877007349947773E-3</c:v>
                </c:pt>
                <c:pt idx="2795">
                  <c:v>7.6909212375809574E-3</c:v>
                </c:pt>
                <c:pt idx="2796">
                  <c:v>7.6941517302647026E-3</c:v>
                </c:pt>
                <c:pt idx="2797">
                  <c:v>7.6973922130724416E-3</c:v>
                </c:pt>
                <c:pt idx="2798">
                  <c:v>7.7006426860270786E-3</c:v>
                </c:pt>
                <c:pt idx="2799">
                  <c:v>7.7039031491523994E-3</c:v>
                </c:pt>
                <c:pt idx="2800">
                  <c:v>7.7071736024739513E-3</c:v>
                </c:pt>
                <c:pt idx="2801">
                  <c:v>7.7104540460163993E-3</c:v>
                </c:pt>
                <c:pt idx="2802">
                  <c:v>7.7137444798052925E-3</c:v>
                </c:pt>
                <c:pt idx="2803">
                  <c:v>7.7170449038635328E-3</c:v>
                </c:pt>
                <c:pt idx="2804">
                  <c:v>7.72035531821667E-3</c:v>
                </c:pt>
                <c:pt idx="2805">
                  <c:v>7.7236757228893683E-3</c:v>
                </c:pt>
                <c:pt idx="2806">
                  <c:v>7.7270061179089385E-3</c:v>
                </c:pt>
                <c:pt idx="2807">
                  <c:v>7.7303465032974019E-3</c:v>
                </c:pt>
                <c:pt idx="2808">
                  <c:v>7.7336968790811889E-3</c:v>
                </c:pt>
                <c:pt idx="2809">
                  <c:v>7.7370572452858458E-3</c:v>
                </c:pt>
                <c:pt idx="2810">
                  <c:v>7.740427601936919E-3</c:v>
                </c:pt>
                <c:pt idx="2811">
                  <c:v>7.7438079490590754E-3</c:v>
                </c:pt>
                <c:pt idx="2812">
                  <c:v>7.7468720754912358E-3</c:v>
                </c:pt>
                <c:pt idx="2813">
                  <c:v>7.7502716179212866E-3</c:v>
                </c:pt>
                <c:pt idx="2814">
                  <c:v>7.7536811506547336E-3</c:v>
                </c:pt>
                <c:pt idx="2815">
                  <c:v>7.7571006737156218E-3</c:v>
                </c:pt>
                <c:pt idx="2816">
                  <c:v>7.7608595426346657E-3</c:v>
                </c:pt>
                <c:pt idx="2817">
                  <c:v>7.7642998331224553E-3</c:v>
                </c:pt>
                <c:pt idx="2818">
                  <c:v>7.7677501142610402E-3</c:v>
                </c:pt>
                <c:pt idx="2819">
                  <c:v>7.7712103860786098E-3</c:v>
                </c:pt>
                <c:pt idx="2820">
                  <c:v>7.7746806485998301E-3</c:v>
                </c:pt>
                <c:pt idx="2821">
                  <c:v>7.7781609018484866E-3</c:v>
                </c:pt>
                <c:pt idx="2822">
                  <c:v>7.7816511458545312E-3</c:v>
                </c:pt>
                <c:pt idx="2823">
                  <c:v>7.78515138064263E-3</c:v>
                </c:pt>
                <c:pt idx="2824">
                  <c:v>7.788325950258336E-3</c:v>
                </c:pt>
                <c:pt idx="2825">
                  <c:v>7.7915090133020073E-3</c:v>
                </c:pt>
                <c:pt idx="2826">
                  <c:v>7.7950376427840225E-3</c:v>
                </c:pt>
                <c:pt idx="2827">
                  <c:v>7.7985762626555655E-3</c:v>
                </c:pt>
                <c:pt idx="2828">
                  <c:v>7.8021248729418513E-3</c:v>
                </c:pt>
                <c:pt idx="2829">
                  <c:v>7.8056834736707961E-3</c:v>
                </c:pt>
                <c:pt idx="2830">
                  <c:v>7.8092520648685134E-3</c:v>
                </c:pt>
                <c:pt idx="2831">
                  <c:v>7.812830646559318E-3</c:v>
                </c:pt>
                <c:pt idx="2832">
                  <c:v>7.8164192187729267E-3</c:v>
                </c:pt>
                <c:pt idx="2833">
                  <c:v>7.8196751789650805E-3</c:v>
                </c:pt>
                <c:pt idx="2834">
                  <c:v>7.8236263348667127E-3</c:v>
                </c:pt>
                <c:pt idx="2835">
                  <c:v>7.8269006942788509E-3</c:v>
                </c:pt>
                <c:pt idx="2836">
                  <c:v>7.8305284374854869E-3</c:v>
                </c:pt>
                <c:pt idx="2837">
                  <c:v>7.8352037147103992E-3</c:v>
                </c:pt>
                <c:pt idx="2838">
                  <c:v>7.8388538144394514E-3</c:v>
                </c:pt>
                <c:pt idx="2839">
                  <c:v>7.8425139053813347E-3</c:v>
                </c:pt>
                <c:pt idx="2840">
                  <c:v>7.8461839875642418E-3</c:v>
                </c:pt>
                <c:pt idx="2841">
                  <c:v>7.8498640610154807E-3</c:v>
                </c:pt>
                <c:pt idx="2842">
                  <c:v>7.8532042352943768E-3</c:v>
                </c:pt>
                <c:pt idx="2843">
                  <c:v>7.8569034981647492E-3</c:v>
                </c:pt>
                <c:pt idx="2844">
                  <c:v>7.8606127521320592E-3</c:v>
                </c:pt>
                <c:pt idx="2845">
                  <c:v>7.8643319972248067E-3</c:v>
                </c:pt>
                <c:pt idx="2846">
                  <c:v>7.8684142982753773E-3</c:v>
                </c:pt>
                <c:pt idx="2847">
                  <c:v>7.8721543199233128E-3</c:v>
                </c:pt>
                <c:pt idx="2848">
                  <c:v>7.8759043330360289E-3</c:v>
                </c:pt>
                <c:pt idx="2849">
                  <c:v>7.8796643376408369E-3</c:v>
                </c:pt>
                <c:pt idx="2850">
                  <c:v>7.8834343337668041E-3</c:v>
                </c:pt>
                <c:pt idx="2851">
                  <c:v>7.8872143214430042E-3</c:v>
                </c:pt>
                <c:pt idx="2852">
                  <c:v>7.8910043006967454E-3</c:v>
                </c:pt>
                <c:pt idx="2853">
                  <c:v>7.8948042715579793E-3</c:v>
                </c:pt>
                <c:pt idx="2854">
                  <c:v>7.8986142340531362E-3</c:v>
                </c:pt>
                <c:pt idx="2855">
                  <c:v>7.9024341882112832E-3</c:v>
                </c:pt>
                <c:pt idx="2856">
                  <c:v>7.9062641340632567E-3</c:v>
                </c:pt>
                <c:pt idx="2857">
                  <c:v>7.9101040716363629E-3</c:v>
                </c:pt>
                <c:pt idx="2858">
                  <c:v>7.9139540009605554E-3</c:v>
                </c:pt>
                <c:pt idx="2859">
                  <c:v>7.9178139220640233E-3</c:v>
                </c:pt>
                <c:pt idx="2860">
                  <c:v>7.9216838349767203E-3</c:v>
                </c:pt>
                <c:pt idx="2861">
                  <c:v>7.9255637397250729E-3</c:v>
                </c:pt>
                <c:pt idx="2862">
                  <c:v>7.9294536363416768E-3</c:v>
                </c:pt>
                <c:pt idx="2863">
                  <c:v>7.9333535248556006E-3</c:v>
                </c:pt>
                <c:pt idx="2864">
                  <c:v>7.9368960051358732E-3</c:v>
                </c:pt>
                <c:pt idx="2865">
                  <c:v>7.9408150786581741E-3</c:v>
                </c:pt>
                <c:pt idx="2866">
                  <c:v>7.9447441439044059E-3</c:v>
                </c:pt>
                <c:pt idx="2867">
                  <c:v>7.9490529984606491E-3</c:v>
                </c:pt>
                <c:pt idx="2868">
                  <c:v>7.9530028468972457E-3</c:v>
                </c:pt>
                <c:pt idx="2869">
                  <c:v>7.9569626874082342E-3</c:v>
                </c:pt>
                <c:pt idx="2870">
                  <c:v>7.9609325200235628E-3</c:v>
                </c:pt>
                <c:pt idx="2871">
                  <c:v>7.9649123447714243E-3</c:v>
                </c:pt>
                <c:pt idx="2872">
                  <c:v>7.9689021616835311E-3</c:v>
                </c:pt>
                <c:pt idx="2873">
                  <c:v>7.9729019707889537E-3</c:v>
                </c:pt>
                <c:pt idx="2874">
                  <c:v>7.9769117721194081E-3</c:v>
                </c:pt>
                <c:pt idx="2875">
                  <c:v>7.9809315657030835E-3</c:v>
                </c:pt>
                <c:pt idx="2876">
                  <c:v>7.9849613515708111E-3</c:v>
                </c:pt>
                <c:pt idx="2877">
                  <c:v>7.988623323786536E-3</c:v>
                </c:pt>
                <c:pt idx="2878">
                  <c:v>7.9926722920204175E-3</c:v>
                </c:pt>
                <c:pt idx="2879">
                  <c:v>7.996731252362976E-3</c:v>
                </c:pt>
                <c:pt idx="2880">
                  <c:v>8.0013822994591307E-3</c:v>
                </c:pt>
                <c:pt idx="2881">
                  <c:v>8.0054626715691281E-3</c:v>
                </c:pt>
                <c:pt idx="2882">
                  <c:v>8.0095530358839928E-3</c:v>
                </c:pt>
                <c:pt idx="2883">
                  <c:v>8.0136533924357843E-3</c:v>
                </c:pt>
                <c:pt idx="2884">
                  <c:v>8.0177637412530041E-3</c:v>
                </c:pt>
                <c:pt idx="2885">
                  <c:v>8.0214998179432388E-3</c:v>
                </c:pt>
                <c:pt idx="2886">
                  <c:v>8.0256293469567822E-3</c:v>
                </c:pt>
                <c:pt idx="2887">
                  <c:v>8.0297688680618252E-3</c:v>
                </c:pt>
                <c:pt idx="2888">
                  <c:v>8.0339183812862848E-3</c:v>
                </c:pt>
                <c:pt idx="2889">
                  <c:v>8.0380778866634799E-3</c:v>
                </c:pt>
                <c:pt idx="2890">
                  <c:v>8.0430240451975655E-3</c:v>
                </c:pt>
                <c:pt idx="2891">
                  <c:v>8.0472051465576028E-3</c:v>
                </c:pt>
                <c:pt idx="2892">
                  <c:v>8.0513962407011853E-3</c:v>
                </c:pt>
                <c:pt idx="2893">
                  <c:v>8.0555973276609082E-3</c:v>
                </c:pt>
                <c:pt idx="2894">
                  <c:v>8.0594168108654596E-3</c:v>
                </c:pt>
                <c:pt idx="2895">
                  <c:v>8.0636370766543706E-3</c:v>
                </c:pt>
                <c:pt idx="2896">
                  <c:v>8.0678673350818783E-3</c:v>
                </c:pt>
                <c:pt idx="2897">
                  <c:v>8.072107586180044E-3</c:v>
                </c:pt>
                <c:pt idx="2898">
                  <c:v>8.0767526558045543E-3</c:v>
                </c:pt>
                <c:pt idx="2899">
                  <c:v>8.0810137003262238E-3</c:v>
                </c:pt>
                <c:pt idx="2900">
                  <c:v>8.0852847378860282E-3</c:v>
                </c:pt>
                <c:pt idx="2901">
                  <c:v>8.0895657685165646E-3</c:v>
                </c:pt>
                <c:pt idx="2902">
                  <c:v>8.0938567922513079E-3</c:v>
                </c:pt>
                <c:pt idx="2903">
                  <c:v>8.0981578091219707E-3</c:v>
                </c:pt>
                <c:pt idx="2904">
                  <c:v>8.102468819160269E-3</c:v>
                </c:pt>
                <c:pt idx="2905">
                  <c:v>8.1067898223987946E-3</c:v>
                </c:pt>
                <c:pt idx="2906">
                  <c:v>8.1111208188710242E-3</c:v>
                </c:pt>
                <c:pt idx="2907">
                  <c:v>8.1154618086095535E-3</c:v>
                </c:pt>
                <c:pt idx="2908">
                  <c:v>8.1198127916452135E-3</c:v>
                </c:pt>
                <c:pt idx="2909">
                  <c:v>8.1241737680132452E-3</c:v>
                </c:pt>
                <c:pt idx="2910">
                  <c:v>8.1285447377462388E-3</c:v>
                </c:pt>
                <c:pt idx="2911">
                  <c:v>8.1329257008759103E-3</c:v>
                </c:pt>
                <c:pt idx="2912">
                  <c:v>8.1373166574348552E-3</c:v>
                </c:pt>
                <c:pt idx="2913">
                  <c:v>8.1417176074583108E-3</c:v>
                </c:pt>
                <c:pt idx="2914">
                  <c:v>8.1461285509779879E-3</c:v>
                </c:pt>
                <c:pt idx="2915">
                  <c:v>8.1505494880273668E-3</c:v>
                </c:pt>
                <c:pt idx="2916">
                  <c:v>8.1545710069921389E-3</c:v>
                </c:pt>
                <c:pt idx="2917">
                  <c:v>8.1590111182454697E-3</c:v>
                </c:pt>
                <c:pt idx="2918">
                  <c:v>8.1634612228472219E-3</c:v>
                </c:pt>
                <c:pt idx="2919">
                  <c:v>8.1695692283013256E-3</c:v>
                </c:pt>
                <c:pt idx="2920">
                  <c:v>8.1728040773896317E-3</c:v>
                </c:pt>
                <c:pt idx="2921">
                  <c:v>8.1772849763201948E-3</c:v>
                </c:pt>
                <c:pt idx="2922">
                  <c:v>8.1817758690156672E-3</c:v>
                </c:pt>
                <c:pt idx="2923">
                  <c:v>8.1862767555095257E-3</c:v>
                </c:pt>
                <c:pt idx="2924">
                  <c:v>8.1907876358361265E-3</c:v>
                </c:pt>
                <c:pt idx="2925">
                  <c:v>8.1953085100289445E-3</c:v>
                </c:pt>
                <c:pt idx="2926">
                  <c:v>8.1998393781214547E-3</c:v>
                </c:pt>
                <c:pt idx="2927">
                  <c:v>8.2043802401497775E-3</c:v>
                </c:pt>
                <c:pt idx="2928">
                  <c:v>8.2089310961465066E-3</c:v>
                </c:pt>
                <c:pt idx="2929">
                  <c:v>8.212652026247682E-3</c:v>
                </c:pt>
                <c:pt idx="2930">
                  <c:v>8.2172212370879398E-3</c:v>
                </c:pt>
                <c:pt idx="2931">
                  <c:v>8.2218004414317016E-3</c:v>
                </c:pt>
                <c:pt idx="2932">
                  <c:v>8.2298622803685401E-3</c:v>
                </c:pt>
                <c:pt idx="2933">
                  <c:v>8.2340450802403254E-3</c:v>
                </c:pt>
                <c:pt idx="2934">
                  <c:v>8.2386607938227819E-3</c:v>
                </c:pt>
                <c:pt idx="2935">
                  <c:v>8.2432865013512633E-3</c:v>
                </c:pt>
                <c:pt idx="2936">
                  <c:v>8.2479222028569409E-3</c:v>
                </c:pt>
                <c:pt idx="2937">
                  <c:v>8.2529949092298733E-3</c:v>
                </c:pt>
                <c:pt idx="2938">
                  <c:v>8.2572235879441666E-3</c:v>
                </c:pt>
                <c:pt idx="2939">
                  <c:v>8.2618892715951818E-3</c:v>
                </c:pt>
                <c:pt idx="2940">
                  <c:v>8.266994418291573E-3</c:v>
                </c:pt>
                <c:pt idx="2941">
                  <c:v>8.2716809101478026E-3</c:v>
                </c:pt>
                <c:pt idx="2942">
                  <c:v>8.2763773964798591E-3</c:v>
                </c:pt>
                <c:pt idx="2943">
                  <c:v>8.2810838773247422E-3</c:v>
                </c:pt>
                <c:pt idx="2944">
                  <c:v>8.2858003527150458E-3</c:v>
                </c:pt>
                <c:pt idx="2945">
                  <c:v>8.2907691597500707E-3</c:v>
                </c:pt>
                <c:pt idx="2946">
                  <c:v>8.2955062307224041E-3</c:v>
                </c:pt>
                <c:pt idx="2947">
                  <c:v>8.3002532960629143E-3</c:v>
                </c:pt>
                <c:pt idx="2948">
                  <c:v>8.3050103558072273E-3</c:v>
                </c:pt>
                <c:pt idx="2949">
                  <c:v>8.3097774099900774E-3</c:v>
                </c:pt>
                <c:pt idx="2950">
                  <c:v>8.3149922575108445E-3</c:v>
                </c:pt>
                <c:pt idx="2951">
                  <c:v>8.3197801235632609E-3</c:v>
                </c:pt>
                <c:pt idx="2952">
                  <c:v>8.3245779844544517E-3</c:v>
                </c:pt>
                <c:pt idx="2953">
                  <c:v>8.3293858402214149E-3</c:v>
                </c:pt>
                <c:pt idx="2954">
                  <c:v>8.3342036908985052E-3</c:v>
                </c:pt>
                <c:pt idx="2955">
                  <c:v>8.3390315365244883E-3</c:v>
                </c:pt>
                <c:pt idx="2956">
                  <c:v>8.3438693771337169E-3</c:v>
                </c:pt>
                <c:pt idx="2957">
                  <c:v>8.348717212763191E-3</c:v>
                </c:pt>
                <c:pt idx="2958">
                  <c:v>8.3535750434499123E-3</c:v>
                </c:pt>
                <c:pt idx="2959">
                  <c:v>8.3584428692317584E-3</c:v>
                </c:pt>
                <c:pt idx="2960">
                  <c:v>8.363320690142206E-3</c:v>
                </c:pt>
                <c:pt idx="2961">
                  <c:v>8.3682085062208988E-3</c:v>
                </c:pt>
                <c:pt idx="2962">
                  <c:v>8.3731063175039519E-3</c:v>
                </c:pt>
                <c:pt idx="2963">
                  <c:v>8.3780141240266063E-3</c:v>
                </c:pt>
                <c:pt idx="2964">
                  <c:v>8.3829319258276209E-3</c:v>
                </c:pt>
                <c:pt idx="2965">
                  <c:v>8.3878597229439956E-3</c:v>
                </c:pt>
                <c:pt idx="2966">
                  <c:v>8.392797515412732E-3</c:v>
                </c:pt>
                <c:pt idx="2967">
                  <c:v>8.3972934752636758E-3</c:v>
                </c:pt>
                <c:pt idx="2968">
                  <c:v>8.4022504306293638E-3</c:v>
                </c:pt>
                <c:pt idx="2969">
                  <c:v>8.4072173811594406E-3</c:v>
                </c:pt>
                <c:pt idx="2970">
                  <c:v>8.4121943268904258E-3</c:v>
                </c:pt>
                <c:pt idx="2971">
                  <c:v>8.4171812678597233E-3</c:v>
                </c:pt>
                <c:pt idx="2972">
                  <c:v>8.4226341747098768E-3</c:v>
                </c:pt>
                <c:pt idx="2973">
                  <c:v>8.4276419356899245E-3</c:v>
                </c:pt>
                <c:pt idx="2974">
                  <c:v>8.432659692322729E-3</c:v>
                </c:pt>
                <c:pt idx="2975">
                  <c:v>8.4376874446452938E-3</c:v>
                </c:pt>
                <c:pt idx="2976">
                  <c:v>8.4427251926954983E-3</c:v>
                </c:pt>
                <c:pt idx="2977">
                  <c:v>8.447772936511222E-3</c:v>
                </c:pt>
                <c:pt idx="2978">
                  <c:v>8.4528306761303441E-3</c:v>
                </c:pt>
                <c:pt idx="2979">
                  <c:v>8.4578984115933915E-3</c:v>
                </c:pt>
                <c:pt idx="2980">
                  <c:v>8.4620510003993298E-3</c:v>
                </c:pt>
                <c:pt idx="2981">
                  <c:v>8.4671370640084179E-3</c:v>
                </c:pt>
                <c:pt idx="2982">
                  <c:v>8.4722331229616608E-3</c:v>
                </c:pt>
                <c:pt idx="2983">
                  <c:v>8.4773391772995869E-3</c:v>
                </c:pt>
                <c:pt idx="2984">
                  <c:v>8.482455227060013E-3</c:v>
                </c:pt>
                <c:pt idx="2985">
                  <c:v>8.4875812722789625E-3</c:v>
                </c:pt>
                <c:pt idx="2986">
                  <c:v>8.4931848364763474E-3</c:v>
                </c:pt>
                <c:pt idx="2987">
                  <c:v>8.4978633492464161E-3</c:v>
                </c:pt>
                <c:pt idx="2988">
                  <c:v>8.5030193810714649E-3</c:v>
                </c:pt>
                <c:pt idx="2989">
                  <c:v>8.5086554338339726E-3</c:v>
                </c:pt>
                <c:pt idx="2990">
                  <c:v>8.5133614315906127E-3</c:v>
                </c:pt>
                <c:pt idx="2991">
                  <c:v>8.5185474503621551E-3</c:v>
                </c:pt>
                <c:pt idx="2992">
                  <c:v>8.5237434648596736E-3</c:v>
                </c:pt>
                <c:pt idx="2993">
                  <c:v>8.5298962930031429E-3</c:v>
                </c:pt>
                <c:pt idx="2994">
                  <c:v>8.5351139707217707E-3</c:v>
                </c:pt>
                <c:pt idx="2995">
                  <c:v>8.54034164490362E-3</c:v>
                </c:pt>
                <c:pt idx="2996">
                  <c:v>8.5455793155856906E-3</c:v>
                </c:pt>
                <c:pt idx="2997">
                  <c:v>8.5508269828111494E-3</c:v>
                </c:pt>
                <c:pt idx="2998">
                  <c:v>8.555607011054258E-3</c:v>
                </c:pt>
                <c:pt idx="2999">
                  <c:v>8.5608734484181066E-3</c:v>
                </c:pt>
                <c:pt idx="3000">
                  <c:v>8.5661481070739287E-3</c:v>
                </c:pt>
                <c:pt idx="3001">
                  <c:v>8.5714294338766293E-3</c:v>
                </c:pt>
                <c:pt idx="3002">
                  <c:v>8.5771951124895811E-3</c:v>
                </c:pt>
                <c:pt idx="3003">
                  <c:v>8.5824851023876773E-3</c:v>
                </c:pt>
                <c:pt idx="3004">
                  <c:v>8.5877769684278883E-3</c:v>
                </c:pt>
                <c:pt idx="3005">
                  <c:v>8.5930691742819431E-3</c:v>
                </c:pt>
                <c:pt idx="3006">
                  <c:v>8.5983601836118716E-3</c:v>
                </c:pt>
                <c:pt idx="3007">
                  <c:v>8.6036484600700222E-3</c:v>
                </c:pt>
                <c:pt idx="3008">
                  <c:v>8.6089324673034526E-3</c:v>
                </c:pt>
                <c:pt idx="3009">
                  <c:v>8.6142106689486506E-3</c:v>
                </c:pt>
                <c:pt idx="3010">
                  <c:v>8.6194815286350559E-3</c:v>
                </c:pt>
                <c:pt idx="3011">
                  <c:v>8.6247435107303372E-3</c:v>
                </c:pt>
                <c:pt idx="3012">
                  <c:v>8.6299954588309191E-3</c:v>
                </c:pt>
                <c:pt idx="3013">
                  <c:v>8.635237211645894E-3</c:v>
                </c:pt>
                <c:pt idx="3014">
                  <c:v>8.6404687691356216E-3</c:v>
                </c:pt>
                <c:pt idx="3015">
                  <c:v>8.6456901312578164E-3</c:v>
                </c:pt>
                <c:pt idx="3016">
                  <c:v>8.6509012979754784E-3</c:v>
                </c:pt>
                <c:pt idx="3017">
                  <c:v>8.656102269246322E-3</c:v>
                </c:pt>
                <c:pt idx="3018">
                  <c:v>8.6612930450307053E-3</c:v>
                </c:pt>
                <c:pt idx="3019">
                  <c:v>8.666002706592929E-3</c:v>
                </c:pt>
                <c:pt idx="3020">
                  <c:v>8.6711736968651549E-3</c:v>
                </c:pt>
                <c:pt idx="3021">
                  <c:v>8.6763344917031773E-3</c:v>
                </c:pt>
                <c:pt idx="3022">
                  <c:v>8.6814850910686987E-3</c:v>
                </c:pt>
                <c:pt idx="3023">
                  <c:v>8.6870939902638448E-3</c:v>
                </c:pt>
                <c:pt idx="3024">
                  <c:v>8.6922235922952205E-3</c:v>
                </c:pt>
                <c:pt idx="3025">
                  <c:v>8.6973429985608801E-3</c:v>
                </c:pt>
                <c:pt idx="3026">
                  <c:v>8.702452209023822E-3</c:v>
                </c:pt>
                <c:pt idx="3027">
                  <c:v>8.7075512236435247E-3</c:v>
                </c:pt>
                <c:pt idx="3028">
                  <c:v>8.7126400423812277E-3</c:v>
                </c:pt>
                <c:pt idx="3029">
                  <c:v>8.7177186651972854E-3</c:v>
                </c:pt>
                <c:pt idx="3030">
                  <c:v>8.7227870920520579E-3</c:v>
                </c:pt>
                <c:pt idx="3031">
                  <c:v>8.7278453229094281E-3</c:v>
                </c:pt>
                <c:pt idx="3032">
                  <c:v>8.7319672419076001E-3</c:v>
                </c:pt>
                <c:pt idx="3033">
                  <c:v>8.7370062963207807E-3</c:v>
                </c:pt>
                <c:pt idx="3034">
                  <c:v>8.7420351549722577E-3</c:v>
                </c:pt>
                <c:pt idx="3035">
                  <c:v>8.7470538178233085E-3</c:v>
                </c:pt>
                <c:pt idx="3036">
                  <c:v>8.7527769478108978E-3</c:v>
                </c:pt>
                <c:pt idx="3037">
                  <c:v>8.7577737623937783E-3</c:v>
                </c:pt>
                <c:pt idx="3038">
                  <c:v>8.7627603810600651E-3</c:v>
                </c:pt>
                <c:pt idx="3039">
                  <c:v>8.7677368037701389E-3</c:v>
                </c:pt>
                <c:pt idx="3040">
                  <c:v>8.7727030304861741E-3</c:v>
                </c:pt>
                <c:pt idx="3041">
                  <c:v>8.7776590611739549E-3</c:v>
                </c:pt>
                <c:pt idx="3042">
                  <c:v>8.7821479351653537E-3</c:v>
                </c:pt>
                <c:pt idx="3043">
                  <c:v>8.7870841832988211E-3</c:v>
                </c:pt>
                <c:pt idx="3044">
                  <c:v>8.7920102354714109E-3</c:v>
                </c:pt>
                <c:pt idx="3045">
                  <c:v>8.7982913327473277E-3</c:v>
                </c:pt>
                <c:pt idx="3046">
                  <c:v>8.8031951623263396E-3</c:v>
                </c:pt>
                <c:pt idx="3047">
                  <c:v>8.8080887952877683E-3</c:v>
                </c:pt>
                <c:pt idx="3048">
                  <c:v>8.8129722315919701E-3</c:v>
                </c:pt>
                <c:pt idx="3049">
                  <c:v>8.8178454712037092E-3</c:v>
                </c:pt>
                <c:pt idx="3050">
                  <c:v>8.8222565374624241E-3</c:v>
                </c:pt>
                <c:pt idx="3051">
                  <c:v>8.8271099947022664E-3</c:v>
                </c:pt>
                <c:pt idx="3052">
                  <c:v>8.8319532553207108E-3</c:v>
                </c:pt>
                <c:pt idx="3053">
                  <c:v>8.8367863192812413E-3</c:v>
                </c:pt>
                <c:pt idx="3054">
                  <c:v>8.842058717546987E-3</c:v>
                </c:pt>
                <c:pt idx="3055">
                  <c:v>8.8468707762119798E-3</c:v>
                </c:pt>
                <c:pt idx="3056">
                  <c:v>8.8516726379228704E-3</c:v>
                </c:pt>
                <c:pt idx="3057">
                  <c:v>8.8564643026426571E-3</c:v>
                </c:pt>
                <c:pt idx="3058">
                  <c:v>8.8612457703325827E-3</c:v>
                </c:pt>
                <c:pt idx="3059">
                  <c:v>8.8660170409582875E-3</c:v>
                </c:pt>
                <c:pt idx="3060">
                  <c:v>8.870778114482775E-3</c:v>
                </c:pt>
                <c:pt idx="3061">
                  <c:v>8.8755289908681624E-3</c:v>
                </c:pt>
                <c:pt idx="3062">
                  <c:v>8.8802696700774498E-3</c:v>
                </c:pt>
                <c:pt idx="3063">
                  <c:v>8.8850001520771639E-3</c:v>
                </c:pt>
                <c:pt idx="3064">
                  <c:v>8.8897204368276628E-3</c:v>
                </c:pt>
                <c:pt idx="3065">
                  <c:v>8.8944305242954682E-3</c:v>
                </c:pt>
                <c:pt idx="3066">
                  <c:v>8.8991304144409381E-3</c:v>
                </c:pt>
                <c:pt idx="3067">
                  <c:v>8.9038201072297197E-3</c:v>
                </c:pt>
                <c:pt idx="3068">
                  <c:v>8.9084996026274517E-3</c:v>
                </c:pt>
                <c:pt idx="3069">
                  <c:v>8.9131689005936144E-3</c:v>
                </c:pt>
                <c:pt idx="3070">
                  <c:v>8.9178280010973731E-3</c:v>
                </c:pt>
                <c:pt idx="3071">
                  <c:v>8.9220378004908202E-3</c:v>
                </c:pt>
                <c:pt idx="3072">
                  <c:v>8.9266771210460266E-3</c:v>
                </c:pt>
                <c:pt idx="3073">
                  <c:v>8.9313062442228086E-3</c:v>
                </c:pt>
                <c:pt idx="3074">
                  <c:v>8.9359251699864337E-3</c:v>
                </c:pt>
                <c:pt idx="3075">
                  <c:v>8.9405338983003842E-3</c:v>
                </c:pt>
                <c:pt idx="3076">
                  <c:v>8.9455684553533411E-3</c:v>
                </c:pt>
                <c:pt idx="3077">
                  <c:v>8.9501561726045547E-3</c:v>
                </c:pt>
                <c:pt idx="3078">
                  <c:v>8.9547336921052979E-3</c:v>
                </c:pt>
                <c:pt idx="3079">
                  <c:v>8.9593010138212126E-3</c:v>
                </c:pt>
                <c:pt idx="3080">
                  <c:v>8.9638581377179463E-3</c:v>
                </c:pt>
                <c:pt idx="3081">
                  <c:v>8.9684050637593767E-3</c:v>
                </c:pt>
                <c:pt idx="3082">
                  <c:v>8.9729417919111494E-3</c:v>
                </c:pt>
                <c:pt idx="3083">
                  <c:v>8.9774683221380269E-3</c:v>
                </c:pt>
                <c:pt idx="3084">
                  <c:v>8.9815535621283402E-3</c:v>
                </c:pt>
                <c:pt idx="3085">
                  <c:v>8.9860603140307256E-3</c:v>
                </c:pt>
                <c:pt idx="3086">
                  <c:v>8.9905568681013653E-3</c:v>
                </c:pt>
                <c:pt idx="3087">
                  <c:v>8.9950432243055198E-3</c:v>
                </c:pt>
                <c:pt idx="3088">
                  <c:v>8.9995193826102396E-3</c:v>
                </c:pt>
                <c:pt idx="3089">
                  <c:v>9.0039853429816803E-3</c:v>
                </c:pt>
                <c:pt idx="3090">
                  <c:v>9.0084411053859975E-3</c:v>
                </c:pt>
                <c:pt idx="3091">
                  <c:v>9.0128866697884585E-3</c:v>
                </c:pt>
                <c:pt idx="3092">
                  <c:v>9.0173220361552189E-3</c:v>
                </c:pt>
                <c:pt idx="3093">
                  <c:v>9.0213216259481289E-3</c:v>
                </c:pt>
                <c:pt idx="3094">
                  <c:v>9.0257372155397621E-3</c:v>
                </c:pt>
                <c:pt idx="3095">
                  <c:v>9.0301426071949503E-3</c:v>
                </c:pt>
                <c:pt idx="3096">
                  <c:v>9.0345378008830739E-3</c:v>
                </c:pt>
                <c:pt idx="3097">
                  <c:v>9.0397689438477952E-3</c:v>
                </c:pt>
                <c:pt idx="3098">
                  <c:v>9.044142501066112E-3</c:v>
                </c:pt>
                <c:pt idx="3099">
                  <c:v>9.0485058598115901E-3</c:v>
                </c:pt>
                <c:pt idx="3100">
                  <c:v>9.0528590200507526E-3</c:v>
                </c:pt>
                <c:pt idx="3101">
                  <c:v>9.0572019817518872E-3</c:v>
                </c:pt>
                <c:pt idx="3102">
                  <c:v>9.061114800484979E-3</c:v>
                </c:pt>
                <c:pt idx="3103">
                  <c:v>9.0654379862494111E-3</c:v>
                </c:pt>
                <c:pt idx="3104">
                  <c:v>9.0697509735800357E-3</c:v>
                </c:pt>
                <c:pt idx="3105">
                  <c:v>9.0740537624421184E-3</c:v>
                </c:pt>
                <c:pt idx="3106">
                  <c:v>9.0787638109846493E-3</c:v>
                </c:pt>
                <c:pt idx="3107">
                  <c:v>9.0830455807458157E-3</c:v>
                </c:pt>
                <c:pt idx="3108">
                  <c:v>9.0873171517346224E-3</c:v>
                </c:pt>
                <c:pt idx="3109">
                  <c:v>9.0915785239184775E-3</c:v>
                </c:pt>
                <c:pt idx="3110">
                  <c:v>9.0958296972656651E-3</c:v>
                </c:pt>
                <c:pt idx="3111">
                  <c:v>9.1000706717400681E-3</c:v>
                </c:pt>
                <c:pt idx="3112">
                  <c:v>9.1043014473126144E-3</c:v>
                </c:pt>
                <c:pt idx="3113">
                  <c:v>9.1085220239489496E-3</c:v>
                </c:pt>
                <c:pt idx="3114">
                  <c:v>9.1127324016173575E-3</c:v>
                </c:pt>
                <c:pt idx="3115">
                  <c:v>9.1169325802852447E-3</c:v>
                </c:pt>
                <c:pt idx="3116">
                  <c:v>9.1211225599208967E-3</c:v>
                </c:pt>
                <c:pt idx="3117">
                  <c:v>9.125302340489078E-3</c:v>
                </c:pt>
                <c:pt idx="3118">
                  <c:v>9.1294719219615957E-3</c:v>
                </c:pt>
                <c:pt idx="3119">
                  <c:v>9.1336313043032143E-3</c:v>
                </c:pt>
                <c:pt idx="3120">
                  <c:v>9.1377804874839819E-3</c:v>
                </c:pt>
                <c:pt idx="3121">
                  <c:v>9.1419194714713013E-3</c:v>
                </c:pt>
                <c:pt idx="3122">
                  <c:v>9.1460482562334619E-3</c:v>
                </c:pt>
                <c:pt idx="3123">
                  <c:v>9.1501668417378682E-3</c:v>
                </c:pt>
                <c:pt idx="3124">
                  <c:v>9.1538689987330675E-3</c:v>
                </c:pt>
                <c:pt idx="3125">
                  <c:v>9.15796781145207E-3</c:v>
                </c:pt>
                <c:pt idx="3126">
                  <c:v>9.1620564250318951E-3</c:v>
                </c:pt>
                <c:pt idx="3127">
                  <c:v>9.1665391905542386E-3</c:v>
                </c:pt>
                <c:pt idx="3128">
                  <c:v>9.1706067792985679E-3</c:v>
                </c:pt>
                <c:pt idx="3129">
                  <c:v>9.1746641685992655E-3</c:v>
                </c:pt>
                <c:pt idx="3130">
                  <c:v>9.1787113584210923E-3</c:v>
                </c:pt>
                <c:pt idx="3131">
                  <c:v>9.1827483487332169E-3</c:v>
                </c:pt>
                <c:pt idx="3132">
                  <c:v>9.1867751395074485E-3</c:v>
                </c:pt>
                <c:pt idx="3133">
                  <c:v>9.1907917307103102E-3</c:v>
                </c:pt>
                <c:pt idx="3134">
                  <c:v>9.1947981223127334E-3</c:v>
                </c:pt>
                <c:pt idx="3135">
                  <c:v>9.1987943142812414E-3</c:v>
                </c:pt>
                <c:pt idx="3136">
                  <c:v>9.2027803065885243E-3</c:v>
                </c:pt>
                <c:pt idx="3137">
                  <c:v>9.205959892223713E-3</c:v>
                </c:pt>
                <c:pt idx="3138">
                  <c:v>9.2099267422968145E-3</c:v>
                </c:pt>
                <c:pt idx="3139">
                  <c:v>9.21388339304848E-3</c:v>
                </c:pt>
                <c:pt idx="3140">
                  <c:v>9.2183927906159691E-3</c:v>
                </c:pt>
                <c:pt idx="3141">
                  <c:v>9.2223275855765688E-3</c:v>
                </c:pt>
                <c:pt idx="3142">
                  <c:v>9.2262521811211761E-3</c:v>
                </c:pt>
                <c:pt idx="3143">
                  <c:v>9.2301665772209773E-3</c:v>
                </c:pt>
                <c:pt idx="3144">
                  <c:v>9.2340707738453546E-3</c:v>
                </c:pt>
                <c:pt idx="3145">
                  <c:v>9.2375717121413528E-3</c:v>
                </c:pt>
                <c:pt idx="3146">
                  <c:v>9.2414561400499338E-3</c:v>
                </c:pt>
                <c:pt idx="3147">
                  <c:v>9.2453303686137241E-3</c:v>
                </c:pt>
                <c:pt idx="3148">
                  <c:v>9.2491943978063179E-3</c:v>
                </c:pt>
                <c:pt idx="3149">
                  <c:v>9.254219675565457E-3</c:v>
                </c:pt>
                <c:pt idx="3150">
                  <c:v>9.2580614122453088E-3</c:v>
                </c:pt>
                <c:pt idx="3151">
                  <c:v>9.2618929488049676E-3</c:v>
                </c:pt>
                <c:pt idx="3152">
                  <c:v>9.265714285218005E-3</c:v>
                </c:pt>
                <c:pt idx="3153">
                  <c:v>9.2695254214518272E-3</c:v>
                </c:pt>
                <c:pt idx="3154">
                  <c:v>9.2729390868806615E-3</c:v>
                </c:pt>
                <c:pt idx="3155">
                  <c:v>9.2767304550301893E-3</c:v>
                </c:pt>
                <c:pt idx="3156">
                  <c:v>9.2805116231365632E-3</c:v>
                </c:pt>
                <c:pt idx="3157">
                  <c:v>9.2842825911686119E-3</c:v>
                </c:pt>
                <c:pt idx="3158">
                  <c:v>9.2884280989257908E-3</c:v>
                </c:pt>
                <c:pt idx="3159">
                  <c:v>9.2921780334764715E-3</c:v>
                </c:pt>
                <c:pt idx="3160">
                  <c:v>9.2959177676470821E-3</c:v>
                </c:pt>
                <c:pt idx="3161">
                  <c:v>9.2996473014059101E-3</c:v>
                </c:pt>
                <c:pt idx="3162">
                  <c:v>9.303366634725644E-3</c:v>
                </c:pt>
                <c:pt idx="3163">
                  <c:v>9.307075767578098E-3</c:v>
                </c:pt>
                <c:pt idx="3164">
                  <c:v>9.3107746999333153E-3</c:v>
                </c:pt>
                <c:pt idx="3165">
                  <c:v>9.3144634317639911E-3</c:v>
                </c:pt>
                <c:pt idx="3166">
                  <c:v>9.3181419630401705E-3</c:v>
                </c:pt>
                <c:pt idx="3167">
                  <c:v>9.3218102937371889E-3</c:v>
                </c:pt>
                <c:pt idx="3168">
                  <c:v>9.3254684238215698E-3</c:v>
                </c:pt>
                <c:pt idx="3169">
                  <c:v>9.3291163532695284E-3</c:v>
                </c:pt>
                <c:pt idx="3170">
                  <c:v>9.3327540820502316E-3</c:v>
                </c:pt>
                <c:pt idx="3171">
                  <c:v>9.3363816101381322E-3</c:v>
                </c:pt>
                <c:pt idx="3172">
                  <c:v>9.3399989375023973E-3</c:v>
                </c:pt>
                <c:pt idx="3173">
                  <c:v>9.3436060641174812E-3</c:v>
                </c:pt>
                <c:pt idx="3174">
                  <c:v>9.3472029899551914E-3</c:v>
                </c:pt>
                <c:pt idx="3175">
                  <c:v>9.3507897149873384E-3</c:v>
                </c:pt>
                <c:pt idx="3176">
                  <c:v>9.3539929322308847E-3</c:v>
                </c:pt>
                <c:pt idx="3177">
                  <c:v>9.3575598928805157E-3</c:v>
                </c:pt>
                <c:pt idx="3178">
                  <c:v>9.3611166528715754E-3</c:v>
                </c:pt>
                <c:pt idx="3179">
                  <c:v>9.3650346065105982E-3</c:v>
                </c:pt>
                <c:pt idx="3180">
                  <c:v>9.3685703271035349E-3</c:v>
                </c:pt>
                <c:pt idx="3181">
                  <c:v>9.372095846726174E-3</c:v>
                </c:pt>
                <c:pt idx="3182">
                  <c:v>9.3756111653520869E-3</c:v>
                </c:pt>
                <c:pt idx="3183">
                  <c:v>9.3791162829539657E-3</c:v>
                </c:pt>
                <c:pt idx="3184">
                  <c:v>9.38261119950538E-3</c:v>
                </c:pt>
                <c:pt idx="3185">
                  <c:v>9.3860959149781407E-3</c:v>
                </c:pt>
                <c:pt idx="3186">
                  <c:v>9.3895704293458209E-3</c:v>
                </c:pt>
                <c:pt idx="3187">
                  <c:v>9.3930347425828717E-3</c:v>
                </c:pt>
                <c:pt idx="3188">
                  <c:v>9.3964888546611038E-3</c:v>
                </c:pt>
                <c:pt idx="3189">
                  <c:v>9.3992027027806069E-3</c:v>
                </c:pt>
                <c:pt idx="3190">
                  <c:v>9.4026376930404325E-3</c:v>
                </c:pt>
                <c:pt idx="3191">
                  <c:v>9.4060624825280919E-3</c:v>
                </c:pt>
                <c:pt idx="3192">
                  <c:v>9.4099640368789199E-3</c:v>
                </c:pt>
                <c:pt idx="3193">
                  <c:v>9.4133669674804459E-3</c:v>
                </c:pt>
                <c:pt idx="3194">
                  <c:v>9.4167596972260584E-3</c:v>
                </c:pt>
                <c:pt idx="3195">
                  <c:v>9.4201422260923439E-3</c:v>
                </c:pt>
                <c:pt idx="3196">
                  <c:v>9.42351455405409E-3</c:v>
                </c:pt>
                <c:pt idx="3197">
                  <c:v>9.4265167877219114E-3</c:v>
                </c:pt>
                <c:pt idx="3198">
                  <c:v>9.4298693559392594E-3</c:v>
                </c:pt>
                <c:pt idx="3199">
                  <c:v>9.4332117234085331E-3</c:v>
                </c:pt>
                <c:pt idx="3200">
                  <c:v>9.4365438901069677E-3</c:v>
                </c:pt>
                <c:pt idx="3201">
                  <c:v>9.4405804476531997E-3</c:v>
                </c:pt>
                <c:pt idx="3202">
                  <c:v>9.444960470886667E-3</c:v>
                </c:pt>
                <c:pt idx="3203">
                  <c:v>9.4482588182281477E-3</c:v>
                </c:pt>
                <c:pt idx="3204">
                  <c:v>9.451546963521568E-3</c:v>
                </c:pt>
                <c:pt idx="3205">
                  <c:v>9.4556307892018805E-3</c:v>
                </c:pt>
                <c:pt idx="3206">
                  <c:v>9.4588946332968236E-3</c:v>
                </c:pt>
                <c:pt idx="3207">
                  <c:v>9.4621482759583569E-3</c:v>
                </c:pt>
                <c:pt idx="3208">
                  <c:v>9.4653917171651052E-3</c:v>
                </c:pt>
                <c:pt idx="3209">
                  <c:v>9.4686249568921316E-3</c:v>
                </c:pt>
                <c:pt idx="3210">
                  <c:v>9.472199042731784E-3</c:v>
                </c:pt>
                <c:pt idx="3211">
                  <c:v>9.4754112340148192E-3</c:v>
                </c:pt>
                <c:pt idx="3212">
                  <c:v>9.4786132235065244E-3</c:v>
                </c:pt>
                <c:pt idx="3213">
                  <c:v>9.4818050111795879E-3</c:v>
                </c:pt>
                <c:pt idx="3214">
                  <c:v>9.4849865970128688E-3</c:v>
                </c:pt>
                <c:pt idx="3215">
                  <c:v>9.4881579809790555E-3</c:v>
                </c:pt>
                <c:pt idx="3216">
                  <c:v>9.4913191630561257E-3</c:v>
                </c:pt>
                <c:pt idx="3217">
                  <c:v>9.4944701432185339E-3</c:v>
                </c:pt>
                <c:pt idx="3218">
                  <c:v>9.4976109214416123E-3</c:v>
                </c:pt>
                <c:pt idx="3219">
                  <c:v>9.5007414977006949E-3</c:v>
                </c:pt>
                <c:pt idx="3220">
                  <c:v>9.5038618719737577E-3</c:v>
                </c:pt>
                <c:pt idx="3221">
                  <c:v>9.5069720442361363E-3</c:v>
                </c:pt>
                <c:pt idx="3222">
                  <c:v>9.51007201446228E-3</c:v>
                </c:pt>
                <c:pt idx="3223">
                  <c:v>9.5131617826292886E-3</c:v>
                </c:pt>
                <c:pt idx="3224">
                  <c:v>9.5162413487133741E-3</c:v>
                </c:pt>
                <c:pt idx="3225">
                  <c:v>9.519310712692514E-3</c:v>
                </c:pt>
                <c:pt idx="3226">
                  <c:v>9.5223698745402797E-3</c:v>
                </c:pt>
                <c:pt idx="3227">
                  <c:v>9.5250787911330161E-3</c:v>
                </c:pt>
                <c:pt idx="3228">
                  <c:v>9.5281181981434985E-3</c:v>
                </c:pt>
                <c:pt idx="3229">
                  <c:v>9.5311474031959959E-3</c:v>
                </c:pt>
                <c:pt idx="3230">
                  <c:v>9.5341664062664633E-3</c:v>
                </c:pt>
                <c:pt idx="3231">
                  <c:v>9.5375126510077249E-3</c:v>
                </c:pt>
                <c:pt idx="3232">
                  <c:v>9.5405105995844917E-3</c:v>
                </c:pt>
                <c:pt idx="3233">
                  <c:v>9.5434983458669125E-3</c:v>
                </c:pt>
                <c:pt idx="3234">
                  <c:v>9.5464758898329612E-3</c:v>
                </c:pt>
                <c:pt idx="3235">
                  <c:v>9.5494432314597345E-3</c:v>
                </c:pt>
                <c:pt idx="3236">
                  <c:v>9.55240037072521E-3</c:v>
                </c:pt>
                <c:pt idx="3237">
                  <c:v>9.5553473076056012E-3</c:v>
                </c:pt>
                <c:pt idx="3238">
                  <c:v>9.5582840420780028E-3</c:v>
                </c:pt>
                <c:pt idx="3239">
                  <c:v>9.5612105741212754E-3</c:v>
                </c:pt>
                <c:pt idx="3240">
                  <c:v>9.5634636858695533E-3</c:v>
                </c:pt>
                <c:pt idx="3241">
                  <c:v>9.5663711182797009E-3</c:v>
                </c:pt>
                <c:pt idx="3242">
                  <c:v>9.5692683486830778E-3</c:v>
                </c:pt>
                <c:pt idx="3243">
                  <c:v>9.5721553770598735E-3</c:v>
                </c:pt>
                <c:pt idx="3244">
                  <c:v>9.5750322033866745E-3</c:v>
                </c:pt>
                <c:pt idx="3245">
                  <c:v>9.5778988276427682E-3</c:v>
                </c:pt>
                <c:pt idx="3246">
                  <c:v>9.580755249805643E-3</c:v>
                </c:pt>
                <c:pt idx="3247">
                  <c:v>9.5839285333970993E-3</c:v>
                </c:pt>
                <c:pt idx="3248">
                  <c:v>9.5864374877652828E-3</c:v>
                </c:pt>
                <c:pt idx="3249">
                  <c:v>9.5895890581062793E-3</c:v>
                </c:pt>
                <c:pt idx="3250">
                  <c:v>9.5920789170953983E-3</c:v>
                </c:pt>
                <c:pt idx="3251">
                  <c:v>9.5948843284733923E-3</c:v>
                </c:pt>
                <c:pt idx="3252">
                  <c:v>9.5980033269200248E-3</c:v>
                </c:pt>
                <c:pt idx="3253">
                  <c:v>9.6011107550867669E-3</c:v>
                </c:pt>
                <c:pt idx="3254">
                  <c:v>9.6038842480203092E-3</c:v>
                </c:pt>
                <c:pt idx="3255">
                  <c:v>9.6066475381705822E-3</c:v>
                </c:pt>
                <c:pt idx="3256">
                  <c:v>9.6094006255190868E-3</c:v>
                </c:pt>
                <c:pt idx="3257">
                  <c:v>9.6118230581946316E-3</c:v>
                </c:pt>
                <c:pt idx="3258">
                  <c:v>9.6145563967480509E-3</c:v>
                </c:pt>
                <c:pt idx="3259">
                  <c:v>9.617279532684429E-3</c:v>
                </c:pt>
                <c:pt idx="3260">
                  <c:v>9.6199924659841722E-3</c:v>
                </c:pt>
                <c:pt idx="3261">
                  <c:v>9.6226951966259053E-3</c:v>
                </c:pt>
                <c:pt idx="3262">
                  <c:v>9.6257048895802087E-3</c:v>
                </c:pt>
                <c:pt idx="3263">
                  <c:v>9.6283865567234686E-3</c:v>
                </c:pt>
                <c:pt idx="3264">
                  <c:v>9.6310580208975836E-3</c:v>
                </c:pt>
                <c:pt idx="3265">
                  <c:v>9.6337192820822905E-3</c:v>
                </c:pt>
                <c:pt idx="3266">
                  <c:v>9.636370340253806E-3</c:v>
                </c:pt>
                <c:pt idx="3267">
                  <c:v>9.6390111953953885E-3</c:v>
                </c:pt>
                <c:pt idx="3268">
                  <c:v>9.6416418474859003E-3</c:v>
                </c:pt>
                <c:pt idx="3269">
                  <c:v>9.6442622965033139E-3</c:v>
                </c:pt>
                <c:pt idx="3270">
                  <c:v>9.6468725424300131E-3</c:v>
                </c:pt>
                <c:pt idx="3271">
                  <c:v>9.6494725852439723E-3</c:v>
                </c:pt>
                <c:pt idx="3272">
                  <c:v>9.652062424926694E-3</c:v>
                </c:pt>
                <c:pt idx="3273">
                  <c:v>9.6546420614570354E-3</c:v>
                </c:pt>
                <c:pt idx="3274">
                  <c:v>9.6572114948164957E-3</c:v>
                </c:pt>
                <c:pt idx="3275">
                  <c:v>9.6597707249830508E-3</c:v>
                </c:pt>
                <c:pt idx="3276">
                  <c:v>9.6623197519390847E-3</c:v>
                </c:pt>
                <c:pt idx="3277">
                  <c:v>9.6648585756643323E-3</c:v>
                </c:pt>
                <c:pt idx="3278">
                  <c:v>9.6673871961394167E-3</c:v>
                </c:pt>
                <c:pt idx="3279">
                  <c:v>9.6695996706758144E-3</c:v>
                </c:pt>
                <c:pt idx="3280">
                  <c:v>9.6721085470035054E-3</c:v>
                </c:pt>
                <c:pt idx="3281">
                  <c:v>9.6746072202786425E-3</c:v>
                </c:pt>
                <c:pt idx="3282">
                  <c:v>9.6770956904798488E-3</c:v>
                </c:pt>
                <c:pt idx="3283">
                  <c:v>9.6795739575884238E-3</c:v>
                </c:pt>
                <c:pt idx="3284">
                  <c:v>9.682344649643208E-3</c:v>
                </c:pt>
                <c:pt idx="3285">
                  <c:v>9.6848018468244784E-3</c:v>
                </c:pt>
                <c:pt idx="3286">
                  <c:v>9.6872488406014191E-3</c:v>
                </c:pt>
                <c:pt idx="3287">
                  <c:v>9.6896856309555326E-3</c:v>
                </c:pt>
                <c:pt idx="3288">
                  <c:v>9.6921122178683164E-3</c:v>
                </c:pt>
                <c:pt idx="3289">
                  <c:v>9.6945286013212714E-3</c:v>
                </c:pt>
                <c:pt idx="3290">
                  <c:v>9.6969347812950191E-3</c:v>
                </c:pt>
                <c:pt idx="3291">
                  <c:v>9.699330757771938E-3</c:v>
                </c:pt>
                <c:pt idx="3292">
                  <c:v>9.7014192193280845E-3</c:v>
                </c:pt>
                <c:pt idx="3293">
                  <c:v>9.7037954544888002E-3</c:v>
                </c:pt>
                <c:pt idx="3294">
                  <c:v>9.7061614863538214E-3</c:v>
                </c:pt>
                <c:pt idx="3295">
                  <c:v>9.7085173149062294E-3</c:v>
                </c:pt>
                <c:pt idx="3296">
                  <c:v>9.7108629401273187E-3</c:v>
                </c:pt>
                <c:pt idx="3297">
                  <c:v>9.7131983619983871E-3</c:v>
                </c:pt>
                <c:pt idx="3298">
                  <c:v>9.7155235805025126E-3</c:v>
                </c:pt>
                <c:pt idx="3299">
                  <c:v>9.7178385956218846E-3</c:v>
                </c:pt>
                <c:pt idx="3300">
                  <c:v>9.7201434073386876E-3</c:v>
                </c:pt>
                <c:pt idx="3301">
                  <c:v>9.7224380156360028E-3</c:v>
                </c:pt>
                <c:pt idx="3302">
                  <c:v>9.7244317194828712E-3</c:v>
                </c:pt>
                <c:pt idx="3303">
                  <c:v>9.7267065891635876E-3</c:v>
                </c:pt>
                <c:pt idx="3304">
                  <c:v>9.7289712556308441E-3</c:v>
                </c:pt>
                <c:pt idx="3305">
                  <c:v>9.7318030510374753E-3</c:v>
                </c:pt>
                <c:pt idx="3306">
                  <c:v>9.7340459728860636E-3</c:v>
                </c:pt>
                <c:pt idx="3307">
                  <c:v>9.7362786909488755E-3</c:v>
                </c:pt>
                <c:pt idx="3308">
                  <c:v>9.7385012052144618E-3</c:v>
                </c:pt>
                <c:pt idx="3309">
                  <c:v>9.7407135156607951E-3</c:v>
                </c:pt>
                <c:pt idx="3310">
                  <c:v>9.7426303335483317E-3</c:v>
                </c:pt>
                <c:pt idx="3311">
                  <c:v>9.7448229066969035E-3</c:v>
                </c:pt>
                <c:pt idx="3312">
                  <c:v>9.7470052762371751E-3</c:v>
                </c:pt>
                <c:pt idx="3313">
                  <c:v>9.7491774421522241E-3</c:v>
                </c:pt>
                <c:pt idx="3314">
                  <c:v>9.7516220100434276E-3</c:v>
                </c:pt>
                <c:pt idx="3315">
                  <c:v>9.7537730972315721E-3</c:v>
                </c:pt>
                <c:pt idx="3316">
                  <c:v>9.7559139804850627E-3</c:v>
                </c:pt>
                <c:pt idx="3317">
                  <c:v>9.7580446597862799E-3</c:v>
                </c:pt>
                <c:pt idx="3318">
                  <c:v>9.7601651351211308E-3</c:v>
                </c:pt>
                <c:pt idx="3319">
                  <c:v>9.762275406471994E-3</c:v>
                </c:pt>
                <c:pt idx="3320">
                  <c:v>9.7643754738221348E-3</c:v>
                </c:pt>
                <c:pt idx="3321">
                  <c:v>9.7664653371556942E-3</c:v>
                </c:pt>
                <c:pt idx="3322">
                  <c:v>9.7685449964568152E-3</c:v>
                </c:pt>
                <c:pt idx="3323">
                  <c:v>9.7706144517096406E-3</c:v>
                </c:pt>
                <c:pt idx="3324">
                  <c:v>9.7726737028974355E-3</c:v>
                </c:pt>
                <c:pt idx="3325">
                  <c:v>9.7747227500052207E-3</c:v>
                </c:pt>
                <c:pt idx="3326">
                  <c:v>9.776761593018022E-3</c:v>
                </c:pt>
                <c:pt idx="3327">
                  <c:v>9.7787902319173385E-3</c:v>
                </c:pt>
                <c:pt idx="3328">
                  <c:v>9.7808086666899569E-3</c:v>
                </c:pt>
                <c:pt idx="3329">
                  <c:v>9.7828168973191389E-3</c:v>
                </c:pt>
                <c:pt idx="3330">
                  <c:v>9.7848149237907914E-3</c:v>
                </c:pt>
                <c:pt idx="3331">
                  <c:v>9.7868027460872933E-3</c:v>
                </c:pt>
                <c:pt idx="3332">
                  <c:v>9.7885098843631443E-3</c:v>
                </c:pt>
                <c:pt idx="3333">
                  <c:v>9.7904779744179046E-3</c:v>
                </c:pt>
                <c:pt idx="3334">
                  <c:v>9.792435860517916E-3</c:v>
                </c:pt>
                <c:pt idx="3335">
                  <c:v>9.7946519932346158E-3</c:v>
                </c:pt>
                <c:pt idx="3336">
                  <c:v>9.7965887944351359E-3</c:v>
                </c:pt>
                <c:pt idx="3337">
                  <c:v>9.7985153913715296E-3</c:v>
                </c:pt>
                <c:pt idx="3338">
                  <c:v>9.8004317840279416E-3</c:v>
                </c:pt>
                <c:pt idx="3339">
                  <c:v>9.8023379723902772E-3</c:v>
                </c:pt>
                <c:pt idx="3340">
                  <c:v>9.8042339564444417E-3</c:v>
                </c:pt>
                <c:pt idx="3341">
                  <c:v>9.8061197361763407E-3</c:v>
                </c:pt>
                <c:pt idx="3342">
                  <c:v>9.8079953115692356E-3</c:v>
                </c:pt>
                <c:pt idx="3343">
                  <c:v>9.8098606826099114E-3</c:v>
                </c:pt>
                <c:pt idx="3344">
                  <c:v>9.8114535007203432E-3</c:v>
                </c:pt>
                <c:pt idx="3345">
                  <c:v>9.8130374130258359E-3</c:v>
                </c:pt>
                <c:pt idx="3346">
                  <c:v>9.8148735300763491E-3</c:v>
                </c:pt>
                <c:pt idx="3347">
                  <c:v>9.8166994432506254E-3</c:v>
                </c:pt>
                <c:pt idx="3348">
                  <c:v>9.8187737066016811E-3</c:v>
                </c:pt>
                <c:pt idx="3349">
                  <c:v>9.8205777542773477E-3</c:v>
                </c:pt>
                <c:pt idx="3350">
                  <c:v>9.8223715980317507E-3</c:v>
                </c:pt>
                <c:pt idx="3351">
                  <c:v>9.8241552378531827E-3</c:v>
                </c:pt>
                <c:pt idx="3352">
                  <c:v>9.8259286737281386E-3</c:v>
                </c:pt>
                <c:pt idx="3353">
                  <c:v>9.8276919056422066E-3</c:v>
                </c:pt>
                <c:pt idx="3354">
                  <c:v>9.8291893668627783E-3</c:v>
                </c:pt>
                <c:pt idx="3355">
                  <c:v>9.8309328727728858E-3</c:v>
                </c:pt>
                <c:pt idx="3356">
                  <c:v>9.8326661749498657E-3</c:v>
                </c:pt>
                <c:pt idx="3357">
                  <c:v>9.8351496519392401E-3</c:v>
                </c:pt>
                <c:pt idx="3358">
                  <c:v>9.8368604982231461E-3</c:v>
                </c:pt>
                <c:pt idx="3359">
                  <c:v>9.8385611399319558E-3</c:v>
                </c:pt>
                <c:pt idx="3360">
                  <c:v>9.8402515770533369E-3</c:v>
                </c:pt>
                <c:pt idx="3361">
                  <c:v>9.8419318095731949E-3</c:v>
                </c:pt>
                <c:pt idx="3362">
                  <c:v>9.8433518553311498E-3</c:v>
                </c:pt>
                <c:pt idx="3363">
                  <c:v>9.8450123627848232E-3</c:v>
                </c:pt>
                <c:pt idx="3364">
                  <c:v>9.8466626658678287E-3</c:v>
                </c:pt>
                <c:pt idx="3365">
                  <c:v>9.848302764568587E-3</c:v>
                </c:pt>
                <c:pt idx="3366">
                  <c:v>9.8501799027206106E-3</c:v>
                </c:pt>
                <c:pt idx="3367">
                  <c:v>9.8517989073696865E-3</c:v>
                </c:pt>
                <c:pt idx="3368">
                  <c:v>9.8534077073282652E-3</c:v>
                </c:pt>
                <c:pt idx="3369">
                  <c:v>9.8550063025866549E-3</c:v>
                </c:pt>
                <c:pt idx="3370">
                  <c:v>9.8565946931298797E-3</c:v>
                </c:pt>
                <c:pt idx="3371">
                  <c:v>9.8581728789482494E-3</c:v>
                </c:pt>
                <c:pt idx="3372">
                  <c:v>9.8597408600267899E-3</c:v>
                </c:pt>
                <c:pt idx="3373">
                  <c:v>9.8612986363549263E-3</c:v>
                </c:pt>
                <c:pt idx="3374">
                  <c:v>9.8628462079203283E-3</c:v>
                </c:pt>
                <c:pt idx="3375">
                  <c:v>9.8643835747124226E-3</c:v>
                </c:pt>
                <c:pt idx="3376">
                  <c:v>9.8659107367171164E-3</c:v>
                </c:pt>
                <c:pt idx="3377">
                  <c:v>9.8674276939247178E-3</c:v>
                </c:pt>
                <c:pt idx="3378">
                  <c:v>9.8689344463211322E-3</c:v>
                </c:pt>
                <c:pt idx="3379">
                  <c:v>9.8704309938975505E-3</c:v>
                </c:pt>
                <c:pt idx="3380">
                  <c:v>9.8719173366407578E-3</c:v>
                </c:pt>
                <c:pt idx="3381">
                  <c:v>9.8733934745393048E-3</c:v>
                </c:pt>
                <c:pt idx="3382">
                  <c:v>9.8748594075834962E-3</c:v>
                </c:pt>
                <c:pt idx="3383">
                  <c:v>9.8763151357592407E-3</c:v>
                </c:pt>
                <c:pt idx="3384">
                  <c:v>9.8775257908890364E-3</c:v>
                </c:pt>
                <c:pt idx="3385">
                  <c:v>9.8789617994030163E-3</c:v>
                </c:pt>
                <c:pt idx="3386">
                  <c:v>9.8803876032880471E-3</c:v>
                </c:pt>
                <c:pt idx="3387">
                  <c:v>9.8818032025325513E-3</c:v>
                </c:pt>
                <c:pt idx="3388">
                  <c:v>9.8834407032483019E-3</c:v>
                </c:pt>
                <c:pt idx="3389">
                  <c:v>9.8848352019904814E-3</c:v>
                </c:pt>
                <c:pt idx="3390">
                  <c:v>9.8862194957893348E-3</c:v>
                </c:pt>
                <c:pt idx="3391">
                  <c:v>9.8875935846334077E-3</c:v>
                </c:pt>
                <c:pt idx="3392">
                  <c:v>9.8889574685130099E-3</c:v>
                </c:pt>
                <c:pt idx="3393">
                  <c:v>9.8903111474166906E-3</c:v>
                </c:pt>
                <c:pt idx="3394">
                  <c:v>9.8916546213356406E-3</c:v>
                </c:pt>
                <c:pt idx="3395">
                  <c:v>9.8929878902566434E-3</c:v>
                </c:pt>
                <c:pt idx="3396">
                  <c:v>9.8940843851789036E-3</c:v>
                </c:pt>
                <c:pt idx="3397">
                  <c:v>9.8951719997893497E-3</c:v>
                </c:pt>
                <c:pt idx="3398">
                  <c:v>9.8964760408986677E-3</c:v>
                </c:pt>
                <c:pt idx="3399">
                  <c:v>9.8977698775157951E-3</c:v>
                </c:pt>
                <c:pt idx="3400">
                  <c:v>9.8990535096308285E-3</c:v>
                </c:pt>
                <c:pt idx="3401">
                  <c:v>9.9003269372347612E-3</c:v>
                </c:pt>
                <c:pt idx="3402">
                  <c:v>9.9015901603176897E-3</c:v>
                </c:pt>
                <c:pt idx="3403">
                  <c:v>9.9028431788706055E-3</c:v>
                </c:pt>
                <c:pt idx="3404">
                  <c:v>9.9040859928836034E-3</c:v>
                </c:pt>
                <c:pt idx="3405">
                  <c:v>9.9050981588006039E-3</c:v>
                </c:pt>
                <c:pt idx="3406">
                  <c:v>9.9065410072538308E-3</c:v>
                </c:pt>
                <c:pt idx="3407">
                  <c:v>9.9075341558047293E-3</c:v>
                </c:pt>
                <c:pt idx="3408">
                  <c:v>9.9087368478556603E-3</c:v>
                </c:pt>
                <c:pt idx="3409">
                  <c:v>9.9105821249583122E-3</c:v>
                </c:pt>
                <c:pt idx="3410">
                  <c:v>9.911762317749935E-3</c:v>
                </c:pt>
                <c:pt idx="3411">
                  <c:v>9.9129323053903286E-3</c:v>
                </c:pt>
                <c:pt idx="3412">
                  <c:v>9.914092087870684E-3</c:v>
                </c:pt>
                <c:pt idx="3413">
                  <c:v>9.9152416651813093E-3</c:v>
                </c:pt>
                <c:pt idx="3414">
                  <c:v>9.9161669906463988E-3</c:v>
                </c:pt>
                <c:pt idx="3415">
                  <c:v>9.9172968558753349E-3</c:v>
                </c:pt>
                <c:pt idx="3416">
                  <c:v>9.9184165161840879E-3</c:v>
                </c:pt>
                <c:pt idx="3417">
                  <c:v>9.9195259715628634E-3</c:v>
                </c:pt>
                <c:pt idx="3418">
                  <c:v>9.9208364738978053E-3</c:v>
                </c:pt>
                <c:pt idx="3419">
                  <c:v>9.9219248200129919E-3</c:v>
                </c:pt>
                <c:pt idx="3420">
                  <c:v>9.9230029608994262E-3</c:v>
                </c:pt>
                <c:pt idx="3421">
                  <c:v>9.9240708965474198E-3</c:v>
                </c:pt>
                <c:pt idx="3422">
                  <c:v>9.9251286269490431E-3</c:v>
                </c:pt>
                <c:pt idx="3423">
                  <c:v>9.9261761520972481E-3</c:v>
                </c:pt>
                <c:pt idx="3424">
                  <c:v>9.9272134719849883E-3</c:v>
                </c:pt>
                <c:pt idx="3425">
                  <c:v>9.9282405866016922E-3</c:v>
                </c:pt>
                <c:pt idx="3426">
                  <c:v>9.9292574959403135E-3</c:v>
                </c:pt>
                <c:pt idx="3427">
                  <c:v>9.9302641999938004E-3</c:v>
                </c:pt>
                <c:pt idx="3428">
                  <c:v>9.9312606987533494E-3</c:v>
                </c:pt>
                <c:pt idx="3429">
                  <c:v>9.9322469922127898E-3</c:v>
                </c:pt>
                <c:pt idx="3430">
                  <c:v>9.9332230803624317E-3</c:v>
                </c:pt>
                <c:pt idx="3431">
                  <c:v>9.9341889631961097E-3</c:v>
                </c:pt>
                <c:pt idx="3432">
                  <c:v>9.935144640707657E-3</c:v>
                </c:pt>
                <c:pt idx="3433">
                  <c:v>9.9360901128856208E-3</c:v>
                </c:pt>
                <c:pt idx="3434">
                  <c:v>9.937025379727361E-3</c:v>
                </c:pt>
                <c:pt idx="3435">
                  <c:v>9.9379504412231822E-3</c:v>
                </c:pt>
                <c:pt idx="3436">
                  <c:v>9.9386666763603398E-3</c:v>
                </c:pt>
                <c:pt idx="3437">
                  <c:v>9.93957203147499E-3</c:v>
                </c:pt>
                <c:pt idx="3438">
                  <c:v>9.94046718149935E-3</c:v>
                </c:pt>
                <c:pt idx="3439">
                  <c:v>9.9415486336090035E-3</c:v>
                </c:pt>
                <c:pt idx="3440">
                  <c:v>9.9424226682739373E-3</c:v>
                </c:pt>
                <c:pt idx="3441">
                  <c:v>9.9432864975489074E-3</c:v>
                </c:pt>
                <c:pt idx="3442">
                  <c:v>9.9441401214312719E-3</c:v>
                </c:pt>
                <c:pt idx="3443">
                  <c:v>9.9449835399139843E-3</c:v>
                </c:pt>
                <c:pt idx="3444">
                  <c:v>9.9458167529891135E-3</c:v>
                </c:pt>
                <c:pt idx="3445">
                  <c:v>9.9466397606522566E-3</c:v>
                </c:pt>
                <c:pt idx="3446">
                  <c:v>9.9474525628946032E-3</c:v>
                </c:pt>
                <c:pt idx="3447">
                  <c:v>9.9482551597135128E-3</c:v>
                </c:pt>
                <c:pt idx="3448">
                  <c:v>9.9490475510975295E-3</c:v>
                </c:pt>
                <c:pt idx="3449">
                  <c:v>9.9494507867049255E-3</c:v>
                </c:pt>
                <c:pt idx="3450">
                  <c:v>9.9502241830152893E-3</c:v>
                </c:pt>
                <c:pt idx="3451">
                  <c:v>9.9509873744273326E-3</c:v>
                </c:pt>
                <c:pt idx="3452">
                  <c:v>9.9518470973872057E-3</c:v>
                </c:pt>
                <c:pt idx="3453">
                  <c:v>9.9525884211457086E-3</c:v>
                </c:pt>
                <c:pt idx="3454">
                  <c:v>9.9533195399896801E-3</c:v>
                </c:pt>
                <c:pt idx="3455">
                  <c:v>9.9540404539146202E-3</c:v>
                </c:pt>
                <c:pt idx="3456">
                  <c:v>9.9547511629133213E-3</c:v>
                </c:pt>
                <c:pt idx="3457">
                  <c:v>9.955267867709592E-3</c:v>
                </c:pt>
                <c:pt idx="3458">
                  <c:v>9.9559588769406633E-3</c:v>
                </c:pt>
                <c:pt idx="3459">
                  <c:v>9.9566396815079419E-3</c:v>
                </c:pt>
                <c:pt idx="3460">
                  <c:v>9.9573102814059632E-3</c:v>
                </c:pt>
                <c:pt idx="3461">
                  <c:v>9.9585133547844262E-3</c:v>
                </c:pt>
                <c:pt idx="3462">
                  <c:v>9.9591614115878396E-3</c:v>
                </c:pt>
                <c:pt idx="3463">
                  <c:v>9.9597992628761966E-3</c:v>
                </c:pt>
                <c:pt idx="3464">
                  <c:v>9.9604269086433321E-3</c:v>
                </c:pt>
                <c:pt idx="3465">
                  <c:v>9.9610443488848399E-3</c:v>
                </c:pt>
                <c:pt idx="3466">
                  <c:v>9.9614743145794975E-3</c:v>
                </c:pt>
                <c:pt idx="3467">
                  <c:v>9.962072056428177E-3</c:v>
                </c:pt>
                <c:pt idx="3468">
                  <c:v>9.9626595930155677E-3</c:v>
                </c:pt>
                <c:pt idx="3469">
                  <c:v>9.9632369243363283E-3</c:v>
                </c:pt>
                <c:pt idx="3470">
                  <c:v>9.9639784670458708E-3</c:v>
                </c:pt>
                <c:pt idx="3471">
                  <c:v>9.9645346740367107E-3</c:v>
                </c:pt>
                <c:pt idx="3472">
                  <c:v>9.9650806754693275E-3</c:v>
                </c:pt>
                <c:pt idx="3473">
                  <c:v>9.9656164713428416E-3</c:v>
                </c:pt>
                <c:pt idx="3474">
                  <c:v>9.9661420616502048E-3</c:v>
                </c:pt>
                <c:pt idx="3475">
                  <c:v>9.9666574463861315E-3</c:v>
                </c:pt>
                <c:pt idx="3476">
                  <c:v>9.9671626255506234E-3</c:v>
                </c:pt>
                <c:pt idx="3477">
                  <c:v>9.9676575991366305E-3</c:v>
                </c:pt>
                <c:pt idx="3478">
                  <c:v>9.9681423671415109E-3</c:v>
                </c:pt>
                <c:pt idx="3479">
                  <c:v>9.9686169295617414E-3</c:v>
                </c:pt>
                <c:pt idx="3480">
                  <c:v>9.969081286393797E-3</c:v>
                </c:pt>
                <c:pt idx="3481">
                  <c:v>9.9695354376323937E-3</c:v>
                </c:pt>
                <c:pt idx="3482">
                  <c:v>9.9699793832757691E-3</c:v>
                </c:pt>
                <c:pt idx="3483">
                  <c:v>9.9704131233212794E-3</c:v>
                </c:pt>
                <c:pt idx="3484">
                  <c:v>9.9708366577627595E-3</c:v>
                </c:pt>
                <c:pt idx="3485">
                  <c:v>9.9712499865975638E-3</c:v>
                </c:pt>
                <c:pt idx="3486">
                  <c:v>9.9716531098256959E-3</c:v>
                </c:pt>
                <c:pt idx="3487">
                  <c:v>9.9720460274409888E-3</c:v>
                </c:pt>
                <c:pt idx="3488">
                  <c:v>9.9722672134136634E-3</c:v>
                </c:pt>
                <c:pt idx="3489">
                  <c:v>9.9726404385833099E-3</c:v>
                </c:pt>
                <c:pt idx="3490">
                  <c:v>9.973003458411513E-3</c:v>
                </c:pt>
                <c:pt idx="3491">
                  <c:v>9.9735156417226582E-3</c:v>
                </c:pt>
                <c:pt idx="3492">
                  <c:v>9.9738575312341062E-3</c:v>
                </c:pt>
                <c:pt idx="3493">
                  <c:v>9.9741892151168562E-3</c:v>
                </c:pt>
                <c:pt idx="3494">
                  <c:v>9.9745106933673867E-3</c:v>
                </c:pt>
                <c:pt idx="3495">
                  <c:v>9.9748219659848147E-3</c:v>
                </c:pt>
                <c:pt idx="3496">
                  <c:v>9.975123032965617E-3</c:v>
                </c:pt>
                <c:pt idx="3497">
                  <c:v>9.9754138943080311E-3</c:v>
                </c:pt>
                <c:pt idx="3498">
                  <c:v>9.9756945500076525E-3</c:v>
                </c:pt>
                <c:pt idx="3499">
                  <c:v>9.9759650000671267E-3</c:v>
                </c:pt>
                <c:pt idx="3500">
                  <c:v>9.976225244479402E-3</c:v>
                </c:pt>
                <c:pt idx="3501">
                  <c:v>9.9763231231795573E-3</c:v>
                </c:pt>
                <c:pt idx="3502">
                  <c:v>9.9765636787038127E-3</c:v>
                </c:pt>
                <c:pt idx="3503">
                  <c:v>9.9767940288554516E-3</c:v>
                </c:pt>
                <c:pt idx="3504">
                  <c:v>9.9770447897959622E-3</c:v>
                </c:pt>
                <c:pt idx="3505">
                  <c:v>9.9772532712866548E-3</c:v>
                </c:pt>
                <c:pt idx="3506">
                  <c:v>9.9774515474011678E-3</c:v>
                </c:pt>
                <c:pt idx="3507">
                  <c:v>9.9782300922383934E-3</c:v>
                </c:pt>
                <c:pt idx="3508">
                  <c:v>9.9778174834874115E-3</c:v>
                </c:pt>
                <c:pt idx="3509">
                  <c:v>9.9778388075678019E-3</c:v>
                </c:pt>
                <c:pt idx="3510">
                  <c:v>9.9779969867926192E-3</c:v>
                </c:pt>
                <c:pt idx="3511">
                  <c:v>9.9781449609137977E-3</c:v>
                </c:pt>
                <c:pt idx="3512">
                  <c:v>9.978282729926834E-3</c:v>
                </c:pt>
                <c:pt idx="3513">
                  <c:v>9.9785537295032367E-3</c:v>
                </c:pt>
                <c:pt idx="3514">
                  <c:v>9.9790980927196987E-3</c:v>
                </c:pt>
                <c:pt idx="3515">
                  <c:v>9.9792023420454436E-3</c:v>
                </c:pt>
                <c:pt idx="3516">
                  <c:v>9.9792963851457958E-3</c:v>
                </c:pt>
                <c:pt idx="3517">
                  <c:v>9.9793802220207554E-3</c:v>
                </c:pt>
                <c:pt idx="3518">
                  <c:v>9.9790348408331821E-3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072256"/>
        <c:axId val="73507417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3.64E-3</c:v>
                </c:pt>
                <c:pt idx="1">
                  <c:v>3.0300000000000006E-3</c:v>
                </c:pt>
                <c:pt idx="2">
                  <c:v>2.8200000000000005E-3</c:v>
                </c:pt>
                <c:pt idx="3">
                  <c:v>2.7400000000000002E-3</c:v>
                </c:pt>
                <c:pt idx="4">
                  <c:v>2.6800000000000001E-3</c:v>
                </c:pt>
                <c:pt idx="5">
                  <c:v>2.64E-3</c:v>
                </c:pt>
                <c:pt idx="6">
                  <c:v>#N/A</c:v>
                </c:pt>
                <c:pt idx="7">
                  <c:v>#N/A</c:v>
                </c:pt>
                <c:pt idx="8">
                  <c:v>2.6199999999999999E-3</c:v>
                </c:pt>
                <c:pt idx="9">
                  <c:v>#N/A</c:v>
                </c:pt>
                <c:pt idx="10">
                  <c:v>#N/A</c:v>
                </c:pt>
                <c:pt idx="11">
                  <c:v>2.6800000000000001E-3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2.861398016005857E-3</c:v>
                </c:pt>
                <c:pt idx="1">
                  <c:v>2.6107080563455903E-3</c:v>
                </c:pt>
                <c:pt idx="2">
                  <c:v>2.5768334871115002E-3</c:v>
                </c:pt>
                <c:pt idx="3">
                  <c:v>2.5266852183229824E-3</c:v>
                </c:pt>
                <c:pt idx="4">
                  <c:v>2.5701761017233459E-3</c:v>
                </c:pt>
                <c:pt idx="5">
                  <c:v>2.6040061838276071E-3</c:v>
                </c:pt>
                <c:pt idx="6">
                  <c:v>2.6260380062034152E-3</c:v>
                </c:pt>
                <c:pt idx="7">
                  <c:v>2.6399911257556168E-3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42571</c:v>
                </c:pt>
                <c:pt idx="1">
                  <c:v>42599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0.9999974844179127</c:v>
                </c:pt>
                <c:pt idx="1">
                  <c:v>0.99999178936258748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43362</c:v>
                </c:pt>
                <c:pt idx="1">
                  <c:v>43453</c:v>
                </c:pt>
                <c:pt idx="2">
                  <c:v>43544</c:v>
                </c:pt>
                <c:pt idx="3">
                  <c:v>43635</c:v>
                </c:pt>
                <c:pt idx="4">
                  <c:v>43726</c:v>
                </c:pt>
                <c:pt idx="5">
                  <c:v>43817</c:v>
                </c:pt>
                <c:pt idx="6">
                  <c:v>43908</c:v>
                </c:pt>
                <c:pt idx="7">
                  <c:v>43999</c:v>
                </c:pt>
                <c:pt idx="8">
                  <c:v>44090</c:v>
                </c:pt>
                <c:pt idx="9">
                  <c:v>44181</c:v>
                </c:pt>
                <c:pt idx="10">
                  <c:v>44272</c:v>
                </c:pt>
                <c:pt idx="11">
                  <c:v>44363</c:v>
                </c:pt>
                <c:pt idx="12">
                  <c:v>44454</c:v>
                </c:pt>
                <c:pt idx="13">
                  <c:v>44545</c:v>
                </c:pt>
                <c:pt idx="14">
                  <c:v>44636</c:v>
                </c:pt>
                <c:pt idx="15">
                  <c:v>44727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072256"/>
        <c:axId val="735074176"/>
      </c:scatterChart>
      <c:dateAx>
        <c:axId val="73507225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741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5074176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50722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8.2232440649943062E-3</c:v>
                </c:pt>
                <c:pt idx="1">
                  <c:v>8.2184719888223068E-3</c:v>
                </c:pt>
                <c:pt idx="2">
                  <c:v>8.2089278366404006E-3</c:v>
                </c:pt>
                <c:pt idx="3">
                  <c:v>8.1741156654535629E-3</c:v>
                </c:pt>
                <c:pt idx="4">
                  <c:v>8.1230304785928631E-3</c:v>
                </c:pt>
                <c:pt idx="5">
                  <c:v>8.0896259560059303E-3</c:v>
                </c:pt>
                <c:pt idx="6">
                  <c:v>8.0514493623529138E-3</c:v>
                </c:pt>
                <c:pt idx="7">
                  <c:v>8.0085006993357855E-3</c:v>
                </c:pt>
                <c:pt idx="8">
                  <c:v>7.9068677587930871E-3</c:v>
                </c:pt>
                <c:pt idx="9">
                  <c:v>7.7889853895296568E-3</c:v>
                </c:pt>
                <c:pt idx="10">
                  <c:v>7.722176408382353E-3</c:v>
                </c:pt>
                <c:pt idx="11">
                  <c:v>7.6505953706762497E-3</c:v>
                </c:pt>
                <c:pt idx="12">
                  <c:v>7.5742422793290132E-3</c:v>
                </c:pt>
                <c:pt idx="13">
                  <c:v>7.4057795159395336E-3</c:v>
                </c:pt>
                <c:pt idx="14">
                  <c:v>7.2211094395291386E-3</c:v>
                </c:pt>
                <c:pt idx="15">
                  <c:v>7.1208961283608652E-3</c:v>
                </c:pt>
                <c:pt idx="16">
                  <c:v>7.01591078421826E-3</c:v>
                </c:pt>
                <c:pt idx="17">
                  <c:v>6.9061534112346834E-3</c:v>
                </c:pt>
                <c:pt idx="18">
                  <c:v>6.6708538258956436E-3</c:v>
                </c:pt>
                <c:pt idx="19">
                  <c:v>6.4194037202036647E-3</c:v>
                </c:pt>
                <c:pt idx="20">
                  <c:v>6.2857862715803847E-3</c:v>
                </c:pt>
                <c:pt idx="21">
                  <c:v>6.1473968227254705E-3</c:v>
                </c:pt>
                <c:pt idx="22">
                  <c:v>6.0042353790690228E-3</c:v>
                </c:pt>
                <c:pt idx="23">
                  <c:v>5.7164862706985771E-3</c:v>
                </c:pt>
                <c:pt idx="24">
                  <c:v>5.4430322905529849E-3</c:v>
                </c:pt>
                <c:pt idx="25">
                  <c:v>5.3143866093297021E-3</c:v>
                </c:pt>
                <c:pt idx="26">
                  <c:v>5.1905628527659786E-3</c:v>
                </c:pt>
                <c:pt idx="27">
                  <c:v>5.0715610161611302E-3</c:v>
                </c:pt>
                <c:pt idx="28">
                  <c:v>4.8496948112330971E-3</c:v>
                </c:pt>
                <c:pt idx="29">
                  <c:v>4.6437727770998194E-3</c:v>
                </c:pt>
                <c:pt idx="30">
                  <c:v>4.5488804730209331E-3</c:v>
                </c:pt>
                <c:pt idx="31">
                  <c:v>4.4588100633713434E-3</c:v>
                </c:pt>
                <c:pt idx="32">
                  <c:v>4.3735615446660603E-3</c:v>
                </c:pt>
                <c:pt idx="33">
                  <c:v>4.2191862257593788E-3</c:v>
                </c:pt>
                <c:pt idx="34">
                  <c:v>4.0807863138836442E-3</c:v>
                </c:pt>
                <c:pt idx="35">
                  <c:v>4.0196472026499119E-3</c:v>
                </c:pt>
                <c:pt idx="36">
                  <c:v>3.9633299650976284E-3</c:v>
                </c:pt>
                <c:pt idx="37">
                  <c:v>3.9118345986333125E-3</c:v>
                </c:pt>
                <c:pt idx="38">
                  <c:v>3.8072650878018255E-3</c:v>
                </c:pt>
                <c:pt idx="39">
                  <c:v>3.7266857706308443E-3</c:v>
                </c:pt>
                <c:pt idx="40">
                  <c:v>3.7041215956012952E-3</c:v>
                </c:pt>
                <c:pt idx="41">
                  <c:v>3.6863792814478824E-3</c:v>
                </c:pt>
                <c:pt idx="42">
                  <c:v>3.6670043603429887E-3</c:v>
                </c:pt>
                <c:pt idx="43">
                  <c:v>3.6626827725205757E-3</c:v>
                </c:pt>
                <c:pt idx="44">
                  <c:v>3.6633746491399055E-3</c:v>
                </c:pt>
                <c:pt idx="45">
                  <c:v>3.6632132776470705E-3</c:v>
                </c:pt>
                <c:pt idx="46">
                  <c:v>3.6621986580420707E-3</c:v>
                </c:pt>
                <c:pt idx="47">
                  <c:v>3.6573619053170696E-3</c:v>
                </c:pt>
                <c:pt idx="48">
                  <c:v>3.6496076988246084E-3</c:v>
                </c:pt>
                <c:pt idx="49">
                  <c:v>3.6443268389019234E-3</c:v>
                </c:pt>
                <c:pt idx="50">
                  <c:v>3.6381927311102125E-3</c:v>
                </c:pt>
                <c:pt idx="51">
                  <c:v>3.631205375287383E-3</c:v>
                </c:pt>
                <c:pt idx="52">
                  <c:v>3.6144222954396605E-3</c:v>
                </c:pt>
                <c:pt idx="53">
                  <c:v>3.5947234739541756E-3</c:v>
                </c:pt>
                <c:pt idx="54">
                  <c:v>3.5834698792724939E-3</c:v>
                </c:pt>
                <c:pt idx="55">
                  <c:v>3.571363037208064E-3</c:v>
                </c:pt>
                <c:pt idx="56">
                  <c:v>3.5584029475987933E-3</c:v>
                </c:pt>
                <c:pt idx="57">
                  <c:v>3.5296727430248849E-3</c:v>
                </c:pt>
                <c:pt idx="58">
                  <c:v>3.4980301165499217E-3</c:v>
                </c:pt>
                <c:pt idx="59">
                  <c:v>3.4808037911615575E-3</c:v>
                </c:pt>
                <c:pt idx="60">
                  <c:v>3.4627242188767227E-3</c:v>
                </c:pt>
                <c:pt idx="61">
                  <c:v>3.4437914000196024E-3</c:v>
                </c:pt>
                <c:pt idx="62">
                  <c:v>3.4031133354676486E-3</c:v>
                </c:pt>
                <c:pt idx="63">
                  <c:v>3.3595276600029145E-3</c:v>
                </c:pt>
                <c:pt idx="64">
                  <c:v>3.3363286096621536E-3</c:v>
                </c:pt>
                <c:pt idx="65">
                  <c:v>3.3124778972992708E-3</c:v>
                </c:pt>
                <c:pt idx="66">
                  <c:v>3.2887818578730688E-3</c:v>
                </c:pt>
                <c:pt idx="67">
                  <c:v>3.242606106852453E-3</c:v>
                </c:pt>
                <c:pt idx="68">
                  <c:v>3.1975602656353352E-3</c:v>
                </c:pt>
                <c:pt idx="69">
                  <c:v>3.1756455086995317E-3</c:v>
                </c:pt>
                <c:pt idx="70">
                  <c:v>3.1540870079538319E-3</c:v>
                </c:pt>
                <c:pt idx="71">
                  <c:v>3.1328847634792822E-3</c:v>
                </c:pt>
                <c:pt idx="72">
                  <c:v>3.0916939821086973E-3</c:v>
                </c:pt>
                <c:pt idx="73">
                  <c:v>3.051638346671659E-3</c:v>
                </c:pt>
                <c:pt idx="74">
                  <c:v>3.0322173824182119E-3</c:v>
                </c:pt>
                <c:pt idx="75">
                  <c:v>3.0131526741117298E-3</c:v>
                </c:pt>
                <c:pt idx="76">
                  <c:v>2.9944442215901201E-3</c:v>
                </c:pt>
                <c:pt idx="77">
                  <c:v>2.9582388108325328E-3</c:v>
                </c:pt>
                <c:pt idx="78">
                  <c:v>2.9231729685419428E-3</c:v>
                </c:pt>
                <c:pt idx="79">
                  <c:v>2.9062457942963249E-3</c:v>
                </c:pt>
                <c:pt idx="80">
                  <c:v>2.8896748755924406E-3</c:v>
                </c:pt>
                <c:pt idx="81">
                  <c:v>2.8734602122681974E-3</c:v>
                </c:pt>
                <c:pt idx="82">
                  <c:v>2.8422405355621465E-3</c:v>
                </c:pt>
                <c:pt idx="83">
                  <c:v>2.8121641127676344E-3</c:v>
                </c:pt>
                <c:pt idx="84">
                  <c:v>2.7977307260984574E-3</c:v>
                </c:pt>
                <c:pt idx="85">
                  <c:v>2.7836535945657825E-3</c:v>
                </c:pt>
                <c:pt idx="86">
                  <c:v>2.7699327182506561E-3</c:v>
                </c:pt>
                <c:pt idx="87">
                  <c:v>2.7436991063730285E-3</c:v>
                </c:pt>
                <c:pt idx="88">
                  <c:v>2.7186117634636631E-3</c:v>
                </c:pt>
                <c:pt idx="89">
                  <c:v>2.7066721622637235E-3</c:v>
                </c:pt>
                <c:pt idx="90">
                  <c:v>2.6950888159571473E-3</c:v>
                </c:pt>
                <c:pt idx="91">
                  <c:v>2.6838617245439345E-3</c:v>
                </c:pt>
                <c:pt idx="92">
                  <c:v>2.6626144808509595E-3</c:v>
                </c:pt>
                <c:pt idx="93">
                  <c:v>2.642515907176346E-3</c:v>
                </c:pt>
                <c:pt idx="94">
                  <c:v>2.6330700896626258E-3</c:v>
                </c:pt>
                <c:pt idx="95">
                  <c:v>2.6239805269612226E-3</c:v>
                </c:pt>
                <c:pt idx="96">
                  <c:v>2.615247218910044E-3</c:v>
                </c:pt>
                <c:pt idx="97">
                  <c:v>2.5989866241190227E-3</c:v>
                </c:pt>
                <c:pt idx="98">
                  <c:v>2.5838765329644353E-3</c:v>
                </c:pt>
                <c:pt idx="99">
                  <c:v>2.5769244979212402E-3</c:v>
                </c:pt>
                <c:pt idx="100">
                  <c:v>2.5703287174472234E-3</c:v>
                </c:pt>
                <c:pt idx="101">
                  <c:v>2.5640891914613384E-3</c:v>
                </c:pt>
                <c:pt idx="102">
                  <c:v>2.5528155087025293E-3</c:v>
                </c:pt>
                <c:pt idx="103">
                  <c:v>2.5426936324801641E-3</c:v>
                </c:pt>
                <c:pt idx="104">
                  <c:v>2.5382353788538925E-3</c:v>
                </c:pt>
                <c:pt idx="105">
                  <c:v>2.5341333796347065E-3</c:v>
                </c:pt>
                <c:pt idx="106">
                  <c:v>2.5303876349036525E-3</c:v>
                </c:pt>
                <c:pt idx="107">
                  <c:v>2.524101114853202E-3</c:v>
                </c:pt>
                <c:pt idx="108">
                  <c:v>2.5189671997261076E-3</c:v>
                </c:pt>
                <c:pt idx="109">
                  <c:v>2.5170027269494355E-3</c:v>
                </c:pt>
                <c:pt idx="110">
                  <c:v>2.5153945084177565E-3</c:v>
                </c:pt>
                <c:pt idx="111">
                  <c:v>2.5141425443742094E-3</c:v>
                </c:pt>
                <c:pt idx="112">
                  <c:v>2.5128434301169293E-3</c:v>
                </c:pt>
                <c:pt idx="113">
                  <c:v>2.5126972314604146E-3</c:v>
                </c:pt>
                <c:pt idx="114">
                  <c:v>2.5132265390470643E-3</c:v>
                </c:pt>
                <c:pt idx="115">
                  <c:v>2.5141121011218459E-3</c:v>
                </c:pt>
                <c:pt idx="116">
                  <c:v>2.5153539174416206E-3</c:v>
                </c:pt>
                <c:pt idx="117">
                  <c:v>2.5190424496849646E-3</c:v>
                </c:pt>
                <c:pt idx="118">
                  <c:v>2.5238837265484371E-3</c:v>
                </c:pt>
                <c:pt idx="119">
                  <c:v>2.5269068148225937E-3</c:v>
                </c:pt>
                <c:pt idx="120">
                  <c:v>2.5302180496133975E-3</c:v>
                </c:pt>
                <c:pt idx="121">
                  <c:v>2.533544999602233E-3</c:v>
                </c:pt>
                <c:pt idx="122">
                  <c:v>2.5431945405585132E-3</c:v>
                </c:pt>
                <c:pt idx="123">
                  <c:v>2.5524064542103986E-3</c:v>
                </c:pt>
                <c:pt idx="124">
                  <c:v>2.5553666557576182E-3</c:v>
                </c:pt>
                <c:pt idx="125">
                  <c:v>2.5625321817790425E-3</c:v>
                </c:pt>
                <c:pt idx="126">
                  <c:v>2.5693817737559854E-3</c:v>
                </c:pt>
                <c:pt idx="127">
                  <c:v>2.5720276193919034E-3</c:v>
                </c:pt>
                <c:pt idx="128">
                  <c:v>2.5746210723354146E-3</c:v>
                </c:pt>
                <c:pt idx="129">
                  <c:v>2.5796515677885732E-3</c:v>
                </c:pt>
                <c:pt idx="130">
                  <c:v>2.5844709579148084E-3</c:v>
                </c:pt>
                <c:pt idx="131">
                  <c:v>2.5868024476394247E-3</c:v>
                </c:pt>
                <c:pt idx="132">
                  <c:v>2.5890815447526805E-3</c:v>
                </c:pt>
                <c:pt idx="133">
                  <c:v>2.5913082491735295E-3</c:v>
                </c:pt>
                <c:pt idx="134">
                  <c:v>2.5956054736194409E-3</c:v>
                </c:pt>
                <c:pt idx="135">
                  <c:v>2.5996911403380896E-3</c:v>
                </c:pt>
                <c:pt idx="136">
                  <c:v>2.6016558814589974E-3</c:v>
                </c:pt>
                <c:pt idx="137">
                  <c:v>2.6035682299685448E-3</c:v>
                </c:pt>
                <c:pt idx="138">
                  <c:v>2.6054281857046391E-3</c:v>
                </c:pt>
                <c:pt idx="139">
                  <c:v>2.6089921038071249E-3</c:v>
                </c:pt>
                <c:pt idx="140">
                  <c:v>2.6123440823733191E-3</c:v>
                </c:pt>
                <c:pt idx="141">
                  <c:v>2.6139420748094722E-3</c:v>
                </c:pt>
                <c:pt idx="142">
                  <c:v>2.6154876746342648E-3</c:v>
                </c:pt>
                <c:pt idx="143">
                  <c:v>2.6169808818476969E-3</c:v>
                </c:pt>
                <c:pt idx="144">
                  <c:v>2.6198114575411622E-3</c:v>
                </c:pt>
                <c:pt idx="145">
                  <c:v>2.6224297836963117E-3</c:v>
                </c:pt>
                <c:pt idx="146">
                  <c:v>2.6236610275287564E-3</c:v>
                </c:pt>
                <c:pt idx="147">
                  <c:v>2.6248398786687943E-3</c:v>
                </c:pt>
                <c:pt idx="148">
                  <c:v>2.6259663371164255E-3</c:v>
                </c:pt>
                <c:pt idx="149">
                  <c:v>2.6280635340921363E-3</c:v>
                </c:pt>
                <c:pt idx="150">
                  <c:v>2.6299482442260214E-3</c:v>
                </c:pt>
                <c:pt idx="151">
                  <c:v>2.6308127393737113E-3</c:v>
                </c:pt>
                <c:pt idx="152">
                  <c:v>2.6316248417479482E-3</c:v>
                </c:pt>
                <c:pt idx="153">
                  <c:v>2.6323845515108246E-3</c:v>
                </c:pt>
                <c:pt idx="154">
                  <c:v>2.6337483329467544E-3</c:v>
                </c:pt>
                <c:pt idx="155">
                  <c:v>2.6348994637193091E-3</c:v>
                </c:pt>
                <c:pt idx="156">
                  <c:v>2.6353972100201517E-3</c:v>
                </c:pt>
                <c:pt idx="157">
                  <c:v>2.6358425637096339E-3</c:v>
                </c:pt>
                <c:pt idx="158">
                  <c:v>2.6362355247067093E-3</c:v>
                </c:pt>
                <c:pt idx="159">
                  <c:v>2.6368658537538154E-3</c:v>
                </c:pt>
                <c:pt idx="160">
                  <c:v>2.6372834420140823E-3</c:v>
                </c:pt>
                <c:pt idx="161">
                  <c:v>2.6374144396301702E-3</c:v>
                </c:pt>
                <c:pt idx="162">
                  <c:v>2.6374930446348976E-3</c:v>
                </c:pt>
                <c:pt idx="163">
                  <c:v>2.6375192568661721E-3</c:v>
                </c:pt>
                <c:pt idx="164">
                  <c:v>2.6374160963242117E-3</c:v>
                </c:pt>
                <c:pt idx="165">
                  <c:v>2.637100179110341E-3</c:v>
                </c:pt>
                <c:pt idx="166">
                  <c:v>2.6368644280416742E-3</c:v>
                </c:pt>
                <c:pt idx="167">
                  <c:v>2.6365762841995544E-3</c:v>
                </c:pt>
                <c:pt idx="168">
                  <c:v>2.6362357478271203E-3</c:v>
                </c:pt>
                <c:pt idx="169">
                  <c:v>2.6353990606309279E-3</c:v>
                </c:pt>
                <c:pt idx="170">
                  <c:v>2.6343496750891315E-3</c:v>
                </c:pt>
                <c:pt idx="171">
                  <c:v>2.6337471752546637E-3</c:v>
                </c:pt>
                <c:pt idx="172">
                  <c:v>2.6330922827277892E-3</c:v>
                </c:pt>
                <c:pt idx="173">
                  <c:v>2.6323849975085079E-3</c:v>
                </c:pt>
                <c:pt idx="174">
                  <c:v>2.6308147467820251E-3</c:v>
                </c:pt>
                <c:pt idx="175">
                  <c:v>2.6290319298694076E-3</c:v>
                </c:pt>
                <c:pt idx="176">
                  <c:v>2.6280626813501851E-3</c:v>
                </c:pt>
                <c:pt idx="177">
                  <c:v>2.6270410400575095E-3</c:v>
                </c:pt>
                <c:pt idx="178">
                  <c:v>2.6259670061534734E-3</c:v>
                </c:pt>
                <c:pt idx="179">
                  <c:v>2.6236631550206431E-3</c:v>
                </c:pt>
                <c:pt idx="180">
                  <c:v>2.6211469437753543E-3</c:v>
                </c:pt>
                <c:pt idx="181">
                  <c:v>2.6198209772643199E-3</c:v>
                </c:pt>
                <c:pt idx="182">
                  <c:v>2.61849277225501E-3</c:v>
                </c:pt>
                <c:pt idx="183">
                  <c:v>2.6171723594403673E-3</c:v>
                </c:pt>
                <c:pt idx="184">
                  <c:v>2.6145762366972898E-3</c:v>
                </c:pt>
                <c:pt idx="185">
                  <c:v>2.6119686310199786E-3</c:v>
                </c:pt>
                <c:pt idx="186">
                  <c:v>2.6106871795028574E-3</c:v>
                </c:pt>
                <c:pt idx="187">
                  <c:v>2.6094135202614499E-3</c:v>
                </c:pt>
                <c:pt idx="188">
                  <c:v>2.6081476532957559E-3</c:v>
                </c:pt>
                <c:pt idx="189">
                  <c:v>2.6056604946296988E-3</c:v>
                </c:pt>
                <c:pt idx="190">
                  <c:v>2.6031621080280232E-3</c:v>
                </c:pt>
                <c:pt idx="191">
                  <c:v>2.6019352023598508E-3</c:v>
                </c:pt>
                <c:pt idx="192">
                  <c:v>2.6007160889673919E-3</c:v>
                </c:pt>
                <c:pt idx="193">
                  <c:v>2.5995047677696004E-3</c:v>
                </c:pt>
                <c:pt idx="194">
                  <c:v>2.5971265790158964E-3</c:v>
                </c:pt>
                <c:pt idx="195">
                  <c:v>2.5947374056545236E-3</c:v>
                </c:pt>
                <c:pt idx="196">
                  <c:v>2.5935650457542536E-3</c:v>
                </c:pt>
                <c:pt idx="197">
                  <c:v>2.5924004781296972E-3</c:v>
                </c:pt>
                <c:pt idx="198">
                  <c:v>2.5889980485724884E-3</c:v>
                </c:pt>
                <c:pt idx="199">
                  <c:v>2.5855767097671123E-3</c:v>
                </c:pt>
                <c:pt idx="200">
                  <c:v>2.5844666879915046E-3</c:v>
                </c:pt>
                <c:pt idx="201">
                  <c:v>2.5833644584105642E-3</c:v>
                </c:pt>
                <c:pt idx="202">
                  <c:v>2.5812042269335316E-3</c:v>
                </c:pt>
                <c:pt idx="203">
                  <c:v>2.5790334626007994E-3</c:v>
                </c:pt>
                <c:pt idx="204">
                  <c:v>2.5779701943173805E-3</c:v>
                </c:pt>
                <c:pt idx="205">
                  <c:v>2.5769147183096752E-3</c:v>
                </c:pt>
                <c:pt idx="206">
                  <c:v>2.5758670344966372E-3</c:v>
                </c:pt>
                <c:pt idx="207">
                  <c:v>2.5733139993333598E-3</c:v>
                </c:pt>
                <c:pt idx="208">
                  <c:v>2.5707454994050583E-3</c:v>
                </c:pt>
                <c:pt idx="209">
                  <c:v>2.5697445690842091E-3</c:v>
                </c:pt>
                <c:pt idx="210">
                  <c:v>2.5687514311201198E-3</c:v>
                </c:pt>
                <c:pt idx="211">
                  <c:v>2.5668091798018251E-3</c:v>
                </c:pt>
                <c:pt idx="212">
                  <c:v>2.5648568016967133E-3</c:v>
                </c:pt>
                <c:pt idx="213">
                  <c:v>2.5639026249490993E-3</c:v>
                </c:pt>
                <c:pt idx="214">
                  <c:v>2.5629562404771988E-3</c:v>
                </c:pt>
                <c:pt idx="215">
                  <c:v>2.5620176481999657E-3</c:v>
                </c:pt>
                <c:pt idx="216">
                  <c:v>2.5601843954303764E-3</c:v>
                </c:pt>
                <c:pt idx="217">
                  <c:v>2.5583412019292151E-3</c:v>
                </c:pt>
                <c:pt idx="218">
                  <c:v>2.5574415709495035E-3</c:v>
                </c:pt>
                <c:pt idx="219">
                  <c:v>2.5565497322455055E-3</c:v>
                </c:pt>
                <c:pt idx="220">
                  <c:v>2.5556656858172211E-3</c:v>
                </c:pt>
                <c:pt idx="221">
                  <c:v>2.5539414370804687E-3</c:v>
                </c:pt>
                <c:pt idx="222">
                  <c:v>2.5522074226180802E-3</c:v>
                </c:pt>
                <c:pt idx="223">
                  <c:v>2.5513623374062711E-3</c:v>
                </c:pt>
                <c:pt idx="224">
                  <c:v>2.5505250444701755E-3</c:v>
                </c:pt>
                <c:pt idx="225">
                  <c:v>2.5496955438097935E-3</c:v>
                </c:pt>
                <c:pt idx="226">
                  <c:v>2.5476874271854189E-3</c:v>
                </c:pt>
                <c:pt idx="227">
                  <c:v>2.5456649243194018E-3</c:v>
                </c:pt>
                <c:pt idx="228">
                  <c:v>2.5448821771512087E-3</c:v>
                </c:pt>
                <c:pt idx="229">
                  <c:v>2.5441072223397754E-3</c:v>
                </c:pt>
                <c:pt idx="230">
                  <c:v>2.5426009983102E-3</c:v>
                </c:pt>
                <c:pt idx="231">
                  <c:v>2.5410853252838539E-3</c:v>
                </c:pt>
                <c:pt idx="232">
                  <c:v>2.5403493316888959E-3</c:v>
                </c:pt>
                <c:pt idx="233">
                  <c:v>2.5396211302886051E-3</c:v>
                </c:pt>
                <c:pt idx="234">
                  <c:v>2.538900721164028E-3</c:v>
                </c:pt>
                <c:pt idx="235">
                  <c:v>2.5375035177817771E-3</c:v>
                </c:pt>
                <c:pt idx="236">
                  <c:v>2.5360970071797162E-3</c:v>
                </c:pt>
                <c:pt idx="237">
                  <c:v>2.5354155593526606E-3</c:v>
                </c:pt>
                <c:pt idx="238">
                  <c:v>2.5347419038013186E-3</c:v>
                </c:pt>
                <c:pt idx="239">
                  <c:v>2.5340772942306078E-3</c:v>
                </c:pt>
                <c:pt idx="240">
                  <c:v>2.532814193023277E-3</c:v>
                </c:pt>
                <c:pt idx="241">
                  <c:v>2.5315669906378346E-3</c:v>
                </c:pt>
                <c:pt idx="242">
                  <c:v>2.5309777023196922E-3</c:v>
                </c:pt>
                <c:pt idx="243">
                  <c:v>2.5304037288309544E-3</c:v>
                </c:pt>
                <c:pt idx="244">
                  <c:v>2.5298450704147601E-3</c:v>
                </c:pt>
                <c:pt idx="245">
                  <c:v>2.5287963233015338E-3</c:v>
                </c:pt>
                <c:pt idx="246">
                  <c:v>2.5277635865028625E-3</c:v>
                </c:pt>
                <c:pt idx="247">
                  <c:v>2.5272815030441542E-3</c:v>
                </c:pt>
                <c:pt idx="248">
                  <c:v>2.5268147344148506E-3</c:v>
                </c:pt>
                <c:pt idx="249">
                  <c:v>2.5263632809391368E-3</c:v>
                </c:pt>
                <c:pt idx="250">
                  <c:v>2.5255288984020003E-3</c:v>
                </c:pt>
                <c:pt idx="251">
                  <c:v>2.5247106166270683E-3</c:v>
                </c:pt>
                <c:pt idx="252">
                  <c:v>2.5243357380277942E-3</c:v>
                </c:pt>
                <c:pt idx="253">
                  <c:v>2.5239761744200173E-3</c:v>
                </c:pt>
                <c:pt idx="254">
                  <c:v>2.5236319258037376E-3</c:v>
                </c:pt>
                <c:pt idx="255">
                  <c:v>2.5230119182436304E-3</c:v>
                </c:pt>
                <c:pt idx="256">
                  <c:v>2.5224080810914984E-3</c:v>
                </c:pt>
                <c:pt idx="257">
                  <c:v>2.5221404073516585E-3</c:v>
                </c:pt>
                <c:pt idx="258">
                  <c:v>2.521888048684362E-3</c:v>
                </c:pt>
                <c:pt idx="259">
                  <c:v>2.5216510049275165E-3</c:v>
                </c:pt>
                <c:pt idx="260">
                  <c:v>2.5212453827723933E-3</c:v>
                </c:pt>
                <c:pt idx="261">
                  <c:v>2.5208559798961527E-3</c:v>
                </c:pt>
                <c:pt idx="262">
                  <c:v>2.520695511015747E-3</c:v>
                </c:pt>
                <c:pt idx="263">
                  <c:v>2.5205503572078847E-3</c:v>
                </c:pt>
                <c:pt idx="264">
                  <c:v>2.5204205183915196E-3</c:v>
                </c:pt>
                <c:pt idx="265">
                  <c:v>2.5202292919612739E-3</c:v>
                </c:pt>
                <c:pt idx="266">
                  <c:v>2.5200543128789388E-3</c:v>
                </c:pt>
                <c:pt idx="267">
                  <c:v>2.5200010489390134E-3</c:v>
                </c:pt>
                <c:pt idx="268">
                  <c:v>2.5199631000716316E-3</c:v>
                </c:pt>
                <c:pt idx="269">
                  <c:v>2.5199404661147007E-3</c:v>
                </c:pt>
                <c:pt idx="270">
                  <c:v>2.5199636458372869E-3</c:v>
                </c:pt>
                <c:pt idx="271">
                  <c:v>2.5200030802019491E-3</c:v>
                </c:pt>
                <c:pt idx="272">
                  <c:v>2.5200570211214579E-3</c:v>
                </c:pt>
                <c:pt idx="273">
                  <c:v>2.5201262771945565E-3</c:v>
                </c:pt>
                <c:pt idx="274">
                  <c:v>2.5202108480970598E-3</c:v>
                </c:pt>
                <c:pt idx="275">
                  <c:v>2.5204484442923709E-3</c:v>
                </c:pt>
                <c:pt idx="276">
                  <c:v>2.5207022817841374E-3</c:v>
                </c:pt>
                <c:pt idx="277">
                  <c:v>2.5208634276441266E-3</c:v>
                </c:pt>
                <c:pt idx="278">
                  <c:v>2.5210398885766594E-3</c:v>
                </c:pt>
                <c:pt idx="279">
                  <c:v>2.5212316643385968E-3</c:v>
                </c:pt>
                <c:pt idx="280">
                  <c:v>2.5216836874345878E-3</c:v>
                </c:pt>
                <c:pt idx="281">
                  <c:v>2.5221519176255036E-3</c:v>
                </c:pt>
                <c:pt idx="282">
                  <c:v>2.5224202684259733E-3</c:v>
                </c:pt>
                <c:pt idx="283">
                  <c:v>2.522703934136894E-3</c:v>
                </c:pt>
                <c:pt idx="284">
                  <c:v>2.5230029149203581E-3</c:v>
                </c:pt>
                <c:pt idx="285">
                  <c:v>2.5236693752369219E-3</c:v>
                </c:pt>
                <c:pt idx="286">
                  <c:v>2.5243519877260479E-3</c:v>
                </c:pt>
                <c:pt idx="287">
                  <c:v>2.524727543466998E-3</c:v>
                </c:pt>
                <c:pt idx="288">
                  <c:v>2.5251184141183991E-3</c:v>
                </c:pt>
                <c:pt idx="289">
                  <c:v>2.5255245997612974E-3</c:v>
                </c:pt>
                <c:pt idx="290">
                  <c:v>2.5266428737300006E-3</c:v>
                </c:pt>
                <c:pt idx="291">
                  <c:v>2.527785252848247E-3</c:v>
                </c:pt>
                <c:pt idx="292">
                  <c:v>2.5282833284401285E-3</c:v>
                </c:pt>
                <c:pt idx="293">
                  <c:v>2.5287967189424609E-3</c:v>
                </c:pt>
                <c:pt idx="294">
                  <c:v>2.5298920850380662E-3</c:v>
                </c:pt>
                <c:pt idx="295">
                  <c:v>2.5310034310288554E-3</c:v>
                </c:pt>
                <c:pt idx="296">
                  <c:v>2.5315933964886739E-3</c:v>
                </c:pt>
                <c:pt idx="297">
                  <c:v>2.5321986770210358E-3</c:v>
                </c:pt>
                <c:pt idx="298">
                  <c:v>2.5328192723828025E-3</c:v>
                </c:pt>
                <c:pt idx="299">
                  <c:v>2.5341291071179222E-3</c:v>
                </c:pt>
                <c:pt idx="300">
                  <c:v>2.5354548041500724E-3</c:v>
                </c:pt>
                <c:pt idx="301">
                  <c:v>2.5361519745503713E-3</c:v>
                </c:pt>
                <c:pt idx="302">
                  <c:v>2.5368644599421675E-3</c:v>
                </c:pt>
                <c:pt idx="303">
                  <c:v>2.5375922603254608E-3</c:v>
                </c:pt>
                <c:pt idx="304">
                  <c:v>2.5391165741280495E-3</c:v>
                </c:pt>
                <c:pt idx="305">
                  <c:v>2.54065661169256E-3</c:v>
                </c:pt>
                <c:pt idx="306">
                  <c:v>2.5414609869522931E-3</c:v>
                </c:pt>
                <c:pt idx="307">
                  <c:v>2.5422806772845696E-3</c:v>
                </c:pt>
                <c:pt idx="308">
                  <c:v>2.5431118204288783E-3</c:v>
                </c:pt>
                <c:pt idx="309">
                  <c:v>2.5447733804887891E-3</c:v>
                </c:pt>
                <c:pt idx="310">
                  <c:v>2.5463732643560277E-3</c:v>
                </c:pt>
                <c:pt idx="311">
                  <c:v>2.5471689809553055E-3</c:v>
                </c:pt>
                <c:pt idx="312">
                  <c:v>2.5479568399555674E-3</c:v>
                </c:pt>
                <c:pt idx="313">
                  <c:v>2.5487368411947209E-3</c:v>
                </c:pt>
                <c:pt idx="314">
                  <c:v>2.5502884700793578E-3</c:v>
                </c:pt>
                <c:pt idx="315">
                  <c:v>2.551778268783389E-3</c:v>
                </c:pt>
                <c:pt idx="316">
                  <c:v>2.5525189813790927E-3</c:v>
                </c:pt>
                <c:pt idx="317">
                  <c:v>2.5532518362947343E-3</c:v>
                </c:pt>
                <c:pt idx="318">
                  <c:v>2.5539768334492674E-3</c:v>
                </c:pt>
                <c:pt idx="319">
                  <c:v>2.5554185259716684E-3</c:v>
                </c:pt>
                <c:pt idx="320">
                  <c:v>2.5567982447805004E-3</c:v>
                </c:pt>
                <c:pt idx="321">
                  <c:v>2.5574839533726301E-3</c:v>
                </c:pt>
                <c:pt idx="322">
                  <c:v>2.5581618041226051E-3</c:v>
                </c:pt>
                <c:pt idx="323">
                  <c:v>2.5588317971925179E-3</c:v>
                </c:pt>
                <c:pt idx="324">
                  <c:v>2.5601635481387057E-3</c:v>
                </c:pt>
                <c:pt idx="325">
                  <c:v>2.5614331923473621E-3</c:v>
                </c:pt>
                <c:pt idx="326">
                  <c:v>2.5620638967738252E-3</c:v>
                </c:pt>
                <c:pt idx="327">
                  <c:v>2.5626867435202261E-3</c:v>
                </c:pt>
                <c:pt idx="328">
                  <c:v>2.5633017325055185E-3</c:v>
                </c:pt>
                <c:pt idx="329">
                  <c:v>2.564523536499423E-3</c:v>
                </c:pt>
                <c:pt idx="330">
                  <c:v>2.5656831113218814E-3</c:v>
                </c:pt>
                <c:pt idx="331">
                  <c:v>2.5662588117447704E-3</c:v>
                </c:pt>
                <c:pt idx="332">
                  <c:v>2.566826654406551E-3</c:v>
                </c:pt>
                <c:pt idx="333">
                  <c:v>2.5673866393072231E-3</c:v>
                </c:pt>
                <c:pt idx="334">
                  <c:v>2.5684984910538207E-3</c:v>
                </c:pt>
                <c:pt idx="335">
                  <c:v>2.569548001866151E-3</c:v>
                </c:pt>
                <c:pt idx="336">
                  <c:v>2.5700686981233734E-3</c:v>
                </c:pt>
                <c:pt idx="337">
                  <c:v>2.5705815367005336E-3</c:v>
                </c:pt>
                <c:pt idx="338">
                  <c:v>2.5710865175976316E-3</c:v>
                </c:pt>
                <c:pt idx="339">
                  <c:v>2.5720884117208524E-3</c:v>
                </c:pt>
                <c:pt idx="340">
                  <c:v>2.5730278638180781E-3</c:v>
                </c:pt>
                <c:pt idx="341">
                  <c:v>2.5734935560717265E-3</c:v>
                </c:pt>
                <c:pt idx="342">
                  <c:v>2.5739513905642664E-3</c:v>
                </c:pt>
                <c:pt idx="343">
                  <c:v>2.5744013672956978E-3</c:v>
                </c:pt>
                <c:pt idx="344">
                  <c:v>2.5752932985275332E-3</c:v>
                </c:pt>
                <c:pt idx="345">
                  <c:v>2.5761226972587092E-3</c:v>
                </c:pt>
                <c:pt idx="346">
                  <c:v>2.5765333854277372E-3</c:v>
                </c:pt>
                <c:pt idx="347">
                  <c:v>2.5769362158356568E-3</c:v>
                </c:pt>
                <c:pt idx="348">
                  <c:v>2.5773311885635142E-3</c:v>
                </c:pt>
                <c:pt idx="349">
                  <c:v>2.5781131513658022E-3</c:v>
                </c:pt>
                <c:pt idx="350">
                  <c:v>2.578832502106998E-3</c:v>
                </c:pt>
                <c:pt idx="351">
                  <c:v>2.5791881861914057E-3</c:v>
                </c:pt>
                <c:pt idx="352">
                  <c:v>2.5795360125957512E-3</c:v>
                </c:pt>
                <c:pt idx="353">
                  <c:v>2.5798759811579419E-3</c:v>
                </c:pt>
                <c:pt idx="354">
                  <c:v>2.5805479702626739E-3</c:v>
                </c:pt>
                <c:pt idx="355">
                  <c:v>2.5811572784439907E-3</c:v>
                </c:pt>
                <c:pt idx="356">
                  <c:v>2.581457958443778E-3</c:v>
                </c:pt>
                <c:pt idx="357">
                  <c:v>2.5817507806824569E-3</c:v>
                </c:pt>
                <c:pt idx="358">
                  <c:v>2.5820357452410736E-3</c:v>
                </c:pt>
                <c:pt idx="359">
                  <c:v>2.5825977552181487E-3</c:v>
                </c:pt>
                <c:pt idx="360">
                  <c:v>2.583097026188641E-3</c:v>
                </c:pt>
                <c:pt idx="361">
                  <c:v>2.5833427021848543E-3</c:v>
                </c:pt>
                <c:pt idx="362">
                  <c:v>2.5835805203389128E-3</c:v>
                </c:pt>
                <c:pt idx="363">
                  <c:v>2.5838104808129092E-3</c:v>
                </c:pt>
                <c:pt idx="364">
                  <c:v>2.5842625061241651E-3</c:v>
                </c:pt>
                <c:pt idx="365">
                  <c:v>2.5846517454219953E-3</c:v>
                </c:pt>
                <c:pt idx="366">
                  <c:v>2.5848424172525419E-3</c:v>
                </c:pt>
                <c:pt idx="367">
                  <c:v>2.5850252313219801E-3</c:v>
                </c:pt>
                <c:pt idx="368">
                  <c:v>2.5852001877113562E-3</c:v>
                </c:pt>
                <c:pt idx="369">
                  <c:v>2.585542223034754E-3</c:v>
                </c:pt>
                <c:pt idx="370">
                  <c:v>2.5858214360630072E-3</c:v>
                </c:pt>
                <c:pt idx="371">
                  <c:v>2.5859571038089335E-3</c:v>
                </c:pt>
                <c:pt idx="372">
                  <c:v>2.5860876315997317E-3</c:v>
                </c:pt>
                <c:pt idx="373">
                  <c:v>2.5862238905782764E-3</c:v>
                </c:pt>
                <c:pt idx="374">
                  <c:v>2.5867284731166951E-3</c:v>
                </c:pt>
                <c:pt idx="375">
                  <c:v>2.5872188719400224E-3</c:v>
                </c:pt>
                <c:pt idx="376">
                  <c:v>2.5874142733883776E-3</c:v>
                </c:pt>
                <c:pt idx="377">
                  <c:v>2.5879725457608749E-3</c:v>
                </c:pt>
                <c:pt idx="378">
                  <c:v>2.5885180148876863E-3</c:v>
                </c:pt>
                <c:pt idx="379">
                  <c:v>2.5887641099742176E-3</c:v>
                </c:pt>
                <c:pt idx="380">
                  <c:v>2.5890186539734295E-3</c:v>
                </c:pt>
                <c:pt idx="381">
                  <c:v>2.5895742772604389E-3</c:v>
                </c:pt>
                <c:pt idx="382">
                  <c:v>2.590121319421268E-3</c:v>
                </c:pt>
                <c:pt idx="383">
                  <c:v>2.5904181081459754E-3</c:v>
                </c:pt>
                <c:pt idx="384">
                  <c:v>2.5907233457023171E-3</c:v>
                </c:pt>
                <c:pt idx="385">
                  <c:v>2.591037032333432E-3</c:v>
                </c:pt>
                <c:pt idx="386">
                  <c:v>2.5917109709254023E-3</c:v>
                </c:pt>
                <c:pt idx="387">
                  <c:v>2.5923762678226048E-3</c:v>
                </c:pt>
                <c:pt idx="388">
                  <c:v>2.5927321990171226E-3</c:v>
                </c:pt>
                <c:pt idx="389">
                  <c:v>2.5930965792053673E-3</c:v>
                </c:pt>
                <c:pt idx="390">
                  <c:v>2.5934694083062926E-3</c:v>
                </c:pt>
                <c:pt idx="391">
                  <c:v>2.5942616682546791E-3</c:v>
                </c:pt>
                <c:pt idx="392">
                  <c:v>2.5950452139988922E-3</c:v>
                </c:pt>
                <c:pt idx="393">
                  <c:v>2.5954602877442667E-3</c:v>
                </c:pt>
                <c:pt idx="394">
                  <c:v>2.5958838104833681E-3</c:v>
                </c:pt>
                <c:pt idx="395">
                  <c:v>2.5963157820541038E-3</c:v>
                </c:pt>
                <c:pt idx="396">
                  <c:v>2.5972263692482698E-3</c:v>
                </c:pt>
                <c:pt idx="397">
                  <c:v>2.598128157869084E-3</c:v>
                </c:pt>
                <c:pt idx="398">
                  <c:v>2.5986023741653153E-3</c:v>
                </c:pt>
                <c:pt idx="399">
                  <c:v>2.5990850393742271E-3</c:v>
                </c:pt>
                <c:pt idx="400">
                  <c:v>2.5995761535768658E-3</c:v>
                </c:pt>
                <c:pt idx="401">
                  <c:v>2.6006050739061743E-3</c:v>
                </c:pt>
                <c:pt idx="402">
                  <c:v>2.6016250995142265E-3</c:v>
                </c:pt>
                <c:pt idx="403">
                  <c:v>2.6021584583613144E-3</c:v>
                </c:pt>
                <c:pt idx="404">
                  <c:v>2.602700266121083E-3</c:v>
                </c:pt>
                <c:pt idx="405">
                  <c:v>2.6032505227935321E-3</c:v>
                </c:pt>
                <c:pt idx="406">
                  <c:v>2.6043977823094386E-3</c:v>
                </c:pt>
                <c:pt idx="407">
                  <c:v>2.6055360389343196E-3</c:v>
                </c:pt>
                <c:pt idx="408">
                  <c:v>2.606128540251218E-3</c:v>
                </c:pt>
                <c:pt idx="409">
                  <c:v>2.6067294905618432E-3</c:v>
                </c:pt>
                <c:pt idx="410">
                  <c:v>2.607338889785149E-3</c:v>
                </c:pt>
                <c:pt idx="411">
                  <c:v>2.6086044944850788E-3</c:v>
                </c:pt>
                <c:pt idx="412">
                  <c:v>2.6098609760483171E-3</c:v>
                </c:pt>
                <c:pt idx="413">
                  <c:v>2.6105126199971185E-3</c:v>
                </c:pt>
                <c:pt idx="414">
                  <c:v>2.6111727127775541E-3</c:v>
                </c:pt>
                <c:pt idx="415">
                  <c:v>2.611841254632763E-3</c:v>
                </c:pt>
                <c:pt idx="416">
                  <c:v>2.613225210487125E-3</c:v>
                </c:pt>
                <c:pt idx="417">
                  <c:v>2.6145999110183116E-3</c:v>
                </c:pt>
                <c:pt idx="418">
                  <c:v>2.6153106974369233E-3</c:v>
                </c:pt>
                <c:pt idx="419">
                  <c:v>2.616029932849262E-3</c:v>
                </c:pt>
                <c:pt idx="420">
                  <c:v>2.6167576171742812E-3</c:v>
                </c:pt>
                <c:pt idx="421">
                  <c:v>2.6182599302885618E-3</c:v>
                </c:pt>
                <c:pt idx="422">
                  <c:v>2.619752843844303E-3</c:v>
                </c:pt>
                <c:pt idx="423">
                  <c:v>2.6205227727327252E-3</c:v>
                </c:pt>
                <c:pt idx="424">
                  <c:v>2.6213011506959205E-3</c:v>
                </c:pt>
                <c:pt idx="425">
                  <c:v>2.6220879775717965E-3</c:v>
                </c:pt>
                <c:pt idx="426">
                  <c:v>2.6237086540514824E-3</c:v>
                </c:pt>
                <c:pt idx="427">
                  <c:v>2.6253197743641987E-3</c:v>
                </c:pt>
                <c:pt idx="428">
                  <c:v>2.6261488458845239E-3</c:v>
                </c:pt>
                <c:pt idx="429">
                  <c:v>2.626986366398576E-3</c:v>
                </c:pt>
                <c:pt idx="430">
                  <c:v>2.6278323358253086E-3</c:v>
                </c:pt>
                <c:pt idx="431">
                  <c:v>2.6295713817488706E-3</c:v>
                </c:pt>
                <c:pt idx="432">
                  <c:v>2.6313007028211377E-3</c:v>
                </c:pt>
                <c:pt idx="433">
                  <c:v>2.6321819830588122E-3</c:v>
                </c:pt>
                <c:pt idx="434">
                  <c:v>2.6330370433658157E-3</c:v>
                </c:pt>
                <c:pt idx="435">
                  <c:v>2.6338589496655018E-3</c:v>
                </c:pt>
                <c:pt idx="436">
                  <c:v>2.6354112776283416E-3</c:v>
                </c:pt>
                <c:pt idx="437">
                  <c:v>2.6368150361688603E-3</c:v>
                </c:pt>
                <c:pt idx="438">
                  <c:v>2.6374711731613765E-3</c:v>
                </c:pt>
                <c:pt idx="439">
                  <c:v>2.6380941561465754E-3</c:v>
                </c:pt>
                <c:pt idx="440">
                  <c:v>2.6397692102717585E-3</c:v>
                </c:pt>
                <c:pt idx="441">
                  <c:v>2.6411358230649107E-3</c:v>
                </c:pt>
                <c:pt idx="442">
                  <c:v>2.6415267289714439E-3</c:v>
                </c:pt>
                <c:pt idx="443">
                  <c:v>2.6418844809517061E-3</c:v>
                </c:pt>
                <c:pt idx="444">
                  <c:v>2.6425086028802895E-3</c:v>
                </c:pt>
                <c:pt idx="445">
                  <c:v>2.6429839501773689E-3</c:v>
                </c:pt>
                <c:pt idx="446">
                  <c:v>2.6431759327694149E-3</c:v>
                </c:pt>
                <c:pt idx="447">
                  <c:v>2.6433347615162361E-3</c:v>
                </c:pt>
                <c:pt idx="448">
                  <c:v>2.6434604363367864E-3</c:v>
                </c:pt>
                <c:pt idx="449">
                  <c:v>2.6436204200741558E-3</c:v>
                </c:pt>
                <c:pt idx="450">
                  <c:v>2.6436315969236013E-3</c:v>
                </c:pt>
                <c:pt idx="451">
                  <c:v>2.6435915023559353E-3</c:v>
                </c:pt>
                <c:pt idx="452">
                  <c:v>2.6435182538619983E-3</c:v>
                </c:pt>
                <c:pt idx="453">
                  <c:v>2.6434118515228366E-3</c:v>
                </c:pt>
                <c:pt idx="454">
                  <c:v>2.6431076735115395E-3</c:v>
                </c:pt>
                <c:pt idx="455">
                  <c:v>2.6426547034708037E-3</c:v>
                </c:pt>
                <c:pt idx="456">
                  <c:v>2.6423825317434257E-3</c:v>
                </c:pt>
                <c:pt idx="457">
                  <c:v>2.6420772060897768E-3</c:v>
                </c:pt>
                <c:pt idx="458">
                  <c:v>2.6417387265909031E-3</c:v>
                </c:pt>
                <c:pt idx="459">
                  <c:v>2.6409703632734875E-3</c:v>
                </c:pt>
                <c:pt idx="460">
                  <c:v>2.640053269818976E-3</c:v>
                </c:pt>
                <c:pt idx="461">
                  <c:v>2.6395490208508399E-3</c:v>
                </c:pt>
                <c:pt idx="462">
                  <c:v>2.6390116181185252E-3</c:v>
                </c:pt>
                <c:pt idx="463">
                  <c:v>2.6384410614599396E-3</c:v>
                </c:pt>
                <c:pt idx="464">
                  <c:v>2.6368774743856793E-3</c:v>
                </c:pt>
                <c:pt idx="465">
                  <c:v>2.6350909699213165E-3</c:v>
                </c:pt>
                <c:pt idx="466">
                  <c:v>2.6343214899482437E-3</c:v>
                </c:pt>
                <c:pt idx="467">
                  <c:v>2.6335188562109924E-3</c:v>
                </c:pt>
                <c:pt idx="468">
                  <c:v>2.6318220520412292E-3</c:v>
                </c:pt>
                <c:pt idx="469">
                  <c:v>2.6299767821613695E-3</c:v>
                </c:pt>
                <c:pt idx="470">
                  <c:v>2.6290083788738094E-3</c:v>
                </c:pt>
                <c:pt idx="471">
                  <c:v>2.6280068218220709E-3</c:v>
                </c:pt>
                <c:pt idx="472">
                  <c:v>2.6269721108440613E-3</c:v>
                </c:pt>
                <c:pt idx="473">
                  <c:v>2.6248110514522547E-3</c:v>
                </c:pt>
                <c:pt idx="474">
                  <c:v>2.622501728236637E-3</c:v>
                </c:pt>
                <c:pt idx="475">
                  <c:v>2.6213012478704112E-3</c:v>
                </c:pt>
                <c:pt idx="476">
                  <c:v>2.6200676136589607E-3</c:v>
                </c:pt>
                <c:pt idx="477">
                  <c:v>2.6188008255212392E-3</c:v>
                </c:pt>
                <c:pt idx="478">
                  <c:v>2.6154961984134473E-3</c:v>
                </c:pt>
                <c:pt idx="479">
                  <c:v>2.6119695769111217E-3</c:v>
                </c:pt>
                <c:pt idx="480">
                  <c:v>2.6105038656210056E-3</c:v>
                </c:pt>
                <c:pt idx="481">
                  <c:v>2.6090050004046184E-3</c:v>
                </c:pt>
                <c:pt idx="482">
                  <c:v>2.605915361733417E-3</c:v>
                </c:pt>
                <c:pt idx="483">
                  <c:v>2.6026780008436834E-3</c:v>
                </c:pt>
                <c:pt idx="484">
                  <c:v>2.60101336623908E-3</c:v>
                </c:pt>
                <c:pt idx="485">
                  <c:v>2.5993155777892518E-3</c:v>
                </c:pt>
                <c:pt idx="486">
                  <c:v>2.5975846354941989E-3</c:v>
                </c:pt>
                <c:pt idx="487">
                  <c:v>2.5940306733599856E-3</c:v>
                </c:pt>
                <c:pt idx="488">
                  <c:v>2.590329327537555E-3</c:v>
                </c:pt>
                <c:pt idx="489">
                  <c:v>2.5884326159353321E-3</c:v>
                </c:pt>
                <c:pt idx="490">
                  <c:v>2.5865027504068383E-3</c:v>
                </c:pt>
                <c:pt idx="491">
                  <c:v>2.5845397310331197E-3</c:v>
                </c:pt>
                <c:pt idx="492">
                  <c:v>2.5805214232021982E-3</c:v>
                </c:pt>
                <c:pt idx="493">
                  <c:v>2.5763561148428593E-3</c:v>
                </c:pt>
                <c:pt idx="494">
                  <c:v>2.5742273261619708E-3</c:v>
                </c:pt>
                <c:pt idx="495">
                  <c:v>2.5720653835548113E-3</c:v>
                </c:pt>
                <c:pt idx="496">
                  <c:v>2.5698961923303898E-3</c:v>
                </c:pt>
                <c:pt idx="497">
                  <c:v>2.5659316288006999E-3</c:v>
                </c:pt>
                <c:pt idx="498">
                  <c:v>2.562338580125445E-3</c:v>
                </c:pt>
                <c:pt idx="499">
                  <c:v>2.5607548704753569E-3</c:v>
                </c:pt>
                <c:pt idx="500">
                  <c:v>2.559293438185728E-3</c:v>
                </c:pt>
                <c:pt idx="501">
                  <c:v>2.557954283175512E-3</c:v>
                </c:pt>
                <c:pt idx="502">
                  <c:v>2.5557014589701796E-3</c:v>
                </c:pt>
                <c:pt idx="503">
                  <c:v>2.5538204367392403E-3</c:v>
                </c:pt>
                <c:pt idx="504">
                  <c:v>2.5530926683692279E-3</c:v>
                </c:pt>
                <c:pt idx="505">
                  <c:v>2.5524871775217672E-3</c:v>
                </c:pt>
                <c:pt idx="506">
                  <c:v>2.5520039639537195E-3</c:v>
                </c:pt>
                <c:pt idx="507">
                  <c:v>2.5514629631447536E-3</c:v>
                </c:pt>
                <c:pt idx="508">
                  <c:v>2.5512938828808895E-3</c:v>
                </c:pt>
                <c:pt idx="509">
                  <c:v>2.5514220560340917E-3</c:v>
                </c:pt>
                <c:pt idx="510">
                  <c:v>2.5516725064667067E-3</c:v>
                </c:pt>
                <c:pt idx="511">
                  <c:v>2.5520452341787347E-3</c:v>
                </c:pt>
                <c:pt idx="512">
                  <c:v>2.5532161406760516E-3</c:v>
                </c:pt>
                <c:pt idx="513">
                  <c:v>2.5547589187124853E-3</c:v>
                </c:pt>
                <c:pt idx="514">
                  <c:v>2.5557430331457631E-3</c:v>
                </c:pt>
                <c:pt idx="515">
                  <c:v>2.5568494249395002E-3</c:v>
                </c:pt>
                <c:pt idx="516">
                  <c:v>2.5580780940936965E-3</c:v>
                </c:pt>
                <c:pt idx="517">
                  <c:v>2.5609609918612426E-3</c:v>
                </c:pt>
                <c:pt idx="518">
                  <c:v>2.5746975178349749E-3</c:v>
                </c:pt>
                <c:pt idx="519">
                  <c:v>2.5944257205963903E-3</c:v>
                </c:pt>
                <c:pt idx="520">
                  <c:v>2.6201456030901702E-3</c:v>
                </c:pt>
                <c:pt idx="521">
                  <c:v>2.6518571691254897E-3</c:v>
                </c:pt>
                <c:pt idx="522">
                  <c:v>2.6925283825854351E-3</c:v>
                </c:pt>
                <c:pt idx="523">
                  <c:v>2.7332553713258862E-3</c:v>
                </c:pt>
                <c:pt idx="524">
                  <c:v>2.782942019566859E-3</c:v>
                </c:pt>
                <c:pt idx="525">
                  <c:v>2.8386203753660859E-3</c:v>
                </c:pt>
                <c:pt idx="526">
                  <c:v>2.8997818136344837E-3</c:v>
                </c:pt>
                <c:pt idx="527">
                  <c:v>2.9613400066223301E-3</c:v>
                </c:pt>
                <c:pt idx="528">
                  <c:v>3.0217690533436889E-3</c:v>
                </c:pt>
                <c:pt idx="529">
                  <c:v>3.0810689521506194E-3</c:v>
                </c:pt>
                <c:pt idx="530">
                  <c:v>3.1392397013951805E-3</c:v>
                </c:pt>
                <c:pt idx="531">
                  <c:v>3.1962812994294305E-3</c:v>
                </c:pt>
                <c:pt idx="532">
                  <c:v>3.2521937446864753E-3</c:v>
                </c:pt>
                <c:pt idx="533">
                  <c:v>3.3069770356264354E-3</c:v>
                </c:pt>
                <c:pt idx="534">
                  <c:v>3.3606311706824159E-3</c:v>
                </c:pt>
                <c:pt idx="535">
                  <c:v>3.4131561483955837E-3</c:v>
                </c:pt>
                <c:pt idx="536">
                  <c:v>3.4645519673071061E-3</c:v>
                </c:pt>
                <c:pt idx="537">
                  <c:v>3.514818625931134E-3</c:v>
                </c:pt>
                <c:pt idx="538">
                  <c:v>3.5639561229168968E-3</c:v>
                </c:pt>
                <c:pt idx="539">
                  <c:v>3.6119644568866076E-3</c:v>
                </c:pt>
                <c:pt idx="540">
                  <c:v>3.6588436265165098E-3</c:v>
                </c:pt>
                <c:pt idx="541">
                  <c:v>3.7045936304558329E-3</c:v>
                </c:pt>
                <c:pt idx="542">
                  <c:v>3.7492144674888821E-3</c:v>
                </c:pt>
                <c:pt idx="543">
                  <c:v>3.7927061363459327E-3</c:v>
                </c:pt>
                <c:pt idx="544">
                  <c:v>3.83506863581129E-3</c:v>
                </c:pt>
                <c:pt idx="545">
                  <c:v>3.8763019646962755E-3</c:v>
                </c:pt>
                <c:pt idx="546">
                  <c:v>3.9164061218662418E-3</c:v>
                </c:pt>
                <c:pt idx="547">
                  <c:v>3.955381106240571E-3</c:v>
                </c:pt>
                <c:pt idx="548">
                  <c:v>3.9932269166575995E-3</c:v>
                </c:pt>
                <c:pt idx="549">
                  <c:v>4.0299435521447737E-3</c:v>
                </c:pt>
                <c:pt idx="550">
                  <c:v>4.0655310116214744E-3</c:v>
                </c:pt>
                <c:pt idx="551">
                  <c:v>4.0999892941151472E-3</c:v>
                </c:pt>
                <c:pt idx="552">
                  <c:v>4.1333183986532376E-3</c:v>
                </c:pt>
                <c:pt idx="553">
                  <c:v>4.1655183243442346E-3</c:v>
                </c:pt>
                <c:pt idx="554">
                  <c:v>4.1965890702425996E-3</c:v>
                </c:pt>
                <c:pt idx="555">
                  <c:v>4.2265306355378698E-3</c:v>
                </c:pt>
                <c:pt idx="556">
                  <c:v>4.2673033071694011E-3</c:v>
                </c:pt>
                <c:pt idx="557">
                  <c:v>4.2945019352214064E-3</c:v>
                </c:pt>
                <c:pt idx="558">
                  <c:v>4.3205714025806863E-3</c:v>
                </c:pt>
                <c:pt idx="559">
                  <c:v>4.3455117090041018E-3</c:v>
                </c:pt>
                <c:pt idx="560">
                  <c:v>4.3693228544106066E-3</c:v>
                </c:pt>
                <c:pt idx="561">
                  <c:v>4.3920048383139232E-3</c:v>
                </c:pt>
                <c:pt idx="562">
                  <c:v>4.4135576606330051E-3</c:v>
                </c:pt>
                <c:pt idx="563">
                  <c:v>4.4339813212868062E-3</c:v>
                </c:pt>
                <c:pt idx="564">
                  <c:v>4.453275819870095E-3</c:v>
                </c:pt>
                <c:pt idx="565">
                  <c:v>4.4714411563018253E-3</c:v>
                </c:pt>
                <c:pt idx="566">
                  <c:v>4.4884773304199044E-3</c:v>
                </c:pt>
                <c:pt idx="567">
                  <c:v>4.5046669027071218E-3</c:v>
                </c:pt>
                <c:pt idx="568">
                  <c:v>4.521001151277515E-3</c:v>
                </c:pt>
                <c:pt idx="569">
                  <c:v>4.5375680869619295E-3</c:v>
                </c:pt>
                <c:pt idx="570">
                  <c:v>4.5543677096793189E-3</c:v>
                </c:pt>
                <c:pt idx="571">
                  <c:v>4.571400019348637E-3</c:v>
                </c:pt>
                <c:pt idx="572">
                  <c:v>4.588665016294069E-3</c:v>
                </c:pt>
                <c:pt idx="573">
                  <c:v>4.6061627002724759E-3</c:v>
                </c:pt>
                <c:pt idx="574">
                  <c:v>4.6238930714459503E-3</c:v>
                </c:pt>
                <c:pt idx="575">
                  <c:v>4.6418561299765848E-3</c:v>
                </c:pt>
                <c:pt idx="576">
                  <c:v>4.6600518756212406E-3</c:v>
                </c:pt>
                <c:pt idx="577">
                  <c:v>4.6784803086230564E-3</c:v>
                </c:pt>
                <c:pt idx="578">
                  <c:v>4.6971414289009861E-3</c:v>
                </c:pt>
                <c:pt idx="579">
                  <c:v>4.7160352365360758E-3</c:v>
                </c:pt>
                <c:pt idx="580">
                  <c:v>4.7351617316093719E-3</c:v>
                </c:pt>
                <c:pt idx="581">
                  <c:v>4.7545209140398281E-3</c:v>
                </c:pt>
                <c:pt idx="582">
                  <c:v>4.7741127840705833E-3</c:v>
                </c:pt>
                <c:pt idx="583">
                  <c:v>4.7939373414584985E-3</c:v>
                </c:pt>
                <c:pt idx="584">
                  <c:v>4.8139945864467126E-3</c:v>
                </c:pt>
                <c:pt idx="585">
                  <c:v>4.834284519116272E-3</c:v>
                </c:pt>
                <c:pt idx="586">
                  <c:v>4.854807139305084E-3</c:v>
                </c:pt>
                <c:pt idx="587">
                  <c:v>4.875562447094195E-3</c:v>
                </c:pt>
                <c:pt idx="588">
                  <c:v>4.8965504427267437E-3</c:v>
                </c:pt>
                <c:pt idx="589">
                  <c:v>4.9177711260406376E-3</c:v>
                </c:pt>
                <c:pt idx="590">
                  <c:v>4.939224497116923E-3</c:v>
                </c:pt>
                <c:pt idx="591">
                  <c:v>4.9640966538030042E-3</c:v>
                </c:pt>
                <c:pt idx="592">
                  <c:v>4.9844384583480617E-3</c:v>
                </c:pt>
                <c:pt idx="593">
                  <c:v>5.0049807374874522E-3</c:v>
                </c:pt>
                <c:pt idx="594">
                  <c:v>5.0273648600995813E-3</c:v>
                </c:pt>
                <c:pt idx="595">
                  <c:v>5.049981670798287E-3</c:v>
                </c:pt>
                <c:pt idx="596">
                  <c:v>5.0728311694214767E-3</c:v>
                </c:pt>
                <c:pt idx="597">
                  <c:v>5.0959133561312431E-3</c:v>
                </c:pt>
                <c:pt idx="598">
                  <c:v>5.1192282310086323E-3</c:v>
                </c:pt>
                <c:pt idx="599">
                  <c:v>5.1427757940536445E-3</c:v>
                </c:pt>
                <c:pt idx="600">
                  <c:v>5.1665560452662795E-3</c:v>
                </c:pt>
                <c:pt idx="601">
                  <c:v>5.1905689847275838E-3</c:v>
                </c:pt>
                <c:pt idx="602">
                  <c:v>5.2148146125996497E-3</c:v>
                </c:pt>
                <c:pt idx="603">
                  <c:v>5.2392929287203849E-3</c:v>
                </c:pt>
                <c:pt idx="604">
                  <c:v>5.2640039332518818E-3</c:v>
                </c:pt>
                <c:pt idx="605">
                  <c:v>5.2889476262751867E-3</c:v>
                </c:pt>
                <c:pt idx="606">
                  <c:v>5.3141240077092533E-3</c:v>
                </c:pt>
                <c:pt idx="607">
                  <c:v>5.3395330777972205E-3</c:v>
                </c:pt>
                <c:pt idx="608">
                  <c:v>5.3651748363769958E-3</c:v>
                </c:pt>
                <c:pt idx="609">
                  <c:v>5.3910492836106716E-3</c:v>
                </c:pt>
                <c:pt idx="610">
                  <c:v>5.417156419498248E-3</c:v>
                </c:pt>
                <c:pt idx="611">
                  <c:v>5.4434962442018175E-3</c:v>
                </c:pt>
                <c:pt idx="612">
                  <c:v>5.470068757640334E-3</c:v>
                </c:pt>
                <c:pt idx="613">
                  <c:v>5.4968739598948435E-3</c:v>
                </c:pt>
                <c:pt idx="614">
                  <c:v>5.5239118510463925E-3</c:v>
                </c:pt>
                <c:pt idx="615">
                  <c:v>5.5511824311760272E-3</c:v>
                </c:pt>
                <c:pt idx="616">
                  <c:v>5.5786857003647938E-3</c:v>
                </c:pt>
                <c:pt idx="617">
                  <c:v>5.6064216584505999E-3</c:v>
                </c:pt>
                <c:pt idx="618">
                  <c:v>5.6343903057576306E-3</c:v>
                </c:pt>
                <c:pt idx="619">
                  <c:v>5.6625910420571302E-3</c:v>
                </c:pt>
                <c:pt idx="620">
                  <c:v>5.6910070649962563E-3</c:v>
                </c:pt>
                <c:pt idx="621">
                  <c:v>5.7196305736273434E-3</c:v>
                </c:pt>
                <c:pt idx="622">
                  <c:v>5.7484615678693451E-3</c:v>
                </c:pt>
                <c:pt idx="623">
                  <c:v>5.7775000478033078E-3</c:v>
                </c:pt>
                <c:pt idx="624">
                  <c:v>5.8067460134292315E-3</c:v>
                </c:pt>
                <c:pt idx="625">
                  <c:v>5.8361994648281623E-3</c:v>
                </c:pt>
                <c:pt idx="626">
                  <c:v>5.865860402162193E-3</c:v>
                </c:pt>
                <c:pt idx="627">
                  <c:v>5.8957288252692308E-3</c:v>
                </c:pt>
                <c:pt idx="628">
                  <c:v>5.9258047343924147E-3</c:v>
                </c:pt>
                <c:pt idx="629">
                  <c:v>5.9560881295317447E-3</c:v>
                </c:pt>
                <c:pt idx="630">
                  <c:v>5.9865790106872208E-3</c:v>
                </c:pt>
                <c:pt idx="631">
                  <c:v>6.0172773778588429E-3</c:v>
                </c:pt>
                <c:pt idx="632">
                  <c:v>6.0481832312897499E-3</c:v>
                </c:pt>
                <c:pt idx="633">
                  <c:v>6.0792965708178492E-3</c:v>
                </c:pt>
                <c:pt idx="634">
                  <c:v>6.1106173966862798E-3</c:v>
                </c:pt>
                <c:pt idx="635">
                  <c:v>6.1421457088139952E-3</c:v>
                </c:pt>
                <c:pt idx="636">
                  <c:v>6.1738815073630882E-3</c:v>
                </c:pt>
                <c:pt idx="637">
                  <c:v>6.2058247922525123E-3</c:v>
                </c:pt>
                <c:pt idx="638">
                  <c:v>6.2379755636443601E-3</c:v>
                </c:pt>
                <c:pt idx="639">
                  <c:v>6.2703338215386317E-3</c:v>
                </c:pt>
                <c:pt idx="640">
                  <c:v>6.3028995660974196E-3</c:v>
                </c:pt>
                <c:pt idx="641">
                  <c:v>6.3356727971586313E-3</c:v>
                </c:pt>
                <c:pt idx="642">
                  <c:v>6.3686535149654055E-3</c:v>
                </c:pt>
                <c:pt idx="643">
                  <c:v>6.4018417195177424E-3</c:v>
                </c:pt>
                <c:pt idx="644">
                  <c:v>6.4352374109777344E-3</c:v>
                </c:pt>
                <c:pt idx="645">
                  <c:v>6.468840589183289E-3</c:v>
                </c:pt>
                <c:pt idx="646">
                  <c:v>6.5026512542964987E-3</c:v>
                </c:pt>
                <c:pt idx="647">
                  <c:v>6.5366694063984099E-3</c:v>
                </c:pt>
                <c:pt idx="648">
                  <c:v>6.5708950455700688E-3</c:v>
                </c:pt>
                <c:pt idx="649">
                  <c:v>6.6053281718114754E-3</c:v>
                </c:pt>
                <c:pt idx="650">
                  <c:v>6.6399687852036759E-3</c:v>
                </c:pt>
                <c:pt idx="651">
                  <c:v>6.6748168857466705E-3</c:v>
                </c:pt>
                <c:pt idx="652">
                  <c:v>6.709872473683598E-3</c:v>
                </c:pt>
                <c:pt idx="653">
                  <c:v>6.7451355488523657E-3</c:v>
                </c:pt>
                <c:pt idx="654">
                  <c:v>6.7806061114961125E-3</c:v>
                </c:pt>
                <c:pt idx="655">
                  <c:v>6.8162841615337921E-3</c:v>
                </c:pt>
                <c:pt idx="656">
                  <c:v>6.8521696990464509E-3</c:v>
                </c:pt>
                <c:pt idx="657">
                  <c:v>6.8882627241151351E-3</c:v>
                </c:pt>
                <c:pt idx="658">
                  <c:v>6.9245632369019372E-3</c:v>
                </c:pt>
                <c:pt idx="659">
                  <c:v>6.961071237325811E-3</c:v>
                </c:pt>
                <c:pt idx="660">
                  <c:v>6.9977867255488491E-3</c:v>
                </c:pt>
                <c:pt idx="661">
                  <c:v>7.0347097016520976E-3</c:v>
                </c:pt>
                <c:pt idx="662">
                  <c:v>7.0718401654734642E-3</c:v>
                </c:pt>
                <c:pt idx="663">
                  <c:v>7.1091781173371338E-3</c:v>
                </c:pt>
                <c:pt idx="664">
                  <c:v>7.1467235571620602E-3</c:v>
                </c:pt>
                <c:pt idx="665">
                  <c:v>7.184476485110336E-3</c:v>
                </c:pt>
                <c:pt idx="666">
                  <c:v>7.2224369011819611E-3</c:v>
                </c:pt>
                <c:pt idx="667">
                  <c:v>7.2606048054579819E-3</c:v>
                </c:pt>
                <c:pt idx="668">
                  <c:v>7.2989801980194446E-3</c:v>
                </c:pt>
                <c:pt idx="669">
                  <c:v>7.3375630788663493E-3</c:v>
                </c:pt>
                <c:pt idx="670">
                  <c:v>7.3763534481607884E-3</c:v>
                </c:pt>
                <c:pt idx="671">
                  <c:v>7.4153489364336966E-3</c:v>
                </c:pt>
                <c:pt idx="672">
                  <c:v>7.4544831996858907E-3</c:v>
                </c:pt>
                <c:pt idx="673">
                  <c:v>7.4937254351437055E-3</c:v>
                </c:pt>
                <c:pt idx="674">
                  <c:v>7.5330756428881873E-3</c:v>
                </c:pt>
                <c:pt idx="675">
                  <c:v>7.5725338230003825E-3</c:v>
                </c:pt>
                <c:pt idx="676">
                  <c:v>7.6120999755613372E-3</c:v>
                </c:pt>
                <c:pt idx="677">
                  <c:v>7.651774100408959E-3</c:v>
                </c:pt>
                <c:pt idx="678">
                  <c:v>7.6915561977863867E-3</c:v>
                </c:pt>
                <c:pt idx="679">
                  <c:v>7.7314462676936202E-3</c:v>
                </c:pt>
                <c:pt idx="680">
                  <c:v>7.7714443099685671E-3</c:v>
                </c:pt>
                <c:pt idx="681">
                  <c:v>7.8115503249354123E-3</c:v>
                </c:pt>
                <c:pt idx="682">
                  <c:v>7.8517643124320635E-3</c:v>
                </c:pt>
                <c:pt idx="683">
                  <c:v>7.8920862726206131E-3</c:v>
                </c:pt>
                <c:pt idx="684">
                  <c:v>7.9325162053389686E-3</c:v>
                </c:pt>
                <c:pt idx="685">
                  <c:v>7.9730541108302688E-3</c:v>
                </c:pt>
                <c:pt idx="686">
                  <c:v>8.0136999890945138E-3</c:v>
                </c:pt>
                <c:pt idx="687">
                  <c:v>8.0544538400506571E-3</c:v>
                </c:pt>
                <c:pt idx="688">
                  <c:v>8.0953156638607915E-3</c:v>
                </c:pt>
                <c:pt idx="689">
                  <c:v>8.1362854604438706E-3</c:v>
                </c:pt>
                <c:pt idx="690">
                  <c:v>8.1773632300430332E-3</c:v>
                </c:pt>
                <c:pt idx="691">
                  <c:v>8.2185489724151406E-3</c:v>
                </c:pt>
                <c:pt idx="692">
                  <c:v>8.2598426878033315E-3</c:v>
                </c:pt>
                <c:pt idx="693">
                  <c:v>8.301244376207606E-3</c:v>
                </c:pt>
                <c:pt idx="694">
                  <c:v>8.3427540376279641E-3</c:v>
                </c:pt>
                <c:pt idx="695">
                  <c:v>8.3843716720644057E-3</c:v>
                </c:pt>
                <c:pt idx="696">
                  <c:v>8.4320668948045796E-3</c:v>
                </c:pt>
                <c:pt idx="697">
                  <c:v>8.4739159001634423E-3</c:v>
                </c:pt>
                <c:pt idx="698">
                  <c:v>8.5158728787815274E-3</c:v>
                </c:pt>
                <c:pt idx="699">
                  <c:v>8.5579378305777887E-3</c:v>
                </c:pt>
                <c:pt idx="700">
                  <c:v>8.6001107557143186E-3</c:v>
                </c:pt>
                <c:pt idx="701">
                  <c:v>8.6423916541100709E-3</c:v>
                </c:pt>
                <c:pt idx="702">
                  <c:v>8.6847805257650457E-3</c:v>
                </c:pt>
                <c:pt idx="703">
                  <c:v>8.7272773707602891E-3</c:v>
                </c:pt>
                <c:pt idx="704">
                  <c:v>8.7698821892578938E-3</c:v>
                </c:pt>
                <c:pt idx="705">
                  <c:v>8.8125949810957671E-3</c:v>
                </c:pt>
                <c:pt idx="706">
                  <c:v>8.855415746517048E-3</c:v>
                </c:pt>
                <c:pt idx="707">
                  <c:v>8.8983444854406901E-3</c:v>
                </c:pt>
                <c:pt idx="708">
                  <c:v>8.9413811977856472E-3</c:v>
                </c:pt>
                <c:pt idx="709">
                  <c:v>8.9845258838761044E-3</c:v>
                </c:pt>
                <c:pt idx="710">
                  <c:v>9.0277785434689228E-3</c:v>
                </c:pt>
                <c:pt idx="711">
                  <c:v>9.0711391768882876E-3</c:v>
                </c:pt>
                <c:pt idx="712">
                  <c:v>9.11460778389106E-3</c:v>
                </c:pt>
                <c:pt idx="713">
                  <c:v>9.1581843647203787E-3</c:v>
                </c:pt>
                <c:pt idx="714">
                  <c:v>9.2018689192141512E-3</c:v>
                </c:pt>
                <c:pt idx="715">
                  <c:v>9.2456614476965626E-3</c:v>
                </c:pt>
                <c:pt idx="716">
                  <c:v>9.2895619499244741E-3</c:v>
                </c:pt>
                <c:pt idx="717">
                  <c:v>9.3335704260599783E-3</c:v>
                </c:pt>
                <c:pt idx="718">
                  <c:v>9.3776868761030752E-3</c:v>
                </c:pt>
                <c:pt idx="719">
                  <c:v>9.4219113002158572E-3</c:v>
                </c:pt>
                <c:pt idx="720">
                  <c:v>9.4662436983172782E-3</c:v>
                </c:pt>
                <c:pt idx="721">
                  <c:v>9.5106840704883844E-3</c:v>
                </c:pt>
                <c:pt idx="722">
                  <c:v>9.5552324167291758E-3</c:v>
                </c:pt>
                <c:pt idx="723">
                  <c:v>9.5998832643895415E-3</c:v>
                </c:pt>
                <c:pt idx="724">
                  <c:v>9.6444833749709247E-3</c:v>
                </c:pt>
                <c:pt idx="725">
                  <c:v>9.6889616020767733E-3</c:v>
                </c:pt>
                <c:pt idx="726">
                  <c:v>9.7333179458691799E-3</c:v>
                </c:pt>
                <c:pt idx="727">
                  <c:v>9.7775524061050056E-3</c:v>
                </c:pt>
                <c:pt idx="728">
                  <c:v>9.8216649827842506E-3</c:v>
                </c:pt>
                <c:pt idx="729">
                  <c:v>9.8656556759069147E-3</c:v>
                </c:pt>
                <c:pt idx="730">
                  <c:v>9.9095244853919517E-3</c:v>
                </c:pt>
                <c:pt idx="731">
                  <c:v>9.9532714111583154E-3</c:v>
                </c:pt>
                <c:pt idx="732">
                  <c:v>9.9968964532870519E-3</c:v>
                </c:pt>
                <c:pt idx="733">
                  <c:v>1.0040399611616069E-2</c:v>
                </c:pt>
                <c:pt idx="734">
                  <c:v>1.0083780886145366E-2</c:v>
                </c:pt>
                <c:pt idx="735">
                  <c:v>1.0127040276874943E-2</c:v>
                </c:pt>
                <c:pt idx="736">
                  <c:v>1.0170177783642709E-2</c:v>
                </c:pt>
                <c:pt idx="737">
                  <c:v>1.0213193406529708E-2</c:v>
                </c:pt>
                <c:pt idx="738">
                  <c:v>1.0256087145373849E-2</c:v>
                </c:pt>
                <c:pt idx="739">
                  <c:v>1.0298859000175131E-2</c:v>
                </c:pt>
                <c:pt idx="740">
                  <c:v>1.0341508971014601E-2</c:v>
                </c:pt>
                <c:pt idx="741">
                  <c:v>1.0384037057730167E-2</c:v>
                </c:pt>
                <c:pt idx="742">
                  <c:v>1.0426443260240781E-2</c:v>
                </c:pt>
                <c:pt idx="743">
                  <c:v>1.0468727578546444E-2</c:v>
                </c:pt>
                <c:pt idx="744">
                  <c:v>1.0510890012647156E-2</c:v>
                </c:pt>
                <c:pt idx="745">
                  <c:v>1.0552930562542917E-2</c:v>
                </c:pt>
                <c:pt idx="746">
                  <c:v>1.0594849227990588E-2</c:v>
                </c:pt>
                <c:pt idx="747">
                  <c:v>1.0636646009233308E-2</c:v>
                </c:pt>
                <c:pt idx="748">
                  <c:v>1.0678320905946892E-2</c:v>
                </c:pt>
                <c:pt idx="749">
                  <c:v>1.0719873918293432E-2</c:v>
                </c:pt>
                <c:pt idx="750">
                  <c:v>1.0761305046110836E-2</c:v>
                </c:pt>
                <c:pt idx="751">
                  <c:v>1.0802614289399104E-2</c:v>
                </c:pt>
                <c:pt idx="752">
                  <c:v>1.0843801648158236E-2</c:v>
                </c:pt>
                <c:pt idx="753">
                  <c:v>1.0884867122307185E-2</c:v>
                </c:pt>
                <c:pt idx="754">
                  <c:v>1.0925810711764905E-2</c:v>
                </c:pt>
                <c:pt idx="755">
                  <c:v>1.0966632416531397E-2</c:v>
                </c:pt>
                <c:pt idx="756">
                  <c:v>1.1007332236606659E-2</c:v>
                </c:pt>
                <c:pt idx="757">
                  <c:v>1.1047910171828601E-2</c:v>
                </c:pt>
                <c:pt idx="758">
                  <c:v>1.1088366222278268E-2</c:v>
                </c:pt>
                <c:pt idx="759">
                  <c:v>1.1128700387955659E-2</c:v>
                </c:pt>
                <c:pt idx="760">
                  <c:v>1.1168912668698683E-2</c:v>
                </c:pt>
                <c:pt idx="761">
                  <c:v>1.1209003064426293E-2</c:v>
                </c:pt>
                <c:pt idx="762">
                  <c:v>1.1248971575300581E-2</c:v>
                </c:pt>
                <c:pt idx="763">
                  <c:v>1.1288818200997364E-2</c:v>
                </c:pt>
                <c:pt idx="764">
                  <c:v>1.1328542941759778E-2</c:v>
                </c:pt>
                <c:pt idx="765">
                  <c:v>1.1368145797344686E-2</c:v>
                </c:pt>
                <c:pt idx="766">
                  <c:v>1.1407626767914181E-2</c:v>
                </c:pt>
                <c:pt idx="767">
                  <c:v>1.1446985853225122E-2</c:v>
                </c:pt>
                <c:pt idx="768">
                  <c:v>1.1486223053358557E-2</c:v>
                </c:pt>
                <c:pt idx="769">
                  <c:v>1.152533836823344E-2</c:v>
                </c:pt>
                <c:pt idx="770">
                  <c:v>1.156433179784977E-2</c:v>
                </c:pt>
                <c:pt idx="771">
                  <c:v>1.1603203342045454E-2</c:v>
                </c:pt>
                <c:pt idx="772">
                  <c:v>1.1641953000901539E-2</c:v>
                </c:pt>
                <c:pt idx="773">
                  <c:v>1.1680580774336979E-2</c:v>
                </c:pt>
                <c:pt idx="774">
                  <c:v>1.1719086662351774E-2</c:v>
                </c:pt>
                <c:pt idx="775">
                  <c:v>1.175746943077316E-2</c:v>
                </c:pt>
                <c:pt idx="776">
                  <c:v>1.1795524207651731E-2</c:v>
                </c:pt>
                <c:pt idx="777">
                  <c:v>1.1833094253532739E-2</c:v>
                </c:pt>
                <c:pt idx="778">
                  <c:v>1.1870179568416184E-2</c:v>
                </c:pt>
                <c:pt idx="779">
                  <c:v>1.1906780152139973E-2</c:v>
                </c:pt>
                <c:pt idx="780">
                  <c:v>1.1942896004379921E-2</c:v>
                </c:pt>
                <c:pt idx="781">
                  <c:v>1.1978527125217076E-2</c:v>
                </c:pt>
                <c:pt idx="782">
                  <c:v>1.2013673514408296E-2</c:v>
                </c:pt>
                <c:pt idx="783">
                  <c:v>1.2048335171872537E-2</c:v>
                </c:pt>
                <c:pt idx="784">
                  <c:v>1.208251209736666E-2</c:v>
                </c:pt>
                <c:pt idx="785">
                  <c:v>1.2116204290728572E-2</c:v>
                </c:pt>
                <c:pt idx="786">
                  <c:v>1.2149411752039319E-2</c:v>
                </c:pt>
                <c:pt idx="787">
                  <c:v>1.2182134480974716E-2</c:v>
                </c:pt>
                <c:pt idx="788">
                  <c:v>1.2214372477453717E-2</c:v>
                </c:pt>
                <c:pt idx="789">
                  <c:v>1.2246125741314229E-2</c:v>
                </c:pt>
                <c:pt idx="790">
                  <c:v>1.2277394272556252E-2</c:v>
                </c:pt>
                <c:pt idx="791">
                  <c:v>1.2308178070936648E-2</c:v>
                </c:pt>
                <c:pt idx="792">
                  <c:v>1.2338477136293324E-2</c:v>
                </c:pt>
                <c:pt idx="793">
                  <c:v>1.236829146862628E-2</c:v>
                </c:pt>
                <c:pt idx="794">
                  <c:v>1.2397621067773423E-2</c:v>
                </c:pt>
                <c:pt idx="795">
                  <c:v>1.2426465933653708E-2</c:v>
                </c:pt>
                <c:pt idx="796">
                  <c:v>1.245482606610504E-2</c:v>
                </c:pt>
                <c:pt idx="797">
                  <c:v>1.2482701464965329E-2</c:v>
                </c:pt>
                <c:pt idx="798">
                  <c:v>1.2510092130234574E-2</c:v>
                </c:pt>
                <c:pt idx="799">
                  <c:v>1.2536998061669635E-2</c:v>
                </c:pt>
                <c:pt idx="800">
                  <c:v>1.2563419259270514E-2</c:v>
                </c:pt>
                <c:pt idx="801">
                  <c:v>1.2589355722956164E-2</c:v>
                </c:pt>
                <c:pt idx="802">
                  <c:v>1.2614807452483445E-2</c:v>
                </c:pt>
                <c:pt idx="803">
                  <c:v>1.2639774447852359E-2</c:v>
                </c:pt>
                <c:pt idx="804">
                  <c:v>1.2664256708981858E-2</c:v>
                </c:pt>
                <c:pt idx="805">
                  <c:v>1.268825423570985E-2</c:v>
                </c:pt>
                <c:pt idx="806">
                  <c:v>1.2711767028117382E-2</c:v>
                </c:pt>
                <c:pt idx="807">
                  <c:v>1.2734795085799222E-2</c:v>
                </c:pt>
                <c:pt idx="808">
                  <c:v>1.2757338408836416E-2</c:v>
                </c:pt>
                <c:pt idx="809">
                  <c:v>1.2779396997228964E-2</c:v>
                </c:pt>
                <c:pt idx="810">
                  <c:v>1.2800970850733728E-2</c:v>
                </c:pt>
                <c:pt idx="811">
                  <c:v>1.2822059969269661E-2</c:v>
                </c:pt>
                <c:pt idx="812">
                  <c:v>1.284266435291781E-2</c:v>
                </c:pt>
                <c:pt idx="813">
                  <c:v>1.2862784001353988E-2</c:v>
                </c:pt>
                <c:pt idx="814">
                  <c:v>1.288241891474029E-2</c:v>
                </c:pt>
                <c:pt idx="815">
                  <c:v>1.2901569092833576E-2</c:v>
                </c:pt>
                <c:pt idx="816">
                  <c:v>1.2920234535633845E-2</c:v>
                </c:pt>
                <c:pt idx="817">
                  <c:v>1.2938415242979007E-2</c:v>
                </c:pt>
                <c:pt idx="818">
                  <c:v>1.2956111214950106E-2</c:v>
                </c:pt>
                <c:pt idx="819">
                  <c:v>1.2973322451304004E-2</c:v>
                </c:pt>
                <c:pt idx="820">
                  <c:v>1.2990048952121747E-2</c:v>
                </c:pt>
                <c:pt idx="821">
                  <c:v>1.3006290717322289E-2</c:v>
                </c:pt>
                <c:pt idx="822">
                  <c:v>1.3022047746662491E-2</c:v>
                </c:pt>
                <c:pt idx="823">
                  <c:v>1.3037320040304445E-2</c:v>
                </c:pt>
                <c:pt idx="824">
                  <c:v>1.305210759808606E-2</c:v>
                </c:pt>
                <c:pt idx="825">
                  <c:v>1.3066410419845242E-2</c:v>
                </c:pt>
                <c:pt idx="826">
                  <c:v>1.3080228505744085E-2</c:v>
                </c:pt>
                <c:pt idx="827">
                  <c:v>1.3093561855458402E-2</c:v>
                </c:pt>
                <c:pt idx="828">
                  <c:v>1.3106561399937044E-2</c:v>
                </c:pt>
                <c:pt idx="829">
                  <c:v>1.3119552220107744E-2</c:v>
                </c:pt>
                <c:pt idx="830">
                  <c:v>1.3132545926336503E-2</c:v>
                </c:pt>
                <c:pt idx="831">
                  <c:v>1.3145542518461228E-2</c:v>
                </c:pt>
                <c:pt idx="832">
                  <c:v>1.3158541996481921E-2</c:v>
                </c:pt>
                <c:pt idx="833">
                  <c:v>1.3171544360479626E-2</c:v>
                </c:pt>
                <c:pt idx="834">
                  <c:v>1.3184549610373297E-2</c:v>
                </c:pt>
                <c:pt idx="835">
                  <c:v>1.3197557746162936E-2</c:v>
                </c:pt>
                <c:pt idx="836">
                  <c:v>1.3210568767929587E-2</c:v>
                </c:pt>
                <c:pt idx="837">
                  <c:v>1.3223582675592205E-2</c:v>
                </c:pt>
                <c:pt idx="838">
                  <c:v>1.3236599469231836E-2</c:v>
                </c:pt>
                <c:pt idx="839">
                  <c:v>1.3249619148767433E-2</c:v>
                </c:pt>
                <c:pt idx="840">
                  <c:v>1.3262641714198997E-2</c:v>
                </c:pt>
                <c:pt idx="841">
                  <c:v>1.3275667165607574E-2</c:v>
                </c:pt>
                <c:pt idx="842">
                  <c:v>1.3288695502993164E-2</c:v>
                </c:pt>
                <c:pt idx="843">
                  <c:v>1.3301726726274721E-2</c:v>
                </c:pt>
                <c:pt idx="844">
                  <c:v>1.3314760835452244E-2</c:v>
                </c:pt>
                <c:pt idx="845">
                  <c:v>1.3327797830525734E-2</c:v>
                </c:pt>
                <c:pt idx="846">
                  <c:v>1.3340837711657283E-2</c:v>
                </c:pt>
                <c:pt idx="847">
                  <c:v>1.3353880478684799E-2</c:v>
                </c:pt>
                <c:pt idx="848">
                  <c:v>1.3366926131608281E-2</c:v>
                </c:pt>
                <c:pt idx="849">
                  <c:v>1.3379974670508776E-2</c:v>
                </c:pt>
                <c:pt idx="850">
                  <c:v>1.3393026095224192E-2</c:v>
                </c:pt>
                <c:pt idx="851">
                  <c:v>1.3406080405997667E-2</c:v>
                </c:pt>
                <c:pt idx="852">
                  <c:v>1.3425228216215798E-2</c:v>
                </c:pt>
                <c:pt idx="853">
                  <c:v>1.3438290496918434E-2</c:v>
                </c:pt>
                <c:pt idx="854">
                  <c:v>1.3451355664732731E-2</c:v>
                </c:pt>
                <c:pt idx="855">
                  <c:v>1.3464423719604659E-2</c:v>
                </c:pt>
                <c:pt idx="856">
                  <c:v>1.3477494661561231E-2</c:v>
                </c:pt>
                <c:pt idx="857">
                  <c:v>1.3490568490602447E-2</c:v>
                </c:pt>
                <c:pt idx="858">
                  <c:v>1.3503645206755326E-2</c:v>
                </c:pt>
                <c:pt idx="859">
                  <c:v>1.3516724809965835E-2</c:v>
                </c:pt>
                <c:pt idx="860">
                  <c:v>1.3529807300288004E-2</c:v>
                </c:pt>
                <c:pt idx="861">
                  <c:v>1.3542892677667803E-2</c:v>
                </c:pt>
                <c:pt idx="862">
                  <c:v>1.3555980942159264E-2</c:v>
                </c:pt>
                <c:pt idx="863">
                  <c:v>1.356907209373537E-2</c:v>
                </c:pt>
                <c:pt idx="864">
                  <c:v>1.3582166132423136E-2</c:v>
                </c:pt>
                <c:pt idx="865">
                  <c:v>1.3595263058195547E-2</c:v>
                </c:pt>
                <c:pt idx="866">
                  <c:v>1.3608362871052606E-2</c:v>
                </c:pt>
                <c:pt idx="867">
                  <c:v>1.3621465570994308E-2</c:v>
                </c:pt>
                <c:pt idx="868">
                  <c:v>1.36396789951021E-2</c:v>
                </c:pt>
                <c:pt idx="869">
                  <c:v>1.3652787726345927E-2</c:v>
                </c:pt>
                <c:pt idx="870">
                  <c:v>1.3665899343566767E-2</c:v>
                </c:pt>
                <c:pt idx="871">
                  <c:v>1.3679013846683574E-2</c:v>
                </c:pt>
                <c:pt idx="872">
                  <c:v>1.3692131235777394E-2</c:v>
                </c:pt>
                <c:pt idx="873">
                  <c:v>1.3705251510848226E-2</c:v>
                </c:pt>
                <c:pt idx="874">
                  <c:v>1.3718374671815026E-2</c:v>
                </c:pt>
                <c:pt idx="875">
                  <c:v>1.3731500718758838E-2</c:v>
                </c:pt>
                <c:pt idx="876">
                  <c:v>1.374462965151757E-2</c:v>
                </c:pt>
                <c:pt idx="877">
                  <c:v>1.3757761470334362E-2</c:v>
                </c:pt>
                <c:pt idx="878">
                  <c:v>1.3770896175128167E-2</c:v>
                </c:pt>
                <c:pt idx="879">
                  <c:v>1.3784034522790201E-2</c:v>
                </c:pt>
                <c:pt idx="880">
                  <c:v>1.3797197711218345E-2</c:v>
                </c:pt>
                <c:pt idx="881">
                  <c:v>1.3810395581943524E-2</c:v>
                </c:pt>
                <c:pt idx="882">
                  <c:v>1.3823628135046784E-2</c:v>
                </c:pt>
                <c:pt idx="883">
                  <c:v>1.3836895370447078E-2</c:v>
                </c:pt>
                <c:pt idx="884">
                  <c:v>1.3850197288306498E-2</c:v>
                </c:pt>
                <c:pt idx="885">
                  <c:v>1.3863533888462953E-2</c:v>
                </c:pt>
                <c:pt idx="886">
                  <c:v>1.3876905171078535E-2</c:v>
                </c:pt>
                <c:pt idx="887">
                  <c:v>1.3890311136072198E-2</c:v>
                </c:pt>
                <c:pt idx="888">
                  <c:v>1.3903751783443941E-2</c:v>
                </c:pt>
                <c:pt idx="889">
                  <c:v>1.3917227113193764E-2</c:v>
                </c:pt>
                <c:pt idx="890">
                  <c:v>1.3930737125402715E-2</c:v>
                </c:pt>
                <c:pt idx="891">
                  <c:v>1.3944281819908699E-2</c:v>
                </c:pt>
                <c:pt idx="892">
                  <c:v>1.3957861196873811E-2</c:v>
                </c:pt>
                <c:pt idx="893">
                  <c:v>1.3971475256217003E-2</c:v>
                </c:pt>
                <c:pt idx="894">
                  <c:v>1.3985123998100368E-2</c:v>
                </c:pt>
                <c:pt idx="895">
                  <c:v>1.3998807422199722E-2</c:v>
                </c:pt>
                <c:pt idx="896">
                  <c:v>1.4012525528920294E-2</c:v>
                </c:pt>
                <c:pt idx="897">
                  <c:v>1.4026278318018948E-2</c:v>
                </c:pt>
                <c:pt idx="898">
                  <c:v>1.4040065789414635E-2</c:v>
                </c:pt>
                <c:pt idx="899">
                  <c:v>1.4053887943350496E-2</c:v>
                </c:pt>
                <c:pt idx="900">
                  <c:v>1.4067744779745484E-2</c:v>
                </c:pt>
                <c:pt idx="901">
                  <c:v>1.4081636298518552E-2</c:v>
                </c:pt>
                <c:pt idx="902">
                  <c:v>1.4095562499831793E-2</c:v>
                </c:pt>
                <c:pt idx="903">
                  <c:v>1.4109523383442069E-2</c:v>
                </c:pt>
                <c:pt idx="904">
                  <c:v>1.4123518949592517E-2</c:v>
                </c:pt>
                <c:pt idx="905">
                  <c:v>1.4137549198202093E-2</c:v>
                </c:pt>
                <c:pt idx="906">
                  <c:v>1.4151614129270795E-2</c:v>
                </c:pt>
                <c:pt idx="907">
                  <c:v>1.4165713742879671E-2</c:v>
                </c:pt>
                <c:pt idx="908">
                  <c:v>1.4179848038785581E-2</c:v>
                </c:pt>
                <c:pt idx="909">
                  <c:v>1.419401701731271E-2</c:v>
                </c:pt>
                <c:pt idx="910">
                  <c:v>1.420822067821792E-2</c:v>
                </c:pt>
                <c:pt idx="911">
                  <c:v>1.4222459021663303E-2</c:v>
                </c:pt>
                <c:pt idx="912">
                  <c:v>1.4236732047648859E-2</c:v>
                </c:pt>
                <c:pt idx="913">
                  <c:v>1.4251039756012496E-2</c:v>
                </c:pt>
                <c:pt idx="914">
                  <c:v>1.4265382146916306E-2</c:v>
                </c:pt>
                <c:pt idx="915">
                  <c:v>1.4279759220279242E-2</c:v>
                </c:pt>
                <c:pt idx="916">
                  <c:v>1.4294170976182352E-2</c:v>
                </c:pt>
                <c:pt idx="917">
                  <c:v>1.4308617414544589E-2</c:v>
                </c:pt>
                <c:pt idx="918">
                  <c:v>1.4323098535528045E-2</c:v>
                </c:pt>
                <c:pt idx="919">
                  <c:v>1.4337614338889582E-2</c:v>
                </c:pt>
                <c:pt idx="920">
                  <c:v>1.4352164824872338E-2</c:v>
                </c:pt>
                <c:pt idx="921">
                  <c:v>1.4366749993314221E-2</c:v>
                </c:pt>
                <c:pt idx="922">
                  <c:v>1.4381369844296277E-2</c:v>
                </c:pt>
                <c:pt idx="923">
                  <c:v>1.4396024377818506E-2</c:v>
                </c:pt>
                <c:pt idx="924">
                  <c:v>1.4410713593880908E-2</c:v>
                </c:pt>
                <c:pt idx="925">
                  <c:v>1.4425437492483484E-2</c:v>
                </c:pt>
                <c:pt idx="926">
                  <c:v>1.4440196073626232E-2</c:v>
                </c:pt>
                <c:pt idx="927">
                  <c:v>1.4454989337309154E-2</c:v>
                </c:pt>
                <c:pt idx="928">
                  <c:v>1.4469817283532249E-2</c:v>
                </c:pt>
                <c:pt idx="929">
                  <c:v>1.4484679912295517E-2</c:v>
                </c:pt>
                <c:pt idx="930">
                  <c:v>1.4499577223680005E-2</c:v>
                </c:pt>
                <c:pt idx="931">
                  <c:v>1.4514504232691072E-2</c:v>
                </c:pt>
                <c:pt idx="932">
                  <c:v>1.4529321361667069E-2</c:v>
                </c:pt>
                <c:pt idx="933">
                  <c:v>1.4543963806569193E-2</c:v>
                </c:pt>
                <c:pt idx="934">
                  <c:v>1.4558431567397445E-2</c:v>
                </c:pt>
                <c:pt idx="935">
                  <c:v>1.4572724644232871E-2</c:v>
                </c:pt>
                <c:pt idx="936">
                  <c:v>1.4586843036913377E-2</c:v>
                </c:pt>
                <c:pt idx="937">
                  <c:v>1.4600786745520011E-2</c:v>
                </c:pt>
                <c:pt idx="938">
                  <c:v>1.4614555769971727E-2</c:v>
                </c:pt>
                <c:pt idx="939">
                  <c:v>1.4628150110349569E-2</c:v>
                </c:pt>
                <c:pt idx="940">
                  <c:v>1.4641569766491447E-2</c:v>
                </c:pt>
                <c:pt idx="941">
                  <c:v>1.4654814738478406E-2</c:v>
                </c:pt>
                <c:pt idx="942">
                  <c:v>1.4667885026310445E-2</c:v>
                </c:pt>
                <c:pt idx="943">
                  <c:v>1.4680780629825474E-2</c:v>
                </c:pt>
                <c:pt idx="944">
                  <c:v>1.4693501549185584E-2</c:v>
                </c:pt>
                <c:pt idx="945">
                  <c:v>1.4706047784228682E-2</c:v>
                </c:pt>
                <c:pt idx="946">
                  <c:v>1.4718419334954769E-2</c:v>
                </c:pt>
                <c:pt idx="947">
                  <c:v>1.473061620144489E-2</c:v>
                </c:pt>
                <c:pt idx="948">
                  <c:v>1.4742638383699047E-2</c:v>
                </c:pt>
                <c:pt idx="949">
                  <c:v>1.47544858814741E-2</c:v>
                </c:pt>
                <c:pt idx="950">
                  <c:v>1.4766158695013187E-2</c:v>
                </c:pt>
                <c:pt idx="951">
                  <c:v>1.4777656824154217E-2</c:v>
                </c:pt>
                <c:pt idx="952">
                  <c:v>1.4788980268897189E-2</c:v>
                </c:pt>
                <c:pt idx="953">
                  <c:v>1.4800129029242104E-2</c:v>
                </c:pt>
                <c:pt idx="954">
                  <c:v>1.4811103105188961E-2</c:v>
                </c:pt>
                <c:pt idx="955">
                  <c:v>1.482190249673776E-2</c:v>
                </c:pt>
                <c:pt idx="956">
                  <c:v>1.4832527203807455E-2</c:v>
                </c:pt>
                <c:pt idx="957">
                  <c:v>1.4842977226398046E-2</c:v>
                </c:pt>
                <c:pt idx="958">
                  <c:v>1.4853252564509534E-2</c:v>
                </c:pt>
                <c:pt idx="959">
                  <c:v>1.4863353218222963E-2</c:v>
                </c:pt>
                <c:pt idx="960">
                  <c:v>1.4873279187376243E-2</c:v>
                </c:pt>
                <c:pt idx="961">
                  <c:v>1.4883030471969372E-2</c:v>
                </c:pt>
                <c:pt idx="962">
                  <c:v>1.4892607072164443E-2</c:v>
                </c:pt>
                <c:pt idx="963">
                  <c:v>1.4902008987637272E-2</c:v>
                </c:pt>
                <c:pt idx="964">
                  <c:v>1.4911236218712043E-2</c:v>
                </c:pt>
                <c:pt idx="965">
                  <c:v>1.4920288765064571E-2</c:v>
                </c:pt>
                <c:pt idx="966">
                  <c:v>1.4929166626937995E-2</c:v>
                </c:pt>
                <c:pt idx="967">
                  <c:v>1.4937869804170223E-2</c:v>
                </c:pt>
                <c:pt idx="968">
                  <c:v>1.4946398296761254E-2</c:v>
                </c:pt>
                <c:pt idx="969">
                  <c:v>1.4954752104792135E-2</c:v>
                </c:pt>
                <c:pt idx="970">
                  <c:v>1.4962931228262866E-2</c:v>
                </c:pt>
                <c:pt idx="971">
                  <c:v>1.4970935666930307E-2</c:v>
                </c:pt>
                <c:pt idx="972">
                  <c:v>1.4978765421037599E-2</c:v>
                </c:pt>
                <c:pt idx="973">
                  <c:v>1.4986420490422647E-2</c:v>
                </c:pt>
                <c:pt idx="974">
                  <c:v>1.4993900875166499E-2</c:v>
                </c:pt>
                <c:pt idx="975">
                  <c:v>1.5001206575188109E-2</c:v>
                </c:pt>
                <c:pt idx="976">
                  <c:v>1.5008337590568521E-2</c:v>
                </c:pt>
                <c:pt idx="977">
                  <c:v>1.5015293921145645E-2</c:v>
                </c:pt>
                <c:pt idx="978">
                  <c:v>1.5022075567081572E-2</c:v>
                </c:pt>
                <c:pt idx="979">
                  <c:v>1.502868252821421E-2</c:v>
                </c:pt>
                <c:pt idx="980">
                  <c:v>1.5035114804705652E-2</c:v>
                </c:pt>
                <c:pt idx="981">
                  <c:v>1.5041372396393804E-2</c:v>
                </c:pt>
                <c:pt idx="982">
                  <c:v>1.5047455303278667E-2</c:v>
                </c:pt>
                <c:pt idx="983">
                  <c:v>1.5053363525522334E-2</c:v>
                </c:pt>
                <c:pt idx="984">
                  <c:v>1.5059097062800619E-2</c:v>
                </c:pt>
                <c:pt idx="985">
                  <c:v>1.5064655915437708E-2</c:v>
                </c:pt>
                <c:pt idx="986">
                  <c:v>1.5070040083271508E-2</c:v>
                </c:pt>
                <c:pt idx="987">
                  <c:v>1.5075249566220972E-2</c:v>
                </c:pt>
                <c:pt idx="988">
                  <c:v>1.5080284364448193E-2</c:v>
                </c:pt>
                <c:pt idx="989">
                  <c:v>1.5085144477791079E-2</c:v>
                </c:pt>
                <c:pt idx="990">
                  <c:v>1.5089829906411723E-2</c:v>
                </c:pt>
                <c:pt idx="991">
                  <c:v>1.509434065014803E-2</c:v>
                </c:pt>
                <c:pt idx="992">
                  <c:v>1.5098676709081049E-2</c:v>
                </c:pt>
                <c:pt idx="993">
                  <c:v>1.5102838083048686E-2</c:v>
                </c:pt>
                <c:pt idx="994">
                  <c:v>1.5106824772294081E-2</c:v>
                </c:pt>
                <c:pt idx="995">
                  <c:v>1.5110636776736186E-2</c:v>
                </c:pt>
                <c:pt idx="996">
                  <c:v>1.511427409621291E-2</c:v>
                </c:pt>
                <c:pt idx="997">
                  <c:v>1.5117736730805298E-2</c:v>
                </c:pt>
                <c:pt idx="998">
                  <c:v>1.5121024680594397E-2</c:v>
                </c:pt>
                <c:pt idx="999">
                  <c:v>1.5124137945499161E-2</c:v>
                </c:pt>
                <c:pt idx="1000">
                  <c:v>1.5127076525519589E-2</c:v>
                </c:pt>
                <c:pt idx="1001">
                  <c:v>1.5129840420655682E-2</c:v>
                </c:pt>
                <c:pt idx="1002">
                  <c:v>1.513242963090744E-2</c:v>
                </c:pt>
                <c:pt idx="1003">
                  <c:v>1.5134844156274863E-2</c:v>
                </c:pt>
                <c:pt idx="1004">
                  <c:v>1.513708399675795E-2</c:v>
                </c:pt>
                <c:pt idx="1005">
                  <c:v>1.5139149152275655E-2</c:v>
                </c:pt>
                <c:pt idx="1006">
                  <c:v>1.5141039622990071E-2</c:v>
                </c:pt>
                <c:pt idx="1007">
                  <c:v>1.5142755408820152E-2</c:v>
                </c:pt>
                <c:pt idx="1008">
                  <c:v>1.5144502406950755E-2</c:v>
                </c:pt>
                <c:pt idx="1009">
                  <c:v>1.5145843867889752E-2</c:v>
                </c:pt>
                <c:pt idx="1010">
                  <c:v>1.5147010643944414E-2</c:v>
                </c:pt>
                <c:pt idx="1011">
                  <c:v>1.5148002735114741E-2</c:v>
                </c:pt>
                <c:pt idx="1012">
                  <c:v>1.5148820141400732E-2</c:v>
                </c:pt>
                <c:pt idx="1013">
                  <c:v>1.5149462862721341E-2</c:v>
                </c:pt>
                <c:pt idx="1014">
                  <c:v>1.5149930899157615E-2</c:v>
                </c:pt>
                <c:pt idx="1015">
                  <c:v>1.5150224250628508E-2</c:v>
                </c:pt>
                <c:pt idx="1016">
                  <c:v>1.5150342917296111E-2</c:v>
                </c:pt>
                <c:pt idx="1017">
                  <c:v>1.5150286898917287E-2</c:v>
                </c:pt>
                <c:pt idx="1018">
                  <c:v>1.5150056195735173E-2</c:v>
                </c:pt>
                <c:pt idx="1019">
                  <c:v>1.5149650807587678E-2</c:v>
                </c:pt>
                <c:pt idx="1020">
                  <c:v>1.5149070734474801E-2</c:v>
                </c:pt>
                <c:pt idx="1021">
                  <c:v>1.5148315976477589E-2</c:v>
                </c:pt>
                <c:pt idx="1022">
                  <c:v>1.5147386533596041E-2</c:v>
                </c:pt>
                <c:pt idx="1023">
                  <c:v>1.5146282405830158E-2</c:v>
                </c:pt>
                <c:pt idx="1024">
                  <c:v>1.5145003593098894E-2</c:v>
                </c:pt>
                <c:pt idx="1025">
                  <c:v>1.5143550095483294E-2</c:v>
                </c:pt>
                <c:pt idx="1026">
                  <c:v>1.5141921912983358E-2</c:v>
                </c:pt>
                <c:pt idx="1027">
                  <c:v>1.5140119045518041E-2</c:v>
                </c:pt>
                <c:pt idx="1028">
                  <c:v>1.5138141493168389E-2</c:v>
                </c:pt>
                <c:pt idx="1029">
                  <c:v>1.5135989255934401E-2</c:v>
                </c:pt>
                <c:pt idx="1030">
                  <c:v>1.5133662333897124E-2</c:v>
                </c:pt>
                <c:pt idx="1031">
                  <c:v>1.5131160726894466E-2</c:v>
                </c:pt>
                <c:pt idx="1032">
                  <c:v>1.5128484435007472E-2</c:v>
                </c:pt>
                <c:pt idx="1033">
                  <c:v>1.5125633458155097E-2</c:v>
                </c:pt>
                <c:pt idx="1034">
                  <c:v>1.5122607796499432E-2</c:v>
                </c:pt>
                <c:pt idx="1035">
                  <c:v>1.5119407948799291E-2</c:v>
                </c:pt>
                <c:pt idx="1036">
                  <c:v>1.5116116722309059E-2</c:v>
                </c:pt>
                <c:pt idx="1037">
                  <c:v>1.5112797469204464E-2</c:v>
                </c:pt>
                <c:pt idx="1038">
                  <c:v>1.5109450189890739E-2</c:v>
                </c:pt>
                <c:pt idx="1039">
                  <c:v>1.5106074884043696E-2</c:v>
                </c:pt>
                <c:pt idx="1040">
                  <c:v>1.5102671551744384E-2</c:v>
                </c:pt>
                <c:pt idx="1041">
                  <c:v>1.5099240193154895E-2</c:v>
                </c:pt>
                <c:pt idx="1042">
                  <c:v>1.5095780808032089E-2</c:v>
                </c:pt>
                <c:pt idx="1043">
                  <c:v>1.5092293396538059E-2</c:v>
                </c:pt>
                <c:pt idx="1044">
                  <c:v>1.5088777958672805E-2</c:v>
                </c:pt>
                <c:pt idx="1045">
                  <c:v>1.5085234494355282E-2</c:v>
                </c:pt>
                <c:pt idx="1046">
                  <c:v>1.5081663003585488E-2</c:v>
                </c:pt>
                <c:pt idx="1047">
                  <c:v>1.5078063486525517E-2</c:v>
                </c:pt>
                <c:pt idx="1048">
                  <c:v>1.5074435942932229E-2</c:v>
                </c:pt>
                <c:pt idx="1049">
                  <c:v>1.5070780372967718E-2</c:v>
                </c:pt>
                <c:pt idx="1050">
                  <c:v>1.5067096776631983E-2</c:v>
                </c:pt>
                <c:pt idx="1051">
                  <c:v>1.5063385153843978E-2</c:v>
                </c:pt>
                <c:pt idx="1052">
                  <c:v>1.5059645504684749E-2</c:v>
                </c:pt>
                <c:pt idx="1053">
                  <c:v>1.5055877829154296E-2</c:v>
                </c:pt>
                <c:pt idx="1054">
                  <c:v>1.5052082127171573E-2</c:v>
                </c:pt>
                <c:pt idx="1055">
                  <c:v>1.504825839873658E-2</c:v>
                </c:pt>
                <c:pt idx="1056">
                  <c:v>1.5044406643930364E-2</c:v>
                </c:pt>
                <c:pt idx="1057">
                  <c:v>1.5040526862752923E-2</c:v>
                </c:pt>
                <c:pt idx="1058">
                  <c:v>1.5036619055204259E-2</c:v>
                </c:pt>
                <c:pt idx="1059">
                  <c:v>1.5032683221203325E-2</c:v>
                </c:pt>
                <c:pt idx="1060">
                  <c:v>1.5028719360831166E-2</c:v>
                </c:pt>
                <c:pt idx="1061">
                  <c:v>1.5024727474006738E-2</c:v>
                </c:pt>
                <c:pt idx="1062">
                  <c:v>1.5020707560892133E-2</c:v>
                </c:pt>
                <c:pt idx="1063">
                  <c:v>1.501665962124421E-2</c:v>
                </c:pt>
                <c:pt idx="1064">
                  <c:v>1.5012583655306111E-2</c:v>
                </c:pt>
                <c:pt idx="1065">
                  <c:v>1.5008479662834695E-2</c:v>
                </c:pt>
                <c:pt idx="1066">
                  <c:v>1.5004347644154148E-2</c:v>
                </c:pt>
                <c:pt idx="1067">
                  <c:v>1.5000187599021331E-2</c:v>
                </c:pt>
                <c:pt idx="1068">
                  <c:v>1.4995999527436243E-2</c:v>
                </c:pt>
                <c:pt idx="1069">
                  <c:v>1.4991783429479932E-2</c:v>
                </c:pt>
                <c:pt idx="1070">
                  <c:v>1.4987539305233444E-2</c:v>
                </c:pt>
                <c:pt idx="1071">
                  <c:v>1.4983267154453639E-2</c:v>
                </c:pt>
                <c:pt idx="1072">
                  <c:v>1.4978966977383656E-2</c:v>
                </c:pt>
                <c:pt idx="1073">
                  <c:v>1.4974638773861404E-2</c:v>
                </c:pt>
                <c:pt idx="1074">
                  <c:v>1.4970282543967928E-2</c:v>
                </c:pt>
                <c:pt idx="1075">
                  <c:v>1.4965898287784274E-2</c:v>
                </c:pt>
                <c:pt idx="1076">
                  <c:v>1.4961486005067304E-2</c:v>
                </c:pt>
                <c:pt idx="1077">
                  <c:v>1.4957045696060156E-2</c:v>
                </c:pt>
                <c:pt idx="1078">
                  <c:v>1.4952577360600738E-2</c:v>
                </c:pt>
                <c:pt idx="1079">
                  <c:v>1.4948080998851143E-2</c:v>
                </c:pt>
                <c:pt idx="1080">
                  <c:v>1.4943556610649278E-2</c:v>
                </c:pt>
                <c:pt idx="1081">
                  <c:v>1.4939004196157235E-2</c:v>
                </c:pt>
                <c:pt idx="1082">
                  <c:v>1.4934423755212922E-2</c:v>
                </c:pt>
                <c:pt idx="1083">
                  <c:v>1.4929815287978432E-2</c:v>
                </c:pt>
                <c:pt idx="1084">
                  <c:v>1.4925178794291671E-2</c:v>
                </c:pt>
                <c:pt idx="1085">
                  <c:v>1.4920514274152641E-2</c:v>
                </c:pt>
                <c:pt idx="1086">
                  <c:v>1.4915821727804479E-2</c:v>
                </c:pt>
                <c:pt idx="1087">
                  <c:v>1.4911101155004047E-2</c:v>
                </c:pt>
                <c:pt idx="1088">
                  <c:v>1.4906352555832392E-2</c:v>
                </c:pt>
                <c:pt idx="1089">
                  <c:v>1.4901575930289512E-2</c:v>
                </c:pt>
                <c:pt idx="1090">
                  <c:v>1.4896771278375409E-2</c:v>
                </c:pt>
                <c:pt idx="1091">
                  <c:v>1.4891938600090082E-2</c:v>
                </c:pt>
                <c:pt idx="1092">
                  <c:v>1.4887077895433531E-2</c:v>
                </c:pt>
                <c:pt idx="1093">
                  <c:v>1.4882189164486803E-2</c:v>
                </c:pt>
                <c:pt idx="1094">
                  <c:v>1.4877272407087805E-2</c:v>
                </c:pt>
                <c:pt idx="1095">
                  <c:v>1.4872327623317583E-2</c:v>
                </c:pt>
                <c:pt idx="1096">
                  <c:v>1.4867354813257183E-2</c:v>
                </c:pt>
                <c:pt idx="1097">
                  <c:v>1.486235397682556E-2</c:v>
                </c:pt>
                <c:pt idx="1098">
                  <c:v>1.4857325113941666E-2</c:v>
                </c:pt>
                <c:pt idx="1099">
                  <c:v>1.4852268224848642E-2</c:v>
                </c:pt>
                <c:pt idx="1100">
                  <c:v>1.4847183309303347E-2</c:v>
                </c:pt>
                <c:pt idx="1101">
                  <c:v>1.4842070367386828E-2</c:v>
                </c:pt>
                <c:pt idx="1102">
                  <c:v>1.4836929399180132E-2</c:v>
                </c:pt>
                <c:pt idx="1103">
                  <c:v>1.4831760404521166E-2</c:v>
                </c:pt>
                <c:pt idx="1104">
                  <c:v>1.4826563383653069E-2</c:v>
                </c:pt>
                <c:pt idx="1105">
                  <c:v>1.4821338336332701E-2</c:v>
                </c:pt>
                <c:pt idx="1106">
                  <c:v>1.4816085262722156E-2</c:v>
                </c:pt>
                <c:pt idx="1107">
                  <c:v>1.4810804162659341E-2</c:v>
                </c:pt>
                <c:pt idx="1108">
                  <c:v>1.4805495036306349E-2</c:v>
                </c:pt>
                <c:pt idx="1109">
                  <c:v>1.4800157883663179E-2</c:v>
                </c:pt>
                <c:pt idx="1110">
                  <c:v>1.4794792704648785E-2</c:v>
                </c:pt>
                <c:pt idx="1111">
                  <c:v>1.4789399499182121E-2</c:v>
                </c:pt>
                <c:pt idx="1112">
                  <c:v>1.4783201517925004E-2</c:v>
                </c:pt>
                <c:pt idx="1113">
                  <c:v>1.4777748256110668E-2</c:v>
                </c:pt>
                <c:pt idx="1114">
                  <c:v>1.4772266967925107E-2</c:v>
                </c:pt>
                <c:pt idx="1115">
                  <c:v>1.4766757653449369E-2</c:v>
                </c:pt>
                <c:pt idx="1116">
                  <c:v>1.4761220312602408E-2</c:v>
                </c:pt>
                <c:pt idx="1117">
                  <c:v>1.4755654945384222E-2</c:v>
                </c:pt>
                <c:pt idx="1118">
                  <c:v>1.4750061551875859E-2</c:v>
                </c:pt>
                <c:pt idx="1119">
                  <c:v>1.4744440131996273E-2</c:v>
                </c:pt>
                <c:pt idx="1120">
                  <c:v>1.4738790685826508E-2</c:v>
                </c:pt>
                <c:pt idx="1121">
                  <c:v>1.4733113213366567E-2</c:v>
                </c:pt>
                <c:pt idx="1122">
                  <c:v>1.4727407714454355E-2</c:v>
                </c:pt>
                <c:pt idx="1123">
                  <c:v>1.4721674189333012E-2</c:v>
                </c:pt>
                <c:pt idx="1124">
                  <c:v>1.4715912637759399E-2</c:v>
                </c:pt>
                <c:pt idx="1125">
                  <c:v>1.4710123059976654E-2</c:v>
                </c:pt>
                <c:pt idx="1126">
                  <c:v>1.4704305455822686E-2</c:v>
                </c:pt>
                <c:pt idx="1127">
                  <c:v>1.4698459825297494E-2</c:v>
                </c:pt>
                <c:pt idx="1128">
                  <c:v>1.4692084898467295E-2</c:v>
                </c:pt>
                <c:pt idx="1129">
                  <c:v>1.4686684485457624E-2</c:v>
                </c:pt>
                <c:pt idx="1130">
                  <c:v>1.4680754775980853E-2</c:v>
                </c:pt>
                <c:pt idx="1131">
                  <c:v>1.4674797040213905E-2</c:v>
                </c:pt>
                <c:pt idx="1132">
                  <c:v>1.4668811278156779E-2</c:v>
                </c:pt>
                <c:pt idx="1133">
                  <c:v>1.4662797489809476E-2</c:v>
                </c:pt>
                <c:pt idx="1134">
                  <c:v>1.4656755675090949E-2</c:v>
                </c:pt>
                <c:pt idx="1135">
                  <c:v>1.4650685834001198E-2</c:v>
                </c:pt>
                <c:pt idx="1136">
                  <c:v>1.4644587966702316E-2</c:v>
                </c:pt>
                <c:pt idx="1137">
                  <c:v>1.4638462073113256E-2</c:v>
                </c:pt>
                <c:pt idx="1138">
                  <c:v>1.4632308153152973E-2</c:v>
                </c:pt>
                <c:pt idx="1139">
                  <c:v>1.4626126206821466E-2</c:v>
                </c:pt>
                <c:pt idx="1140">
                  <c:v>1.4619916234280828E-2</c:v>
                </c:pt>
                <c:pt idx="1141">
                  <c:v>1.4613678235450012E-2</c:v>
                </c:pt>
                <c:pt idx="1142">
                  <c:v>1.4607412210329018E-2</c:v>
                </c:pt>
                <c:pt idx="1143">
                  <c:v>1.4601118158836801E-2</c:v>
                </c:pt>
                <c:pt idx="1144">
                  <c:v>1.4594796081054406E-2</c:v>
                </c:pt>
                <c:pt idx="1145">
                  <c:v>1.458844597706288E-2</c:v>
                </c:pt>
                <c:pt idx="1146">
                  <c:v>1.4582067846619085E-2</c:v>
                </c:pt>
                <c:pt idx="1147">
                  <c:v>1.4575661689966157E-2</c:v>
                </c:pt>
                <c:pt idx="1148">
                  <c:v>1.4569227507023053E-2</c:v>
                </c:pt>
                <c:pt idx="1149">
                  <c:v>1.456276529778977E-2</c:v>
                </c:pt>
                <c:pt idx="1150">
                  <c:v>1.4556275062347357E-2</c:v>
                </c:pt>
                <c:pt idx="1151">
                  <c:v>1.4549756800452673E-2</c:v>
                </c:pt>
                <c:pt idx="1152">
                  <c:v>1.4543210512348859E-2</c:v>
                </c:pt>
                <c:pt idx="1153">
                  <c:v>1.4536636197954866E-2</c:v>
                </c:pt>
                <c:pt idx="1154">
                  <c:v>1.4530033857270697E-2</c:v>
                </c:pt>
                <c:pt idx="1155">
                  <c:v>1.4523403490377396E-2</c:v>
                </c:pt>
                <c:pt idx="1156">
                  <c:v>1.4516745097112871E-2</c:v>
                </c:pt>
                <c:pt idx="1157">
                  <c:v>1.4510058677558169E-2</c:v>
                </c:pt>
                <c:pt idx="1158">
                  <c:v>1.4503344231713289E-2</c:v>
                </c:pt>
                <c:pt idx="1159">
                  <c:v>1.4496601759659278E-2</c:v>
                </c:pt>
                <c:pt idx="1160">
                  <c:v>1.4489831261315089E-2</c:v>
                </c:pt>
                <c:pt idx="1161">
                  <c:v>1.4483032736680723E-2</c:v>
                </c:pt>
                <c:pt idx="1162">
                  <c:v>1.4476206185837226E-2</c:v>
                </c:pt>
                <c:pt idx="1163">
                  <c:v>1.4469351608622505E-2</c:v>
                </c:pt>
                <c:pt idx="1164">
                  <c:v>1.4461070109380952E-2</c:v>
                </c:pt>
                <c:pt idx="1165">
                  <c:v>1.4454150924097336E-2</c:v>
                </c:pt>
                <c:pt idx="1166">
                  <c:v>1.4447203710578432E-2</c:v>
                </c:pt>
                <c:pt idx="1167">
                  <c:v>1.4440228468878271E-2</c:v>
                </c:pt>
                <c:pt idx="1168">
                  <c:v>1.4433225198915805E-2</c:v>
                </c:pt>
                <c:pt idx="1169">
                  <c:v>1.4426193900772082E-2</c:v>
                </c:pt>
                <c:pt idx="1170">
                  <c:v>1.4419134574393071E-2</c:v>
                </c:pt>
                <c:pt idx="1171">
                  <c:v>1.4412047219859819E-2</c:v>
                </c:pt>
                <c:pt idx="1172">
                  <c:v>1.4404931837091278E-2</c:v>
                </c:pt>
                <c:pt idx="1173">
                  <c:v>1.4397788426168494E-2</c:v>
                </c:pt>
                <c:pt idx="1174">
                  <c:v>1.4390616987064455E-2</c:v>
                </c:pt>
                <c:pt idx="1175">
                  <c:v>1.4383417519752141E-2</c:v>
                </c:pt>
                <c:pt idx="1176">
                  <c:v>1.4376190024312601E-2</c:v>
                </c:pt>
                <c:pt idx="1177">
                  <c:v>1.4368934500637772E-2</c:v>
                </c:pt>
                <c:pt idx="1178">
                  <c:v>1.4361650948862733E-2</c:v>
                </c:pt>
                <c:pt idx="1179">
                  <c:v>1.4350633216796416E-2</c:v>
                </c:pt>
                <c:pt idx="1180">
                  <c:v>1.4343282174541505E-2</c:v>
                </c:pt>
                <c:pt idx="1181">
                  <c:v>1.4335903106077463E-2</c:v>
                </c:pt>
                <c:pt idx="1182">
                  <c:v>1.4328496011323244E-2</c:v>
                </c:pt>
                <c:pt idx="1183">
                  <c:v>1.4321060890278847E-2</c:v>
                </c:pt>
                <c:pt idx="1184">
                  <c:v>1.4313597743025319E-2</c:v>
                </c:pt>
                <c:pt idx="1185">
                  <c:v>1.4306106569643706E-2</c:v>
                </c:pt>
                <c:pt idx="1186">
                  <c:v>1.4298587369971916E-2</c:v>
                </c:pt>
                <c:pt idx="1187">
                  <c:v>1.4291040144090994E-2</c:v>
                </c:pt>
                <c:pt idx="1188">
                  <c:v>1.4283464891919895E-2</c:v>
                </c:pt>
                <c:pt idx="1189">
                  <c:v>1.4275861613539664E-2</c:v>
                </c:pt>
                <c:pt idx="1190">
                  <c:v>1.4268230308950303E-2</c:v>
                </c:pt>
                <c:pt idx="1191">
                  <c:v>1.4260571357934682E-2</c:v>
                </c:pt>
                <c:pt idx="1192">
                  <c:v>1.4252895397411924E-2</c:v>
                </c:pt>
                <c:pt idx="1193">
                  <c:v>1.4245207365694013E-2</c:v>
                </c:pt>
                <c:pt idx="1194">
                  <c:v>1.4237507262780946E-2</c:v>
                </c:pt>
                <c:pt idx="1195">
                  <c:v>1.4229795088672725E-2</c:v>
                </c:pt>
                <c:pt idx="1196">
                  <c:v>1.4222070843450396E-2</c:v>
                </c:pt>
                <c:pt idx="1197">
                  <c:v>1.4214334527032912E-2</c:v>
                </c:pt>
                <c:pt idx="1198">
                  <c:v>1.420658613950132E-2</c:v>
                </c:pt>
                <c:pt idx="1199">
                  <c:v>1.4198825680774574E-2</c:v>
                </c:pt>
                <c:pt idx="1200">
                  <c:v>1.4191053150852673E-2</c:v>
                </c:pt>
                <c:pt idx="1201">
                  <c:v>1.4183268549735617E-2</c:v>
                </c:pt>
                <c:pt idx="1202">
                  <c:v>1.4175471877504453E-2</c:v>
                </c:pt>
                <c:pt idx="1203">
                  <c:v>1.4167663134159181E-2</c:v>
                </c:pt>
                <c:pt idx="1204">
                  <c:v>1.4159842319618754E-2</c:v>
                </c:pt>
                <c:pt idx="1205">
                  <c:v>1.4152009433883173E-2</c:v>
                </c:pt>
                <c:pt idx="1206">
                  <c:v>1.4144164477033483E-2</c:v>
                </c:pt>
                <c:pt idx="1207">
                  <c:v>1.4136307448988639E-2</c:v>
                </c:pt>
                <c:pt idx="1208">
                  <c:v>1.4128438349910732E-2</c:v>
                </c:pt>
                <c:pt idx="1209">
                  <c:v>1.4120557179475579E-2</c:v>
                </c:pt>
                <c:pt idx="1210">
                  <c:v>1.4112663938007364E-2</c:v>
                </c:pt>
                <c:pt idx="1211">
                  <c:v>1.410475862542504E-2</c:v>
                </c:pt>
                <c:pt idx="1212">
                  <c:v>1.4096841241566516E-2</c:v>
                </c:pt>
                <c:pt idx="1213">
                  <c:v>1.4088911786674929E-2</c:v>
                </c:pt>
                <c:pt idx="1214">
                  <c:v>1.4080970260507142E-2</c:v>
                </c:pt>
                <c:pt idx="1215">
                  <c:v>1.4073016663306293E-2</c:v>
                </c:pt>
                <c:pt idx="1216">
                  <c:v>1.4065050994829242E-2</c:v>
                </c:pt>
                <c:pt idx="1217">
                  <c:v>1.405707325531913E-2</c:v>
                </c:pt>
                <c:pt idx="1218">
                  <c:v>1.404908344469491E-2</c:v>
                </c:pt>
                <c:pt idx="1219">
                  <c:v>1.4041081562794488E-2</c:v>
                </c:pt>
                <c:pt idx="1220">
                  <c:v>1.4033067609779959E-2</c:v>
                </c:pt>
                <c:pt idx="1221">
                  <c:v>1.4025041585651321E-2</c:v>
                </c:pt>
                <c:pt idx="1222">
                  <c:v>1.4017003490408575E-2</c:v>
                </c:pt>
                <c:pt idx="1223">
                  <c:v>1.4008953323970674E-2</c:v>
                </c:pt>
                <c:pt idx="1224">
                  <c:v>1.4000891086337619E-2</c:v>
                </c:pt>
                <c:pt idx="1225">
                  <c:v>1.3992816777671502E-2</c:v>
                </c:pt>
                <c:pt idx="1226">
                  <c:v>1.3984730397729184E-2</c:v>
                </c:pt>
                <c:pt idx="1227">
                  <c:v>1.3976631946753804E-2</c:v>
                </c:pt>
                <c:pt idx="1228">
                  <c:v>1.3968521424664315E-2</c:v>
                </c:pt>
                <c:pt idx="1229">
                  <c:v>1.3960398831298626E-2</c:v>
                </c:pt>
                <c:pt idx="1230">
                  <c:v>1.3952264166899875E-2</c:v>
                </c:pt>
                <c:pt idx="1231">
                  <c:v>1.3944117431305969E-2</c:v>
                </c:pt>
                <c:pt idx="1232">
                  <c:v>1.3935958624597955E-2</c:v>
                </c:pt>
                <c:pt idx="1233">
                  <c:v>1.3927787746856879E-2</c:v>
                </c:pt>
                <c:pt idx="1234">
                  <c:v>1.3919604797839602E-2</c:v>
                </c:pt>
                <c:pt idx="1235">
                  <c:v>1.3911409777708217E-2</c:v>
                </c:pt>
                <c:pt idx="1236">
                  <c:v>1.3903202686462723E-2</c:v>
                </c:pt>
                <c:pt idx="1237">
                  <c:v>1.3894983524103122E-2</c:v>
                </c:pt>
                <c:pt idx="1238">
                  <c:v>1.3886752290548365E-2</c:v>
                </c:pt>
                <c:pt idx="1239">
                  <c:v>1.3878508985960547E-2</c:v>
                </c:pt>
                <c:pt idx="1240">
                  <c:v>1.3870253610177574E-2</c:v>
                </c:pt>
                <c:pt idx="1241">
                  <c:v>1.3861986163199447E-2</c:v>
                </c:pt>
                <c:pt idx="1242">
                  <c:v>1.3853706645188257E-2</c:v>
                </c:pt>
                <c:pt idx="1243">
                  <c:v>1.384541505606296E-2</c:v>
                </c:pt>
                <c:pt idx="1244">
                  <c:v>1.3837111395742507E-2</c:v>
                </c:pt>
                <c:pt idx="1245">
                  <c:v>1.3828795664307947E-2</c:v>
                </c:pt>
                <c:pt idx="1246">
                  <c:v>1.3820467861840324E-2</c:v>
                </c:pt>
                <c:pt idx="1247">
                  <c:v>1.3812127988177547E-2</c:v>
                </c:pt>
                <c:pt idx="1248">
                  <c:v>1.3803776043319615E-2</c:v>
                </c:pt>
                <c:pt idx="1249">
                  <c:v>1.3795412027428622E-2</c:v>
                </c:pt>
                <c:pt idx="1250">
                  <c:v>1.3787035940342474E-2</c:v>
                </c:pt>
                <c:pt idx="1251">
                  <c:v>1.3778647782223263E-2</c:v>
                </c:pt>
                <c:pt idx="1252">
                  <c:v>1.3770247552908899E-2</c:v>
                </c:pt>
                <c:pt idx="1253">
                  <c:v>1.3761835252480425E-2</c:v>
                </c:pt>
                <c:pt idx="1254">
                  <c:v>1.3753410880937844E-2</c:v>
                </c:pt>
                <c:pt idx="1255">
                  <c:v>1.3744974438362201E-2</c:v>
                </c:pt>
                <c:pt idx="1256">
                  <c:v>1.3736525924672449E-2</c:v>
                </c:pt>
                <c:pt idx="1257">
                  <c:v>1.3728065339706497E-2</c:v>
                </c:pt>
                <c:pt idx="1258">
                  <c:v>1.3719592683788528E-2</c:v>
                </c:pt>
                <c:pt idx="1259">
                  <c:v>1.3711107956594359E-2</c:v>
                </c:pt>
                <c:pt idx="1260">
                  <c:v>1.3702611158367128E-2</c:v>
                </c:pt>
                <c:pt idx="1261">
                  <c:v>1.3694102289025789E-2</c:v>
                </c:pt>
                <c:pt idx="1262">
                  <c:v>1.3685581348570341E-2</c:v>
                </c:pt>
                <c:pt idx="1263">
                  <c:v>1.3677048337000786E-2</c:v>
                </c:pt>
                <c:pt idx="1264">
                  <c:v>1.3668503254317121E-2</c:v>
                </c:pt>
                <c:pt idx="1265">
                  <c:v>1.3659946100600395E-2</c:v>
                </c:pt>
                <c:pt idx="1266">
                  <c:v>1.3651376875688515E-2</c:v>
                </c:pt>
                <c:pt idx="1267">
                  <c:v>1.3642795579662526E-2</c:v>
                </c:pt>
                <c:pt idx="1268">
                  <c:v>1.3632973603261433E-2</c:v>
                </c:pt>
                <c:pt idx="1269">
                  <c:v>1.3624366440666558E-2</c:v>
                </c:pt>
                <c:pt idx="1270">
                  <c:v>1.3615747206876527E-2</c:v>
                </c:pt>
                <c:pt idx="1271">
                  <c:v>1.3607115901972389E-2</c:v>
                </c:pt>
                <c:pt idx="1272">
                  <c:v>1.3598472526035188E-2</c:v>
                </c:pt>
                <c:pt idx="1273">
                  <c:v>1.3589817078902833E-2</c:v>
                </c:pt>
                <c:pt idx="1274">
                  <c:v>1.3581149560737416E-2</c:v>
                </c:pt>
                <c:pt idx="1275">
                  <c:v>1.3572469971376844E-2</c:v>
                </c:pt>
                <c:pt idx="1276">
                  <c:v>1.356377831098321E-2</c:v>
                </c:pt>
                <c:pt idx="1277">
                  <c:v>1.3555074579556514E-2</c:v>
                </c:pt>
                <c:pt idx="1278">
                  <c:v>1.3546358776934664E-2</c:v>
                </c:pt>
                <c:pt idx="1279">
                  <c:v>1.3537630903279751E-2</c:v>
                </c:pt>
                <c:pt idx="1280">
                  <c:v>1.3528890958429685E-2</c:v>
                </c:pt>
                <c:pt idx="1281">
                  <c:v>1.3520138942627602E-2</c:v>
                </c:pt>
                <c:pt idx="1282">
                  <c:v>1.3511374855630365E-2</c:v>
                </c:pt>
                <c:pt idx="1283">
                  <c:v>1.3502598697600066E-2</c:v>
                </c:pt>
                <c:pt idx="1284">
                  <c:v>1.3493810468455658E-2</c:v>
                </c:pt>
                <c:pt idx="1285">
                  <c:v>1.3485010168116096E-2</c:v>
                </c:pt>
                <c:pt idx="1286">
                  <c:v>1.3476197796824518E-2</c:v>
                </c:pt>
                <c:pt idx="1287">
                  <c:v>1.3467373354418832E-2</c:v>
                </c:pt>
                <c:pt idx="1288">
                  <c:v>1.3458536840899038E-2</c:v>
                </c:pt>
                <c:pt idx="1289">
                  <c:v>1.3449688256184089E-2</c:v>
                </c:pt>
                <c:pt idx="1290">
                  <c:v>1.3440827600517125E-2</c:v>
                </c:pt>
                <c:pt idx="1291">
                  <c:v>1.3431954873736052E-2</c:v>
                </c:pt>
                <c:pt idx="1292">
                  <c:v>1.3423070075840871E-2</c:v>
                </c:pt>
                <c:pt idx="1293">
                  <c:v>1.3414173206912627E-2</c:v>
                </c:pt>
                <c:pt idx="1294">
                  <c:v>1.340526426678923E-2</c:v>
                </c:pt>
                <c:pt idx="1295">
                  <c:v>1.3396343255713816E-2</c:v>
                </c:pt>
                <c:pt idx="1296">
                  <c:v>1.3387410173443248E-2</c:v>
                </c:pt>
                <c:pt idx="1297">
                  <c:v>1.3378465020139618E-2</c:v>
                </c:pt>
                <c:pt idx="1298">
                  <c:v>1.3369507795802926E-2</c:v>
                </c:pt>
                <c:pt idx="1299">
                  <c:v>1.336053850027108E-2</c:v>
                </c:pt>
                <c:pt idx="1300">
                  <c:v>1.3351557133706171E-2</c:v>
                </c:pt>
                <c:pt idx="1301">
                  <c:v>1.3342563696189247E-2</c:v>
                </c:pt>
                <c:pt idx="1302">
                  <c:v>1.3333558187477168E-2</c:v>
                </c:pt>
                <c:pt idx="1303">
                  <c:v>1.3324540607650981E-2</c:v>
                </c:pt>
                <c:pt idx="1304">
                  <c:v>1.3315510956791732E-2</c:v>
                </c:pt>
                <c:pt idx="1305">
                  <c:v>1.3306469234818374E-2</c:v>
                </c:pt>
                <c:pt idx="1306">
                  <c:v>1.3297415441893001E-2</c:v>
                </c:pt>
                <c:pt idx="1307">
                  <c:v>1.3288349577772474E-2</c:v>
                </c:pt>
                <c:pt idx="1308">
                  <c:v>1.3279271642618884E-2</c:v>
                </c:pt>
                <c:pt idx="1309">
                  <c:v>1.3270181636432232E-2</c:v>
                </c:pt>
                <c:pt idx="1310">
                  <c:v>1.3261079559131472E-2</c:v>
                </c:pt>
                <c:pt idx="1311">
                  <c:v>1.3251965410716604E-2</c:v>
                </c:pt>
                <c:pt idx="1312">
                  <c:v>1.3242839191268674E-2</c:v>
                </c:pt>
                <c:pt idx="1313">
                  <c:v>1.3233700900787682E-2</c:v>
                </c:pt>
                <c:pt idx="1314">
                  <c:v>1.3224550539192581E-2</c:v>
                </c:pt>
                <c:pt idx="1315">
                  <c:v>1.3215388106564419E-2</c:v>
                </c:pt>
                <c:pt idx="1316">
                  <c:v>1.3206213602903194E-2</c:v>
                </c:pt>
                <c:pt idx="1317">
                  <c:v>1.3197027028127861E-2</c:v>
                </c:pt>
                <c:pt idx="1318">
                  <c:v>1.318782838223842E-2</c:v>
                </c:pt>
                <c:pt idx="1319">
                  <c:v>1.3178617665396963E-2</c:v>
                </c:pt>
                <c:pt idx="1320">
                  <c:v>1.3169394877441398E-2</c:v>
                </c:pt>
                <c:pt idx="1321">
                  <c:v>1.3160160018371725E-2</c:v>
                </c:pt>
                <c:pt idx="1322">
                  <c:v>1.3150913088350036E-2</c:v>
                </c:pt>
                <c:pt idx="1323">
                  <c:v>1.3141654087214238E-2</c:v>
                </c:pt>
                <c:pt idx="1324">
                  <c:v>1.3132383015045379E-2</c:v>
                </c:pt>
                <c:pt idx="1325">
                  <c:v>1.3123099871843458E-2</c:v>
                </c:pt>
                <c:pt idx="1326">
                  <c:v>1.3113804657446382E-2</c:v>
                </c:pt>
                <c:pt idx="1327">
                  <c:v>1.310449737209729E-2</c:v>
                </c:pt>
                <c:pt idx="1328">
                  <c:v>1.3095178015715137E-2</c:v>
                </c:pt>
                <c:pt idx="1329">
                  <c:v>1.3085846588218875E-2</c:v>
                </c:pt>
                <c:pt idx="1330">
                  <c:v>1.3076503089770597E-2</c:v>
                </c:pt>
                <c:pt idx="1331">
                  <c:v>1.3067147520127165E-2</c:v>
                </c:pt>
                <c:pt idx="1332">
                  <c:v>1.3057779879531717E-2</c:v>
                </c:pt>
                <c:pt idx="1333">
                  <c:v>1.3048400167822161E-2</c:v>
                </c:pt>
                <c:pt idx="1334">
                  <c:v>1.3039008385079542E-2</c:v>
                </c:pt>
                <c:pt idx="1335">
                  <c:v>1.3029604531303862E-2</c:v>
                </c:pt>
                <c:pt idx="1336">
                  <c:v>1.3020188606576166E-2</c:v>
                </c:pt>
                <c:pt idx="1337">
                  <c:v>1.3010760610653316E-2</c:v>
                </c:pt>
                <c:pt idx="1338">
                  <c:v>1.3001320543697403E-2</c:v>
                </c:pt>
                <c:pt idx="1339">
                  <c:v>1.2991868405789475E-2</c:v>
                </c:pt>
                <c:pt idx="1340">
                  <c:v>1.2982404196767439E-2</c:v>
                </c:pt>
                <c:pt idx="1341">
                  <c:v>1.2972927916793386E-2</c:v>
                </c:pt>
                <c:pt idx="1342">
                  <c:v>1.2963439565705226E-2</c:v>
                </c:pt>
                <c:pt idx="1343">
                  <c:v>1.2953939143502957E-2</c:v>
                </c:pt>
                <c:pt idx="1344">
                  <c:v>1.2944426650429719E-2</c:v>
                </c:pt>
                <c:pt idx="1345">
                  <c:v>1.2934902086242372E-2</c:v>
                </c:pt>
                <c:pt idx="1346">
                  <c:v>1.2925365450940918E-2</c:v>
                </c:pt>
                <c:pt idx="1347">
                  <c:v>1.2915816744687447E-2</c:v>
                </c:pt>
                <c:pt idx="1348">
                  <c:v>1.2906255967400915E-2</c:v>
                </c:pt>
                <c:pt idx="1349">
                  <c:v>1.289668311908132E-2</c:v>
                </c:pt>
                <c:pt idx="1350">
                  <c:v>1.2887098199647617E-2</c:v>
                </c:pt>
                <c:pt idx="1351">
                  <c:v>1.2877501209261899E-2</c:v>
                </c:pt>
                <c:pt idx="1352">
                  <c:v>1.2867892147843119E-2</c:v>
                </c:pt>
                <c:pt idx="1353">
                  <c:v>1.285827101531023E-2</c:v>
                </c:pt>
                <c:pt idx="1354">
                  <c:v>1.2848637811825325E-2</c:v>
                </c:pt>
                <c:pt idx="1355">
                  <c:v>1.2838992537307359E-2</c:v>
                </c:pt>
                <c:pt idx="1356">
                  <c:v>1.282933519175633E-2</c:v>
                </c:pt>
                <c:pt idx="1357">
                  <c:v>1.281966577517224E-2</c:v>
                </c:pt>
                <c:pt idx="1358">
                  <c:v>1.2809984287636134E-2</c:v>
                </c:pt>
                <c:pt idx="1359">
                  <c:v>1.2800290728904873E-2</c:v>
                </c:pt>
                <c:pt idx="1360">
                  <c:v>1.2790585099221596E-2</c:v>
                </c:pt>
                <c:pt idx="1361">
                  <c:v>1.2780867398586304E-2</c:v>
                </c:pt>
                <c:pt idx="1362">
                  <c:v>1.2771137626836904E-2</c:v>
                </c:pt>
                <c:pt idx="1363">
                  <c:v>1.2761395784135487E-2</c:v>
                </c:pt>
                <c:pt idx="1364">
                  <c:v>1.2751641870401009E-2</c:v>
                </c:pt>
                <c:pt idx="1365">
                  <c:v>1.2741875885633469E-2</c:v>
                </c:pt>
                <c:pt idx="1366">
                  <c:v>1.2732097829832867E-2</c:v>
                </c:pt>
                <c:pt idx="1367">
                  <c:v>1.2722307702999203E-2</c:v>
                </c:pt>
                <c:pt idx="1368">
                  <c:v>1.2712505505213523E-2</c:v>
                </c:pt>
                <c:pt idx="1369">
                  <c:v>1.2702691236394781E-2</c:v>
                </c:pt>
                <c:pt idx="1370">
                  <c:v>1.2692864896461931E-2</c:v>
                </c:pt>
                <c:pt idx="1371">
                  <c:v>1.2683026485577065E-2</c:v>
                </c:pt>
                <c:pt idx="1372">
                  <c:v>1.2673176003740183E-2</c:v>
                </c:pt>
                <c:pt idx="1373">
                  <c:v>1.2663313450870239E-2</c:v>
                </c:pt>
                <c:pt idx="1374">
                  <c:v>1.2653438826967234E-2</c:v>
                </c:pt>
                <c:pt idx="1375">
                  <c:v>1.2643552132112212E-2</c:v>
                </c:pt>
                <c:pt idx="1376">
                  <c:v>1.2633653366143083E-2</c:v>
                </c:pt>
                <c:pt idx="1377">
                  <c:v>1.2623742529221937E-2</c:v>
                </c:pt>
                <c:pt idx="1378">
                  <c:v>1.261381962126773E-2</c:v>
                </c:pt>
                <c:pt idx="1379">
                  <c:v>1.2603884642361507E-2</c:v>
                </c:pt>
                <c:pt idx="1380">
                  <c:v>1.2593937592422222E-2</c:v>
                </c:pt>
                <c:pt idx="1381">
                  <c:v>1.2583978471449875E-2</c:v>
                </c:pt>
                <c:pt idx="1382">
                  <c:v>1.2574007279525512E-2</c:v>
                </c:pt>
                <c:pt idx="1383">
                  <c:v>1.2564024016568087E-2</c:v>
                </c:pt>
                <c:pt idx="1384">
                  <c:v>1.2554028682658647E-2</c:v>
                </c:pt>
                <c:pt idx="1385">
                  <c:v>1.2544021277635098E-2</c:v>
                </c:pt>
                <c:pt idx="1386">
                  <c:v>1.253400180174058E-2</c:v>
                </c:pt>
                <c:pt idx="1387">
                  <c:v>1.2523970254812999E-2</c:v>
                </c:pt>
                <c:pt idx="1388">
                  <c:v>1.2513926636771311E-2</c:v>
                </c:pt>
                <c:pt idx="1389">
                  <c:v>1.2503870947858653E-2</c:v>
                </c:pt>
                <c:pt idx="1390">
                  <c:v>1.2493803187912933E-2</c:v>
                </c:pt>
                <c:pt idx="1391">
                  <c:v>1.2483723356934151E-2</c:v>
                </c:pt>
                <c:pt idx="1392">
                  <c:v>1.2473631455003353E-2</c:v>
                </c:pt>
                <c:pt idx="1393">
                  <c:v>1.2463527482201586E-2</c:v>
                </c:pt>
                <c:pt idx="1394">
                  <c:v>1.2453411438204665E-2</c:v>
                </c:pt>
                <c:pt idx="1395">
                  <c:v>1.244328332341782E-2</c:v>
                </c:pt>
                <c:pt idx="1396">
                  <c:v>1.243314313743582E-2</c:v>
                </c:pt>
                <c:pt idx="1397">
                  <c:v>1.2422990880582852E-2</c:v>
                </c:pt>
                <c:pt idx="1398">
                  <c:v>1.2412826552696821E-2</c:v>
                </c:pt>
                <c:pt idx="1399">
                  <c:v>1.2402650153858774E-2</c:v>
                </c:pt>
                <c:pt idx="1400">
                  <c:v>1.2392461684068712E-2</c:v>
                </c:pt>
                <c:pt idx="1401">
                  <c:v>1.2382261143245588E-2</c:v>
                </c:pt>
                <c:pt idx="1402">
                  <c:v>1.2372048531470448E-2</c:v>
                </c:pt>
                <c:pt idx="1403">
                  <c:v>1.2361823848662246E-2</c:v>
                </c:pt>
                <c:pt idx="1404">
                  <c:v>1.2351587094902028E-2</c:v>
                </c:pt>
                <c:pt idx="1405">
                  <c:v>1.2341338270108748E-2</c:v>
                </c:pt>
                <c:pt idx="1406">
                  <c:v>1.2331077374444499E-2</c:v>
                </c:pt>
                <c:pt idx="1407">
                  <c:v>1.2320804407747188E-2</c:v>
                </c:pt>
                <c:pt idx="1408">
                  <c:v>1.2310519370097861E-2</c:v>
                </c:pt>
                <c:pt idx="1409">
                  <c:v>1.2300222261496518E-2</c:v>
                </c:pt>
                <c:pt idx="1410">
                  <c:v>1.2289913081781068E-2</c:v>
                </c:pt>
                <c:pt idx="1411">
                  <c:v>1.2279591831194647E-2</c:v>
                </c:pt>
                <c:pt idx="1412">
                  <c:v>1.2269258509656211E-2</c:v>
                </c:pt>
                <c:pt idx="1413">
                  <c:v>1.2258913117084713E-2</c:v>
                </c:pt>
                <c:pt idx="1414">
                  <c:v>1.2248555653561199E-2</c:v>
                </c:pt>
                <c:pt idx="1415">
                  <c:v>1.223818611908567E-2</c:v>
                </c:pt>
                <c:pt idx="1416">
                  <c:v>1.2227804513658125E-2</c:v>
                </c:pt>
                <c:pt idx="1417">
                  <c:v>1.2217410837278564E-2</c:v>
                </c:pt>
                <c:pt idx="1418">
                  <c:v>1.2207005089865941E-2</c:v>
                </c:pt>
                <c:pt idx="1419">
                  <c:v>1.2196587271582349E-2</c:v>
                </c:pt>
                <c:pt idx="1420">
                  <c:v>1.2186157382265694E-2</c:v>
                </c:pt>
                <c:pt idx="1421">
                  <c:v>1.2175715421997024E-2</c:v>
                </c:pt>
                <c:pt idx="1422">
                  <c:v>1.2165261390695292E-2</c:v>
                </c:pt>
                <c:pt idx="1423">
                  <c:v>1.2154795288522591E-2</c:v>
                </c:pt>
                <c:pt idx="1424">
                  <c:v>1.2142819248104342E-2</c:v>
                </c:pt>
                <c:pt idx="1425">
                  <c:v>1.2132327279524846E-2</c:v>
                </c:pt>
                <c:pt idx="1426">
                  <c:v>1.2121823239993335E-2</c:v>
                </c:pt>
                <c:pt idx="1427">
                  <c:v>1.2111307129590854E-2</c:v>
                </c:pt>
                <c:pt idx="1428">
                  <c:v>1.2100778948155311E-2</c:v>
                </c:pt>
                <c:pt idx="1429">
                  <c:v>1.2090238695848798E-2</c:v>
                </c:pt>
                <c:pt idx="1430">
                  <c:v>1.2079686372509224E-2</c:v>
                </c:pt>
                <c:pt idx="1431">
                  <c:v>1.2069121978217634E-2</c:v>
                </c:pt>
                <c:pt idx="1432">
                  <c:v>1.2058545512974028E-2</c:v>
                </c:pt>
                <c:pt idx="1433">
                  <c:v>1.2047956976859453E-2</c:v>
                </c:pt>
                <c:pt idx="1434">
                  <c:v>1.2037356369630769E-2</c:v>
                </c:pt>
                <c:pt idx="1435">
                  <c:v>1.2026743691612163E-2</c:v>
                </c:pt>
                <c:pt idx="1436">
                  <c:v>1.2016118942560494E-2</c:v>
                </c:pt>
                <c:pt idx="1437">
                  <c:v>1.200548212255681E-2</c:v>
                </c:pt>
                <c:pt idx="1438">
                  <c:v>1.1994833231682156E-2</c:v>
                </c:pt>
                <c:pt idx="1439">
                  <c:v>1.198191040379748E-2</c:v>
                </c:pt>
                <c:pt idx="1440">
                  <c:v>1.1973499236995755E-2</c:v>
                </c:pt>
                <c:pt idx="1441">
                  <c:v>1.1962814133265054E-2</c:v>
                </c:pt>
                <c:pt idx="1442">
                  <c:v>1.1952116958582337E-2</c:v>
                </c:pt>
                <c:pt idx="1443">
                  <c:v>1.1941407713028651E-2</c:v>
                </c:pt>
                <c:pt idx="1444">
                  <c:v>1.1930686396441903E-2</c:v>
                </c:pt>
                <c:pt idx="1445">
                  <c:v>1.1919953008903139E-2</c:v>
                </c:pt>
                <c:pt idx="1446">
                  <c:v>1.1909207550493406E-2</c:v>
                </c:pt>
                <c:pt idx="1447">
                  <c:v>1.1898450021131657E-2</c:v>
                </c:pt>
                <c:pt idx="1448">
                  <c:v>1.1887680420817892E-2</c:v>
                </c:pt>
                <c:pt idx="1449">
                  <c:v>1.1876898749552112E-2</c:v>
                </c:pt>
                <c:pt idx="1450">
                  <c:v>1.1866105007415362E-2</c:v>
                </c:pt>
                <c:pt idx="1451">
                  <c:v>1.185529919424555E-2</c:v>
                </c:pt>
                <c:pt idx="1452">
                  <c:v>1.1844488257005681E-2</c:v>
                </c:pt>
                <c:pt idx="1453">
                  <c:v>1.1833713500851717E-2</c:v>
                </c:pt>
                <c:pt idx="1454">
                  <c:v>1.1822981872503524E-2</c:v>
                </c:pt>
                <c:pt idx="1455">
                  <c:v>1.1812293372042149E-2</c:v>
                </c:pt>
                <c:pt idx="1456">
                  <c:v>1.180164799946759E-2</c:v>
                </c:pt>
                <c:pt idx="1457">
                  <c:v>1.1791045754698803E-2</c:v>
                </c:pt>
                <c:pt idx="1458">
                  <c:v>1.1780486637735788E-2</c:v>
                </c:pt>
                <c:pt idx="1459">
                  <c:v>1.1769970648659589E-2</c:v>
                </c:pt>
                <c:pt idx="1460">
                  <c:v>1.1759497787389162E-2</c:v>
                </c:pt>
                <c:pt idx="1461">
                  <c:v>1.1749068053924505E-2</c:v>
                </c:pt>
                <c:pt idx="1462">
                  <c:v>1.1738681448346666E-2</c:v>
                </c:pt>
                <c:pt idx="1463">
                  <c:v>1.1728337970574598E-2</c:v>
                </c:pt>
                <c:pt idx="1464">
                  <c:v>1.1718037620689348E-2</c:v>
                </c:pt>
                <c:pt idx="1465">
                  <c:v>1.1707780398528822E-2</c:v>
                </c:pt>
                <c:pt idx="1466">
                  <c:v>1.1697566304174067E-2</c:v>
                </c:pt>
                <c:pt idx="1467">
                  <c:v>1.168739533770613E-2</c:v>
                </c:pt>
                <c:pt idx="1468">
                  <c:v>1.1677267498962918E-2</c:v>
                </c:pt>
                <c:pt idx="1469">
                  <c:v>1.166718278794443E-2</c:v>
                </c:pt>
                <c:pt idx="1470">
                  <c:v>1.1657141204893806E-2</c:v>
                </c:pt>
                <c:pt idx="1471">
                  <c:v>1.1647142749567907E-2</c:v>
                </c:pt>
                <c:pt idx="1472">
                  <c:v>1.1637187422047779E-2</c:v>
                </c:pt>
                <c:pt idx="1473">
                  <c:v>1.1627275222252376E-2</c:v>
                </c:pt>
                <c:pt idx="1474">
                  <c:v>1.161740615034379E-2</c:v>
                </c:pt>
                <c:pt idx="1475">
                  <c:v>1.1607580206159929E-2</c:v>
                </c:pt>
                <c:pt idx="1476">
                  <c:v>1.1592226572525455E-2</c:v>
                </c:pt>
                <c:pt idx="1477">
                  <c:v>1.1582511528263062E-2</c:v>
                </c:pt>
                <c:pt idx="1478">
                  <c:v>1.157283961180644E-2</c:v>
                </c:pt>
                <c:pt idx="1479">
                  <c:v>1.156321082315559E-2</c:v>
                </c:pt>
                <c:pt idx="1480">
                  <c:v>1.155362516231051E-2</c:v>
                </c:pt>
                <c:pt idx="1481">
                  <c:v>1.1544082629109109E-2</c:v>
                </c:pt>
                <c:pt idx="1482">
                  <c:v>1.1534583223794526E-2</c:v>
                </c:pt>
                <c:pt idx="1483">
                  <c:v>1.1525126946204667E-2</c:v>
                </c:pt>
                <c:pt idx="1484">
                  <c:v>1.1515713796258487E-2</c:v>
                </c:pt>
                <c:pt idx="1485">
                  <c:v>1.1506343774118077E-2</c:v>
                </c:pt>
                <c:pt idx="1486">
                  <c:v>1.1497016879702393E-2</c:v>
                </c:pt>
                <c:pt idx="1487">
                  <c:v>1.148773311309248E-2</c:v>
                </c:pt>
                <c:pt idx="1488">
                  <c:v>1.1478492474126245E-2</c:v>
                </c:pt>
                <c:pt idx="1489">
                  <c:v>1.1469294962965781E-2</c:v>
                </c:pt>
                <c:pt idx="1490">
                  <c:v>1.145883633107192E-2</c:v>
                </c:pt>
                <c:pt idx="1491">
                  <c:v>1.1449731236418126E-2</c:v>
                </c:pt>
                <c:pt idx="1492">
                  <c:v>1.1440669269489057E-2</c:v>
                </c:pt>
                <c:pt idx="1493">
                  <c:v>1.1431650430284712E-2</c:v>
                </c:pt>
                <c:pt idx="1494">
                  <c:v>1.1422674718805093E-2</c:v>
                </c:pt>
                <c:pt idx="1495">
                  <c:v>1.1413742135050198E-2</c:v>
                </c:pt>
                <c:pt idx="1496">
                  <c:v>1.1404852678938981E-2</c:v>
                </c:pt>
                <c:pt idx="1497">
                  <c:v>1.139600635055249E-2</c:v>
                </c:pt>
                <c:pt idx="1498">
                  <c:v>1.1387203149890723E-2</c:v>
                </c:pt>
                <c:pt idx="1499">
                  <c:v>1.1378443077034728E-2</c:v>
                </c:pt>
                <c:pt idx="1500">
                  <c:v>1.1369726131660318E-2</c:v>
                </c:pt>
                <c:pt idx="1501">
                  <c:v>1.1361052314172726E-2</c:v>
                </c:pt>
                <c:pt idx="1502">
                  <c:v>1.1352421624247766E-2</c:v>
                </c:pt>
                <c:pt idx="1503">
                  <c:v>1.1343834062047531E-2</c:v>
                </c:pt>
                <c:pt idx="1504">
                  <c:v>1.1335289627490974E-2</c:v>
                </c:pt>
                <c:pt idx="1505">
                  <c:v>1.1326788320659142E-2</c:v>
                </c:pt>
                <c:pt idx="1506">
                  <c:v>1.1318330141552035E-2</c:v>
                </c:pt>
                <c:pt idx="1507">
                  <c:v>1.1309915090088607E-2</c:v>
                </c:pt>
                <c:pt idx="1508">
                  <c:v>1.1301543166268857E-2</c:v>
                </c:pt>
                <c:pt idx="1509">
                  <c:v>1.1293214370092786E-2</c:v>
                </c:pt>
                <c:pt idx="1510">
                  <c:v>1.1284928701641439E-2</c:v>
                </c:pt>
                <c:pt idx="1511">
                  <c:v>1.1276686160833771E-2</c:v>
                </c:pt>
                <c:pt idx="1512">
                  <c:v>1.1268486747669781E-2</c:v>
                </c:pt>
                <c:pt idx="1513">
                  <c:v>1.126033046214947E-2</c:v>
                </c:pt>
                <c:pt idx="1514">
                  <c:v>1.1252217304272838E-2</c:v>
                </c:pt>
                <c:pt idx="1515">
                  <c:v>1.124414727412093E-2</c:v>
                </c:pt>
                <c:pt idx="1516">
                  <c:v>1.1236120371531655E-2</c:v>
                </c:pt>
                <c:pt idx="1517">
                  <c:v>1.1228136596667104E-2</c:v>
                </c:pt>
                <c:pt idx="1518">
                  <c:v>1.1220195949365186E-2</c:v>
                </c:pt>
                <c:pt idx="1519">
                  <c:v>1.1212298429787992E-2</c:v>
                </c:pt>
                <c:pt idx="1520">
                  <c:v>1.1204444037773431E-2</c:v>
                </c:pt>
                <c:pt idx="1521">
                  <c:v>1.1196632773483595E-2</c:v>
                </c:pt>
                <c:pt idx="1522">
                  <c:v>1.118886463675639E-2</c:v>
                </c:pt>
                <c:pt idx="1523">
                  <c:v>1.1181139627591818E-2</c:v>
                </c:pt>
                <c:pt idx="1524">
                  <c:v>1.1173457746233018E-2</c:v>
                </c:pt>
                <c:pt idx="1525">
                  <c:v>1.1165818992355803E-2</c:v>
                </c:pt>
                <c:pt idx="1526">
                  <c:v>1.1158223366122266E-2</c:v>
                </c:pt>
                <c:pt idx="1527">
                  <c:v>1.1150670867532408E-2</c:v>
                </c:pt>
                <c:pt idx="1528">
                  <c:v>1.1143161496505183E-2</c:v>
                </c:pt>
                <c:pt idx="1529">
                  <c:v>1.1135695253202682E-2</c:v>
                </c:pt>
                <c:pt idx="1530">
                  <c:v>1.1128272137381767E-2</c:v>
                </c:pt>
                <c:pt idx="1531">
                  <c:v>1.1120892149204531E-2</c:v>
                </c:pt>
                <c:pt idx="1532">
                  <c:v>1.1113555288670973E-2</c:v>
                </c:pt>
                <c:pt idx="1533">
                  <c:v>1.1106261555700048E-2</c:v>
                </c:pt>
                <c:pt idx="1534">
                  <c:v>1.1099010950372801E-2</c:v>
                </c:pt>
                <c:pt idx="1535">
                  <c:v>1.1091803472608186E-2</c:v>
                </c:pt>
                <c:pt idx="1536">
                  <c:v>1.108463912248725E-2</c:v>
                </c:pt>
                <c:pt idx="1537">
                  <c:v>1.10775178998479E-2</c:v>
                </c:pt>
                <c:pt idx="1538">
                  <c:v>1.1070439804933274E-2</c:v>
                </c:pt>
                <c:pt idx="1539">
                  <c:v>1.1063404837500235E-2</c:v>
                </c:pt>
                <c:pt idx="1540">
                  <c:v>1.1056412997710874E-2</c:v>
                </c:pt>
                <c:pt idx="1541">
                  <c:v>1.1049464285403099E-2</c:v>
                </c:pt>
                <c:pt idx="1542">
                  <c:v>1.1042558700739002E-2</c:v>
                </c:pt>
                <c:pt idx="1543">
                  <c:v>1.1035696243718585E-2</c:v>
                </c:pt>
                <c:pt idx="1544">
                  <c:v>1.1028876914260799E-2</c:v>
                </c:pt>
                <c:pt idx="1545">
                  <c:v>1.1022100712284599E-2</c:v>
                </c:pt>
                <c:pt idx="1546">
                  <c:v>1.1015367637871032E-2</c:v>
                </c:pt>
                <c:pt idx="1547">
                  <c:v>1.1008677691101143E-2</c:v>
                </c:pt>
                <c:pt idx="1548">
                  <c:v>1.1002030871893886E-2</c:v>
                </c:pt>
                <c:pt idx="1549">
                  <c:v>1.0995427180249262E-2</c:v>
                </c:pt>
                <c:pt idx="1550">
                  <c:v>1.0988866616086224E-2</c:v>
                </c:pt>
                <c:pt idx="1551">
                  <c:v>1.0982349179566864E-2</c:v>
                </c:pt>
                <c:pt idx="1552">
                  <c:v>1.0975874870610136E-2</c:v>
                </c:pt>
                <c:pt idx="1553">
                  <c:v>1.0969443689134994E-2</c:v>
                </c:pt>
                <c:pt idx="1554">
                  <c:v>1.0963055635222485E-2</c:v>
                </c:pt>
                <c:pt idx="1555">
                  <c:v>1.0956710708872608E-2</c:v>
                </c:pt>
                <c:pt idx="1556">
                  <c:v>1.0950408910085363E-2</c:v>
                </c:pt>
                <c:pt idx="1557">
                  <c:v>1.094415023886075E-2</c:v>
                </c:pt>
                <c:pt idx="1558">
                  <c:v>1.0937934695117724E-2</c:v>
                </c:pt>
                <c:pt idx="1559">
                  <c:v>1.0931762278937329E-2</c:v>
                </c:pt>
                <c:pt idx="1560">
                  <c:v>1.0925632990319567E-2</c:v>
                </c:pt>
                <c:pt idx="1561">
                  <c:v>1.0919546829183391E-2</c:v>
                </c:pt>
                <c:pt idx="1562">
                  <c:v>1.0913503795609847E-2</c:v>
                </c:pt>
                <c:pt idx="1563">
                  <c:v>1.0907503889679981E-2</c:v>
                </c:pt>
                <c:pt idx="1564">
                  <c:v>1.0901547111150656E-2</c:v>
                </c:pt>
                <c:pt idx="1565">
                  <c:v>1.0895633460183962E-2</c:v>
                </c:pt>
                <c:pt idx="1566">
                  <c:v>1.0889762936698855E-2</c:v>
                </c:pt>
                <c:pt idx="1567">
                  <c:v>1.0883935540776379E-2</c:v>
                </c:pt>
                <c:pt idx="1568">
                  <c:v>1.087815127233549E-2</c:v>
                </c:pt>
                <c:pt idx="1569">
                  <c:v>1.0872410131457233E-2</c:v>
                </c:pt>
                <c:pt idx="1570">
                  <c:v>1.0866712118060562E-2</c:v>
                </c:pt>
                <c:pt idx="1571">
                  <c:v>1.0861057232226523E-2</c:v>
                </c:pt>
                <c:pt idx="1572">
                  <c:v>1.0855445473793024E-2</c:v>
                </c:pt>
                <c:pt idx="1573">
                  <c:v>1.0849876843003203E-2</c:v>
                </c:pt>
                <c:pt idx="1574">
                  <c:v>1.0844351339694969E-2</c:v>
                </c:pt>
                <c:pt idx="1575">
                  <c:v>1.083886896386832E-2</c:v>
                </c:pt>
                <c:pt idx="1576">
                  <c:v>1.0833429715523257E-2</c:v>
                </c:pt>
                <c:pt idx="1577">
                  <c:v>1.0828033594659781E-2</c:v>
                </c:pt>
                <c:pt idx="1578">
                  <c:v>1.0822680601358936E-2</c:v>
                </c:pt>
                <c:pt idx="1579">
                  <c:v>1.0817370735539678E-2</c:v>
                </c:pt>
                <c:pt idx="1580">
                  <c:v>1.0811355126649769E-2</c:v>
                </c:pt>
                <c:pt idx="1581">
                  <c:v>1.0806137676850902E-2</c:v>
                </c:pt>
                <c:pt idx="1582">
                  <c:v>1.0800963354614668E-2</c:v>
                </c:pt>
                <c:pt idx="1583">
                  <c:v>1.0795832159860019E-2</c:v>
                </c:pt>
                <c:pt idx="1584">
                  <c:v>1.0790744092586957E-2</c:v>
                </c:pt>
                <c:pt idx="1585">
                  <c:v>1.078569915279548E-2</c:v>
                </c:pt>
                <c:pt idx="1586">
                  <c:v>1.0780697340404544E-2</c:v>
                </c:pt>
                <c:pt idx="1587">
                  <c:v>1.0775738655657285E-2</c:v>
                </c:pt>
                <c:pt idx="1588">
                  <c:v>1.0770823098310567E-2</c:v>
                </c:pt>
                <c:pt idx="1589">
                  <c:v>1.0765950668445434E-2</c:v>
                </c:pt>
                <c:pt idx="1590">
                  <c:v>1.0761121366061888E-2</c:v>
                </c:pt>
                <c:pt idx="1591">
                  <c:v>1.0756335191159927E-2</c:v>
                </c:pt>
                <c:pt idx="1592">
                  <c:v>1.0751592143658506E-2</c:v>
                </c:pt>
                <c:pt idx="1593">
                  <c:v>1.0746892223719717E-2</c:v>
                </c:pt>
                <c:pt idx="1594">
                  <c:v>1.0742235431262515E-2</c:v>
                </c:pt>
                <c:pt idx="1595">
                  <c:v>1.0737621766124805E-2</c:v>
                </c:pt>
                <c:pt idx="1596">
                  <c:v>1.0733051228630774E-2</c:v>
                </c:pt>
                <c:pt idx="1597">
                  <c:v>1.0728523818537283E-2</c:v>
                </c:pt>
                <c:pt idx="1598">
                  <c:v>1.0724039535925378E-2</c:v>
                </c:pt>
                <c:pt idx="1599">
                  <c:v>1.0719598380795059E-2</c:v>
                </c:pt>
                <c:pt idx="1600">
                  <c:v>1.071520035306528E-2</c:v>
                </c:pt>
                <c:pt idx="1601">
                  <c:v>1.0710845452817086E-2</c:v>
                </c:pt>
                <c:pt idx="1602">
                  <c:v>1.0706533680050478E-2</c:v>
                </c:pt>
                <c:pt idx="1603">
                  <c:v>1.0702265034684411E-2</c:v>
                </c:pt>
                <c:pt idx="1604">
                  <c:v>1.0698039516880975E-2</c:v>
                </c:pt>
                <c:pt idx="1605">
                  <c:v>1.0693857126478079E-2</c:v>
                </c:pt>
                <c:pt idx="1606">
                  <c:v>1.0689717863556769E-2</c:v>
                </c:pt>
                <c:pt idx="1607">
                  <c:v>1.0685621728035999E-2</c:v>
                </c:pt>
                <c:pt idx="1608">
                  <c:v>1.0681568719915768E-2</c:v>
                </c:pt>
                <c:pt idx="1609">
                  <c:v>1.067755883935817E-2</c:v>
                </c:pt>
                <c:pt idx="1610">
                  <c:v>1.0673592086201111E-2</c:v>
                </c:pt>
                <c:pt idx="1611">
                  <c:v>1.0669668460525639E-2</c:v>
                </c:pt>
                <c:pt idx="1612">
                  <c:v>1.0665787962169659E-2</c:v>
                </c:pt>
                <c:pt idx="1613">
                  <c:v>1.0661950591376312E-2</c:v>
                </c:pt>
                <c:pt idx="1614">
                  <c:v>1.0658156347983505E-2</c:v>
                </c:pt>
                <c:pt idx="1615">
                  <c:v>1.0654405232072284E-2</c:v>
                </c:pt>
                <c:pt idx="1616">
                  <c:v>1.0650697243561602E-2</c:v>
                </c:pt>
                <c:pt idx="1617">
                  <c:v>1.064703238245146E-2</c:v>
                </c:pt>
                <c:pt idx="1618">
                  <c:v>1.0643410648822904E-2</c:v>
                </c:pt>
                <c:pt idx="1619">
                  <c:v>1.0639832042675934E-2</c:v>
                </c:pt>
                <c:pt idx="1620">
                  <c:v>1.0636296563848457E-2</c:v>
                </c:pt>
                <c:pt idx="1621">
                  <c:v>1.0632804212502567E-2</c:v>
                </c:pt>
                <c:pt idx="1622">
                  <c:v>1.0629354988719308E-2</c:v>
                </c:pt>
                <c:pt idx="1623">
                  <c:v>1.0625948892255543E-2</c:v>
                </c:pt>
                <c:pt idx="1624">
                  <c:v>1.0622585923111272E-2</c:v>
                </c:pt>
                <c:pt idx="1625">
                  <c:v>1.0619266081529632E-2</c:v>
                </c:pt>
                <c:pt idx="1626">
                  <c:v>1.0615989367348533E-2</c:v>
                </c:pt>
                <c:pt idx="1627">
                  <c:v>1.0612755780567973E-2</c:v>
                </c:pt>
                <c:pt idx="1628">
                  <c:v>1.0609565321268999E-2</c:v>
                </c:pt>
                <c:pt idx="1629">
                  <c:v>1.0606417989370565E-2</c:v>
                </c:pt>
                <c:pt idx="1630">
                  <c:v>1.060331378487267E-2</c:v>
                </c:pt>
                <c:pt idx="1631">
                  <c:v>1.0600252707775315E-2</c:v>
                </c:pt>
                <c:pt idx="1632">
                  <c:v>1.05972347580785E-2</c:v>
                </c:pt>
                <c:pt idx="1633">
                  <c:v>1.0594259935944317E-2</c:v>
                </c:pt>
                <c:pt idx="1634">
                  <c:v>1.0591328241048581E-2</c:v>
                </c:pt>
                <c:pt idx="1635">
                  <c:v>1.0588439673634431E-2</c:v>
                </c:pt>
                <c:pt idx="1636">
                  <c:v>1.0585594233701867E-2</c:v>
                </c:pt>
                <c:pt idx="1637">
                  <c:v>1.0582791921169843E-2</c:v>
                </c:pt>
                <c:pt idx="1638">
                  <c:v>1.0580032736038358E-2</c:v>
                </c:pt>
                <c:pt idx="1639">
                  <c:v>1.0577316678226367E-2</c:v>
                </c:pt>
                <c:pt idx="1640">
                  <c:v>1.0574643747895962E-2</c:v>
                </c:pt>
                <c:pt idx="1641">
                  <c:v>1.0572013945047143E-2</c:v>
                </c:pt>
                <c:pt idx="1642">
                  <c:v>1.0569427269436771E-2</c:v>
                </c:pt>
                <c:pt idx="1643">
                  <c:v>1.0566883721389031E-2</c:v>
                </c:pt>
                <c:pt idx="1644">
                  <c:v>1.0564383300741831E-2</c:v>
                </c:pt>
                <c:pt idx="1645">
                  <c:v>1.0561926007414124E-2</c:v>
                </c:pt>
                <c:pt idx="1646">
                  <c:v>1.0559511841486957E-2</c:v>
                </c:pt>
                <c:pt idx="1647">
                  <c:v>1.0557140803122422E-2</c:v>
                </c:pt>
                <c:pt idx="1648">
                  <c:v>1.0554812891996335E-2</c:v>
                </c:pt>
                <c:pt idx="1649">
                  <c:v>1.0552528108351833E-2</c:v>
                </c:pt>
                <c:pt idx="1650">
                  <c:v>1.0550286452026825E-2</c:v>
                </c:pt>
                <c:pt idx="1651">
                  <c:v>1.0548087923264449E-2</c:v>
                </c:pt>
                <c:pt idx="1652">
                  <c:v>1.054593252174052E-2</c:v>
                </c:pt>
                <c:pt idx="1653">
                  <c:v>1.0543820247698177E-2</c:v>
                </c:pt>
                <c:pt idx="1654">
                  <c:v>1.0541751101056374E-2</c:v>
                </c:pt>
                <c:pt idx="1655">
                  <c:v>1.0539725081734064E-2</c:v>
                </c:pt>
                <c:pt idx="1656">
                  <c:v>1.053774218989334E-2</c:v>
                </c:pt>
                <c:pt idx="1657">
                  <c:v>1.0535802425453156E-2</c:v>
                </c:pt>
                <c:pt idx="1658">
                  <c:v>1.0533905788413511E-2</c:v>
                </c:pt>
                <c:pt idx="1659">
                  <c:v>1.053205227869336E-2</c:v>
                </c:pt>
                <c:pt idx="1660">
                  <c:v>1.0530241896454795E-2</c:v>
                </c:pt>
                <c:pt idx="1661">
                  <c:v>1.0528474641535723E-2</c:v>
                </c:pt>
                <c:pt idx="1662">
                  <c:v>1.0526750514098238E-2</c:v>
                </c:pt>
                <c:pt idx="1663">
                  <c:v>1.0525069513980245E-2</c:v>
                </c:pt>
                <c:pt idx="1664">
                  <c:v>1.0523431641262793E-2</c:v>
                </c:pt>
                <c:pt idx="1665">
                  <c:v>1.0521836896026926E-2</c:v>
                </c:pt>
                <c:pt idx="1666">
                  <c:v>1.0520285278029506E-2</c:v>
                </c:pt>
                <c:pt idx="1667">
                  <c:v>1.0518776787594719E-2</c:v>
                </c:pt>
                <c:pt idx="1668">
                  <c:v>1.0517311424398379E-2</c:v>
                </c:pt>
                <c:pt idx="1669">
                  <c:v>1.0515889188683625E-2</c:v>
                </c:pt>
                <c:pt idx="1670">
                  <c:v>1.0514510080288364E-2</c:v>
                </c:pt>
                <c:pt idx="1671">
                  <c:v>1.0513174099374689E-2</c:v>
                </c:pt>
                <c:pt idx="1672">
                  <c:v>1.0511881245780508E-2</c:v>
                </c:pt>
                <c:pt idx="1673">
                  <c:v>1.0510631519586866E-2</c:v>
                </c:pt>
                <c:pt idx="1674">
                  <c:v>1.0509424920793764E-2</c:v>
                </c:pt>
                <c:pt idx="1675">
                  <c:v>1.0508261449401202E-2</c:v>
                </c:pt>
                <c:pt idx="1676">
                  <c:v>1.0507141105328133E-2</c:v>
                </c:pt>
                <c:pt idx="1677">
                  <c:v>1.050606388873665E-2</c:v>
                </c:pt>
                <c:pt idx="1678">
                  <c:v>1.050502979946466E-2</c:v>
                </c:pt>
                <c:pt idx="1679">
                  <c:v>1.050403883759321E-2</c:v>
                </c:pt>
                <c:pt idx="1680">
                  <c:v>1.05030910031223E-2</c:v>
                </c:pt>
                <c:pt idx="1681">
                  <c:v>1.0502186296132976E-2</c:v>
                </c:pt>
                <c:pt idx="1682">
                  <c:v>1.0501324716301053E-2</c:v>
                </c:pt>
                <c:pt idx="1683">
                  <c:v>1.0500506264031761E-2</c:v>
                </c:pt>
                <c:pt idx="1684">
                  <c:v>1.0499623698967397E-2</c:v>
                </c:pt>
                <c:pt idx="1685">
                  <c:v>1.0498897662475359E-2</c:v>
                </c:pt>
                <c:pt idx="1686">
                  <c:v>1.0498214753383861E-2</c:v>
                </c:pt>
                <c:pt idx="1687">
                  <c:v>1.0497574971611856E-2</c:v>
                </c:pt>
                <c:pt idx="1688">
                  <c:v>1.0496978317240391E-2</c:v>
                </c:pt>
                <c:pt idx="1689">
                  <c:v>1.0496424790350511E-2</c:v>
                </c:pt>
                <c:pt idx="1690">
                  <c:v>1.0495914390780126E-2</c:v>
                </c:pt>
                <c:pt idx="1691">
                  <c:v>1.0495447118529233E-2</c:v>
                </c:pt>
                <c:pt idx="1692">
                  <c:v>1.0495022973759927E-2</c:v>
                </c:pt>
                <c:pt idx="1693">
                  <c:v>1.0494641956310113E-2</c:v>
                </c:pt>
                <c:pt idx="1694">
                  <c:v>1.049430406626084E-2</c:v>
                </c:pt>
                <c:pt idx="1695">
                  <c:v>1.049400930353106E-2</c:v>
                </c:pt>
                <c:pt idx="1696">
                  <c:v>1.0493757668282866E-2</c:v>
                </c:pt>
                <c:pt idx="1697">
                  <c:v>1.0493549160354165E-2</c:v>
                </c:pt>
                <c:pt idx="1698">
                  <c:v>1.0493383779826004E-2</c:v>
                </c:pt>
                <c:pt idx="1699">
                  <c:v>1.0493261526698383E-2</c:v>
                </c:pt>
                <c:pt idx="1700">
                  <c:v>1.0493771936188834E-2</c:v>
                </c:pt>
                <c:pt idx="1701">
                  <c:v>1.0493146402482667E-2</c:v>
                </c:pt>
                <c:pt idx="1702">
                  <c:v>1.0493153531556665E-2</c:v>
                </c:pt>
                <c:pt idx="1703">
                  <c:v>1.0493203787950156E-2</c:v>
                </c:pt>
                <c:pt idx="1704">
                  <c:v>1.0493297171744187E-2</c:v>
                </c:pt>
                <c:pt idx="1705">
                  <c:v>1.0493433682857711E-2</c:v>
                </c:pt>
                <c:pt idx="1706">
                  <c:v>1.0493613321371775E-2</c:v>
                </c:pt>
                <c:pt idx="1707">
                  <c:v>1.0493836087286379E-2</c:v>
                </c:pt>
                <c:pt idx="1708">
                  <c:v>1.0494101980601522E-2</c:v>
                </c:pt>
                <c:pt idx="1709">
                  <c:v>1.0494411001236159E-2</c:v>
                </c:pt>
                <c:pt idx="1710">
                  <c:v>1.0494763149271336E-2</c:v>
                </c:pt>
                <c:pt idx="1711">
                  <c:v>1.0495158424788098E-2</c:v>
                </c:pt>
                <c:pt idx="1712">
                  <c:v>1.0495563051019507E-2</c:v>
                </c:pt>
                <c:pt idx="1713">
                  <c:v>1.0495932879138747E-2</c:v>
                </c:pt>
                <c:pt idx="1714">
                  <c:v>1.0496267643070878E-2</c:v>
                </c:pt>
                <c:pt idx="1715">
                  <c:v>1.0496567343059038E-2</c:v>
                </c:pt>
                <c:pt idx="1716">
                  <c:v>1.0496831978860088E-2</c:v>
                </c:pt>
                <c:pt idx="1717">
                  <c:v>1.0497061550636122E-2</c:v>
                </c:pt>
                <c:pt idx="1718">
                  <c:v>1.0497256058225046E-2</c:v>
                </c:pt>
                <c:pt idx="1719">
                  <c:v>1.0497415501707907E-2</c:v>
                </c:pt>
                <c:pt idx="1720">
                  <c:v>1.0497539881246798E-2</c:v>
                </c:pt>
                <c:pt idx="1721">
                  <c:v>1.0497629196598579E-2</c:v>
                </c:pt>
                <c:pt idx="1722">
                  <c:v>1.0497683447844297E-2</c:v>
                </c:pt>
                <c:pt idx="1723">
                  <c:v>1.0497702634983952E-2</c:v>
                </c:pt>
                <c:pt idx="1724">
                  <c:v>1.049768675809859E-2</c:v>
                </c:pt>
                <c:pt idx="1725">
                  <c:v>1.0497635817107165E-2</c:v>
                </c:pt>
                <c:pt idx="1726">
                  <c:v>1.049754981192863E-2</c:v>
                </c:pt>
                <c:pt idx="1727">
                  <c:v>1.0497428742806125E-2</c:v>
                </c:pt>
                <c:pt idx="1728">
                  <c:v>1.0497272609415464E-2</c:v>
                </c:pt>
                <c:pt idx="1729">
                  <c:v>1.0497081412080833E-2</c:v>
                </c:pt>
                <c:pt idx="1730">
                  <c:v>1.0496855150640139E-2</c:v>
                </c:pt>
                <c:pt idx="1731">
                  <c:v>1.0496593825012335E-2</c:v>
                </c:pt>
                <c:pt idx="1732">
                  <c:v>1.0496297435359514E-2</c:v>
                </c:pt>
                <c:pt idx="1733">
                  <c:v>1.049596598160063E-2</c:v>
                </c:pt>
                <c:pt idx="1734">
                  <c:v>1.0495599463735683E-2</c:v>
                </c:pt>
                <c:pt idx="1735">
                  <c:v>1.0495197881845719E-2</c:v>
                </c:pt>
                <c:pt idx="1736">
                  <c:v>1.0494931549664967E-2</c:v>
                </c:pt>
                <c:pt idx="1737">
                  <c:v>1.049444979352517E-2</c:v>
                </c:pt>
                <c:pt idx="1738">
                  <c:v>1.0493932971307187E-2</c:v>
                </c:pt>
                <c:pt idx="1739">
                  <c:v>1.0493381082929966E-2</c:v>
                </c:pt>
                <c:pt idx="1740">
                  <c:v>1.0492794128447541E-2</c:v>
                </c:pt>
                <c:pt idx="1741">
                  <c:v>1.0492172107913941E-2</c:v>
                </c:pt>
                <c:pt idx="1742">
                  <c:v>1.0491515021221106E-2</c:v>
                </c:pt>
                <c:pt idx="1743">
                  <c:v>1.0490822868450083E-2</c:v>
                </c:pt>
                <c:pt idx="1744">
                  <c:v>1.0490095649573854E-2</c:v>
                </c:pt>
                <c:pt idx="1745">
                  <c:v>1.048933336459242E-2</c:v>
                </c:pt>
                <c:pt idx="1746">
                  <c:v>1.0488536013478768E-2</c:v>
                </c:pt>
                <c:pt idx="1747">
                  <c:v>1.048770359631394E-2</c:v>
                </c:pt>
                <c:pt idx="1748">
                  <c:v>1.0486836113016892E-2</c:v>
                </c:pt>
                <c:pt idx="1749">
                  <c:v>1.0485933563641655E-2</c:v>
                </c:pt>
                <c:pt idx="1750">
                  <c:v>1.0484282462901451E-2</c:v>
                </c:pt>
                <c:pt idx="1751">
                  <c:v>1.0483294809744415E-2</c:v>
                </c:pt>
                <c:pt idx="1752">
                  <c:v>1.0482272092481315E-2</c:v>
                </c:pt>
                <c:pt idx="1753">
                  <c:v>1.0481214311112153E-2</c:v>
                </c:pt>
                <c:pt idx="1754">
                  <c:v>1.0480121465636927E-2</c:v>
                </c:pt>
                <c:pt idx="1755">
                  <c:v>1.0478993556136684E-2</c:v>
                </c:pt>
                <c:pt idx="1756">
                  <c:v>1.0477830582530379E-2</c:v>
                </c:pt>
                <c:pt idx="1757">
                  <c:v>1.047663254481801E-2</c:v>
                </c:pt>
                <c:pt idx="1758">
                  <c:v>1.0475399442999578E-2</c:v>
                </c:pt>
                <c:pt idx="1759">
                  <c:v>1.0474131277156129E-2</c:v>
                </c:pt>
                <c:pt idx="1760">
                  <c:v>1.0472828047206617E-2</c:v>
                </c:pt>
                <c:pt idx="1761">
                  <c:v>1.0471489753151042E-2</c:v>
                </c:pt>
                <c:pt idx="1762">
                  <c:v>1.0470116394908358E-2</c:v>
                </c:pt>
                <c:pt idx="1763">
                  <c:v>1.0468707972721703E-2</c:v>
                </c:pt>
                <c:pt idx="1764">
                  <c:v>1.0467264486428984E-2</c:v>
                </c:pt>
                <c:pt idx="1765">
                  <c:v>1.0465785936030203E-2</c:v>
                </c:pt>
                <c:pt idx="1766">
                  <c:v>1.0464272321525359E-2</c:v>
                </c:pt>
                <c:pt idx="1767">
                  <c:v>1.0462723642995497E-2</c:v>
                </c:pt>
                <c:pt idx="1768">
                  <c:v>1.0461139900359573E-2</c:v>
                </c:pt>
                <c:pt idx="1769">
                  <c:v>1.0459521093698632E-2</c:v>
                </c:pt>
                <c:pt idx="1770">
                  <c:v>1.0457867222850581E-2</c:v>
                </c:pt>
                <c:pt idx="1771">
                  <c:v>1.0456178287977513E-2</c:v>
                </c:pt>
                <c:pt idx="1772">
                  <c:v>1.0454454288917336E-2</c:v>
                </c:pt>
                <c:pt idx="1773">
                  <c:v>1.0452695225913189E-2</c:v>
                </c:pt>
                <c:pt idx="1774">
                  <c:v>1.0450901098802978E-2</c:v>
                </c:pt>
                <c:pt idx="1775">
                  <c:v>1.0449071907586704E-2</c:v>
                </c:pt>
                <c:pt idx="1776">
                  <c:v>1.0447207652264368E-2</c:v>
                </c:pt>
                <c:pt idx="1777">
                  <c:v>1.0445308332917014E-2</c:v>
                </c:pt>
                <c:pt idx="1778">
                  <c:v>1.0443373949463597E-2</c:v>
                </c:pt>
                <c:pt idx="1779">
                  <c:v>1.0441404501985163E-2</c:v>
                </c:pt>
                <c:pt idx="1780">
                  <c:v>1.0439399990400666E-2</c:v>
                </c:pt>
                <c:pt idx="1781">
                  <c:v>1.0437360414710106E-2</c:v>
                </c:pt>
                <c:pt idx="1782">
                  <c:v>1.0435285774913483E-2</c:v>
                </c:pt>
                <c:pt idx="1783">
                  <c:v>1.0433176071172889E-2</c:v>
                </c:pt>
                <c:pt idx="1784">
                  <c:v>1.043103130316414E-2</c:v>
                </c:pt>
                <c:pt idx="1785">
                  <c:v>1.042885147121142E-2</c:v>
                </c:pt>
                <c:pt idx="1786">
                  <c:v>1.0426636575152637E-2</c:v>
                </c:pt>
                <c:pt idx="1787">
                  <c:v>1.0424386615068837E-2</c:v>
                </c:pt>
                <c:pt idx="1788">
                  <c:v>1.0422101590797928E-2</c:v>
                </c:pt>
                <c:pt idx="1789">
                  <c:v>1.0419781502583048E-2</c:v>
                </c:pt>
                <c:pt idx="1790">
                  <c:v>1.0417426350262105E-2</c:v>
                </c:pt>
                <c:pt idx="1791">
                  <c:v>1.0415036133835098E-2</c:v>
                </c:pt>
                <c:pt idx="1792">
                  <c:v>1.0412610853383075E-2</c:v>
                </c:pt>
                <c:pt idx="1793">
                  <c:v>1.0410150508824989E-2</c:v>
                </c:pt>
                <c:pt idx="1794">
                  <c:v>1.0407655100241886E-2</c:v>
                </c:pt>
                <c:pt idx="1795">
                  <c:v>1.0405124627471674E-2</c:v>
                </c:pt>
                <c:pt idx="1796">
                  <c:v>1.0402559090838537E-2</c:v>
                </c:pt>
                <c:pt idx="1797">
                  <c:v>1.0399958489937244E-2</c:v>
                </c:pt>
                <c:pt idx="1798">
                  <c:v>1.0397322825091981E-2</c:v>
                </c:pt>
                <c:pt idx="1799">
                  <c:v>1.0394652096140655E-2</c:v>
                </c:pt>
                <c:pt idx="1800">
                  <c:v>1.0391946303164312E-2</c:v>
                </c:pt>
                <c:pt idx="1801">
                  <c:v>1.0389205446081906E-2</c:v>
                </c:pt>
                <c:pt idx="1802">
                  <c:v>1.0386429524974483E-2</c:v>
                </c:pt>
                <c:pt idx="1803">
                  <c:v>1.0383618539760997E-2</c:v>
                </c:pt>
                <c:pt idx="1804">
                  <c:v>1.0380772490522494E-2</c:v>
                </c:pt>
                <c:pt idx="1805">
                  <c:v>1.0377891377258974E-2</c:v>
                </c:pt>
                <c:pt idx="1806">
                  <c:v>1.0374975199889391E-2</c:v>
                </c:pt>
                <c:pt idx="1807">
                  <c:v>1.0372023958413745E-2</c:v>
                </c:pt>
                <c:pt idx="1808">
                  <c:v>1.0369037652913082E-2</c:v>
                </c:pt>
                <c:pt idx="1809">
                  <c:v>1.0366016283387403E-2</c:v>
                </c:pt>
                <c:pt idx="1810">
                  <c:v>1.0362959849836706E-2</c:v>
                </c:pt>
                <c:pt idx="1811">
                  <c:v>1.0359868352179946E-2</c:v>
                </c:pt>
                <c:pt idx="1812">
                  <c:v>1.035674179049817E-2</c:v>
                </c:pt>
                <c:pt idx="1813">
                  <c:v>1.035358016471033E-2</c:v>
                </c:pt>
                <c:pt idx="1814">
                  <c:v>1.0350383474897473E-2</c:v>
                </c:pt>
                <c:pt idx="1815">
                  <c:v>1.03471517210596E-2</c:v>
                </c:pt>
                <c:pt idx="1816">
                  <c:v>1.034388490319671E-2</c:v>
                </c:pt>
                <c:pt idx="1817">
                  <c:v>1.0340583021227756E-2</c:v>
                </c:pt>
                <c:pt idx="1818">
                  <c:v>1.0337246075233786E-2</c:v>
                </c:pt>
                <c:pt idx="1819">
                  <c:v>1.0333874065133752E-2</c:v>
                </c:pt>
                <c:pt idx="1820">
                  <c:v>1.0330466991089748E-2</c:v>
                </c:pt>
                <c:pt idx="1821">
                  <c:v>1.0327024852939681E-2</c:v>
                </c:pt>
                <c:pt idx="1822">
                  <c:v>1.0323547650764597E-2</c:v>
                </c:pt>
                <c:pt idx="1823">
                  <c:v>1.0320035384564497E-2</c:v>
                </c:pt>
                <c:pt idx="1824">
                  <c:v>1.0316488054258333E-2</c:v>
                </c:pt>
                <c:pt idx="1825">
                  <c:v>1.0312905659927152E-2</c:v>
                </c:pt>
                <c:pt idx="1826">
                  <c:v>1.0309288201570954E-2</c:v>
                </c:pt>
                <c:pt idx="1827">
                  <c:v>1.0305635679270786E-2</c:v>
                </c:pt>
                <c:pt idx="1828">
                  <c:v>1.0301948092783508E-2</c:v>
                </c:pt>
                <c:pt idx="1829">
                  <c:v>1.029822544235226E-2</c:v>
                </c:pt>
                <c:pt idx="1830">
                  <c:v>1.0294467727814949E-2</c:v>
                </c:pt>
                <c:pt idx="1831">
                  <c:v>1.0290674949333667E-2</c:v>
                </c:pt>
                <c:pt idx="1832">
                  <c:v>1.0286847106746322E-2</c:v>
                </c:pt>
                <c:pt idx="1833">
                  <c:v>1.028298420013396E-2</c:v>
                </c:pt>
                <c:pt idx="1834">
                  <c:v>1.0279086229496581E-2</c:v>
                </c:pt>
                <c:pt idx="1835">
                  <c:v>1.0275153194834186E-2</c:v>
                </c:pt>
                <c:pt idx="1836">
                  <c:v>1.0271185096146773E-2</c:v>
                </c:pt>
                <c:pt idx="1837">
                  <c:v>1.0267181933434344E-2</c:v>
                </c:pt>
                <c:pt idx="1838">
                  <c:v>1.0263143706777944E-2</c:v>
                </c:pt>
                <c:pt idx="1839">
                  <c:v>1.0259070415934435E-2</c:v>
                </c:pt>
                <c:pt idx="1840">
                  <c:v>1.0254962061146955E-2</c:v>
                </c:pt>
                <c:pt idx="1841">
                  <c:v>1.0250818642334458E-2</c:v>
                </c:pt>
                <c:pt idx="1842">
                  <c:v>1.0246640159496945E-2</c:v>
                </c:pt>
                <c:pt idx="1843">
                  <c:v>1.0242426612634414E-2</c:v>
                </c:pt>
                <c:pt idx="1844">
                  <c:v>1.0238178001746867E-2</c:v>
                </c:pt>
                <c:pt idx="1845">
                  <c:v>1.0233894326915349E-2</c:v>
                </c:pt>
                <c:pt idx="1846">
                  <c:v>1.0229575587977768E-2</c:v>
                </c:pt>
                <c:pt idx="1847">
                  <c:v>1.0225221785015171E-2</c:v>
                </c:pt>
                <c:pt idx="1848">
                  <c:v>1.0220832918108602E-2</c:v>
                </c:pt>
                <c:pt idx="1849">
                  <c:v>1.0216408987177017E-2</c:v>
                </c:pt>
                <c:pt idx="1850">
                  <c:v>1.0211949992139369E-2</c:v>
                </c:pt>
                <c:pt idx="1851">
                  <c:v>1.020745593315775E-2</c:v>
                </c:pt>
                <c:pt idx="1852">
                  <c:v>1.020292681023216E-2</c:v>
                </c:pt>
                <c:pt idx="1853">
                  <c:v>1.0198362623200508E-2</c:v>
                </c:pt>
                <c:pt idx="1854">
                  <c:v>1.0193763372224884E-2</c:v>
                </c:pt>
                <c:pt idx="1855">
                  <c:v>1.0189129057224244E-2</c:v>
                </c:pt>
                <c:pt idx="1856">
                  <c:v>1.0184459678198587E-2</c:v>
                </c:pt>
                <c:pt idx="1857">
                  <c:v>1.0179755235147914E-2</c:v>
                </c:pt>
                <c:pt idx="1858">
                  <c:v>1.0175015728153269E-2</c:v>
                </c:pt>
                <c:pt idx="1859">
                  <c:v>1.0170241157133608E-2</c:v>
                </c:pt>
                <c:pt idx="1860">
                  <c:v>1.016543152208893E-2</c:v>
                </c:pt>
                <c:pt idx="1861">
                  <c:v>1.0160586823100282E-2</c:v>
                </c:pt>
                <c:pt idx="1862">
                  <c:v>1.0155707060086616E-2</c:v>
                </c:pt>
                <c:pt idx="1863">
                  <c:v>1.015079223312898E-2</c:v>
                </c:pt>
                <c:pt idx="1864">
                  <c:v>1.0145842342065281E-2</c:v>
                </c:pt>
                <c:pt idx="1865">
                  <c:v>1.0140857387138658E-2</c:v>
                </c:pt>
                <c:pt idx="1866">
                  <c:v>1.0135837368187017E-2</c:v>
                </c:pt>
                <c:pt idx="1867">
                  <c:v>1.0130782285129314E-2</c:v>
                </c:pt>
                <c:pt idx="1868">
                  <c:v>1.0125692138208686E-2</c:v>
                </c:pt>
                <c:pt idx="1869">
                  <c:v>1.0120566927263042E-2</c:v>
                </c:pt>
                <c:pt idx="1870">
                  <c:v>1.0115406652373427E-2</c:v>
                </c:pt>
                <c:pt idx="1871">
                  <c:v>1.0110211313458795E-2</c:v>
                </c:pt>
                <c:pt idx="1872">
                  <c:v>1.0104980910600192E-2</c:v>
                </c:pt>
                <c:pt idx="1873">
                  <c:v>1.0099715443635526E-2</c:v>
                </c:pt>
                <c:pt idx="1874">
                  <c:v>1.0094414912888983E-2</c:v>
                </c:pt>
                <c:pt idx="1875">
                  <c:v>1.0089079318036376E-2</c:v>
                </c:pt>
                <c:pt idx="1876">
                  <c:v>1.0083708659239798E-2</c:v>
                </c:pt>
                <c:pt idx="1877">
                  <c:v>1.007830293649925E-2</c:v>
                </c:pt>
                <c:pt idx="1878">
                  <c:v>1.0072862149733686E-2</c:v>
                </c:pt>
                <c:pt idx="1879">
                  <c:v>1.006738629902415E-2</c:v>
                </c:pt>
                <c:pt idx="1880">
                  <c:v>1.0061875384289598E-2</c:v>
                </c:pt>
                <c:pt idx="1881">
                  <c:v>1.0056329405692122E-2</c:v>
                </c:pt>
                <c:pt idx="1882">
                  <c:v>1.0050748363069628E-2</c:v>
                </c:pt>
                <c:pt idx="1883">
                  <c:v>1.0045132256503164E-2</c:v>
                </c:pt>
                <c:pt idx="1884">
                  <c:v>1.0039481085911683E-2</c:v>
                </c:pt>
                <c:pt idx="1885">
                  <c:v>1.0033794851457278E-2</c:v>
                </c:pt>
                <c:pt idx="1886">
                  <c:v>1.0028073552977856E-2</c:v>
                </c:pt>
                <c:pt idx="1887">
                  <c:v>1.0022317190473418E-2</c:v>
                </c:pt>
                <c:pt idx="1888">
                  <c:v>1.0016525764106055E-2</c:v>
                </c:pt>
                <c:pt idx="1889">
                  <c:v>1.0010699273875767E-2</c:v>
                </c:pt>
                <c:pt idx="1890">
                  <c:v>1.0004837719539417E-2</c:v>
                </c:pt>
                <c:pt idx="1891">
                  <c:v>9.9989411013401419E-3</c:v>
                </c:pt>
                <c:pt idx="1892">
                  <c:v>9.9921591736062965E-3</c:v>
                </c:pt>
                <c:pt idx="1893">
                  <c:v>9.9861874182916033E-3</c:v>
                </c:pt>
                <c:pt idx="1894">
                  <c:v>9.9801805991139858E-3</c:v>
                </c:pt>
                <c:pt idx="1895">
                  <c:v>9.9741387159113515E-3</c:v>
                </c:pt>
                <c:pt idx="1896">
                  <c:v>9.9680617687647466E-3</c:v>
                </c:pt>
                <c:pt idx="1897">
                  <c:v>9.9619497577552174E-3</c:v>
                </c:pt>
                <c:pt idx="1898">
                  <c:v>9.9558026828017177E-3</c:v>
                </c:pt>
                <c:pt idx="1899">
                  <c:v>9.9496205439042473E-3</c:v>
                </c:pt>
                <c:pt idx="1900">
                  <c:v>9.9434033410628064E-3</c:v>
                </c:pt>
                <c:pt idx="1901">
                  <c:v>9.937151074277395E-3</c:v>
                </c:pt>
                <c:pt idx="1902">
                  <c:v>9.9308637435480129E-3</c:v>
                </c:pt>
                <c:pt idx="1903">
                  <c:v>9.9245413488746603E-3</c:v>
                </c:pt>
                <c:pt idx="1904">
                  <c:v>9.9181838903383834E-3</c:v>
                </c:pt>
                <c:pt idx="1905">
                  <c:v>9.9117913677770897E-3</c:v>
                </c:pt>
                <c:pt idx="1906">
                  <c:v>9.9053637813528717E-3</c:v>
                </c:pt>
                <c:pt idx="1907">
                  <c:v>9.898901130984683E-3</c:v>
                </c:pt>
                <c:pt idx="1908">
                  <c:v>9.8924034167535702E-3</c:v>
                </c:pt>
                <c:pt idx="1909">
                  <c:v>9.8858706385784867E-3</c:v>
                </c:pt>
                <c:pt idx="1910">
                  <c:v>9.8793027964594327E-3</c:v>
                </c:pt>
                <c:pt idx="1911">
                  <c:v>9.8726998903964081E-3</c:v>
                </c:pt>
                <c:pt idx="1912">
                  <c:v>9.8660619205515054E-3</c:v>
                </c:pt>
                <c:pt idx="1913">
                  <c:v>9.859388886681586E-3</c:v>
                </c:pt>
                <c:pt idx="1914">
                  <c:v>9.8526807888676959E-3</c:v>
                </c:pt>
                <c:pt idx="1915">
                  <c:v>9.8459376272719279E-3</c:v>
                </c:pt>
                <c:pt idx="1916">
                  <c:v>9.8391594017321893E-3</c:v>
                </c:pt>
                <c:pt idx="1917">
                  <c:v>9.8323461122484801E-3</c:v>
                </c:pt>
                <c:pt idx="1918">
                  <c:v>9.8254977589018466E-3</c:v>
                </c:pt>
                <c:pt idx="1919">
                  <c:v>9.8186143416112426E-3</c:v>
                </c:pt>
                <c:pt idx="1920">
                  <c:v>9.811695860376668E-3</c:v>
                </c:pt>
                <c:pt idx="1921">
                  <c:v>9.8047423154412616E-3</c:v>
                </c:pt>
                <c:pt idx="1922">
                  <c:v>9.7977537063997922E-3</c:v>
                </c:pt>
                <c:pt idx="1923">
                  <c:v>9.7907300335764447E-3</c:v>
                </c:pt>
                <c:pt idx="1924">
                  <c:v>9.7836712968091266E-3</c:v>
                </c:pt>
                <c:pt idx="1925">
                  <c:v>9.7765774961788843E-3</c:v>
                </c:pt>
                <c:pt idx="1926">
                  <c:v>9.7694486317667639E-3</c:v>
                </c:pt>
                <c:pt idx="1927">
                  <c:v>9.7622847033296267E-3</c:v>
                </c:pt>
                <c:pt idx="1928">
                  <c:v>9.7550857111106115E-3</c:v>
                </c:pt>
                <c:pt idx="1929">
                  <c:v>9.7478516549476257E-3</c:v>
                </c:pt>
                <c:pt idx="1930">
                  <c:v>9.7405825348406694E-3</c:v>
                </c:pt>
                <c:pt idx="1931">
                  <c:v>9.733278350951835E-3</c:v>
                </c:pt>
                <c:pt idx="1932">
                  <c:v>9.7259391032811227E-3</c:v>
                </c:pt>
                <c:pt idx="1933">
                  <c:v>9.7185647915043472E-3</c:v>
                </c:pt>
                <c:pt idx="1934">
                  <c:v>9.7111554160267399E-3</c:v>
                </c:pt>
                <c:pt idx="1935">
                  <c:v>9.7037109766862084E-3</c:v>
                </c:pt>
                <c:pt idx="1936">
                  <c:v>9.6962314734017063E-3</c:v>
                </c:pt>
                <c:pt idx="1937">
                  <c:v>9.6887169062542799E-3</c:v>
                </c:pt>
                <c:pt idx="1938">
                  <c:v>9.6811672754060218E-3</c:v>
                </c:pt>
                <c:pt idx="1939">
                  <c:v>9.6735825805327469E-3</c:v>
                </c:pt>
                <c:pt idx="1940">
                  <c:v>9.6659628217965476E-3</c:v>
                </c:pt>
                <c:pt idx="1941">
                  <c:v>9.6583079992784704E-3</c:v>
                </c:pt>
                <c:pt idx="1942">
                  <c:v>9.6506181128974688E-3</c:v>
                </c:pt>
                <c:pt idx="1943">
                  <c:v>9.6428931627345893E-3</c:v>
                </c:pt>
                <c:pt idx="1944">
                  <c:v>9.6351331486277392E-3</c:v>
                </c:pt>
                <c:pt idx="1945">
                  <c:v>9.627338070739011E-3</c:v>
                </c:pt>
                <c:pt idx="1946">
                  <c:v>9.6195079289063123E-3</c:v>
                </c:pt>
                <c:pt idx="1947">
                  <c:v>9.6116427233727819E-3</c:v>
                </c:pt>
                <c:pt idx="1948">
                  <c:v>9.6037424538952809E-3</c:v>
                </c:pt>
                <c:pt idx="1949">
                  <c:v>9.5958071205548556E-3</c:v>
                </c:pt>
                <c:pt idx="1950">
                  <c:v>9.5878367235135986E-3</c:v>
                </c:pt>
                <c:pt idx="1951">
                  <c:v>9.579831262528371E-3</c:v>
                </c:pt>
                <c:pt idx="1952">
                  <c:v>9.5717907377612654E-3</c:v>
                </c:pt>
                <c:pt idx="1953">
                  <c:v>9.5637151492122818E-3</c:v>
                </c:pt>
                <c:pt idx="1954">
                  <c:v>9.5556044967193277E-3</c:v>
                </c:pt>
                <c:pt idx="1955">
                  <c:v>9.5474587805255418E-3</c:v>
                </c:pt>
                <c:pt idx="1956">
                  <c:v>9.5392780003877853E-3</c:v>
                </c:pt>
                <c:pt idx="1957">
                  <c:v>9.5310621565491971E-3</c:v>
                </c:pt>
                <c:pt idx="1958">
                  <c:v>9.5228112487666383E-3</c:v>
                </c:pt>
                <c:pt idx="1959">
                  <c:v>9.5145252773642941E-3</c:v>
                </c:pt>
                <c:pt idx="1960">
                  <c:v>9.5062042420179793E-3</c:v>
                </c:pt>
                <c:pt idx="1961">
                  <c:v>9.4978481428087402E-3</c:v>
                </c:pt>
                <c:pt idx="1962">
                  <c:v>9.4894569799797157E-3</c:v>
                </c:pt>
                <c:pt idx="1963">
                  <c:v>9.4810307532067206E-3</c:v>
                </c:pt>
                <c:pt idx="1964">
                  <c:v>9.4725694627328938E-3</c:v>
                </c:pt>
                <c:pt idx="1965">
                  <c:v>9.4640731083961427E-3</c:v>
                </c:pt>
                <c:pt idx="1966">
                  <c:v>9.4555416901964673E-3</c:v>
                </c:pt>
                <c:pt idx="1967">
                  <c:v>9.4469752083770064E-3</c:v>
                </c:pt>
                <c:pt idx="1968">
                  <c:v>9.438373662613575E-3</c:v>
                </c:pt>
                <c:pt idx="1969">
                  <c:v>9.4297370531493119E-3</c:v>
                </c:pt>
                <c:pt idx="1970">
                  <c:v>9.4210653799031707E-3</c:v>
                </c:pt>
                <c:pt idx="1971">
                  <c:v>9.4123586427941053E-3</c:v>
                </c:pt>
                <c:pt idx="1972">
                  <c:v>9.403639306230227E-3</c:v>
                </c:pt>
                <c:pt idx="1973">
                  <c:v>9.3949367329548839E-3</c:v>
                </c:pt>
                <c:pt idx="1974">
                  <c:v>9.3862510998921067E-3</c:v>
                </c:pt>
                <c:pt idx="1975">
                  <c:v>9.377582406879803E-3</c:v>
                </c:pt>
                <c:pt idx="1976">
                  <c:v>9.3689306541611117E-3</c:v>
                </c:pt>
                <c:pt idx="1977">
                  <c:v>9.3602958415739401E-3</c:v>
                </c:pt>
                <c:pt idx="1978">
                  <c:v>9.3516779691182883E-3</c:v>
                </c:pt>
                <c:pt idx="1979">
                  <c:v>9.3430770368752025E-3</c:v>
                </c:pt>
                <c:pt idx="1980">
                  <c:v>9.3344930447636365E-3</c:v>
                </c:pt>
                <c:pt idx="1981">
                  <c:v>9.3259259927835902E-3</c:v>
                </c:pt>
                <c:pt idx="1982">
                  <c:v>9.31737588101611E-3</c:v>
                </c:pt>
                <c:pt idx="1983">
                  <c:v>9.3088427094611959E-3</c:v>
                </c:pt>
                <c:pt idx="1984">
                  <c:v>9.3003264778757089E-3</c:v>
                </c:pt>
                <c:pt idx="1985">
                  <c:v>9.2918271865838342E-3</c:v>
                </c:pt>
                <c:pt idx="1986">
                  <c:v>9.283344835342433E-3</c:v>
                </c:pt>
                <c:pt idx="1987">
                  <c:v>9.2748794243946442E-3</c:v>
                </c:pt>
                <c:pt idx="1988">
                  <c:v>9.2664309534973288E-3</c:v>
                </c:pt>
                <c:pt idx="1989">
                  <c:v>9.2579994228125795E-3</c:v>
                </c:pt>
                <c:pt idx="1990">
                  <c:v>9.2495848322593499E-3</c:v>
                </c:pt>
                <c:pt idx="1991">
                  <c:v>9.2411871818376401E-3</c:v>
                </c:pt>
                <c:pt idx="1992">
                  <c:v>9.2328064716284963E-3</c:v>
                </c:pt>
                <c:pt idx="1993">
                  <c:v>9.224442701469826E-3</c:v>
                </c:pt>
                <c:pt idx="1994">
                  <c:v>9.2160958714426755E-3</c:v>
                </c:pt>
                <c:pt idx="1995">
                  <c:v>9.207765981628091E-3</c:v>
                </c:pt>
                <c:pt idx="1996">
                  <c:v>9.1982668505741216E-3</c:v>
                </c:pt>
                <c:pt idx="1997">
                  <c:v>9.1899732611455676E-3</c:v>
                </c:pt>
                <c:pt idx="1998">
                  <c:v>9.1816966116864407E-3</c:v>
                </c:pt>
                <c:pt idx="1999">
                  <c:v>9.1734369024398799E-3</c:v>
                </c:pt>
                <c:pt idx="2000">
                  <c:v>9.1651941333248388E-3</c:v>
                </c:pt>
                <c:pt idx="2001">
                  <c:v>9.1569683043413175E-3</c:v>
                </c:pt>
                <c:pt idx="2002">
                  <c:v>9.1487594155703622E-3</c:v>
                </c:pt>
                <c:pt idx="2003">
                  <c:v>9.1405674668498804E-3</c:v>
                </c:pt>
                <c:pt idx="2004">
                  <c:v>9.1323924582609184E-3</c:v>
                </c:pt>
                <c:pt idx="2005">
                  <c:v>9.1242343898034761E-3</c:v>
                </c:pt>
                <c:pt idx="2006">
                  <c:v>9.1160932615585999E-3</c:v>
                </c:pt>
                <c:pt idx="2007">
                  <c:v>9.1079690733641971E-3</c:v>
                </c:pt>
                <c:pt idx="2008">
                  <c:v>9.0998618253013142E-3</c:v>
                </c:pt>
                <c:pt idx="2009">
                  <c:v>9.0917715173699509E-3</c:v>
                </c:pt>
                <c:pt idx="2010">
                  <c:v>9.0836981495701075E-3</c:v>
                </c:pt>
                <c:pt idx="2011">
                  <c:v>9.0737944527938819E-3</c:v>
                </c:pt>
                <c:pt idx="2012">
                  <c:v>9.0676022343649798E-3</c:v>
                </c:pt>
                <c:pt idx="2013">
                  <c:v>9.0595796869596956E-3</c:v>
                </c:pt>
                <c:pt idx="2014">
                  <c:v>9.0515740796859312E-3</c:v>
                </c:pt>
                <c:pt idx="2015">
                  <c:v>9.0435854125436865E-3</c:v>
                </c:pt>
                <c:pt idx="2016">
                  <c:v>9.0356136854519153E-3</c:v>
                </c:pt>
                <c:pt idx="2017">
                  <c:v>9.0276588984916639E-3</c:v>
                </c:pt>
                <c:pt idx="2018">
                  <c:v>9.0197210517439785E-3</c:v>
                </c:pt>
                <c:pt idx="2019">
                  <c:v>9.0118001449657203E-3</c:v>
                </c:pt>
                <c:pt idx="2020">
                  <c:v>9.0038961784000282E-3</c:v>
                </c:pt>
                <c:pt idx="2021">
                  <c:v>8.9960091519658558E-3</c:v>
                </c:pt>
                <c:pt idx="2022">
                  <c:v>8.9881390655821569E-3</c:v>
                </c:pt>
                <c:pt idx="2023">
                  <c:v>8.9802859193299778E-3</c:v>
                </c:pt>
                <c:pt idx="2024">
                  <c:v>8.9724497132093184E-3</c:v>
                </c:pt>
                <c:pt idx="2025">
                  <c:v>8.9646304471391325E-3</c:v>
                </c:pt>
                <c:pt idx="2026">
                  <c:v>8.9568281212815126E-3</c:v>
                </c:pt>
                <c:pt idx="2027">
                  <c:v>8.9490427354743662E-3</c:v>
                </c:pt>
                <c:pt idx="2028">
                  <c:v>8.9412742897176933E-3</c:v>
                </c:pt>
                <c:pt idx="2029">
                  <c:v>8.9335227841735865E-3</c:v>
                </c:pt>
                <c:pt idx="2030">
                  <c:v>8.9257882186799531E-3</c:v>
                </c:pt>
                <c:pt idx="2031">
                  <c:v>8.9180705932367932E-3</c:v>
                </c:pt>
                <c:pt idx="2032">
                  <c:v>8.9103699080061993E-3</c:v>
                </c:pt>
                <c:pt idx="2033">
                  <c:v>8.9026861627450327E-3</c:v>
                </c:pt>
                <c:pt idx="2034">
                  <c:v>8.895019357696432E-3</c:v>
                </c:pt>
                <c:pt idx="2035">
                  <c:v>8.8873694926983049E-3</c:v>
                </c:pt>
                <c:pt idx="2036">
                  <c:v>8.8797365678316975E-3</c:v>
                </c:pt>
                <c:pt idx="2037">
                  <c:v>8.8721205830155636E-3</c:v>
                </c:pt>
                <c:pt idx="2038">
                  <c:v>8.8645215382499032E-3</c:v>
                </c:pt>
                <c:pt idx="2039">
                  <c:v>8.8569394337778551E-3</c:v>
                </c:pt>
                <c:pt idx="2040">
                  <c:v>8.8493742692752342E-3</c:v>
                </c:pt>
                <c:pt idx="2041">
                  <c:v>8.8418260448230868E-3</c:v>
                </c:pt>
                <c:pt idx="2042">
                  <c:v>8.8342947605024591E-3</c:v>
                </c:pt>
                <c:pt idx="2043">
                  <c:v>8.8267804163133512E-3</c:v>
                </c:pt>
                <c:pt idx="2044">
                  <c:v>8.8192830120936705E-3</c:v>
                </c:pt>
                <c:pt idx="2045">
                  <c:v>8.8118025480865558E-3</c:v>
                </c:pt>
                <c:pt idx="2046">
                  <c:v>8.8043390241299146E-3</c:v>
                </c:pt>
                <c:pt idx="2047">
                  <c:v>8.7968924402237469E-3</c:v>
                </c:pt>
                <c:pt idx="2048">
                  <c:v>8.7875548239794536E-3</c:v>
                </c:pt>
                <c:pt idx="2049">
                  <c:v>8.7801466037355329E-3</c:v>
                </c:pt>
                <c:pt idx="2050">
                  <c:v>8.7727553247037484E-3</c:v>
                </c:pt>
                <c:pt idx="2051">
                  <c:v>8.7653809868841019E-3</c:v>
                </c:pt>
                <c:pt idx="2052">
                  <c:v>8.7580235902225603E-3</c:v>
                </c:pt>
                <c:pt idx="2053">
                  <c:v>8.7506831348001714E-3</c:v>
                </c:pt>
                <c:pt idx="2054">
                  <c:v>8.7433596205358892E-3</c:v>
                </c:pt>
                <c:pt idx="2055">
                  <c:v>8.7360530474567266E-3</c:v>
                </c:pt>
                <c:pt idx="2056">
                  <c:v>8.7287634155356723E-3</c:v>
                </c:pt>
                <c:pt idx="2057">
                  <c:v>8.7214907247997377E-3</c:v>
                </c:pt>
                <c:pt idx="2058">
                  <c:v>8.7142349752489245E-3</c:v>
                </c:pt>
                <c:pt idx="2059">
                  <c:v>8.7069961668832345E-3</c:v>
                </c:pt>
                <c:pt idx="2060">
                  <c:v>8.6997742996486327E-3</c:v>
                </c:pt>
                <c:pt idx="2061">
                  <c:v>8.692569373599154E-3</c:v>
                </c:pt>
                <c:pt idx="2062">
                  <c:v>8.6820993754777032E-3</c:v>
                </c:pt>
                <c:pt idx="2063">
                  <c:v>8.6749359329130193E-3</c:v>
                </c:pt>
                <c:pt idx="2064">
                  <c:v>8.667789430398809E-3</c:v>
                </c:pt>
                <c:pt idx="2065">
                  <c:v>8.6606598680161184E-3</c:v>
                </c:pt>
                <c:pt idx="2066">
                  <c:v>8.6535472456839013E-3</c:v>
                </c:pt>
                <c:pt idx="2067">
                  <c:v>8.6464515632400651E-3</c:v>
                </c:pt>
                <c:pt idx="2068">
                  <c:v>8.6393728210898413E-3</c:v>
                </c:pt>
                <c:pt idx="2069">
                  <c:v>8.6323110189090446E-3</c:v>
                </c:pt>
                <c:pt idx="2070">
                  <c:v>8.6252661567787214E-3</c:v>
                </c:pt>
                <c:pt idx="2071">
                  <c:v>8.6182382346988717E-3</c:v>
                </c:pt>
                <c:pt idx="2072">
                  <c:v>8.6112272526694955E-3</c:v>
                </c:pt>
                <c:pt idx="2073">
                  <c:v>8.6042332106905928E-3</c:v>
                </c:pt>
                <c:pt idx="2074">
                  <c:v>8.5972561088432098E-3</c:v>
                </c:pt>
                <c:pt idx="2075">
                  <c:v>8.5902959470463003E-3</c:v>
                </c:pt>
                <c:pt idx="2076">
                  <c:v>8.5833527252998643E-3</c:v>
                </c:pt>
                <c:pt idx="2077">
                  <c:v>8.5764264435228554E-3</c:v>
                </c:pt>
                <c:pt idx="2078">
                  <c:v>8.5695171019584127E-3</c:v>
                </c:pt>
                <c:pt idx="2079">
                  <c:v>8.5626247002823508E-3</c:v>
                </c:pt>
                <c:pt idx="2080">
                  <c:v>8.5557492387378087E-3</c:v>
                </c:pt>
                <c:pt idx="2081">
                  <c:v>8.5488907172437401E-3</c:v>
                </c:pt>
                <c:pt idx="2082">
                  <c:v>8.5420491358001449E-3</c:v>
                </c:pt>
                <c:pt idx="2083">
                  <c:v>8.5352244944070232E-3</c:v>
                </c:pt>
                <c:pt idx="2084">
                  <c:v>8.5284167929833288E-3</c:v>
                </c:pt>
                <c:pt idx="2085">
                  <c:v>8.5216260316911541E-3</c:v>
                </c:pt>
                <c:pt idx="2086">
                  <c:v>8.5148522104494528E-3</c:v>
                </c:pt>
                <c:pt idx="2087">
                  <c:v>8.5080953292582251E-3</c:v>
                </c:pt>
                <c:pt idx="2088">
                  <c:v>8.5013553881174708E-3</c:v>
                </c:pt>
                <c:pt idx="2089">
                  <c:v>8.49463238702719E-3</c:v>
                </c:pt>
                <c:pt idx="2090">
                  <c:v>8.4879263259063364E-3</c:v>
                </c:pt>
                <c:pt idx="2091">
                  <c:v>8.4812372048359563E-3</c:v>
                </c:pt>
                <c:pt idx="2092">
                  <c:v>8.474565023897096E-3</c:v>
                </c:pt>
                <c:pt idx="2093">
                  <c:v>8.4679097829276628E-3</c:v>
                </c:pt>
                <c:pt idx="2094">
                  <c:v>8.4612714820087032E-3</c:v>
                </c:pt>
                <c:pt idx="2095">
                  <c:v>8.454650121140217E-3</c:v>
                </c:pt>
                <c:pt idx="2096">
                  <c:v>8.4480457003222043E-3</c:v>
                </c:pt>
                <c:pt idx="2097">
                  <c:v>8.441458219554665E-3</c:v>
                </c:pt>
                <c:pt idx="2098">
                  <c:v>8.4348876786755067E-3</c:v>
                </c:pt>
                <c:pt idx="2099">
                  <c:v>8.4283340780089144E-3</c:v>
                </c:pt>
                <c:pt idx="2100">
                  <c:v>8.4217974173927956E-3</c:v>
                </c:pt>
                <c:pt idx="2101">
                  <c:v>8.415277696746104E-3</c:v>
                </c:pt>
                <c:pt idx="2102">
                  <c:v>8.4087749159877934E-3</c:v>
                </c:pt>
                <c:pt idx="2103">
                  <c:v>8.4022890753610024E-3</c:v>
                </c:pt>
                <c:pt idx="2104">
                  <c:v>8.3958201749467776E-3</c:v>
                </c:pt>
                <c:pt idx="2105">
                  <c:v>8.3893682143398873E-3</c:v>
                </c:pt>
                <c:pt idx="2106">
                  <c:v>8.3829331938645169E-3</c:v>
                </c:pt>
                <c:pt idx="2107">
                  <c:v>8.3765151133585736E-3</c:v>
                </c:pt>
                <c:pt idx="2108">
                  <c:v>8.3701139729031038E-3</c:v>
                </c:pt>
                <c:pt idx="2109">
                  <c:v>8.3637297724170612E-3</c:v>
                </c:pt>
                <c:pt idx="2110">
                  <c:v>8.3573625120625383E-3</c:v>
                </c:pt>
                <c:pt idx="2111">
                  <c:v>8.3510121916774427E-3</c:v>
                </c:pt>
                <c:pt idx="2112">
                  <c:v>8.3446788113428205E-3</c:v>
                </c:pt>
                <c:pt idx="2113">
                  <c:v>8.3383623709776256E-3</c:v>
                </c:pt>
                <c:pt idx="2114">
                  <c:v>8.3320628707439504E-3</c:v>
                </c:pt>
                <c:pt idx="2115">
                  <c:v>8.3257803103986561E-3</c:v>
                </c:pt>
                <c:pt idx="2116">
                  <c:v>8.3195146901038353E-3</c:v>
                </c:pt>
                <c:pt idx="2117">
                  <c:v>8.3132660099405342E-3</c:v>
                </c:pt>
                <c:pt idx="2118">
                  <c:v>8.3070342696656141E-3</c:v>
                </c:pt>
                <c:pt idx="2119">
                  <c:v>8.3008194694411674E-3</c:v>
                </c:pt>
                <c:pt idx="2120">
                  <c:v>8.2946216092671943E-3</c:v>
                </c:pt>
                <c:pt idx="2121">
                  <c:v>8.2884406890626483E-3</c:v>
                </c:pt>
                <c:pt idx="2122">
                  <c:v>8.2822767089085758E-3</c:v>
                </c:pt>
                <c:pt idx="2123">
                  <c:v>8.2761296688049768E-3</c:v>
                </c:pt>
                <c:pt idx="2124">
                  <c:v>8.2699995685897587E-3</c:v>
                </c:pt>
                <c:pt idx="2125">
                  <c:v>8.2638864085060604E-3</c:v>
                </c:pt>
                <c:pt idx="2126">
                  <c:v>8.2577901883917892E-3</c:v>
                </c:pt>
                <c:pt idx="2127">
                  <c:v>8.2517109082469453E-3</c:v>
                </c:pt>
                <c:pt idx="2128">
                  <c:v>8.2456485681525749E-3</c:v>
                </c:pt>
                <c:pt idx="2129">
                  <c:v>8.2396031680276316E-3</c:v>
                </c:pt>
                <c:pt idx="2130">
                  <c:v>8.2335747079531618E-3</c:v>
                </c:pt>
                <c:pt idx="2131">
                  <c:v>8.2275631879291655E-3</c:v>
                </c:pt>
                <c:pt idx="2132">
                  <c:v>8.2215686077935501E-3</c:v>
                </c:pt>
                <c:pt idx="2133">
                  <c:v>8.2155909677894545E-3</c:v>
                </c:pt>
                <c:pt idx="2134">
                  <c:v>8.2096302676737398E-3</c:v>
                </c:pt>
                <c:pt idx="2135">
                  <c:v>8.2036865076895449E-3</c:v>
                </c:pt>
                <c:pt idx="2136">
                  <c:v>8.1977596876747771E-3</c:v>
                </c:pt>
                <c:pt idx="2137">
                  <c:v>8.1918498076294366E-3</c:v>
                </c:pt>
                <c:pt idx="2138">
                  <c:v>8.1859568675535233E-3</c:v>
                </c:pt>
                <c:pt idx="2139">
                  <c:v>8.1800808674470371E-3</c:v>
                </c:pt>
                <c:pt idx="2140">
                  <c:v>8.1742218074720707E-3</c:v>
                </c:pt>
                <c:pt idx="2141">
                  <c:v>8.1683796874665315E-3</c:v>
                </c:pt>
                <c:pt idx="2142">
                  <c:v>8.1625545073493733E-3</c:v>
                </c:pt>
                <c:pt idx="2143">
                  <c:v>8.1567462673637348E-3</c:v>
                </c:pt>
                <c:pt idx="2144">
                  <c:v>8.1509549672664772E-3</c:v>
                </c:pt>
                <c:pt idx="2145">
                  <c:v>8.1451806072196931E-3</c:v>
                </c:pt>
                <c:pt idx="2146">
                  <c:v>8.1394231870612899E-3</c:v>
                </c:pt>
                <c:pt idx="2147">
                  <c:v>8.1336827071154527E-3</c:v>
                </c:pt>
                <c:pt idx="2148">
                  <c:v>8.1279591669769502E-3</c:v>
                </c:pt>
                <c:pt idx="2149">
                  <c:v>8.1222525668889212E-3</c:v>
                </c:pt>
                <c:pt idx="2150">
                  <c:v>8.1165629068513656E-3</c:v>
                </c:pt>
                <c:pt idx="2151">
                  <c:v>8.1108901867832373E-3</c:v>
                </c:pt>
                <c:pt idx="2152">
                  <c:v>8.1044278208874942E-3</c:v>
                </c:pt>
                <c:pt idx="2153">
                  <c:v>8.0987914008001649E-3</c:v>
                </c:pt>
                <c:pt idx="2154">
                  <c:v>8.0931719206012165E-3</c:v>
                </c:pt>
                <c:pt idx="2155">
                  <c:v>8.0875693804527415E-3</c:v>
                </c:pt>
                <c:pt idx="2156">
                  <c:v>8.0819837802736938E-3</c:v>
                </c:pt>
                <c:pt idx="2157">
                  <c:v>8.0764151200640732E-3</c:v>
                </c:pt>
                <c:pt idx="2158">
                  <c:v>8.0708633999049262E-3</c:v>
                </c:pt>
                <c:pt idx="2159">
                  <c:v>8.0653286197152063E-3</c:v>
                </c:pt>
                <c:pt idx="2160">
                  <c:v>8.0598107794949136E-3</c:v>
                </c:pt>
                <c:pt idx="2161">
                  <c:v>8.0543098792440482E-3</c:v>
                </c:pt>
                <c:pt idx="2162">
                  <c:v>8.0488259189626099E-3</c:v>
                </c:pt>
                <c:pt idx="2163">
                  <c:v>8.0433588987316451E-3</c:v>
                </c:pt>
                <c:pt idx="2164">
                  <c:v>8.0379088183890612E-3</c:v>
                </c:pt>
                <c:pt idx="2165">
                  <c:v>8.0324756780159046E-3</c:v>
                </c:pt>
                <c:pt idx="2166">
                  <c:v>8.0270594776932214E-3</c:v>
                </c:pt>
                <c:pt idx="2167">
                  <c:v>8.0216602174210117E-3</c:v>
                </c:pt>
                <c:pt idx="2168">
                  <c:v>8.0162778970371829E-3</c:v>
                </c:pt>
                <c:pt idx="2169">
                  <c:v>8.010912516541735E-3</c:v>
                </c:pt>
                <c:pt idx="2170">
                  <c:v>8.0055640761778069E-3</c:v>
                </c:pt>
                <c:pt idx="2171">
                  <c:v>8.0002325757022597E-3</c:v>
                </c:pt>
                <c:pt idx="2172">
                  <c:v>7.9949180151961396E-3</c:v>
                </c:pt>
                <c:pt idx="2173">
                  <c:v>7.9896203947404931E-3</c:v>
                </c:pt>
                <c:pt idx="2174">
                  <c:v>7.9843397141732275E-3</c:v>
                </c:pt>
                <c:pt idx="2175">
                  <c:v>7.9790759736564354E-3</c:v>
                </c:pt>
                <c:pt idx="2176">
                  <c:v>7.9738291730280242E-3</c:v>
                </c:pt>
                <c:pt idx="2177">
                  <c:v>7.9685993124500865E-3</c:v>
                </c:pt>
                <c:pt idx="2178">
                  <c:v>7.9633863917605296E-3</c:v>
                </c:pt>
                <c:pt idx="2179">
                  <c:v>7.9581904111214463E-3</c:v>
                </c:pt>
                <c:pt idx="2180">
                  <c:v>7.9530113703707439E-3</c:v>
                </c:pt>
                <c:pt idx="2181">
                  <c:v>7.947849269670515E-3</c:v>
                </c:pt>
                <c:pt idx="2182">
                  <c:v>7.942704108858667E-3</c:v>
                </c:pt>
                <c:pt idx="2183">
                  <c:v>7.9375758880972924E-3</c:v>
                </c:pt>
                <c:pt idx="2184">
                  <c:v>7.9324646072242988E-3</c:v>
                </c:pt>
                <c:pt idx="2185">
                  <c:v>7.9273702664017787E-3</c:v>
                </c:pt>
                <c:pt idx="2186">
                  <c:v>7.9222928653865932E-3</c:v>
                </c:pt>
                <c:pt idx="2187">
                  <c:v>7.9172324045029274E-3</c:v>
                </c:pt>
                <c:pt idx="2188">
                  <c:v>7.9121888835076426E-3</c:v>
                </c:pt>
                <c:pt idx="2189">
                  <c:v>7.907162302481785E-3</c:v>
                </c:pt>
                <c:pt idx="2190">
                  <c:v>7.9021526614253546E-3</c:v>
                </c:pt>
                <c:pt idx="2191">
                  <c:v>7.8971599603383513E-3</c:v>
                </c:pt>
                <c:pt idx="2192">
                  <c:v>7.892184199139729E-3</c:v>
                </c:pt>
                <c:pt idx="2193">
                  <c:v>7.8872253779915802E-3</c:v>
                </c:pt>
                <c:pt idx="2194">
                  <c:v>7.8822834968128586E-3</c:v>
                </c:pt>
                <c:pt idx="2195">
                  <c:v>7.8773585555225178E-3</c:v>
                </c:pt>
                <c:pt idx="2196">
                  <c:v>7.8724505542016043E-3</c:v>
                </c:pt>
                <c:pt idx="2197">
                  <c:v>7.867559492850118E-3</c:v>
                </c:pt>
                <c:pt idx="2198">
                  <c:v>7.8626853714680589E-3</c:v>
                </c:pt>
                <c:pt idx="2199">
                  <c:v>7.857828190055427E-3</c:v>
                </c:pt>
                <c:pt idx="2200">
                  <c:v>7.8529879486122223E-3</c:v>
                </c:pt>
                <c:pt idx="2201">
                  <c:v>7.8481646470573985E-3</c:v>
                </c:pt>
                <c:pt idx="2202">
                  <c:v>7.8433582854720019E-3</c:v>
                </c:pt>
                <c:pt idx="2203">
                  <c:v>7.8385688638560325E-3</c:v>
                </c:pt>
                <c:pt idx="2204">
                  <c:v>7.8337963822094903E-3</c:v>
                </c:pt>
                <c:pt idx="2205">
                  <c:v>7.829040840451329E-3</c:v>
                </c:pt>
                <c:pt idx="2206">
                  <c:v>7.8243022386625949E-3</c:v>
                </c:pt>
                <c:pt idx="2207">
                  <c:v>7.8195805769243343E-3</c:v>
                </c:pt>
                <c:pt idx="2208">
                  <c:v>7.814875854912362E-3</c:v>
                </c:pt>
                <c:pt idx="2209">
                  <c:v>7.8101880730319095E-3</c:v>
                </c:pt>
                <c:pt idx="2210">
                  <c:v>7.8055172311208842E-3</c:v>
                </c:pt>
                <c:pt idx="2211">
                  <c:v>7.8008633290982399E-3</c:v>
                </c:pt>
                <c:pt idx="2212">
                  <c:v>7.7962263669639764E-3</c:v>
                </c:pt>
                <c:pt idx="2213">
                  <c:v>7.7916063448801864E-3</c:v>
                </c:pt>
                <c:pt idx="2214">
                  <c:v>7.7870032626847774E-3</c:v>
                </c:pt>
                <c:pt idx="2215">
                  <c:v>7.7824171204587955E-3</c:v>
                </c:pt>
                <c:pt idx="2216">
                  <c:v>7.7778479181211946E-3</c:v>
                </c:pt>
                <c:pt idx="2217">
                  <c:v>7.7732956558340671E-3</c:v>
                </c:pt>
                <c:pt idx="2218">
                  <c:v>7.7687603333542743E-3</c:v>
                </c:pt>
                <c:pt idx="2219">
                  <c:v>7.7642419508439087E-3</c:v>
                </c:pt>
                <c:pt idx="2220">
                  <c:v>7.7597405083840165E-3</c:v>
                </c:pt>
                <c:pt idx="2221">
                  <c:v>7.7552560058125053E-3</c:v>
                </c:pt>
                <c:pt idx="2222">
                  <c:v>7.750788443129375E-3</c:v>
                </c:pt>
                <c:pt idx="2223">
                  <c:v>7.7463378204156719E-3</c:v>
                </c:pt>
                <c:pt idx="2224">
                  <c:v>7.741904137671396E-3</c:v>
                </c:pt>
                <c:pt idx="2225">
                  <c:v>7.7374873948965472E-3</c:v>
                </c:pt>
                <c:pt idx="2226">
                  <c:v>7.7330875920100794E-3</c:v>
                </c:pt>
                <c:pt idx="2227">
                  <c:v>7.7287047290119926E-3</c:v>
                </c:pt>
                <c:pt idx="2228">
                  <c:v>7.7243388059833329E-3</c:v>
                </c:pt>
                <c:pt idx="2229">
                  <c:v>7.7199898229241004E-3</c:v>
                </c:pt>
                <c:pt idx="2230">
                  <c:v>7.7156577798342951E-3</c:v>
                </c:pt>
                <c:pt idx="2231">
                  <c:v>7.7113426765518245E-3</c:v>
                </c:pt>
                <c:pt idx="2232">
                  <c:v>7.7070445133198273E-3</c:v>
                </c:pt>
                <c:pt idx="2233">
                  <c:v>7.7027632899762111E-3</c:v>
                </c:pt>
                <c:pt idx="2234">
                  <c:v>7.6984990065209757E-3</c:v>
                </c:pt>
                <c:pt idx="2235">
                  <c:v>7.6942516631162139E-3</c:v>
                </c:pt>
                <c:pt idx="2236">
                  <c:v>7.6900212595187867E-3</c:v>
                </c:pt>
                <c:pt idx="2237">
                  <c:v>7.6858077958907867E-3</c:v>
                </c:pt>
                <c:pt idx="2238">
                  <c:v>7.6816112722322138E-3</c:v>
                </c:pt>
                <c:pt idx="2239">
                  <c:v>7.677431688462022E-3</c:v>
                </c:pt>
                <c:pt idx="2240">
                  <c:v>7.6732690447423035E-3</c:v>
                </c:pt>
                <c:pt idx="2241">
                  <c:v>7.6691233408299198E-3</c:v>
                </c:pt>
                <c:pt idx="2242">
                  <c:v>7.6649945768059169E-3</c:v>
                </c:pt>
                <c:pt idx="2243">
                  <c:v>7.6608827528323875E-3</c:v>
                </c:pt>
                <c:pt idx="2244">
                  <c:v>7.6567878686661928E-3</c:v>
                </c:pt>
                <c:pt idx="2245">
                  <c:v>7.6527099244694252E-3</c:v>
                </c:pt>
                <c:pt idx="2246">
                  <c:v>7.6486489202420849E-3</c:v>
                </c:pt>
                <c:pt idx="2247">
                  <c:v>7.6446048559031254E-3</c:v>
                </c:pt>
                <c:pt idx="2248">
                  <c:v>7.6405777315335932E-3</c:v>
                </c:pt>
                <c:pt idx="2249">
                  <c:v>7.6365675470524419E-3</c:v>
                </c:pt>
                <c:pt idx="2250">
                  <c:v>7.6325743024596715E-3</c:v>
                </c:pt>
                <c:pt idx="2251">
                  <c:v>7.6285979978363283E-3</c:v>
                </c:pt>
                <c:pt idx="2252">
                  <c:v>7.624638633101366E-3</c:v>
                </c:pt>
                <c:pt idx="2253">
                  <c:v>7.6206962084168772E-3</c:v>
                </c:pt>
                <c:pt idx="2254">
                  <c:v>7.6167707234586768E-3</c:v>
                </c:pt>
                <c:pt idx="2255">
                  <c:v>7.6128621785509498E-3</c:v>
                </c:pt>
                <c:pt idx="2256">
                  <c:v>7.6089705735316038E-3</c:v>
                </c:pt>
                <c:pt idx="2257">
                  <c:v>7.6050959084816849E-3</c:v>
                </c:pt>
                <c:pt idx="2258">
                  <c:v>7.6012381832391007E-3</c:v>
                </c:pt>
                <c:pt idx="2259">
                  <c:v>7.5973973979659437E-3</c:v>
                </c:pt>
                <c:pt idx="2260">
                  <c:v>7.5935735526622139E-3</c:v>
                </c:pt>
                <c:pt idx="2261">
                  <c:v>7.589766647246865E-3</c:v>
                </c:pt>
                <c:pt idx="2262">
                  <c:v>7.585976681719897E-3</c:v>
                </c:pt>
                <c:pt idx="2263">
                  <c:v>7.58220365608131E-3</c:v>
                </c:pt>
                <c:pt idx="2264">
                  <c:v>7.5784475704121501E-3</c:v>
                </c:pt>
                <c:pt idx="2265">
                  <c:v>7.5747084247124175E-3</c:v>
                </c:pt>
                <c:pt idx="2266">
                  <c:v>7.5709862188200194E-3</c:v>
                </c:pt>
                <c:pt idx="2267">
                  <c:v>7.5672809528970486E-3</c:v>
                </c:pt>
                <c:pt idx="2268">
                  <c:v>7.5635926268624587E-3</c:v>
                </c:pt>
                <c:pt idx="2269">
                  <c:v>7.559921240797296E-3</c:v>
                </c:pt>
                <c:pt idx="2270">
                  <c:v>7.5562667945394679E-3</c:v>
                </c:pt>
                <c:pt idx="2271">
                  <c:v>7.5526292882510671E-3</c:v>
                </c:pt>
                <c:pt idx="2272">
                  <c:v>7.5490087219320934E-3</c:v>
                </c:pt>
                <c:pt idx="2273">
                  <c:v>7.5454050955015006E-3</c:v>
                </c:pt>
                <c:pt idx="2274">
                  <c:v>7.5418184089592888E-3</c:v>
                </c:pt>
                <c:pt idx="2275">
                  <c:v>7.5382486623054579E-3</c:v>
                </c:pt>
                <c:pt idx="2276">
                  <c:v>7.5346958556210542E-3</c:v>
                </c:pt>
                <c:pt idx="2277">
                  <c:v>7.5311599888250313E-3</c:v>
                </c:pt>
                <c:pt idx="2278">
                  <c:v>7.5276410619173895E-3</c:v>
                </c:pt>
                <c:pt idx="2279">
                  <c:v>7.5241390748981285E-3</c:v>
                </c:pt>
                <c:pt idx="2280">
                  <c:v>7.5206540278482947E-3</c:v>
                </c:pt>
                <c:pt idx="2281">
                  <c:v>7.5171859206057956E-3</c:v>
                </c:pt>
                <c:pt idx="2282">
                  <c:v>7.5137347533327237E-3</c:v>
                </c:pt>
                <c:pt idx="2283">
                  <c:v>7.5103005260290789E-3</c:v>
                </c:pt>
                <c:pt idx="2284">
                  <c:v>7.5068832385327688E-3</c:v>
                </c:pt>
                <c:pt idx="2285">
                  <c:v>7.5034828910058859E-3</c:v>
                </c:pt>
                <c:pt idx="2286">
                  <c:v>7.5000994832863377E-3</c:v>
                </c:pt>
                <c:pt idx="2287">
                  <c:v>7.4967330156172629E-3</c:v>
                </c:pt>
                <c:pt idx="2288">
                  <c:v>7.4933834877555228E-3</c:v>
                </c:pt>
                <c:pt idx="2289">
                  <c:v>7.4900508998632098E-3</c:v>
                </c:pt>
                <c:pt idx="2290">
                  <c:v>7.4867352518592778E-3</c:v>
                </c:pt>
                <c:pt idx="2291">
                  <c:v>7.4834365436626804E-3</c:v>
                </c:pt>
                <c:pt idx="2292">
                  <c:v>7.4801547754355102E-3</c:v>
                </c:pt>
                <c:pt idx="2293">
                  <c:v>7.4768899471777672E-3</c:v>
                </c:pt>
                <c:pt idx="2294">
                  <c:v>7.4736420588084052E-3</c:v>
                </c:pt>
                <c:pt idx="2295">
                  <c:v>7.4704111102463777E-3</c:v>
                </c:pt>
                <c:pt idx="2296">
                  <c:v>7.4671971015727312E-3</c:v>
                </c:pt>
                <c:pt idx="2297">
                  <c:v>7.4640000328685119E-3</c:v>
                </c:pt>
                <c:pt idx="2298">
                  <c:v>7.4608199041337198E-3</c:v>
                </c:pt>
                <c:pt idx="2299">
                  <c:v>7.457656715125216E-3</c:v>
                </c:pt>
                <c:pt idx="2300">
                  <c:v>7.4545104661671857E-3</c:v>
                </c:pt>
                <c:pt idx="2301">
                  <c:v>7.4513811570164901E-3</c:v>
                </c:pt>
                <c:pt idx="2302">
                  <c:v>7.4482687878352216E-3</c:v>
                </c:pt>
                <c:pt idx="2303">
                  <c:v>7.4451733584612878E-3</c:v>
                </c:pt>
                <c:pt idx="2304">
                  <c:v>7.4420948690567812E-3</c:v>
                </c:pt>
                <c:pt idx="2305">
                  <c:v>7.4390333195406555E-3</c:v>
                </c:pt>
                <c:pt idx="2306">
                  <c:v>7.4359887099129107E-3</c:v>
                </c:pt>
                <c:pt idx="2307">
                  <c:v>7.4329610401735469E-3</c:v>
                </c:pt>
                <c:pt idx="2308">
                  <c:v>7.4288164914408199E-3</c:v>
                </c:pt>
                <c:pt idx="2309">
                  <c:v>7.4258298399265685E-3</c:v>
                </c:pt>
                <c:pt idx="2310">
                  <c:v>7.4228601290301146E-3</c:v>
                </c:pt>
                <c:pt idx="2311">
                  <c:v>7.419907358751459E-3</c:v>
                </c:pt>
                <c:pt idx="2312">
                  <c:v>7.4169715290906E-3</c:v>
                </c:pt>
                <c:pt idx="2313">
                  <c:v>7.4140526401015698E-3</c:v>
                </c:pt>
                <c:pt idx="2314">
                  <c:v>7.4111506917303362E-3</c:v>
                </c:pt>
                <c:pt idx="2315">
                  <c:v>7.408265683976901E-3</c:v>
                </c:pt>
                <c:pt idx="2316">
                  <c:v>7.4053976168412632E-3</c:v>
                </c:pt>
                <c:pt idx="2317">
                  <c:v>7.4025464903234219E-3</c:v>
                </c:pt>
                <c:pt idx="2318">
                  <c:v>7.3997123044503947E-3</c:v>
                </c:pt>
                <c:pt idx="2319">
                  <c:v>7.3968950591681484E-3</c:v>
                </c:pt>
                <c:pt idx="2320">
                  <c:v>7.3940947545307152E-3</c:v>
                </c:pt>
                <c:pt idx="2321">
                  <c:v>7.3913113904840646E-3</c:v>
                </c:pt>
                <c:pt idx="2322">
                  <c:v>7.3872149172704571E-3</c:v>
                </c:pt>
                <c:pt idx="2323">
                  <c:v>7.3844728057537168E-3</c:v>
                </c:pt>
                <c:pt idx="2324">
                  <c:v>7.3817476340443111E-3</c:v>
                </c:pt>
                <c:pt idx="2325">
                  <c:v>7.3790394023043326E-3</c:v>
                </c:pt>
                <c:pt idx="2326">
                  <c:v>7.3763481104527351E-3</c:v>
                </c:pt>
                <c:pt idx="2327">
                  <c:v>7.3736737584895184E-3</c:v>
                </c:pt>
                <c:pt idx="2328">
                  <c:v>7.3710163463336364E-3</c:v>
                </c:pt>
                <c:pt idx="2329">
                  <c:v>7.3683758740661354E-3</c:v>
                </c:pt>
                <c:pt idx="2330">
                  <c:v>7.3657523417680615E-3</c:v>
                </c:pt>
                <c:pt idx="2331">
                  <c:v>7.3631457492773222E-3</c:v>
                </c:pt>
                <c:pt idx="2332">
                  <c:v>7.3605560967560102E-3</c:v>
                </c:pt>
                <c:pt idx="2333">
                  <c:v>7.3579833841230791E-3</c:v>
                </c:pt>
                <c:pt idx="2334">
                  <c:v>7.3554276112974826E-3</c:v>
                </c:pt>
                <c:pt idx="2335">
                  <c:v>7.352888778360267E-3</c:v>
                </c:pt>
                <c:pt idx="2336">
                  <c:v>7.3503668853114323E-3</c:v>
                </c:pt>
                <c:pt idx="2337">
                  <c:v>7.3478619321509786E-3</c:v>
                </c:pt>
                <c:pt idx="2338">
                  <c:v>7.3453739189599521E-3</c:v>
                </c:pt>
                <c:pt idx="2339">
                  <c:v>7.3429028455762602E-3</c:v>
                </c:pt>
                <c:pt idx="2340">
                  <c:v>7.3404487119999029E-3</c:v>
                </c:pt>
                <c:pt idx="2341">
                  <c:v>7.3380115184740191E-3</c:v>
                </c:pt>
                <c:pt idx="2342">
                  <c:v>7.33559126475547E-3</c:v>
                </c:pt>
                <c:pt idx="2343">
                  <c:v>7.3331879508442555E-3</c:v>
                </c:pt>
                <c:pt idx="2344">
                  <c:v>7.3308015769835144E-3</c:v>
                </c:pt>
                <c:pt idx="2345">
                  <c:v>7.3284321428490617E-3</c:v>
                </c:pt>
                <c:pt idx="2346">
                  <c:v>7.3260796486840363E-3</c:v>
                </c:pt>
                <c:pt idx="2347">
                  <c:v>7.3237440943263454E-3</c:v>
                </c:pt>
                <c:pt idx="2348">
                  <c:v>7.3214254798570355E-3</c:v>
                </c:pt>
                <c:pt idx="2349">
                  <c:v>7.3191238053571528E-3</c:v>
                </c:pt>
                <c:pt idx="2350">
                  <c:v>7.3168390706646047E-3</c:v>
                </c:pt>
                <c:pt idx="2351">
                  <c:v>7.3145712758604375E-3</c:v>
                </c:pt>
                <c:pt idx="2352">
                  <c:v>7.3123204210256976E-3</c:v>
                </c:pt>
                <c:pt idx="2353">
                  <c:v>7.310086505917246E-3</c:v>
                </c:pt>
                <c:pt idx="2354">
                  <c:v>7.3078695307782215E-3</c:v>
                </c:pt>
                <c:pt idx="2355">
                  <c:v>7.3056694954465318E-3</c:v>
                </c:pt>
                <c:pt idx="2356">
                  <c:v>7.3034864000842692E-3</c:v>
                </c:pt>
                <c:pt idx="2357">
                  <c:v>7.3013202445293413E-3</c:v>
                </c:pt>
                <c:pt idx="2358">
                  <c:v>7.2991710288627942E-3</c:v>
                </c:pt>
                <c:pt idx="2359">
                  <c:v>7.2970387531656744E-3</c:v>
                </c:pt>
                <c:pt idx="2360">
                  <c:v>7.2949234172758892E-3</c:v>
                </c:pt>
                <c:pt idx="2361">
                  <c:v>7.2928250211934387E-3</c:v>
                </c:pt>
                <c:pt idx="2362">
                  <c:v>7.2907435650804153E-3</c:v>
                </c:pt>
                <c:pt idx="2363">
                  <c:v>7.2886790488557729E-3</c:v>
                </c:pt>
                <c:pt idx="2364">
                  <c:v>7.2866314724384651E-3</c:v>
                </c:pt>
                <c:pt idx="2365">
                  <c:v>7.2846008359095382E-3</c:v>
                </c:pt>
                <c:pt idx="2366">
                  <c:v>7.2825871392689923E-3</c:v>
                </c:pt>
                <c:pt idx="2367">
                  <c:v>7.2805903825168272E-3</c:v>
                </c:pt>
                <c:pt idx="2368">
                  <c:v>7.2786105656530431E-3</c:v>
                </c:pt>
                <c:pt idx="2369">
                  <c:v>7.2766476885965936E-3</c:v>
                </c:pt>
                <c:pt idx="2370">
                  <c:v>7.274701751428525E-3</c:v>
                </c:pt>
                <c:pt idx="2371">
                  <c:v>7.2727727541488374E-3</c:v>
                </c:pt>
                <c:pt idx="2372">
                  <c:v>7.2708606967575307E-3</c:v>
                </c:pt>
                <c:pt idx="2373">
                  <c:v>7.2689655792546048E-3</c:v>
                </c:pt>
                <c:pt idx="2374">
                  <c:v>7.2670874015590137E-3</c:v>
                </c:pt>
                <c:pt idx="2375">
                  <c:v>7.2652261637518034E-3</c:v>
                </c:pt>
                <c:pt idx="2376">
                  <c:v>7.2633818659140204E-3</c:v>
                </c:pt>
                <c:pt idx="2377">
                  <c:v>7.2615545078835719E-3</c:v>
                </c:pt>
                <c:pt idx="2378">
                  <c:v>7.2597440896604581E-3</c:v>
                </c:pt>
                <c:pt idx="2379">
                  <c:v>7.2579506114067716E-3</c:v>
                </c:pt>
                <c:pt idx="2380">
                  <c:v>7.2561740730414659E-3</c:v>
                </c:pt>
                <c:pt idx="2381">
                  <c:v>7.2544144744024486E-3</c:v>
                </c:pt>
                <c:pt idx="2382">
                  <c:v>7.2526718158139047E-3</c:v>
                </c:pt>
                <c:pt idx="2383">
                  <c:v>7.2509460969516493E-3</c:v>
                </c:pt>
                <c:pt idx="2384">
                  <c:v>7.249237318058821E-3</c:v>
                </c:pt>
                <c:pt idx="2385">
                  <c:v>7.2475454789733273E-3</c:v>
                </c:pt>
                <c:pt idx="2386">
                  <c:v>7.2458705797762146E-3</c:v>
                </c:pt>
                <c:pt idx="2387">
                  <c:v>7.2442126203864365E-3</c:v>
                </c:pt>
                <c:pt idx="2388">
                  <c:v>7.2425716009660857E-3</c:v>
                </c:pt>
                <c:pt idx="2389">
                  <c:v>7.2409475214341157E-3</c:v>
                </c:pt>
                <c:pt idx="2390">
                  <c:v>7.2393403816284341E-3</c:v>
                </c:pt>
                <c:pt idx="2391">
                  <c:v>7.2377501817921797E-3</c:v>
                </c:pt>
                <c:pt idx="2392">
                  <c:v>7.2361769217632599E-3</c:v>
                </c:pt>
                <c:pt idx="2393">
                  <c:v>7.2346206017037673E-3</c:v>
                </c:pt>
                <c:pt idx="2394">
                  <c:v>7.2330812214516094E-3</c:v>
                </c:pt>
                <c:pt idx="2395">
                  <c:v>7.2315587810067861E-3</c:v>
                </c:pt>
                <c:pt idx="2396">
                  <c:v>7.2300532806124362E-3</c:v>
                </c:pt>
                <c:pt idx="2397">
                  <c:v>7.2285647198633285E-3</c:v>
                </c:pt>
                <c:pt idx="2398">
                  <c:v>7.2270930990836479E-3</c:v>
                </c:pt>
                <c:pt idx="2399">
                  <c:v>7.2256384181923483E-3</c:v>
                </c:pt>
                <c:pt idx="2400">
                  <c:v>7.2242006771894296E-3</c:v>
                </c:pt>
                <c:pt idx="2401">
                  <c:v>7.2227798759127992E-3</c:v>
                </c:pt>
                <c:pt idx="2402">
                  <c:v>7.2213760146055961E-3</c:v>
                </c:pt>
                <c:pt idx="2403">
                  <c:v>7.2199890931867738E-3</c:v>
                </c:pt>
                <c:pt idx="2404">
                  <c:v>7.2186191115752862E-3</c:v>
                </c:pt>
                <c:pt idx="2405">
                  <c:v>7.2172660698521796E-3</c:v>
                </c:pt>
                <c:pt idx="2406">
                  <c:v>7.2159299680174538E-3</c:v>
                </c:pt>
                <c:pt idx="2407">
                  <c:v>7.2146108060711089E-3</c:v>
                </c:pt>
                <c:pt idx="2408">
                  <c:v>7.2133085839320987E-3</c:v>
                </c:pt>
                <c:pt idx="2409">
                  <c:v>7.2120233016814694E-3</c:v>
                </c:pt>
                <c:pt idx="2410">
                  <c:v>7.2107549593192211E-3</c:v>
                </c:pt>
                <c:pt idx="2411">
                  <c:v>7.2095035567643073E-3</c:v>
                </c:pt>
                <c:pt idx="2412">
                  <c:v>7.2082690941788208E-3</c:v>
                </c:pt>
                <c:pt idx="2413">
                  <c:v>7.2070515713196226E-3</c:v>
                </c:pt>
                <c:pt idx="2414">
                  <c:v>7.2058509884298516E-3</c:v>
                </c:pt>
                <c:pt idx="2415">
                  <c:v>7.2046673453474153E-3</c:v>
                </c:pt>
                <c:pt idx="2416">
                  <c:v>7.2035006421533598E-3</c:v>
                </c:pt>
                <c:pt idx="2417">
                  <c:v>7.2023508788476853E-3</c:v>
                </c:pt>
                <c:pt idx="2418">
                  <c:v>7.2012180553493454E-3</c:v>
                </c:pt>
                <c:pt idx="2419">
                  <c:v>7.2001021717393865E-3</c:v>
                </c:pt>
                <c:pt idx="2420">
                  <c:v>7.1990032279367622E-3</c:v>
                </c:pt>
                <c:pt idx="2421">
                  <c:v>7.1979212240225188E-3</c:v>
                </c:pt>
                <c:pt idx="2422">
                  <c:v>7.1968561600777026E-3</c:v>
                </c:pt>
                <c:pt idx="2423">
                  <c:v>7.1958080358591747E-3</c:v>
                </c:pt>
                <c:pt idx="2424">
                  <c:v>7.1947768516100741E-3</c:v>
                </c:pt>
                <c:pt idx="2425">
                  <c:v>7.1937626071683081E-3</c:v>
                </c:pt>
                <c:pt idx="2426">
                  <c:v>7.192765302614923E-3</c:v>
                </c:pt>
                <c:pt idx="2427">
                  <c:v>7.1917849378688725E-3</c:v>
                </c:pt>
                <c:pt idx="2428">
                  <c:v>7.190821513011203E-3</c:v>
                </c:pt>
                <c:pt idx="2429">
                  <c:v>7.1898750280419144E-3</c:v>
                </c:pt>
                <c:pt idx="2430">
                  <c:v>7.1889454828799604E-3</c:v>
                </c:pt>
                <c:pt idx="2431">
                  <c:v>7.1880328776874336E-3</c:v>
                </c:pt>
                <c:pt idx="2432">
                  <c:v>7.1871372122211952E-3</c:v>
                </c:pt>
                <c:pt idx="2433">
                  <c:v>7.1862584867243839E-3</c:v>
                </c:pt>
                <c:pt idx="2434">
                  <c:v>7.1853967010349074E-3</c:v>
                </c:pt>
                <c:pt idx="2435">
                  <c:v>7.1845518552338117E-3</c:v>
                </c:pt>
                <c:pt idx="2436">
                  <c:v>7.1837239491590044E-3</c:v>
                </c:pt>
                <c:pt idx="2437">
                  <c:v>7.1829129831346705E-3</c:v>
                </c:pt>
                <c:pt idx="2438">
                  <c:v>7.1821189569176713E-3</c:v>
                </c:pt>
                <c:pt idx="2439">
                  <c:v>7.181341870589053E-3</c:v>
                </c:pt>
                <c:pt idx="2440">
                  <c:v>7.1805817240677694E-3</c:v>
                </c:pt>
                <c:pt idx="2441">
                  <c:v>7.1798385173538204E-3</c:v>
                </c:pt>
                <c:pt idx="2442">
                  <c:v>7.1791122505282523E-3</c:v>
                </c:pt>
                <c:pt idx="2443">
                  <c:v>7.1784029236721114E-3</c:v>
                </c:pt>
                <c:pt idx="2444">
                  <c:v>7.1777105366233052E-3</c:v>
                </c:pt>
                <c:pt idx="2445">
                  <c:v>7.1770350893818335E-3</c:v>
                </c:pt>
                <c:pt idx="2446">
                  <c:v>7.1763765820287428E-3</c:v>
                </c:pt>
                <c:pt idx="2447">
                  <c:v>7.1757350145640331E-3</c:v>
                </c:pt>
                <c:pt idx="2448">
                  <c:v>7.1751103868256116E-3</c:v>
                </c:pt>
                <c:pt idx="2449">
                  <c:v>7.1745026991376637E-3</c:v>
                </c:pt>
                <c:pt idx="2450">
                  <c:v>7.1739119511760041E-3</c:v>
                </c:pt>
                <c:pt idx="2451">
                  <c:v>7.1733381431027254E-3</c:v>
                </c:pt>
                <c:pt idx="2452">
                  <c:v>7.172781274998874E-3</c:v>
                </c:pt>
                <c:pt idx="2453">
                  <c:v>7.1722413466213109E-3</c:v>
                </c:pt>
                <c:pt idx="2454">
                  <c:v>7.1717183581321287E-3</c:v>
                </c:pt>
                <c:pt idx="2455">
                  <c:v>7.1712123095313274E-3</c:v>
                </c:pt>
                <c:pt idx="2456">
                  <c:v>7.1707232007378607E-3</c:v>
                </c:pt>
                <c:pt idx="2457">
                  <c:v>7.1702510319138213E-3</c:v>
                </c:pt>
                <c:pt idx="2458">
                  <c:v>7.1697958028160702E-3</c:v>
                </c:pt>
                <c:pt idx="2459">
                  <c:v>7.1693575136067E-3</c:v>
                </c:pt>
                <c:pt idx="2460">
                  <c:v>7.1689361643667571E-3</c:v>
                </c:pt>
                <c:pt idx="2461">
                  <c:v>7.1685317548531025E-3</c:v>
                </c:pt>
                <c:pt idx="2462">
                  <c:v>7.1681442852278288E-3</c:v>
                </c:pt>
                <c:pt idx="2463">
                  <c:v>7.1677737554098897E-3</c:v>
                </c:pt>
                <c:pt idx="2464">
                  <c:v>7.1673710356301434E-3</c:v>
                </c:pt>
                <c:pt idx="2465">
                  <c:v>7.1670368055498646E-3</c:v>
                </c:pt>
                <c:pt idx="2466">
                  <c:v>7.1667195154390129E-3</c:v>
                </c:pt>
                <c:pt idx="2467">
                  <c:v>7.1664191651354958E-3</c:v>
                </c:pt>
                <c:pt idx="2468">
                  <c:v>7.1661357546393134E-3</c:v>
                </c:pt>
                <c:pt idx="2469">
                  <c:v>7.1658692839504656E-3</c:v>
                </c:pt>
                <c:pt idx="2470">
                  <c:v>7.1656197532310451E-3</c:v>
                </c:pt>
                <c:pt idx="2471">
                  <c:v>7.1653871623189591E-3</c:v>
                </c:pt>
                <c:pt idx="2472">
                  <c:v>7.1651715112952541E-3</c:v>
                </c:pt>
                <c:pt idx="2473">
                  <c:v>7.1649728000788837E-3</c:v>
                </c:pt>
                <c:pt idx="2474">
                  <c:v>7.1647910287508942E-3</c:v>
                </c:pt>
                <c:pt idx="2475">
                  <c:v>7.1646261972302394E-3</c:v>
                </c:pt>
                <c:pt idx="2476">
                  <c:v>7.1644783057600581E-3</c:v>
                </c:pt>
                <c:pt idx="2477">
                  <c:v>7.1643473540161651E-3</c:v>
                </c:pt>
                <c:pt idx="2478">
                  <c:v>7.1642333419985604E-3</c:v>
                </c:pt>
                <c:pt idx="2479">
                  <c:v>7.1641362700314293E-3</c:v>
                </c:pt>
                <c:pt idx="2480">
                  <c:v>7.1640561378716328E-3</c:v>
                </c:pt>
                <c:pt idx="2481">
                  <c:v>7.1639929455191709E-3</c:v>
                </c:pt>
                <c:pt idx="2482">
                  <c:v>7.1639466931361362E-3</c:v>
                </c:pt>
                <c:pt idx="2483">
                  <c:v>7.1639173804793899E-3</c:v>
                </c:pt>
                <c:pt idx="2484">
                  <c:v>7.1639050077110245E-3</c:v>
                </c:pt>
                <c:pt idx="2485">
                  <c:v>7.1639095749120862E-3</c:v>
                </c:pt>
                <c:pt idx="2486">
                  <c:v>7.1639310817583901E-3</c:v>
                </c:pt>
                <c:pt idx="2487">
                  <c:v>7.1639695286551675E-3</c:v>
                </c:pt>
                <c:pt idx="2488">
                  <c:v>7.1640249153592794E-3</c:v>
                </c:pt>
                <c:pt idx="2489">
                  <c:v>7.1640972418707261E-3</c:v>
                </c:pt>
                <c:pt idx="2490">
                  <c:v>7.1641865082705536E-3</c:v>
                </c:pt>
                <c:pt idx="2491">
                  <c:v>7.1642926908932481E-3</c:v>
                </c:pt>
                <c:pt idx="2492">
                  <c:v>7.1644118533209511E-3</c:v>
                </c:pt>
                <c:pt idx="2493">
                  <c:v>7.1645409840359608E-3</c:v>
                </c:pt>
                <c:pt idx="2494">
                  <c:v>7.1646800831193236E-3</c:v>
                </c:pt>
                <c:pt idx="2495">
                  <c:v>7.1648291506520856E-3</c:v>
                </c:pt>
                <c:pt idx="2496">
                  <c:v>7.164988186391108E-3</c:v>
                </c:pt>
                <c:pt idx="2497">
                  <c:v>7.1651571905795297E-3</c:v>
                </c:pt>
                <c:pt idx="2498">
                  <c:v>7.1653361631363044E-3</c:v>
                </c:pt>
                <c:pt idx="2499">
                  <c:v>7.1655251040614321E-3</c:v>
                </c:pt>
                <c:pt idx="2500">
                  <c:v>7.1657240131928202E-3</c:v>
                </c:pt>
                <c:pt idx="2501">
                  <c:v>7.1659328907736075E-3</c:v>
                </c:pt>
                <c:pt idx="2502">
                  <c:v>7.1661517367227479E-3</c:v>
                </c:pt>
                <c:pt idx="2503">
                  <c:v>7.1663805510402412E-3</c:v>
                </c:pt>
                <c:pt idx="2504">
                  <c:v>7.1666193337260875E-3</c:v>
                </c:pt>
                <c:pt idx="2505">
                  <c:v>7.1668680846992405E-3</c:v>
                </c:pt>
                <c:pt idx="2506">
                  <c:v>7.1671268040407465E-3</c:v>
                </c:pt>
                <c:pt idx="2507">
                  <c:v>7.1673954917506055E-3</c:v>
                </c:pt>
                <c:pt idx="2508">
                  <c:v>7.1676741478288175E-3</c:v>
                </c:pt>
                <c:pt idx="2509">
                  <c:v>7.1679627721943362E-3</c:v>
                </c:pt>
                <c:pt idx="2510">
                  <c:v>7.1682613650092541E-3</c:v>
                </c:pt>
                <c:pt idx="2511">
                  <c:v>7.1685699261114788E-3</c:v>
                </c:pt>
                <c:pt idx="2512">
                  <c:v>7.1688884556631027E-3</c:v>
                </c:pt>
                <c:pt idx="2513">
                  <c:v>7.1692169534209871E-3</c:v>
                </c:pt>
                <c:pt idx="2514">
                  <c:v>7.1695554195472244E-3</c:v>
                </c:pt>
                <c:pt idx="2515">
                  <c:v>7.169903854122861E-3</c:v>
                </c:pt>
                <c:pt idx="2516">
                  <c:v>7.1702622569858043E-3</c:v>
                </c:pt>
                <c:pt idx="2517">
                  <c:v>7.1706306282171006E-3</c:v>
                </c:pt>
                <c:pt idx="2518">
                  <c:v>7.1710089678167499E-3</c:v>
                </c:pt>
                <c:pt idx="2519">
                  <c:v>7.1713972757847522E-3</c:v>
                </c:pt>
                <c:pt idx="2520">
                  <c:v>7.1717955520400611E-3</c:v>
                </c:pt>
                <c:pt idx="2521">
                  <c:v>7.1722037967447694E-3</c:v>
                </c:pt>
                <c:pt idx="2522">
                  <c:v>7.1726220097367843E-3</c:v>
                </c:pt>
                <c:pt idx="2523">
                  <c:v>7.173050191016106E-3</c:v>
                </c:pt>
                <c:pt idx="2524">
                  <c:v>7.1734883408258732E-3</c:v>
                </c:pt>
                <c:pt idx="2525">
                  <c:v>7.1739364588419008E-3</c:v>
                </c:pt>
                <c:pt idx="2526">
                  <c:v>7.1743945452262814E-3</c:v>
                </c:pt>
                <c:pt idx="2527">
                  <c:v>7.1748626000600613E-3</c:v>
                </c:pt>
                <c:pt idx="2528">
                  <c:v>7.1753406231811478E-3</c:v>
                </c:pt>
                <c:pt idx="2529">
                  <c:v>7.1758286146705874E-3</c:v>
                </c:pt>
                <c:pt idx="2530">
                  <c:v>7.17632657452838E-3</c:v>
                </c:pt>
                <c:pt idx="2531">
                  <c:v>7.1768345026734792E-3</c:v>
                </c:pt>
                <c:pt idx="2532">
                  <c:v>7.1773523992679777E-3</c:v>
                </c:pt>
                <c:pt idx="2533">
                  <c:v>7.177880264149783E-3</c:v>
                </c:pt>
                <c:pt idx="2534">
                  <c:v>7.1784180973999412E-3</c:v>
                </c:pt>
                <c:pt idx="2535">
                  <c:v>7.1789658990184524E-3</c:v>
                </c:pt>
                <c:pt idx="2536">
                  <c:v>7.1795236689242703E-3</c:v>
                </c:pt>
                <c:pt idx="2537">
                  <c:v>7.1800914072794875E-3</c:v>
                </c:pt>
                <c:pt idx="2538">
                  <c:v>7.1806691139220113E-3</c:v>
                </c:pt>
                <c:pt idx="2539">
                  <c:v>7.1812567890139345E-3</c:v>
                </c:pt>
                <c:pt idx="2540">
                  <c:v>7.1818544323121181E-3</c:v>
                </c:pt>
                <c:pt idx="2541">
                  <c:v>7.1824620440597009E-3</c:v>
                </c:pt>
                <c:pt idx="2542">
                  <c:v>7.1830796241756367E-3</c:v>
                </c:pt>
                <c:pt idx="2543">
                  <c:v>7.1837071725788793E-3</c:v>
                </c:pt>
                <c:pt idx="2544">
                  <c:v>7.184344689431521E-3</c:v>
                </c:pt>
                <c:pt idx="2545">
                  <c:v>7.1849921745714695E-3</c:v>
                </c:pt>
                <c:pt idx="2546">
                  <c:v>7.185649628079771E-3</c:v>
                </c:pt>
                <c:pt idx="2547">
                  <c:v>7.1863170498753792E-3</c:v>
                </c:pt>
                <c:pt idx="2548">
                  <c:v>7.1869944401203867E-3</c:v>
                </c:pt>
                <c:pt idx="2549">
                  <c:v>7.1876817987337471E-3</c:v>
                </c:pt>
                <c:pt idx="2550">
                  <c:v>7.1883791256344143E-3</c:v>
                </c:pt>
                <c:pt idx="2551">
                  <c:v>7.1890864209034344E-3</c:v>
                </c:pt>
                <c:pt idx="2552">
                  <c:v>7.1898036846218538E-3</c:v>
                </c:pt>
                <c:pt idx="2553">
                  <c:v>7.1905309164654874E-3</c:v>
                </c:pt>
                <c:pt idx="2554">
                  <c:v>7.1912681169206127E-3</c:v>
                </c:pt>
                <c:pt idx="2555">
                  <c:v>7.1920152855819985E-3</c:v>
                </c:pt>
                <c:pt idx="2556">
                  <c:v>7.1927724226927836E-3</c:v>
                </c:pt>
                <c:pt idx="2557">
                  <c:v>7.1935395280098291E-3</c:v>
                </c:pt>
                <c:pt idx="2558">
                  <c:v>7.1943166018573201E-3</c:v>
                </c:pt>
                <c:pt idx="2559">
                  <c:v>7.1951036439921179E-3</c:v>
                </c:pt>
                <c:pt idx="2560">
                  <c:v>7.1959006544142223E-3</c:v>
                </c:pt>
                <c:pt idx="2561">
                  <c:v>7.1967076332046798E-3</c:v>
                </c:pt>
                <c:pt idx="2562">
                  <c:v>7.1975245804445365E-3</c:v>
                </c:pt>
                <c:pt idx="2563">
                  <c:v>7.1983514959716999E-3</c:v>
                </c:pt>
                <c:pt idx="2564">
                  <c:v>7.1991883798672163E-3</c:v>
                </c:pt>
                <c:pt idx="2565">
                  <c:v>7.2000352321310856E-3</c:v>
                </c:pt>
                <c:pt idx="2566">
                  <c:v>7.200892052763308E-3</c:v>
                </c:pt>
                <c:pt idx="2567">
                  <c:v>7.2017588417638834E-3</c:v>
                </c:pt>
                <c:pt idx="2568">
                  <c:v>7.2027616638670189E-3</c:v>
                </c:pt>
                <c:pt idx="2569">
                  <c:v>7.2036498135064075E-3</c:v>
                </c:pt>
                <c:pt idx="2570">
                  <c:v>7.2045479316762417E-3</c:v>
                </c:pt>
                <c:pt idx="2571">
                  <c:v>7.2054560181333827E-3</c:v>
                </c:pt>
                <c:pt idx="2572">
                  <c:v>7.2063740728778303E-3</c:v>
                </c:pt>
                <c:pt idx="2573">
                  <c:v>7.2073020960716772E-3</c:v>
                </c:pt>
                <c:pt idx="2574">
                  <c:v>7.2082400875528307E-3</c:v>
                </c:pt>
                <c:pt idx="2575">
                  <c:v>7.2091880474023373E-3</c:v>
                </c:pt>
                <c:pt idx="2576">
                  <c:v>7.2101459757012432E-3</c:v>
                </c:pt>
                <c:pt idx="2577">
                  <c:v>7.2111138722064094E-3</c:v>
                </c:pt>
                <c:pt idx="2578">
                  <c:v>7.2120917372420212E-3</c:v>
                </c:pt>
                <c:pt idx="2579">
                  <c:v>7.2130795704028472E-3</c:v>
                </c:pt>
                <c:pt idx="2580">
                  <c:v>7.214077372175165E-3</c:v>
                </c:pt>
                <c:pt idx="2581">
                  <c:v>7.2150851420726969E-3</c:v>
                </c:pt>
                <c:pt idx="2582">
                  <c:v>7.2161028805006744E-3</c:v>
                </c:pt>
                <c:pt idx="2583">
                  <c:v>7.2177116891951609E-3</c:v>
                </c:pt>
                <c:pt idx="2584">
                  <c:v>7.218168262380642E-3</c:v>
                </c:pt>
                <c:pt idx="2585">
                  <c:v>7.2192159057515859E-3</c:v>
                </c:pt>
                <c:pt idx="2586">
                  <c:v>7.220273517571929E-3</c:v>
                </c:pt>
                <c:pt idx="2587">
                  <c:v>7.2213410977606252E-3</c:v>
                </c:pt>
                <c:pt idx="2588">
                  <c:v>7.2224186461555817E-3</c:v>
                </c:pt>
                <c:pt idx="2589">
                  <c:v>7.2235061630809838E-3</c:v>
                </c:pt>
                <c:pt idx="2590">
                  <c:v>7.2246036482936926E-3</c:v>
                </c:pt>
                <c:pt idx="2591">
                  <c:v>7.2257111019558007E-3</c:v>
                </c:pt>
                <c:pt idx="2592">
                  <c:v>7.2268285238241692E-3</c:v>
                </c:pt>
                <c:pt idx="2593">
                  <c:v>7.2279559141419369E-3</c:v>
                </c:pt>
                <c:pt idx="2594">
                  <c:v>7.2290932728280577E-3</c:v>
                </c:pt>
                <c:pt idx="2595">
                  <c:v>7.2302405998825314E-3</c:v>
                </c:pt>
                <c:pt idx="2596">
                  <c:v>7.2313978951432656E-3</c:v>
                </c:pt>
                <c:pt idx="2597">
                  <c:v>7.2325651589344453E-3</c:v>
                </c:pt>
                <c:pt idx="2598">
                  <c:v>7.2337423910129317E-3</c:v>
                </c:pt>
                <c:pt idx="2599">
                  <c:v>7.2349295914597711E-3</c:v>
                </c:pt>
                <c:pt idx="2600">
                  <c:v>7.2361267602749635E-3</c:v>
                </c:pt>
                <c:pt idx="2601">
                  <c:v>7.2373338975395551E-3</c:v>
                </c:pt>
                <c:pt idx="2602">
                  <c:v>7.2385510030104072E-3</c:v>
                </c:pt>
                <c:pt idx="2603">
                  <c:v>7.2397780769306586E-3</c:v>
                </c:pt>
                <c:pt idx="2604">
                  <c:v>7.2410151191382166E-3</c:v>
                </c:pt>
                <c:pt idx="2605">
                  <c:v>7.2422621297951739E-3</c:v>
                </c:pt>
                <c:pt idx="2606">
                  <c:v>7.2435191087394379E-3</c:v>
                </c:pt>
                <c:pt idx="2607">
                  <c:v>7.2447860560520549E-3</c:v>
                </c:pt>
                <c:pt idx="2608">
                  <c:v>7.2460629717330249E-3</c:v>
                </c:pt>
                <c:pt idx="2609">
                  <c:v>7.2473498557823479E-3</c:v>
                </c:pt>
                <c:pt idx="2610">
                  <c:v>7.2486467082000239E-3</c:v>
                </c:pt>
                <c:pt idx="2611">
                  <c:v>7.2499535289860528E-3</c:v>
                </c:pt>
                <c:pt idx="2612">
                  <c:v>7.2512703181404348E-3</c:v>
                </c:pt>
                <c:pt idx="2613">
                  <c:v>7.2525970755821234E-3</c:v>
                </c:pt>
                <c:pt idx="2614">
                  <c:v>7.253933801392165E-3</c:v>
                </c:pt>
                <c:pt idx="2615">
                  <c:v>7.2552804956516059E-3</c:v>
                </c:pt>
                <c:pt idx="2616">
                  <c:v>7.2566371581983535E-3</c:v>
                </c:pt>
                <c:pt idx="2617">
                  <c:v>7.2580037891134541E-3</c:v>
                </c:pt>
                <c:pt idx="2618">
                  <c:v>7.259380388477954E-3</c:v>
                </c:pt>
                <c:pt idx="2619">
                  <c:v>7.2607669561297605E-3</c:v>
                </c:pt>
                <c:pt idx="2620">
                  <c:v>7.2627089084683263E-3</c:v>
                </c:pt>
                <c:pt idx="2621">
                  <c:v>7.2641183170422492E-3</c:v>
                </c:pt>
                <c:pt idx="2622">
                  <c:v>7.2655376943357259E-3</c:v>
                </c:pt>
                <c:pt idx="2623">
                  <c:v>7.2669670404838333E-3</c:v>
                </c:pt>
                <c:pt idx="2624">
                  <c:v>7.2684063553514946E-3</c:v>
                </c:pt>
                <c:pt idx="2625">
                  <c:v>7.2698556389927402E-3</c:v>
                </c:pt>
                <c:pt idx="2626">
                  <c:v>7.2713148913805545E-3</c:v>
                </c:pt>
                <c:pt idx="2627">
                  <c:v>7.2727841125959838E-3</c:v>
                </c:pt>
                <c:pt idx="2628">
                  <c:v>7.2742633025309669E-3</c:v>
                </c:pt>
                <c:pt idx="2629">
                  <c:v>7.27575246126655E-3</c:v>
                </c:pt>
                <c:pt idx="2630">
                  <c:v>7.2772515887757168E-3</c:v>
                </c:pt>
                <c:pt idx="2631">
                  <c:v>7.278760685031453E-3</c:v>
                </c:pt>
                <c:pt idx="2632">
                  <c:v>7.2802797500877894E-3</c:v>
                </c:pt>
                <c:pt idx="2633">
                  <c:v>7.282321773321998E-3</c:v>
                </c:pt>
                <c:pt idx="2634">
                  <c:v>7.28386498657696E-3</c:v>
                </c:pt>
                <c:pt idx="2635">
                  <c:v>7.2854181682813213E-3</c:v>
                </c:pt>
                <c:pt idx="2636">
                  <c:v>7.2869813183540355E-3</c:v>
                </c:pt>
                <c:pt idx="2637">
                  <c:v>7.2885544367951027E-3</c:v>
                </c:pt>
                <c:pt idx="2638">
                  <c:v>7.2901375235234767E-3</c:v>
                </c:pt>
                <c:pt idx="2639">
                  <c:v>7.2917305787012499E-3</c:v>
                </c:pt>
                <c:pt idx="2640">
                  <c:v>7.293333602247376E-3</c:v>
                </c:pt>
                <c:pt idx="2641">
                  <c:v>7.2949465941618552E-3</c:v>
                </c:pt>
                <c:pt idx="2642">
                  <c:v>7.2965695543636411E-3</c:v>
                </c:pt>
                <c:pt idx="2643">
                  <c:v>7.2982024829337799E-3</c:v>
                </c:pt>
                <c:pt idx="2644">
                  <c:v>7.2998453799533181E-3</c:v>
                </c:pt>
                <c:pt idx="2645">
                  <c:v>7.3014982451791166E-3</c:v>
                </c:pt>
                <c:pt idx="2646">
                  <c:v>7.3031610789353607E-3</c:v>
                </c:pt>
                <c:pt idx="2647">
                  <c:v>7.3048338810599578E-3</c:v>
                </c:pt>
                <c:pt idx="2648">
                  <c:v>7.3065166513908153E-3</c:v>
                </c:pt>
                <c:pt idx="2649">
                  <c:v>7.3082093902521184E-3</c:v>
                </c:pt>
                <c:pt idx="2650">
                  <c:v>7.3099120973196818E-3</c:v>
                </c:pt>
                <c:pt idx="2651">
                  <c:v>7.3116247729176909E-3</c:v>
                </c:pt>
                <c:pt idx="2652">
                  <c:v>7.3133474168030066E-3</c:v>
                </c:pt>
                <c:pt idx="2653">
                  <c:v>7.315080028975629E-3</c:v>
                </c:pt>
                <c:pt idx="2654">
                  <c:v>7.3168226095976507E-3</c:v>
                </c:pt>
                <c:pt idx="2655">
                  <c:v>7.3185751585880254E-3</c:v>
                </c:pt>
                <c:pt idx="2656">
                  <c:v>7.3203376759467531E-3</c:v>
                </c:pt>
                <c:pt idx="2657">
                  <c:v>7.3221101617548801E-3</c:v>
                </c:pt>
                <c:pt idx="2658">
                  <c:v>7.3238926157692674E-3</c:v>
                </c:pt>
                <c:pt idx="2659">
                  <c:v>7.3256850382330541E-3</c:v>
                </c:pt>
                <c:pt idx="2660">
                  <c:v>7.3274874289841474E-3</c:v>
                </c:pt>
                <c:pt idx="2661">
                  <c:v>7.32929978818464E-3</c:v>
                </c:pt>
                <c:pt idx="2662">
                  <c:v>7.3311221157534856E-3</c:v>
                </c:pt>
                <c:pt idx="2663">
                  <c:v>7.3329544116906842E-3</c:v>
                </c:pt>
                <c:pt idx="2664">
                  <c:v>7.3347966759151895E-3</c:v>
                </c:pt>
                <c:pt idx="2665">
                  <c:v>7.336648908589094E-3</c:v>
                </c:pt>
                <c:pt idx="2666">
                  <c:v>7.3385111095503053E-3</c:v>
                </c:pt>
                <c:pt idx="2667">
                  <c:v>7.3403832789609158E-3</c:v>
                </c:pt>
                <c:pt idx="2668">
                  <c:v>7.342265416658833E-3</c:v>
                </c:pt>
                <c:pt idx="2669">
                  <c:v>7.3441575228061495E-3</c:v>
                </c:pt>
                <c:pt idx="2670">
                  <c:v>7.346059597321819E-3</c:v>
                </c:pt>
                <c:pt idx="2671">
                  <c:v>7.3479716402058415E-3</c:v>
                </c:pt>
                <c:pt idx="2672">
                  <c:v>7.3498936513771707E-3</c:v>
                </c:pt>
                <c:pt idx="2673">
                  <c:v>7.3518256309168528E-3</c:v>
                </c:pt>
                <c:pt idx="2674">
                  <c:v>7.3537675789059342E-3</c:v>
                </c:pt>
                <c:pt idx="2675">
                  <c:v>7.3557194951823224E-3</c:v>
                </c:pt>
                <c:pt idx="2676">
                  <c:v>7.3576813799081098E-3</c:v>
                </c:pt>
                <c:pt idx="2677">
                  <c:v>7.3596532330022502E-3</c:v>
                </c:pt>
                <c:pt idx="2678">
                  <c:v>7.3616350543836973E-3</c:v>
                </c:pt>
                <c:pt idx="2679">
                  <c:v>7.3636268442145436E-3</c:v>
                </c:pt>
                <c:pt idx="2680">
                  <c:v>7.3656286023326967E-3</c:v>
                </c:pt>
                <c:pt idx="2681">
                  <c:v>7.367640328900249E-3</c:v>
                </c:pt>
                <c:pt idx="2682">
                  <c:v>7.3696620238361543E-3</c:v>
                </c:pt>
                <c:pt idx="2683">
                  <c:v>7.3716936871404126E-3</c:v>
                </c:pt>
                <c:pt idx="2684">
                  <c:v>7.3737353187319776E-3</c:v>
                </c:pt>
                <c:pt idx="2685">
                  <c:v>7.3757869187729419E-3</c:v>
                </c:pt>
                <c:pt idx="2686">
                  <c:v>7.3778484871822592E-3</c:v>
                </c:pt>
                <c:pt idx="2687">
                  <c:v>7.3799200239599294E-3</c:v>
                </c:pt>
                <c:pt idx="2688">
                  <c:v>7.3820015290249064E-3</c:v>
                </c:pt>
                <c:pt idx="2689">
                  <c:v>7.3840930025392826E-3</c:v>
                </c:pt>
                <c:pt idx="2690">
                  <c:v>7.3861944444220118E-3</c:v>
                </c:pt>
                <c:pt idx="2691">
                  <c:v>7.3883058545920477E-3</c:v>
                </c:pt>
                <c:pt idx="2692">
                  <c:v>7.3904272332114829E-3</c:v>
                </c:pt>
                <c:pt idx="2693">
                  <c:v>7.3925585802803173E-3</c:v>
                </c:pt>
                <c:pt idx="2694">
                  <c:v>7.3946998956364585E-3</c:v>
                </c:pt>
                <c:pt idx="2695">
                  <c:v>7.3968511793609526E-3</c:v>
                </c:pt>
                <c:pt idx="2696">
                  <c:v>7.3990124313727534E-3</c:v>
                </c:pt>
                <c:pt idx="2697">
                  <c:v>7.4011836518339535E-3</c:v>
                </c:pt>
                <c:pt idx="2698">
                  <c:v>7.4033648407445529E-3</c:v>
                </c:pt>
                <c:pt idx="2699">
                  <c:v>7.405555997942459E-3</c:v>
                </c:pt>
                <c:pt idx="2700">
                  <c:v>7.4077571235087181E-3</c:v>
                </c:pt>
                <c:pt idx="2701">
                  <c:v>7.4099682175243764E-3</c:v>
                </c:pt>
                <c:pt idx="2702">
                  <c:v>7.4121892798273414E-3</c:v>
                </c:pt>
                <c:pt idx="2703">
                  <c:v>7.4144203105797057E-3</c:v>
                </c:pt>
                <c:pt idx="2704">
                  <c:v>7.4166613096193768E-3</c:v>
                </c:pt>
                <c:pt idx="2705">
                  <c:v>7.418912277108447E-3</c:v>
                </c:pt>
                <c:pt idx="2706">
                  <c:v>7.421173212884824E-3</c:v>
                </c:pt>
                <c:pt idx="2707">
                  <c:v>7.4234441171106003E-3</c:v>
                </c:pt>
                <c:pt idx="2708">
                  <c:v>7.4257249897047295E-3</c:v>
                </c:pt>
                <c:pt idx="2709">
                  <c:v>7.4280158306672117E-3</c:v>
                </c:pt>
                <c:pt idx="2710">
                  <c:v>7.4303166399980469E-3</c:v>
                </c:pt>
                <c:pt idx="2711">
                  <c:v>7.4326274176972351E-3</c:v>
                </c:pt>
                <c:pt idx="2712">
                  <c:v>7.4349481637647763E-3</c:v>
                </c:pt>
                <c:pt idx="2713">
                  <c:v>7.4372788782817167E-3</c:v>
                </c:pt>
                <c:pt idx="2714">
                  <c:v>7.4396195610859639E-3</c:v>
                </c:pt>
                <c:pt idx="2715">
                  <c:v>7.441970212258564E-3</c:v>
                </c:pt>
                <c:pt idx="2716">
                  <c:v>7.4443308317995172E-3</c:v>
                </c:pt>
                <c:pt idx="2717">
                  <c:v>7.4467014197898695E-3</c:v>
                </c:pt>
                <c:pt idx="2718">
                  <c:v>7.4490819761485749E-3</c:v>
                </c:pt>
                <c:pt idx="2719">
                  <c:v>7.451472500794587E-3</c:v>
                </c:pt>
                <c:pt idx="2720">
                  <c:v>7.4538729939710446E-3</c:v>
                </c:pt>
                <c:pt idx="2721">
                  <c:v>7.4562834553537627E-3</c:v>
                </c:pt>
                <c:pt idx="2722">
                  <c:v>7.45870388518588E-3</c:v>
                </c:pt>
                <c:pt idx="2723">
                  <c:v>7.4611342834673966E-3</c:v>
                </c:pt>
                <c:pt idx="2724">
                  <c:v>7.4639240875595814E-3</c:v>
                </c:pt>
                <c:pt idx="2725">
                  <c:v>7.4663758465609575E-3</c:v>
                </c:pt>
                <c:pt idx="2726">
                  <c:v>7.4688375739306867E-3</c:v>
                </c:pt>
                <c:pt idx="2727">
                  <c:v>7.4713092697498151E-3</c:v>
                </c:pt>
                <c:pt idx="2728">
                  <c:v>7.4737909339372965E-3</c:v>
                </c:pt>
                <c:pt idx="2729">
                  <c:v>7.4762825664120847E-3</c:v>
                </c:pt>
                <c:pt idx="2730">
                  <c:v>7.478784167336272E-3</c:v>
                </c:pt>
                <c:pt idx="2731">
                  <c:v>7.4812957366288124E-3</c:v>
                </c:pt>
                <c:pt idx="2732">
                  <c:v>7.4838172743707521E-3</c:v>
                </c:pt>
                <c:pt idx="2733">
                  <c:v>7.4863487803999984E-3</c:v>
                </c:pt>
                <c:pt idx="2734">
                  <c:v>7.488890254878644E-3</c:v>
                </c:pt>
                <c:pt idx="2735">
                  <c:v>7.4914416976445963E-3</c:v>
                </c:pt>
                <c:pt idx="2736">
                  <c:v>7.4940031088599479E-3</c:v>
                </c:pt>
                <c:pt idx="2737">
                  <c:v>7.4965744883626062E-3</c:v>
                </c:pt>
                <c:pt idx="2738">
                  <c:v>7.4991558363146638E-3</c:v>
                </c:pt>
                <c:pt idx="2739">
                  <c:v>7.5017471526350743E-3</c:v>
                </c:pt>
                <c:pt idx="2740">
                  <c:v>7.5043484374048841E-3</c:v>
                </c:pt>
                <c:pt idx="2741">
                  <c:v>7.5069596904620006E-3</c:v>
                </c:pt>
                <c:pt idx="2742">
                  <c:v>7.5095809118874701E-3</c:v>
                </c:pt>
                <c:pt idx="2743">
                  <c:v>7.5122121018433852E-3</c:v>
                </c:pt>
                <c:pt idx="2744">
                  <c:v>7.5148532600055606E-3</c:v>
                </c:pt>
                <c:pt idx="2745">
                  <c:v>7.5175043866171354E-3</c:v>
                </c:pt>
                <c:pt idx="2746">
                  <c:v>7.5201654816781094E-3</c:v>
                </c:pt>
                <c:pt idx="2747">
                  <c:v>7.5228365450263901E-3</c:v>
                </c:pt>
                <c:pt idx="2748">
                  <c:v>7.5255175768240701E-3</c:v>
                </c:pt>
                <c:pt idx="2749">
                  <c:v>7.528208576990103E-3</c:v>
                </c:pt>
                <c:pt idx="2750">
                  <c:v>7.5309095454434427E-3</c:v>
                </c:pt>
                <c:pt idx="2751">
                  <c:v>7.5336204823461816E-3</c:v>
                </c:pt>
                <c:pt idx="2752">
                  <c:v>7.5363413876983198E-3</c:v>
                </c:pt>
                <c:pt idx="2753">
                  <c:v>7.5390722613377648E-3</c:v>
                </c:pt>
                <c:pt idx="2754">
                  <c:v>7.5418131034266089E-3</c:v>
                </c:pt>
                <c:pt idx="2755">
                  <c:v>7.5445639139648524E-3</c:v>
                </c:pt>
                <c:pt idx="2756">
                  <c:v>7.5473246927093562E-3</c:v>
                </c:pt>
                <c:pt idx="2757">
                  <c:v>7.5500954399843057E-3</c:v>
                </c:pt>
                <c:pt idx="2758">
                  <c:v>7.5528761556276081E-3</c:v>
                </c:pt>
                <c:pt idx="2759">
                  <c:v>7.5556668394771709E-3</c:v>
                </c:pt>
                <c:pt idx="2760">
                  <c:v>7.5584674919382255E-3</c:v>
                </c:pt>
                <c:pt idx="2761">
                  <c:v>7.5612781126865869E-3</c:v>
                </c:pt>
                <c:pt idx="2762">
                  <c:v>7.5640987018033012E-3</c:v>
                </c:pt>
                <c:pt idx="2763">
                  <c:v>7.5669292593694149E-3</c:v>
                </c:pt>
                <c:pt idx="2764">
                  <c:v>7.5697697852228352E-3</c:v>
                </c:pt>
                <c:pt idx="2765">
                  <c:v>7.5726202795256548E-3</c:v>
                </c:pt>
                <c:pt idx="2766">
                  <c:v>7.5754807422778736E-3</c:v>
                </c:pt>
                <c:pt idx="2767">
                  <c:v>7.5783511733173992E-3</c:v>
                </c:pt>
                <c:pt idx="2768">
                  <c:v>7.581231572806324E-3</c:v>
                </c:pt>
                <c:pt idx="2769">
                  <c:v>7.5841219405825555E-3</c:v>
                </c:pt>
                <c:pt idx="2770">
                  <c:v>7.5870222768081863E-3</c:v>
                </c:pt>
                <c:pt idx="2771">
                  <c:v>7.5899325814832164E-3</c:v>
                </c:pt>
                <c:pt idx="2772">
                  <c:v>7.5928528544455531E-3</c:v>
                </c:pt>
                <c:pt idx="2773">
                  <c:v>7.5957830958572892E-3</c:v>
                </c:pt>
                <c:pt idx="2774">
                  <c:v>7.5987233055563319E-3</c:v>
                </c:pt>
                <c:pt idx="2775">
                  <c:v>7.6016734838668665E-3</c:v>
                </c:pt>
                <c:pt idx="2776">
                  <c:v>7.6046336303836615E-3</c:v>
                </c:pt>
                <c:pt idx="2777">
                  <c:v>7.6076037453498557E-3</c:v>
                </c:pt>
                <c:pt idx="2778">
                  <c:v>7.6105838286033567E-3</c:v>
                </c:pt>
                <c:pt idx="2779">
                  <c:v>7.6135738804683495E-3</c:v>
                </c:pt>
                <c:pt idx="2780">
                  <c:v>7.6165739004585564E-3</c:v>
                </c:pt>
                <c:pt idx="2781">
                  <c:v>7.6195838890602552E-3</c:v>
                </c:pt>
                <c:pt idx="2782">
                  <c:v>7.6226038459492607E-3</c:v>
                </c:pt>
                <c:pt idx="2783">
                  <c:v>7.6256337712876654E-3</c:v>
                </c:pt>
                <c:pt idx="2784">
                  <c:v>7.6286736649133768E-3</c:v>
                </c:pt>
                <c:pt idx="2785">
                  <c:v>7.6317235270695338E-3</c:v>
                </c:pt>
                <c:pt idx="2786">
                  <c:v>7.6347833575129975E-3</c:v>
                </c:pt>
                <c:pt idx="2787">
                  <c:v>7.6378531563248142E-3</c:v>
                </c:pt>
                <c:pt idx="2788">
                  <c:v>7.6409329235860302E-3</c:v>
                </c:pt>
                <c:pt idx="2789">
                  <c:v>7.6440226592155991E-3</c:v>
                </c:pt>
                <c:pt idx="2790">
                  <c:v>7.647122363213521E-3</c:v>
                </c:pt>
                <c:pt idx="2791">
                  <c:v>7.6502320356608422E-3</c:v>
                </c:pt>
                <c:pt idx="2792">
                  <c:v>7.6533516764765164E-3</c:v>
                </c:pt>
                <c:pt idx="2793">
                  <c:v>7.6564812856605435E-3</c:v>
                </c:pt>
                <c:pt idx="2794">
                  <c:v>7.6596208633750162E-3</c:v>
                </c:pt>
                <c:pt idx="2795">
                  <c:v>7.6627704092957494E-3</c:v>
                </c:pt>
                <c:pt idx="2796">
                  <c:v>7.6659299236658818E-3</c:v>
                </c:pt>
                <c:pt idx="2797">
                  <c:v>7.6690994064854134E-3</c:v>
                </c:pt>
                <c:pt idx="2798">
                  <c:v>7.6722788576732981E-3</c:v>
                </c:pt>
                <c:pt idx="2799">
                  <c:v>7.6754682772295357E-3</c:v>
                </c:pt>
                <c:pt idx="2800">
                  <c:v>7.6786676651541264E-3</c:v>
                </c:pt>
                <c:pt idx="2801">
                  <c:v>7.6818770215281162E-3</c:v>
                </c:pt>
                <c:pt idx="2802">
                  <c:v>7.6850963463515054E-3</c:v>
                </c:pt>
                <c:pt idx="2803">
                  <c:v>7.6883256395432475E-3</c:v>
                </c:pt>
                <c:pt idx="2804">
                  <c:v>7.6915649011033427E-3</c:v>
                </c:pt>
                <c:pt idx="2805">
                  <c:v>7.6948141310317908E-3</c:v>
                </c:pt>
                <c:pt idx="2806">
                  <c:v>7.6980733293285919E-3</c:v>
                </c:pt>
                <c:pt idx="2807">
                  <c:v>7.7013424960747923E-3</c:v>
                </c:pt>
                <c:pt idx="2808">
                  <c:v>7.7046216311893456E-3</c:v>
                </c:pt>
                <c:pt idx="2809">
                  <c:v>7.7079107347532982E-3</c:v>
                </c:pt>
                <c:pt idx="2810">
                  <c:v>7.7112098066856039E-3</c:v>
                </c:pt>
                <c:pt idx="2811">
                  <c:v>7.7145188470673087E-3</c:v>
                </c:pt>
                <c:pt idx="2812">
                  <c:v>7.7178378558173666E-3</c:v>
                </c:pt>
                <c:pt idx="2813">
                  <c:v>7.7211668329357774E-3</c:v>
                </c:pt>
                <c:pt idx="2814">
                  <c:v>7.7245057784225413E-3</c:v>
                </c:pt>
                <c:pt idx="2815">
                  <c:v>7.7278546923587044E-3</c:v>
                </c:pt>
                <c:pt idx="2816">
                  <c:v>7.7312135746632205E-3</c:v>
                </c:pt>
                <c:pt idx="2817">
                  <c:v>7.7345824253360895E-3</c:v>
                </c:pt>
                <c:pt idx="2818">
                  <c:v>7.7379612444583579E-3</c:v>
                </c:pt>
                <c:pt idx="2819">
                  <c:v>7.7413500321110718E-3</c:v>
                </c:pt>
                <c:pt idx="2820">
                  <c:v>7.7447487879700461E-3</c:v>
                </c:pt>
                <c:pt idx="2821">
                  <c:v>7.7481575122784196E-3</c:v>
                </c:pt>
                <c:pt idx="2822">
                  <c:v>7.7515762050361925E-3</c:v>
                </c:pt>
                <c:pt idx="2823">
                  <c:v>7.7550048662433646E-3</c:v>
                </c:pt>
                <c:pt idx="2824">
                  <c:v>7.7584434956567971E-3</c:v>
                </c:pt>
                <c:pt idx="2825">
                  <c:v>7.7618920936006752E-3</c:v>
                </c:pt>
                <c:pt idx="2826">
                  <c:v>7.7653506599939526E-3</c:v>
                </c:pt>
                <c:pt idx="2827">
                  <c:v>7.7688191946745366E-3</c:v>
                </c:pt>
                <c:pt idx="2828">
                  <c:v>7.77229769780452E-3</c:v>
                </c:pt>
                <c:pt idx="2829">
                  <c:v>7.7757861693839025E-3</c:v>
                </c:pt>
                <c:pt idx="2830">
                  <c:v>7.7792846093316381E-3</c:v>
                </c:pt>
                <c:pt idx="2831">
                  <c:v>7.7827930175666804E-3</c:v>
                </c:pt>
                <c:pt idx="2832">
                  <c:v>7.7863113944132145E-3</c:v>
                </c:pt>
                <c:pt idx="2833">
                  <c:v>7.7898397395470553E-3</c:v>
                </c:pt>
                <c:pt idx="2834">
                  <c:v>7.7933780530492491E-3</c:v>
                </c:pt>
                <c:pt idx="2835">
                  <c:v>7.7969263350008422E-3</c:v>
                </c:pt>
                <c:pt idx="2836">
                  <c:v>7.8004845853207883E-3</c:v>
                </c:pt>
                <c:pt idx="2837">
                  <c:v>7.8040528041711799E-3</c:v>
                </c:pt>
                <c:pt idx="2838">
                  <c:v>7.8076309913899244E-3</c:v>
                </c:pt>
                <c:pt idx="2839">
                  <c:v>7.811219146977022E-3</c:v>
                </c:pt>
                <c:pt idx="2840">
                  <c:v>7.8148172710135189E-3</c:v>
                </c:pt>
                <c:pt idx="2841">
                  <c:v>7.8184253633373224E-3</c:v>
                </c:pt>
                <c:pt idx="2842">
                  <c:v>7.8220434241915715E-3</c:v>
                </c:pt>
                <c:pt idx="2843">
                  <c:v>7.8256714533331273E-3</c:v>
                </c:pt>
                <c:pt idx="2844">
                  <c:v>7.8293094510051287E-3</c:v>
                </c:pt>
                <c:pt idx="2845">
                  <c:v>7.832957417045483E-3</c:v>
                </c:pt>
                <c:pt idx="2846">
                  <c:v>7.8366153514541903E-3</c:v>
                </c:pt>
                <c:pt idx="2847">
                  <c:v>7.8402832543122969E-3</c:v>
                </c:pt>
                <c:pt idx="2848">
                  <c:v>7.8439611255387565E-3</c:v>
                </c:pt>
                <c:pt idx="2849">
                  <c:v>7.847648965133569E-3</c:v>
                </c:pt>
                <c:pt idx="2850">
                  <c:v>7.8513467731777808E-3</c:v>
                </c:pt>
                <c:pt idx="2851">
                  <c:v>7.8550545497524382E-3</c:v>
                </c:pt>
                <c:pt idx="2852">
                  <c:v>7.8587722946144023E-3</c:v>
                </c:pt>
                <c:pt idx="2853">
                  <c:v>7.8625000079257656E-3</c:v>
                </c:pt>
                <c:pt idx="2854">
                  <c:v>7.866237689605482E-3</c:v>
                </c:pt>
                <c:pt idx="2855">
                  <c:v>7.8699853397345976E-3</c:v>
                </c:pt>
                <c:pt idx="2856">
                  <c:v>7.8737429583131124E-3</c:v>
                </c:pt>
                <c:pt idx="2857">
                  <c:v>7.877510545178934E-3</c:v>
                </c:pt>
                <c:pt idx="2858">
                  <c:v>7.8812881005752011E-3</c:v>
                </c:pt>
                <c:pt idx="2859">
                  <c:v>7.8850756243398212E-3</c:v>
                </c:pt>
                <c:pt idx="2860">
                  <c:v>7.8888731164727943E-3</c:v>
                </c:pt>
                <c:pt idx="2861">
                  <c:v>7.8926805770551667E-3</c:v>
                </c:pt>
                <c:pt idx="2862">
                  <c:v>7.896498006005892E-3</c:v>
                </c:pt>
                <c:pt idx="2863">
                  <c:v>7.9003254034870629E-3</c:v>
                </c:pt>
                <c:pt idx="2864">
                  <c:v>7.9041627692555405E-3</c:v>
                </c:pt>
                <c:pt idx="2865">
                  <c:v>7.9080101035544637E-3</c:v>
                </c:pt>
                <c:pt idx="2866">
                  <c:v>7.9118674063027861E-3</c:v>
                </c:pt>
                <c:pt idx="2867">
                  <c:v>7.9157346772573689E-3</c:v>
                </c:pt>
                <c:pt idx="2868">
                  <c:v>7.919611916661351E-3</c:v>
                </c:pt>
                <c:pt idx="2869">
                  <c:v>7.9234991245957787E-3</c:v>
                </c:pt>
                <c:pt idx="2870">
                  <c:v>7.9273963008985593E-3</c:v>
                </c:pt>
                <c:pt idx="2871">
                  <c:v>7.9313034455696929E-3</c:v>
                </c:pt>
                <c:pt idx="2872">
                  <c:v>7.9352205587712721E-3</c:v>
                </c:pt>
                <c:pt idx="2873">
                  <c:v>7.9391476404222505E-3</c:v>
                </c:pt>
                <c:pt idx="2874">
                  <c:v>7.9430846903605357E-3</c:v>
                </c:pt>
                <c:pt idx="2875">
                  <c:v>7.9470317087482201E-3</c:v>
                </c:pt>
                <c:pt idx="2876">
                  <c:v>7.9509886955853037E-3</c:v>
                </c:pt>
                <c:pt idx="2877">
                  <c:v>7.9549556507907404E-3</c:v>
                </c:pt>
                <c:pt idx="2878">
                  <c:v>7.9589325744455763E-3</c:v>
                </c:pt>
                <c:pt idx="2879">
                  <c:v>7.962919466387719E-3</c:v>
                </c:pt>
                <c:pt idx="2880">
                  <c:v>7.9674881207714154E-3</c:v>
                </c:pt>
                <c:pt idx="2881">
                  <c:v>7.9714963737576028E-3</c:v>
                </c:pt>
                <c:pt idx="2882">
                  <c:v>7.9755145951121431E-3</c:v>
                </c:pt>
                <c:pt idx="2883">
                  <c:v>7.9795427849160827E-3</c:v>
                </c:pt>
                <c:pt idx="2884">
                  <c:v>7.9835809430883753E-3</c:v>
                </c:pt>
                <c:pt idx="2885">
                  <c:v>7.9876290697911134E-3</c:v>
                </c:pt>
                <c:pt idx="2886">
                  <c:v>7.9916871648622045E-3</c:v>
                </c:pt>
                <c:pt idx="2887">
                  <c:v>7.9957552283016486E-3</c:v>
                </c:pt>
                <c:pt idx="2888">
                  <c:v>7.999833260190492E-3</c:v>
                </c:pt>
                <c:pt idx="2889">
                  <c:v>8.0039212605287346E-3</c:v>
                </c:pt>
                <c:pt idx="2890">
                  <c:v>8.0080192293163766E-3</c:v>
                </c:pt>
                <c:pt idx="2891">
                  <c:v>8.0121271664723714E-3</c:v>
                </c:pt>
                <c:pt idx="2892">
                  <c:v>8.0162450720777656E-3</c:v>
                </c:pt>
                <c:pt idx="2893">
                  <c:v>8.0203729460515127E-3</c:v>
                </c:pt>
                <c:pt idx="2894">
                  <c:v>8.0260480125715628E-3</c:v>
                </c:pt>
                <c:pt idx="2895">
                  <c:v>8.0286585993472048E-3</c:v>
                </c:pt>
                <c:pt idx="2896">
                  <c:v>8.0328163785881035E-3</c:v>
                </c:pt>
                <c:pt idx="2897">
                  <c:v>8.0369841263594477E-3</c:v>
                </c:pt>
                <c:pt idx="2898">
                  <c:v>8.0411618424180986E-3</c:v>
                </c:pt>
                <c:pt idx="2899">
                  <c:v>8.0453495270071951E-3</c:v>
                </c:pt>
                <c:pt idx="2900">
                  <c:v>8.0495471800456908E-3</c:v>
                </c:pt>
                <c:pt idx="2901">
                  <c:v>8.0537548014525395E-3</c:v>
                </c:pt>
                <c:pt idx="2902">
                  <c:v>8.0579723912277412E-3</c:v>
                </c:pt>
                <c:pt idx="2903">
                  <c:v>8.0621999494523422E-3</c:v>
                </c:pt>
                <c:pt idx="2904">
                  <c:v>8.0664374761263424E-3</c:v>
                </c:pt>
                <c:pt idx="2905">
                  <c:v>8.0706849712497419E-3</c:v>
                </c:pt>
                <c:pt idx="2906">
                  <c:v>8.0749424348225407E-3</c:v>
                </c:pt>
                <c:pt idx="2907">
                  <c:v>8.0792098668447387E-3</c:v>
                </c:pt>
                <c:pt idx="2908">
                  <c:v>8.0834872671542435E-3</c:v>
                </c:pt>
                <c:pt idx="2909">
                  <c:v>8.0877746359941938E-3</c:v>
                </c:pt>
                <c:pt idx="2910">
                  <c:v>8.0920719732835433E-3</c:v>
                </c:pt>
                <c:pt idx="2911">
                  <c:v>8.0963792789412459E-3</c:v>
                </c:pt>
                <c:pt idx="2912">
                  <c:v>8.1006965530483477E-3</c:v>
                </c:pt>
                <c:pt idx="2913">
                  <c:v>8.1050237956048488E-3</c:v>
                </c:pt>
                <c:pt idx="2914">
                  <c:v>8.1093610065297028E-3</c:v>
                </c:pt>
                <c:pt idx="2915">
                  <c:v>8.1137081859039561E-3</c:v>
                </c:pt>
                <c:pt idx="2916">
                  <c:v>8.118065333808655E-3</c:v>
                </c:pt>
                <c:pt idx="2917">
                  <c:v>8.1224324500817069E-3</c:v>
                </c:pt>
                <c:pt idx="2918">
                  <c:v>8.1268095347231117E-3</c:v>
                </c:pt>
                <c:pt idx="2919">
                  <c:v>8.1311965878949621E-3</c:v>
                </c:pt>
                <c:pt idx="2920">
                  <c:v>8.1355936094351655E-3</c:v>
                </c:pt>
                <c:pt idx="2921">
                  <c:v>8.1400005993437219E-3</c:v>
                </c:pt>
                <c:pt idx="2922">
                  <c:v>8.1444175577827238E-3</c:v>
                </c:pt>
                <c:pt idx="2923">
                  <c:v>8.148844484671125E-3</c:v>
                </c:pt>
                <c:pt idx="2924">
                  <c:v>8.1532813800089254E-3</c:v>
                </c:pt>
                <c:pt idx="2925">
                  <c:v>8.1577282437150789E-3</c:v>
                </c:pt>
                <c:pt idx="2926">
                  <c:v>8.1621850758706316E-3</c:v>
                </c:pt>
                <c:pt idx="2927">
                  <c:v>8.1666518764755835E-3</c:v>
                </c:pt>
                <c:pt idx="2928">
                  <c:v>8.1711286455299348E-3</c:v>
                </c:pt>
                <c:pt idx="2929">
                  <c:v>8.175615382952639E-3</c:v>
                </c:pt>
                <c:pt idx="2930">
                  <c:v>8.1801120888247425E-3</c:v>
                </c:pt>
                <c:pt idx="2931">
                  <c:v>8.1846187632272915E-3</c:v>
                </c:pt>
                <c:pt idx="2932">
                  <c:v>8.1917208203663439E-3</c:v>
                </c:pt>
                <c:pt idx="2933">
                  <c:v>8.1962531277623984E-3</c:v>
                </c:pt>
                <c:pt idx="2934">
                  <c:v>8.2007954036078523E-3</c:v>
                </c:pt>
                <c:pt idx="2935">
                  <c:v>8.2053476479837517E-3</c:v>
                </c:pt>
                <c:pt idx="2936">
                  <c:v>8.2099098607280041E-3</c:v>
                </c:pt>
                <c:pt idx="2937">
                  <c:v>8.2144820419216558E-3</c:v>
                </c:pt>
                <c:pt idx="2938">
                  <c:v>8.219064191645753E-3</c:v>
                </c:pt>
                <c:pt idx="2939">
                  <c:v>8.2236563097382032E-3</c:v>
                </c:pt>
                <c:pt idx="2940">
                  <c:v>8.2282583961990063E-3</c:v>
                </c:pt>
                <c:pt idx="2941">
                  <c:v>8.2328704512713013E-3</c:v>
                </c:pt>
                <c:pt idx="2942">
                  <c:v>8.2374924746309031E-3</c:v>
                </c:pt>
                <c:pt idx="2943">
                  <c:v>8.2421244665209503E-3</c:v>
                </c:pt>
                <c:pt idx="2944">
                  <c:v>8.2467664267793506E-3</c:v>
                </c:pt>
                <c:pt idx="2945">
                  <c:v>8.252083730539983E-3</c:v>
                </c:pt>
                <c:pt idx="2946">
                  <c:v>8.2567470517613817E-3</c:v>
                </c:pt>
                <c:pt idx="2947">
                  <c:v>8.2614203414321796E-3</c:v>
                </c:pt>
                <c:pt idx="2948">
                  <c:v>8.2661035995523768E-3</c:v>
                </c:pt>
                <c:pt idx="2949">
                  <c:v>8.2707968261219733E-3</c:v>
                </c:pt>
                <c:pt idx="2950">
                  <c:v>8.2755000211409691E-3</c:v>
                </c:pt>
                <c:pt idx="2951">
                  <c:v>8.2802131846093641E-3</c:v>
                </c:pt>
                <c:pt idx="2952">
                  <c:v>8.2849363164461121E-3</c:v>
                </c:pt>
                <c:pt idx="2953">
                  <c:v>8.2896694168943519E-3</c:v>
                </c:pt>
                <c:pt idx="2954">
                  <c:v>8.2944124856298984E-3</c:v>
                </c:pt>
                <c:pt idx="2955">
                  <c:v>8.2991655228958905E-3</c:v>
                </c:pt>
                <c:pt idx="2956">
                  <c:v>8.3039285285302356E-3</c:v>
                </c:pt>
                <c:pt idx="2957">
                  <c:v>8.3087015026950262E-3</c:v>
                </c:pt>
                <c:pt idx="2958">
                  <c:v>8.313484445309216E-3</c:v>
                </c:pt>
                <c:pt idx="2959">
                  <c:v>8.3182773562917589E-3</c:v>
                </c:pt>
                <c:pt idx="2960">
                  <c:v>8.323080235723701E-3</c:v>
                </c:pt>
                <c:pt idx="2961">
                  <c:v>8.3278930836860887E-3</c:v>
                </c:pt>
                <c:pt idx="2962">
                  <c:v>8.3327159000978757E-3</c:v>
                </c:pt>
                <c:pt idx="2963">
                  <c:v>8.3375486847969693E-3</c:v>
                </c:pt>
                <c:pt idx="2964">
                  <c:v>8.3423914381075548E-3</c:v>
                </c:pt>
                <c:pt idx="2965">
                  <c:v>8.3472441598675395E-3</c:v>
                </c:pt>
                <c:pt idx="2966">
                  <c:v>8.3521068499958773E-3</c:v>
                </c:pt>
                <c:pt idx="2967">
                  <c:v>8.3569795085736143E-3</c:v>
                </c:pt>
                <c:pt idx="2968">
                  <c:v>8.3618621356817968E-3</c:v>
                </c:pt>
                <c:pt idx="2969">
                  <c:v>8.3667547312393786E-3</c:v>
                </c:pt>
                <c:pt idx="2970">
                  <c:v>8.3716572951653134E-3</c:v>
                </c:pt>
                <c:pt idx="2971">
                  <c:v>8.3765698275406475E-3</c:v>
                </c:pt>
                <c:pt idx="2972">
                  <c:v>8.3814923285274734E-3</c:v>
                </c:pt>
                <c:pt idx="2973">
                  <c:v>8.386424797801606E-3</c:v>
                </c:pt>
                <c:pt idx="2974">
                  <c:v>8.3913672356061841E-3</c:v>
                </c:pt>
                <c:pt idx="2975">
                  <c:v>8.3963196417791153E-3</c:v>
                </c:pt>
                <c:pt idx="2976">
                  <c:v>8.401282016482492E-3</c:v>
                </c:pt>
                <c:pt idx="2977">
                  <c:v>8.4062543596352679E-3</c:v>
                </c:pt>
                <c:pt idx="2978">
                  <c:v>8.4112366712374431E-3</c:v>
                </c:pt>
                <c:pt idx="2979">
                  <c:v>8.4162289512890176E-3</c:v>
                </c:pt>
                <c:pt idx="2980">
                  <c:v>8.4212311997899914E-3</c:v>
                </c:pt>
                <c:pt idx="2981">
                  <c:v>8.4262434167403644E-3</c:v>
                </c:pt>
                <c:pt idx="2982">
                  <c:v>8.4312656021401367E-3</c:v>
                </c:pt>
                <c:pt idx="2983">
                  <c:v>8.4362977559893082E-3</c:v>
                </c:pt>
                <c:pt idx="2984">
                  <c:v>8.4413398783689253E-3</c:v>
                </c:pt>
                <c:pt idx="2985">
                  <c:v>8.4463919691168954E-3</c:v>
                </c:pt>
                <c:pt idx="2986">
                  <c:v>8.451454028395311E-3</c:v>
                </c:pt>
                <c:pt idx="2987">
                  <c:v>8.4565260560420796E-3</c:v>
                </c:pt>
                <c:pt idx="2988">
                  <c:v>8.4616080523003401E-3</c:v>
                </c:pt>
                <c:pt idx="2989">
                  <c:v>8.4667000169269535E-3</c:v>
                </c:pt>
                <c:pt idx="2990">
                  <c:v>8.4718019499219199E-3</c:v>
                </c:pt>
                <c:pt idx="2991">
                  <c:v>8.4769138515283782E-3</c:v>
                </c:pt>
                <c:pt idx="2992">
                  <c:v>8.4820357215031894E-3</c:v>
                </c:pt>
                <c:pt idx="2993">
                  <c:v>8.4871675600084462E-3</c:v>
                </c:pt>
                <c:pt idx="2994">
                  <c:v>8.4923093669631022E-3</c:v>
                </c:pt>
                <c:pt idx="2995">
                  <c:v>8.4974611422861113E-3</c:v>
                </c:pt>
                <c:pt idx="2996">
                  <c:v>8.5026228861395658E-3</c:v>
                </c:pt>
                <c:pt idx="2997">
                  <c:v>8.5077945984424197E-3</c:v>
                </c:pt>
                <c:pt idx="2998">
                  <c:v>8.5129762792757191E-3</c:v>
                </c:pt>
                <c:pt idx="2999">
                  <c:v>8.5181679284773715E-3</c:v>
                </c:pt>
                <c:pt idx="3000">
                  <c:v>8.5233695462094694E-3</c:v>
                </c:pt>
                <c:pt idx="3001">
                  <c:v>8.5285811323099203E-3</c:v>
                </c:pt>
                <c:pt idx="3002">
                  <c:v>8.5338026869408168E-3</c:v>
                </c:pt>
                <c:pt idx="3003">
                  <c:v>8.5390342100211125E-3</c:v>
                </c:pt>
                <c:pt idx="3004">
                  <c:v>8.5442757016318538E-3</c:v>
                </c:pt>
                <c:pt idx="3005">
                  <c:v>8.5495271616109481E-3</c:v>
                </c:pt>
                <c:pt idx="3006">
                  <c:v>8.5547885902015341E-3</c:v>
                </c:pt>
                <c:pt idx="3007">
                  <c:v>8.5600599870794269E-3</c:v>
                </c:pt>
                <c:pt idx="3008">
                  <c:v>8.5653413526498579E-3</c:v>
                </c:pt>
                <c:pt idx="3009">
                  <c:v>8.5706326864265492E-3</c:v>
                </c:pt>
                <c:pt idx="3010">
                  <c:v>8.5759339888147323E-3</c:v>
                </c:pt>
                <c:pt idx="3011">
                  <c:v>8.5812447799393787E-3</c:v>
                </c:pt>
                <c:pt idx="3012">
                  <c:v>8.5865516273520015E-3</c:v>
                </c:pt>
                <c:pt idx="3013">
                  <c:v>8.591848294460247E-3</c:v>
                </c:pt>
                <c:pt idx="3014">
                  <c:v>8.5971347814262078E-3</c:v>
                </c:pt>
                <c:pt idx="3015">
                  <c:v>8.6024110880877913E-3</c:v>
                </c:pt>
                <c:pt idx="3016">
                  <c:v>8.6076772146070901E-3</c:v>
                </c:pt>
                <c:pt idx="3017">
                  <c:v>8.6129331608220117E-3</c:v>
                </c:pt>
                <c:pt idx="3018">
                  <c:v>8.6181789267325559E-3</c:v>
                </c:pt>
                <c:pt idx="3019">
                  <c:v>8.6234145125818618E-3</c:v>
                </c:pt>
                <c:pt idx="3020">
                  <c:v>8.6286399181267903E-3</c:v>
                </c:pt>
                <c:pt idx="3021">
                  <c:v>8.6338551434483879E-3</c:v>
                </c:pt>
                <c:pt idx="3022">
                  <c:v>8.6390601885466545E-3</c:v>
                </c:pt>
                <c:pt idx="3023">
                  <c:v>8.6442550533405438E-3</c:v>
                </c:pt>
                <c:pt idx="3024">
                  <c:v>8.6494397379921484E-3</c:v>
                </c:pt>
                <c:pt idx="3025">
                  <c:v>8.6546142423393757E-3</c:v>
                </c:pt>
                <c:pt idx="3026">
                  <c:v>8.6597785665443183E-3</c:v>
                </c:pt>
                <c:pt idx="3027">
                  <c:v>8.6649327104448837E-3</c:v>
                </c:pt>
                <c:pt idx="3028">
                  <c:v>8.670076674122118E-3</c:v>
                </c:pt>
                <c:pt idx="3029">
                  <c:v>8.6752104575760214E-3</c:v>
                </c:pt>
                <c:pt idx="3030">
                  <c:v>8.6803340607255475E-3</c:v>
                </c:pt>
                <c:pt idx="3031">
                  <c:v>8.6854474837327889E-3</c:v>
                </c:pt>
                <c:pt idx="3032">
                  <c:v>8.6905507265166992E-3</c:v>
                </c:pt>
                <c:pt idx="3033">
                  <c:v>8.6956437889962324E-3</c:v>
                </c:pt>
                <c:pt idx="3034">
                  <c:v>8.7007266712524345E-3</c:v>
                </c:pt>
                <c:pt idx="3035">
                  <c:v>8.7057993732853056E-3</c:v>
                </c:pt>
                <c:pt idx="3036">
                  <c:v>8.7115842815055355E-3</c:v>
                </c:pt>
                <c:pt idx="3037">
                  <c:v>8.7166351686351895E-3</c:v>
                </c:pt>
                <c:pt idx="3038">
                  <c:v>8.7216758756225587E-3</c:v>
                </c:pt>
                <c:pt idx="3039">
                  <c:v>8.7267064024676433E-3</c:v>
                </c:pt>
                <c:pt idx="3040">
                  <c:v>8.731726748846258E-3</c:v>
                </c:pt>
                <c:pt idx="3041">
                  <c:v>8.7367369152446805E-3</c:v>
                </c:pt>
                <c:pt idx="3042">
                  <c:v>8.7417369012576795E-3</c:v>
                </c:pt>
                <c:pt idx="3043">
                  <c:v>8.7467267071283938E-3</c:v>
                </c:pt>
                <c:pt idx="3044">
                  <c:v>8.7517063326136846E-3</c:v>
                </c:pt>
                <c:pt idx="3045">
                  <c:v>8.7566757780377369E-3</c:v>
                </c:pt>
                <c:pt idx="3046">
                  <c:v>8.7616350429953194E-3</c:v>
                </c:pt>
                <c:pt idx="3047">
                  <c:v>8.7665841278106171E-3</c:v>
                </c:pt>
                <c:pt idx="3048">
                  <c:v>8.7715230324025839E-3</c:v>
                </c:pt>
                <c:pt idx="3049">
                  <c:v>8.7764517567712197E-3</c:v>
                </c:pt>
                <c:pt idx="3050">
                  <c:v>8.7813703009165245E-3</c:v>
                </c:pt>
                <c:pt idx="3051">
                  <c:v>8.786278664757452E-3</c:v>
                </c:pt>
                <c:pt idx="3052">
                  <c:v>8.7911768483750485E-3</c:v>
                </c:pt>
                <c:pt idx="3053">
                  <c:v>8.7960648516882678E-3</c:v>
                </c:pt>
                <c:pt idx="3054">
                  <c:v>8.8009426748592023E-3</c:v>
                </c:pt>
                <c:pt idx="3055">
                  <c:v>8.8058103177257596E-3</c:v>
                </c:pt>
                <c:pt idx="3056">
                  <c:v>8.8106677803689859E-3</c:v>
                </c:pt>
                <c:pt idx="3057">
                  <c:v>8.8155150627888812E-3</c:v>
                </c:pt>
                <c:pt idx="3058">
                  <c:v>8.8203521648233529E-3</c:v>
                </c:pt>
                <c:pt idx="3059">
                  <c:v>8.82517908671554E-3</c:v>
                </c:pt>
                <c:pt idx="3060">
                  <c:v>8.829995828384396E-3</c:v>
                </c:pt>
                <c:pt idx="3061">
                  <c:v>8.8348023898299211E-3</c:v>
                </c:pt>
                <c:pt idx="3062">
                  <c:v>8.8395987708900225E-3</c:v>
                </c:pt>
                <c:pt idx="3063">
                  <c:v>8.8443849718888856E-3</c:v>
                </c:pt>
                <c:pt idx="3064">
                  <c:v>8.8491609925023251E-3</c:v>
                </c:pt>
                <c:pt idx="3065">
                  <c:v>8.8539268328924337E-3</c:v>
                </c:pt>
                <c:pt idx="3066">
                  <c:v>8.8586824929781649E-3</c:v>
                </c:pt>
                <c:pt idx="3067">
                  <c:v>8.8634279729216114E-3</c:v>
                </c:pt>
                <c:pt idx="3068">
                  <c:v>8.868163272641727E-3</c:v>
                </c:pt>
                <c:pt idx="3069">
                  <c:v>8.8728883918953727E-3</c:v>
                </c:pt>
                <c:pt idx="3070">
                  <c:v>8.87760333108778E-3</c:v>
                </c:pt>
                <c:pt idx="3071">
                  <c:v>8.8823080900568563E-3</c:v>
                </c:pt>
                <c:pt idx="3072">
                  <c:v>8.8870026685594627E-3</c:v>
                </c:pt>
                <c:pt idx="3073">
                  <c:v>8.8916870670008308E-3</c:v>
                </c:pt>
                <c:pt idx="3074">
                  <c:v>8.8963612851378215E-3</c:v>
                </c:pt>
                <c:pt idx="3075">
                  <c:v>8.9010253230514813E-3</c:v>
                </c:pt>
                <c:pt idx="3076">
                  <c:v>8.9056791806607638E-3</c:v>
                </c:pt>
                <c:pt idx="3077">
                  <c:v>8.9103228580467153E-3</c:v>
                </c:pt>
                <c:pt idx="3078">
                  <c:v>8.9149563551282895E-3</c:v>
                </c:pt>
                <c:pt idx="3079">
                  <c:v>8.9195796719865328E-3</c:v>
                </c:pt>
                <c:pt idx="3080">
                  <c:v>8.924192808621445E-3</c:v>
                </c:pt>
                <c:pt idx="3081">
                  <c:v>8.92879576495198E-3</c:v>
                </c:pt>
                <c:pt idx="3082">
                  <c:v>8.933388541059184E-3</c:v>
                </c:pt>
                <c:pt idx="3083">
                  <c:v>8.9379711368620107E-3</c:v>
                </c:pt>
                <c:pt idx="3084">
                  <c:v>8.9425435524415064E-3</c:v>
                </c:pt>
                <c:pt idx="3085">
                  <c:v>8.9471057877976712E-3</c:v>
                </c:pt>
                <c:pt idx="3086">
                  <c:v>8.9516578428494586E-3</c:v>
                </c:pt>
                <c:pt idx="3087">
                  <c:v>8.9561997175968688E-3</c:v>
                </c:pt>
                <c:pt idx="3088">
                  <c:v>8.9607314122019943E-3</c:v>
                </c:pt>
                <c:pt idx="3089">
                  <c:v>8.9652529265027425E-3</c:v>
                </c:pt>
                <c:pt idx="3090">
                  <c:v>8.9697642604991135E-3</c:v>
                </c:pt>
                <c:pt idx="3091">
                  <c:v>8.9742654142721534E-3</c:v>
                </c:pt>
                <c:pt idx="3092">
                  <c:v>8.9787563878218624E-3</c:v>
                </c:pt>
                <c:pt idx="3093">
                  <c:v>8.983237181067194E-3</c:v>
                </c:pt>
                <c:pt idx="3094">
                  <c:v>8.9877077940081485E-3</c:v>
                </c:pt>
                <c:pt idx="3095">
                  <c:v>8.9921682267257719E-3</c:v>
                </c:pt>
                <c:pt idx="3096">
                  <c:v>8.9966184792200643E-3</c:v>
                </c:pt>
                <c:pt idx="3097">
                  <c:v>9.0010585514099795E-3</c:v>
                </c:pt>
                <c:pt idx="3098">
                  <c:v>9.0054884433765636E-3</c:v>
                </c:pt>
                <c:pt idx="3099">
                  <c:v>9.0099081550387705E-3</c:v>
                </c:pt>
                <c:pt idx="3100">
                  <c:v>9.0143176863966001E-3</c:v>
                </c:pt>
                <c:pt idx="3101">
                  <c:v>9.018717037612145E-3</c:v>
                </c:pt>
                <c:pt idx="3102">
                  <c:v>9.0231062085233127E-3</c:v>
                </c:pt>
                <c:pt idx="3103">
                  <c:v>9.0274851991301031E-3</c:v>
                </c:pt>
                <c:pt idx="3104">
                  <c:v>9.0318540094325162E-3</c:v>
                </c:pt>
                <c:pt idx="3105">
                  <c:v>9.0362126395115983E-3</c:v>
                </c:pt>
                <c:pt idx="3106">
                  <c:v>9.0405610893673494E-3</c:v>
                </c:pt>
                <c:pt idx="3107">
                  <c:v>9.0448993589187232E-3</c:v>
                </c:pt>
                <c:pt idx="3108">
                  <c:v>9.0492274481657198E-3</c:v>
                </c:pt>
                <c:pt idx="3109">
                  <c:v>9.0535453572704316E-3</c:v>
                </c:pt>
                <c:pt idx="3110">
                  <c:v>9.0578530860707662E-3</c:v>
                </c:pt>
                <c:pt idx="3111">
                  <c:v>9.0621506344856773E-3</c:v>
                </c:pt>
                <c:pt idx="3112">
                  <c:v>9.0664380027583036E-3</c:v>
                </c:pt>
                <c:pt idx="3113">
                  <c:v>9.0707151906455064E-3</c:v>
                </c:pt>
                <c:pt idx="3114">
                  <c:v>9.0749821983904244E-3</c:v>
                </c:pt>
                <c:pt idx="3115">
                  <c:v>9.0792390258309652E-3</c:v>
                </c:pt>
                <c:pt idx="3116">
                  <c:v>9.083485673048175E-3</c:v>
                </c:pt>
                <c:pt idx="3117">
                  <c:v>9.0877221398799612E-3</c:v>
                </c:pt>
                <c:pt idx="3118">
                  <c:v>9.0919484264884165E-3</c:v>
                </c:pt>
                <c:pt idx="3119">
                  <c:v>9.0961645327924945E-3</c:v>
                </c:pt>
                <c:pt idx="3120">
                  <c:v>9.1003704588732415E-3</c:v>
                </c:pt>
                <c:pt idx="3121">
                  <c:v>9.1045662047306575E-3</c:v>
                </c:pt>
                <c:pt idx="3122">
                  <c:v>9.1087517702836962E-3</c:v>
                </c:pt>
                <c:pt idx="3123">
                  <c:v>9.1129271555323577E-3</c:v>
                </c:pt>
                <c:pt idx="3124">
                  <c:v>9.1170923604766418E-3</c:v>
                </c:pt>
                <c:pt idx="3125">
                  <c:v>9.121247385197595E-3</c:v>
                </c:pt>
                <c:pt idx="3126">
                  <c:v>9.125392229614171E-3</c:v>
                </c:pt>
                <c:pt idx="3127">
                  <c:v>9.1295268938074159E-3</c:v>
                </c:pt>
                <c:pt idx="3128">
                  <c:v>9.1336513776962835E-3</c:v>
                </c:pt>
                <c:pt idx="3129">
                  <c:v>9.1377656814428665E-3</c:v>
                </c:pt>
                <c:pt idx="3130">
                  <c:v>9.1418698047229796E-3</c:v>
                </c:pt>
                <c:pt idx="3131">
                  <c:v>9.1459637477797617E-3</c:v>
                </c:pt>
                <c:pt idx="3132">
                  <c:v>9.1500475106132129E-3</c:v>
                </c:pt>
                <c:pt idx="3133">
                  <c:v>9.1541210931422867E-3</c:v>
                </c:pt>
                <c:pt idx="3134">
                  <c:v>9.158184495285937E-3</c:v>
                </c:pt>
                <c:pt idx="3135">
                  <c:v>9.1622377173683489E-3</c:v>
                </c:pt>
                <c:pt idx="3136">
                  <c:v>9.1662807590653372E-3</c:v>
                </c:pt>
                <c:pt idx="3137">
                  <c:v>9.1703136204579483E-3</c:v>
                </c:pt>
                <c:pt idx="3138">
                  <c:v>9.1743363016272284E-3</c:v>
                </c:pt>
                <c:pt idx="3139">
                  <c:v>9.1783488025731774E-3</c:v>
                </c:pt>
                <c:pt idx="3140">
                  <c:v>9.1829220520378563E-3</c:v>
                </c:pt>
                <c:pt idx="3141">
                  <c:v>9.1869127381616345E-3</c:v>
                </c:pt>
                <c:pt idx="3142">
                  <c:v>9.1908932438189428E-3</c:v>
                </c:pt>
                <c:pt idx="3143">
                  <c:v>9.1948635692529201E-3</c:v>
                </c:pt>
                <c:pt idx="3144">
                  <c:v>9.1988237144635665E-3</c:v>
                </c:pt>
                <c:pt idx="3145">
                  <c:v>9.2027736792887893E-3</c:v>
                </c:pt>
                <c:pt idx="3146">
                  <c:v>9.2067134639717274E-3</c:v>
                </c:pt>
                <c:pt idx="3147">
                  <c:v>9.2106430681071494E-3</c:v>
                </c:pt>
                <c:pt idx="3148">
                  <c:v>9.2145624923434255E-3</c:v>
                </c:pt>
                <c:pt idx="3149">
                  <c:v>9.2184717359511392E-3</c:v>
                </c:pt>
                <c:pt idx="3150">
                  <c:v>9.2223707994976145E-3</c:v>
                </c:pt>
                <c:pt idx="3151">
                  <c:v>9.2262596826586663E-3</c:v>
                </c:pt>
                <c:pt idx="3152">
                  <c:v>9.230138385596387E-3</c:v>
                </c:pt>
                <c:pt idx="3153">
                  <c:v>9.2340069082297305E-3</c:v>
                </c:pt>
                <c:pt idx="3154">
                  <c:v>9.237865250639743E-3</c:v>
                </c:pt>
                <c:pt idx="3155">
                  <c:v>9.2432789289156325E-3</c:v>
                </c:pt>
                <c:pt idx="3156">
                  <c:v>9.2455513944655898E-3</c:v>
                </c:pt>
                <c:pt idx="3157">
                  <c:v>9.2493791959624705E-3</c:v>
                </c:pt>
                <c:pt idx="3158">
                  <c:v>9.2531968172360202E-3</c:v>
                </c:pt>
                <c:pt idx="3159">
                  <c:v>9.2570042581241463E-3</c:v>
                </c:pt>
                <c:pt idx="3160">
                  <c:v>9.2608015187889414E-3</c:v>
                </c:pt>
                <c:pt idx="3161">
                  <c:v>9.264588599068313E-3</c:v>
                </c:pt>
                <c:pt idx="3162">
                  <c:v>9.2683654992053999E-3</c:v>
                </c:pt>
                <c:pt idx="3163">
                  <c:v>9.2721322190381095E-3</c:v>
                </c:pt>
                <c:pt idx="3164">
                  <c:v>9.2758887585664418E-3</c:v>
                </c:pt>
                <c:pt idx="3165">
                  <c:v>9.2796351177093506E-3</c:v>
                </c:pt>
                <c:pt idx="3166">
                  <c:v>9.2833712967099746E-3</c:v>
                </c:pt>
                <c:pt idx="3167">
                  <c:v>9.2870972954872677E-3</c:v>
                </c:pt>
                <c:pt idx="3168">
                  <c:v>9.2908131136359984E-3</c:v>
                </c:pt>
                <c:pt idx="3169">
                  <c:v>9.2945187518855832E-3</c:v>
                </c:pt>
                <c:pt idx="3170">
                  <c:v>9.2982142096686982E-3</c:v>
                </c:pt>
                <c:pt idx="3171">
                  <c:v>9.3018994872284821E-3</c:v>
                </c:pt>
                <c:pt idx="3172">
                  <c:v>9.3055745844028426E-3</c:v>
                </c:pt>
                <c:pt idx="3173">
                  <c:v>9.309239501353872E-3</c:v>
                </c:pt>
                <c:pt idx="3174">
                  <c:v>9.3128942380005242E-3</c:v>
                </c:pt>
                <c:pt idx="3175">
                  <c:v>9.3165387943427991E-3</c:v>
                </c:pt>
                <c:pt idx="3176">
                  <c:v>9.3201731703806967E-3</c:v>
                </c:pt>
                <c:pt idx="3177">
                  <c:v>9.3237973661952633E-3</c:v>
                </c:pt>
                <c:pt idx="3178">
                  <c:v>9.3274113817054527E-3</c:v>
                </c:pt>
                <c:pt idx="3179">
                  <c:v>9.3310152168302185E-3</c:v>
                </c:pt>
                <c:pt idx="3180">
                  <c:v>9.3346088718126996E-3</c:v>
                </c:pt>
                <c:pt idx="3181">
                  <c:v>9.3381923464908034E-3</c:v>
                </c:pt>
                <c:pt idx="3182">
                  <c:v>9.3417656407024374E-3</c:v>
                </c:pt>
                <c:pt idx="3183">
                  <c:v>9.3453287546907404E-3</c:v>
                </c:pt>
                <c:pt idx="3184">
                  <c:v>9.3488816885367587E-3</c:v>
                </c:pt>
                <c:pt idx="3185">
                  <c:v>9.3524244419973535E-3</c:v>
                </c:pt>
                <c:pt idx="3186">
                  <c:v>9.3559570151535709E-3</c:v>
                </c:pt>
                <c:pt idx="3187">
                  <c:v>9.3594794080054111E-3</c:v>
                </c:pt>
                <c:pt idx="3188">
                  <c:v>9.3629916206339203E-3</c:v>
                </c:pt>
                <c:pt idx="3189">
                  <c:v>9.3664936529580523E-3</c:v>
                </c:pt>
                <c:pt idx="3190">
                  <c:v>9.3699855048967606E-3</c:v>
                </c:pt>
                <c:pt idx="3191">
                  <c:v>9.373467176612138E-3</c:v>
                </c:pt>
                <c:pt idx="3192">
                  <c:v>9.3781695323968978E-3</c:v>
                </c:pt>
                <c:pt idx="3193">
                  <c:v>9.3816281125950578E-3</c:v>
                </c:pt>
                <c:pt idx="3194">
                  <c:v>9.3850765120565942E-3</c:v>
                </c:pt>
                <c:pt idx="3195">
                  <c:v>9.3885147307274756E-3</c:v>
                </c:pt>
                <c:pt idx="3196">
                  <c:v>9.3919427686617336E-3</c:v>
                </c:pt>
                <c:pt idx="3197">
                  <c:v>9.3953606258863811E-3</c:v>
                </c:pt>
                <c:pt idx="3198">
                  <c:v>9.3987683023203754E-3</c:v>
                </c:pt>
                <c:pt idx="3199">
                  <c:v>9.4021657980177444E-3</c:v>
                </c:pt>
                <c:pt idx="3200">
                  <c:v>9.4055531129244602E-3</c:v>
                </c:pt>
                <c:pt idx="3201">
                  <c:v>9.4089302471215656E-3</c:v>
                </c:pt>
                <c:pt idx="3202">
                  <c:v>9.4122972005280161E-3</c:v>
                </c:pt>
                <c:pt idx="3203">
                  <c:v>9.4156539731708282E-3</c:v>
                </c:pt>
                <c:pt idx="3204">
                  <c:v>9.4190005650229853E-3</c:v>
                </c:pt>
                <c:pt idx="3205">
                  <c:v>9.4235205221004925E-3</c:v>
                </c:pt>
                <c:pt idx="3206">
                  <c:v>9.4268422177778977E-3</c:v>
                </c:pt>
                <c:pt idx="3207">
                  <c:v>9.430153732988833E-3</c:v>
                </c:pt>
                <c:pt idx="3208">
                  <c:v>9.4334550679764373E-3</c:v>
                </c:pt>
                <c:pt idx="3209">
                  <c:v>9.4367462228217569E-3</c:v>
                </c:pt>
                <c:pt idx="3210">
                  <c:v>9.440027197281653E-3</c:v>
                </c:pt>
                <c:pt idx="3211">
                  <c:v>9.4432979913561255E-3</c:v>
                </c:pt>
                <c:pt idx="3212">
                  <c:v>9.446558605207267E-3</c:v>
                </c:pt>
                <c:pt idx="3213">
                  <c:v>9.4498090386729849E-3</c:v>
                </c:pt>
                <c:pt idx="3214">
                  <c:v>9.4530492919964182E-3</c:v>
                </c:pt>
                <c:pt idx="3215">
                  <c:v>9.4562793648533816E-3</c:v>
                </c:pt>
                <c:pt idx="3216">
                  <c:v>9.4594992575680603E-3</c:v>
                </c:pt>
                <c:pt idx="3217">
                  <c:v>9.4627089699783618E-3</c:v>
                </c:pt>
                <c:pt idx="3218">
                  <c:v>9.4659085019221934E-3</c:v>
                </c:pt>
                <c:pt idx="3219">
                  <c:v>9.469097853642694E-3</c:v>
                </c:pt>
                <c:pt idx="3220">
                  <c:v>9.4722770250588173E-3</c:v>
                </c:pt>
                <c:pt idx="3221">
                  <c:v>9.4754460163326559E-3</c:v>
                </c:pt>
                <c:pt idx="3222">
                  <c:v>9.4786048271400247E-3</c:v>
                </c:pt>
                <c:pt idx="3223">
                  <c:v>9.4817534576430162E-3</c:v>
                </c:pt>
                <c:pt idx="3224">
                  <c:v>9.4848919077605842E-3</c:v>
                </c:pt>
                <c:pt idx="3225">
                  <c:v>9.4880201777358675E-3</c:v>
                </c:pt>
                <c:pt idx="3226">
                  <c:v>9.4911382673257272E-3</c:v>
                </c:pt>
                <c:pt idx="3227">
                  <c:v>9.4942461766112096E-3</c:v>
                </c:pt>
                <c:pt idx="3228">
                  <c:v>9.4973439056733611E-3</c:v>
                </c:pt>
                <c:pt idx="3229">
                  <c:v>9.500431454350089E-3</c:v>
                </c:pt>
                <c:pt idx="3230">
                  <c:v>9.5035088228034859E-3</c:v>
                </c:pt>
                <c:pt idx="3231">
                  <c:v>9.5065760108714592E-3</c:v>
                </c:pt>
                <c:pt idx="3232">
                  <c:v>9.5096330186350553E-3</c:v>
                </c:pt>
                <c:pt idx="3233">
                  <c:v>9.5126798461753204E-3</c:v>
                </c:pt>
                <c:pt idx="3234">
                  <c:v>9.5157164933301619E-3</c:v>
                </c:pt>
                <c:pt idx="3235">
                  <c:v>9.5187429602616724E-3</c:v>
                </c:pt>
                <c:pt idx="3236">
                  <c:v>9.5217592467267131E-3</c:v>
                </c:pt>
                <c:pt idx="3237">
                  <c:v>9.5247653530494691E-3</c:v>
                </c:pt>
                <c:pt idx="3238">
                  <c:v>9.5277612789868016E-3</c:v>
                </c:pt>
                <c:pt idx="3239">
                  <c:v>9.530747024700803E-3</c:v>
                </c:pt>
                <c:pt idx="3240">
                  <c:v>9.5337225900293809E-3</c:v>
                </c:pt>
                <c:pt idx="3241">
                  <c:v>9.5366879750535816E-3</c:v>
                </c:pt>
                <c:pt idx="3242">
                  <c:v>9.5396431797734049E-3</c:v>
                </c:pt>
                <c:pt idx="3243">
                  <c:v>9.542588204188851E-3</c:v>
                </c:pt>
                <c:pt idx="3244">
                  <c:v>9.5455230482188735E-3</c:v>
                </c:pt>
                <c:pt idx="3245">
                  <c:v>9.5484477121876576E-3</c:v>
                </c:pt>
                <c:pt idx="3246">
                  <c:v>9.5513621956089256E-3</c:v>
                </c:pt>
                <c:pt idx="3247">
                  <c:v>9.5542664988068626E-3</c:v>
                </c:pt>
                <c:pt idx="3248">
                  <c:v>9.5571606216193761E-3</c:v>
                </c:pt>
                <c:pt idx="3249">
                  <c:v>9.5600445642896048E-3</c:v>
                </c:pt>
                <c:pt idx="3250">
                  <c:v>9.5629183264933637E-3</c:v>
                </c:pt>
                <c:pt idx="3251">
                  <c:v>9.5657819084737916E-3</c:v>
                </c:pt>
                <c:pt idx="3252">
                  <c:v>9.5686353101498423E-3</c:v>
                </c:pt>
                <c:pt idx="3253">
                  <c:v>9.5714785315215156E-3</c:v>
                </c:pt>
                <c:pt idx="3254">
                  <c:v>9.5743115725888117E-3</c:v>
                </c:pt>
                <c:pt idx="3255">
                  <c:v>9.577134433189638E-3</c:v>
                </c:pt>
                <c:pt idx="3256">
                  <c:v>9.5799471136481795E-3</c:v>
                </c:pt>
                <c:pt idx="3257">
                  <c:v>9.5827496137212975E-3</c:v>
                </c:pt>
                <c:pt idx="3258">
                  <c:v>9.5855419334900382E-3</c:v>
                </c:pt>
                <c:pt idx="3259">
                  <c:v>9.5883240729544017E-3</c:v>
                </c:pt>
                <c:pt idx="3260">
                  <c:v>9.5910960321143879E-3</c:v>
                </c:pt>
                <c:pt idx="3261">
                  <c:v>9.5938578109699968E-3</c:v>
                </c:pt>
                <c:pt idx="3262">
                  <c:v>9.5966094094401821E-3</c:v>
                </c:pt>
                <c:pt idx="3263">
                  <c:v>9.5993508277680828E-3</c:v>
                </c:pt>
                <c:pt idx="3264">
                  <c:v>9.6020820656295136E-3</c:v>
                </c:pt>
                <c:pt idx="3265">
                  <c:v>9.6048031232676134E-3</c:v>
                </c:pt>
                <c:pt idx="3266">
                  <c:v>9.6075140005202897E-3</c:v>
                </c:pt>
                <c:pt idx="3267">
                  <c:v>9.610214697549635E-3</c:v>
                </c:pt>
                <c:pt idx="3268">
                  <c:v>9.6129052141935567E-3</c:v>
                </c:pt>
                <c:pt idx="3269">
                  <c:v>9.6155855505331012E-3</c:v>
                </c:pt>
                <c:pt idx="3270">
                  <c:v>9.6182557065682683E-3</c:v>
                </c:pt>
                <c:pt idx="3271">
                  <c:v>9.6209156822990582E-3</c:v>
                </c:pt>
                <c:pt idx="3272">
                  <c:v>9.6235654776444246E-3</c:v>
                </c:pt>
                <c:pt idx="3273">
                  <c:v>9.62620509276646E-3</c:v>
                </c:pt>
                <c:pt idx="3274">
                  <c:v>9.6288345275841181E-3</c:v>
                </c:pt>
                <c:pt idx="3275">
                  <c:v>9.6314537820163526E-3</c:v>
                </c:pt>
                <c:pt idx="3276">
                  <c:v>9.6340628560631636E-3</c:v>
                </c:pt>
                <c:pt idx="3277">
                  <c:v>9.6366617499676899E-3</c:v>
                </c:pt>
                <c:pt idx="3278">
                  <c:v>9.6392504635678389E-3</c:v>
                </c:pt>
                <c:pt idx="3279">
                  <c:v>9.6418289967015181E-3</c:v>
                </c:pt>
                <c:pt idx="3280">
                  <c:v>9.64439734953082E-3</c:v>
                </c:pt>
                <c:pt idx="3281">
                  <c:v>9.6469555221367909E-3</c:v>
                </c:pt>
                <c:pt idx="3282">
                  <c:v>9.6495035143573382E-3</c:v>
                </c:pt>
                <c:pt idx="3283">
                  <c:v>9.6520413262735083E-3</c:v>
                </c:pt>
                <c:pt idx="3284">
                  <c:v>9.6545689579663474E-3</c:v>
                </c:pt>
                <c:pt idx="3285">
                  <c:v>9.6570864092737629E-3</c:v>
                </c:pt>
                <c:pt idx="3286">
                  <c:v>9.6595936801957549E-3</c:v>
                </c:pt>
                <c:pt idx="3287">
                  <c:v>9.6620907708944159E-3</c:v>
                </c:pt>
                <c:pt idx="3288">
                  <c:v>9.6645776812076534E-3</c:v>
                </c:pt>
                <c:pt idx="3289">
                  <c:v>9.6670544112165135E-3</c:v>
                </c:pt>
                <c:pt idx="3290">
                  <c:v>9.6695209609209964E-3</c:v>
                </c:pt>
                <c:pt idx="3291">
                  <c:v>9.6719773304021484E-3</c:v>
                </c:pt>
                <c:pt idx="3292">
                  <c:v>9.6744235194168304E-3</c:v>
                </c:pt>
                <c:pt idx="3293">
                  <c:v>9.6768595282081815E-3</c:v>
                </c:pt>
                <c:pt idx="3294">
                  <c:v>9.6792853565330628E-3</c:v>
                </c:pt>
                <c:pt idx="3295">
                  <c:v>9.6817010047156593E-3</c:v>
                </c:pt>
                <c:pt idx="3296">
                  <c:v>9.6841064725128323E-3</c:v>
                </c:pt>
                <c:pt idx="3297">
                  <c:v>9.686501760005628E-3</c:v>
                </c:pt>
                <c:pt idx="3298">
                  <c:v>9.6888868671940465E-3</c:v>
                </c:pt>
                <c:pt idx="3299">
                  <c:v>9.6912617940780876E-3</c:v>
                </c:pt>
                <c:pt idx="3300">
                  <c:v>9.693626540495659E-3</c:v>
                </c:pt>
                <c:pt idx="3301">
                  <c:v>9.6959811066898993E-3</c:v>
                </c:pt>
                <c:pt idx="3302">
                  <c:v>9.6983254925797624E-3</c:v>
                </c:pt>
                <c:pt idx="3303">
                  <c:v>9.7006596981652482E-3</c:v>
                </c:pt>
                <c:pt idx="3304">
                  <c:v>9.7029837233653105E-3</c:v>
                </c:pt>
                <c:pt idx="3305">
                  <c:v>9.7052975682609954E-3</c:v>
                </c:pt>
                <c:pt idx="3306">
                  <c:v>9.7076012329333494E-3</c:v>
                </c:pt>
                <c:pt idx="3307">
                  <c:v>9.7098947171392336E-3</c:v>
                </c:pt>
                <c:pt idx="3308">
                  <c:v>9.7121780211217867E-3</c:v>
                </c:pt>
                <c:pt idx="3309">
                  <c:v>9.7144511446378701E-3</c:v>
                </c:pt>
                <c:pt idx="3310">
                  <c:v>9.7167140880116687E-3</c:v>
                </c:pt>
                <c:pt idx="3311">
                  <c:v>9.7189668510000438E-3</c:v>
                </c:pt>
                <c:pt idx="3312">
                  <c:v>9.7212094337650878E-3</c:v>
                </c:pt>
                <c:pt idx="3313">
                  <c:v>9.7234418359826158E-3</c:v>
                </c:pt>
                <c:pt idx="3314">
                  <c:v>9.7256640579768128E-3</c:v>
                </c:pt>
                <c:pt idx="3315">
                  <c:v>9.727876099828725E-3</c:v>
                </c:pt>
                <c:pt idx="3316">
                  <c:v>9.7300779611331212E-3</c:v>
                </c:pt>
                <c:pt idx="3317">
                  <c:v>9.7322696421331401E-3</c:v>
                </c:pt>
                <c:pt idx="3318">
                  <c:v>9.7344511429098279E-3</c:v>
                </c:pt>
                <c:pt idx="3319">
                  <c:v>9.7366224633010923E-3</c:v>
                </c:pt>
                <c:pt idx="3320">
                  <c:v>9.738783603306933E-3</c:v>
                </c:pt>
                <c:pt idx="3321">
                  <c:v>9.7409345630894428E-3</c:v>
                </c:pt>
                <c:pt idx="3322">
                  <c:v>9.7430753425675753E-3</c:v>
                </c:pt>
                <c:pt idx="3323">
                  <c:v>9.745205941579238E-3</c:v>
                </c:pt>
                <c:pt idx="3324">
                  <c:v>9.7473263603675697E-3</c:v>
                </c:pt>
                <c:pt idx="3325">
                  <c:v>9.7494365988515241E-3</c:v>
                </c:pt>
                <c:pt idx="3326">
                  <c:v>9.7515366570311013E-3</c:v>
                </c:pt>
                <c:pt idx="3327">
                  <c:v>9.7536265348252549E-3</c:v>
                </c:pt>
                <c:pt idx="3328">
                  <c:v>9.7557062323150312E-3</c:v>
                </c:pt>
                <c:pt idx="3329">
                  <c:v>9.757775749419384E-3</c:v>
                </c:pt>
                <c:pt idx="3330">
                  <c:v>9.7598350862193595E-3</c:v>
                </c:pt>
                <c:pt idx="3331">
                  <c:v>9.7618842426339114E-3</c:v>
                </c:pt>
                <c:pt idx="3332">
                  <c:v>9.7639232189061786E-3</c:v>
                </c:pt>
                <c:pt idx="3333">
                  <c:v>9.7659520147930223E-3</c:v>
                </c:pt>
                <c:pt idx="3334">
                  <c:v>9.7679706302944425E-3</c:v>
                </c:pt>
                <c:pt idx="3335">
                  <c:v>9.769979065410439E-3</c:v>
                </c:pt>
                <c:pt idx="3336">
                  <c:v>9.7719773203841509E-3</c:v>
                </c:pt>
                <c:pt idx="3337">
                  <c:v>9.7739653949724392E-3</c:v>
                </c:pt>
                <c:pt idx="3338">
                  <c:v>9.7759432890942577E-3</c:v>
                </c:pt>
                <c:pt idx="3339">
                  <c:v>9.7779110029927452E-3</c:v>
                </c:pt>
                <c:pt idx="3340">
                  <c:v>9.7798685365058091E-3</c:v>
                </c:pt>
                <c:pt idx="3341">
                  <c:v>9.7818158897955421E-3</c:v>
                </c:pt>
                <c:pt idx="3342">
                  <c:v>9.7837530626188052E-3</c:v>
                </c:pt>
                <c:pt idx="3343">
                  <c:v>9.7856800552187373E-3</c:v>
                </c:pt>
                <c:pt idx="3344">
                  <c:v>9.7875968674332459E-3</c:v>
                </c:pt>
                <c:pt idx="3345">
                  <c:v>9.7895034993433772E-3</c:v>
                </c:pt>
                <c:pt idx="3346">
                  <c:v>9.7913999510301775E-3</c:v>
                </c:pt>
                <c:pt idx="3347">
                  <c:v>9.7932862222505079E-3</c:v>
                </c:pt>
                <c:pt idx="3348">
                  <c:v>9.7954294951174692E-3</c:v>
                </c:pt>
                <c:pt idx="3349">
                  <c:v>9.7972939514345825E-3</c:v>
                </c:pt>
                <c:pt idx="3350">
                  <c:v>9.7991482273662722E-3</c:v>
                </c:pt>
                <c:pt idx="3351">
                  <c:v>9.8009923229935847E-3</c:v>
                </c:pt>
                <c:pt idx="3352">
                  <c:v>9.8028262382354736E-3</c:v>
                </c:pt>
                <c:pt idx="3353">
                  <c:v>9.8046499732540315E-3</c:v>
                </c:pt>
                <c:pt idx="3354">
                  <c:v>9.8064635278061196E-3</c:v>
                </c:pt>
                <c:pt idx="3355">
                  <c:v>9.8082669021348767E-3</c:v>
                </c:pt>
                <c:pt idx="3356">
                  <c:v>9.8100600961592566E-3</c:v>
                </c:pt>
                <c:pt idx="3357">
                  <c:v>9.8118431097171666E-3</c:v>
                </c:pt>
                <c:pt idx="3358">
                  <c:v>9.8136159430517456E-3</c:v>
                </c:pt>
                <c:pt idx="3359">
                  <c:v>9.8153785960819473E-3</c:v>
                </c:pt>
                <c:pt idx="3360">
                  <c:v>9.8171310687267255E-3</c:v>
                </c:pt>
                <c:pt idx="3361">
                  <c:v>9.8188733609860801E-3</c:v>
                </c:pt>
                <c:pt idx="3362">
                  <c:v>9.8206054730221037E-3</c:v>
                </c:pt>
                <c:pt idx="3363">
                  <c:v>9.8223274046727038E-3</c:v>
                </c:pt>
                <c:pt idx="3364">
                  <c:v>9.8240391559378804E-3</c:v>
                </c:pt>
                <c:pt idx="3365">
                  <c:v>9.8257407268986796E-3</c:v>
                </c:pt>
                <c:pt idx="3366">
                  <c:v>9.8274321175551016E-3</c:v>
                </c:pt>
                <c:pt idx="3367">
                  <c:v>9.8291133279071463E-3</c:v>
                </c:pt>
                <c:pt idx="3368">
                  <c:v>9.8307843578737675E-3</c:v>
                </c:pt>
                <c:pt idx="3369">
                  <c:v>9.8324452076170576E-3</c:v>
                </c:pt>
                <c:pt idx="3370">
                  <c:v>9.834095876893878E-3</c:v>
                </c:pt>
                <c:pt idx="3371">
                  <c:v>9.8357363660284136E-3</c:v>
                </c:pt>
                <c:pt idx="3372">
                  <c:v>9.8373666745343868E-3</c:v>
                </c:pt>
                <c:pt idx="3373">
                  <c:v>9.8389868028980754E-3</c:v>
                </c:pt>
                <c:pt idx="3374">
                  <c:v>9.8405967509573866E-3</c:v>
                </c:pt>
                <c:pt idx="3375">
                  <c:v>9.842196518550228E-3</c:v>
                </c:pt>
                <c:pt idx="3376">
                  <c:v>9.8437861059197385E-3</c:v>
                </c:pt>
                <c:pt idx="3377">
                  <c:v>9.8453655129848716E-3</c:v>
                </c:pt>
                <c:pt idx="3378">
                  <c:v>9.8469347395835349E-3</c:v>
                </c:pt>
                <c:pt idx="3379">
                  <c:v>9.8484937859588673E-3</c:v>
                </c:pt>
                <c:pt idx="3380">
                  <c:v>9.850042651948776E-3</c:v>
                </c:pt>
                <c:pt idx="3381">
                  <c:v>9.8515813376343075E-3</c:v>
                </c:pt>
                <c:pt idx="3382">
                  <c:v>9.8531098429344155E-3</c:v>
                </c:pt>
                <c:pt idx="3383">
                  <c:v>9.8546281679301462E-3</c:v>
                </c:pt>
                <c:pt idx="3384">
                  <c:v>9.8561363126214996E-3</c:v>
                </c:pt>
                <c:pt idx="3385">
                  <c:v>9.8576342770084757E-3</c:v>
                </c:pt>
                <c:pt idx="3386">
                  <c:v>9.8591220610100283E-3</c:v>
                </c:pt>
                <c:pt idx="3387">
                  <c:v>9.8605996646261573E-3</c:v>
                </c:pt>
                <c:pt idx="3388">
                  <c:v>9.8620670880189554E-3</c:v>
                </c:pt>
                <c:pt idx="3389">
                  <c:v>9.8635243309452836E-3</c:v>
                </c:pt>
                <c:pt idx="3390">
                  <c:v>9.8649713936482808E-3</c:v>
                </c:pt>
                <c:pt idx="3391">
                  <c:v>9.8664082759658545E-3</c:v>
                </c:pt>
                <c:pt idx="3392">
                  <c:v>9.8678349779790508E-3</c:v>
                </c:pt>
                <c:pt idx="3393">
                  <c:v>9.8692514996068237E-3</c:v>
                </c:pt>
                <c:pt idx="3394">
                  <c:v>9.8706578409302193E-3</c:v>
                </c:pt>
                <c:pt idx="3395">
                  <c:v>9.8720540019492375E-3</c:v>
                </c:pt>
                <c:pt idx="3396">
                  <c:v>9.8734399825828323E-3</c:v>
                </c:pt>
                <c:pt idx="3397">
                  <c:v>9.8748157829120498E-3</c:v>
                </c:pt>
                <c:pt idx="3398">
                  <c:v>9.8761814028558437E-3</c:v>
                </c:pt>
                <c:pt idx="3399">
                  <c:v>9.8775368425763066E-3</c:v>
                </c:pt>
                <c:pt idx="3400">
                  <c:v>9.878882101911346E-3</c:v>
                </c:pt>
                <c:pt idx="3401">
                  <c:v>9.8802171808609618E-3</c:v>
                </c:pt>
                <c:pt idx="3402">
                  <c:v>9.8815420794251541E-3</c:v>
                </c:pt>
                <c:pt idx="3403">
                  <c:v>9.8828567978470616E-3</c:v>
                </c:pt>
                <c:pt idx="3404">
                  <c:v>9.8841613358024993E-3</c:v>
                </c:pt>
                <c:pt idx="3405">
                  <c:v>9.8854556932914672E-3</c:v>
                </c:pt>
                <c:pt idx="3406">
                  <c:v>9.8867398706381504E-3</c:v>
                </c:pt>
                <c:pt idx="3407">
                  <c:v>9.8880138676804563E-3</c:v>
                </c:pt>
                <c:pt idx="3408">
                  <c:v>9.8892776841752461E-3</c:v>
                </c:pt>
                <c:pt idx="3409">
                  <c:v>9.8905313205277512E-3</c:v>
                </c:pt>
                <c:pt idx="3410">
                  <c:v>9.8917747764948327E-3</c:v>
                </c:pt>
                <c:pt idx="3411">
                  <c:v>9.8930080520764907E-3</c:v>
                </c:pt>
                <c:pt idx="3412">
                  <c:v>9.8942311473537714E-3</c:v>
                </c:pt>
                <c:pt idx="3413">
                  <c:v>9.8954440622456286E-3</c:v>
                </c:pt>
                <c:pt idx="3414">
                  <c:v>9.896646796995201E-3</c:v>
                </c:pt>
                <c:pt idx="3415">
                  <c:v>9.8978393511972573E-3</c:v>
                </c:pt>
                <c:pt idx="3416">
                  <c:v>9.8990217250949364E-3</c:v>
                </c:pt>
                <c:pt idx="3417">
                  <c:v>9.9001939186882382E-3</c:v>
                </c:pt>
                <c:pt idx="3418">
                  <c:v>9.9013559318961164E-3</c:v>
                </c:pt>
                <c:pt idx="3419">
                  <c:v>9.9025077647996174E-3</c:v>
                </c:pt>
                <c:pt idx="3420">
                  <c:v>9.9036494173987411E-3</c:v>
                </c:pt>
                <c:pt idx="3421">
                  <c:v>9.9047808896934875E-3</c:v>
                </c:pt>
                <c:pt idx="3422">
                  <c:v>9.905902181521764E-3</c:v>
                </c:pt>
                <c:pt idx="3423">
                  <c:v>9.9070132931267096E-3</c:v>
                </c:pt>
                <c:pt idx="3424">
                  <c:v>9.9081142243462317E-3</c:v>
                </c:pt>
                <c:pt idx="3425">
                  <c:v>9.9092049753424227E-3</c:v>
                </c:pt>
                <c:pt idx="3426">
                  <c:v>9.9102855457910977E-3</c:v>
                </c:pt>
                <c:pt idx="3427">
                  <c:v>9.9113559360164416E-3</c:v>
                </c:pt>
                <c:pt idx="3428">
                  <c:v>9.912416145856362E-3</c:v>
                </c:pt>
                <c:pt idx="3429">
                  <c:v>9.9134661753919051E-3</c:v>
                </c:pt>
                <c:pt idx="3430">
                  <c:v>9.9145060245420247E-3</c:v>
                </c:pt>
                <c:pt idx="3431">
                  <c:v>9.915535693387767E-3</c:v>
                </c:pt>
                <c:pt idx="3432">
                  <c:v>9.916555181929132E-3</c:v>
                </c:pt>
                <c:pt idx="3433">
                  <c:v>9.9175644901661197E-3</c:v>
                </c:pt>
                <c:pt idx="3434">
                  <c:v>9.9185636179366377E-3</c:v>
                </c:pt>
                <c:pt idx="3435">
                  <c:v>9.9195525654838246E-3</c:v>
                </c:pt>
                <c:pt idx="3436">
                  <c:v>9.920531332645588E-3</c:v>
                </c:pt>
                <c:pt idx="3437">
                  <c:v>9.9214999194219278E-3</c:v>
                </c:pt>
                <c:pt idx="3438">
                  <c:v>9.9224583258938903E-3</c:v>
                </c:pt>
                <c:pt idx="3439">
                  <c:v>9.9234065520614756E-3</c:v>
                </c:pt>
                <c:pt idx="3440">
                  <c:v>9.9243445978436373E-3</c:v>
                </c:pt>
                <c:pt idx="3441">
                  <c:v>9.9252724632403755E-3</c:v>
                </c:pt>
                <c:pt idx="3442">
                  <c:v>9.9261901484948289E-3</c:v>
                </c:pt>
                <c:pt idx="3443">
                  <c:v>9.9270976532017663E-3</c:v>
                </c:pt>
                <c:pt idx="3444">
                  <c:v>9.9279949776043264E-3</c:v>
                </c:pt>
                <c:pt idx="3445">
                  <c:v>9.9288821217835554E-3</c:v>
                </c:pt>
                <c:pt idx="3446">
                  <c:v>9.9297590854963147E-3</c:v>
                </c:pt>
                <c:pt idx="3447">
                  <c:v>9.930625868985743E-3</c:v>
                </c:pt>
                <c:pt idx="3448">
                  <c:v>9.9314824720087014E-3</c:v>
                </c:pt>
                <c:pt idx="3449">
                  <c:v>9.9323288948083288E-3</c:v>
                </c:pt>
                <c:pt idx="3450">
                  <c:v>9.9331651372225327E-3</c:v>
                </c:pt>
                <c:pt idx="3451">
                  <c:v>9.933991199251313E-3</c:v>
                </c:pt>
                <c:pt idx="3452">
                  <c:v>9.9349228044476323E-3</c:v>
                </c:pt>
                <c:pt idx="3453">
                  <c:v>9.9357270514111029E-3</c:v>
                </c:pt>
                <c:pt idx="3454">
                  <c:v>9.9365211182322888E-3</c:v>
                </c:pt>
                <c:pt idx="3455">
                  <c:v>9.9373050045870048E-3</c:v>
                </c:pt>
                <c:pt idx="3456">
                  <c:v>9.9380787105562973E-3</c:v>
                </c:pt>
                <c:pt idx="3457">
                  <c:v>9.9388422363022588E-3</c:v>
                </c:pt>
                <c:pt idx="3458">
                  <c:v>9.9395955815817505E-3</c:v>
                </c:pt>
                <c:pt idx="3459">
                  <c:v>9.9403387465568649E-3</c:v>
                </c:pt>
                <c:pt idx="3460">
                  <c:v>9.941071731227602E-3</c:v>
                </c:pt>
                <c:pt idx="3461">
                  <c:v>9.9417945355939619E-3</c:v>
                </c:pt>
                <c:pt idx="3462">
                  <c:v>9.9425071595748982E-3</c:v>
                </c:pt>
                <c:pt idx="3463">
                  <c:v>9.9432096031704109E-3</c:v>
                </c:pt>
                <c:pt idx="3464">
                  <c:v>9.9439018664615464E-3</c:v>
                </c:pt>
                <c:pt idx="3465">
                  <c:v>9.9445839493672583E-3</c:v>
                </c:pt>
                <c:pt idx="3466">
                  <c:v>9.945987744329976E-3</c:v>
                </c:pt>
                <c:pt idx="3467">
                  <c:v>9.9459175742655503E-3</c:v>
                </c:pt>
                <c:pt idx="3468">
                  <c:v>9.9465691161770842E-3</c:v>
                </c:pt>
                <c:pt idx="3469">
                  <c:v>9.947210477865287E-3</c:v>
                </c:pt>
                <c:pt idx="3470">
                  <c:v>9.94784165908702E-3</c:v>
                </c:pt>
                <c:pt idx="3471">
                  <c:v>9.9484626600043757E-3</c:v>
                </c:pt>
                <c:pt idx="3472">
                  <c:v>9.9490734805363079E-3</c:v>
                </c:pt>
                <c:pt idx="3473">
                  <c:v>9.9496741207638628E-3</c:v>
                </c:pt>
                <c:pt idx="3474">
                  <c:v>9.9502645806059942E-3</c:v>
                </c:pt>
                <c:pt idx="3475">
                  <c:v>9.9508448601437482E-3</c:v>
                </c:pt>
                <c:pt idx="3476">
                  <c:v>9.9514149593771251E-3</c:v>
                </c:pt>
                <c:pt idx="3477">
                  <c:v>9.9519748782250783E-3</c:v>
                </c:pt>
                <c:pt idx="3478">
                  <c:v>9.952524616687608E-3</c:v>
                </c:pt>
                <c:pt idx="3479">
                  <c:v>9.9530641749268067E-3</c:v>
                </c:pt>
                <c:pt idx="3480">
                  <c:v>9.9535935526995356E-3</c:v>
                </c:pt>
                <c:pt idx="3481">
                  <c:v>9.9541127502489335E-3</c:v>
                </c:pt>
                <c:pt idx="3482">
                  <c:v>9.9546217674129078E-3</c:v>
                </c:pt>
                <c:pt idx="3483">
                  <c:v>9.9551206042725049E-3</c:v>
                </c:pt>
                <c:pt idx="3484">
                  <c:v>9.9556092606656321E-3</c:v>
                </c:pt>
                <c:pt idx="3485">
                  <c:v>9.9560877366733358E-3</c:v>
                </c:pt>
                <c:pt idx="3486">
                  <c:v>9.9565560324577085E-3</c:v>
                </c:pt>
                <c:pt idx="3487">
                  <c:v>9.9570141479377039E-3</c:v>
                </c:pt>
                <c:pt idx="3488">
                  <c:v>9.9574620830322758E-3</c:v>
                </c:pt>
                <c:pt idx="3489">
                  <c:v>9.9578998378224703E-3</c:v>
                </c:pt>
                <c:pt idx="3490">
                  <c:v>9.9583274121461951E-3</c:v>
                </c:pt>
                <c:pt idx="3491">
                  <c:v>9.9587448062465889E-3</c:v>
                </c:pt>
                <c:pt idx="3492">
                  <c:v>9.9591520198805128E-3</c:v>
                </c:pt>
                <c:pt idx="3493">
                  <c:v>9.959549053372152E-3</c:v>
                </c:pt>
                <c:pt idx="3494">
                  <c:v>9.9599359063162751E-3</c:v>
                </c:pt>
                <c:pt idx="3495">
                  <c:v>9.9603125790370672E-3</c:v>
                </c:pt>
                <c:pt idx="3496">
                  <c:v>9.9606790713724358E-3</c:v>
                </c:pt>
                <c:pt idx="3497">
                  <c:v>9.9610353834844734E-3</c:v>
                </c:pt>
                <c:pt idx="3498">
                  <c:v>9.9613815150489948E-3</c:v>
                </c:pt>
                <c:pt idx="3499">
                  <c:v>9.9617174664712316E-3</c:v>
                </c:pt>
                <c:pt idx="3500">
                  <c:v>9.9620432374269985E-3</c:v>
                </c:pt>
                <c:pt idx="3501">
                  <c:v>9.9623588279973418E-3</c:v>
                </c:pt>
                <c:pt idx="3502">
                  <c:v>9.9626642383443542E-3</c:v>
                </c:pt>
                <c:pt idx="3503">
                  <c:v>9.9629594682248968E-3</c:v>
                </c:pt>
                <c:pt idx="3504">
                  <c:v>9.9635959906396749E-3</c:v>
                </c:pt>
                <c:pt idx="3505">
                  <c:v>9.9638679660729607E-3</c:v>
                </c:pt>
                <c:pt idx="3506">
                  <c:v>9.9641297606345453E-3</c:v>
                </c:pt>
                <c:pt idx="3507">
                  <c:v>9.9643813742703972E-3</c:v>
                </c:pt>
                <c:pt idx="3508">
                  <c:v>9.9646228070075331E-3</c:v>
                </c:pt>
                <c:pt idx="3509">
                  <c:v>9.9648540588729677E-3</c:v>
                </c:pt>
                <c:pt idx="3510">
                  <c:v>9.9650751298396862E-3</c:v>
                </c:pt>
                <c:pt idx="3511">
                  <c:v>9.965286019880672E-3</c:v>
                </c:pt>
                <c:pt idx="3512">
                  <c:v>9.9654867290229401E-3</c:v>
                </c:pt>
                <c:pt idx="3513">
                  <c:v>9.9656772572664937E-3</c:v>
                </c:pt>
                <c:pt idx="3514">
                  <c:v>9.9658576046383444E-3</c:v>
                </c:pt>
                <c:pt idx="3515">
                  <c:v>9.9660277710574476E-3</c:v>
                </c:pt>
                <c:pt idx="3516">
                  <c:v>9.9661877566318662E-3</c:v>
                </c:pt>
                <c:pt idx="3517">
                  <c:v>9.9663375613075669E-3</c:v>
                </c:pt>
                <c:pt idx="3518">
                  <c:v>9.9664771850575366E-3</c:v>
                </c:pt>
                <c:pt idx="3519">
                  <c:v>9.9666066278817737E-3</c:v>
                </c:pt>
                <c:pt idx="3520">
                  <c:v>9.9665018121586346E-3</c:v>
                </c:pt>
                <c:pt idx="3521">
                  <c:v>9.9666065242776103E-3</c:v>
                </c:pt>
                <c:pt idx="3522">
                  <c:v>9.9667010560111624E-3</c:v>
                </c:pt>
                <c:pt idx="3523">
                  <c:v>9.9667854074403373E-3</c:v>
                </c:pt>
                <c:pt idx="3524">
                  <c:v>9.9668595785651348E-3</c:v>
                </c:pt>
                <c:pt idx="3525">
                  <c:v>9.9669235692234626E-3</c:v>
                </c:pt>
                <c:pt idx="3526">
                  <c:v>9.9669773796584593E-3</c:v>
                </c:pt>
                <c:pt idx="3527">
                  <c:v>9.9670210097080325E-3</c:v>
                </c:pt>
                <c:pt idx="3528">
                  <c:v>9.9670544593721822E-3</c:v>
                </c:pt>
                <c:pt idx="3529">
                  <c:v>9.9670777287319545E-3</c:v>
                </c:pt>
                <c:pt idx="3530">
                  <c:v>9.9670908177063033E-3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02464"/>
        <c:axId val="735104000"/>
      </c:lineChart>
      <c:dateAx>
        <c:axId val="73510246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04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5104000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51024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6.185000000000121E-3</c:v>
                </c:pt>
                <c:pt idx="1">
                  <c:v>6.1365194747958996E-3</c:v>
                </c:pt>
                <c:pt idx="2">
                  <c:v>6.0640764242091806E-3</c:v>
                </c:pt>
                <c:pt idx="3">
                  <c:v>6.028318713182758E-3</c:v>
                </c:pt>
                <c:pt idx="4">
                  <c:v>5.8974838498878461E-3</c:v>
                </c:pt>
                <c:pt idx="5">
                  <c:v>5.8506101763041484E-3</c:v>
                </c:pt>
                <c:pt idx="6">
                  <c:v>5.8041343209841081E-3</c:v>
                </c:pt>
                <c:pt idx="7">
                  <c:v>5.7396941408973598E-3</c:v>
                </c:pt>
                <c:pt idx="8">
                  <c:v>5.703605643539735E-3</c:v>
                </c:pt>
                <c:pt idx="9">
                  <c:v>5.5790219949955651E-3</c:v>
                </c:pt>
                <c:pt idx="10">
                  <c:v>5.5357128128768543E-3</c:v>
                </c:pt>
                <c:pt idx="11">
                  <c:v>5.4930613428067227E-3</c:v>
                </c:pt>
                <c:pt idx="12">
                  <c:v>5.4385221385978826E-3</c:v>
                </c:pt>
                <c:pt idx="13">
                  <c:v>5.4038733872709844E-3</c:v>
                </c:pt>
                <c:pt idx="14">
                  <c:v>5.2909686706362983E-3</c:v>
                </c:pt>
                <c:pt idx="15">
                  <c:v>5.2530428403765508E-3</c:v>
                </c:pt>
                <c:pt idx="16">
                  <c:v>5.2160344919393656E-3</c:v>
                </c:pt>
                <c:pt idx="17">
                  <c:v>5.1731567626513968E-3</c:v>
                </c:pt>
                <c:pt idx="18">
                  <c:v>5.1389046353237863E-3</c:v>
                </c:pt>
                <c:pt idx="19">
                  <c:v>5.0460535237446145E-3</c:v>
                </c:pt>
                <c:pt idx="20">
                  <c:v>5.0153291794578598E-3</c:v>
                </c:pt>
                <c:pt idx="21">
                  <c:v>4.9857820131886388E-3</c:v>
                </c:pt>
                <c:pt idx="22">
                  <c:v>4.9561891334515811E-3</c:v>
                </c:pt>
                <c:pt idx="23">
                  <c:v>4.9299999999999986E-3</c:v>
                </c:pt>
                <c:pt idx="24">
                  <c:v>4.8566922194379983E-3</c:v>
                </c:pt>
                <c:pt idx="25">
                  <c:v>4.8345372862960249E-3</c:v>
                </c:pt>
                <c:pt idx="26">
                  <c:v>4.813509741668099E-3</c:v>
                </c:pt>
                <c:pt idx="27">
                  <c:v>4.7968948453589108E-3</c:v>
                </c:pt>
                <c:pt idx="28">
                  <c:v>4.7765088862738881E-3</c:v>
                </c:pt>
                <c:pt idx="29">
                  <c:v>4.7237103914715755E-3</c:v>
                </c:pt>
                <c:pt idx="30">
                  <c:v>4.7085037505405873E-3</c:v>
                </c:pt>
                <c:pt idx="31">
                  <c:v>4.6941100508027123E-3</c:v>
                </c:pt>
                <c:pt idx="32">
                  <c:v>4.6864004543322934E-3</c:v>
                </c:pt>
                <c:pt idx="33">
                  <c:v>4.6706478861778056E-3</c:v>
                </c:pt>
                <c:pt idx="34">
                  <c:v>4.6327638886339353E-3</c:v>
                </c:pt>
                <c:pt idx="35">
                  <c:v>4.6223047938164915E-3</c:v>
                </c:pt>
                <c:pt idx="36">
                  <c:v>4.6123443092598504E-3</c:v>
                </c:pt>
                <c:pt idx="37">
                  <c:v>4.6094757484372107E-3</c:v>
                </c:pt>
                <c:pt idx="38">
                  <c:v>4.5970948679066575E-3</c:v>
                </c:pt>
                <c:pt idx="39">
                  <c:v>4.5538044570393628E-3</c:v>
                </c:pt>
                <c:pt idx="40">
                  <c:v>4.5427068412802101E-3</c:v>
                </c:pt>
                <c:pt idx="41">
                  <c:v>4.5353679004220592E-3</c:v>
                </c:pt>
                <c:pt idx="42">
                  <c:v>4.5281717490189199E-3</c:v>
                </c:pt>
                <c:pt idx="43">
                  <c:v>4.5099999999996879E-3</c:v>
                </c:pt>
                <c:pt idx="44">
                  <c:v>4.4999081101418908E-3</c:v>
                </c:pt>
                <c:pt idx="45">
                  <c:v>4.4927848409223054E-3</c:v>
                </c:pt>
                <c:pt idx="46">
                  <c:v>4.4856195622469657E-3</c:v>
                </c:pt>
                <c:pt idx="47">
                  <c:v>4.4784213349996155E-3</c:v>
                </c:pt>
                <c:pt idx="48">
                  <c:v>4.4588139782469225E-3</c:v>
                </c:pt>
                <c:pt idx="49">
                  <c:v>4.4494801534751965E-3</c:v>
                </c:pt>
                <c:pt idx="50">
                  <c:v>4.4422530921278958E-3</c:v>
                </c:pt>
                <c:pt idx="51">
                  <c:v>4.4350474448069657E-3</c:v>
                </c:pt>
                <c:pt idx="52">
                  <c:v>4.4278722714934477E-3</c:v>
                </c:pt>
                <c:pt idx="53">
                  <c:v>4.4080242851209477E-3</c:v>
                </c:pt>
                <c:pt idx="54">
                  <c:v>4.3996575135013876E-3</c:v>
                </c:pt>
                <c:pt idx="55">
                  <c:v>4.392770605536723E-3</c:v>
                </c:pt>
                <c:pt idx="56">
                  <c:v>4.3859685288552171E-3</c:v>
                </c:pt>
                <c:pt idx="57">
                  <c:v>4.3792603425916246E-3</c:v>
                </c:pt>
                <c:pt idx="58">
                  <c:v>4.3607213993139167E-3</c:v>
                </c:pt>
                <c:pt idx="59">
                  <c:v>4.3535476807424981E-3</c:v>
                </c:pt>
                <c:pt idx="60">
                  <c:v>4.3474448299821392E-3</c:v>
                </c:pt>
                <c:pt idx="61">
                  <c:v>4.3414902223531176E-3</c:v>
                </c:pt>
                <c:pt idx="62">
                  <c:v>4.3364459251844069E-3</c:v>
                </c:pt>
                <c:pt idx="63">
                  <c:v>4.3199955207450487E-3</c:v>
                </c:pt>
                <c:pt idx="64">
                  <c:v>4.3148946131342679E-3</c:v>
                </c:pt>
                <c:pt idx="65">
                  <c:v>4.3099999999998851E-3</c:v>
                </c:pt>
                <c:pt idx="66">
                  <c:v>4.3053180961821879E-3</c:v>
                </c:pt>
                <c:pt idx="67">
                  <c:v>4.3008449419838883E-3</c:v>
                </c:pt>
                <c:pt idx="68">
                  <c:v>4.2886124454468684E-3</c:v>
                </c:pt>
                <c:pt idx="69">
                  <c:v>4.2849087586300785E-3</c:v>
                </c:pt>
                <c:pt idx="70">
                  <c:v>4.2813810564265864E-3</c:v>
                </c:pt>
                <c:pt idx="71">
                  <c:v>4.2780227861386067E-3</c:v>
                </c:pt>
                <c:pt idx="72">
                  <c:v>4.2751665623559929E-3</c:v>
                </c:pt>
                <c:pt idx="73">
                  <c:v>4.2661572838927171E-3</c:v>
                </c:pt>
                <c:pt idx="74">
                  <c:v>4.2635435748816179E-3</c:v>
                </c:pt>
                <c:pt idx="75">
                  <c:v>4.2610642939953968E-3</c:v>
                </c:pt>
                <c:pt idx="76">
                  <c:v>4.2587085783141855E-3</c:v>
                </c:pt>
                <c:pt idx="77">
                  <c:v>4.256469875702178E-3</c:v>
                </c:pt>
                <c:pt idx="78">
                  <c:v>4.2503903256723282E-3</c:v>
                </c:pt>
                <c:pt idx="79">
                  <c:v>4.2485541549462883E-3</c:v>
                </c:pt>
                <c:pt idx="80">
                  <c:v>4.2468022373010972E-3</c:v>
                </c:pt>
                <c:pt idx="81">
                  <c:v>4.2451280208543303E-3</c:v>
                </c:pt>
                <c:pt idx="82">
                  <c:v>4.2435249537520628E-3</c:v>
                </c:pt>
                <c:pt idx="83">
                  <c:v>4.2428105544956209E-3</c:v>
                </c:pt>
                <c:pt idx="84">
                  <c:v>4.2376931427216685E-3</c:v>
                </c:pt>
                <c:pt idx="85">
                  <c:v>4.2379965225646313E-3</c:v>
                </c:pt>
                <c:pt idx="86">
                  <c:v>4.2368284090587207E-3</c:v>
                </c:pt>
                <c:pt idx="87">
                  <c:v>4.2356896881682047E-3</c:v>
                </c:pt>
                <c:pt idx="88">
                  <c:v>4.2299999994081473E-3</c:v>
                </c:pt>
                <c:pt idx="89">
                  <c:v>4.2313306876417978E-3</c:v>
                </c:pt>
                <c:pt idx="90">
                  <c:v>4.230284250329514E-3</c:v>
                </c:pt>
                <c:pt idx="91">
                  <c:v>4.2292535768891498E-3</c:v>
                </c:pt>
                <c:pt idx="92">
                  <c:v>4.2282374554370138E-3</c:v>
                </c:pt>
                <c:pt idx="93">
                  <c:v>4.2219403674290511E-3</c:v>
                </c:pt>
                <c:pt idx="94">
                  <c:v>4.2242942519174686E-3</c:v>
                </c:pt>
                <c:pt idx="95">
                  <c:v>4.2233327122352463E-3</c:v>
                </c:pt>
                <c:pt idx="96">
                  <c:v>4.2223784532914796E-3</c:v>
                </c:pt>
                <c:pt idx="97">
                  <c:v>4.2214302632199371E-3</c:v>
                </c:pt>
                <c:pt idx="98">
                  <c:v>4.2145294169643735E-3</c:v>
                </c:pt>
                <c:pt idx="99">
                  <c:v>4.2176739544070828E-3</c:v>
                </c:pt>
                <c:pt idx="100">
                  <c:v>4.2167379307811205E-3</c:v>
                </c:pt>
                <c:pt idx="101">
                  <c:v>4.2158007048774633E-3</c:v>
                </c:pt>
                <c:pt idx="102">
                  <c:v>4.2148610648464497E-3</c:v>
                </c:pt>
                <c:pt idx="103">
                  <c:v>4.2026696412607164E-3</c:v>
                </c:pt>
                <c:pt idx="104">
                  <c:v>4.2063237649373987E-3</c:v>
                </c:pt>
                <c:pt idx="105">
                  <c:v>4.2052889338545897E-3</c:v>
                </c:pt>
                <c:pt idx="106">
                  <c:v>4.2042480577612574E-3</c:v>
                </c:pt>
                <c:pt idx="107">
                  <c:v>4.2031999314662526E-3</c:v>
                </c:pt>
                <c:pt idx="108">
                  <c:v>4.1999999994997992E-3</c:v>
                </c:pt>
                <c:pt idx="109">
                  <c:v>4.1989115974136364E-3</c:v>
                </c:pt>
                <c:pt idx="110">
                  <c:v>4.1978145804458149E-3</c:v>
                </c:pt>
                <c:pt idx="111">
                  <c:v>4.1967124046488787E-3</c:v>
                </c:pt>
                <c:pt idx="112">
                  <c:v>4.1956085260655756E-3</c:v>
                </c:pt>
                <c:pt idx="113">
                  <c:v>4.1923212339278577E-3</c:v>
                </c:pt>
                <c:pt idx="114">
                  <c:v>4.1912451044907395E-3</c:v>
                </c:pt>
                <c:pt idx="115">
                  <c:v>4.1901845523745632E-3</c:v>
                </c:pt>
                <c:pt idx="116">
                  <c:v>4.1891430335802161E-3</c:v>
                </c:pt>
                <c:pt idx="117">
                  <c:v>4.1881240040996812E-3</c:v>
                </c:pt>
                <c:pt idx="118">
                  <c:v>4.1852364113819478E-3</c:v>
                </c:pt>
                <c:pt idx="119">
                  <c:v>4.1843418989696065E-3</c:v>
                </c:pt>
                <c:pt idx="120">
                  <c:v>4.1834871557503879E-3</c:v>
                </c:pt>
                <c:pt idx="121">
                  <c:v>4.1826756376882185E-3</c:v>
                </c:pt>
                <c:pt idx="122">
                  <c:v>4.1819108007416827E-3</c:v>
                </c:pt>
                <c:pt idx="123">
                  <c:v>4.1789077912316053E-3</c:v>
                </c:pt>
                <c:pt idx="124">
                  <c:v>4.1784956160730649E-3</c:v>
                </c:pt>
                <c:pt idx="125">
                  <c:v>4.1781543137380198E-3</c:v>
                </c:pt>
                <c:pt idx="126">
                  <c:v>4.1802185318354761E-3</c:v>
                </c:pt>
                <c:pt idx="127">
                  <c:v>4.1800677782946952E-3</c:v>
                </c:pt>
                <c:pt idx="128">
                  <c:v>4.1800000000002269E-3</c:v>
                </c:pt>
                <c:pt idx="129">
                  <c:v>4.180016862063581E-3</c:v>
                </c:pt>
                <c:pt idx="130">
                  <c:v>4.1791520408355418E-3</c:v>
                </c:pt>
                <c:pt idx="131">
                  <c:v>4.1808011214631334E-3</c:v>
                </c:pt>
                <c:pt idx="132">
                  <c:v>4.1811394661793551E-3</c:v>
                </c:pt>
                <c:pt idx="133">
                  <c:v>4.1815199536787322E-3</c:v>
                </c:pt>
                <c:pt idx="134">
                  <c:v>4.1819351993774489E-3</c:v>
                </c:pt>
                <c:pt idx="135">
                  <c:v>4.183287260045741E-3</c:v>
                </c:pt>
                <c:pt idx="136">
                  <c:v>4.1837960723254972E-3</c:v>
                </c:pt>
                <c:pt idx="137">
                  <c:v>4.1842743400867972E-3</c:v>
                </c:pt>
                <c:pt idx="138">
                  <c:v>4.1847430584299105E-3</c:v>
                </c:pt>
                <c:pt idx="139">
                  <c:v>4.1851948427271395E-3</c:v>
                </c:pt>
                <c:pt idx="140">
                  <c:v>4.1874842064960416E-3</c:v>
                </c:pt>
                <c:pt idx="141">
                  <c:v>4.186684946730421E-3</c:v>
                </c:pt>
                <c:pt idx="142">
                  <c:v>4.1869412912166424E-3</c:v>
                </c:pt>
                <c:pt idx="143">
                  <c:v>4.1871363938025836E-3</c:v>
                </c:pt>
                <c:pt idx="144">
                  <c:v>4.1872628698435312E-3</c:v>
                </c:pt>
                <c:pt idx="145">
                  <c:v>4.1892238377085316E-3</c:v>
                </c:pt>
                <c:pt idx="146">
                  <c:v>4.1869348158758259E-3</c:v>
                </c:pt>
                <c:pt idx="147">
                  <c:v>4.186607389777241E-3</c:v>
                </c:pt>
                <c:pt idx="148">
                  <c:v>4.1861670294628525E-3</c:v>
                </c:pt>
                <c:pt idx="149">
                  <c:v>4.1856063503855605E-3</c:v>
                </c:pt>
                <c:pt idx="150">
                  <c:v>4.1859871084951438E-3</c:v>
                </c:pt>
                <c:pt idx="151">
                  <c:v>4.1820159206393762E-3</c:v>
                </c:pt>
                <c:pt idx="152">
                  <c:v>4.18076502893932E-3</c:v>
                </c:pt>
                <c:pt idx="153">
                  <c:v>4.1793874803061513E-3</c:v>
                </c:pt>
                <c:pt idx="154">
                  <c:v>4.1778948745783643E-3</c:v>
                </c:pt>
                <c:pt idx="155">
                  <c:v>4.176334327621164E-3</c:v>
                </c:pt>
                <c:pt idx="156">
                  <c:v>4.1710058768917686E-3</c:v>
                </c:pt>
                <c:pt idx="157">
                  <c:v>4.1691119825939399E-3</c:v>
                </c:pt>
                <c:pt idx="158">
                  <c:v>4.1671726297569205E-3</c:v>
                </c:pt>
                <c:pt idx="159">
                  <c:v>4.1651994180172567E-3</c:v>
                </c:pt>
                <c:pt idx="160">
                  <c:v>4.1631430932900868E-3</c:v>
                </c:pt>
                <c:pt idx="161">
                  <c:v>4.1571999732434263E-3</c:v>
                </c:pt>
                <c:pt idx="162">
                  <c:v>4.1552314599989041E-3</c:v>
                </c:pt>
                <c:pt idx="163">
                  <c:v>4.153298684736538E-3</c:v>
                </c:pt>
                <c:pt idx="164">
                  <c:v>4.1514132467807821E-3</c:v>
                </c:pt>
                <c:pt idx="165">
                  <c:v>4.1545494306015332E-3</c:v>
                </c:pt>
                <c:pt idx="166">
                  <c:v>4.1571595429068641E-3</c:v>
                </c:pt>
                <c:pt idx="167">
                  <c:v>4.1557199017954747E-3</c:v>
                </c:pt>
                <c:pt idx="168">
                  <c:v>4.1625521979940603E-3</c:v>
                </c:pt>
                <c:pt idx="169">
                  <c:v>4.1572690045887806E-3</c:v>
                </c:pt>
                <c:pt idx="170">
                  <c:v>4.1503003691364705E-3</c:v>
                </c:pt>
                <c:pt idx="171">
                  <c:v>4.1496487275036542E-3</c:v>
                </c:pt>
                <c:pt idx="172">
                  <c:v>4.1491488543871921E-3</c:v>
                </c:pt>
                <c:pt idx="173">
                  <c:v>4.1566681120478524E-3</c:v>
                </c:pt>
                <c:pt idx="174">
                  <c:v>4.1525107082808835E-3</c:v>
                </c:pt>
                <c:pt idx="175">
                  <c:v>4.1486233340549232E-3</c:v>
                </c:pt>
                <c:pt idx="176">
                  <c:v>4.1488524629500322E-3</c:v>
                </c:pt>
                <c:pt idx="177">
                  <c:v>4.1491728242277672E-3</c:v>
                </c:pt>
                <c:pt idx="178">
                  <c:v>4.156713821326252E-3</c:v>
                </c:pt>
                <c:pt idx="179">
                  <c:v>4.1536052624793806E-3</c:v>
                </c:pt>
                <c:pt idx="180">
                  <c:v>4.1518404381533985E-3</c:v>
                </c:pt>
                <c:pt idx="181">
                  <c:v>4.1525265867915955E-3</c:v>
                </c:pt>
                <c:pt idx="182">
                  <c:v>4.1532434321358992E-3</c:v>
                </c:pt>
                <c:pt idx="183">
                  <c:v>4.1599665398613555E-3</c:v>
                </c:pt>
                <c:pt idx="184">
                  <c:v>4.1576921784021769E-3</c:v>
                </c:pt>
                <c:pt idx="185">
                  <c:v>4.1569854296939221E-3</c:v>
                </c:pt>
                <c:pt idx="186">
                  <c:v>4.1577048472432416E-3</c:v>
                </c:pt>
                <c:pt idx="187">
                  <c:v>4.1583944253693458E-3</c:v>
                </c:pt>
                <c:pt idx="188">
                  <c:v>4.1566082105816719E-3</c:v>
                </c:pt>
                <c:pt idx="189">
                  <c:v>4.1548731395683073E-3</c:v>
                </c:pt>
                <c:pt idx="190">
                  <c:v>4.1591592698800254E-3</c:v>
                </c:pt>
                <c:pt idx="191">
                  <c:v>4.159623114277586E-3</c:v>
                </c:pt>
                <c:pt idx="192">
                  <c:v>4.1599999999999615E-3</c:v>
                </c:pt>
                <c:pt idx="193">
                  <c:v>4.1602836589331102E-3</c:v>
                </c:pt>
                <c:pt idx="194">
                  <c:v>4.1631152828437339E-3</c:v>
                </c:pt>
                <c:pt idx="195">
                  <c:v>4.160579106995555E-3</c:v>
                </c:pt>
                <c:pt idx="196">
                  <c:v>4.1604725100886312E-3</c:v>
                </c:pt>
                <c:pt idx="197">
                  <c:v>4.1603054648397478E-3</c:v>
                </c:pt>
                <c:pt idx="198">
                  <c:v>4.1600838388711984E-3</c:v>
                </c:pt>
                <c:pt idx="199">
                  <c:v>4.1583623650922261E-3</c:v>
                </c:pt>
                <c:pt idx="200">
                  <c:v>4.1579364749031308E-3</c:v>
                </c:pt>
                <c:pt idx="201">
                  <c:v>4.1574970773402544E-3</c:v>
                </c:pt>
                <c:pt idx="202">
                  <c:v>4.1564679917171273E-3</c:v>
                </c:pt>
                <c:pt idx="203">
                  <c:v>4.1557217654137717E-3</c:v>
                </c:pt>
                <c:pt idx="204">
                  <c:v>4.1553028449851578E-3</c:v>
                </c:pt>
                <c:pt idx="205">
                  <c:v>4.1549056227495745E-3</c:v>
                </c:pt>
                <c:pt idx="206">
                  <c:v>4.154535966284143E-3</c:v>
                </c:pt>
                <c:pt idx="207">
                  <c:v>4.1512386173407651E-3</c:v>
                </c:pt>
                <c:pt idx="208">
                  <c:v>4.1520547397164449E-3</c:v>
                </c:pt>
                <c:pt idx="209">
                  <c:v>4.1518920078520965E-3</c:v>
                </c:pt>
                <c:pt idx="210">
                  <c:v>4.1487881734224852E-3</c:v>
                </c:pt>
                <c:pt idx="211">
                  <c:v>4.1502312126284564E-3</c:v>
                </c:pt>
                <c:pt idx="212">
                  <c:v>4.152214550491801E-3</c:v>
                </c:pt>
                <c:pt idx="213">
                  <c:v>4.1525146200386684E-3</c:v>
                </c:pt>
                <c:pt idx="214">
                  <c:v>4.1528901066326058E-3</c:v>
                </c:pt>
                <c:pt idx="215">
                  <c:v>4.1493482261401576E-3</c:v>
                </c:pt>
                <c:pt idx="216">
                  <c:v>4.1518203605418139E-3</c:v>
                </c:pt>
                <c:pt idx="217">
                  <c:v>4.1558423139711363E-3</c:v>
                </c:pt>
                <c:pt idx="218">
                  <c:v>4.1566364141270096E-3</c:v>
                </c:pt>
                <c:pt idx="219">
                  <c:v>4.1574946351407398E-3</c:v>
                </c:pt>
                <c:pt idx="220">
                  <c:v>4.1535938884759913E-3</c:v>
                </c:pt>
                <c:pt idx="221">
                  <c:v>4.1569433274762828E-3</c:v>
                </c:pt>
                <c:pt idx="222">
                  <c:v>4.1626910728592642E-3</c:v>
                </c:pt>
                <c:pt idx="223">
                  <c:v>4.163900130922913E-3</c:v>
                </c:pt>
                <c:pt idx="224">
                  <c:v>4.1651620138287498E-3</c:v>
                </c:pt>
                <c:pt idx="225">
                  <c:v>4.1609788158615112E-3</c:v>
                </c:pt>
                <c:pt idx="226">
                  <c:v>4.1650495893320984E-3</c:v>
                </c:pt>
                <c:pt idx="227">
                  <c:v>4.1737522650494401E-3</c:v>
                </c:pt>
                <c:pt idx="228">
                  <c:v>4.1783227001137525E-3</c:v>
                </c:pt>
                <c:pt idx="229">
                  <c:v>4.1799841391914954E-3</c:v>
                </c:pt>
                <c:pt idx="230">
                  <c:v>4.175588628299122E-3</c:v>
                </c:pt>
                <c:pt idx="231">
                  <c:v>4.186979326199782E-3</c:v>
                </c:pt>
                <c:pt idx="232">
                  <c:v>4.1888064559848599E-3</c:v>
                </c:pt>
                <c:pt idx="233">
                  <c:v>4.1906565669840527E-3</c:v>
                </c:pt>
                <c:pt idx="234">
                  <c:v>4.19252256494049E-3</c:v>
                </c:pt>
                <c:pt idx="235">
                  <c:v>4.1879521904282409E-3</c:v>
                </c:pt>
                <c:pt idx="236">
                  <c:v>4.2000035402663758E-3</c:v>
                </c:pt>
                <c:pt idx="237">
                  <c:v>4.2018425582241769E-3</c:v>
                </c:pt>
                <c:pt idx="238">
                  <c:v>4.2036548970413087E-3</c:v>
                </c:pt>
                <c:pt idx="239">
                  <c:v>4.2054334622784358E-3</c:v>
                </c:pt>
                <c:pt idx="240">
                  <c:v>4.2005622408116672E-3</c:v>
                </c:pt>
                <c:pt idx="241">
                  <c:v>4.2120680978257581E-3</c:v>
                </c:pt>
                <c:pt idx="242">
                  <c:v>4.2135713777840811E-3</c:v>
                </c:pt>
                <c:pt idx="243">
                  <c:v>4.2149983170804151E-3</c:v>
                </c:pt>
                <c:pt idx="244">
                  <c:v>4.216341821144335E-3</c:v>
                </c:pt>
                <c:pt idx="245">
                  <c:v>4.2046985216997387E-3</c:v>
                </c:pt>
                <c:pt idx="246">
                  <c:v>4.2174771489543695E-3</c:v>
                </c:pt>
                <c:pt idx="247">
                  <c:v>4.221559502587644E-3</c:v>
                </c:pt>
                <c:pt idx="248">
                  <c:v>4.2222534090159483E-3</c:v>
                </c:pt>
                <c:pt idx="249">
                  <c:v>4.2228142181586249E-3</c:v>
                </c:pt>
                <c:pt idx="250">
                  <c:v>4.2264675937621239E-3</c:v>
                </c:pt>
                <c:pt idx="251">
                  <c:v>4.2205170937079511E-3</c:v>
                </c:pt>
                <c:pt idx="252">
                  <c:v>4.2203449353158864E-3</c:v>
                </c:pt>
                <c:pt idx="253">
                  <c:v>4.2200000000015168E-3</c:v>
                </c:pt>
                <c:pt idx="254">
                  <c:v>4.2138106323035664E-3</c:v>
                </c:pt>
                <c:pt idx="255">
                  <c:v>4.215953562737902E-3</c:v>
                </c:pt>
                <c:pt idx="256">
                  <c:v>4.2156603903591395E-3</c:v>
                </c:pt>
                <c:pt idx="257">
                  <c:v>4.2142934568207505E-3</c:v>
                </c:pt>
                <c:pt idx="258">
                  <c:v>4.2127687743728406E-3</c:v>
                </c:pt>
                <c:pt idx="259">
                  <c:v>4.2060747404736049E-3</c:v>
                </c:pt>
                <c:pt idx="260">
                  <c:v>4.2067692384022476E-3</c:v>
                </c:pt>
                <c:pt idx="261">
                  <c:v>4.2029079557325344E-3</c:v>
                </c:pt>
                <c:pt idx="262">
                  <c:v>4.2005140764452961E-3</c:v>
                </c:pt>
                <c:pt idx="263">
                  <c:v>4.1979882139478392E-3</c:v>
                </c:pt>
                <c:pt idx="264">
                  <c:v>4.1910287351513871E-3</c:v>
                </c:pt>
                <c:pt idx="265">
                  <c:v>4.1904249132049456E-3</c:v>
                </c:pt>
                <c:pt idx="266">
                  <c:v>4.183507983792507E-3</c:v>
                </c:pt>
                <c:pt idx="267">
                  <c:v>4.1802675203543877E-3</c:v>
                </c:pt>
                <c:pt idx="268">
                  <c:v>4.176920839813668E-3</c:v>
                </c:pt>
                <c:pt idx="269">
                  <c:v>4.1699215872088484E-3</c:v>
                </c:pt>
                <c:pt idx="270">
                  <c:v>4.1681763026615425E-3</c:v>
                </c:pt>
                <c:pt idx="271">
                  <c:v>4.1587230102999931E-3</c:v>
                </c:pt>
                <c:pt idx="272">
                  <c:v>4.1548163248102182E-3</c:v>
                </c:pt>
                <c:pt idx="273">
                  <c:v>4.1508291879788096E-3</c:v>
                </c:pt>
                <c:pt idx="274">
                  <c:v>4.144002278439563E-3</c:v>
                </c:pt>
                <c:pt idx="275">
                  <c:v>4.1412791269654853E-3</c:v>
                </c:pt>
                <c:pt idx="276">
                  <c:v>4.1298155594628721E-3</c:v>
                </c:pt>
                <c:pt idx="277">
                  <c:v>4.1254230097190437E-3</c:v>
                </c:pt>
                <c:pt idx="278">
                  <c:v>4.1209757734545901E-3</c:v>
                </c:pt>
                <c:pt idx="279">
                  <c:v>4.1145197670291083E-3</c:v>
                </c:pt>
                <c:pt idx="280">
                  <c:v>4.1109890774774617E-3</c:v>
                </c:pt>
                <c:pt idx="281">
                  <c:v>4.0980481137462233E-3</c:v>
                </c:pt>
                <c:pt idx="282">
                  <c:v>4.093350049585792E-3</c:v>
                </c:pt>
                <c:pt idx="283">
                  <c:v>4.0886230623563237E-3</c:v>
                </c:pt>
                <c:pt idx="284">
                  <c:v>4.0827229609631697E-3</c:v>
                </c:pt>
                <c:pt idx="285">
                  <c:v>4.0785617911923127E-3</c:v>
                </c:pt>
                <c:pt idx="286">
                  <c:v>4.0646830917008842E-3</c:v>
                </c:pt>
                <c:pt idx="287">
                  <c:v>4.0598598524882691E-3</c:v>
                </c:pt>
                <c:pt idx="288">
                  <c:v>4.0550334520240679E-3</c:v>
                </c:pt>
                <c:pt idx="289">
                  <c:v>4.0498606993616222E-3</c:v>
                </c:pt>
                <c:pt idx="290">
                  <c:v>4.0452528331791542E-3</c:v>
                </c:pt>
                <c:pt idx="291">
                  <c:v>4.026152634653505E-3</c:v>
                </c:pt>
                <c:pt idx="292">
                  <c:v>4.0212620359016023E-3</c:v>
                </c:pt>
                <c:pt idx="293">
                  <c:v>4.0163139896292766E-3</c:v>
                </c:pt>
                <c:pt idx="294">
                  <c:v>4.0114557507216382E-3</c:v>
                </c:pt>
                <c:pt idx="295">
                  <c:v>3.997447380664783E-3</c:v>
                </c:pt>
                <c:pt idx="296">
                  <c:v>3.9924085118438158E-3</c:v>
                </c:pt>
                <c:pt idx="297">
                  <c:v>3.9877618342051479E-3</c:v>
                </c:pt>
                <c:pt idx="298">
                  <c:v>3.9831686904447001E-3</c:v>
                </c:pt>
                <c:pt idx="299">
                  <c:v>3.9786328210305744E-3</c:v>
                </c:pt>
                <c:pt idx="300">
                  <c:v>3.9661257744070585E-3</c:v>
                </c:pt>
                <c:pt idx="301">
                  <c:v>3.9611368952455562E-3</c:v>
                </c:pt>
                <c:pt idx="302">
                  <c:v>3.9569435036352811E-3</c:v>
                </c:pt>
                <c:pt idx="303">
                  <c:v>3.9528298286215643E-3</c:v>
                </c:pt>
                <c:pt idx="304">
                  <c:v>3.9487996104969831E-3</c:v>
                </c:pt>
                <c:pt idx="305">
                  <c:v>3.938313981367075E-3</c:v>
                </c:pt>
                <c:pt idx="306">
                  <c:v>3.9335881120716419E-3</c:v>
                </c:pt>
                <c:pt idx="307">
                  <c:v>3.9300312821388128E-3</c:v>
                </c:pt>
                <c:pt idx="308">
                  <c:v>3.9265803504901159E-3</c:v>
                </c:pt>
                <c:pt idx="309">
                  <c:v>3.9232390573155865E-3</c:v>
                </c:pt>
                <c:pt idx="310">
                  <c:v>3.9152878852350102E-3</c:v>
                </c:pt>
                <c:pt idx="311">
                  <c:v>3.9110450729243455E-3</c:v>
                </c:pt>
                <c:pt idx="312">
                  <c:v>3.90830807477418E-3</c:v>
                </c:pt>
                <c:pt idx="313">
                  <c:v>3.9057031561542188E-3</c:v>
                </c:pt>
                <c:pt idx="314">
                  <c:v>3.9032340572486774E-3</c:v>
                </c:pt>
                <c:pt idx="315">
                  <c:v>3.8999735343012076E-3</c:v>
                </c:pt>
                <c:pt idx="316">
                  <c:v>3.8964690479238741E-3</c:v>
                </c:pt>
                <c:pt idx="317">
                  <c:v>3.8947682184452561E-3</c:v>
                </c:pt>
                <c:pt idx="318">
                  <c:v>3.8932245714760208E-3</c:v>
                </c:pt>
                <c:pt idx="319">
                  <c:v>3.8918408458002217E-3</c:v>
                </c:pt>
                <c:pt idx="320">
                  <c:v>3.8886334203694574E-3</c:v>
                </c:pt>
                <c:pt idx="321">
                  <c:v>3.8878716418833418E-3</c:v>
                </c:pt>
                <c:pt idx="322">
                  <c:v>3.887259934886784E-3</c:v>
                </c:pt>
                <c:pt idx="323">
                  <c:v>3.8867961333328752E-3</c:v>
                </c:pt>
                <c:pt idx="324">
                  <c:v>3.8864780712094416E-3</c:v>
                </c:pt>
                <c:pt idx="325">
                  <c:v>3.8863766617914233E-3</c:v>
                </c:pt>
                <c:pt idx="326">
                  <c:v>3.8866198979116188E-3</c:v>
                </c:pt>
                <c:pt idx="327">
                  <c:v>3.8869980438712192E-3</c:v>
                </c:pt>
                <c:pt idx="328">
                  <c:v>3.887508933835283E-3</c:v>
                </c:pt>
                <c:pt idx="329">
                  <c:v>3.8881504019929163E-3</c:v>
                </c:pt>
                <c:pt idx="330">
                  <c:v>3.8908366178620648E-3</c:v>
                </c:pt>
                <c:pt idx="331">
                  <c:v>3.8919787411303393E-3</c:v>
                </c:pt>
                <c:pt idx="332">
                  <c:v>3.8932406138569974E-3</c:v>
                </c:pt>
                <c:pt idx="333">
                  <c:v>3.8946200703500419E-3</c:v>
                </c:pt>
                <c:pt idx="334">
                  <c:v>3.8961149449303904E-3</c:v>
                </c:pt>
                <c:pt idx="335">
                  <c:v>3.9012704206159493E-3</c:v>
                </c:pt>
                <c:pt idx="336">
                  <c:v>3.9009808453436094E-3</c:v>
                </c:pt>
                <c:pt idx="337">
                  <c:v>3.9030138133098508E-3</c:v>
                </c:pt>
                <c:pt idx="338">
                  <c:v>3.9051499821196969E-3</c:v>
                </c:pt>
                <c:pt idx="339">
                  <c:v>3.9073871742257042E-3</c:v>
                </c:pt>
                <c:pt idx="340">
                  <c:v>3.9191793449934635E-3</c:v>
                </c:pt>
                <c:pt idx="341">
                  <c:v>3.9195567864855618E-3</c:v>
                </c:pt>
                <c:pt idx="342">
                  <c:v>3.9200122703439561E-3</c:v>
                </c:pt>
                <c:pt idx="343">
                  <c:v>3.9228098739576608E-3</c:v>
                </c:pt>
                <c:pt idx="344">
                  <c:v>3.9256932581308041E-3</c:v>
                </c:pt>
                <c:pt idx="345">
                  <c:v>3.9370882863041211E-3</c:v>
                </c:pt>
                <c:pt idx="346">
                  <c:v>3.9380410497528023E-3</c:v>
                </c:pt>
                <c:pt idx="347">
                  <c:v>3.941320673696431E-3</c:v>
                </c:pt>
                <c:pt idx="348">
                  <c:v>3.944673012960068E-3</c:v>
                </c:pt>
                <c:pt idx="349">
                  <c:v>3.9480958899873152E-3</c:v>
                </c:pt>
                <c:pt idx="350">
                  <c:v>3.9609867459126178E-3</c:v>
                </c:pt>
                <c:pt idx="351">
                  <c:v>3.9624492243071335E-3</c:v>
                </c:pt>
                <c:pt idx="352">
                  <c:v>3.966192126507802E-3</c:v>
                </c:pt>
                <c:pt idx="353">
                  <c:v>3.9699925009496597E-3</c:v>
                </c:pt>
                <c:pt idx="354">
                  <c:v>3.9738481700091442E-3</c:v>
                </c:pt>
                <c:pt idx="355">
                  <c:v>3.9900390099975999E-3</c:v>
                </c:pt>
                <c:pt idx="356">
                  <c:v>3.991932619016857E-3</c:v>
                </c:pt>
                <c:pt idx="357">
                  <c:v>3.9938797168990623E-3</c:v>
                </c:pt>
                <c:pt idx="358">
                  <c:v>4.0001519228543194E-3</c:v>
                </c:pt>
                <c:pt idx="359">
                  <c:v>4.0043220884993982E-3</c:v>
                </c:pt>
                <c:pt idx="360">
                  <c:v>4.0170486507566825E-3</c:v>
                </c:pt>
                <c:pt idx="361">
                  <c:v>4.0213556405253731E-3</c:v>
                </c:pt>
                <c:pt idx="362">
                  <c:v>4.0256914217145692E-3</c:v>
                </c:pt>
                <c:pt idx="363">
                  <c:v>4.0300538284465792E-3</c:v>
                </c:pt>
                <c:pt idx="364">
                  <c:v>4.0344406948250103E-3</c:v>
                </c:pt>
                <c:pt idx="365">
                  <c:v>4.0477263926068114E-3</c:v>
                </c:pt>
                <c:pt idx="366">
                  <c:v>4.0521894382476217E-3</c:v>
                </c:pt>
                <c:pt idx="367">
                  <c:v>4.0566661137807995E-3</c:v>
                </c:pt>
                <c:pt idx="368">
                  <c:v>4.0611542531995134E-3</c:v>
                </c:pt>
                <c:pt idx="369">
                  <c:v>4.0656516904764503E-3</c:v>
                </c:pt>
                <c:pt idx="370">
                  <c:v>4.0791781289104692E-3</c:v>
                </c:pt>
                <c:pt idx="371">
                  <c:v>4.0836910969748678E-3</c:v>
                </c:pt>
                <c:pt idx="372">
                  <c:v>4.0882025324776973E-3</c:v>
                </c:pt>
                <c:pt idx="373">
                  <c:v>4.0927102692749733E-3</c:v>
                </c:pt>
                <c:pt idx="374">
                  <c:v>4.0972121412062319E-3</c:v>
                </c:pt>
                <c:pt idx="375">
                  <c:v>4.1195577108391274E-3</c:v>
                </c:pt>
                <c:pt idx="376">
                  <c:v>4.1239789030904162E-3</c:v>
                </c:pt>
                <c:pt idx="377">
                  <c:v>4.1283790668047229E-3</c:v>
                </c:pt>
                <c:pt idx="378">
                  <c:v>4.1441338912946947E-3</c:v>
                </c:pt>
                <c:pt idx="379">
                  <c:v>4.148415511454783E-3</c:v>
                </c:pt>
                <c:pt idx="380">
                  <c:v>4.1526631293104608E-3</c:v>
                </c:pt>
                <c:pt idx="381">
                  <c:v>4.1568745665029284E-3</c:v>
                </c:pt>
                <c:pt idx="382">
                  <c:v>4.1707601061595897E-3</c:v>
                </c:pt>
                <c:pt idx="383">
                  <c:v>4.1733410116665945E-3</c:v>
                </c:pt>
                <c:pt idx="384">
                  <c:v>4.1773637184053048E-3</c:v>
                </c:pt>
                <c:pt idx="385">
                  <c:v>4.1813493948193578E-3</c:v>
                </c:pt>
                <c:pt idx="386">
                  <c:v>4.1852983066626428E-3</c:v>
                </c:pt>
                <c:pt idx="387">
                  <c:v>4.1982849792124022E-3</c:v>
                </c:pt>
                <c:pt idx="388">
                  <c:v>4.2007316235751473E-3</c:v>
                </c:pt>
                <c:pt idx="389">
                  <c:v>4.2045006990341274E-3</c:v>
                </c:pt>
                <c:pt idx="390">
                  <c:v>4.2082346045361251E-3</c:v>
                </c:pt>
                <c:pt idx="391">
                  <c:v>4.2119336058659236E-3</c:v>
                </c:pt>
                <c:pt idx="392">
                  <c:v>4.2240727019403875E-3</c:v>
                </c:pt>
                <c:pt idx="393">
                  <c:v>4.2263858852336173E-3</c:v>
                </c:pt>
                <c:pt idx="394">
                  <c:v>4.229914352566891E-3</c:v>
                </c:pt>
                <c:pt idx="395">
                  <c:v>4.233409510499813E-3</c:v>
                </c:pt>
                <c:pt idx="396">
                  <c:v>4.2368716248417969E-3</c:v>
                </c:pt>
                <c:pt idx="397">
                  <c:v>4.2482139392129806E-3</c:v>
                </c:pt>
                <c:pt idx="398">
                  <c:v>4.2503949625718757E-3</c:v>
                </c:pt>
                <c:pt idx="399">
                  <c:v>4.2536958461952788E-3</c:v>
                </c:pt>
                <c:pt idx="400">
                  <c:v>4.2569652811464591E-3</c:v>
                </c:pt>
                <c:pt idx="401">
                  <c:v>4.2602035332567683E-3</c:v>
                </c:pt>
                <c:pt idx="402">
                  <c:v>4.2707993644584569E-3</c:v>
                </c:pt>
                <c:pt idx="403">
                  <c:v>4.2728500300256208E-3</c:v>
                </c:pt>
                <c:pt idx="404">
                  <c:v>4.275936355511132E-3</c:v>
                </c:pt>
                <c:pt idx="405">
                  <c:v>4.2789930932083707E-3</c:v>
                </c:pt>
                <c:pt idx="406">
                  <c:v>4.2820205089701829E-3</c:v>
                </c:pt>
                <c:pt idx="407">
                  <c:v>4.2919196589407569E-3</c:v>
                </c:pt>
                <c:pt idx="408">
                  <c:v>4.2938422698172631E-3</c:v>
                </c:pt>
                <c:pt idx="409">
                  <c:v>4.2967270637909094E-3</c:v>
                </c:pt>
                <c:pt idx="410">
                  <c:v>4.2995841310039685E-3</c:v>
                </c:pt>
                <c:pt idx="411">
                  <c:v>4.3024137373285408E-3</c:v>
                </c:pt>
                <c:pt idx="412">
                  <c:v>4.3116655110794922E-3</c:v>
                </c:pt>
                <c:pt idx="413">
                  <c:v>4.3134628712699439E-3</c:v>
                </c:pt>
                <c:pt idx="414">
                  <c:v>4.3161591613209037E-3</c:v>
                </c:pt>
                <c:pt idx="415">
                  <c:v>4.3188295857683676E-3</c:v>
                </c:pt>
                <c:pt idx="416">
                  <c:v>4.321474410502347E-3</c:v>
                </c:pt>
                <c:pt idx="417">
                  <c:v>4.3309948499461112E-3</c:v>
                </c:pt>
                <c:pt idx="418">
                  <c:v>4.3326655522422427E-3</c:v>
                </c:pt>
                <c:pt idx="419">
                  <c:v>4.3368840901662998E-3</c:v>
                </c:pt>
                <c:pt idx="420">
                  <c:v>4.3410449612099524E-3</c:v>
                </c:pt>
                <c:pt idx="421">
                  <c:v>4.3426513009086187E-3</c:v>
                </c:pt>
                <c:pt idx="422">
                  <c:v>4.3490390889150583E-3</c:v>
                </c:pt>
                <c:pt idx="423">
                  <c:v>4.3514026028424573E-3</c:v>
                </c:pt>
                <c:pt idx="424">
                  <c:v>4.353744231867759E-3</c:v>
                </c:pt>
                <c:pt idx="425">
                  <c:v>4.3576692571460048E-3</c:v>
                </c:pt>
                <c:pt idx="426">
                  <c:v>4.3591608730251252E-3</c:v>
                </c:pt>
                <c:pt idx="427">
                  <c:v>4.3651332592325219E-3</c:v>
                </c:pt>
                <c:pt idx="428">
                  <c:v>4.367349072335258E-3</c:v>
                </c:pt>
                <c:pt idx="429">
                  <c:v>4.3695448317175884E-3</c:v>
                </c:pt>
                <c:pt idx="430">
                  <c:v>4.3732632105639426E-3</c:v>
                </c:pt>
                <c:pt idx="431">
                  <c:v>4.3746447052824614E-3</c:v>
                </c:pt>
                <c:pt idx="432">
                  <c:v>4.3802319790390695E-3</c:v>
                </c:pt>
                <c:pt idx="433">
                  <c:v>4.3823129098545877E-3</c:v>
                </c:pt>
                <c:pt idx="434">
                  <c:v>4.3843756182177247E-3</c:v>
                </c:pt>
                <c:pt idx="435">
                  <c:v>4.3879155879139242E-3</c:v>
                </c:pt>
                <c:pt idx="436">
                  <c:v>4.3891920434811172E-3</c:v>
                </c:pt>
                <c:pt idx="437">
                  <c:v>4.3944249798732286E-3</c:v>
                </c:pt>
                <c:pt idx="438">
                  <c:v>4.3963838475190725E-3</c:v>
                </c:pt>
                <c:pt idx="439">
                  <c:v>4.3983263240594027E-3</c:v>
                </c:pt>
                <c:pt idx="440">
                  <c:v>4.3995227223565655E-3</c:v>
                </c:pt>
                <c:pt idx="441">
                  <c:v>4.4089297302054836E-3</c:v>
                </c:pt>
                <c:pt idx="442">
                  <c:v>4.4107660020438087E-3</c:v>
                </c:pt>
                <c:pt idx="443">
                  <c:v>4.4125878444483593E-3</c:v>
                </c:pt>
                <c:pt idx="444">
                  <c:v>4.4158342407322219E-3</c:v>
                </c:pt>
                <c:pt idx="445">
                  <c:v>4.419736181028389E-3</c:v>
                </c:pt>
                <c:pt idx="446">
                  <c:v>4.4214898222498175E-3</c:v>
                </c:pt>
                <c:pt idx="447">
                  <c:v>4.4232306124399202E-3</c:v>
                </c:pt>
                <c:pt idx="448">
                  <c:v>4.424958814670938E-3</c:v>
                </c:pt>
                <c:pt idx="449">
                  <c:v>4.4281076100464497E-3</c:v>
                </c:pt>
                <c:pt idx="450">
                  <c:v>4.4317510054627278E-3</c:v>
                </c:pt>
                <c:pt idx="451">
                  <c:v>4.433420214004535E-3</c:v>
                </c:pt>
                <c:pt idx="452">
                  <c:v>4.4350784130379791E-3</c:v>
                </c:pt>
                <c:pt idx="453">
                  <c:v>4.4367258656423884E-3</c:v>
                </c:pt>
                <c:pt idx="454">
                  <c:v>4.4398015051408252E-3</c:v>
                </c:pt>
                <c:pt idx="455">
                  <c:v>4.4432134733854564E-3</c:v>
                </c:pt>
                <c:pt idx="456">
                  <c:v>4.4448111400656057E-3</c:v>
                </c:pt>
                <c:pt idx="457">
                  <c:v>4.446399638812615E-3</c:v>
                </c:pt>
                <c:pt idx="458">
                  <c:v>4.4479792327120123E-3</c:v>
                </c:pt>
                <c:pt idx="459">
                  <c:v>4.4510051884237576E-3</c:v>
                </c:pt>
                <c:pt idx="460">
                  <c:v>4.4549450547483683E-3</c:v>
                </c:pt>
                <c:pt idx="461">
                  <c:v>4.456485909901887E-3</c:v>
                </c:pt>
                <c:pt idx="462">
                  <c:v>4.4580195316087741E-3</c:v>
                </c:pt>
                <c:pt idx="463">
                  <c:v>4.461028143169868E-3</c:v>
                </c:pt>
                <c:pt idx="464">
                  <c:v>4.4618079247398601E-3</c:v>
                </c:pt>
                <c:pt idx="465">
                  <c:v>4.4670840128216366E-3</c:v>
                </c:pt>
                <c:pt idx="466">
                  <c:v>4.468574327096444E-3</c:v>
                </c:pt>
                <c:pt idx="467">
                  <c:v>4.471575246019148E-3</c:v>
                </c:pt>
                <c:pt idx="468">
                  <c:v>4.4722989811675608E-3</c:v>
                </c:pt>
                <c:pt idx="469">
                  <c:v>4.4759540305114066E-3</c:v>
                </c:pt>
                <c:pt idx="470">
                  <c:v>4.4774174293238499E-3</c:v>
                </c:pt>
                <c:pt idx="471">
                  <c:v>4.4788772580890276E-3</c:v>
                </c:pt>
                <c:pt idx="472">
                  <c:v>4.4818910225781061E-3</c:v>
                </c:pt>
                <c:pt idx="473">
                  <c:v>4.4825676268609449E-3</c:v>
                </c:pt>
                <c:pt idx="474">
                  <c:v>4.4861320099633534E-3</c:v>
                </c:pt>
                <c:pt idx="475">
                  <c:v>4.4875759137065242E-3</c:v>
                </c:pt>
                <c:pt idx="476">
                  <c:v>4.4890180791628976E-3</c:v>
                </c:pt>
                <c:pt idx="477">
                  <c:v>4.4920642648696172E-3</c:v>
                </c:pt>
                <c:pt idx="478">
                  <c:v>4.4927031329257813E-3</c:v>
                </c:pt>
                <c:pt idx="479">
                  <c:v>4.4976492221691618E-3</c:v>
                </c:pt>
                <c:pt idx="480">
                  <c:v>4.4990865467813964E-3</c:v>
                </c:pt>
                <c:pt idx="481">
                  <c:v>4.4996992095404182E-3</c:v>
                </c:pt>
                <c:pt idx="482">
                  <c:v>4.5027947723437333E-3</c:v>
                </c:pt>
                <c:pt idx="483">
                  <c:v>4.5054422099064552E-3</c:v>
                </c:pt>
                <c:pt idx="484">
                  <c:v>4.5068813504236362E-3</c:v>
                </c:pt>
                <c:pt idx="485">
                  <c:v>4.5083223733491939E-3</c:v>
                </c:pt>
                <c:pt idx="486">
                  <c:v>4.509765541802757E-3</c:v>
                </c:pt>
                <c:pt idx="487">
                  <c:v>4.5129318199272307E-3</c:v>
                </c:pt>
                <c:pt idx="488">
                  <c:v>4.5155649333255225E-3</c:v>
                </c:pt>
                <c:pt idx="489">
                  <c:v>4.5170227762476537E-3</c:v>
                </c:pt>
                <c:pt idx="490">
                  <c:v>4.518484343435495E-3</c:v>
                </c:pt>
                <c:pt idx="491">
                  <c:v>4.5199498980131054E-3</c:v>
                </c:pt>
                <c:pt idx="492">
                  <c:v>4.5232035523234179E-3</c:v>
                </c:pt>
                <c:pt idx="493">
                  <c:v>4.5258572527683847E-3</c:v>
                </c:pt>
                <c:pt idx="494">
                  <c:v>4.5273466912106259E-3</c:v>
                </c:pt>
                <c:pt idx="495">
                  <c:v>4.5288416958135565E-3</c:v>
                </c:pt>
                <c:pt idx="496">
                  <c:v>4.5303425297078788E-3</c:v>
                </c:pt>
                <c:pt idx="497">
                  <c:v>4.5336992480535798E-3</c:v>
                </c:pt>
                <c:pt idx="498">
                  <c:v>4.5382880883983049E-3</c:v>
                </c:pt>
                <c:pt idx="499">
                  <c:v>4.5388858851654118E-3</c:v>
                </c:pt>
                <c:pt idx="500">
                  <c:v>4.5394846836659623E-3</c:v>
                </c:pt>
                <c:pt idx="501">
                  <c:v>4.5410336903517713E-3</c:v>
                </c:pt>
                <c:pt idx="502">
                  <c:v>4.5445081875946257E-3</c:v>
                </c:pt>
                <c:pt idx="503">
                  <c:v>4.5482835081210827E-3</c:v>
                </c:pt>
                <c:pt idx="504">
                  <c:v>4.5498797216909186E-3</c:v>
                </c:pt>
                <c:pt idx="505">
                  <c:v>4.5514851883335728E-3</c:v>
                </c:pt>
                <c:pt idx="506">
                  <c:v>4.555083087572789E-3</c:v>
                </c:pt>
                <c:pt idx="507">
                  <c:v>4.5557196101183375E-3</c:v>
                </c:pt>
                <c:pt idx="508">
                  <c:v>4.5596576863510142E-3</c:v>
                </c:pt>
                <c:pt idx="509">
                  <c:v>4.5613215069483558E-3</c:v>
                </c:pt>
                <c:pt idx="510">
                  <c:v>4.5629951041752884E-3</c:v>
                </c:pt>
                <c:pt idx="511">
                  <c:v>4.5667301245971726E-3</c:v>
                </c:pt>
                <c:pt idx="512">
                  <c:v>4.5674007195240611E-3</c:v>
                </c:pt>
                <c:pt idx="513">
                  <c:v>4.5715097406180075E-3</c:v>
                </c:pt>
                <c:pt idx="514">
                  <c:v>4.5732419981439976E-3</c:v>
                </c:pt>
                <c:pt idx="515">
                  <c:v>4.5749840324757658E-3</c:v>
                </c:pt>
                <c:pt idx="516">
                  <c:v>4.5788562329555872E-3</c:v>
                </c:pt>
                <c:pt idx="517">
                  <c:v>4.5795608944712018E-3</c:v>
                </c:pt>
                <c:pt idx="518">
                  <c:v>4.5922001437973085E-3</c:v>
                </c:pt>
                <c:pt idx="519">
                  <c:v>4.6053184766868963E-3</c:v>
                </c:pt>
                <c:pt idx="520">
                  <c:v>4.6189159026727607E-3</c:v>
                </c:pt>
                <c:pt idx="521">
                  <c:v>4.6329924316364131E-3</c:v>
                </c:pt>
                <c:pt idx="522">
                  <c:v>4.6475480738072108E-3</c:v>
                </c:pt>
                <c:pt idx="523">
                  <c:v>4.6575232022584654E-3</c:v>
                </c:pt>
                <c:pt idx="524">
                  <c:v>4.6728994162908155E-3</c:v>
                </c:pt>
                <c:pt idx="525">
                  <c:v>4.6887547457318459E-3</c:v>
                </c:pt>
                <c:pt idx="526">
                  <c:v>4.705089201855495E-3</c:v>
                </c:pt>
                <c:pt idx="527">
                  <c:v>4.7233004955942069E-3</c:v>
                </c:pt>
                <c:pt idx="528">
                  <c:v>4.7406276913844868E-3</c:v>
                </c:pt>
                <c:pt idx="529">
                  <c:v>4.7584340577067914E-3</c:v>
                </c:pt>
                <c:pt idx="530">
                  <c:v>4.7827569007185024E-3</c:v>
                </c:pt>
                <c:pt idx="531">
                  <c:v>4.7954843532128141E-3</c:v>
                </c:pt>
                <c:pt idx="532">
                  <c:v>4.813158273149252E-3</c:v>
                </c:pt>
                <c:pt idx="533">
                  <c:v>4.8328469603188253E-3</c:v>
                </c:pt>
                <c:pt idx="534">
                  <c:v>4.8530148766220251E-3</c:v>
                </c:pt>
                <c:pt idx="535">
                  <c:v>4.8736620364000123E-3</c:v>
                </c:pt>
                <c:pt idx="536">
                  <c:v>4.8964965094073273E-3</c:v>
                </c:pt>
                <c:pt idx="537">
                  <c:v>4.9181367270730953E-3</c:v>
                </c:pt>
                <c:pt idx="538">
                  <c:v>4.9402562421835758E-3</c:v>
                </c:pt>
                <c:pt idx="539">
                  <c:v>4.9628550705539259E-3</c:v>
                </c:pt>
                <c:pt idx="540">
                  <c:v>4.9859332283421921E-3</c:v>
                </c:pt>
                <c:pt idx="541">
                  <c:v>5.007609954038073E-3</c:v>
                </c:pt>
                <c:pt idx="542">
                  <c:v>5.0316098123892039E-3</c:v>
                </c:pt>
                <c:pt idx="543">
                  <c:v>5.0560691363707704E-3</c:v>
                </c:pt>
                <c:pt idx="544">
                  <c:v>5.0809647445613487E-3</c:v>
                </c:pt>
                <c:pt idx="545">
                  <c:v>5.1062734434089907E-3</c:v>
                </c:pt>
                <c:pt idx="546">
                  <c:v>5.1319720384653163E-3</c:v>
                </c:pt>
                <c:pt idx="547">
                  <c:v>5.1580373343358063E-3</c:v>
                </c:pt>
                <c:pt idx="548">
                  <c:v>5.1844461346350285E-3</c:v>
                </c:pt>
                <c:pt idx="549">
                  <c:v>5.2194357329932847E-3</c:v>
                </c:pt>
                <c:pt idx="550">
                  <c:v>5.2465058919101944E-3</c:v>
                </c:pt>
                <c:pt idx="551">
                  <c:v>5.2738414535222341E-3</c:v>
                </c:pt>
                <c:pt idx="552">
                  <c:v>5.3014197174837416E-3</c:v>
                </c:pt>
                <c:pt idx="553">
                  <c:v>5.3292179822767285E-3</c:v>
                </c:pt>
                <c:pt idx="554">
                  <c:v>5.3572135451850382E-3</c:v>
                </c:pt>
                <c:pt idx="555">
                  <c:v>5.3853837022724386E-3</c:v>
                </c:pt>
                <c:pt idx="556">
                  <c:v>5.4257478799019125E-3</c:v>
                </c:pt>
                <c:pt idx="557">
                  <c:v>5.4563657640822336E-3</c:v>
                </c:pt>
                <c:pt idx="558">
                  <c:v>5.4849773787069185E-3</c:v>
                </c:pt>
                <c:pt idx="559">
                  <c:v>5.5136608191677589E-3</c:v>
                </c:pt>
                <c:pt idx="560">
                  <c:v>5.5423932513539E-3</c:v>
                </c:pt>
                <c:pt idx="561">
                  <c:v>5.5711518398410143E-3</c:v>
                </c:pt>
                <c:pt idx="562">
                  <c:v>5.5978401512972774E-3</c:v>
                </c:pt>
                <c:pt idx="563">
                  <c:v>5.6265897500118994E-3</c:v>
                </c:pt>
                <c:pt idx="564">
                  <c:v>5.655297417380422E-3</c:v>
                </c:pt>
                <c:pt idx="565">
                  <c:v>5.6880410578616803E-3</c:v>
                </c:pt>
                <c:pt idx="566">
                  <c:v>5.7145377946067367E-3</c:v>
                </c:pt>
                <c:pt idx="567">
                  <c:v>5.7429744134332916E-3</c:v>
                </c:pt>
                <c:pt idx="568">
                  <c:v>5.7712906547554696E-3</c:v>
                </c:pt>
                <c:pt idx="569">
                  <c:v>5.7994862137683385E-3</c:v>
                </c:pt>
                <c:pt idx="570">
                  <c:v>5.8275610853307453E-3</c:v>
                </c:pt>
                <c:pt idx="571">
                  <c:v>5.8555152643213577E-3</c:v>
                </c:pt>
                <c:pt idx="572">
                  <c:v>5.883348745641748E-3</c:v>
                </c:pt>
                <c:pt idx="573">
                  <c:v>5.9110615242159532E-3</c:v>
                </c:pt>
                <c:pt idx="574">
                  <c:v>5.9386535949887105E-3</c:v>
                </c:pt>
                <c:pt idx="575">
                  <c:v>5.9621859440623726E-3</c:v>
                </c:pt>
                <c:pt idx="576">
                  <c:v>5.9895529361053143E-3</c:v>
                </c:pt>
                <c:pt idx="577">
                  <c:v>6.0167992059038319E-3</c:v>
                </c:pt>
                <c:pt idx="578">
                  <c:v>6.0439247485426029E-3</c:v>
                </c:pt>
                <c:pt idx="579">
                  <c:v>6.0728667371919591E-3</c:v>
                </c:pt>
                <c:pt idx="580">
                  <c:v>6.0997426335609286E-3</c:v>
                </c:pt>
                <c:pt idx="581">
                  <c:v>6.1264977877591624E-3</c:v>
                </c:pt>
                <c:pt idx="582">
                  <c:v>6.1531321949331828E-3</c:v>
                </c:pt>
                <c:pt idx="583">
                  <c:v>6.1796458502503286E-3</c:v>
                </c:pt>
                <c:pt idx="584">
                  <c:v>6.2041424614766036E-3</c:v>
                </c:pt>
                <c:pt idx="585">
                  <c:v>6.2304227781818395E-3</c:v>
                </c:pt>
                <c:pt idx="586">
                  <c:v>6.2565823291840334E-3</c:v>
                </c:pt>
                <c:pt idx="587">
                  <c:v>6.2826211097629075E-3</c:v>
                </c:pt>
                <c:pt idx="588">
                  <c:v>6.3104026814031541E-3</c:v>
                </c:pt>
                <c:pt idx="589">
                  <c:v>6.3361917253349923E-3</c:v>
                </c:pt>
                <c:pt idx="590">
                  <c:v>6.3618599841991389E-3</c:v>
                </c:pt>
                <c:pt idx="591">
                  <c:v>6.387407453338754E-3</c:v>
                </c:pt>
                <c:pt idx="592">
                  <c:v>6.4110032926305034E-3</c:v>
                </c:pt>
                <c:pt idx="593">
                  <c:v>6.4363173616432349E-3</c:v>
                </c:pt>
                <c:pt idx="594">
                  <c:v>6.4615151545205545E-3</c:v>
                </c:pt>
                <c:pt idx="595">
                  <c:v>6.4866130165334305E-3</c:v>
                </c:pt>
                <c:pt idx="596">
                  <c:v>6.5116292110324065E-3</c:v>
                </c:pt>
                <c:pt idx="597">
                  <c:v>6.5365820022867021E-3</c:v>
                </c:pt>
                <c:pt idx="598">
                  <c:v>6.561489655480199E-3</c:v>
                </c:pt>
                <c:pt idx="599">
                  <c:v>6.5863704367047663E-3</c:v>
                </c:pt>
                <c:pt idx="600">
                  <c:v>6.6112426129575864E-3</c:v>
                </c:pt>
                <c:pt idx="601">
                  <c:v>6.6397974270965034E-3</c:v>
                </c:pt>
                <c:pt idx="602">
                  <c:v>6.6647287788181011E-3</c:v>
                </c:pt>
                <c:pt idx="603">
                  <c:v>6.6897096851587312E-3</c:v>
                </c:pt>
                <c:pt idx="604">
                  <c:v>6.714758219004708E-3</c:v>
                </c:pt>
                <c:pt idx="605">
                  <c:v>6.73800214311199E-3</c:v>
                </c:pt>
                <c:pt idx="606">
                  <c:v>6.7632232018548554E-3</c:v>
                </c:pt>
                <c:pt idx="607">
                  <c:v>6.7885648381050007E-3</c:v>
                </c:pt>
                <c:pt idx="608">
                  <c:v>6.8140452267809798E-3</c:v>
                </c:pt>
                <c:pt idx="609">
                  <c:v>6.8396825437521984E-3</c:v>
                </c:pt>
                <c:pt idx="610">
                  <c:v>6.867481797728804E-3</c:v>
                </c:pt>
                <c:pt idx="611">
                  <c:v>6.8935098429316844E-3</c:v>
                </c:pt>
                <c:pt idx="612">
                  <c:v>6.9197501324844502E-3</c:v>
                </c:pt>
                <c:pt idx="613">
                  <c:v>6.9462207479022023E-3</c:v>
                </c:pt>
                <c:pt idx="614">
                  <c:v>6.9708592769639763E-3</c:v>
                </c:pt>
                <c:pt idx="615">
                  <c:v>6.997819912187701E-3</c:v>
                </c:pt>
                <c:pt idx="616">
                  <c:v>7.0250647347862554E-3</c:v>
                </c:pt>
                <c:pt idx="617">
                  <c:v>7.0526119288669784E-3</c:v>
                </c:pt>
                <c:pt idx="618">
                  <c:v>7.0826616398525916E-3</c:v>
                </c:pt>
                <c:pt idx="619">
                  <c:v>7.1108939731872366E-3</c:v>
                </c:pt>
                <c:pt idx="620">
                  <c:v>7.1394787541666583E-3</c:v>
                </c:pt>
                <c:pt idx="621">
                  <c:v>7.1684178950611145E-3</c:v>
                </c:pt>
                <c:pt idx="622">
                  <c:v>7.1977114113116834E-3</c:v>
                </c:pt>
                <c:pt idx="623">
                  <c:v>7.2273593185484056E-3</c:v>
                </c:pt>
                <c:pt idx="624">
                  <c:v>7.2573616325911612E-3</c:v>
                </c:pt>
                <c:pt idx="625">
                  <c:v>7.2877183694492337E-3</c:v>
                </c:pt>
                <c:pt idx="626">
                  <c:v>7.3184295453195469E-3</c:v>
                </c:pt>
                <c:pt idx="627">
                  <c:v>7.3422575373900114E-3</c:v>
                </c:pt>
                <c:pt idx="628">
                  <c:v>7.3735997836982163E-3</c:v>
                </c:pt>
                <c:pt idx="629">
                  <c:v>7.4052964855030939E-3</c:v>
                </c:pt>
                <c:pt idx="630">
                  <c:v>7.4373476594419684E-3</c:v>
                </c:pt>
                <c:pt idx="631">
                  <c:v>7.4697533223388821E-3</c:v>
                </c:pt>
                <c:pt idx="632">
                  <c:v>7.5050533976450551E-3</c:v>
                </c:pt>
                <c:pt idx="633">
                  <c:v>7.5381940968629029E-3</c:v>
                </c:pt>
                <c:pt idx="634">
                  <c:v>7.5716893482358398E-3</c:v>
                </c:pt>
                <c:pt idx="635">
                  <c:v>7.6055391694435336E-3</c:v>
                </c:pt>
                <c:pt idx="636">
                  <c:v>7.6397435783531267E-3</c:v>
                </c:pt>
                <c:pt idx="637">
                  <c:v>7.6716325334649027E-3</c:v>
                </c:pt>
                <c:pt idx="638">
                  <c:v>7.7065201057922098E-3</c:v>
                </c:pt>
                <c:pt idx="639">
                  <c:v>7.7417623083783898E-3</c:v>
                </c:pt>
                <c:pt idx="640">
                  <c:v>7.7801074549256567E-3</c:v>
                </c:pt>
                <c:pt idx="641">
                  <c:v>7.8160850769184113E-3</c:v>
                </c:pt>
                <c:pt idx="642">
                  <c:v>7.8524173977537887E-3</c:v>
                </c:pt>
                <c:pt idx="643">
                  <c:v>7.8891044366117043E-3</c:v>
                </c:pt>
                <c:pt idx="644">
                  <c:v>7.9261462128582105E-3</c:v>
                </c:pt>
                <c:pt idx="645">
                  <c:v>7.9606638084158948E-3</c:v>
                </c:pt>
                <c:pt idx="646">
                  <c:v>7.9983864136047907E-3</c:v>
                </c:pt>
                <c:pt idx="647">
                  <c:v>8.0364485758749535E-3</c:v>
                </c:pt>
                <c:pt idx="648">
                  <c:v>8.0748350877546445E-3</c:v>
                </c:pt>
                <c:pt idx="649">
                  <c:v>8.1135307407758372E-3</c:v>
                </c:pt>
                <c:pt idx="650">
                  <c:v>8.1525203254545139E-3</c:v>
                </c:pt>
                <c:pt idx="651">
                  <c:v>8.1917886312655973E-3</c:v>
                </c:pt>
                <c:pt idx="652">
                  <c:v>8.2313204466218943E-3</c:v>
                </c:pt>
                <c:pt idx="653">
                  <c:v>8.2801785953565427E-3</c:v>
                </c:pt>
                <c:pt idx="654">
                  <c:v>8.3202236092016022E-3</c:v>
                </c:pt>
                <c:pt idx="655">
                  <c:v>8.3604823355970526E-3</c:v>
                </c:pt>
                <c:pt idx="656">
                  <c:v>8.4009398056877297E-3</c:v>
                </c:pt>
                <c:pt idx="657">
                  <c:v>8.4415810494631194E-3</c:v>
                </c:pt>
                <c:pt idx="658">
                  <c:v>8.4793248867723516E-3</c:v>
                </c:pt>
                <c:pt idx="659">
                  <c:v>8.5202843274862078E-3</c:v>
                </c:pt>
                <c:pt idx="660">
                  <c:v>8.5613835873867179E-3</c:v>
                </c:pt>
                <c:pt idx="661">
                  <c:v>8.6026076102259583E-3</c:v>
                </c:pt>
                <c:pt idx="662">
                  <c:v>8.6470198407239511E-3</c:v>
                </c:pt>
                <c:pt idx="663">
                  <c:v>8.6884492900742016E-3</c:v>
                </c:pt>
                <c:pt idx="664">
                  <c:v>8.7299576896466922E-3</c:v>
                </c:pt>
                <c:pt idx="665">
                  <c:v>8.7715300597727489E-3</c:v>
                </c:pt>
                <c:pt idx="666">
                  <c:v>8.8100721143484998E-3</c:v>
                </c:pt>
                <c:pt idx="667">
                  <c:v>8.8517284650427974E-3</c:v>
                </c:pt>
                <c:pt idx="668">
                  <c:v>8.8934041505147297E-3</c:v>
                </c:pt>
                <c:pt idx="669">
                  <c:v>8.9350841046149966E-3</c:v>
                </c:pt>
                <c:pt idx="670">
                  <c:v>8.9767532599409599E-3</c:v>
                </c:pt>
                <c:pt idx="671">
                  <c:v>9.021468650864466E-3</c:v>
                </c:pt>
                <c:pt idx="672">
                  <c:v>9.0630730004989234E-3</c:v>
                </c:pt>
                <c:pt idx="673">
                  <c:v>9.1046385665976629E-3</c:v>
                </c:pt>
                <c:pt idx="674">
                  <c:v>9.146165346696258E-3</c:v>
                </c:pt>
                <c:pt idx="675">
                  <c:v>9.1876533383346941E-3</c:v>
                </c:pt>
                <c:pt idx="676">
                  <c:v>9.22910253905471E-3</c:v>
                </c:pt>
                <c:pt idx="677">
                  <c:v>9.270512946398933E-3</c:v>
                </c:pt>
                <c:pt idx="678">
                  <c:v>9.3118845579143895E-3</c:v>
                </c:pt>
                <c:pt idx="679">
                  <c:v>9.3440422624245113E-3</c:v>
                </c:pt>
                <c:pt idx="680">
                  <c:v>9.3853414187790914E-3</c:v>
                </c:pt>
                <c:pt idx="681">
                  <c:v>9.4266017615253078E-3</c:v>
                </c:pt>
                <c:pt idx="682">
                  <c:v>9.4678232882564033E-3</c:v>
                </c:pt>
                <c:pt idx="683">
                  <c:v>9.5090059965700913E-3</c:v>
                </c:pt>
                <c:pt idx="684">
                  <c:v>9.5531998257918985E-3</c:v>
                </c:pt>
                <c:pt idx="685">
                  <c:v>9.5943031921809259E-3</c:v>
                </c:pt>
                <c:pt idx="686">
                  <c:v>9.6353677363674433E-3</c:v>
                </c:pt>
                <c:pt idx="687">
                  <c:v>9.6763934559454447E-3</c:v>
                </c:pt>
                <c:pt idx="688">
                  <c:v>9.7173803485084784E-3</c:v>
                </c:pt>
                <c:pt idx="689">
                  <c:v>9.7552869253607656E-3</c:v>
                </c:pt>
                <c:pt idx="690">
                  <c:v>9.796197837639126E-3</c:v>
                </c:pt>
                <c:pt idx="691">
                  <c:v>9.8370699123516651E-3</c:v>
                </c:pt>
                <c:pt idx="692">
                  <c:v>9.8809396005883517E-3</c:v>
                </c:pt>
                <c:pt idx="693">
                  <c:v>9.9217323220773083E-3</c:v>
                </c:pt>
                <c:pt idx="694">
                  <c:v>9.9624862021669182E-3</c:v>
                </c:pt>
                <c:pt idx="695">
                  <c:v>1.0003201238467652E-2</c:v>
                </c:pt>
                <c:pt idx="696">
                  <c:v>1.0049685141639866E-2</c:v>
                </c:pt>
                <c:pt idx="697">
                  <c:v>1.0087289038063709E-2</c:v>
                </c:pt>
                <c:pt idx="698">
                  <c:v>1.0127882210564959E-2</c:v>
                </c:pt>
                <c:pt idx="699">
                  <c:v>1.0168427994822683E-2</c:v>
                </c:pt>
                <c:pt idx="700">
                  <c:v>1.0208917856511271E-2</c:v>
                </c:pt>
                <c:pt idx="701">
                  <c:v>1.0249343260627193E-2</c:v>
                </c:pt>
                <c:pt idx="702">
                  <c:v>1.0289695671491676E-2</c:v>
                </c:pt>
                <c:pt idx="703">
                  <c:v>1.0329966552755195E-2</c:v>
                </c:pt>
                <c:pt idx="704">
                  <c:v>1.037014736739791E-2</c:v>
                </c:pt>
                <c:pt idx="705">
                  <c:v>1.0419163949212384E-2</c:v>
                </c:pt>
                <c:pt idx="706">
                  <c:v>1.0459107785143895E-2</c:v>
                </c:pt>
                <c:pt idx="707">
                  <c:v>1.0498933595295364E-2</c:v>
                </c:pt>
                <c:pt idx="708">
                  <c:v>1.05386329781261E-2</c:v>
                </c:pt>
                <c:pt idx="709">
                  <c:v>1.0578197531449247E-2</c:v>
                </c:pt>
                <c:pt idx="710">
                  <c:v>1.0614701559209959E-2</c:v>
                </c:pt>
                <c:pt idx="711">
                  <c:v>1.0653985140519597E-2</c:v>
                </c:pt>
                <c:pt idx="712">
                  <c:v>1.0693109227158784E-2</c:v>
                </c:pt>
                <c:pt idx="713">
                  <c:v>1.0732065368879568E-2</c:v>
                </c:pt>
                <c:pt idx="714">
                  <c:v>1.0773703734456392E-2</c:v>
                </c:pt>
                <c:pt idx="715">
                  <c:v>1.0812282829406883E-2</c:v>
                </c:pt>
                <c:pt idx="716">
                  <c:v>1.0850668261977645E-2</c:v>
                </c:pt>
                <c:pt idx="717">
                  <c:v>1.0888851625045931E-2</c:v>
                </c:pt>
                <c:pt idx="718">
                  <c:v>1.0924031102430684E-2</c:v>
                </c:pt>
                <c:pt idx="719">
                  <c:v>1.0961802085539898E-2</c:v>
                </c:pt>
                <c:pt idx="720">
                  <c:v>1.0999345955210939E-2</c:v>
                </c:pt>
                <c:pt idx="721">
                  <c:v>1.1036654256499159E-2</c:v>
                </c:pt>
                <c:pt idx="722">
                  <c:v>1.1073718533912071E-2</c:v>
                </c:pt>
                <c:pt idx="723">
                  <c:v>1.1113237476798701E-2</c:v>
                </c:pt>
                <c:pt idx="724">
                  <c:v>1.1149772991057119E-2</c:v>
                </c:pt>
                <c:pt idx="725">
                  <c:v>1.1186048755449868E-2</c:v>
                </c:pt>
                <c:pt idx="726">
                  <c:v>1.1222064755782838E-2</c:v>
                </c:pt>
                <c:pt idx="727">
                  <c:v>1.1257820977961904E-2</c:v>
                </c:pt>
                <c:pt idx="728">
                  <c:v>1.1293317407996453E-2</c:v>
                </c:pt>
                <c:pt idx="729">
                  <c:v>1.1328554031994975E-2</c:v>
                </c:pt>
                <c:pt idx="730">
                  <c:v>1.1363530836169913E-2</c:v>
                </c:pt>
                <c:pt idx="731">
                  <c:v>1.1390540625576767E-2</c:v>
                </c:pt>
                <c:pt idx="732">
                  <c:v>1.1425050209252731E-2</c:v>
                </c:pt>
                <c:pt idx="733">
                  <c:v>1.1459299949867968E-2</c:v>
                </c:pt>
                <c:pt idx="734">
                  <c:v>1.1493289834238354E-2</c:v>
                </c:pt>
                <c:pt idx="735">
                  <c:v>1.1527019849278718E-2</c:v>
                </c:pt>
                <c:pt idx="736">
                  <c:v>1.1562973169916462E-2</c:v>
                </c:pt>
                <c:pt idx="737">
                  <c:v>1.1596165891681673E-2</c:v>
                </c:pt>
                <c:pt idx="738">
                  <c:v>1.1629098699306411E-2</c:v>
                </c:pt>
                <c:pt idx="739">
                  <c:v>1.1661771580042363E-2</c:v>
                </c:pt>
                <c:pt idx="740">
                  <c:v>1.1691771433552909E-2</c:v>
                </c:pt>
                <c:pt idx="741">
                  <c:v>1.1723941963424869E-2</c:v>
                </c:pt>
                <c:pt idx="742">
                  <c:v>1.1755852535170086E-2</c:v>
                </c:pt>
                <c:pt idx="743">
                  <c:v>1.1787503136503107E-2</c:v>
                </c:pt>
                <c:pt idx="744">
                  <c:v>1.1821236641224591E-2</c:v>
                </c:pt>
                <c:pt idx="745">
                  <c:v>1.1852349698535292E-2</c:v>
                </c:pt>
                <c:pt idx="746">
                  <c:v>1.1883202742532035E-2</c:v>
                </c:pt>
                <c:pt idx="747">
                  <c:v>1.1913795761268955E-2</c:v>
                </c:pt>
                <c:pt idx="748">
                  <c:v>1.1944128742903055E-2</c:v>
                </c:pt>
                <c:pt idx="749">
                  <c:v>1.1971946690452439E-2</c:v>
                </c:pt>
                <c:pt idx="750">
                  <c:v>1.2001777800805994E-2</c:v>
                </c:pt>
                <c:pt idx="751">
                  <c:v>1.2031354055382908E-2</c:v>
                </c:pt>
                <c:pt idx="752">
                  <c:v>1.2060681514235241E-2</c:v>
                </c:pt>
                <c:pt idx="753">
                  <c:v>1.2089766240809595E-2</c:v>
                </c:pt>
                <c:pt idx="754">
                  <c:v>1.2118614298990936E-2</c:v>
                </c:pt>
                <c:pt idx="755">
                  <c:v>1.2147231753093199E-2</c:v>
                </c:pt>
                <c:pt idx="756">
                  <c:v>1.2175624667853456E-2</c:v>
                </c:pt>
                <c:pt idx="757">
                  <c:v>1.2210211634215446E-2</c:v>
                </c:pt>
                <c:pt idx="758">
                  <c:v>1.2238139203948435E-2</c:v>
                </c:pt>
                <c:pt idx="759">
                  <c:v>1.2265862098977964E-2</c:v>
                </c:pt>
                <c:pt idx="760">
                  <c:v>1.2293386287179074E-2</c:v>
                </c:pt>
                <c:pt idx="761">
                  <c:v>1.23207177368153E-2</c:v>
                </c:pt>
                <c:pt idx="762">
                  <c:v>1.2345777816374288E-2</c:v>
                </c:pt>
                <c:pt idx="763">
                  <c:v>1.2372750703159673E-2</c:v>
                </c:pt>
                <c:pt idx="764">
                  <c:v>1.2399548370924102E-2</c:v>
                </c:pt>
                <c:pt idx="765">
                  <c:v>1.2426176821907742E-2</c:v>
                </c:pt>
                <c:pt idx="766">
                  <c:v>1.2454692822371004E-2</c:v>
                </c:pt>
                <c:pt idx="767">
                  <c:v>1.2480993195306543E-2</c:v>
                </c:pt>
                <c:pt idx="768">
                  <c:v>1.2507142617983516E-2</c:v>
                </c:pt>
                <c:pt idx="769">
                  <c:v>1.2533147061592812E-2</c:v>
                </c:pt>
                <c:pt idx="770">
                  <c:v>1.2556990928605826E-2</c:v>
                </c:pt>
                <c:pt idx="771">
                  <c:v>1.2582730145905585E-2</c:v>
                </c:pt>
                <c:pt idx="772">
                  <c:v>1.2608342171990722E-2</c:v>
                </c:pt>
                <c:pt idx="773">
                  <c:v>1.2633833011873808E-2</c:v>
                </c:pt>
                <c:pt idx="774">
                  <c:v>1.2659208670894699E-2</c:v>
                </c:pt>
                <c:pt idx="775">
                  <c:v>1.2686463592279758E-2</c:v>
                </c:pt>
                <c:pt idx="776">
                  <c:v>1.2711619407835103E-2</c:v>
                </c:pt>
                <c:pt idx="777">
                  <c:v>1.2736672048123905E-2</c:v>
                </c:pt>
                <c:pt idx="778">
                  <c:v>1.276162150925462E-2</c:v>
                </c:pt>
                <c:pt idx="779">
                  <c:v>1.2786467787351123E-2</c:v>
                </c:pt>
                <c:pt idx="780">
                  <c:v>1.2811210878552705E-2</c:v>
                </c:pt>
                <c:pt idx="781">
                  <c:v>1.2835850779015832E-2</c:v>
                </c:pt>
                <c:pt idx="782">
                  <c:v>1.2860387484912389E-2</c:v>
                </c:pt>
                <c:pt idx="783">
                  <c:v>1.2882884594921141E-2</c:v>
                </c:pt>
                <c:pt idx="784">
                  <c:v>1.2905290955630349E-2</c:v>
                </c:pt>
                <c:pt idx="785">
                  <c:v>1.292953108945475E-2</c:v>
                </c:pt>
                <c:pt idx="786">
                  <c:v>1.2953668018196174E-2</c:v>
                </c:pt>
                <c:pt idx="787">
                  <c:v>1.2977701738145192E-2</c:v>
                </c:pt>
                <c:pt idx="788">
                  <c:v>1.3003536623024798E-2</c:v>
                </c:pt>
                <c:pt idx="789">
                  <c:v>1.3027357387865302E-2</c:v>
                </c:pt>
                <c:pt idx="790">
                  <c:v>1.3051074930487183E-2</c:v>
                </c:pt>
                <c:pt idx="791">
                  <c:v>1.3074689247224313E-2</c:v>
                </c:pt>
                <c:pt idx="792">
                  <c:v>1.3096322077282254E-2</c:v>
                </c:pt>
                <c:pt idx="793">
                  <c:v>1.3119736467465072E-2</c:v>
                </c:pt>
                <c:pt idx="794">
                  <c:v>1.3143047623333032E-2</c:v>
                </c:pt>
                <c:pt idx="795">
                  <c:v>1.3166255541303178E-2</c:v>
                </c:pt>
                <c:pt idx="796">
                  <c:v>1.3189360217808581E-2</c:v>
                </c:pt>
                <c:pt idx="797">
                  <c:v>1.3214207200834287E-2</c:v>
                </c:pt>
                <c:pt idx="798">
                  <c:v>1.3237098835095121E-2</c:v>
                </c:pt>
                <c:pt idx="799">
                  <c:v>1.3259887214723692E-2</c:v>
                </c:pt>
                <c:pt idx="800">
                  <c:v>1.3282572336199134E-2</c:v>
                </c:pt>
                <c:pt idx="801">
                  <c:v>1.3303334854632171E-2</c:v>
                </c:pt>
                <c:pt idx="802">
                  <c:v>1.3325819815231265E-2</c:v>
                </c:pt>
                <c:pt idx="803">
                  <c:v>1.33481992265937E-2</c:v>
                </c:pt>
                <c:pt idx="804">
                  <c:v>1.337046991829095E-2</c:v>
                </c:pt>
                <c:pt idx="805">
                  <c:v>1.3392628707410682E-2</c:v>
                </c:pt>
                <c:pt idx="806">
                  <c:v>1.3414672410921228E-2</c:v>
                </c:pt>
                <c:pt idx="807">
                  <c:v>1.3436597845670238E-2</c:v>
                </c:pt>
                <c:pt idx="808">
                  <c:v>1.3458401828388691E-2</c:v>
                </c:pt>
                <c:pt idx="809">
                  <c:v>1.348008117569134E-2</c:v>
                </c:pt>
                <c:pt idx="810">
                  <c:v>1.3505121080746771E-2</c:v>
                </c:pt>
                <c:pt idx="811">
                  <c:v>1.3526521489046265E-2</c:v>
                </c:pt>
                <c:pt idx="812">
                  <c:v>1.3547787140124846E-2</c:v>
                </c:pt>
                <c:pt idx="813">
                  <c:v>1.3568914884416567E-2</c:v>
                </c:pt>
                <c:pt idx="814">
                  <c:v>1.3588199802434645E-2</c:v>
                </c:pt>
                <c:pt idx="815">
                  <c:v>1.3609053390056382E-2</c:v>
                </c:pt>
                <c:pt idx="816">
                  <c:v>1.3629759837381185E-2</c:v>
                </c:pt>
                <c:pt idx="817">
                  <c:v>1.3650315977398082E-2</c:v>
                </c:pt>
                <c:pt idx="818">
                  <c:v>1.3672374762031661E-2</c:v>
                </c:pt>
                <c:pt idx="819">
                  <c:v>1.369260891899214E-2</c:v>
                </c:pt>
                <c:pt idx="820">
                  <c:v>1.3712683119389538E-2</c:v>
                </c:pt>
                <c:pt idx="821">
                  <c:v>1.3732594212884447E-2</c:v>
                </c:pt>
                <c:pt idx="822">
                  <c:v>1.3752339049048483E-2</c:v>
                </c:pt>
                <c:pt idx="823">
                  <c:v>1.377031899957129E-2</c:v>
                </c:pt>
                <c:pt idx="824">
                  <c:v>1.3789734304338148E-2</c:v>
                </c:pt>
                <c:pt idx="825">
                  <c:v>1.3808973962449329E-2</c:v>
                </c:pt>
                <c:pt idx="826">
                  <c:v>1.3829592808987179E-2</c:v>
                </c:pt>
                <c:pt idx="827">
                  <c:v>1.3848459099262212E-2</c:v>
                </c:pt>
                <c:pt idx="828">
                  <c:v>1.3867140419052675E-2</c:v>
                </c:pt>
                <c:pt idx="829">
                  <c:v>1.3885635685538413E-2</c:v>
                </c:pt>
                <c:pt idx="830">
                  <c:v>1.39039448813187E-2</c:v>
                </c:pt>
                <c:pt idx="831">
                  <c:v>1.3922068001274849E-2</c:v>
                </c:pt>
                <c:pt idx="832">
                  <c:v>1.3940005040339265E-2</c:v>
                </c:pt>
                <c:pt idx="833">
                  <c:v>1.3957755993496327E-2</c:v>
                </c:pt>
                <c:pt idx="834">
                  <c:v>1.3975320855782391E-2</c:v>
                </c:pt>
                <c:pt idx="835">
                  <c:v>1.3992699622285788E-2</c:v>
                </c:pt>
                <c:pt idx="836">
                  <c:v>1.4005592941140836E-2</c:v>
                </c:pt>
                <c:pt idx="837">
                  <c:v>1.4022637426591728E-2</c:v>
                </c:pt>
                <c:pt idx="838">
                  <c:v>1.4039495821864896E-2</c:v>
                </c:pt>
                <c:pt idx="839">
                  <c:v>1.4056168122323687E-2</c:v>
                </c:pt>
                <c:pt idx="840">
                  <c:v>1.4074038006159844E-2</c:v>
                </c:pt>
                <c:pt idx="841">
                  <c:v>1.4090325435692981E-2</c:v>
                </c:pt>
                <c:pt idx="842">
                  <c:v>1.4106426750047705E-2</c:v>
                </c:pt>
                <c:pt idx="843">
                  <c:v>1.4122341944770474E-2</c:v>
                </c:pt>
                <c:pt idx="844">
                  <c:v>1.4138071015459408E-2</c:v>
                </c:pt>
                <c:pt idx="845">
                  <c:v>1.4152293680728165E-2</c:v>
                </c:pt>
                <c:pt idx="846">
                  <c:v>1.4167663191939805E-2</c:v>
                </c:pt>
                <c:pt idx="847">
                  <c:v>1.4182846573080145E-2</c:v>
                </c:pt>
                <c:pt idx="848">
                  <c:v>1.419784381997418E-2</c:v>
                </c:pt>
                <c:pt idx="849">
                  <c:v>1.4213924357922118E-2</c:v>
                </c:pt>
                <c:pt idx="850">
                  <c:v>1.4228536594845223E-2</c:v>
                </c:pt>
                <c:pt idx="851">
                  <c:v>1.4242962678360118E-2</c:v>
                </c:pt>
                <c:pt idx="852">
                  <c:v>1.4261236962068834E-2</c:v>
                </c:pt>
                <c:pt idx="853">
                  <c:v>1.4274022710202332E-2</c:v>
                </c:pt>
                <c:pt idx="854">
                  <c:v>1.4287849969599397E-2</c:v>
                </c:pt>
                <c:pt idx="855">
                  <c:v>1.4301494275273535E-2</c:v>
                </c:pt>
                <c:pt idx="856">
                  <c:v>1.4314962388444005E-2</c:v>
                </c:pt>
                <c:pt idx="857">
                  <c:v>1.4328261287685891E-2</c:v>
                </c:pt>
                <c:pt idx="858">
                  <c:v>1.4341397951802191E-2</c:v>
                </c:pt>
                <c:pt idx="859">
                  <c:v>1.4354379359813969E-2</c:v>
                </c:pt>
                <c:pt idx="860">
                  <c:v>1.4367212490959454E-2</c:v>
                </c:pt>
                <c:pt idx="861">
                  <c:v>1.4381042181433091E-2</c:v>
                </c:pt>
                <c:pt idx="862">
                  <c:v>1.4396986973102216E-2</c:v>
                </c:pt>
                <c:pt idx="863">
                  <c:v>1.4409395849580774E-2</c:v>
                </c:pt>
                <c:pt idx="864">
                  <c:v>1.4421686831057901E-2</c:v>
                </c:pt>
                <c:pt idx="865">
                  <c:v>1.4433866747891592E-2</c:v>
                </c:pt>
                <c:pt idx="866">
                  <c:v>1.4445942430626474E-2</c:v>
                </c:pt>
                <c:pt idx="867">
                  <c:v>1.4457920709990286E-2</c:v>
                </c:pt>
                <c:pt idx="868">
                  <c:v>1.4474350436810992E-2</c:v>
                </c:pt>
                <c:pt idx="869">
                  <c:v>1.4486113503572965E-2</c:v>
                </c:pt>
                <c:pt idx="870">
                  <c:v>1.4498905778344428E-2</c:v>
                </c:pt>
                <c:pt idx="871">
                  <c:v>1.4510527019626573E-2</c:v>
                </c:pt>
                <c:pt idx="872">
                  <c:v>1.4522088627922151E-2</c:v>
                </c:pt>
                <c:pt idx="873">
                  <c:v>1.4533597471948385E-2</c:v>
                </c:pt>
                <c:pt idx="874">
                  <c:v>1.4543960892584267E-2</c:v>
                </c:pt>
                <c:pt idx="875">
                  <c:v>1.4555385123277391E-2</c:v>
                </c:pt>
                <c:pt idx="876">
                  <c:v>1.4566777052974414E-2</c:v>
                </c:pt>
                <c:pt idx="877">
                  <c:v>1.4578143588298113E-2</c:v>
                </c:pt>
                <c:pt idx="878">
                  <c:v>1.4591689686277706E-2</c:v>
                </c:pt>
                <c:pt idx="879">
                  <c:v>1.4601927151567872E-2</c:v>
                </c:pt>
                <c:pt idx="880">
                  <c:v>1.4613257277448655E-2</c:v>
                </c:pt>
                <c:pt idx="881">
                  <c:v>1.4624581743020629E-2</c:v>
                </c:pt>
                <c:pt idx="882">
                  <c:v>1.4635900548187329E-2</c:v>
                </c:pt>
                <c:pt idx="883">
                  <c:v>1.4647213692851414E-2</c:v>
                </c:pt>
                <c:pt idx="884">
                  <c:v>1.465852117691642E-2</c:v>
                </c:pt>
                <c:pt idx="885">
                  <c:v>1.4669823000285444E-2</c:v>
                </c:pt>
                <c:pt idx="886">
                  <c:v>1.4681119162861141E-2</c:v>
                </c:pt>
                <c:pt idx="887">
                  <c:v>1.4689111462036808E-2</c:v>
                </c:pt>
                <c:pt idx="888">
                  <c:v>1.4700396157751872E-2</c:v>
                </c:pt>
                <c:pt idx="889">
                  <c:v>1.4711675192047498E-2</c:v>
                </c:pt>
                <c:pt idx="890">
                  <c:v>1.4722948564829657E-2</c:v>
                </c:pt>
                <c:pt idx="891">
                  <c:v>1.4735315836895203E-2</c:v>
                </c:pt>
                <c:pt idx="892">
                  <c:v>1.4746577935102735E-2</c:v>
                </c:pt>
                <c:pt idx="893">
                  <c:v>1.4757834371621486E-2</c:v>
                </c:pt>
                <c:pt idx="894">
                  <c:v>1.4769085146356165E-2</c:v>
                </c:pt>
                <c:pt idx="895">
                  <c:v>1.4780330259211468E-2</c:v>
                </c:pt>
                <c:pt idx="896">
                  <c:v>1.479156971009166E-2</c:v>
                </c:pt>
                <c:pt idx="897">
                  <c:v>1.480170364393095E-2</c:v>
                </c:pt>
                <c:pt idx="898">
                  <c:v>1.4812931721184405E-2</c:v>
                </c:pt>
                <c:pt idx="899">
                  <c:v>1.4825254089932599E-2</c:v>
                </c:pt>
                <c:pt idx="900">
                  <c:v>1.4836470891962493E-2</c:v>
                </c:pt>
                <c:pt idx="901">
                  <c:v>1.4847682031542127E-2</c:v>
                </c:pt>
                <c:pt idx="902">
                  <c:v>1.4858887508576208E-2</c:v>
                </c:pt>
                <c:pt idx="903">
                  <c:v>1.4870087322970774E-2</c:v>
                </c:pt>
                <c:pt idx="904">
                  <c:v>1.4881281474630083E-2</c:v>
                </c:pt>
                <c:pt idx="905">
                  <c:v>1.4891369710384683E-2</c:v>
                </c:pt>
                <c:pt idx="906">
                  <c:v>1.4902551313023515E-2</c:v>
                </c:pt>
                <c:pt idx="907">
                  <c:v>1.4913720214288927E-2</c:v>
                </c:pt>
                <c:pt idx="908">
                  <c:v>1.4924869375695168E-2</c:v>
                </c:pt>
                <c:pt idx="909">
                  <c:v>1.4935991758601563E-2</c:v>
                </c:pt>
                <c:pt idx="910">
                  <c:v>1.4947080324213846E-2</c:v>
                </c:pt>
                <c:pt idx="911">
                  <c:v>1.4958128033586414E-2</c:v>
                </c:pt>
                <c:pt idx="912">
                  <c:v>1.4969127847622757E-2</c:v>
                </c:pt>
                <c:pt idx="913">
                  <c:v>1.4983284380143359E-2</c:v>
                </c:pt>
                <c:pt idx="914">
                  <c:v>1.4994145696399301E-2</c:v>
                </c:pt>
                <c:pt idx="915">
                  <c:v>1.5004936056552717E-2</c:v>
                </c:pt>
                <c:pt idx="916">
                  <c:v>1.5015648534775619E-2</c:v>
                </c:pt>
                <c:pt idx="917">
                  <c:v>1.5025239196243125E-2</c:v>
                </c:pt>
                <c:pt idx="918">
                  <c:v>1.5035784729460192E-2</c:v>
                </c:pt>
                <c:pt idx="919">
                  <c:v>1.5046232092820005E-2</c:v>
                </c:pt>
                <c:pt idx="920">
                  <c:v>1.505657432241336E-2</c:v>
                </c:pt>
                <c:pt idx="921">
                  <c:v>1.5066804454204831E-2</c:v>
                </c:pt>
                <c:pt idx="922">
                  <c:v>1.5077900019869157E-2</c:v>
                </c:pt>
                <c:pt idx="923">
                  <c:v>1.5087873389989398E-2</c:v>
                </c:pt>
                <c:pt idx="924">
                  <c:v>1.5097713466776162E-2</c:v>
                </c:pt>
                <c:pt idx="925">
                  <c:v>1.510741332326241E-2</c:v>
                </c:pt>
                <c:pt idx="926">
                  <c:v>1.5116029896439939E-2</c:v>
                </c:pt>
                <c:pt idx="927">
                  <c:v>1.5125441190026815E-2</c:v>
                </c:pt>
                <c:pt idx="928">
                  <c:v>1.513469163433526E-2</c:v>
                </c:pt>
                <c:pt idx="929">
                  <c:v>1.5143774264465795E-2</c:v>
                </c:pt>
                <c:pt idx="930">
                  <c:v>1.5153566850235278E-2</c:v>
                </c:pt>
                <c:pt idx="931">
                  <c:v>1.5162279916421075E-2</c:v>
                </c:pt>
                <c:pt idx="932">
                  <c:v>1.5170805987034741E-2</c:v>
                </c:pt>
                <c:pt idx="933">
                  <c:v>1.5179144332834175E-2</c:v>
                </c:pt>
                <c:pt idx="934">
                  <c:v>1.5187294951470356E-2</c:v>
                </c:pt>
                <c:pt idx="935">
                  <c:v>1.51952578406458E-2</c:v>
                </c:pt>
                <c:pt idx="936">
                  <c:v>1.5203032998117195E-2</c:v>
                </c:pt>
                <c:pt idx="937">
                  <c:v>1.521062042169409E-2</c:v>
                </c:pt>
                <c:pt idx="938">
                  <c:v>1.5218020109238013E-2</c:v>
                </c:pt>
                <c:pt idx="939">
                  <c:v>1.5222927280000657E-2</c:v>
                </c:pt>
                <c:pt idx="940">
                  <c:v>1.5229990839362882E-2</c:v>
                </c:pt>
                <c:pt idx="941">
                  <c:v>1.5236866680014165E-2</c:v>
                </c:pt>
                <c:pt idx="942">
                  <c:v>1.5243554800047899E-2</c:v>
                </c:pt>
                <c:pt idx="943">
                  <c:v>1.5250772178714076E-2</c:v>
                </c:pt>
                <c:pt idx="944">
                  <c:v>1.5257071705144848E-2</c:v>
                </c:pt>
                <c:pt idx="945">
                  <c:v>1.5263183497722627E-2</c:v>
                </c:pt>
                <c:pt idx="946">
                  <c:v>1.526910755474366E-2</c:v>
                </c:pt>
                <c:pt idx="947">
                  <c:v>1.5274843874555849E-2</c:v>
                </c:pt>
                <c:pt idx="948">
                  <c:v>1.528039245556187E-2</c:v>
                </c:pt>
                <c:pt idx="949">
                  <c:v>1.5285115313826396E-2</c:v>
                </c:pt>
                <c:pt idx="950">
                  <c:v>1.5290301606551288E-2</c:v>
                </c:pt>
                <c:pt idx="951">
                  <c:v>1.5295300163847314E-2</c:v>
                </c:pt>
                <c:pt idx="952">
                  <c:v>1.5300709361369274E-2</c:v>
                </c:pt>
                <c:pt idx="953">
                  <c:v>1.5305319226188541E-2</c:v>
                </c:pt>
                <c:pt idx="954">
                  <c:v>1.5309741343706476E-2</c:v>
                </c:pt>
                <c:pt idx="955">
                  <c:v>1.5313975712690464E-2</c:v>
                </c:pt>
                <c:pt idx="956">
                  <c:v>1.5318022331960434E-2</c:v>
                </c:pt>
                <c:pt idx="957">
                  <c:v>1.532134898965516E-2</c:v>
                </c:pt>
                <c:pt idx="958">
                  <c:v>1.5325034076671556E-2</c:v>
                </c:pt>
                <c:pt idx="959">
                  <c:v>1.532853570029004E-2</c:v>
                </c:pt>
                <c:pt idx="960">
                  <c:v>1.5331858141226954E-2</c:v>
                </c:pt>
                <c:pt idx="961">
                  <c:v>1.5335005680272965E-2</c:v>
                </c:pt>
                <c:pt idx="962">
                  <c:v>1.5337982598293075E-2</c:v>
                </c:pt>
                <c:pt idx="963">
                  <c:v>1.5340793176219895E-2</c:v>
                </c:pt>
                <c:pt idx="964">
                  <c:v>1.5343441695051861E-2</c:v>
                </c:pt>
                <c:pt idx="965">
                  <c:v>1.5347261469425355E-2</c:v>
                </c:pt>
                <c:pt idx="966">
                  <c:v>1.5349571976455511E-2</c:v>
                </c:pt>
                <c:pt idx="967">
                  <c:v>1.5351734425896159E-2</c:v>
                </c:pt>
                <c:pt idx="968">
                  <c:v>1.5353753029694321E-2</c:v>
                </c:pt>
                <c:pt idx="969">
                  <c:v>1.535563199984547E-2</c:v>
                </c:pt>
                <c:pt idx="970">
                  <c:v>1.535697406755324E-2</c:v>
                </c:pt>
                <c:pt idx="971">
                  <c:v>1.5358593600710829E-2</c:v>
                </c:pt>
                <c:pt idx="972">
                  <c:v>1.5360085868876435E-2</c:v>
                </c:pt>
                <c:pt idx="973">
                  <c:v>1.536145510705216E-2</c:v>
                </c:pt>
                <c:pt idx="974">
                  <c:v>1.5363079768768511E-2</c:v>
                </c:pt>
                <c:pt idx="975">
                  <c:v>1.5364209391300385E-2</c:v>
                </c:pt>
                <c:pt idx="976">
                  <c:v>1.5365228865275441E-2</c:v>
                </c:pt>
                <c:pt idx="977">
                  <c:v>1.5366142402978988E-2</c:v>
                </c:pt>
                <c:pt idx="978">
                  <c:v>1.5366604075434224E-2</c:v>
                </c:pt>
                <c:pt idx="979">
                  <c:v>1.5367324070478293E-2</c:v>
                </c:pt>
                <c:pt idx="980">
                  <c:v>1.5367950681378462E-2</c:v>
                </c:pt>
                <c:pt idx="981">
                  <c:v>1.5368488143349407E-2</c:v>
                </c:pt>
                <c:pt idx="982">
                  <c:v>1.5368940691619983E-2</c:v>
                </c:pt>
                <c:pt idx="983">
                  <c:v>1.5369634856281981E-2</c:v>
                </c:pt>
                <c:pt idx="984">
                  <c:v>1.5369923739942301E-2</c:v>
                </c:pt>
                <c:pt idx="985">
                  <c:v>1.5370135572094766E-2</c:v>
                </c:pt>
                <c:pt idx="986">
                  <c:v>1.5370270352715151E-2</c:v>
                </c:pt>
                <c:pt idx="987">
                  <c:v>1.5370328081785834E-2</c:v>
                </c:pt>
                <c:pt idx="988">
                  <c:v>1.5370308759302856E-2</c:v>
                </c:pt>
                <c:pt idx="989">
                  <c:v>1.5370212385266212E-2</c:v>
                </c:pt>
                <c:pt idx="990">
                  <c:v>1.5370038959688678E-2</c:v>
                </c:pt>
                <c:pt idx="991">
                  <c:v>1.5369231412280056E-2</c:v>
                </c:pt>
                <c:pt idx="992">
                  <c:v>1.536891491758724E-2</c:v>
                </c:pt>
                <c:pt idx="993">
                  <c:v>1.5368521377894337E-2</c:v>
                </c:pt>
                <c:pt idx="994">
                  <c:v>1.536805079324766E-2</c:v>
                </c:pt>
                <c:pt idx="995">
                  <c:v>1.5367503163699755E-2</c:v>
                </c:pt>
                <c:pt idx="996">
                  <c:v>1.5367129668016139E-2</c:v>
                </c:pt>
                <c:pt idx="997">
                  <c:v>1.5366422416016533E-2</c:v>
                </c:pt>
                <c:pt idx="998">
                  <c:v>1.536563811610789E-2</c:v>
                </c:pt>
                <c:pt idx="999">
                  <c:v>1.5364776768380557E-2</c:v>
                </c:pt>
                <c:pt idx="1000">
                  <c:v>1.5363609344952903E-2</c:v>
                </c:pt>
                <c:pt idx="1001">
                  <c:v>1.5362599447624791E-2</c:v>
                </c:pt>
                <c:pt idx="1002">
                  <c:v>1.5361512506019772E-2</c:v>
                </c:pt>
                <c:pt idx="1003">
                  <c:v>1.536034852026209E-2</c:v>
                </c:pt>
                <c:pt idx="1004">
                  <c:v>1.5359314316238177E-2</c:v>
                </c:pt>
                <c:pt idx="1005">
                  <c:v>1.5357990683988463E-2</c:v>
                </c:pt>
                <c:pt idx="1006">
                  <c:v>1.5356590004798725E-2</c:v>
                </c:pt>
                <c:pt idx="1007">
                  <c:v>1.5355112278831058E-2</c:v>
                </c:pt>
                <c:pt idx="1008">
                  <c:v>1.5353329106378592E-2</c:v>
                </c:pt>
                <c:pt idx="1009">
                  <c:v>1.5351508076263971E-2</c:v>
                </c:pt>
                <c:pt idx="1010">
                  <c:v>1.5349794033860959E-2</c:v>
                </c:pt>
                <c:pt idx="1011">
                  <c:v>1.5348004474658072E-2</c:v>
                </c:pt>
                <c:pt idx="1012">
                  <c:v>1.534614092486721E-2</c:v>
                </c:pt>
                <c:pt idx="1013">
                  <c:v>1.5344204910704288E-2</c:v>
                </c:pt>
                <c:pt idx="1014">
                  <c:v>1.5342197958385663E-2</c:v>
                </c:pt>
                <c:pt idx="1015">
                  <c:v>1.5340121594130363E-2</c:v>
                </c:pt>
                <c:pt idx="1016">
                  <c:v>1.5337977344157417E-2</c:v>
                </c:pt>
                <c:pt idx="1017">
                  <c:v>1.5336046127636796E-2</c:v>
                </c:pt>
                <c:pt idx="1018">
                  <c:v>1.5333762615360015E-2</c:v>
                </c:pt>
                <c:pt idx="1019">
                  <c:v>1.5331416072787218E-2</c:v>
                </c:pt>
                <c:pt idx="1020">
                  <c:v>1.5329008009677148E-2</c:v>
                </c:pt>
                <c:pt idx="1021">
                  <c:v>1.5326539935789441E-2</c:v>
                </c:pt>
                <c:pt idx="1022">
                  <c:v>1.5323892684292205E-2</c:v>
                </c:pt>
                <c:pt idx="1023">
                  <c:v>1.5321312539863689E-2</c:v>
                </c:pt>
                <c:pt idx="1024">
                  <c:v>1.531867681722357E-2</c:v>
                </c:pt>
                <c:pt idx="1025">
                  <c:v>1.5315987034303586E-2</c:v>
                </c:pt>
                <c:pt idx="1026">
                  <c:v>1.531335224604608E-2</c:v>
                </c:pt>
                <c:pt idx="1027">
                  <c:v>1.531055581226814E-2</c:v>
                </c:pt>
                <c:pt idx="1028">
                  <c:v>1.5307709935939674E-2</c:v>
                </c:pt>
                <c:pt idx="1029">
                  <c:v>1.5304816126791243E-2</c:v>
                </c:pt>
                <c:pt idx="1030">
                  <c:v>1.5301780342850742E-2</c:v>
                </c:pt>
                <c:pt idx="1031">
                  <c:v>1.5298798074593053E-2</c:v>
                </c:pt>
                <c:pt idx="1032">
                  <c:v>1.5295772371454979E-2</c:v>
                </c:pt>
                <c:pt idx="1033">
                  <c:v>1.5292704751329282E-2</c:v>
                </c:pt>
                <c:pt idx="1034">
                  <c:v>1.52895967321012E-2</c:v>
                </c:pt>
                <c:pt idx="1035">
                  <c:v>1.5286531226892348E-2</c:v>
                </c:pt>
                <c:pt idx="1036">
                  <c:v>1.5283343908394869E-2</c:v>
                </c:pt>
                <c:pt idx="1037">
                  <c:v>1.5280119225204995E-2</c:v>
                </c:pt>
                <c:pt idx="1038">
                  <c:v>1.5276857177505076E-2</c:v>
                </c:pt>
                <c:pt idx="1039">
                  <c:v>1.5273557765477031E-2</c:v>
                </c:pt>
                <c:pt idx="1040">
                  <c:v>1.5270220989306731E-2</c:v>
                </c:pt>
                <c:pt idx="1041">
                  <c:v>1.526684684918006E-2</c:v>
                </c:pt>
                <c:pt idx="1042">
                  <c:v>1.5263435345287298E-2</c:v>
                </c:pt>
                <c:pt idx="1043">
                  <c:v>1.5259868333197165E-2</c:v>
                </c:pt>
                <c:pt idx="1044">
                  <c:v>1.5256331070591909E-2</c:v>
                </c:pt>
                <c:pt idx="1045">
                  <c:v>1.5252815921973667E-2</c:v>
                </c:pt>
                <c:pt idx="1046">
                  <c:v>1.5249263414887363E-2</c:v>
                </c:pt>
                <c:pt idx="1047">
                  <c:v>1.5245673549530464E-2</c:v>
                </c:pt>
                <c:pt idx="1048">
                  <c:v>1.5242091716632458E-2</c:v>
                </c:pt>
                <c:pt idx="1049">
                  <c:v>1.5238424314390101E-2</c:v>
                </c:pt>
                <c:pt idx="1050">
                  <c:v>1.5234719552973995E-2</c:v>
                </c:pt>
                <c:pt idx="1051">
                  <c:v>1.5230977432590314E-2</c:v>
                </c:pt>
                <c:pt idx="1052">
                  <c:v>1.5227163855672672E-2</c:v>
                </c:pt>
                <c:pt idx="1053">
                  <c:v>1.5223349844916901E-2</c:v>
                </c:pt>
                <c:pt idx="1054">
                  <c:v>1.5219498477318469E-2</c:v>
                </c:pt>
                <c:pt idx="1055">
                  <c:v>1.5215609753090966E-2</c:v>
                </c:pt>
                <c:pt idx="1056">
                  <c:v>1.5211683672448422E-2</c:v>
                </c:pt>
                <c:pt idx="1057">
                  <c:v>1.5207740183730681E-2</c:v>
                </c:pt>
                <c:pt idx="1058">
                  <c:v>1.5203736556500157E-2</c:v>
                </c:pt>
                <c:pt idx="1059">
                  <c:v>1.5199695572020062E-2</c:v>
                </c:pt>
                <c:pt idx="1060">
                  <c:v>1.5195617230514833E-2</c:v>
                </c:pt>
                <c:pt idx="1061">
                  <c:v>1.519149293066205E-2</c:v>
                </c:pt>
                <c:pt idx="1062">
                  <c:v>1.5187342716149804E-2</c:v>
                </c:pt>
                <c:pt idx="1063">
                  <c:v>1.5183155146781653E-2</c:v>
                </c:pt>
                <c:pt idx="1064">
                  <c:v>1.5178930222788196E-2</c:v>
                </c:pt>
                <c:pt idx="1065">
                  <c:v>1.5174667944404068E-2</c:v>
                </c:pt>
                <c:pt idx="1066">
                  <c:v>1.5170368311863001E-2</c:v>
                </c:pt>
                <c:pt idx="1067">
                  <c:v>1.5166031325402314E-2</c:v>
                </c:pt>
                <c:pt idx="1068">
                  <c:v>1.5161656985262012E-2</c:v>
                </c:pt>
                <c:pt idx="1069">
                  <c:v>1.5157201985291417E-2</c:v>
                </c:pt>
                <c:pt idx="1070">
                  <c:v>1.5152744381267824E-2</c:v>
                </c:pt>
                <c:pt idx="1071">
                  <c:v>1.5148249419876832E-2</c:v>
                </c:pt>
                <c:pt idx="1072">
                  <c:v>1.5143717101369948E-2</c:v>
                </c:pt>
                <c:pt idx="1073">
                  <c:v>1.5139147426001765E-2</c:v>
                </c:pt>
                <c:pt idx="1074">
                  <c:v>1.5134569380019402E-2</c:v>
                </c:pt>
                <c:pt idx="1075">
                  <c:v>1.5129927851680991E-2</c:v>
                </c:pt>
                <c:pt idx="1076">
                  <c:v>1.51252489687207E-2</c:v>
                </c:pt>
                <c:pt idx="1077">
                  <c:v>1.5120532731400269E-2</c:v>
                </c:pt>
                <c:pt idx="1078">
                  <c:v>1.5115738705281975E-2</c:v>
                </c:pt>
                <c:pt idx="1079">
                  <c:v>1.5110944894199878E-2</c:v>
                </c:pt>
                <c:pt idx="1080">
                  <c:v>1.5106113728094117E-2</c:v>
                </c:pt>
                <c:pt idx="1081">
                  <c:v>1.5101245207236021E-2</c:v>
                </c:pt>
                <c:pt idx="1082">
                  <c:v>1.5096339331897801E-2</c:v>
                </c:pt>
                <c:pt idx="1083">
                  <c:v>1.5091450880776347E-2</c:v>
                </c:pt>
                <c:pt idx="1084">
                  <c:v>1.5086473170412014E-2</c:v>
                </c:pt>
                <c:pt idx="1085">
                  <c:v>1.5081458107849662E-2</c:v>
                </c:pt>
                <c:pt idx="1086">
                  <c:v>1.5076405693368745E-2</c:v>
                </c:pt>
                <c:pt idx="1087">
                  <c:v>1.507124964771408E-2</c:v>
                </c:pt>
                <c:pt idx="1088">
                  <c:v>1.5066119651348501E-2</c:v>
                </c:pt>
                <c:pt idx="1089">
                  <c:v>1.5060952302472574E-2</c:v>
                </c:pt>
                <c:pt idx="1090">
                  <c:v>1.5055747601376566E-2</c:v>
                </c:pt>
                <c:pt idx="1091">
                  <c:v>1.5050505548352511E-2</c:v>
                </c:pt>
                <c:pt idx="1092">
                  <c:v>1.5045226143694202E-2</c:v>
                </c:pt>
                <c:pt idx="1093">
                  <c:v>1.5039909387697193E-2</c:v>
                </c:pt>
                <c:pt idx="1094">
                  <c:v>1.5034555280659678E-2</c:v>
                </c:pt>
                <c:pt idx="1095">
                  <c:v>1.5029253173894383E-2</c:v>
                </c:pt>
                <c:pt idx="1096">
                  <c:v>1.5024010903393425E-2</c:v>
                </c:pt>
                <c:pt idx="1097">
                  <c:v>1.5018553419863993E-2</c:v>
                </c:pt>
                <c:pt idx="1098">
                  <c:v>1.5013058590789575E-2</c:v>
                </c:pt>
                <c:pt idx="1099">
                  <c:v>1.5007526416474204E-2</c:v>
                </c:pt>
                <c:pt idx="1100">
                  <c:v>1.5001853638672312E-2</c:v>
                </c:pt>
                <c:pt idx="1101">
                  <c:v>1.4996243877700106E-2</c:v>
                </c:pt>
                <c:pt idx="1102">
                  <c:v>1.4990596770987345E-2</c:v>
                </c:pt>
                <c:pt idx="1103">
                  <c:v>1.4984912318847975E-2</c:v>
                </c:pt>
                <c:pt idx="1104">
                  <c:v>1.4979305377023733E-2</c:v>
                </c:pt>
                <c:pt idx="1105">
                  <c:v>1.4973549137738747E-2</c:v>
                </c:pt>
                <c:pt idx="1106">
                  <c:v>1.4967755555391656E-2</c:v>
                </c:pt>
                <c:pt idx="1107">
                  <c:v>1.4961924630301719E-2</c:v>
                </c:pt>
                <c:pt idx="1108">
                  <c:v>1.4956056362790883E-2</c:v>
                </c:pt>
                <c:pt idx="1109">
                  <c:v>1.4950021369850599E-2</c:v>
                </c:pt>
                <c:pt idx="1110">
                  <c:v>1.4944075508667208E-2</c:v>
                </c:pt>
                <c:pt idx="1111">
                  <c:v>1.4938092304637773E-2</c:v>
                </c:pt>
                <c:pt idx="1112">
                  <c:v>1.4931208631667083E-2</c:v>
                </c:pt>
                <c:pt idx="1113">
                  <c:v>1.492528685572656E-2</c:v>
                </c:pt>
                <c:pt idx="1114">
                  <c:v>1.4919189206237094E-2</c:v>
                </c:pt>
                <c:pt idx="1115">
                  <c:v>1.4913054216683342E-2</c:v>
                </c:pt>
                <c:pt idx="1116">
                  <c:v>1.4906881887405158E-2</c:v>
                </c:pt>
                <c:pt idx="1117">
                  <c:v>1.4900672218741057E-2</c:v>
                </c:pt>
                <c:pt idx="1118">
                  <c:v>1.4894425211035373E-2</c:v>
                </c:pt>
                <c:pt idx="1119">
                  <c:v>1.4888140864631994E-2</c:v>
                </c:pt>
                <c:pt idx="1120">
                  <c:v>1.4881819179877494E-2</c:v>
                </c:pt>
                <c:pt idx="1121">
                  <c:v>1.487513025112761E-2</c:v>
                </c:pt>
                <c:pt idx="1122">
                  <c:v>1.4868222267361448E-2</c:v>
                </c:pt>
                <c:pt idx="1123">
                  <c:v>1.4861773927180374E-2</c:v>
                </c:pt>
                <c:pt idx="1124">
                  <c:v>1.4855288243178135E-2</c:v>
                </c:pt>
                <c:pt idx="1125">
                  <c:v>1.4848765215723796E-2</c:v>
                </c:pt>
                <c:pt idx="1126">
                  <c:v>1.4842745784099094E-2</c:v>
                </c:pt>
                <c:pt idx="1127">
                  <c:v>1.4836156873421836E-2</c:v>
                </c:pt>
                <c:pt idx="1128">
                  <c:v>1.4829530624506006E-2</c:v>
                </c:pt>
                <c:pt idx="1129">
                  <c:v>1.4822867037722291E-2</c:v>
                </c:pt>
                <c:pt idx="1130">
                  <c:v>1.48155899396733E-2</c:v>
                </c:pt>
                <c:pt idx="1131">
                  <c:v>1.4808842859340835E-2</c:v>
                </c:pt>
                <c:pt idx="1132">
                  <c:v>1.480205843818766E-2</c:v>
                </c:pt>
                <c:pt idx="1133">
                  <c:v>1.4795236676599398E-2</c:v>
                </c:pt>
                <c:pt idx="1134">
                  <c:v>1.4788989048857353E-2</c:v>
                </c:pt>
                <c:pt idx="1135">
                  <c:v>1.4782101442739771E-2</c:v>
                </c:pt>
                <c:pt idx="1136">
                  <c:v>1.4775176501398715E-2</c:v>
                </c:pt>
                <c:pt idx="1137">
                  <c:v>1.4768214225220374E-2</c:v>
                </c:pt>
                <c:pt idx="1138">
                  <c:v>1.4761214614593147E-2</c:v>
                </c:pt>
                <c:pt idx="1139">
                  <c:v>1.4753521979720506E-2</c:v>
                </c:pt>
                <c:pt idx="1140">
                  <c:v>1.4746438846027447E-2</c:v>
                </c:pt>
                <c:pt idx="1141">
                  <c:v>1.4739318375051392E-2</c:v>
                </c:pt>
                <c:pt idx="1142">
                  <c:v>1.473216056719583E-2</c:v>
                </c:pt>
                <c:pt idx="1143">
                  <c:v>1.4724965422866425E-2</c:v>
                </c:pt>
                <c:pt idx="1144">
                  <c:v>1.4717732942471027E-2</c:v>
                </c:pt>
                <c:pt idx="1145">
                  <c:v>1.4710463126419658E-2</c:v>
                </c:pt>
                <c:pt idx="1146">
                  <c:v>1.4703155975124085E-2</c:v>
                </c:pt>
                <c:pt idx="1147">
                  <c:v>1.4696538133836468E-2</c:v>
                </c:pt>
                <c:pt idx="1148">
                  <c:v>1.4689654108337219E-2</c:v>
                </c:pt>
                <c:pt idx="1149">
                  <c:v>1.4682249771442859E-2</c:v>
                </c:pt>
                <c:pt idx="1150">
                  <c:v>1.4674808107553705E-2</c:v>
                </c:pt>
                <c:pt idx="1151">
                  <c:v>1.4667329117080366E-2</c:v>
                </c:pt>
                <c:pt idx="1152">
                  <c:v>1.4659556630813827E-2</c:v>
                </c:pt>
                <c:pt idx="1153">
                  <c:v>1.4652000020034986E-2</c:v>
                </c:pt>
                <c:pt idx="1154">
                  <c:v>1.4644406082609114E-2</c:v>
                </c:pt>
                <c:pt idx="1155">
                  <c:v>1.4636774818957031E-2</c:v>
                </c:pt>
                <c:pt idx="1156">
                  <c:v>1.4629374280460386E-2</c:v>
                </c:pt>
                <c:pt idx="1157">
                  <c:v>1.4621671339216118E-2</c:v>
                </c:pt>
                <c:pt idx="1158">
                  <c:v>1.461393107431876E-2</c:v>
                </c:pt>
                <c:pt idx="1159">
                  <c:v>1.4606153486195039E-2</c:v>
                </c:pt>
                <c:pt idx="1160">
                  <c:v>1.4598338575273472E-2</c:v>
                </c:pt>
                <c:pt idx="1161">
                  <c:v>1.459020341013993E-2</c:v>
                </c:pt>
                <c:pt idx="1162">
                  <c:v>1.4582310874871156E-2</c:v>
                </c:pt>
                <c:pt idx="1163">
                  <c:v>1.4574381016819743E-2</c:v>
                </c:pt>
                <c:pt idx="1164">
                  <c:v>1.4565272621101502E-2</c:v>
                </c:pt>
                <c:pt idx="1165">
                  <c:v>1.4557558073246862E-2</c:v>
                </c:pt>
                <c:pt idx="1166">
                  <c:v>1.4549513917770707E-2</c:v>
                </c:pt>
                <c:pt idx="1167">
                  <c:v>1.4541432951544869E-2</c:v>
                </c:pt>
                <c:pt idx="1168">
                  <c:v>1.4533316247725985E-2</c:v>
                </c:pt>
                <c:pt idx="1169">
                  <c:v>1.4525164913887606E-2</c:v>
                </c:pt>
                <c:pt idx="1170">
                  <c:v>1.4516980057584471E-2</c:v>
                </c:pt>
                <c:pt idx="1171">
                  <c:v>1.4508762786356995E-2</c:v>
                </c:pt>
                <c:pt idx="1172">
                  <c:v>1.450051420772947E-2</c:v>
                </c:pt>
                <c:pt idx="1173">
                  <c:v>1.4491920236273714E-2</c:v>
                </c:pt>
                <c:pt idx="1174">
                  <c:v>1.448265813341012E-2</c:v>
                </c:pt>
                <c:pt idx="1175">
                  <c:v>1.4474315045234555E-2</c:v>
                </c:pt>
                <c:pt idx="1176">
                  <c:v>1.4465945469499919E-2</c:v>
                </c:pt>
                <c:pt idx="1177">
                  <c:v>1.4457550489880414E-2</c:v>
                </c:pt>
                <c:pt idx="1178">
                  <c:v>1.4449131190034031E-2</c:v>
                </c:pt>
                <c:pt idx="1179">
                  <c:v>1.4436507124402431E-2</c:v>
                </c:pt>
                <c:pt idx="1180">
                  <c:v>1.4428032935659696E-2</c:v>
                </c:pt>
                <c:pt idx="1181">
                  <c:v>1.4419538169406216E-2</c:v>
                </c:pt>
                <c:pt idx="1182">
                  <c:v>1.4410693753845629E-2</c:v>
                </c:pt>
                <c:pt idx="1183">
                  <c:v>1.4402159954337083E-2</c:v>
                </c:pt>
                <c:pt idx="1184">
                  <c:v>1.4393608909544997E-2</c:v>
                </c:pt>
                <c:pt idx="1185">
                  <c:v>1.4385041708835335E-2</c:v>
                </c:pt>
                <c:pt idx="1186">
                  <c:v>1.4376794011361377E-2</c:v>
                </c:pt>
                <c:pt idx="1187">
                  <c:v>1.43681987813207E-2</c:v>
                </c:pt>
                <c:pt idx="1188">
                  <c:v>1.4359590640692079E-2</c:v>
                </c:pt>
                <c:pt idx="1189">
                  <c:v>1.4350970684675611E-2</c:v>
                </c:pt>
                <c:pt idx="1190">
                  <c:v>1.43416628773543E-2</c:v>
                </c:pt>
                <c:pt idx="1191">
                  <c:v>1.4333360232002225E-2</c:v>
                </c:pt>
                <c:pt idx="1192">
                  <c:v>1.4324710170165303E-2</c:v>
                </c:pt>
                <c:pt idx="1193">
                  <c:v>1.4316051421987538E-2</c:v>
                </c:pt>
                <c:pt idx="1194">
                  <c:v>1.4307383987582573E-2</c:v>
                </c:pt>
                <c:pt idx="1195">
                  <c:v>1.4298707867063604E-2</c:v>
                </c:pt>
                <c:pt idx="1196">
                  <c:v>1.4290023060544273E-2</c:v>
                </c:pt>
                <c:pt idx="1197">
                  <c:v>1.4281329568138223E-2</c:v>
                </c:pt>
                <c:pt idx="1198">
                  <c:v>1.4272627389958653E-2</c:v>
                </c:pt>
                <c:pt idx="1199">
                  <c:v>1.4264610722553004E-2</c:v>
                </c:pt>
                <c:pt idx="1200">
                  <c:v>1.4255893092727612E-2</c:v>
                </c:pt>
                <c:pt idx="1201">
                  <c:v>1.4247166777717367E-2</c:v>
                </c:pt>
                <c:pt idx="1202">
                  <c:v>1.4238431777633592E-2</c:v>
                </c:pt>
                <c:pt idx="1203">
                  <c:v>1.4229337204889874E-2</c:v>
                </c:pt>
                <c:pt idx="1204">
                  <c:v>1.4220583874748297E-2</c:v>
                </c:pt>
                <c:pt idx="1205">
                  <c:v>1.4211821859753259E-2</c:v>
                </c:pt>
                <c:pt idx="1206">
                  <c:v>1.4203051160017693E-2</c:v>
                </c:pt>
                <c:pt idx="1207">
                  <c:v>1.4194271775657631E-2</c:v>
                </c:pt>
                <c:pt idx="1208">
                  <c:v>1.4185839396943669E-2</c:v>
                </c:pt>
                <c:pt idx="1209">
                  <c:v>1.4177043604522488E-2</c:v>
                </c:pt>
                <c:pt idx="1210">
                  <c:v>1.4168239127935318E-2</c:v>
                </c:pt>
                <c:pt idx="1211">
                  <c:v>1.415942596729705E-2</c:v>
                </c:pt>
                <c:pt idx="1212">
                  <c:v>1.4150244588471798E-2</c:v>
                </c:pt>
                <c:pt idx="1213">
                  <c:v>1.4141413098759841E-2</c:v>
                </c:pt>
                <c:pt idx="1214">
                  <c:v>1.4132572925223665E-2</c:v>
                </c:pt>
                <c:pt idx="1215">
                  <c:v>1.4123724067978859E-2</c:v>
                </c:pt>
                <c:pt idx="1216">
                  <c:v>1.4114866527140576E-2</c:v>
                </c:pt>
                <c:pt idx="1217">
                  <c:v>1.4106364644777913E-2</c:v>
                </c:pt>
                <c:pt idx="1218">
                  <c:v>1.4097490698977949E-2</c:v>
                </c:pt>
                <c:pt idx="1219">
                  <c:v>1.4088608070041109E-2</c:v>
                </c:pt>
                <c:pt idx="1220">
                  <c:v>1.4079716758083616E-2</c:v>
                </c:pt>
                <c:pt idx="1221">
                  <c:v>1.4070816763219024E-2</c:v>
                </c:pt>
                <c:pt idx="1222">
                  <c:v>1.4061908085564453E-2</c:v>
                </c:pt>
                <c:pt idx="1223">
                  <c:v>1.4052990725233009E-2</c:v>
                </c:pt>
                <c:pt idx="1224">
                  <c:v>1.4044064682341361E-2</c:v>
                </c:pt>
                <c:pt idx="1225">
                  <c:v>1.4034385775453885E-2</c:v>
                </c:pt>
                <c:pt idx="1226">
                  <c:v>1.4025440442251737E-2</c:v>
                </c:pt>
                <c:pt idx="1227">
                  <c:v>1.4016486426622753E-2</c:v>
                </c:pt>
                <c:pt idx="1228">
                  <c:v>1.4007523728684978E-2</c:v>
                </c:pt>
                <c:pt idx="1229">
                  <c:v>1.3998552348554695E-2</c:v>
                </c:pt>
                <c:pt idx="1230">
                  <c:v>1.3989949242790704E-2</c:v>
                </c:pt>
                <c:pt idx="1231">
                  <c:v>1.3980961461936149E-2</c:v>
                </c:pt>
                <c:pt idx="1232">
                  <c:v>1.3971964999344208E-2</c:v>
                </c:pt>
                <c:pt idx="1233">
                  <c:v>1.3962959855133126E-2</c:v>
                </c:pt>
                <c:pt idx="1234">
                  <c:v>1.3953565219135379E-2</c:v>
                </c:pt>
                <c:pt idx="1235">
                  <c:v>1.3944541748321526E-2</c:v>
                </c:pt>
                <c:pt idx="1236">
                  <c:v>1.393550959613884E-2</c:v>
                </c:pt>
                <c:pt idx="1237">
                  <c:v>1.3926468762706692E-2</c:v>
                </c:pt>
                <c:pt idx="1238">
                  <c:v>1.3917803913886344E-2</c:v>
                </c:pt>
                <c:pt idx="1239">
                  <c:v>1.3908746682421045E-2</c:v>
                </c:pt>
                <c:pt idx="1240">
                  <c:v>1.3899680770157699E-2</c:v>
                </c:pt>
                <c:pt idx="1241">
                  <c:v>1.3890606177215881E-2</c:v>
                </c:pt>
                <c:pt idx="1242">
                  <c:v>1.3881522903712067E-2</c:v>
                </c:pt>
                <c:pt idx="1243">
                  <c:v>1.3872041462486514E-2</c:v>
                </c:pt>
                <c:pt idx="1244">
                  <c:v>1.3862939863619568E-2</c:v>
                </c:pt>
                <c:pt idx="1245">
                  <c:v>1.3853829584451489E-2</c:v>
                </c:pt>
                <c:pt idx="1246">
                  <c:v>1.3844710625101642E-2</c:v>
                </c:pt>
                <c:pt idx="1247">
                  <c:v>1.3835582985688957E-2</c:v>
                </c:pt>
                <c:pt idx="1248">
                  <c:v>1.3826446666332797E-2</c:v>
                </c:pt>
                <c:pt idx="1249">
                  <c:v>1.3817301667152974E-2</c:v>
                </c:pt>
                <c:pt idx="1250">
                  <c:v>1.380814798826885E-2</c:v>
                </c:pt>
                <c:pt idx="1251">
                  <c:v>1.3800176943416046E-2</c:v>
                </c:pt>
                <c:pt idx="1252">
                  <c:v>1.3791008801400691E-2</c:v>
                </c:pt>
                <c:pt idx="1253">
                  <c:v>1.3781831980308381E-2</c:v>
                </c:pt>
                <c:pt idx="1254">
                  <c:v>1.377264648025733E-2</c:v>
                </c:pt>
                <c:pt idx="1255">
                  <c:v>1.3763452301364852E-2</c:v>
                </c:pt>
                <c:pt idx="1256">
                  <c:v>1.3753847614031459E-2</c:v>
                </c:pt>
                <c:pt idx="1257">
                  <c:v>1.3744635112093121E-2</c:v>
                </c:pt>
                <c:pt idx="1258">
                  <c:v>1.3735413931583217E-2</c:v>
                </c:pt>
                <c:pt idx="1259">
                  <c:v>1.3726184072620641E-2</c:v>
                </c:pt>
                <c:pt idx="1260">
                  <c:v>1.3716945535325186E-2</c:v>
                </c:pt>
                <c:pt idx="1261">
                  <c:v>1.3708104978989392E-2</c:v>
                </c:pt>
                <c:pt idx="1262">
                  <c:v>1.369885005153027E-2</c:v>
                </c:pt>
                <c:pt idx="1263">
                  <c:v>1.3689586446180334E-2</c:v>
                </c:pt>
                <c:pt idx="1264">
                  <c:v>1.3679904605205859E-2</c:v>
                </c:pt>
                <c:pt idx="1265">
                  <c:v>1.3670622678040593E-2</c:v>
                </c:pt>
                <c:pt idx="1266">
                  <c:v>1.3661332073261173E-2</c:v>
                </c:pt>
                <c:pt idx="1267">
                  <c:v>1.365203279098739E-2</c:v>
                </c:pt>
                <c:pt idx="1268">
                  <c:v>1.3641394414469399E-2</c:v>
                </c:pt>
                <c:pt idx="1269">
                  <c:v>1.3632491066678789E-2</c:v>
                </c:pt>
                <c:pt idx="1270">
                  <c:v>1.3623165479862904E-2</c:v>
                </c:pt>
                <c:pt idx="1271">
                  <c:v>1.3613831216128762E-2</c:v>
                </c:pt>
                <c:pt idx="1272">
                  <c:v>1.3604488275596812E-2</c:v>
                </c:pt>
                <c:pt idx="1273">
                  <c:v>1.3595136658387507E-2</c:v>
                </c:pt>
                <c:pt idx="1274">
                  <c:v>1.3585776364620397E-2</c:v>
                </c:pt>
                <c:pt idx="1275">
                  <c:v>1.3576407394417279E-2</c:v>
                </c:pt>
                <c:pt idx="1276">
                  <c:v>1.3567029747897707E-2</c:v>
                </c:pt>
                <c:pt idx="1277">
                  <c:v>1.355637632126286E-2</c:v>
                </c:pt>
                <c:pt idx="1278">
                  <c:v>1.3546978420212293E-2</c:v>
                </c:pt>
                <c:pt idx="1279">
                  <c:v>1.3537571842991749E-2</c:v>
                </c:pt>
                <c:pt idx="1280">
                  <c:v>1.3528156589725443E-2</c:v>
                </c:pt>
                <c:pt idx="1281">
                  <c:v>1.3518732660535823E-2</c:v>
                </c:pt>
                <c:pt idx="1282">
                  <c:v>1.3509727364208772E-2</c:v>
                </c:pt>
                <c:pt idx="1283">
                  <c:v>1.3500287051337628E-2</c:v>
                </c:pt>
                <c:pt idx="1284">
                  <c:v>1.3490838062982062E-2</c:v>
                </c:pt>
                <c:pt idx="1285">
                  <c:v>1.3481380399264747E-2</c:v>
                </c:pt>
                <c:pt idx="1286">
                  <c:v>1.3471482880059026E-2</c:v>
                </c:pt>
                <c:pt idx="1287">
                  <c:v>1.3462006897923007E-2</c:v>
                </c:pt>
                <c:pt idx="1288">
                  <c:v>1.3452522240728758E-2</c:v>
                </c:pt>
                <c:pt idx="1289">
                  <c:v>1.3443028908600487E-2</c:v>
                </c:pt>
                <c:pt idx="1290">
                  <c:v>1.3433961954557179E-2</c:v>
                </c:pt>
                <c:pt idx="1291">
                  <c:v>1.3424452241254896E-2</c:v>
                </c:pt>
                <c:pt idx="1292">
                  <c:v>1.3414933853454474E-2</c:v>
                </c:pt>
                <c:pt idx="1293">
                  <c:v>1.3405406791279034E-2</c:v>
                </c:pt>
                <c:pt idx="1294">
                  <c:v>1.3395871054852137E-2</c:v>
                </c:pt>
                <c:pt idx="1295">
                  <c:v>1.3385886749174097E-2</c:v>
                </c:pt>
                <c:pt idx="1296">
                  <c:v>1.3376332695989155E-2</c:v>
                </c:pt>
                <c:pt idx="1297">
                  <c:v>1.3366769968866973E-2</c:v>
                </c:pt>
                <c:pt idx="1298">
                  <c:v>1.3357198567931765E-2</c:v>
                </c:pt>
                <c:pt idx="1299">
                  <c:v>1.3347618493309064E-2</c:v>
                </c:pt>
                <c:pt idx="1300">
                  <c:v>1.3338029745123521E-2</c:v>
                </c:pt>
                <c:pt idx="1301">
                  <c:v>1.3328432323501114E-2</c:v>
                </c:pt>
                <c:pt idx="1302">
                  <c:v>1.3318826228567376E-2</c:v>
                </c:pt>
                <c:pt idx="1303">
                  <c:v>1.3310554087754303E-2</c:v>
                </c:pt>
                <c:pt idx="1304">
                  <c:v>1.3300933553762079E-2</c:v>
                </c:pt>
                <c:pt idx="1305">
                  <c:v>1.3291304346997943E-2</c:v>
                </c:pt>
                <c:pt idx="1306">
                  <c:v>1.3281666467584137E-2</c:v>
                </c:pt>
                <c:pt idx="1307">
                  <c:v>1.3272019915646036E-2</c:v>
                </c:pt>
                <c:pt idx="1308">
                  <c:v>1.3261912406467099E-2</c:v>
                </c:pt>
                <c:pt idx="1309">
                  <c:v>1.3252247540546621E-2</c:v>
                </c:pt>
                <c:pt idx="1310">
                  <c:v>1.3242574002422944E-2</c:v>
                </c:pt>
                <c:pt idx="1311">
                  <c:v>1.3232891792221644E-2</c:v>
                </c:pt>
                <c:pt idx="1312">
                  <c:v>1.3223657072426417E-2</c:v>
                </c:pt>
                <c:pt idx="1313">
                  <c:v>1.321395848794767E-2</c:v>
                </c:pt>
                <c:pt idx="1314">
                  <c:v>1.3204251231815093E-2</c:v>
                </c:pt>
                <c:pt idx="1315">
                  <c:v>1.3194535304153165E-2</c:v>
                </c:pt>
                <c:pt idx="1316">
                  <c:v>1.3184350664436656E-2</c:v>
                </c:pt>
                <c:pt idx="1317">
                  <c:v>1.3174616424402288E-2</c:v>
                </c:pt>
                <c:pt idx="1318">
                  <c:v>1.3164873513169785E-2</c:v>
                </c:pt>
                <c:pt idx="1319">
                  <c:v>1.3155121930863829E-2</c:v>
                </c:pt>
                <c:pt idx="1320">
                  <c:v>1.3145361677611338E-2</c:v>
                </c:pt>
                <c:pt idx="1321">
                  <c:v>1.3136057643075058E-2</c:v>
                </c:pt>
                <c:pt idx="1322">
                  <c:v>1.3126281018214158E-2</c:v>
                </c:pt>
                <c:pt idx="1323">
                  <c:v>1.3116495722826908E-2</c:v>
                </c:pt>
                <c:pt idx="1324">
                  <c:v>1.3106701757039136E-2</c:v>
                </c:pt>
                <c:pt idx="1325">
                  <c:v>1.3096899120977111E-2</c:v>
                </c:pt>
                <c:pt idx="1326">
                  <c:v>1.3087087814766207E-2</c:v>
                </c:pt>
                <c:pt idx="1327">
                  <c:v>1.3077267838533593E-2</c:v>
                </c:pt>
                <c:pt idx="1328">
                  <c:v>1.3067439192404643E-2</c:v>
                </c:pt>
                <c:pt idx="1329">
                  <c:v>1.3056183615259504E-2</c:v>
                </c:pt>
                <c:pt idx="1330">
                  <c:v>1.3046334719012939E-2</c:v>
                </c:pt>
                <c:pt idx="1331">
                  <c:v>1.3036477153143091E-2</c:v>
                </c:pt>
                <c:pt idx="1332">
                  <c:v>1.3026610917779012E-2</c:v>
                </c:pt>
                <c:pt idx="1333">
                  <c:v>1.3016736013049764E-2</c:v>
                </c:pt>
                <c:pt idx="1334">
                  <c:v>1.300733014829397E-2</c:v>
                </c:pt>
                <c:pt idx="1335">
                  <c:v>1.2997438875644739E-2</c:v>
                </c:pt>
                <c:pt idx="1336">
                  <c:v>1.2987538934050148E-2</c:v>
                </c:pt>
                <c:pt idx="1337">
                  <c:v>1.2977630323639071E-2</c:v>
                </c:pt>
                <c:pt idx="1338">
                  <c:v>1.2967231453448238E-2</c:v>
                </c:pt>
                <c:pt idx="1339">
                  <c:v>1.2957304535243011E-2</c:v>
                </c:pt>
                <c:pt idx="1340">
                  <c:v>1.2947368948578657E-2</c:v>
                </c:pt>
                <c:pt idx="1341">
                  <c:v>1.2937424693585114E-2</c:v>
                </c:pt>
                <c:pt idx="1342">
                  <c:v>1.2927957243842245E-2</c:v>
                </c:pt>
                <c:pt idx="1343">
                  <c:v>1.2917996623238677E-2</c:v>
                </c:pt>
                <c:pt idx="1344">
                  <c:v>1.2908027334722978E-2</c:v>
                </c:pt>
                <c:pt idx="1345">
                  <c:v>1.2898049378424023E-2</c:v>
                </c:pt>
                <c:pt idx="1346">
                  <c:v>1.2888062754471576E-2</c:v>
                </c:pt>
                <c:pt idx="1347">
                  <c:v>1.2877577136000219E-2</c:v>
                </c:pt>
                <c:pt idx="1348">
                  <c:v>1.2867572206349438E-2</c:v>
                </c:pt>
                <c:pt idx="1349">
                  <c:v>1.2857558609412061E-2</c:v>
                </c:pt>
                <c:pt idx="1350">
                  <c:v>1.2847536345320223E-2</c:v>
                </c:pt>
                <c:pt idx="1351">
                  <c:v>1.2837505414203868E-2</c:v>
                </c:pt>
                <c:pt idx="1352">
                  <c:v>1.2827465816195134E-2</c:v>
                </c:pt>
                <c:pt idx="1353">
                  <c:v>1.2817417551424839E-2</c:v>
                </c:pt>
                <c:pt idx="1354">
                  <c:v>1.2807360620024246E-2</c:v>
                </c:pt>
                <c:pt idx="1355">
                  <c:v>1.2798291105527944E-2</c:v>
                </c:pt>
                <c:pt idx="1356">
                  <c:v>1.278871763932439E-2</c:v>
                </c:pt>
                <c:pt idx="1357">
                  <c:v>1.2778637621654381E-2</c:v>
                </c:pt>
                <c:pt idx="1358">
                  <c:v>1.2768548937928108E-2</c:v>
                </c:pt>
                <c:pt idx="1359">
                  <c:v>1.2758451588276766E-2</c:v>
                </c:pt>
                <c:pt idx="1360">
                  <c:v>1.2747842832826343E-2</c:v>
                </c:pt>
                <c:pt idx="1361">
                  <c:v>1.2737727180724259E-2</c:v>
                </c:pt>
                <c:pt idx="1362">
                  <c:v>1.2727602863073232E-2</c:v>
                </c:pt>
                <c:pt idx="1363">
                  <c:v>1.2717469880004181E-2</c:v>
                </c:pt>
                <c:pt idx="1364">
                  <c:v>1.2707834855686665E-2</c:v>
                </c:pt>
                <c:pt idx="1365">
                  <c:v>1.2697685513213625E-2</c:v>
                </c:pt>
                <c:pt idx="1366">
                  <c:v>1.2687527505725832E-2</c:v>
                </c:pt>
                <c:pt idx="1367">
                  <c:v>1.2677360833354483E-2</c:v>
                </c:pt>
                <c:pt idx="1368">
                  <c:v>1.2667185496230774E-2</c:v>
                </c:pt>
                <c:pt idx="1369">
                  <c:v>1.2656490015158107E-2</c:v>
                </c:pt>
                <c:pt idx="1370">
                  <c:v>1.2646296377838031E-2</c:v>
                </c:pt>
                <c:pt idx="1371">
                  <c:v>1.2636094076151756E-2</c:v>
                </c:pt>
                <c:pt idx="1372">
                  <c:v>1.2625883110230642E-2</c:v>
                </c:pt>
                <c:pt idx="1373">
                  <c:v>1.2616178843903047E-2</c:v>
                </c:pt>
                <c:pt idx="1374">
                  <c:v>1.2605951521014038E-2</c:v>
                </c:pt>
                <c:pt idx="1375">
                  <c:v>1.2595715534291048E-2</c:v>
                </c:pt>
                <c:pt idx="1376">
                  <c:v>1.258547088386482E-2</c:v>
                </c:pt>
                <c:pt idx="1377">
                  <c:v>1.2575217569867896E-2</c:v>
                </c:pt>
                <c:pt idx="1378">
                  <c:v>1.2564955592431025E-2</c:v>
                </c:pt>
                <c:pt idx="1379">
                  <c:v>1.2554684951687196E-2</c:v>
                </c:pt>
                <c:pt idx="1380">
                  <c:v>1.2544405647768051E-2</c:v>
                </c:pt>
                <c:pt idx="1381">
                  <c:v>1.2532547969073929E-2</c:v>
                </c:pt>
                <c:pt idx="1382">
                  <c:v>1.2522248425818524E-2</c:v>
                </c:pt>
                <c:pt idx="1383">
                  <c:v>1.2511940219791771E-2</c:v>
                </c:pt>
                <c:pt idx="1384">
                  <c:v>1.2501623351128447E-2</c:v>
                </c:pt>
                <c:pt idx="1385">
                  <c:v>1.2491297819962898E-2</c:v>
                </c:pt>
                <c:pt idx="1386">
                  <c:v>1.2481491823981386E-2</c:v>
                </c:pt>
                <c:pt idx="1387">
                  <c:v>1.2471149939337388E-2</c:v>
                </c:pt>
                <c:pt idx="1388">
                  <c:v>1.246079939259046E-2</c:v>
                </c:pt>
                <c:pt idx="1389">
                  <c:v>1.2450440183875682E-2</c:v>
                </c:pt>
                <c:pt idx="1390">
                  <c:v>1.2439540231333738E-2</c:v>
                </c:pt>
                <c:pt idx="1391">
                  <c:v>1.2429162727994983E-2</c:v>
                </c:pt>
                <c:pt idx="1392">
                  <c:v>1.241877656310101E-2</c:v>
                </c:pt>
                <c:pt idx="1393">
                  <c:v>1.2408381736788364E-2</c:v>
                </c:pt>
                <c:pt idx="1394">
                  <c:v>1.2397978249192712E-2</c:v>
                </c:pt>
                <c:pt idx="1395">
                  <c:v>1.238810303780296E-2</c:v>
                </c:pt>
                <c:pt idx="1396">
                  <c:v>1.2377683199087403E-2</c:v>
                </c:pt>
                <c:pt idx="1397">
                  <c:v>1.2367254699484612E-2</c:v>
                </c:pt>
                <c:pt idx="1398">
                  <c:v>1.2356817539129662E-2</c:v>
                </c:pt>
                <c:pt idx="1399">
                  <c:v>1.2345830896729934E-2</c:v>
                </c:pt>
                <c:pt idx="1400">
                  <c:v>1.2335375444294883E-2</c:v>
                </c:pt>
                <c:pt idx="1401">
                  <c:v>1.2324911331531319E-2</c:v>
                </c:pt>
                <c:pt idx="1402">
                  <c:v>1.231443855857535E-2</c:v>
                </c:pt>
                <c:pt idx="1403">
                  <c:v>1.2303957125564402E-2</c:v>
                </c:pt>
                <c:pt idx="1404">
                  <c:v>1.2293467032635019E-2</c:v>
                </c:pt>
                <c:pt idx="1405">
                  <c:v>1.2282968279925068E-2</c:v>
                </c:pt>
                <c:pt idx="1406">
                  <c:v>1.2272460867571094E-2</c:v>
                </c:pt>
                <c:pt idx="1407">
                  <c:v>1.2261944795710524E-2</c:v>
                </c:pt>
                <c:pt idx="1408">
                  <c:v>1.2252519078833282E-2</c:v>
                </c:pt>
                <c:pt idx="1409">
                  <c:v>1.2241987629989319E-2</c:v>
                </c:pt>
                <c:pt idx="1410">
                  <c:v>1.2231447522007085E-2</c:v>
                </c:pt>
                <c:pt idx="1411">
                  <c:v>1.2220898755021506E-2</c:v>
                </c:pt>
                <c:pt idx="1412">
                  <c:v>1.220978799138058E-2</c:v>
                </c:pt>
                <c:pt idx="1413">
                  <c:v>1.219922093608981E-2</c:v>
                </c:pt>
                <c:pt idx="1414">
                  <c:v>1.2188645222231587E-2</c:v>
                </c:pt>
                <c:pt idx="1415">
                  <c:v>1.2178060849942763E-2</c:v>
                </c:pt>
                <c:pt idx="1416">
                  <c:v>1.2168025039831876E-2</c:v>
                </c:pt>
                <c:pt idx="1417">
                  <c:v>1.2157424321698928E-2</c:v>
                </c:pt>
                <c:pt idx="1418">
                  <c:v>1.2146814945519606E-2</c:v>
                </c:pt>
                <c:pt idx="1419">
                  <c:v>1.21361969114324E-2</c:v>
                </c:pt>
                <c:pt idx="1420">
                  <c:v>1.2125570219573133E-2</c:v>
                </c:pt>
                <c:pt idx="1421">
                  <c:v>1.2114372796891797E-2</c:v>
                </c:pt>
                <c:pt idx="1422">
                  <c:v>1.2103727819451075E-2</c:v>
                </c:pt>
                <c:pt idx="1423">
                  <c:v>1.2093074184684281E-2</c:v>
                </c:pt>
                <c:pt idx="1424">
                  <c:v>1.2080888001463784E-2</c:v>
                </c:pt>
                <c:pt idx="1425">
                  <c:v>1.2070781909167293E-2</c:v>
                </c:pt>
                <c:pt idx="1426">
                  <c:v>1.2060102062900367E-2</c:v>
                </c:pt>
                <c:pt idx="1427">
                  <c:v>1.2049414471675395E-2</c:v>
                </c:pt>
                <c:pt idx="1428">
                  <c:v>1.2038721057582857E-2</c:v>
                </c:pt>
                <c:pt idx="1429">
                  <c:v>1.2028023804358278E-2</c:v>
                </c:pt>
                <c:pt idx="1430">
                  <c:v>1.2017324695696663E-2</c:v>
                </c:pt>
                <c:pt idx="1431">
                  <c:v>1.2006625715249819E-2</c:v>
                </c:pt>
                <c:pt idx="1432">
                  <c:v>1.199592884662903E-2</c:v>
                </c:pt>
                <c:pt idx="1433">
                  <c:v>1.1985236073401051E-2</c:v>
                </c:pt>
                <c:pt idx="1434">
                  <c:v>1.1972287349324548E-2</c:v>
                </c:pt>
                <c:pt idx="1435">
                  <c:v>1.1961613366077784E-2</c:v>
                </c:pt>
                <c:pt idx="1436">
                  <c:v>1.1950950138137406E-2</c:v>
                </c:pt>
                <c:pt idx="1437">
                  <c:v>1.1940299606480798E-2</c:v>
                </c:pt>
                <c:pt idx="1438">
                  <c:v>1.1931342925564669E-2</c:v>
                </c:pt>
                <c:pt idx="1439">
                  <c:v>1.1920718170074915E-2</c:v>
                </c:pt>
                <c:pt idx="1440">
                  <c:v>1.1910111530911236E-2</c:v>
                </c:pt>
                <c:pt idx="1441">
                  <c:v>1.1899524980530631E-2</c:v>
                </c:pt>
                <c:pt idx="1442">
                  <c:v>1.1887305323808477E-2</c:v>
                </c:pt>
                <c:pt idx="1443">
                  <c:v>1.1876771728087911E-2</c:v>
                </c:pt>
                <c:pt idx="1444">
                  <c:v>1.1866264414343736E-2</c:v>
                </c:pt>
                <c:pt idx="1445">
                  <c:v>1.1855785323227839E-2</c:v>
                </c:pt>
                <c:pt idx="1446">
                  <c:v>1.1846962593427341E-2</c:v>
                </c:pt>
                <c:pt idx="1447">
                  <c:v>1.1836537995014293E-2</c:v>
                </c:pt>
                <c:pt idx="1448">
                  <c:v>1.1826147291433569E-2</c:v>
                </c:pt>
                <c:pt idx="1449">
                  <c:v>1.1815792454817538E-2</c:v>
                </c:pt>
                <c:pt idx="1450">
                  <c:v>1.1803881127028851E-2</c:v>
                </c:pt>
                <c:pt idx="1451">
                  <c:v>1.1793612123110355E-2</c:v>
                </c:pt>
                <c:pt idx="1452">
                  <c:v>1.17833848998006E-2</c:v>
                </c:pt>
                <c:pt idx="1453">
                  <c:v>1.1773200530692649E-2</c:v>
                </c:pt>
                <c:pt idx="1454">
                  <c:v>1.176305907548319E-2</c:v>
                </c:pt>
                <c:pt idx="1455">
                  <c:v>1.1754513825679836E-2</c:v>
                </c:pt>
                <c:pt idx="1456">
                  <c:v>1.1742904904120516E-2</c:v>
                </c:pt>
                <c:pt idx="1457">
                  <c:v>1.1732892186653568E-2</c:v>
                </c:pt>
                <c:pt idx="1458">
                  <c:v>1.1722922380458949E-2</c:v>
                </c:pt>
                <c:pt idx="1459">
                  <c:v>1.1714515843330863E-2</c:v>
                </c:pt>
                <c:pt idx="1460">
                  <c:v>1.1705632945399922E-2</c:v>
                </c:pt>
                <c:pt idx="1461">
                  <c:v>1.1695778119910906E-2</c:v>
                </c:pt>
                <c:pt idx="1462">
                  <c:v>1.1685966195167773E-2</c:v>
                </c:pt>
                <c:pt idx="1463">
                  <c:v>1.1676197170549468E-2</c:v>
                </c:pt>
                <c:pt idx="1464">
                  <c:v>1.1665977260291928E-2</c:v>
                </c:pt>
                <c:pt idx="1465">
                  <c:v>1.1656296789812724E-2</c:v>
                </c:pt>
                <c:pt idx="1466">
                  <c:v>1.1646659219184159E-2</c:v>
                </c:pt>
                <c:pt idx="1467">
                  <c:v>1.1637064547792595E-2</c:v>
                </c:pt>
                <c:pt idx="1468">
                  <c:v>1.1627512775025287E-2</c:v>
                </c:pt>
                <c:pt idx="1469">
                  <c:v>1.1618483890956344E-2</c:v>
                </c:pt>
                <c:pt idx="1470">
                  <c:v>1.1609015150017931E-2</c:v>
                </c:pt>
                <c:pt idx="1471">
                  <c:v>1.1599589304324554E-2</c:v>
                </c:pt>
                <c:pt idx="1472">
                  <c:v>1.1590206353278886E-2</c:v>
                </c:pt>
                <c:pt idx="1473">
                  <c:v>1.1580397369344289E-2</c:v>
                </c:pt>
                <c:pt idx="1474">
                  <c:v>1.157110297563343E-2</c:v>
                </c:pt>
                <c:pt idx="1475">
                  <c:v>1.1561851476341771E-2</c:v>
                </c:pt>
                <c:pt idx="1476">
                  <c:v>1.154740006884414E-2</c:v>
                </c:pt>
                <c:pt idx="1477">
                  <c:v>1.1538258866785752E-2</c:v>
                </c:pt>
                <c:pt idx="1478">
                  <c:v>1.1529160557054056E-2</c:v>
                </c:pt>
                <c:pt idx="1479">
                  <c:v>1.1520105139066589E-2</c:v>
                </c:pt>
                <c:pt idx="1480">
                  <c:v>1.1511092612248457E-2</c:v>
                </c:pt>
                <c:pt idx="1481">
                  <c:v>1.1502122976022983E-2</c:v>
                </c:pt>
                <c:pt idx="1482">
                  <c:v>1.1493196229819282E-2</c:v>
                </c:pt>
                <c:pt idx="1483">
                  <c:v>1.1484312373068248E-2</c:v>
                </c:pt>
                <c:pt idx="1484">
                  <c:v>1.1475471405203446E-2</c:v>
                </c:pt>
                <c:pt idx="1485">
                  <c:v>1.1465806107695245E-2</c:v>
                </c:pt>
                <c:pt idx="1486">
                  <c:v>1.1457056494678416E-2</c:v>
                </c:pt>
                <c:pt idx="1487">
                  <c:v>1.1448349771885911E-2</c:v>
                </c:pt>
                <c:pt idx="1488">
                  <c:v>1.1439685938756135E-2</c:v>
                </c:pt>
                <c:pt idx="1489">
                  <c:v>1.1431064994731011E-2</c:v>
                </c:pt>
                <c:pt idx="1490">
                  <c:v>1.1421684122317734E-2</c:v>
                </c:pt>
                <c:pt idx="1491">
                  <c:v>1.1413152284426758E-2</c:v>
                </c:pt>
                <c:pt idx="1492">
                  <c:v>1.1404663332407333E-2</c:v>
                </c:pt>
                <c:pt idx="1493">
                  <c:v>1.1396217265716492E-2</c:v>
                </c:pt>
                <c:pt idx="1494">
                  <c:v>1.1387406163180663E-2</c:v>
                </c:pt>
                <c:pt idx="1495">
                  <c:v>1.1379048668713011E-2</c:v>
                </c:pt>
                <c:pt idx="1496">
                  <c:v>1.1370734059441289E-2</c:v>
                </c:pt>
                <c:pt idx="1497">
                  <c:v>1.1362462334829891E-2</c:v>
                </c:pt>
                <c:pt idx="1498">
                  <c:v>1.1354630193325891E-2</c:v>
                </c:pt>
                <c:pt idx="1499">
                  <c:v>1.1346441427328728E-2</c:v>
                </c:pt>
                <c:pt idx="1500">
                  <c:v>1.1338295542927151E-2</c:v>
                </c:pt>
                <c:pt idx="1501">
                  <c:v>1.1330192539599451E-2</c:v>
                </c:pt>
                <c:pt idx="1502">
                  <c:v>1.1321746963120324E-2</c:v>
                </c:pt>
                <c:pt idx="1503">
                  <c:v>1.1313732535373681E-2</c:v>
                </c:pt>
                <c:pt idx="1504">
                  <c:v>1.1305760988614289E-2</c:v>
                </c:pt>
                <c:pt idx="1505">
                  <c:v>1.129783232232724E-2</c:v>
                </c:pt>
                <c:pt idx="1506">
                  <c:v>1.1289946536002472E-2</c:v>
                </c:pt>
                <c:pt idx="1507">
                  <c:v>1.1282103629131242E-2</c:v>
                </c:pt>
                <c:pt idx="1508">
                  <c:v>1.1274303601208773E-2</c:v>
                </c:pt>
                <c:pt idx="1509">
                  <c:v>1.1266546451731611E-2</c:v>
                </c:pt>
                <c:pt idx="1510">
                  <c:v>1.1258832180200261E-2</c:v>
                </c:pt>
                <c:pt idx="1511">
                  <c:v>1.1252241772260535E-2</c:v>
                </c:pt>
                <c:pt idx="1512">
                  <c:v>1.1244604771539749E-2</c:v>
                </c:pt>
                <c:pt idx="1513">
                  <c:v>1.1237010642959988E-2</c:v>
                </c:pt>
                <c:pt idx="1514">
                  <c:v>1.1229459386039899E-2</c:v>
                </c:pt>
                <c:pt idx="1515">
                  <c:v>1.1221951000300368E-2</c:v>
                </c:pt>
                <c:pt idx="1516">
                  <c:v>1.1214139046894682E-2</c:v>
                </c:pt>
                <c:pt idx="1517">
                  <c:v>1.1206719236934195E-2</c:v>
                </c:pt>
                <c:pt idx="1518">
                  <c:v>1.1199342298163797E-2</c:v>
                </c:pt>
                <c:pt idx="1519">
                  <c:v>1.1192008230112351E-2</c:v>
                </c:pt>
                <c:pt idx="1520">
                  <c:v>1.1184717032312729E-2</c:v>
                </c:pt>
                <c:pt idx="1521">
                  <c:v>1.1177800954197121E-2</c:v>
                </c:pt>
                <c:pt idx="1522">
                  <c:v>1.1170592653548124E-2</c:v>
                </c:pt>
                <c:pt idx="1523">
                  <c:v>1.1163427220347976E-2</c:v>
                </c:pt>
                <c:pt idx="1524">
                  <c:v>1.1155980934377169E-2</c:v>
                </c:pt>
                <c:pt idx="1525">
                  <c:v>1.1148904080918787E-2</c:v>
                </c:pt>
                <c:pt idx="1526">
                  <c:v>1.1141870094964668E-2</c:v>
                </c:pt>
                <c:pt idx="1527">
                  <c:v>1.1134878976065944E-2</c:v>
                </c:pt>
                <c:pt idx="1528">
                  <c:v>1.1127930723777749E-2</c:v>
                </c:pt>
                <c:pt idx="1529">
                  <c:v>1.1121334812327195E-2</c:v>
                </c:pt>
                <c:pt idx="1530">
                  <c:v>1.111446943870233E-2</c:v>
                </c:pt>
                <c:pt idx="1531">
                  <c:v>1.1107646928968784E-2</c:v>
                </c:pt>
                <c:pt idx="1532">
                  <c:v>1.1100867282693563E-2</c:v>
                </c:pt>
                <c:pt idx="1533">
                  <c:v>1.1094130499447259E-2</c:v>
                </c:pt>
                <c:pt idx="1534">
                  <c:v>1.1087436578801801E-2</c:v>
                </c:pt>
                <c:pt idx="1535">
                  <c:v>1.1080785520334497E-2</c:v>
                </c:pt>
                <c:pt idx="1536">
                  <c:v>1.1074177323622651E-2</c:v>
                </c:pt>
                <c:pt idx="1537">
                  <c:v>1.1066752961266432E-2</c:v>
                </c:pt>
                <c:pt idx="1538">
                  <c:v>1.1060239080458837E-2</c:v>
                </c:pt>
                <c:pt idx="1539">
                  <c:v>1.10537680643015E-2</c:v>
                </c:pt>
                <c:pt idx="1540">
                  <c:v>1.1047339912376858E-2</c:v>
                </c:pt>
                <c:pt idx="1541">
                  <c:v>1.1040954624269989E-2</c:v>
                </c:pt>
                <c:pt idx="1542">
                  <c:v>1.1034883936921269E-2</c:v>
                </c:pt>
                <c:pt idx="1543">
                  <c:v>1.102858150359479E-2</c:v>
                </c:pt>
                <c:pt idx="1544">
                  <c:v>1.1022321931491164E-2</c:v>
                </c:pt>
                <c:pt idx="1545">
                  <c:v>1.1016105220207817E-2</c:v>
                </c:pt>
                <c:pt idx="1546">
                  <c:v>1.1009671126709459E-2</c:v>
                </c:pt>
                <c:pt idx="1547">
                  <c:v>1.1003543012968535E-2</c:v>
                </c:pt>
                <c:pt idx="1548">
                  <c:v>1.0997457760224622E-2</c:v>
                </c:pt>
                <c:pt idx="1549">
                  <c:v>1.0991415368083499E-2</c:v>
                </c:pt>
                <c:pt idx="1550">
                  <c:v>1.0985664562250958E-2</c:v>
                </c:pt>
                <c:pt idx="1551">
                  <c:v>1.0979705007620346E-2</c:v>
                </c:pt>
                <c:pt idx="1552">
                  <c:v>1.0973788311078356E-2</c:v>
                </c:pt>
                <c:pt idx="1553">
                  <c:v>1.0967914472246768E-2</c:v>
                </c:pt>
                <c:pt idx="1554">
                  <c:v>1.0962083490749142E-2</c:v>
                </c:pt>
                <c:pt idx="1555">
                  <c:v>1.0956061066308413E-2</c:v>
                </c:pt>
                <c:pt idx="1556">
                  <c:v>1.0950318687646869E-2</c:v>
                </c:pt>
                <c:pt idx="1557">
                  <c:v>1.0944619166550641E-2</c:v>
                </c:pt>
                <c:pt idx="1558">
                  <c:v>1.09389625026537E-2</c:v>
                </c:pt>
                <c:pt idx="1559">
                  <c:v>1.0933348695590896E-2</c:v>
                </c:pt>
                <c:pt idx="1560">
                  <c:v>1.0927777745000167E-2</c:v>
                </c:pt>
                <c:pt idx="1561">
                  <c:v>1.0922249650523849E-2</c:v>
                </c:pt>
                <c:pt idx="1562">
                  <c:v>1.0916764411804282E-2</c:v>
                </c:pt>
                <c:pt idx="1563">
                  <c:v>1.0911956289819669E-2</c:v>
                </c:pt>
                <c:pt idx="1564">
                  <c:v>1.0906548062112763E-2</c:v>
                </c:pt>
                <c:pt idx="1565">
                  <c:v>1.0901182685115739E-2</c:v>
                </c:pt>
                <c:pt idx="1566">
                  <c:v>1.0895860158489186E-2</c:v>
                </c:pt>
                <c:pt idx="1567">
                  <c:v>1.0890580481895036E-2</c:v>
                </c:pt>
                <c:pt idx="1568">
                  <c:v>1.0885146473590152E-2</c:v>
                </c:pt>
                <c:pt idx="1569">
                  <c:v>1.0879955402330863E-2</c:v>
                </c:pt>
                <c:pt idx="1570">
                  <c:v>1.0874807181431434E-2</c:v>
                </c:pt>
                <c:pt idx="1571">
                  <c:v>1.0869701810564118E-2</c:v>
                </c:pt>
                <c:pt idx="1572">
                  <c:v>1.086463928940384E-2</c:v>
                </c:pt>
                <c:pt idx="1573">
                  <c:v>1.0859802254466278E-2</c:v>
                </c:pt>
                <c:pt idx="1574">
                  <c:v>1.0854822518882078E-2</c:v>
                </c:pt>
                <c:pt idx="1575">
                  <c:v>1.0849885630729637E-2</c:v>
                </c:pt>
                <c:pt idx="1576">
                  <c:v>1.0844817695417964E-2</c:v>
                </c:pt>
                <c:pt idx="1577">
                  <c:v>1.0839969418006239E-2</c:v>
                </c:pt>
                <c:pt idx="1578">
                  <c:v>1.0835163988405422E-2</c:v>
                </c:pt>
                <c:pt idx="1579">
                  <c:v>1.083040140631048E-2</c:v>
                </c:pt>
                <c:pt idx="1580">
                  <c:v>1.0825010921288254E-2</c:v>
                </c:pt>
                <c:pt idx="1581">
                  <c:v>1.0820499033828321E-2</c:v>
                </c:pt>
                <c:pt idx="1582">
                  <c:v>1.0815868189817347E-2</c:v>
                </c:pt>
                <c:pt idx="1583">
                  <c:v>1.0811280190768683E-2</c:v>
                </c:pt>
                <c:pt idx="1584">
                  <c:v>1.0806735036390833E-2</c:v>
                </c:pt>
                <c:pt idx="1585">
                  <c:v>1.0802232726396774E-2</c:v>
                </c:pt>
                <c:pt idx="1586">
                  <c:v>1.0797773260499936E-2</c:v>
                </c:pt>
                <c:pt idx="1587">
                  <c:v>1.0793356638418223E-2</c:v>
                </c:pt>
                <c:pt idx="1588">
                  <c:v>1.0788982859871333E-2</c:v>
                </c:pt>
                <c:pt idx="1589">
                  <c:v>1.0784246391765038E-2</c:v>
                </c:pt>
                <c:pt idx="1590">
                  <c:v>1.0779967101791903E-2</c:v>
                </c:pt>
                <c:pt idx="1591">
                  <c:v>1.0775730658407598E-2</c:v>
                </c:pt>
                <c:pt idx="1592">
                  <c:v>1.0771537061338154E-2</c:v>
                </c:pt>
                <c:pt idx="1593">
                  <c:v>1.0767386310314441E-2</c:v>
                </c:pt>
                <c:pt idx="1594">
                  <c:v>1.0763398621068912E-2</c:v>
                </c:pt>
                <c:pt idx="1595">
                  <c:v>1.0759330620594899E-2</c:v>
                </c:pt>
                <c:pt idx="1596">
                  <c:v>1.0755305464086639E-2</c:v>
                </c:pt>
                <c:pt idx="1597">
                  <c:v>1.0751323151285934E-2</c:v>
                </c:pt>
                <c:pt idx="1598">
                  <c:v>1.074727523661001E-2</c:v>
                </c:pt>
                <c:pt idx="1599">
                  <c:v>1.0743381556337656E-2</c:v>
                </c:pt>
                <c:pt idx="1600">
                  <c:v>1.0739530720296304E-2</c:v>
                </c:pt>
                <c:pt idx="1601">
                  <c:v>1.073572272823797E-2</c:v>
                </c:pt>
                <c:pt idx="1602">
                  <c:v>1.0732054234054168E-2</c:v>
                </c:pt>
                <c:pt idx="1603">
                  <c:v>1.0728328978233889E-2</c:v>
                </c:pt>
                <c:pt idx="1604">
                  <c:v>1.0724646564391734E-2</c:v>
                </c:pt>
                <c:pt idx="1605">
                  <c:v>1.0721006992292538E-2</c:v>
                </c:pt>
                <c:pt idx="1606">
                  <c:v>1.071741026170202E-2</c:v>
                </c:pt>
                <c:pt idx="1607">
                  <c:v>1.0713774485978975E-2</c:v>
                </c:pt>
                <c:pt idx="1608">
                  <c:v>1.0710266395084609E-2</c:v>
                </c:pt>
                <c:pt idx="1609">
                  <c:v>1.0706801146287612E-2</c:v>
                </c:pt>
                <c:pt idx="1610">
                  <c:v>1.0703378739363788E-2</c:v>
                </c:pt>
                <c:pt idx="1611">
                  <c:v>1.069999917409334E-2</c:v>
                </c:pt>
                <c:pt idx="1612">
                  <c:v>1.0696662450259119E-2</c:v>
                </c:pt>
                <c:pt idx="1613">
                  <c:v>1.0693368567644851E-2</c:v>
                </c:pt>
                <c:pt idx="1614">
                  <c:v>1.0690117526038675E-2</c:v>
                </c:pt>
                <c:pt idx="1615">
                  <c:v>1.0687025991050429E-2</c:v>
                </c:pt>
                <c:pt idx="1616">
                  <c:v>1.0683854695998652E-2</c:v>
                </c:pt>
                <c:pt idx="1617">
                  <c:v>1.0680726238808242E-2</c:v>
                </c:pt>
                <c:pt idx="1618">
                  <c:v>1.0677640619279697E-2</c:v>
                </c:pt>
                <c:pt idx="1619">
                  <c:v>1.0674597837215749E-2</c:v>
                </c:pt>
                <c:pt idx="1620">
                  <c:v>1.0671554267822441E-2</c:v>
                </c:pt>
                <c:pt idx="1621">
                  <c:v>1.0668600133747904E-2</c:v>
                </c:pt>
                <c:pt idx="1622">
                  <c:v>1.066568883782327E-2</c:v>
                </c:pt>
                <c:pt idx="1623">
                  <c:v>1.0662820379863866E-2</c:v>
                </c:pt>
                <c:pt idx="1624">
                  <c:v>1.0660026482182623E-2</c:v>
                </c:pt>
                <c:pt idx="1625">
                  <c:v>1.0657240720932751E-2</c:v>
                </c:pt>
                <c:pt idx="1626">
                  <c:v>1.0654497795847616E-2</c:v>
                </c:pt>
                <c:pt idx="1627">
                  <c:v>1.0651797706753102E-2</c:v>
                </c:pt>
                <c:pt idx="1628">
                  <c:v>1.0649120653186883E-2</c:v>
                </c:pt>
                <c:pt idx="1629">
                  <c:v>1.0646509219246867E-2</c:v>
                </c:pt>
                <c:pt idx="1630">
                  <c:v>1.0643940622041772E-2</c:v>
                </c:pt>
                <c:pt idx="1631">
                  <c:v>1.0641414861407286E-2</c:v>
                </c:pt>
                <c:pt idx="1632">
                  <c:v>1.0638931937181319E-2</c:v>
                </c:pt>
                <c:pt idx="1633">
                  <c:v>1.063649671853026E-2</c:v>
                </c:pt>
                <c:pt idx="1634">
                  <c:v>1.063409647670103E-2</c:v>
                </c:pt>
                <c:pt idx="1635">
                  <c:v>1.0631739069560784E-2</c:v>
                </c:pt>
                <c:pt idx="1636">
                  <c:v>1.0629424496960339E-2</c:v>
                </c:pt>
                <c:pt idx="1637">
                  <c:v>1.0627152758751857E-2</c:v>
                </c:pt>
                <c:pt idx="1638">
                  <c:v>1.0624923854791057E-2</c:v>
                </c:pt>
                <c:pt idx="1639">
                  <c:v>1.0622737784934992E-2</c:v>
                </c:pt>
                <c:pt idx="1640">
                  <c:v>1.0620594549045174E-2</c:v>
                </c:pt>
                <c:pt idx="1641">
                  <c:v>1.0618532603911188E-2</c:v>
                </c:pt>
                <c:pt idx="1642">
                  <c:v>1.0616481035572535E-2</c:v>
                </c:pt>
                <c:pt idx="1643">
                  <c:v>1.0614472303288457E-2</c:v>
                </c:pt>
                <c:pt idx="1644">
                  <c:v>1.0612506406928136E-2</c:v>
                </c:pt>
                <c:pt idx="1645">
                  <c:v>1.0610583346365599E-2</c:v>
                </c:pt>
                <c:pt idx="1646">
                  <c:v>1.0608668736791966E-2</c:v>
                </c:pt>
                <c:pt idx="1647">
                  <c:v>1.0606828341135523E-2</c:v>
                </c:pt>
                <c:pt idx="1648">
                  <c:v>1.0605030779671449E-2</c:v>
                </c:pt>
                <c:pt idx="1649">
                  <c:v>1.0603276052283266E-2</c:v>
                </c:pt>
                <c:pt idx="1650">
                  <c:v>1.060161057628191E-2</c:v>
                </c:pt>
                <c:pt idx="1651">
                  <c:v>1.0599944528001566E-2</c:v>
                </c:pt>
                <c:pt idx="1652">
                  <c:v>1.0598321314708984E-2</c:v>
                </c:pt>
                <c:pt idx="1653">
                  <c:v>1.0596740936300211E-2</c:v>
                </c:pt>
                <c:pt idx="1654">
                  <c:v>1.0595203392673941E-2</c:v>
                </c:pt>
                <c:pt idx="1655">
                  <c:v>1.0593647197464992E-2</c:v>
                </c:pt>
                <c:pt idx="1656">
                  <c:v>1.0592192305619967E-2</c:v>
                </c:pt>
                <c:pt idx="1657">
                  <c:v>1.0590780247028855E-2</c:v>
                </c:pt>
                <c:pt idx="1658">
                  <c:v>1.0589411021601311E-2</c:v>
                </c:pt>
                <c:pt idx="1659">
                  <c:v>1.0588158192899967E-2</c:v>
                </c:pt>
                <c:pt idx="1660">
                  <c:v>1.0586877655981314E-2</c:v>
                </c:pt>
                <c:pt idx="1661">
                  <c:v>1.0585639953209569E-2</c:v>
                </c:pt>
                <c:pt idx="1662">
                  <c:v>1.0584445084504563E-2</c:v>
                </c:pt>
                <c:pt idx="1663">
                  <c:v>1.0583293049788776E-2</c:v>
                </c:pt>
                <c:pt idx="1664">
                  <c:v>1.0582183848988647E-2</c:v>
                </c:pt>
                <c:pt idx="1665">
                  <c:v>1.0581117482032823E-2</c:v>
                </c:pt>
                <c:pt idx="1666">
                  <c:v>1.0580093948851708E-2</c:v>
                </c:pt>
                <c:pt idx="1667">
                  <c:v>1.0579015471539801E-2</c:v>
                </c:pt>
                <c:pt idx="1668">
                  <c:v>1.0577873826884233E-2</c:v>
                </c:pt>
                <c:pt idx="1669">
                  <c:v>1.0576969694443187E-2</c:v>
                </c:pt>
                <c:pt idx="1670">
                  <c:v>1.0576108391821337E-2</c:v>
                </c:pt>
                <c:pt idx="1671">
                  <c:v>1.0575289918964498E-2</c:v>
                </c:pt>
                <c:pt idx="1672">
                  <c:v>1.0574626643743246E-2</c:v>
                </c:pt>
                <c:pt idx="1673">
                  <c:v>1.0573896868431307E-2</c:v>
                </c:pt>
                <c:pt idx="1674">
                  <c:v>1.0573209923972012E-2</c:v>
                </c:pt>
                <c:pt idx="1675">
                  <c:v>1.0572565810322166E-2</c:v>
                </c:pt>
                <c:pt idx="1676">
                  <c:v>1.0571839999426234E-2</c:v>
                </c:pt>
                <c:pt idx="1677">
                  <c:v>1.0571278504161849E-2</c:v>
                </c:pt>
                <c:pt idx="1678">
                  <c:v>1.0570759838356203E-2</c:v>
                </c:pt>
                <c:pt idx="1679">
                  <c:v>1.0570284001975716E-2</c:v>
                </c:pt>
                <c:pt idx="1680">
                  <c:v>1.0569850994990831E-2</c:v>
                </c:pt>
                <c:pt idx="1681">
                  <c:v>1.0569600573309848E-2</c:v>
                </c:pt>
                <c:pt idx="1682">
                  <c:v>1.0569256274328203E-2</c:v>
                </c:pt>
                <c:pt idx="1683">
                  <c:v>1.0568954805903962E-2</c:v>
                </c:pt>
                <c:pt idx="1684">
                  <c:v>1.0568662716117484E-2</c:v>
                </c:pt>
                <c:pt idx="1685">
                  <c:v>1.0568300630632955E-2</c:v>
                </c:pt>
                <c:pt idx="1686">
                  <c:v>1.0568130531785553E-2</c:v>
                </c:pt>
                <c:pt idx="1687">
                  <c:v>1.0568001060337203E-2</c:v>
                </c:pt>
                <c:pt idx="1688">
                  <c:v>1.0567909162277322E-2</c:v>
                </c:pt>
                <c:pt idx="1689">
                  <c:v>1.0567851771682426E-2</c:v>
                </c:pt>
                <c:pt idx="1690">
                  <c:v>1.0567825822630366E-2</c:v>
                </c:pt>
                <c:pt idx="1691">
                  <c:v>1.0567828249200342E-2</c:v>
                </c:pt>
                <c:pt idx="1692">
                  <c:v>1.0567855985472448E-2</c:v>
                </c:pt>
                <c:pt idx="1693">
                  <c:v>1.0568235796921779E-2</c:v>
                </c:pt>
                <c:pt idx="1694">
                  <c:v>1.0568799038208591E-2</c:v>
                </c:pt>
                <c:pt idx="1695">
                  <c:v>1.0568882721080459E-2</c:v>
                </c:pt>
                <c:pt idx="1696">
                  <c:v>1.0568978121226653E-2</c:v>
                </c:pt>
                <c:pt idx="1697">
                  <c:v>1.056908225471527E-2</c:v>
                </c:pt>
                <c:pt idx="1698">
                  <c:v>1.0568706713246851E-2</c:v>
                </c:pt>
                <c:pt idx="1699">
                  <c:v>1.0568823251128928E-2</c:v>
                </c:pt>
                <c:pt idx="1700">
                  <c:v>1.0568940164513482E-2</c:v>
                </c:pt>
                <c:pt idx="1701">
                  <c:v>1.0569054420812105E-2</c:v>
                </c:pt>
                <c:pt idx="1702">
                  <c:v>1.0569629484633317E-2</c:v>
                </c:pt>
                <c:pt idx="1703">
                  <c:v>1.0569723355571705E-2</c:v>
                </c:pt>
                <c:pt idx="1704">
                  <c:v>1.0569805072312219E-2</c:v>
                </c:pt>
                <c:pt idx="1705">
                  <c:v>1.0569871650918161E-2</c:v>
                </c:pt>
                <c:pt idx="1706">
                  <c:v>1.0569479705376446E-2</c:v>
                </c:pt>
                <c:pt idx="1707">
                  <c:v>1.0569514334769745E-2</c:v>
                </c:pt>
                <c:pt idx="1708">
                  <c:v>1.0569525078946757E-2</c:v>
                </c:pt>
                <c:pt idx="1709">
                  <c:v>1.0569508905315973E-2</c:v>
                </c:pt>
                <c:pt idx="1710">
                  <c:v>1.0569462781289876E-2</c:v>
                </c:pt>
                <c:pt idx="1711">
                  <c:v>1.0569786121321381E-2</c:v>
                </c:pt>
                <c:pt idx="1712">
                  <c:v>1.0569663495981308E-2</c:v>
                </c:pt>
                <c:pt idx="1713">
                  <c:v>1.0569504420147036E-2</c:v>
                </c:pt>
                <c:pt idx="1714">
                  <c:v>1.056930889237803E-2</c:v>
                </c:pt>
                <c:pt idx="1715">
                  <c:v>1.0569076912684314E-2</c:v>
                </c:pt>
                <c:pt idx="1716">
                  <c:v>1.0568808481079394E-2</c:v>
                </c:pt>
                <c:pt idx="1717">
                  <c:v>1.0568503597578088E-2</c:v>
                </c:pt>
                <c:pt idx="1718">
                  <c:v>1.0568162262196951E-2</c:v>
                </c:pt>
                <c:pt idx="1719">
                  <c:v>1.0567444684831867E-2</c:v>
                </c:pt>
                <c:pt idx="1720">
                  <c:v>1.0566815759061295E-2</c:v>
                </c:pt>
                <c:pt idx="1721">
                  <c:v>1.0566378149835593E-2</c:v>
                </c:pt>
                <c:pt idx="1722">
                  <c:v>1.0565904094067418E-2</c:v>
                </c:pt>
                <c:pt idx="1723">
                  <c:v>1.0565393591781842E-2</c:v>
                </c:pt>
                <c:pt idx="1724">
                  <c:v>1.0564947562768684E-2</c:v>
                </c:pt>
                <c:pt idx="1725">
                  <c:v>1.0564361547301976E-2</c:v>
                </c:pt>
                <c:pt idx="1726">
                  <c:v>1.0563739084358252E-2</c:v>
                </c:pt>
                <c:pt idx="1727">
                  <c:v>1.0563080173970469E-2</c:v>
                </c:pt>
                <c:pt idx="1728">
                  <c:v>1.0562294383628646E-2</c:v>
                </c:pt>
                <c:pt idx="1729">
                  <c:v>1.0561565202886591E-2</c:v>
                </c:pt>
                <c:pt idx="1730">
                  <c:v>1.056079957586132E-2</c:v>
                </c:pt>
                <c:pt idx="1731">
                  <c:v>1.0559997502594922E-2</c:v>
                </c:pt>
                <c:pt idx="1732">
                  <c:v>1.0559158983129041E-2</c:v>
                </c:pt>
                <c:pt idx="1733">
                  <c:v>1.0558361317470203E-2</c:v>
                </c:pt>
                <c:pt idx="1734">
                  <c:v>1.0557447276089042E-2</c:v>
                </c:pt>
                <c:pt idx="1735">
                  <c:v>1.0556496787605818E-2</c:v>
                </c:pt>
                <c:pt idx="1736">
                  <c:v>1.0555365886014042E-2</c:v>
                </c:pt>
                <c:pt idx="1737">
                  <c:v>1.0554270897905345E-2</c:v>
                </c:pt>
                <c:pt idx="1738">
                  <c:v>1.0553208495713827E-2</c:v>
                </c:pt>
                <c:pt idx="1739">
                  <c:v>1.0552109647690443E-2</c:v>
                </c:pt>
                <c:pt idx="1740">
                  <c:v>1.05509743538943E-2</c:v>
                </c:pt>
                <c:pt idx="1741">
                  <c:v>1.0549802614385399E-2</c:v>
                </c:pt>
                <c:pt idx="1742">
                  <c:v>1.0548594429228219E-2</c:v>
                </c:pt>
                <c:pt idx="1743">
                  <c:v>1.0547349798487237E-2</c:v>
                </c:pt>
                <c:pt idx="1744">
                  <c:v>1.054606872222962E-2</c:v>
                </c:pt>
                <c:pt idx="1745">
                  <c:v>1.054479649833507E-2</c:v>
                </c:pt>
                <c:pt idx="1746">
                  <c:v>1.0543566347394374E-2</c:v>
                </c:pt>
                <c:pt idx="1747">
                  <c:v>1.0542165360683971E-2</c:v>
                </c:pt>
                <c:pt idx="1748">
                  <c:v>1.0540727924590303E-2</c:v>
                </c:pt>
                <c:pt idx="1749">
                  <c:v>1.0539254039192664E-2</c:v>
                </c:pt>
                <c:pt idx="1750">
                  <c:v>1.0536804425213337E-2</c:v>
                </c:pt>
                <c:pt idx="1751">
                  <c:v>1.0535242110361963E-2</c:v>
                </c:pt>
                <c:pt idx="1752">
                  <c:v>1.0533643348577825E-2</c:v>
                </c:pt>
                <c:pt idx="1753">
                  <c:v>1.0532008139948168E-2</c:v>
                </c:pt>
                <c:pt idx="1754">
                  <c:v>1.0530355943812983E-2</c:v>
                </c:pt>
                <c:pt idx="1755">
                  <c:v>1.0528645189221491E-2</c:v>
                </c:pt>
                <c:pt idx="1756">
                  <c:v>1.0526897987024723E-2</c:v>
                </c:pt>
                <c:pt idx="1757">
                  <c:v>1.0525114337318257E-2</c:v>
                </c:pt>
                <c:pt idx="1758">
                  <c:v>1.0523285397309821E-2</c:v>
                </c:pt>
                <c:pt idx="1759">
                  <c:v>1.0521431509549957E-2</c:v>
                </c:pt>
                <c:pt idx="1760">
                  <c:v>1.0519541175611104E-2</c:v>
                </c:pt>
                <c:pt idx="1761">
                  <c:v>1.0517614395595124E-2</c:v>
                </c:pt>
                <c:pt idx="1762">
                  <c:v>1.0515647335819655E-2</c:v>
                </c:pt>
                <c:pt idx="1763">
                  <c:v>1.0513647046994463E-2</c:v>
                </c:pt>
                <c:pt idx="1764">
                  <c:v>1.051160826757128E-2</c:v>
                </c:pt>
                <c:pt idx="1765">
                  <c:v>1.050953304147661E-2</c:v>
                </c:pt>
                <c:pt idx="1766">
                  <c:v>1.050742136882454E-2</c:v>
                </c:pt>
                <c:pt idx="1767">
                  <c:v>1.050527324973091E-2</c:v>
                </c:pt>
                <c:pt idx="1768">
                  <c:v>1.0503088684313325E-2</c:v>
                </c:pt>
                <c:pt idx="1769">
                  <c:v>1.0500867672692036E-2</c:v>
                </c:pt>
                <c:pt idx="1770">
                  <c:v>1.0498610214987729E-2</c:v>
                </c:pt>
                <c:pt idx="1771">
                  <c:v>1.0496392867909939E-2</c:v>
                </c:pt>
                <c:pt idx="1772">
                  <c:v>1.0494070528005045E-2</c:v>
                </c:pt>
                <c:pt idx="1773">
                  <c:v>1.0491711745457303E-2</c:v>
                </c:pt>
                <c:pt idx="1774">
                  <c:v>1.0489316520393874E-2</c:v>
                </c:pt>
                <c:pt idx="1775">
                  <c:v>1.0486848904243532E-2</c:v>
                </c:pt>
                <c:pt idx="1776">
                  <c:v>1.0484378120745465E-2</c:v>
                </c:pt>
                <c:pt idx="1777">
                  <c:v>1.0481870894107695E-2</c:v>
                </c:pt>
                <c:pt idx="1778">
                  <c:v>1.0479327224466487E-2</c:v>
                </c:pt>
                <c:pt idx="1779">
                  <c:v>1.0476747111959887E-2</c:v>
                </c:pt>
                <c:pt idx="1780">
                  <c:v>1.0474130556728169E-2</c:v>
                </c:pt>
                <c:pt idx="1781">
                  <c:v>1.0471529565615858E-2</c:v>
                </c:pt>
                <c:pt idx="1782">
                  <c:v>1.0468842805244511E-2</c:v>
                </c:pt>
                <c:pt idx="1783">
                  <c:v>1.0466062236106837E-2</c:v>
                </c:pt>
                <c:pt idx="1784">
                  <c:v>1.0463299911410762E-2</c:v>
                </c:pt>
                <c:pt idx="1785">
                  <c:v>1.0460501144719428E-2</c:v>
                </c:pt>
                <c:pt idx="1786">
                  <c:v>1.0457665936182905E-2</c:v>
                </c:pt>
                <c:pt idx="1787">
                  <c:v>1.0454794285955717E-2</c:v>
                </c:pt>
                <c:pt idx="1788">
                  <c:v>1.0451886194194165E-2</c:v>
                </c:pt>
                <c:pt idx="1789">
                  <c:v>1.0449015135111192E-2</c:v>
                </c:pt>
                <c:pt idx="1790">
                  <c:v>1.0446036848706127E-2</c:v>
                </c:pt>
                <c:pt idx="1791">
                  <c:v>1.0443022122249452E-2</c:v>
                </c:pt>
                <c:pt idx="1792">
                  <c:v>1.0439970955903259E-2</c:v>
                </c:pt>
                <c:pt idx="1793">
                  <c:v>1.0436883349831885E-2</c:v>
                </c:pt>
                <c:pt idx="1794">
                  <c:v>1.043375930420279E-2</c:v>
                </c:pt>
                <c:pt idx="1795">
                  <c:v>1.043059881918389E-2</c:v>
                </c:pt>
                <c:pt idx="1796">
                  <c:v>1.0427401894945338E-2</c:v>
                </c:pt>
                <c:pt idx="1797">
                  <c:v>1.042388273759791E-2</c:v>
                </c:pt>
                <c:pt idx="1798">
                  <c:v>1.0420604847143246E-2</c:v>
                </c:pt>
                <c:pt idx="1799">
                  <c:v>1.041729051500761E-2</c:v>
                </c:pt>
                <c:pt idx="1800">
                  <c:v>1.0413939741372035E-2</c:v>
                </c:pt>
                <c:pt idx="1801">
                  <c:v>1.0410658841023442E-2</c:v>
                </c:pt>
                <c:pt idx="1802">
                  <c:v>1.0407237885158996E-2</c:v>
                </c:pt>
                <c:pt idx="1803">
                  <c:v>1.0403780489342396E-2</c:v>
                </c:pt>
                <c:pt idx="1804">
                  <c:v>1.0400286653762306E-2</c:v>
                </c:pt>
                <c:pt idx="1805">
                  <c:v>1.0396756378608278E-2</c:v>
                </c:pt>
                <c:pt idx="1806">
                  <c:v>1.0393069838490625E-2</c:v>
                </c:pt>
                <c:pt idx="1807">
                  <c:v>1.0389463979612479E-2</c:v>
                </c:pt>
                <c:pt idx="1808">
                  <c:v>1.0385821680759738E-2</c:v>
                </c:pt>
                <c:pt idx="1809">
                  <c:v>1.0382142942133256E-2</c:v>
                </c:pt>
                <c:pt idx="1810">
                  <c:v>1.0378558416049346E-2</c:v>
                </c:pt>
                <c:pt idx="1811">
                  <c:v>1.0374809507568658E-2</c:v>
                </c:pt>
                <c:pt idx="1812">
                  <c:v>1.037102416090422E-2</c:v>
                </c:pt>
                <c:pt idx="1813">
                  <c:v>1.0367202376262411E-2</c:v>
                </c:pt>
                <c:pt idx="1814">
                  <c:v>1.0363202659513153E-2</c:v>
                </c:pt>
                <c:pt idx="1815">
                  <c:v>1.0359305286545405E-2</c:v>
                </c:pt>
                <c:pt idx="1816">
                  <c:v>1.0355371475257464E-2</c:v>
                </c:pt>
                <c:pt idx="1817">
                  <c:v>1.0351401225864278E-2</c:v>
                </c:pt>
                <c:pt idx="1818">
                  <c:v>1.0347394538584321E-2</c:v>
                </c:pt>
                <c:pt idx="1819">
                  <c:v>1.0343351413636506E-2</c:v>
                </c:pt>
                <c:pt idx="1820">
                  <c:v>1.0339271851243267E-2</c:v>
                </c:pt>
                <c:pt idx="1821">
                  <c:v>1.0335155851627925E-2</c:v>
                </c:pt>
                <c:pt idx="1822">
                  <c:v>1.0331003415015118E-2</c:v>
                </c:pt>
                <c:pt idx="1823">
                  <c:v>1.0327146171474099E-2</c:v>
                </c:pt>
                <c:pt idx="1824">
                  <c:v>1.0322926304846583E-2</c:v>
                </c:pt>
                <c:pt idx="1825">
                  <c:v>1.0318670003836371E-2</c:v>
                </c:pt>
                <c:pt idx="1826">
                  <c:v>1.0314377268674131E-2</c:v>
                </c:pt>
                <c:pt idx="1827">
                  <c:v>1.0310048099591428E-2</c:v>
                </c:pt>
                <c:pt idx="1828">
                  <c:v>1.0305503195776985E-2</c:v>
                </c:pt>
                <c:pt idx="1829">
                  <c:v>1.0301098433188518E-2</c:v>
                </c:pt>
                <c:pt idx="1830">
                  <c:v>1.0296657236436727E-2</c:v>
                </c:pt>
                <c:pt idx="1831">
                  <c:v>1.0292179605761207E-2</c:v>
                </c:pt>
                <c:pt idx="1832">
                  <c:v>1.0287855753667923E-2</c:v>
                </c:pt>
                <c:pt idx="1833">
                  <c:v>1.028330798606592E-2</c:v>
                </c:pt>
                <c:pt idx="1834">
                  <c:v>1.0278723786229394E-2</c:v>
                </c:pt>
                <c:pt idx="1835">
                  <c:v>1.0274103154406824E-2</c:v>
                </c:pt>
                <c:pt idx="1836">
                  <c:v>1.026924495216907E-2</c:v>
                </c:pt>
                <c:pt idx="1837">
                  <c:v>1.0264548723157626E-2</c:v>
                </c:pt>
                <c:pt idx="1838">
                  <c:v>1.025981606197447E-2</c:v>
                </c:pt>
                <c:pt idx="1839">
                  <c:v>1.0255046968878244E-2</c:v>
                </c:pt>
                <c:pt idx="1840">
                  <c:v>1.0250241444128469E-2</c:v>
                </c:pt>
                <c:pt idx="1841">
                  <c:v>1.0245614305928918E-2</c:v>
                </c:pt>
                <c:pt idx="1842">
                  <c:v>1.0240738657329891E-2</c:v>
                </c:pt>
                <c:pt idx="1843">
                  <c:v>1.0235826578803488E-2</c:v>
                </c:pt>
                <c:pt idx="1844">
                  <c:v>1.0230878070617783E-2</c:v>
                </c:pt>
                <c:pt idx="1845">
                  <c:v>1.0225893133039963E-2</c:v>
                </c:pt>
                <c:pt idx="1846">
                  <c:v>1.0220871766341663E-2</c:v>
                </c:pt>
                <c:pt idx="1847">
                  <c:v>1.0215813970794081E-2</c:v>
                </c:pt>
                <c:pt idx="1848">
                  <c:v>1.0210719746671527E-2</c:v>
                </c:pt>
                <c:pt idx="1849">
                  <c:v>1.0205115321154475E-2</c:v>
                </c:pt>
                <c:pt idx="1850">
                  <c:v>1.0199942748372246E-2</c:v>
                </c:pt>
                <c:pt idx="1851">
                  <c:v>1.0194733746006525E-2</c:v>
                </c:pt>
                <c:pt idx="1852">
                  <c:v>1.0189488314343177E-2</c:v>
                </c:pt>
                <c:pt idx="1853">
                  <c:v>1.0184206453670266E-2</c:v>
                </c:pt>
                <c:pt idx="1854">
                  <c:v>1.0179138924389899E-2</c:v>
                </c:pt>
                <c:pt idx="1855">
                  <c:v>1.0173786957397594E-2</c:v>
                </c:pt>
                <c:pt idx="1856">
                  <c:v>1.0168398563182274E-2</c:v>
                </c:pt>
                <c:pt idx="1857">
                  <c:v>1.0162973742038004E-2</c:v>
                </c:pt>
                <c:pt idx="1858">
                  <c:v>1.0157250725357827E-2</c:v>
                </c:pt>
                <c:pt idx="1859">
                  <c:v>1.0151750296775175E-2</c:v>
                </c:pt>
                <c:pt idx="1860">
                  <c:v>1.0146213441251842E-2</c:v>
                </c:pt>
                <c:pt idx="1861">
                  <c:v>1.0140640159089992E-2</c:v>
                </c:pt>
                <c:pt idx="1862">
                  <c:v>1.0135303242811734E-2</c:v>
                </c:pt>
                <c:pt idx="1863">
                  <c:v>1.0129659866377747E-2</c:v>
                </c:pt>
                <c:pt idx="1864">
                  <c:v>1.0123980065126886E-2</c:v>
                </c:pt>
                <c:pt idx="1865">
                  <c:v>1.0118263839370051E-2</c:v>
                </c:pt>
                <c:pt idx="1866">
                  <c:v>1.01125111894177E-2</c:v>
                </c:pt>
                <c:pt idx="1867">
                  <c:v>1.0106435523984785E-2</c:v>
                </c:pt>
                <c:pt idx="1868">
                  <c:v>1.0100607264028351E-2</c:v>
                </c:pt>
                <c:pt idx="1869">
                  <c:v>1.009474257993438E-2</c:v>
                </c:pt>
                <c:pt idx="1870">
                  <c:v>1.0088841472024419E-2</c:v>
                </c:pt>
                <c:pt idx="1871">
                  <c:v>1.0082903940622652E-2</c:v>
                </c:pt>
                <c:pt idx="1872">
                  <c:v>1.0076929986054141E-2</c:v>
                </c:pt>
                <c:pt idx="1873">
                  <c:v>1.0070919608646159E-2</c:v>
                </c:pt>
                <c:pt idx="1874">
                  <c:v>1.0064872808728614E-2</c:v>
                </c:pt>
                <c:pt idx="1875">
                  <c:v>1.0059406750514293E-2</c:v>
                </c:pt>
                <c:pt idx="1876">
                  <c:v>1.0053603592258712E-2</c:v>
                </c:pt>
                <c:pt idx="1877">
                  <c:v>1.0047455837892898E-2</c:v>
                </c:pt>
                <c:pt idx="1878">
                  <c:v>1.0041271664971544E-2</c:v>
                </c:pt>
                <c:pt idx="1879">
                  <c:v>1.0035051073828689E-2</c:v>
                </c:pt>
                <c:pt idx="1880">
                  <c:v>1.0028472032070631E-2</c:v>
                </c:pt>
                <c:pt idx="1881">
                  <c:v>1.0022175831783676E-2</c:v>
                </c:pt>
                <c:pt idx="1882">
                  <c:v>1.0015843213422139E-2</c:v>
                </c:pt>
                <c:pt idx="1883">
                  <c:v>1.0009474177330691E-2</c:v>
                </c:pt>
                <c:pt idx="1884">
                  <c:v>1.0003068723853552E-2</c:v>
                </c:pt>
                <c:pt idx="1885">
                  <c:v>9.9969627632284386E-3</c:v>
                </c:pt>
                <c:pt idx="1886">
                  <c:v>9.9904872540336059E-3</c:v>
                </c:pt>
                <c:pt idx="1887">
                  <c:v>9.9839753293553841E-3</c:v>
                </c:pt>
                <c:pt idx="1888">
                  <c:v>9.9770827430696787E-3</c:v>
                </c:pt>
                <c:pt idx="1889">
                  <c:v>9.970495207915632E-3</c:v>
                </c:pt>
                <c:pt idx="1890">
                  <c:v>9.9638712574906703E-3</c:v>
                </c:pt>
                <c:pt idx="1891">
                  <c:v>9.9572108921528232E-3</c:v>
                </c:pt>
                <c:pt idx="1892">
                  <c:v>9.9495544568271171E-3</c:v>
                </c:pt>
                <c:pt idx="1893">
                  <c:v>9.9431746162799602E-3</c:v>
                </c:pt>
                <c:pt idx="1894">
                  <c:v>9.9364025913354897E-3</c:v>
                </c:pt>
                <c:pt idx="1895">
                  <c:v>9.9295941538248451E-3</c:v>
                </c:pt>
                <c:pt idx="1896">
                  <c:v>9.9227493041147505E-3</c:v>
                </c:pt>
                <c:pt idx="1897">
                  <c:v>9.9158680425741694E-3</c:v>
                </c:pt>
                <c:pt idx="1898">
                  <c:v>9.9089503695738556E-3</c:v>
                </c:pt>
                <c:pt idx="1899">
                  <c:v>9.9019962854872447E-3</c:v>
                </c:pt>
                <c:pt idx="1900">
                  <c:v>9.8950057906895712E-3</c:v>
                </c:pt>
                <c:pt idx="1901">
                  <c:v>9.8868354920186863E-3</c:v>
                </c:pt>
                <c:pt idx="1902">
                  <c:v>9.8797638019634693E-3</c:v>
                </c:pt>
                <c:pt idx="1903">
                  <c:v>9.8726556998778858E-3</c:v>
                </c:pt>
                <c:pt idx="1904">
                  <c:v>9.8655111861517542E-3</c:v>
                </c:pt>
                <c:pt idx="1905">
                  <c:v>9.8583302611762059E-3</c:v>
                </c:pt>
                <c:pt idx="1906">
                  <c:v>9.8515082967317816E-3</c:v>
                </c:pt>
                <c:pt idx="1907">
                  <c:v>9.8442573462895425E-3</c:v>
                </c:pt>
                <c:pt idx="1908">
                  <c:v>9.8369699865922013E-3</c:v>
                </c:pt>
                <c:pt idx="1909">
                  <c:v>9.8296462180374623E-3</c:v>
                </c:pt>
                <c:pt idx="1910">
                  <c:v>9.8218794814139716E-3</c:v>
                </c:pt>
                <c:pt idx="1911">
                  <c:v>9.8144800972813379E-3</c:v>
                </c:pt>
                <c:pt idx="1912">
                  <c:v>9.8070443046971486E-3</c:v>
                </c:pt>
                <c:pt idx="1913">
                  <c:v>9.7995721040692787E-3</c:v>
                </c:pt>
                <c:pt idx="1914">
                  <c:v>9.7924812564384126E-3</c:v>
                </c:pt>
                <c:pt idx="1915">
                  <c:v>9.7849390431906831E-3</c:v>
                </c:pt>
                <c:pt idx="1916">
                  <c:v>9.7773604239221757E-3</c:v>
                </c:pt>
                <c:pt idx="1917">
                  <c:v>9.7697453990452064E-3</c:v>
                </c:pt>
                <c:pt idx="1918">
                  <c:v>9.762093968975637E-3</c:v>
                </c:pt>
                <c:pt idx="1919">
                  <c:v>9.7539743544578297E-3</c:v>
                </c:pt>
                <c:pt idx="1920">
                  <c:v>9.746247309103678E-3</c:v>
                </c:pt>
                <c:pt idx="1921">
                  <c:v>9.738483859037991E-3</c:v>
                </c:pt>
                <c:pt idx="1922">
                  <c:v>9.7306840046871446E-3</c:v>
                </c:pt>
                <c:pt idx="1923">
                  <c:v>9.7228477464779538E-3</c:v>
                </c:pt>
                <c:pt idx="1924">
                  <c:v>9.7149750848403126E-3</c:v>
                </c:pt>
                <c:pt idx="1925">
                  <c:v>9.7070660202058841E-3</c:v>
                </c:pt>
                <c:pt idx="1926">
                  <c:v>9.6991205530076487E-3</c:v>
                </c:pt>
                <c:pt idx="1927">
                  <c:v>9.6920469083681213E-3</c:v>
                </c:pt>
                <c:pt idx="1928">
                  <c:v>9.6844907718350685E-3</c:v>
                </c:pt>
                <c:pt idx="1929">
                  <c:v>9.6764445383582445E-3</c:v>
                </c:pt>
                <c:pt idx="1930">
                  <c:v>9.6683619063331217E-3</c:v>
                </c:pt>
                <c:pt idx="1931">
                  <c:v>9.660242876194481E-3</c:v>
                </c:pt>
                <c:pt idx="1932">
                  <c:v>9.6516196825875283E-3</c:v>
                </c:pt>
                <c:pt idx="1933">
                  <c:v>9.6434250417242375E-3</c:v>
                </c:pt>
                <c:pt idx="1934">
                  <c:v>9.6351940033235824E-3</c:v>
                </c:pt>
                <c:pt idx="1935">
                  <c:v>9.6269265678317617E-3</c:v>
                </c:pt>
                <c:pt idx="1936">
                  <c:v>9.6191017692031488E-3</c:v>
                </c:pt>
                <c:pt idx="1937">
                  <c:v>9.6107643596504474E-3</c:v>
                </c:pt>
                <c:pt idx="1938">
                  <c:v>9.6023905550908558E-3</c:v>
                </c:pt>
                <c:pt idx="1939">
                  <c:v>9.5939803559757231E-3</c:v>
                </c:pt>
                <c:pt idx="1940">
                  <c:v>9.5855337627581937E-3</c:v>
                </c:pt>
                <c:pt idx="1941">
                  <c:v>9.5765576412149556E-3</c:v>
                </c:pt>
                <c:pt idx="1942">
                  <c:v>9.5680354387495722E-3</c:v>
                </c:pt>
                <c:pt idx="1943">
                  <c:v>9.5594768428338729E-3</c:v>
                </c:pt>
                <c:pt idx="1944">
                  <c:v>9.5508818539327602E-3</c:v>
                </c:pt>
                <c:pt idx="1945">
                  <c:v>9.5427549011508558E-3</c:v>
                </c:pt>
                <c:pt idx="1946">
                  <c:v>9.5340900823974953E-3</c:v>
                </c:pt>
                <c:pt idx="1947">
                  <c:v>9.5253904032991665E-3</c:v>
                </c:pt>
                <c:pt idx="1948">
                  <c:v>9.5166579871546961E-3</c:v>
                </c:pt>
                <c:pt idx="1949">
                  <c:v>9.5078949655112675E-3</c:v>
                </c:pt>
                <c:pt idx="1950">
                  <c:v>9.499103469881141E-3</c:v>
                </c:pt>
                <c:pt idx="1951">
                  <c:v>9.4902856317416497E-3</c:v>
                </c:pt>
                <c:pt idx="1952">
                  <c:v>9.4814435825329637E-3</c:v>
                </c:pt>
                <c:pt idx="1953">
                  <c:v>9.4710230661764708E-3</c:v>
                </c:pt>
                <c:pt idx="1954">
                  <c:v>9.4621369007468707E-3</c:v>
                </c:pt>
                <c:pt idx="1955">
                  <c:v>9.4532335133305709E-3</c:v>
                </c:pt>
                <c:pt idx="1956">
                  <c:v>9.4443150006331775E-3</c:v>
                </c:pt>
                <c:pt idx="1957">
                  <c:v>9.4353834593219749E-3</c:v>
                </c:pt>
                <c:pt idx="1958">
                  <c:v>9.4269613459451659E-3</c:v>
                </c:pt>
                <c:pt idx="1959">
                  <c:v>9.418009846843085E-3</c:v>
                </c:pt>
                <c:pt idx="1960">
                  <c:v>9.4090514697585687E-3</c:v>
                </c:pt>
                <c:pt idx="1961">
                  <c:v>9.4000883226132634E-3</c:v>
                </c:pt>
                <c:pt idx="1962">
                  <c:v>9.3906037043145537E-3</c:v>
                </c:pt>
                <c:pt idx="1963">
                  <c:v>9.3816380192474E-3</c:v>
                </c:pt>
                <c:pt idx="1964">
                  <c:v>9.3726739811908714E-3</c:v>
                </c:pt>
                <c:pt idx="1965">
                  <c:v>9.3637136865122941E-3</c:v>
                </c:pt>
                <c:pt idx="1966">
                  <c:v>9.3547592315406727E-3</c:v>
                </c:pt>
                <c:pt idx="1967">
                  <c:v>9.3463273073240757E-3</c:v>
                </c:pt>
                <c:pt idx="1968">
                  <c:v>9.3373897883918741E-3</c:v>
                </c:pt>
                <c:pt idx="1969">
                  <c:v>9.328464361415963E-3</c:v>
                </c:pt>
                <c:pt idx="1970">
                  <c:v>9.3195531339787408E-3</c:v>
                </c:pt>
                <c:pt idx="1971">
                  <c:v>9.3101479211869596E-3</c:v>
                </c:pt>
                <c:pt idx="1972">
                  <c:v>9.3012723052513305E-3</c:v>
                </c:pt>
                <c:pt idx="1973">
                  <c:v>9.2924154044233178E-3</c:v>
                </c:pt>
                <c:pt idx="1974">
                  <c:v>9.28357721947198E-3</c:v>
                </c:pt>
                <c:pt idx="1975">
                  <c:v>9.2747577501488924E-3</c:v>
                </c:pt>
                <c:pt idx="1976">
                  <c:v>9.2659569962065102E-3</c:v>
                </c:pt>
                <c:pt idx="1977">
                  <c:v>9.2571749573964104E-3</c:v>
                </c:pt>
                <c:pt idx="1978">
                  <c:v>9.2484116334714903E-3</c:v>
                </c:pt>
                <c:pt idx="1979">
                  <c:v>9.2401684094916281E-3</c:v>
                </c:pt>
                <c:pt idx="1980">
                  <c:v>9.232442230220142E-3</c:v>
                </c:pt>
                <c:pt idx="1981">
                  <c:v>9.2237316985851053E-3</c:v>
                </c:pt>
                <c:pt idx="1982">
                  <c:v>9.215039878870155E-3</c:v>
                </c:pt>
                <c:pt idx="1983">
                  <c:v>9.2063667708343917E-3</c:v>
                </c:pt>
                <c:pt idx="1984">
                  <c:v>9.1972163806606985E-3</c:v>
                </c:pt>
                <c:pt idx="1985">
                  <c:v>9.1885818147739527E-3</c:v>
                </c:pt>
                <c:pt idx="1986">
                  <c:v>9.1799659605042855E-3</c:v>
                </c:pt>
                <c:pt idx="1987">
                  <c:v>9.1713688176121196E-3</c:v>
                </c:pt>
                <c:pt idx="1988">
                  <c:v>9.1632818974651444E-3</c:v>
                </c:pt>
                <c:pt idx="1989">
                  <c:v>9.1547210544836548E-3</c:v>
                </c:pt>
                <c:pt idx="1990">
                  <c:v>9.1461789215125152E-3</c:v>
                </c:pt>
                <c:pt idx="1991">
                  <c:v>9.137655498315302E-3</c:v>
                </c:pt>
                <c:pt idx="1992">
                  <c:v>9.1291507846555948E-3</c:v>
                </c:pt>
                <c:pt idx="1993">
                  <c:v>9.1201788858127075E-3</c:v>
                </c:pt>
                <c:pt idx="1994">
                  <c:v>9.1117127158901016E-3</c:v>
                </c:pt>
                <c:pt idx="1995">
                  <c:v>9.1032652554448625E-3</c:v>
                </c:pt>
                <c:pt idx="1996">
                  <c:v>9.0936339241998489E-3</c:v>
                </c:pt>
                <c:pt idx="1997">
                  <c:v>9.085707782766855E-3</c:v>
                </c:pt>
                <c:pt idx="1998">
                  <c:v>9.0773179939825938E-3</c:v>
                </c:pt>
                <c:pt idx="1999">
                  <c:v>9.0689469130656574E-3</c:v>
                </c:pt>
                <c:pt idx="2000">
                  <c:v>9.0605945397863388E-3</c:v>
                </c:pt>
                <c:pt idx="2001">
                  <c:v>9.0522608739117983E-3</c:v>
                </c:pt>
                <c:pt idx="2002">
                  <c:v>9.0439459152123307E-3</c:v>
                </c:pt>
                <c:pt idx="2003">
                  <c:v>9.035649663457334E-3</c:v>
                </c:pt>
                <c:pt idx="2004">
                  <c:v>9.0273721184179982E-3</c:v>
                </c:pt>
                <c:pt idx="2005">
                  <c:v>9.0181690080954769E-3</c:v>
                </c:pt>
                <c:pt idx="2006">
                  <c:v>9.0085188866050603E-3</c:v>
                </c:pt>
                <c:pt idx="2007">
                  <c:v>9.0003031298724872E-3</c:v>
                </c:pt>
                <c:pt idx="2008">
                  <c:v>8.9921060820803683E-3</c:v>
                </c:pt>
                <c:pt idx="2009">
                  <c:v>8.9839277429964587E-3</c:v>
                </c:pt>
                <c:pt idx="2010">
                  <c:v>8.9771667486912357E-3</c:v>
                </c:pt>
                <c:pt idx="2011">
                  <c:v>8.9690224168396723E-3</c:v>
                </c:pt>
                <c:pt idx="2012">
                  <c:v>8.9608967911309293E-3</c:v>
                </c:pt>
                <c:pt idx="2013">
                  <c:v>8.9527898713382559E-3</c:v>
                </c:pt>
                <c:pt idx="2014">
                  <c:v>8.9433166700683946E-3</c:v>
                </c:pt>
                <c:pt idx="2015">
                  <c:v>8.9352505783644245E-3</c:v>
                </c:pt>
                <c:pt idx="2016">
                  <c:v>8.9272031937512233E-3</c:v>
                </c:pt>
                <c:pt idx="2017">
                  <c:v>8.9191745160004665E-3</c:v>
                </c:pt>
                <c:pt idx="2018">
                  <c:v>8.9125358531977547E-3</c:v>
                </c:pt>
                <c:pt idx="2019">
                  <c:v>8.9045411641574118E-3</c:v>
                </c:pt>
                <c:pt idx="2020">
                  <c:v>8.8965651794560563E-3</c:v>
                </c:pt>
                <c:pt idx="2021">
                  <c:v>8.888607898871366E-3</c:v>
                </c:pt>
                <c:pt idx="2022">
                  <c:v>8.8806693221805746E-3</c:v>
                </c:pt>
                <c:pt idx="2023">
                  <c:v>8.871395280849452E-3</c:v>
                </c:pt>
                <c:pt idx="2024">
                  <c:v>8.8634975447697568E-3</c:v>
                </c:pt>
                <c:pt idx="2025">
                  <c:v>8.8556185137407279E-3</c:v>
                </c:pt>
                <c:pt idx="2026">
                  <c:v>8.8477581875379668E-3</c:v>
                </c:pt>
                <c:pt idx="2027">
                  <c:v>8.8399165659383758E-3</c:v>
                </c:pt>
                <c:pt idx="2028">
                  <c:v>8.8320936487188608E-3</c:v>
                </c:pt>
                <c:pt idx="2029">
                  <c:v>8.8242894356567615E-3</c:v>
                </c:pt>
                <c:pt idx="2030">
                  <c:v>8.816503926530727E-3</c:v>
                </c:pt>
                <c:pt idx="2031">
                  <c:v>8.8100637707038652E-3</c:v>
                </c:pt>
                <c:pt idx="2032">
                  <c:v>8.8027534931085002E-3</c:v>
                </c:pt>
                <c:pt idx="2033">
                  <c:v>8.7950194949490742E-3</c:v>
                </c:pt>
                <c:pt idx="2034">
                  <c:v>8.7873041974561288E-3</c:v>
                </c:pt>
                <c:pt idx="2035">
                  <c:v>8.7796076004141316E-3</c:v>
                </c:pt>
                <c:pt idx="2036">
                  <c:v>8.769747383872999E-3</c:v>
                </c:pt>
                <c:pt idx="2037">
                  <c:v>8.763834989280175E-3</c:v>
                </c:pt>
                <c:pt idx="2038">
                  <c:v>8.7561956450392647E-3</c:v>
                </c:pt>
                <c:pt idx="2039">
                  <c:v>8.7485750009880375E-3</c:v>
                </c:pt>
                <c:pt idx="2040">
                  <c:v>8.7414051144996674E-3</c:v>
                </c:pt>
                <c:pt idx="2041">
                  <c:v>8.7338207156884562E-3</c:v>
                </c:pt>
                <c:pt idx="2042">
                  <c:v>8.7262550158395246E-3</c:v>
                </c:pt>
                <c:pt idx="2043">
                  <c:v>8.7187080147444716E-3</c:v>
                </c:pt>
                <c:pt idx="2044">
                  <c:v>8.711179712191772E-3</c:v>
                </c:pt>
                <c:pt idx="2045">
                  <c:v>8.703243828755123E-3</c:v>
                </c:pt>
                <c:pt idx="2046">
                  <c:v>8.6957540800896242E-3</c:v>
                </c:pt>
                <c:pt idx="2047">
                  <c:v>8.6882830299224653E-3</c:v>
                </c:pt>
                <c:pt idx="2048">
                  <c:v>8.6789226149847215E-3</c:v>
                </c:pt>
                <c:pt idx="2049">
                  <c:v>8.672758080437333E-3</c:v>
                </c:pt>
                <c:pt idx="2050">
                  <c:v>8.6653446357876137E-3</c:v>
                </c:pt>
                <c:pt idx="2051">
                  <c:v>8.6579498881964798E-3</c:v>
                </c:pt>
                <c:pt idx="2052">
                  <c:v>8.6505738374573048E-3</c:v>
                </c:pt>
                <c:pt idx="2053">
                  <c:v>8.6432164833656934E-3</c:v>
                </c:pt>
                <c:pt idx="2054">
                  <c:v>8.6358778257168041E-3</c:v>
                </c:pt>
                <c:pt idx="2055">
                  <c:v>8.6285578643066838E-3</c:v>
                </c:pt>
                <c:pt idx="2056">
                  <c:v>8.6212565989313827E-3</c:v>
                </c:pt>
                <c:pt idx="2057">
                  <c:v>8.6139740293878376E-3</c:v>
                </c:pt>
                <c:pt idx="2058">
                  <c:v>8.6054774058650294E-3</c:v>
                </c:pt>
                <c:pt idx="2059">
                  <c:v>8.5982357225942701E-3</c:v>
                </c:pt>
                <c:pt idx="2060">
                  <c:v>8.5910127362518879E-3</c:v>
                </c:pt>
                <c:pt idx="2061">
                  <c:v>8.5838084466341724E-3</c:v>
                </c:pt>
                <c:pt idx="2062">
                  <c:v>8.573336261368138E-3</c:v>
                </c:pt>
                <c:pt idx="2063">
                  <c:v>8.5661777127122585E-3</c:v>
                </c:pt>
                <c:pt idx="2064">
                  <c:v>8.5590378589306699E-3</c:v>
                </c:pt>
                <c:pt idx="2065">
                  <c:v>8.5519166998231887E-3</c:v>
                </c:pt>
                <c:pt idx="2066">
                  <c:v>8.5444133233326947E-3</c:v>
                </c:pt>
                <c:pt idx="2067">
                  <c:v>8.5373307228804526E-3</c:v>
                </c:pt>
                <c:pt idx="2068">
                  <c:v>8.5302668170650353E-3</c:v>
                </c:pt>
                <c:pt idx="2069">
                  <c:v>8.5232216056873467E-3</c:v>
                </c:pt>
                <c:pt idx="2070">
                  <c:v>8.5165913174411658E-3</c:v>
                </c:pt>
                <c:pt idx="2071">
                  <c:v>8.509582322212203E-3</c:v>
                </c:pt>
                <c:pt idx="2072">
                  <c:v>8.5025920202742491E-3</c:v>
                </c:pt>
                <c:pt idx="2073">
                  <c:v>8.4956204114311085E-3</c:v>
                </c:pt>
                <c:pt idx="2074">
                  <c:v>8.4882759584530357E-3</c:v>
                </c:pt>
                <c:pt idx="2075">
                  <c:v>8.481342909560886E-3</c:v>
                </c:pt>
                <c:pt idx="2076">
                  <c:v>8.4744285537308832E-3</c:v>
                </c:pt>
                <c:pt idx="2077">
                  <c:v>8.4675328907674579E-3</c:v>
                </c:pt>
                <c:pt idx="2078">
                  <c:v>8.4606559204785659E-3</c:v>
                </c:pt>
                <c:pt idx="2079">
                  <c:v>8.4537976426695208E-3</c:v>
                </c:pt>
                <c:pt idx="2080">
                  <c:v>8.4469580571478377E-3</c:v>
                </c:pt>
                <c:pt idx="2081">
                  <c:v>8.4401371637210319E-3</c:v>
                </c:pt>
                <c:pt idx="2082">
                  <c:v>8.4333349621970588E-3</c:v>
                </c:pt>
                <c:pt idx="2083">
                  <c:v>8.4276946166773354E-3</c:v>
                </c:pt>
                <c:pt idx="2084">
                  <c:v>8.4209262608224769E-3</c:v>
                </c:pt>
                <c:pt idx="2085">
                  <c:v>8.4141765946738577E-3</c:v>
                </c:pt>
                <c:pt idx="2086">
                  <c:v>8.4074456180452065E-3</c:v>
                </c:pt>
                <c:pt idx="2087">
                  <c:v>8.4007333307498048E-3</c:v>
                </c:pt>
                <c:pt idx="2088">
                  <c:v>8.3936644722490805E-3</c:v>
                </c:pt>
                <c:pt idx="2089">
                  <c:v>8.3869907448750423E-3</c:v>
                </c:pt>
                <c:pt idx="2090">
                  <c:v>8.3803357068156607E-3</c:v>
                </c:pt>
                <c:pt idx="2091">
                  <c:v>8.3736993578856864E-3</c:v>
                </c:pt>
                <c:pt idx="2092">
                  <c:v>8.3670816979003158E-3</c:v>
                </c:pt>
                <c:pt idx="2093">
                  <c:v>8.3608520726160193E-3</c:v>
                </c:pt>
                <c:pt idx="2094">
                  <c:v>8.3542706054843055E-3</c:v>
                </c:pt>
                <c:pt idx="2095">
                  <c:v>8.3477078262144712E-3</c:v>
                </c:pt>
                <c:pt idx="2096">
                  <c:v>8.3407979437328614E-3</c:v>
                </c:pt>
                <c:pt idx="2097">
                  <c:v>8.3342737257198381E-3</c:v>
                </c:pt>
                <c:pt idx="2098">
                  <c:v>8.3277681955550679E-3</c:v>
                </c:pt>
                <c:pt idx="2099">
                  <c:v>8.3212813530573089E-3</c:v>
                </c:pt>
                <c:pt idx="2100">
                  <c:v>8.3148131980462139E-3</c:v>
                </c:pt>
                <c:pt idx="2101">
                  <c:v>8.3087235855726204E-3</c:v>
                </c:pt>
                <c:pt idx="2102">
                  <c:v>8.3022916162841971E-3</c:v>
                </c:pt>
                <c:pt idx="2103">
                  <c:v>8.2958783334198625E-3</c:v>
                </c:pt>
                <c:pt idx="2104">
                  <c:v>8.2894837368027493E-3</c:v>
                </c:pt>
                <c:pt idx="2105">
                  <c:v>8.2831078262550917E-3</c:v>
                </c:pt>
                <c:pt idx="2106">
                  <c:v>8.2767506016009178E-3</c:v>
                </c:pt>
                <c:pt idx="2107">
                  <c:v>8.2704120626651504E-3</c:v>
                </c:pt>
                <c:pt idx="2108">
                  <c:v>8.2640922092713665E-3</c:v>
                </c:pt>
                <c:pt idx="2109">
                  <c:v>8.2567403738486832E-3</c:v>
                </c:pt>
                <c:pt idx="2110">
                  <c:v>8.2504614698600976E-3</c:v>
                </c:pt>
                <c:pt idx="2111">
                  <c:v>8.2442012524398256E-3</c:v>
                </c:pt>
                <c:pt idx="2112">
                  <c:v>8.2379597214121206E-3</c:v>
                </c:pt>
                <c:pt idx="2113">
                  <c:v>8.2317368766012342E-3</c:v>
                </c:pt>
                <c:pt idx="2114">
                  <c:v>8.2258768615868904E-3</c:v>
                </c:pt>
                <c:pt idx="2115">
                  <c:v>8.2196901930942749E-3</c:v>
                </c:pt>
                <c:pt idx="2116">
                  <c:v>8.2135222097831674E-3</c:v>
                </c:pt>
                <c:pt idx="2117">
                  <c:v>8.207372911481289E-3</c:v>
                </c:pt>
                <c:pt idx="2118">
                  <c:v>8.2009029396955067E-3</c:v>
                </c:pt>
                <c:pt idx="2119">
                  <c:v>8.1947922085296426E-3</c:v>
                </c:pt>
                <c:pt idx="2120">
                  <c:v>8.1887001623666654E-3</c:v>
                </c:pt>
                <c:pt idx="2121">
                  <c:v>8.182626801035672E-3</c:v>
                </c:pt>
                <c:pt idx="2122">
                  <c:v>8.1769066891115797E-3</c:v>
                </c:pt>
                <c:pt idx="2123">
                  <c:v>8.1708694972720229E-3</c:v>
                </c:pt>
                <c:pt idx="2124">
                  <c:v>8.1648509892490312E-3</c:v>
                </c:pt>
                <c:pt idx="2125">
                  <c:v>8.158851164873868E-3</c:v>
                </c:pt>
                <c:pt idx="2126">
                  <c:v>8.1528700239791273E-3</c:v>
                </c:pt>
                <c:pt idx="2127">
                  <c:v>8.1465790049865625E-3</c:v>
                </c:pt>
                <c:pt idx="2128">
                  <c:v>8.14063643272416E-3</c:v>
                </c:pt>
                <c:pt idx="2129">
                  <c:v>8.1347125439419441E-3</c:v>
                </c:pt>
                <c:pt idx="2130">
                  <c:v>8.1288073384729754E-3</c:v>
                </c:pt>
                <c:pt idx="2131">
                  <c:v>8.1229208161511992E-3</c:v>
                </c:pt>
                <c:pt idx="2132">
                  <c:v>8.1170529768109963E-3</c:v>
                </c:pt>
                <c:pt idx="2133">
                  <c:v>8.1112038202880744E-3</c:v>
                </c:pt>
                <c:pt idx="2134">
                  <c:v>8.105373346417255E-3</c:v>
                </c:pt>
                <c:pt idx="2135">
                  <c:v>8.1005186760653453E-3</c:v>
                </c:pt>
                <c:pt idx="2136">
                  <c:v>8.0947219487625521E-3</c:v>
                </c:pt>
                <c:pt idx="2137">
                  <c:v>8.0889439021416525E-3</c:v>
                </c:pt>
                <c:pt idx="2138">
                  <c:v>8.0831845360432412E-3</c:v>
                </c:pt>
                <c:pt idx="2139">
                  <c:v>8.0774438503074635E-3</c:v>
                </c:pt>
                <c:pt idx="2140">
                  <c:v>8.0714087291536493E-3</c:v>
                </c:pt>
                <c:pt idx="2141">
                  <c:v>8.0657066121397527E-3</c:v>
                </c:pt>
                <c:pt idx="2142">
                  <c:v>8.0600231755031549E-3</c:v>
                </c:pt>
                <c:pt idx="2143">
                  <c:v>8.0543584190857723E-3</c:v>
                </c:pt>
                <c:pt idx="2144">
                  <c:v>8.0487123427295214E-3</c:v>
                </c:pt>
                <c:pt idx="2145">
                  <c:v>8.0433920146566126E-3</c:v>
                </c:pt>
                <c:pt idx="2146">
                  <c:v>8.0377820870429252E-3</c:v>
                </c:pt>
                <c:pt idx="2147">
                  <c:v>8.0321908385372221E-3</c:v>
                </c:pt>
                <c:pt idx="2148">
                  <c:v>8.0263148347879659E-3</c:v>
                </c:pt>
                <c:pt idx="2149">
                  <c:v>8.0207621563941484E-3</c:v>
                </c:pt>
                <c:pt idx="2150">
                  <c:v>8.0152281571276487E-3</c:v>
                </c:pt>
                <c:pt idx="2151">
                  <c:v>8.0097128368339428E-3</c:v>
                </c:pt>
                <c:pt idx="2152">
                  <c:v>8.0034324856566325E-3</c:v>
                </c:pt>
                <c:pt idx="2153">
                  <c:v>7.9982543852743435E-3</c:v>
                </c:pt>
                <c:pt idx="2154">
                  <c:v>7.9927965544929411E-3</c:v>
                </c:pt>
                <c:pt idx="2155">
                  <c:v>7.9873574015738302E-3</c:v>
                </c:pt>
                <c:pt idx="2156">
                  <c:v>7.9819369263674517E-3</c:v>
                </c:pt>
                <c:pt idx="2157">
                  <c:v>7.9765351287220156E-3</c:v>
                </c:pt>
                <c:pt idx="2158">
                  <c:v>7.9711520084897545E-3</c:v>
                </c:pt>
                <c:pt idx="2159">
                  <c:v>7.9657875655215621E-3</c:v>
                </c:pt>
                <c:pt idx="2160">
                  <c:v>7.9604417996683337E-3</c:v>
                </c:pt>
                <c:pt idx="2161">
                  <c:v>7.9542526607886896E-3</c:v>
                </c:pt>
                <c:pt idx="2162">
                  <c:v>7.9489479048431757E-3</c:v>
                </c:pt>
                <c:pt idx="2163">
                  <c:v>7.9436618269865065E-3</c:v>
                </c:pt>
                <c:pt idx="2164">
                  <c:v>7.9383944270711281E-3</c:v>
                </c:pt>
                <c:pt idx="2165">
                  <c:v>7.9331457049477173E-3</c:v>
                </c:pt>
                <c:pt idx="2166">
                  <c:v>7.928196799872788E-3</c:v>
                </c:pt>
                <c:pt idx="2167">
                  <c:v>7.9229842117688239E-3</c:v>
                </c:pt>
                <c:pt idx="2168">
                  <c:v>7.9177903005486442E-3</c:v>
                </c:pt>
                <c:pt idx="2169">
                  <c:v>7.9126150660656595E-3</c:v>
                </c:pt>
                <c:pt idx="2170">
                  <c:v>7.9071822560761174E-3</c:v>
                </c:pt>
                <c:pt idx="2171">
                  <c:v>7.9020455976278516E-3</c:v>
                </c:pt>
                <c:pt idx="2172">
                  <c:v>7.8969276159501101E-3</c:v>
                </c:pt>
                <c:pt idx="2173">
                  <c:v>7.8918283108988588E-3</c:v>
                </c:pt>
                <c:pt idx="2174">
                  <c:v>7.8870190396766876E-3</c:v>
                </c:pt>
                <c:pt idx="2175">
                  <c:v>7.8819558626013232E-3</c:v>
                </c:pt>
                <c:pt idx="2176">
                  <c:v>7.8769113612618125E-3</c:v>
                </c:pt>
                <c:pt idx="2177">
                  <c:v>7.8718855355173166E-3</c:v>
                </c:pt>
                <c:pt idx="2178">
                  <c:v>7.8668783852270038E-3</c:v>
                </c:pt>
                <c:pt idx="2179">
                  <c:v>7.8616246817583956E-3</c:v>
                </c:pt>
                <c:pt idx="2180">
                  <c:v>7.8566561091080855E-3</c:v>
                </c:pt>
                <c:pt idx="2181">
                  <c:v>7.8517062119518206E-3</c:v>
                </c:pt>
                <c:pt idx="2182">
                  <c:v>7.8467749901504104E-3</c:v>
                </c:pt>
                <c:pt idx="2183">
                  <c:v>7.8418624435655504E-3</c:v>
                </c:pt>
                <c:pt idx="2184">
                  <c:v>7.8369685720589295E-3</c:v>
                </c:pt>
                <c:pt idx="2185">
                  <c:v>7.8320933754926839E-3</c:v>
                </c:pt>
                <c:pt idx="2186">
                  <c:v>7.8272368537302666E-3</c:v>
                </c:pt>
                <c:pt idx="2187">
                  <c:v>7.8231655431799801E-3</c:v>
                </c:pt>
                <c:pt idx="2188">
                  <c:v>7.818342678408639E-3</c:v>
                </c:pt>
                <c:pt idx="2189">
                  <c:v>7.8135384866735279E-3</c:v>
                </c:pt>
                <c:pt idx="2190">
                  <c:v>7.808752967842553E-3</c:v>
                </c:pt>
                <c:pt idx="2191">
                  <c:v>7.803986121783177E-3</c:v>
                </c:pt>
                <c:pt idx="2192">
                  <c:v>7.7989884803755152E-3</c:v>
                </c:pt>
                <c:pt idx="2193">
                  <c:v>7.7942602123941499E-3</c:v>
                </c:pt>
                <c:pt idx="2194">
                  <c:v>7.789550617239867E-3</c:v>
                </c:pt>
                <c:pt idx="2195">
                  <c:v>7.78485969478219E-3</c:v>
                </c:pt>
                <c:pt idx="2196">
                  <c:v>7.7804319784625644E-3</c:v>
                </c:pt>
                <c:pt idx="2197">
                  <c:v>7.7757771662816787E-3</c:v>
                </c:pt>
                <c:pt idx="2198">
                  <c:v>7.7711410259598372E-3</c:v>
                </c:pt>
                <c:pt idx="2199">
                  <c:v>7.7665235573698725E-3</c:v>
                </c:pt>
                <c:pt idx="2200">
                  <c:v>7.7616851683847141E-3</c:v>
                </c:pt>
                <c:pt idx="2201">
                  <c:v>7.7571062793809374E-3</c:v>
                </c:pt>
                <c:pt idx="2202">
                  <c:v>7.7525460621711249E-3</c:v>
                </c:pt>
                <c:pt idx="2203">
                  <c:v>7.7480045166279177E-3</c:v>
                </c:pt>
                <c:pt idx="2204">
                  <c:v>7.743481642625295E-3</c:v>
                </c:pt>
                <c:pt idx="2205">
                  <c:v>7.7392108450669815E-3</c:v>
                </c:pt>
                <c:pt idx="2206">
                  <c:v>7.7347240750484476E-3</c:v>
                </c:pt>
                <c:pt idx="2207">
                  <c:v>7.7302559757529673E-3</c:v>
                </c:pt>
                <c:pt idx="2208">
                  <c:v>7.7258065470578495E-3</c:v>
                </c:pt>
                <c:pt idx="2209">
                  <c:v>7.7213757888399586E-3</c:v>
                </c:pt>
                <c:pt idx="2210">
                  <c:v>7.7169637009770545E-3</c:v>
                </c:pt>
                <c:pt idx="2211">
                  <c:v>7.7125702833468939E-3</c:v>
                </c:pt>
                <c:pt idx="2212">
                  <c:v>7.7081955358276853E-3</c:v>
                </c:pt>
                <c:pt idx="2213">
                  <c:v>7.7031693553248452E-3</c:v>
                </c:pt>
                <c:pt idx="2214">
                  <c:v>7.6988356745350461E-3</c:v>
                </c:pt>
                <c:pt idx="2215">
                  <c:v>7.6945206648006857E-3</c:v>
                </c:pt>
                <c:pt idx="2216">
                  <c:v>7.6902243260019562E-3</c:v>
                </c:pt>
                <c:pt idx="2217">
                  <c:v>7.6859466580168475E-3</c:v>
                </c:pt>
                <c:pt idx="2218">
                  <c:v>7.6819046969795728E-3</c:v>
                </c:pt>
                <c:pt idx="2219">
                  <c:v>7.67766312574186E-3</c:v>
                </c:pt>
                <c:pt idx="2220">
                  <c:v>7.6734402245264574E-3</c:v>
                </c:pt>
                <c:pt idx="2221">
                  <c:v>7.6692359932151169E-3</c:v>
                </c:pt>
                <c:pt idx="2222">
                  <c:v>7.6648383761168904E-3</c:v>
                </c:pt>
                <c:pt idx="2223">
                  <c:v>7.6606727305103236E-3</c:v>
                </c:pt>
                <c:pt idx="2224">
                  <c:v>7.6565257548870929E-3</c:v>
                </c:pt>
                <c:pt idx="2225">
                  <c:v>7.6523974491313563E-3</c:v>
                </c:pt>
                <c:pt idx="2226">
                  <c:v>7.6484948811311642E-3</c:v>
                </c:pt>
                <c:pt idx="2227">
                  <c:v>7.6444026667968658E-3</c:v>
                </c:pt>
                <c:pt idx="2228">
                  <c:v>7.6403291215543954E-3</c:v>
                </c:pt>
                <c:pt idx="2229">
                  <c:v>7.6362742452912632E-3</c:v>
                </c:pt>
                <c:pt idx="2230">
                  <c:v>7.6322380378927631E-3</c:v>
                </c:pt>
                <c:pt idx="2231">
                  <c:v>7.6280196753310443E-3</c:v>
                </c:pt>
                <c:pt idx="2232">
                  <c:v>7.6240220554217699E-3</c:v>
                </c:pt>
                <c:pt idx="2233">
                  <c:v>7.6200431044646947E-3</c:v>
                </c:pt>
                <c:pt idx="2234">
                  <c:v>7.6160828223483809E-3</c:v>
                </c:pt>
                <c:pt idx="2235">
                  <c:v>7.6121412089622696E-3</c:v>
                </c:pt>
                <c:pt idx="2236">
                  <c:v>7.6082182641944822E-3</c:v>
                </c:pt>
                <c:pt idx="2237">
                  <c:v>7.6043139879349011E-3</c:v>
                </c:pt>
                <c:pt idx="2238">
                  <c:v>7.6004283800742908E-3</c:v>
                </c:pt>
                <c:pt idx="2239">
                  <c:v>7.5967522517893281E-3</c:v>
                </c:pt>
                <c:pt idx="2240">
                  <c:v>7.5930924016480907E-3</c:v>
                </c:pt>
                <c:pt idx="2241">
                  <c:v>7.5892602905922677E-3</c:v>
                </c:pt>
                <c:pt idx="2242">
                  <c:v>7.5854468466622317E-3</c:v>
                </c:pt>
                <c:pt idx="2243">
                  <c:v>7.5816520697519997E-3</c:v>
                </c:pt>
                <c:pt idx="2244">
                  <c:v>7.5776913029022702E-3</c:v>
                </c:pt>
                <c:pt idx="2245">
                  <c:v>7.5739351152290585E-3</c:v>
                </c:pt>
                <c:pt idx="2246">
                  <c:v>7.5701975946782058E-3</c:v>
                </c:pt>
                <c:pt idx="2247">
                  <c:v>7.566478741144308E-3</c:v>
                </c:pt>
                <c:pt idx="2248">
                  <c:v>7.5629581868138602E-3</c:v>
                </c:pt>
                <c:pt idx="2249">
                  <c:v>7.5592754098221804E-3</c:v>
                </c:pt>
                <c:pt idx="2250">
                  <c:v>7.5556112991213339E-3</c:v>
                </c:pt>
                <c:pt idx="2251">
                  <c:v>7.5519658546102349E-3</c:v>
                </c:pt>
                <c:pt idx="2252">
                  <c:v>7.5483390761873527E-3</c:v>
                </c:pt>
                <c:pt idx="2253">
                  <c:v>7.5445576215209817E-3</c:v>
                </c:pt>
                <c:pt idx="2254">
                  <c:v>7.5409694342266301E-3</c:v>
                </c:pt>
                <c:pt idx="2255">
                  <c:v>7.537399913131685E-3</c:v>
                </c:pt>
                <c:pt idx="2256">
                  <c:v>7.5338490581378266E-3</c:v>
                </c:pt>
                <c:pt idx="2257">
                  <c:v>7.5304851718853835E-3</c:v>
                </c:pt>
                <c:pt idx="2258">
                  <c:v>7.5269703878921724E-3</c:v>
                </c:pt>
                <c:pt idx="2259">
                  <c:v>7.5234742692920501E-3</c:v>
                </c:pt>
                <c:pt idx="2260">
                  <c:v>7.5199968159874947E-3</c:v>
                </c:pt>
                <c:pt idx="2261">
                  <c:v>7.5165380278827652E-3</c:v>
                </c:pt>
                <c:pt idx="2262">
                  <c:v>7.513097904880783E-3</c:v>
                </c:pt>
                <c:pt idx="2263">
                  <c:v>7.5096764468858069E-3</c:v>
                </c:pt>
                <c:pt idx="2264">
                  <c:v>7.5062736538029874E-3</c:v>
                </c:pt>
                <c:pt idx="2265">
                  <c:v>7.5028895255383624E-3</c:v>
                </c:pt>
                <c:pt idx="2266">
                  <c:v>7.4992103006702553E-3</c:v>
                </c:pt>
                <c:pt idx="2267">
                  <c:v>7.4958660309784528E-3</c:v>
                </c:pt>
                <c:pt idx="2268">
                  <c:v>7.492540426635815E-3</c:v>
                </c:pt>
                <c:pt idx="2269">
                  <c:v>7.4892334875494007E-3</c:v>
                </c:pt>
                <c:pt idx="2270">
                  <c:v>7.4860969740870205E-3</c:v>
                </c:pt>
                <c:pt idx="2271">
                  <c:v>7.4828260989729103E-3</c:v>
                </c:pt>
                <c:pt idx="2272">
                  <c:v>7.4795738884332937E-3</c:v>
                </c:pt>
                <c:pt idx="2273">
                  <c:v>7.4763403423764975E-3</c:v>
                </c:pt>
                <c:pt idx="2274">
                  <c:v>7.4729787677210533E-3</c:v>
                </c:pt>
                <c:pt idx="2275">
                  <c:v>7.4697838182361271E-3</c:v>
                </c:pt>
                <c:pt idx="2276">
                  <c:v>7.4666075333674241E-3</c:v>
                </c:pt>
                <c:pt idx="2277">
                  <c:v>7.4634499130255289E-3</c:v>
                </c:pt>
                <c:pt idx="2278">
                  <c:v>7.4603109571219082E-3</c:v>
                </c:pt>
                <c:pt idx="2279">
                  <c:v>7.4573310151571327E-3</c:v>
                </c:pt>
                <c:pt idx="2280">
                  <c:v>7.4542281179809204E-3</c:v>
                </c:pt>
                <c:pt idx="2281">
                  <c:v>7.4511438845784837E-3</c:v>
                </c:pt>
                <c:pt idx="2282">
                  <c:v>7.4479417761309299E-3</c:v>
                </c:pt>
                <c:pt idx="2283">
                  <c:v>7.444896141103878E-3</c:v>
                </c:pt>
                <c:pt idx="2284">
                  <c:v>7.4418691699935854E-3</c:v>
                </c:pt>
                <c:pt idx="2285">
                  <c:v>7.4388608627146005E-3</c:v>
                </c:pt>
                <c:pt idx="2286">
                  <c:v>7.4358712191823538E-3</c:v>
                </c:pt>
                <c:pt idx="2287">
                  <c:v>7.4329002393131553E-3</c:v>
                </c:pt>
                <c:pt idx="2288">
                  <c:v>7.4299479230224355E-3</c:v>
                </c:pt>
                <c:pt idx="2289">
                  <c:v>7.4270142702278262E-3</c:v>
                </c:pt>
                <c:pt idx="2290">
                  <c:v>7.4240992808474009E-3</c:v>
                </c:pt>
                <c:pt idx="2291">
                  <c:v>7.4212029547983506E-3</c:v>
                </c:pt>
                <c:pt idx="2292">
                  <c:v>7.418697081580064E-3</c:v>
                </c:pt>
                <c:pt idx="2293">
                  <c:v>7.4158342569457863E-3</c:v>
                </c:pt>
                <c:pt idx="2294">
                  <c:v>7.4129900942148446E-3</c:v>
                </c:pt>
                <c:pt idx="2295">
                  <c:v>7.4101645933102233E-3</c:v>
                </c:pt>
                <c:pt idx="2296">
                  <c:v>7.4072388065627853E-3</c:v>
                </c:pt>
                <c:pt idx="2297">
                  <c:v>7.4044519055982538E-3</c:v>
                </c:pt>
                <c:pt idx="2298">
                  <c:v>7.4016836666193049E-3</c:v>
                </c:pt>
                <c:pt idx="2299">
                  <c:v>7.3989340895493465E-3</c:v>
                </c:pt>
                <c:pt idx="2300">
                  <c:v>7.3962031743122301E-3</c:v>
                </c:pt>
                <c:pt idx="2301">
                  <c:v>7.3936034818685671E-3</c:v>
                </c:pt>
                <c:pt idx="2302">
                  <c:v>7.3909086115805335E-3</c:v>
                </c:pt>
                <c:pt idx="2303">
                  <c:v>7.3882324025071663E-3</c:v>
                </c:pt>
                <c:pt idx="2304">
                  <c:v>7.3855748545741369E-3</c:v>
                </c:pt>
                <c:pt idx="2305">
                  <c:v>7.3828285229692444E-3</c:v>
                </c:pt>
                <c:pt idx="2306">
                  <c:v>7.3802095771496696E-3</c:v>
                </c:pt>
                <c:pt idx="2307">
                  <c:v>7.3776092926410341E-3</c:v>
                </c:pt>
                <c:pt idx="2308">
                  <c:v>7.3742934902884675E-3</c:v>
                </c:pt>
                <c:pt idx="2309">
                  <c:v>7.3718378159935739E-3</c:v>
                </c:pt>
                <c:pt idx="2310">
                  <c:v>7.3692975649954041E-3</c:v>
                </c:pt>
                <c:pt idx="2311">
                  <c:v>7.3667759746150249E-3</c:v>
                </c:pt>
                <c:pt idx="2312">
                  <c:v>7.3642730447812397E-3</c:v>
                </c:pt>
                <c:pt idx="2313">
                  <c:v>7.3617887754250932E-3</c:v>
                </c:pt>
                <c:pt idx="2314">
                  <c:v>7.3593231664785238E-3</c:v>
                </c:pt>
                <c:pt idx="2315">
                  <c:v>7.3568762178725751E-3</c:v>
                </c:pt>
                <c:pt idx="2316">
                  <c:v>7.3544479295400821E-3</c:v>
                </c:pt>
                <c:pt idx="2317">
                  <c:v>7.351946609987588E-3</c:v>
                </c:pt>
                <c:pt idx="2318">
                  <c:v>7.3492864349781637E-3</c:v>
                </c:pt>
                <c:pt idx="2319">
                  <c:v>7.346919268215491E-3</c:v>
                </c:pt>
                <c:pt idx="2320">
                  <c:v>7.3445707630025231E-3</c:v>
                </c:pt>
                <c:pt idx="2321">
                  <c:v>7.3422409192726709E-3</c:v>
                </c:pt>
                <c:pt idx="2322">
                  <c:v>7.3387858884971201E-3</c:v>
                </c:pt>
                <c:pt idx="2323">
                  <c:v>7.3365014569344916E-3</c:v>
                </c:pt>
                <c:pt idx="2324">
                  <c:v>7.3342356858546271E-3</c:v>
                </c:pt>
                <c:pt idx="2325">
                  <c:v>7.3319885751937531E-3</c:v>
                </c:pt>
                <c:pt idx="2326">
                  <c:v>7.3296809904089613E-3</c:v>
                </c:pt>
                <c:pt idx="2327">
                  <c:v>7.3274724890070048E-3</c:v>
                </c:pt>
                <c:pt idx="2328">
                  <c:v>7.325282648220053E-3</c:v>
                </c:pt>
                <c:pt idx="2329">
                  <c:v>7.323111467986438E-3</c:v>
                </c:pt>
                <c:pt idx="2330">
                  <c:v>7.321032925996172E-3</c:v>
                </c:pt>
                <c:pt idx="2331">
                  <c:v>7.3188977765489558E-3</c:v>
                </c:pt>
                <c:pt idx="2332">
                  <c:v>7.316781287092026E-3</c:v>
                </c:pt>
                <c:pt idx="2333">
                  <c:v>7.3146834575669234E-3</c:v>
                </c:pt>
                <c:pt idx="2334">
                  <c:v>7.3124667803282067E-3</c:v>
                </c:pt>
                <c:pt idx="2335">
                  <c:v>7.3104762548268955E-3</c:v>
                </c:pt>
                <c:pt idx="2336">
                  <c:v>7.3084356967880199E-3</c:v>
                </c:pt>
                <c:pt idx="2337">
                  <c:v>7.3064137988280977E-3</c:v>
                </c:pt>
                <c:pt idx="2338">
                  <c:v>7.3044105608925112E-3</c:v>
                </c:pt>
                <c:pt idx="2339">
                  <c:v>7.302425982922676E-3</c:v>
                </c:pt>
                <c:pt idx="2340">
                  <c:v>7.3004600648635355E-3</c:v>
                </c:pt>
                <c:pt idx="2341">
                  <c:v>7.2985128066604711E-3</c:v>
                </c:pt>
                <c:pt idx="2342">
                  <c:v>7.2965842082579821E-3</c:v>
                </c:pt>
                <c:pt idx="2343">
                  <c:v>7.2948461665415286E-3</c:v>
                </c:pt>
                <c:pt idx="2344">
                  <c:v>7.292951002507291E-3</c:v>
                </c:pt>
                <c:pt idx="2345">
                  <c:v>7.2910744969787149E-3</c:v>
                </c:pt>
                <c:pt idx="2346">
                  <c:v>7.2892166499029633E-3</c:v>
                </c:pt>
                <c:pt idx="2347">
                  <c:v>7.2873252216935653E-3</c:v>
                </c:pt>
                <c:pt idx="2348">
                  <c:v>7.2855059878531858E-3</c:v>
                </c:pt>
                <c:pt idx="2349">
                  <c:v>7.2837054126906331E-3</c:v>
                </c:pt>
                <c:pt idx="2350">
                  <c:v>7.2819234961555863E-3</c:v>
                </c:pt>
                <c:pt idx="2351">
                  <c:v>7.2801602381995069E-3</c:v>
                </c:pt>
                <c:pt idx="2352">
                  <c:v>7.2784156387725209E-3</c:v>
                </c:pt>
                <c:pt idx="2353">
                  <c:v>7.2767341528208141E-3</c:v>
                </c:pt>
                <c:pt idx="2354">
                  <c:v>7.2750255715662822E-3</c:v>
                </c:pt>
                <c:pt idx="2355">
                  <c:v>7.2732937911851861E-3</c:v>
                </c:pt>
                <c:pt idx="2356">
                  <c:v>7.2716238253958641E-3</c:v>
                </c:pt>
                <c:pt idx="2357">
                  <c:v>7.2699725178987313E-3</c:v>
                </c:pt>
                <c:pt idx="2358">
                  <c:v>7.2683398686470288E-3</c:v>
                </c:pt>
                <c:pt idx="2359">
                  <c:v>7.2667258775966715E-3</c:v>
                </c:pt>
                <c:pt idx="2360">
                  <c:v>7.2651305447013481E-3</c:v>
                </c:pt>
                <c:pt idx="2361">
                  <c:v>7.263587924475008E-3</c:v>
                </c:pt>
                <c:pt idx="2362">
                  <c:v>7.262028606017908E-3</c:v>
                </c:pt>
                <c:pt idx="2363">
                  <c:v>7.2604879452116767E-3</c:v>
                </c:pt>
                <c:pt idx="2364">
                  <c:v>7.2589659420119867E-3</c:v>
                </c:pt>
                <c:pt idx="2365">
                  <c:v>7.2574625963780885E-3</c:v>
                </c:pt>
                <c:pt idx="2366">
                  <c:v>7.2559779082678943E-3</c:v>
                </c:pt>
                <c:pt idx="2367">
                  <c:v>7.254511877641103E-3</c:v>
                </c:pt>
                <c:pt idx="2368">
                  <c:v>7.2530645044565209E-3</c:v>
                </c:pt>
                <c:pt idx="2369">
                  <c:v>7.2515652704414294E-3</c:v>
                </c:pt>
                <c:pt idx="2370">
                  <c:v>7.2501591263653001E-3</c:v>
                </c:pt>
                <c:pt idx="2371">
                  <c:v>7.2487716407304611E-3</c:v>
                </c:pt>
                <c:pt idx="2372">
                  <c:v>7.2474028134985914E-3</c:v>
                </c:pt>
                <c:pt idx="2373">
                  <c:v>7.2460708050473858E-3</c:v>
                </c:pt>
                <c:pt idx="2374">
                  <c:v>7.2447379881818421E-3</c:v>
                </c:pt>
                <c:pt idx="2375">
                  <c:v>7.2434238292330396E-3</c:v>
                </c:pt>
                <c:pt idx="2376">
                  <c:v>7.2421283281642202E-3</c:v>
                </c:pt>
                <c:pt idx="2377">
                  <c:v>7.2408514849386253E-3</c:v>
                </c:pt>
                <c:pt idx="2378">
                  <c:v>7.2395816744360826E-3</c:v>
                </c:pt>
                <c:pt idx="2379">
                  <c:v>7.2383434549722729E-3</c:v>
                </c:pt>
                <c:pt idx="2380">
                  <c:v>7.2371238936176398E-3</c:v>
                </c:pt>
                <c:pt idx="2381">
                  <c:v>7.2359229903382659E-3</c:v>
                </c:pt>
                <c:pt idx="2382">
                  <c:v>7.2347471352366775E-3</c:v>
                </c:pt>
                <c:pt idx="2383">
                  <c:v>7.2335822383418971E-3</c:v>
                </c:pt>
                <c:pt idx="2384">
                  <c:v>7.2324359990525167E-3</c:v>
                </c:pt>
                <c:pt idx="2385">
                  <c:v>7.2313084173353213E-3</c:v>
                </c:pt>
                <c:pt idx="2386">
                  <c:v>7.230198343901293E-3</c:v>
                </c:pt>
                <c:pt idx="2387">
                  <c:v>7.2291093883806211E-3</c:v>
                </c:pt>
                <c:pt idx="2388">
                  <c:v>7.2280390907096892E-3</c:v>
                </c:pt>
                <c:pt idx="2389">
                  <c:v>7.2269874508585456E-3</c:v>
                </c:pt>
                <c:pt idx="2390">
                  <c:v>7.2259544687967971E-3</c:v>
                </c:pt>
                <c:pt idx="2391">
                  <c:v>7.2249401444962544E-3</c:v>
                </c:pt>
                <c:pt idx="2392">
                  <c:v>7.223944477927847E-3</c:v>
                </c:pt>
                <c:pt idx="2393">
                  <c:v>7.2229674690642643E-3</c:v>
                </c:pt>
                <c:pt idx="2394">
                  <c:v>7.2220091178777576E-3</c:v>
                </c:pt>
                <c:pt idx="2395">
                  <c:v>7.2210378076447675E-3</c:v>
                </c:pt>
                <c:pt idx="2396">
                  <c:v>7.2201128284775842E-3</c:v>
                </c:pt>
                <c:pt idx="2397">
                  <c:v>7.2192065058019946E-3</c:v>
                </c:pt>
                <c:pt idx="2398">
                  <c:v>7.2183188395920292E-3</c:v>
                </c:pt>
                <c:pt idx="2399">
                  <c:v>7.2174498298239551E-3</c:v>
                </c:pt>
                <c:pt idx="2400">
                  <c:v>7.2166164654316987E-3</c:v>
                </c:pt>
                <c:pt idx="2401">
                  <c:v>7.215786084683519E-3</c:v>
                </c:pt>
                <c:pt idx="2402">
                  <c:v>7.2149743606742889E-3</c:v>
                </c:pt>
                <c:pt idx="2403">
                  <c:v>7.2141812933821893E-3</c:v>
                </c:pt>
                <c:pt idx="2404">
                  <c:v>7.2134068827845082E-3</c:v>
                </c:pt>
                <c:pt idx="2405">
                  <c:v>7.2126275551716293E-3</c:v>
                </c:pt>
                <c:pt idx="2406">
                  <c:v>7.2118891398488746E-3</c:v>
                </c:pt>
                <c:pt idx="2407">
                  <c:v>7.2111693807893514E-3</c:v>
                </c:pt>
                <c:pt idx="2408">
                  <c:v>7.2104958069158197E-3</c:v>
                </c:pt>
                <c:pt idx="2409">
                  <c:v>7.209814679478517E-3</c:v>
                </c:pt>
                <c:pt idx="2410">
                  <c:v>7.2091522086140634E-3</c:v>
                </c:pt>
                <c:pt idx="2411">
                  <c:v>7.2085083943050918E-3</c:v>
                </c:pt>
                <c:pt idx="2412">
                  <c:v>7.2078832365324551E-3</c:v>
                </c:pt>
                <c:pt idx="2413">
                  <c:v>7.2072426068885637E-3</c:v>
                </c:pt>
                <c:pt idx="2414">
                  <c:v>7.2066534411455328E-3</c:v>
                </c:pt>
                <c:pt idx="2415">
                  <c:v>7.2060829315206566E-3</c:v>
                </c:pt>
                <c:pt idx="2416">
                  <c:v>7.2055310779996053E-3</c:v>
                </c:pt>
                <c:pt idx="2417">
                  <c:v>7.2049978805658124E-3</c:v>
                </c:pt>
                <c:pt idx="2418">
                  <c:v>7.20448333920495E-3</c:v>
                </c:pt>
                <c:pt idx="2419">
                  <c:v>7.2039874539026874E-3</c:v>
                </c:pt>
                <c:pt idx="2420">
                  <c:v>7.2035102246460411E-3</c:v>
                </c:pt>
                <c:pt idx="2421">
                  <c:v>7.2031861517268146E-3</c:v>
                </c:pt>
                <c:pt idx="2422">
                  <c:v>7.2027502064723479E-3</c:v>
                </c:pt>
                <c:pt idx="2423">
                  <c:v>7.2023329183263114E-3</c:v>
                </c:pt>
                <c:pt idx="2424">
                  <c:v>7.2019342872768136E-3</c:v>
                </c:pt>
                <c:pt idx="2425">
                  <c:v>7.201554313313722E-3</c:v>
                </c:pt>
                <c:pt idx="2426">
                  <c:v>7.2011414123187402E-3</c:v>
                </c:pt>
                <c:pt idx="2427">
                  <c:v>7.2007974266232386E-3</c:v>
                </c:pt>
                <c:pt idx="2428">
                  <c:v>7.2004720976154984E-3</c:v>
                </c:pt>
                <c:pt idx="2429">
                  <c:v>7.2001654252866615E-3</c:v>
                </c:pt>
                <c:pt idx="2430">
                  <c:v>7.1999342994248225E-3</c:v>
                </c:pt>
                <c:pt idx="2431">
                  <c:v>7.19966626776919E-3</c:v>
                </c:pt>
                <c:pt idx="2432">
                  <c:v>7.1994168931352161E-3</c:v>
                </c:pt>
                <c:pt idx="2433">
                  <c:v>7.1991861755167337E-3</c:v>
                </c:pt>
                <c:pt idx="2434">
                  <c:v>7.1989119135456919E-3</c:v>
                </c:pt>
                <c:pt idx="2435">
                  <c:v>7.1987171811290695E-3</c:v>
                </c:pt>
                <c:pt idx="2436">
                  <c:v>7.1985411053421926E-3</c:v>
                </c:pt>
                <c:pt idx="2437">
                  <c:v>7.1983836861801882E-3</c:v>
                </c:pt>
                <c:pt idx="2438">
                  <c:v>7.1982449236386277E-3</c:v>
                </c:pt>
                <c:pt idx="2439">
                  <c:v>7.1981936667875994E-3</c:v>
                </c:pt>
                <c:pt idx="2440">
                  <c:v>7.1980935481198707E-3</c:v>
                </c:pt>
                <c:pt idx="2441">
                  <c:v>7.1980120864306354E-3</c:v>
                </c:pt>
                <c:pt idx="2442">
                  <c:v>7.197949281715927E-3</c:v>
                </c:pt>
                <c:pt idx="2443">
                  <c:v>7.1979051339753066E-3</c:v>
                </c:pt>
                <c:pt idx="2444">
                  <c:v>7.1978796432070127E-3</c:v>
                </c:pt>
                <c:pt idx="2445">
                  <c:v>7.1978728094101632E-3</c:v>
                </c:pt>
                <c:pt idx="2446">
                  <c:v>7.1978846325847579E-3</c:v>
                </c:pt>
                <c:pt idx="2447">
                  <c:v>7.1977562319001974E-3</c:v>
                </c:pt>
                <c:pt idx="2448">
                  <c:v>7.1978027019076367E-3</c:v>
                </c:pt>
                <c:pt idx="2449">
                  <c:v>7.197867828154389E-3</c:v>
                </c:pt>
                <c:pt idx="2450">
                  <c:v>7.1979516106422349E-3</c:v>
                </c:pt>
                <c:pt idx="2451">
                  <c:v>7.198054049372956E-3</c:v>
                </c:pt>
                <c:pt idx="2452">
                  <c:v>7.1982611919965698E-3</c:v>
                </c:pt>
                <c:pt idx="2453">
                  <c:v>7.1984022785902772E-3</c:v>
                </c:pt>
                <c:pt idx="2454">
                  <c:v>7.1985620218048708E-3</c:v>
                </c:pt>
                <c:pt idx="2455">
                  <c:v>7.1987404216452243E-3</c:v>
                </c:pt>
                <c:pt idx="2456">
                  <c:v>7.1988460867943808E-3</c:v>
                </c:pt>
                <c:pt idx="2457">
                  <c:v>7.1990604630629545E-3</c:v>
                </c:pt>
                <c:pt idx="2458">
                  <c:v>7.1992934956060213E-3</c:v>
                </c:pt>
                <c:pt idx="2459">
                  <c:v>7.1995451844289243E-3</c:v>
                </c:pt>
                <c:pt idx="2460">
                  <c:v>7.1999122704233592E-3</c:v>
                </c:pt>
                <c:pt idx="2461">
                  <c:v>7.2002026101396117E-3</c:v>
                </c:pt>
                <c:pt idx="2462">
                  <c:v>7.2005116065281243E-3</c:v>
                </c:pt>
                <c:pt idx="2463">
                  <c:v>7.2008392595959833E-3</c:v>
                </c:pt>
                <c:pt idx="2464">
                  <c:v>7.2012365651719446E-3</c:v>
                </c:pt>
                <c:pt idx="2465">
                  <c:v>7.201500569324038E-3</c:v>
                </c:pt>
                <c:pt idx="2466">
                  <c:v>7.201885453413979E-3</c:v>
                </c:pt>
                <c:pt idx="2467">
                  <c:v>7.2022886091666072E-3</c:v>
                </c:pt>
                <c:pt idx="2468">
                  <c:v>7.2027096519024303E-3</c:v>
                </c:pt>
                <c:pt idx="2469">
                  <c:v>7.2031481969428461E-3</c:v>
                </c:pt>
                <c:pt idx="2470">
                  <c:v>7.203603859607919E-3</c:v>
                </c:pt>
                <c:pt idx="2471">
                  <c:v>7.2040762552199357E-3</c:v>
                </c:pt>
                <c:pt idx="2472">
                  <c:v>7.2045649990994066E-3</c:v>
                </c:pt>
                <c:pt idx="2473">
                  <c:v>7.2052953058921376E-3</c:v>
                </c:pt>
                <c:pt idx="2474">
                  <c:v>7.2058174896617857E-3</c:v>
                </c:pt>
                <c:pt idx="2475">
                  <c:v>7.206354797177494E-3</c:v>
                </c:pt>
                <c:pt idx="2476">
                  <c:v>7.2069068479274148E-3</c:v>
                </c:pt>
                <c:pt idx="2477">
                  <c:v>7.2074732613996986E-3</c:v>
                </c:pt>
                <c:pt idx="2478">
                  <c:v>7.207936410534653E-3</c:v>
                </c:pt>
                <c:pt idx="2479">
                  <c:v>7.208529615474104E-3</c:v>
                </c:pt>
                <c:pt idx="2480">
                  <c:v>7.2091360662864161E-3</c:v>
                </c:pt>
                <c:pt idx="2481">
                  <c:v>7.209755380386644E-3</c:v>
                </c:pt>
                <c:pt idx="2482">
                  <c:v>7.21050745163874E-3</c:v>
                </c:pt>
                <c:pt idx="2483">
                  <c:v>7.2111520506717378E-3</c:v>
                </c:pt>
                <c:pt idx="2484">
                  <c:v>7.2118083488344736E-3</c:v>
                </c:pt>
                <c:pt idx="2485">
                  <c:v>7.2124759656133387E-3</c:v>
                </c:pt>
                <c:pt idx="2486">
                  <c:v>7.2130315097249376E-3</c:v>
                </c:pt>
                <c:pt idx="2487">
                  <c:v>7.2137199692581333E-3</c:v>
                </c:pt>
                <c:pt idx="2488">
                  <c:v>7.2144186139779694E-3</c:v>
                </c:pt>
                <c:pt idx="2489">
                  <c:v>7.2151270612959562E-3</c:v>
                </c:pt>
                <c:pt idx="2490">
                  <c:v>7.2158449286262591E-3</c:v>
                </c:pt>
                <c:pt idx="2491">
                  <c:v>7.2166980483939344E-3</c:v>
                </c:pt>
                <c:pt idx="2492">
                  <c:v>7.2174343044832598E-3</c:v>
                </c:pt>
                <c:pt idx="2493">
                  <c:v>7.2181792155903632E-3</c:v>
                </c:pt>
                <c:pt idx="2494">
                  <c:v>7.2189327817244941E-3</c:v>
                </c:pt>
                <c:pt idx="2495">
                  <c:v>7.2196950028953419E-3</c:v>
                </c:pt>
                <c:pt idx="2496">
                  <c:v>7.2204658791134788E-3</c:v>
                </c:pt>
                <c:pt idx="2497">
                  <c:v>7.2212454103877145E-3</c:v>
                </c:pt>
                <c:pt idx="2498">
                  <c:v>7.2220335967299399E-3</c:v>
                </c:pt>
                <c:pt idx="2499">
                  <c:v>7.222567936844379E-3</c:v>
                </c:pt>
                <c:pt idx="2500">
                  <c:v>7.2232403736801577E-3</c:v>
                </c:pt>
                <c:pt idx="2501">
                  <c:v>7.2240526224763664E-3</c:v>
                </c:pt>
                <c:pt idx="2502">
                  <c:v>7.2248735258614626E-3</c:v>
                </c:pt>
                <c:pt idx="2503">
                  <c:v>7.2257030838448495E-3</c:v>
                </c:pt>
                <c:pt idx="2504">
                  <c:v>7.2266756259101389E-3</c:v>
                </c:pt>
                <c:pt idx="2505">
                  <c:v>7.227523128061868E-3</c:v>
                </c:pt>
                <c:pt idx="2506">
                  <c:v>7.2283792850185661E-3</c:v>
                </c:pt>
                <c:pt idx="2507">
                  <c:v>7.2292440967904733E-3</c:v>
                </c:pt>
                <c:pt idx="2508">
                  <c:v>7.2299806931167407E-3</c:v>
                </c:pt>
                <c:pt idx="2509">
                  <c:v>7.2308621789191271E-3</c:v>
                </c:pt>
                <c:pt idx="2510">
                  <c:v>7.2317523193968208E-3</c:v>
                </c:pt>
                <c:pt idx="2511">
                  <c:v>7.23265111456191E-3</c:v>
                </c:pt>
                <c:pt idx="2512">
                  <c:v>7.2335585644251431E-3</c:v>
                </c:pt>
                <c:pt idx="2513">
                  <c:v>7.2346147191879187E-3</c:v>
                </c:pt>
                <c:pt idx="2514">
                  <c:v>7.2355401149891462E-3</c:v>
                </c:pt>
                <c:pt idx="2515">
                  <c:v>7.2364741656982083E-3</c:v>
                </c:pt>
                <c:pt idx="2516">
                  <c:v>7.2374168713280175E-3</c:v>
                </c:pt>
                <c:pt idx="2517">
                  <c:v>7.2382256346289796E-3</c:v>
                </c:pt>
                <c:pt idx="2518">
                  <c:v>7.239185012930925E-3</c:v>
                </c:pt>
                <c:pt idx="2519">
                  <c:v>7.2401530460147467E-3</c:v>
                </c:pt>
                <c:pt idx="2520">
                  <c:v>7.2411297338943244E-3</c:v>
                </c:pt>
                <c:pt idx="2521">
                  <c:v>7.242115076579958E-3</c:v>
                </c:pt>
                <c:pt idx="2522">
                  <c:v>7.2431090740859754E-3</c:v>
                </c:pt>
                <c:pt idx="2523">
                  <c:v>7.2441117264244667E-3</c:v>
                </c:pt>
                <c:pt idx="2524">
                  <c:v>7.2451230336084173E-3</c:v>
                </c:pt>
                <c:pt idx="2525">
                  <c:v>7.2465862835466533E-3</c:v>
                </c:pt>
                <c:pt idx="2526">
                  <c:v>7.2476168163519159E-3</c:v>
                </c:pt>
                <c:pt idx="2527">
                  <c:v>7.2486560045678531E-3</c:v>
                </c:pt>
                <c:pt idx="2528">
                  <c:v>7.2497038482090027E-3</c:v>
                </c:pt>
                <c:pt idx="2529">
                  <c:v>7.2507603472876953E-3</c:v>
                </c:pt>
                <c:pt idx="2530">
                  <c:v>7.251674481315468E-3</c:v>
                </c:pt>
                <c:pt idx="2531">
                  <c:v>7.2527476517785586E-3</c:v>
                </c:pt>
                <c:pt idx="2532">
                  <c:v>7.2538294775455481E-3</c:v>
                </c:pt>
                <c:pt idx="2533">
                  <c:v>7.2549199586306084E-3</c:v>
                </c:pt>
                <c:pt idx="2534">
                  <c:v>7.2561726747420539E-3</c:v>
                </c:pt>
                <c:pt idx="2535">
                  <c:v>7.25728110674377E-3</c:v>
                </c:pt>
                <c:pt idx="2536">
                  <c:v>7.2583981942821348E-3</c:v>
                </c:pt>
                <c:pt idx="2537">
                  <c:v>7.2595239373721256E-3</c:v>
                </c:pt>
                <c:pt idx="2538">
                  <c:v>7.2606583360287184E-3</c:v>
                </c:pt>
                <c:pt idx="2539">
                  <c:v>7.2616446076189728E-3</c:v>
                </c:pt>
                <c:pt idx="2540">
                  <c:v>7.2627956763326633E-3</c:v>
                </c:pt>
                <c:pt idx="2541">
                  <c:v>7.2639554004809018E-3</c:v>
                </c:pt>
                <c:pt idx="2542">
                  <c:v>7.2651237800783024E-3</c:v>
                </c:pt>
                <c:pt idx="2543">
                  <c:v>7.2664601633264944E-3</c:v>
                </c:pt>
                <c:pt idx="2544">
                  <c:v>7.2676464956949885E-3</c:v>
                </c:pt>
                <c:pt idx="2545">
                  <c:v>7.2688414837362384E-3</c:v>
                </c:pt>
                <c:pt idx="2546">
                  <c:v>7.2700451274647776E-3</c:v>
                </c:pt>
                <c:pt idx="2547">
                  <c:v>7.2712574268964641E-3</c:v>
                </c:pt>
                <c:pt idx="2548">
                  <c:v>7.2724783820480353E-3</c:v>
                </c:pt>
                <c:pt idx="2549">
                  <c:v>7.2737079929349078E-3</c:v>
                </c:pt>
                <c:pt idx="2550">
                  <c:v>7.2749462595729378E-3</c:v>
                </c:pt>
                <c:pt idx="2551">
                  <c:v>7.2760286942150851E-3</c:v>
                </c:pt>
                <c:pt idx="2552">
                  <c:v>7.2769535577260043E-3</c:v>
                </c:pt>
                <c:pt idx="2553">
                  <c:v>7.2782158615224109E-3</c:v>
                </c:pt>
                <c:pt idx="2554">
                  <c:v>7.2794868206013004E-3</c:v>
                </c:pt>
                <c:pt idx="2555">
                  <c:v>7.2807664349801345E-3</c:v>
                </c:pt>
                <c:pt idx="2556">
                  <c:v>7.2822222831818847E-3</c:v>
                </c:pt>
                <c:pt idx="2557">
                  <c:v>7.2835198522922676E-3</c:v>
                </c:pt>
                <c:pt idx="2558">
                  <c:v>7.284826076929019E-3</c:v>
                </c:pt>
                <c:pt idx="2559">
                  <c:v>7.2861409571099512E-3</c:v>
                </c:pt>
                <c:pt idx="2560">
                  <c:v>7.287294336940359E-3</c:v>
                </c:pt>
                <c:pt idx="2561">
                  <c:v>7.2886258834627517E-3</c:v>
                </c:pt>
                <c:pt idx="2562">
                  <c:v>7.2899660854015089E-3</c:v>
                </c:pt>
                <c:pt idx="2563">
                  <c:v>7.2913149427754377E-3</c:v>
                </c:pt>
                <c:pt idx="2564">
                  <c:v>7.2926724555993144E-3</c:v>
                </c:pt>
                <c:pt idx="2565">
                  <c:v>7.2942120055776508E-3</c:v>
                </c:pt>
                <c:pt idx="2566">
                  <c:v>7.2955874750474502E-3</c:v>
                </c:pt>
                <c:pt idx="2567">
                  <c:v>7.2969716001999221E-3</c:v>
                </c:pt>
                <c:pt idx="2568">
                  <c:v>7.2985640563356892E-3</c:v>
                </c:pt>
                <c:pt idx="2569">
                  <c:v>7.2997906715792623E-3</c:v>
                </c:pt>
                <c:pt idx="2570">
                  <c:v>7.301201353988626E-3</c:v>
                </c:pt>
                <c:pt idx="2571">
                  <c:v>7.3026206919760001E-3</c:v>
                </c:pt>
                <c:pt idx="2572">
                  <c:v>7.3040486855588472E-3</c:v>
                </c:pt>
                <c:pt idx="2573">
                  <c:v>7.3054853347568685E-3</c:v>
                </c:pt>
                <c:pt idx="2574">
                  <c:v>7.30693063958708E-3</c:v>
                </c:pt>
                <c:pt idx="2575">
                  <c:v>7.3083846000691847E-3</c:v>
                </c:pt>
                <c:pt idx="2576">
                  <c:v>7.3098472162210909E-3</c:v>
                </c:pt>
                <c:pt idx="2577">
                  <c:v>7.3116810209856607E-3</c:v>
                </c:pt>
                <c:pt idx="2578">
                  <c:v>7.3137084689525282E-3</c:v>
                </c:pt>
                <c:pt idx="2579">
                  <c:v>7.3152002927656425E-3</c:v>
                </c:pt>
                <c:pt idx="2580">
                  <c:v>7.3167007732269987E-3</c:v>
                </c:pt>
                <c:pt idx="2581">
                  <c:v>7.3182099103575116E-3</c:v>
                </c:pt>
                <c:pt idx="2582">
                  <c:v>7.3191736986730482E-3</c:v>
                </c:pt>
                <c:pt idx="2583">
                  <c:v>7.3206982026288126E-3</c:v>
                </c:pt>
                <c:pt idx="2584">
                  <c:v>7.322231362770242E-3</c:v>
                </c:pt>
                <c:pt idx="2585">
                  <c:v>7.3237731791168225E-3</c:v>
                </c:pt>
                <c:pt idx="2586">
                  <c:v>7.3258854467424233E-3</c:v>
                </c:pt>
                <c:pt idx="2587">
                  <c:v>7.3274465243074885E-3</c:v>
                </c:pt>
                <c:pt idx="2588">
                  <c:v>7.3290162586828874E-3</c:v>
                </c:pt>
                <c:pt idx="2589">
                  <c:v>7.3305946498895356E-3</c:v>
                </c:pt>
                <c:pt idx="2590">
                  <c:v>7.3316121046338289E-3</c:v>
                </c:pt>
                <c:pt idx="2591">
                  <c:v>7.3332058586364803E-3</c:v>
                </c:pt>
                <c:pt idx="2592">
                  <c:v>7.3348082689855603E-3</c:v>
                </c:pt>
                <c:pt idx="2593">
                  <c:v>7.3364193357045417E-3</c:v>
                </c:pt>
                <c:pt idx="2594">
                  <c:v>7.3380390588120249E-3</c:v>
                </c:pt>
                <c:pt idx="2595">
                  <c:v>7.3402467917560443E-3</c:v>
                </c:pt>
                <c:pt idx="2596">
                  <c:v>7.3418857813696784E-3</c:v>
                </c:pt>
                <c:pt idx="2597">
                  <c:v>7.3435334279840616E-3</c:v>
                </c:pt>
                <c:pt idx="2598">
                  <c:v>7.3451897316214165E-3</c:v>
                </c:pt>
                <c:pt idx="2599">
                  <c:v>7.3468546923026587E-3</c:v>
                </c:pt>
                <c:pt idx="2600">
                  <c:v>7.3485283100500108E-3</c:v>
                </c:pt>
                <c:pt idx="2601">
                  <c:v>7.3502105848861294E-3</c:v>
                </c:pt>
                <c:pt idx="2602">
                  <c:v>7.3519015168328023E-3</c:v>
                </c:pt>
                <c:pt idx="2603">
                  <c:v>7.3530061078045383E-3</c:v>
                </c:pt>
                <c:pt idx="2604">
                  <c:v>7.3543147497197488E-3</c:v>
                </c:pt>
                <c:pt idx="2605">
                  <c:v>7.3560283889154985E-3</c:v>
                </c:pt>
                <c:pt idx="2606">
                  <c:v>7.3577506843918086E-3</c:v>
                </c:pt>
                <c:pt idx="2607">
                  <c:v>7.3594816361719625E-3</c:v>
                </c:pt>
                <c:pt idx="2608">
                  <c:v>7.361422647220014E-3</c:v>
                </c:pt>
                <c:pt idx="2609">
                  <c:v>7.3631715651985181E-3</c:v>
                </c:pt>
                <c:pt idx="2610">
                  <c:v>7.3649291397325E-3</c:v>
                </c:pt>
                <c:pt idx="2611">
                  <c:v>7.3666953708428906E-3</c:v>
                </c:pt>
                <c:pt idx="2612">
                  <c:v>7.3682662404028028E-3</c:v>
                </c:pt>
                <c:pt idx="2613">
                  <c:v>7.3700491304725989E-3</c:v>
                </c:pt>
                <c:pt idx="2614">
                  <c:v>7.371840677003855E-3</c:v>
                </c:pt>
                <c:pt idx="2615">
                  <c:v>7.3736408800198537E-3</c:v>
                </c:pt>
                <c:pt idx="2616">
                  <c:v>7.3754497395416415E-3</c:v>
                </c:pt>
                <c:pt idx="2617">
                  <c:v>7.3774745469150039E-3</c:v>
                </c:pt>
                <c:pt idx="2618">
                  <c:v>7.3793013747108479E-3</c:v>
                </c:pt>
                <c:pt idx="2619">
                  <c:v>7.381136859269684E-3</c:v>
                </c:pt>
                <c:pt idx="2620">
                  <c:v>7.383245156056195E-3</c:v>
                </c:pt>
                <c:pt idx="2621">
                  <c:v>7.3848891840164448E-3</c:v>
                </c:pt>
                <c:pt idx="2622">
                  <c:v>7.3867512197395135E-3</c:v>
                </c:pt>
                <c:pt idx="2623">
                  <c:v>7.3886219121380757E-3</c:v>
                </c:pt>
                <c:pt idx="2624">
                  <c:v>7.3905012612363102E-3</c:v>
                </c:pt>
                <c:pt idx="2625">
                  <c:v>7.3923892670575012E-3</c:v>
                </c:pt>
                <c:pt idx="2626">
                  <c:v>7.3942859296262766E-3</c:v>
                </c:pt>
                <c:pt idx="2627">
                  <c:v>7.3961912489672625E-3</c:v>
                </c:pt>
                <c:pt idx="2628">
                  <c:v>7.3981052251050877E-3</c:v>
                </c:pt>
                <c:pt idx="2629">
                  <c:v>7.4002431178379017E-3</c:v>
                </c:pt>
                <c:pt idx="2630">
                  <c:v>7.4028232104389018E-3</c:v>
                </c:pt>
                <c:pt idx="2631">
                  <c:v>7.4047657878347139E-3</c:v>
                </c:pt>
                <c:pt idx="2632">
                  <c:v>7.4067170228759313E-3</c:v>
                </c:pt>
                <c:pt idx="2633">
                  <c:v>7.4093638792630898E-3</c:v>
                </c:pt>
                <c:pt idx="2634">
                  <c:v>7.4113360601819073E-3</c:v>
                </c:pt>
                <c:pt idx="2635">
                  <c:v>7.4133168984622244E-3</c:v>
                </c:pt>
                <c:pt idx="2636">
                  <c:v>7.4153063941292865E-3</c:v>
                </c:pt>
                <c:pt idx="2637">
                  <c:v>7.4173045472092228E-3</c:v>
                </c:pt>
                <c:pt idx="2638">
                  <c:v>7.4195330496444308E-3</c:v>
                </c:pt>
                <c:pt idx="2639">
                  <c:v>7.4215491769320909E-3</c:v>
                </c:pt>
                <c:pt idx="2640">
                  <c:v>7.4235739619001638E-3</c:v>
                </c:pt>
                <c:pt idx="2641">
                  <c:v>7.4256074045737554E-3</c:v>
                </c:pt>
                <c:pt idx="2642">
                  <c:v>7.4274251747072518E-3</c:v>
                </c:pt>
                <c:pt idx="2643">
                  <c:v>7.4294752728104986E-3</c:v>
                </c:pt>
                <c:pt idx="2644">
                  <c:v>7.431534028510412E-3</c:v>
                </c:pt>
                <c:pt idx="2645">
                  <c:v>7.433601441833566E-3</c:v>
                </c:pt>
                <c:pt idx="2646">
                  <c:v>7.4361315221898932E-3</c:v>
                </c:pt>
                <c:pt idx="2647">
                  <c:v>7.4379898739296707E-3</c:v>
                </c:pt>
                <c:pt idx="2648">
                  <c:v>7.4400839212924522E-3</c:v>
                </c:pt>
                <c:pt idx="2649">
                  <c:v>7.442186626577022E-3</c:v>
                </c:pt>
                <c:pt idx="2650">
                  <c:v>7.4442979898098095E-3</c:v>
                </c:pt>
                <c:pt idx="2651">
                  <c:v>7.4464180110190032E-3</c:v>
                </c:pt>
                <c:pt idx="2652">
                  <c:v>7.4485466902319136E-3</c:v>
                </c:pt>
                <c:pt idx="2653">
                  <c:v>7.4506840274758488E-3</c:v>
                </c:pt>
                <c:pt idx="2654">
                  <c:v>7.4528300227794404E-3</c:v>
                </c:pt>
                <c:pt idx="2655">
                  <c:v>7.4545188907272405E-3</c:v>
                </c:pt>
                <c:pt idx="2656">
                  <c:v>7.4566808771920155E-3</c:v>
                </c:pt>
                <c:pt idx="2657">
                  <c:v>7.4588515214168314E-3</c:v>
                </c:pt>
                <c:pt idx="2658">
                  <c:v>7.4610308234315222E-3</c:v>
                </c:pt>
                <c:pt idx="2659">
                  <c:v>7.4634542940000799E-3</c:v>
                </c:pt>
                <c:pt idx="2660">
                  <c:v>7.4656515749500019E-3</c:v>
                </c:pt>
                <c:pt idx="2661">
                  <c:v>7.4678575139660386E-3</c:v>
                </c:pt>
                <c:pt idx="2662">
                  <c:v>7.4700721110756508E-3</c:v>
                </c:pt>
                <c:pt idx="2663">
                  <c:v>7.4722953663089522E-3</c:v>
                </c:pt>
                <c:pt idx="2664">
                  <c:v>7.4742884506678693E-3</c:v>
                </c:pt>
                <c:pt idx="2665">
                  <c:v>7.4765283579981065E-3</c:v>
                </c:pt>
                <c:pt idx="2666">
                  <c:v>7.4787769233462184E-3</c:v>
                </c:pt>
                <c:pt idx="2667">
                  <c:v>7.4810341467393682E-3</c:v>
                </c:pt>
                <c:pt idx="2668">
                  <c:v>7.4835415153325906E-3</c:v>
                </c:pt>
                <c:pt idx="2669">
                  <c:v>7.4858167199129992E-3</c:v>
                </c:pt>
                <c:pt idx="2670">
                  <c:v>7.4881005828208204E-3</c:v>
                </c:pt>
                <c:pt idx="2671">
                  <c:v>7.4903931040852844E-3</c:v>
                </c:pt>
                <c:pt idx="2672">
                  <c:v>7.4926942837365059E-3</c:v>
                </c:pt>
                <c:pt idx="2673">
                  <c:v>7.494759307703729E-3</c:v>
                </c:pt>
                <c:pt idx="2674">
                  <c:v>7.4970771382413103E-3</c:v>
                </c:pt>
                <c:pt idx="2675">
                  <c:v>7.499403627060388E-3</c:v>
                </c:pt>
                <c:pt idx="2676">
                  <c:v>7.501738774191689E-3</c:v>
                </c:pt>
                <c:pt idx="2677">
                  <c:v>7.504082579664605E-3</c:v>
                </c:pt>
                <c:pt idx="2678">
                  <c:v>7.5064350435111961E-3</c:v>
                </c:pt>
                <c:pt idx="2679">
                  <c:v>7.508796165759073E-3</c:v>
                </c:pt>
                <c:pt idx="2680">
                  <c:v>7.5111659464411878E-3</c:v>
                </c:pt>
                <c:pt idx="2681">
                  <c:v>7.5140447473891316E-3</c:v>
                </c:pt>
                <c:pt idx="2682">
                  <c:v>7.5164331801319713E-3</c:v>
                </c:pt>
                <c:pt idx="2683">
                  <c:v>7.5188302717925006E-3</c:v>
                </c:pt>
                <c:pt idx="2684">
                  <c:v>7.5212360224011102E-3</c:v>
                </c:pt>
                <c:pt idx="2685">
                  <c:v>7.5236504319890754E-3</c:v>
                </c:pt>
                <c:pt idx="2686">
                  <c:v>7.5258199463659999E-3</c:v>
                </c:pt>
                <c:pt idx="2687">
                  <c:v>7.5282510054608025E-3</c:v>
                </c:pt>
                <c:pt idx="2688">
                  <c:v>7.5306907234335132E-3</c:v>
                </c:pt>
                <c:pt idx="2689">
                  <c:v>7.5331391003151315E-3</c:v>
                </c:pt>
                <c:pt idx="2690">
                  <c:v>7.5358523657296454E-3</c:v>
                </c:pt>
                <c:pt idx="2691">
                  <c:v>7.538318729860609E-3</c:v>
                </c:pt>
                <c:pt idx="2692">
                  <c:v>7.5407937531938047E-3</c:v>
                </c:pt>
                <c:pt idx="2693">
                  <c:v>7.5432774357618278E-3</c:v>
                </c:pt>
                <c:pt idx="2694">
                  <c:v>7.5455108694804322E-3</c:v>
                </c:pt>
                <c:pt idx="2695">
                  <c:v>7.5480112004891169E-3</c:v>
                </c:pt>
                <c:pt idx="2696">
                  <c:v>7.550520190632134E-3</c:v>
                </c:pt>
                <c:pt idx="2697">
                  <c:v>7.5530378399413711E-3</c:v>
                </c:pt>
                <c:pt idx="2698">
                  <c:v>7.5555641484500429E-3</c:v>
                </c:pt>
                <c:pt idx="2699">
                  <c:v>7.5583613769200217E-3</c:v>
                </c:pt>
                <c:pt idx="2700">
                  <c:v>7.5609056750440421E-3</c:v>
                </c:pt>
                <c:pt idx="2701">
                  <c:v>7.5634586326649694E-3</c:v>
                </c:pt>
                <c:pt idx="2702">
                  <c:v>7.5660202498162776E-3</c:v>
                </c:pt>
                <c:pt idx="2703">
                  <c:v>7.5685905265314426E-3</c:v>
                </c:pt>
                <c:pt idx="2704">
                  <c:v>7.5711694628435005E-3</c:v>
                </c:pt>
                <c:pt idx="2705">
                  <c:v>7.5737570587872472E-3</c:v>
                </c:pt>
                <c:pt idx="2706">
                  <c:v>7.5763533143948375E-3</c:v>
                </c:pt>
                <c:pt idx="2707">
                  <c:v>7.5781555273716685E-3</c:v>
                </c:pt>
                <c:pt idx="2708">
                  <c:v>7.5807670843483083E-3</c:v>
                </c:pt>
                <c:pt idx="2709">
                  <c:v>7.5833873004891436E-3</c:v>
                </c:pt>
                <c:pt idx="2710">
                  <c:v>7.5860161758286538E-3</c:v>
                </c:pt>
                <c:pt idx="2711">
                  <c:v>7.5886537103990771E-3</c:v>
                </c:pt>
                <c:pt idx="2712">
                  <c:v>7.5915707691558672E-3</c:v>
                </c:pt>
                <c:pt idx="2713">
                  <c:v>7.5942262959552758E-3</c:v>
                </c:pt>
                <c:pt idx="2714">
                  <c:v>7.5968904822906165E-3</c:v>
                </c:pt>
                <c:pt idx="2715">
                  <c:v>7.5995633281952888E-3</c:v>
                </c:pt>
                <c:pt idx="2716">
                  <c:v>7.6022448337044728E-3</c:v>
                </c:pt>
                <c:pt idx="2717">
                  <c:v>7.6046607636006914E-3</c:v>
                </c:pt>
                <c:pt idx="2718">
                  <c:v>7.6073589137493191E-3</c:v>
                </c:pt>
                <c:pt idx="2719">
                  <c:v>7.6100657234042385E-3</c:v>
                </c:pt>
                <c:pt idx="2720">
                  <c:v>7.6130574524765444E-3</c:v>
                </c:pt>
                <c:pt idx="2721">
                  <c:v>7.6157822565284033E-3</c:v>
                </c:pt>
                <c:pt idx="2722">
                  <c:v>7.6185157203931785E-3</c:v>
                </c:pt>
                <c:pt idx="2723">
                  <c:v>7.6212578441069382E-3</c:v>
                </c:pt>
                <c:pt idx="2724">
                  <c:v>7.6244023037216188E-3</c:v>
                </c:pt>
                <c:pt idx="2725">
                  <c:v>7.6268832494555084E-3</c:v>
                </c:pt>
                <c:pt idx="2726">
                  <c:v>7.629651913739397E-3</c:v>
                </c:pt>
                <c:pt idx="2727">
                  <c:v>7.6324292378152558E-3</c:v>
                </c:pt>
                <c:pt idx="2728">
                  <c:v>7.635215221718456E-3</c:v>
                </c:pt>
                <c:pt idx="2729">
                  <c:v>7.6380098654852688E-3</c:v>
                </c:pt>
                <c:pt idx="2730">
                  <c:v>7.6408131691510671E-3</c:v>
                </c:pt>
                <c:pt idx="2731">
                  <c:v>7.6436251327516727E-3</c:v>
                </c:pt>
                <c:pt idx="2732">
                  <c:v>7.646445756323803E-3</c:v>
                </c:pt>
                <c:pt idx="2733">
                  <c:v>7.6501306995467163E-3</c:v>
                </c:pt>
                <c:pt idx="2734">
                  <c:v>7.6529706771647724E-3</c:v>
                </c:pt>
                <c:pt idx="2735">
                  <c:v>7.6558193154804529E-3</c:v>
                </c:pt>
                <c:pt idx="2736">
                  <c:v>7.6586766145316371E-3</c:v>
                </c:pt>
                <c:pt idx="2737">
                  <c:v>7.6615425743548852E-3</c:v>
                </c:pt>
                <c:pt idx="2738">
                  <c:v>7.6641285142913587E-3</c:v>
                </c:pt>
                <c:pt idx="2739">
                  <c:v>7.6670111167103138E-3</c:v>
                </c:pt>
                <c:pt idx="2740">
                  <c:v>7.6699023798070236E-3</c:v>
                </c:pt>
                <c:pt idx="2741">
                  <c:v>7.6728023036186895E-3</c:v>
                </c:pt>
                <c:pt idx="2742">
                  <c:v>7.6760022863655523E-3</c:v>
                </c:pt>
                <c:pt idx="2743">
                  <c:v>7.6789202116109402E-3</c:v>
                </c:pt>
                <c:pt idx="2744">
                  <c:v>7.6818467978931135E-3</c:v>
                </c:pt>
                <c:pt idx="2745">
                  <c:v>7.6847820452490721E-3</c:v>
                </c:pt>
                <c:pt idx="2746">
                  <c:v>7.6874318347273365E-3</c:v>
                </c:pt>
                <c:pt idx="2747">
                  <c:v>7.6903837236241461E-3</c:v>
                </c:pt>
                <c:pt idx="2748">
                  <c:v>7.6933442735016375E-3</c:v>
                </c:pt>
                <c:pt idx="2749">
                  <c:v>7.6963134843996694E-3</c:v>
                </c:pt>
                <c:pt idx="2750">
                  <c:v>7.6992913563545583E-3</c:v>
                </c:pt>
                <c:pt idx="2751">
                  <c:v>7.7025754141027223E-3</c:v>
                </c:pt>
                <c:pt idx="2752">
                  <c:v>7.7055712900582852E-3</c:v>
                </c:pt>
                <c:pt idx="2753">
                  <c:v>7.7085758273981626E-3</c:v>
                </c:pt>
                <c:pt idx="2754">
                  <c:v>7.7115890261611171E-3</c:v>
                </c:pt>
                <c:pt idx="2755">
                  <c:v>7.7146108863867888E-3</c:v>
                </c:pt>
                <c:pt idx="2756">
                  <c:v>7.7176414081135012E-3</c:v>
                </c:pt>
                <c:pt idx="2757">
                  <c:v>7.7206805913822155E-3</c:v>
                </c:pt>
                <c:pt idx="2758">
                  <c:v>7.7237284362312543E-3</c:v>
                </c:pt>
                <c:pt idx="2759">
                  <c:v>7.7258761967315395E-3</c:v>
                </c:pt>
                <c:pt idx="2760">
                  <c:v>7.7289393145943946E-3</c:v>
                </c:pt>
                <c:pt idx="2761">
                  <c:v>7.7320110935235704E-3</c:v>
                </c:pt>
                <c:pt idx="2762">
                  <c:v>7.7350915335575752E-3</c:v>
                </c:pt>
                <c:pt idx="2763">
                  <c:v>7.7381806347362608E-3</c:v>
                </c:pt>
                <c:pt idx="2764">
                  <c:v>7.7415846620843484E-3</c:v>
                </c:pt>
                <c:pt idx="2765">
                  <c:v>7.7446917701231429E-3</c:v>
                </c:pt>
                <c:pt idx="2766">
                  <c:v>7.7478075396380831E-3</c:v>
                </c:pt>
                <c:pt idx="2767">
                  <c:v>7.7509319706701371E-3</c:v>
                </c:pt>
                <c:pt idx="2768">
                  <c:v>7.7537560591915636E-3</c:v>
                </c:pt>
                <c:pt idx="2769">
                  <c:v>7.7568971280752132E-3</c:v>
                </c:pt>
                <c:pt idx="2770">
                  <c:v>7.7600468583825036E-3</c:v>
                </c:pt>
                <c:pt idx="2771">
                  <c:v>7.7632052501550777E-3</c:v>
                </c:pt>
                <c:pt idx="2772">
                  <c:v>7.7666840499983026E-3</c:v>
                </c:pt>
                <c:pt idx="2773">
                  <c:v>7.7698604509818005E-3</c:v>
                </c:pt>
                <c:pt idx="2774">
                  <c:v>7.7730455137669649E-3</c:v>
                </c:pt>
                <c:pt idx="2775">
                  <c:v>7.7762392383943189E-3</c:v>
                </c:pt>
                <c:pt idx="2776">
                  <c:v>7.7794416249057216E-3</c:v>
                </c:pt>
                <c:pt idx="2777">
                  <c:v>7.7823374938325637E-3</c:v>
                </c:pt>
                <c:pt idx="2778">
                  <c:v>7.7855565170003522E-3</c:v>
                </c:pt>
                <c:pt idx="2779">
                  <c:v>7.7887842019611917E-3</c:v>
                </c:pt>
                <c:pt idx="2780">
                  <c:v>7.7920205487549332E-3</c:v>
                </c:pt>
                <c:pt idx="2781">
                  <c:v>7.7952655574241156E-3</c:v>
                </c:pt>
                <c:pt idx="2782">
                  <c:v>7.7985192280103808E-3</c:v>
                </c:pt>
                <c:pt idx="2783">
                  <c:v>7.8017815605549235E-3</c:v>
                </c:pt>
                <c:pt idx="2784">
                  <c:v>7.805052555099834E-3</c:v>
                </c:pt>
                <c:pt idx="2785">
                  <c:v>7.809294472735903E-3</c:v>
                </c:pt>
                <c:pt idx="2786">
                  <c:v>7.8125848584070911E-3</c:v>
                </c:pt>
                <c:pt idx="2787">
                  <c:v>7.8158839068579976E-3</c:v>
                </c:pt>
                <c:pt idx="2788">
                  <c:v>7.8191916181313513E-3</c:v>
                </c:pt>
                <c:pt idx="2789">
                  <c:v>7.8225079922711986E-3</c:v>
                </c:pt>
                <c:pt idx="2790">
                  <c:v>7.8255087580533702E-3</c:v>
                </c:pt>
                <c:pt idx="2791">
                  <c:v>7.8288417679315235E-3</c:v>
                </c:pt>
                <c:pt idx="2792">
                  <c:v>7.8321834405871062E-3</c:v>
                </c:pt>
                <c:pt idx="2793">
                  <c:v>7.8355337760626347E-3</c:v>
                </c:pt>
                <c:pt idx="2794">
                  <c:v>7.8392198074768733E-3</c:v>
                </c:pt>
                <c:pt idx="2795">
                  <c:v>7.8425881597252462E-3</c:v>
                </c:pt>
                <c:pt idx="2796">
                  <c:v>7.8459651751440363E-3</c:v>
                </c:pt>
                <c:pt idx="2797">
                  <c:v>7.84935085377861E-3</c:v>
                </c:pt>
                <c:pt idx="2798">
                  <c:v>7.8524153972740172E-3</c:v>
                </c:pt>
                <c:pt idx="2799">
                  <c:v>7.8558177105895119E-3</c:v>
                </c:pt>
                <c:pt idx="2800">
                  <c:v>7.8592286870318665E-3</c:v>
                </c:pt>
                <c:pt idx="2801">
                  <c:v>7.8626483266458092E-3</c:v>
                </c:pt>
                <c:pt idx="2802">
                  <c:v>7.8660766294756275E-3</c:v>
                </c:pt>
                <c:pt idx="2803">
                  <c:v>7.8698468555841641E-3</c:v>
                </c:pt>
                <c:pt idx="2804">
                  <c:v>7.8732931779678297E-3</c:v>
                </c:pt>
                <c:pt idx="2805">
                  <c:v>7.8767481639236223E-3</c:v>
                </c:pt>
                <c:pt idx="2806">
                  <c:v>7.8802118134951426E-3</c:v>
                </c:pt>
                <c:pt idx="2807">
                  <c:v>7.8836841267295264E-3</c:v>
                </c:pt>
                <c:pt idx="2808">
                  <c:v>7.8871651036708148E-3</c:v>
                </c:pt>
                <c:pt idx="2809">
                  <c:v>7.8906547443643813E-3</c:v>
                </c:pt>
                <c:pt idx="2810">
                  <c:v>7.8941530488564737E-3</c:v>
                </c:pt>
                <c:pt idx="2811">
                  <c:v>7.8969824679560752E-3</c:v>
                </c:pt>
                <c:pt idx="2812">
                  <c:v>7.9001573479892395E-3</c:v>
                </c:pt>
                <c:pt idx="2813">
                  <c:v>7.9036795592562162E-3</c:v>
                </c:pt>
                <c:pt idx="2814">
                  <c:v>7.9072104338305995E-3</c:v>
                </c:pt>
                <c:pt idx="2815">
                  <c:v>7.9107499717585104E-3</c:v>
                </c:pt>
                <c:pt idx="2816">
                  <c:v>7.914640316835227E-3</c:v>
                </c:pt>
                <c:pt idx="2817">
                  <c:v>7.9181978774361828E-3</c:v>
                </c:pt>
                <c:pt idx="2818">
                  <c:v>7.9217641017527447E-3</c:v>
                </c:pt>
                <c:pt idx="2819">
                  <c:v>7.9253389898303328E-3</c:v>
                </c:pt>
                <c:pt idx="2820">
                  <c:v>7.9285776132896647E-3</c:v>
                </c:pt>
                <c:pt idx="2821">
                  <c:v>7.9321691322947283E-3</c:v>
                </c:pt>
                <c:pt idx="2822">
                  <c:v>7.9357693149734749E-3</c:v>
                </c:pt>
                <c:pt idx="2823">
                  <c:v>7.939378161371578E-3</c:v>
                </c:pt>
                <c:pt idx="2824">
                  <c:v>7.9429956715360503E-3</c:v>
                </c:pt>
                <c:pt idx="2825">
                  <c:v>7.9469702598753741E-3</c:v>
                </c:pt>
                <c:pt idx="2826">
                  <c:v>7.9506057955809027E-3</c:v>
                </c:pt>
                <c:pt idx="2827">
                  <c:v>7.9542499954192904E-3</c:v>
                </c:pt>
                <c:pt idx="2828">
                  <c:v>7.9579028594377425E-3</c:v>
                </c:pt>
                <c:pt idx="2829">
                  <c:v>7.9612131804762485E-3</c:v>
                </c:pt>
                <c:pt idx="2830">
                  <c:v>7.9648826742155336E-3</c:v>
                </c:pt>
                <c:pt idx="2831">
                  <c:v>7.9685608320476126E-3</c:v>
                </c:pt>
                <c:pt idx="2832">
                  <c:v>7.9722476540212937E-3</c:v>
                </c:pt>
                <c:pt idx="2833">
                  <c:v>7.9759431401813536E-3</c:v>
                </c:pt>
                <c:pt idx="2834">
                  <c:v>7.9796472905774938E-3</c:v>
                </c:pt>
                <c:pt idx="2835">
                  <c:v>7.9833601052562847E-3</c:v>
                </c:pt>
                <c:pt idx="2836">
                  <c:v>7.9870815842651866E-3</c:v>
                </c:pt>
                <c:pt idx="2837">
                  <c:v>7.9918823552744128E-3</c:v>
                </c:pt>
                <c:pt idx="2838">
                  <c:v>7.9956232650548031E-3</c:v>
                </c:pt>
                <c:pt idx="2839">
                  <c:v>7.9993728400031359E-3</c:v>
                </c:pt>
                <c:pt idx="2840">
                  <c:v>8.0031310801674214E-3</c:v>
                </c:pt>
                <c:pt idx="2841">
                  <c:v>8.0068979855974359E-3</c:v>
                </c:pt>
                <c:pt idx="2842">
                  <c:v>8.0103131027162433E-3</c:v>
                </c:pt>
                <c:pt idx="2843">
                  <c:v>8.0140966369754776E-3</c:v>
                </c:pt>
                <c:pt idx="2844">
                  <c:v>8.0178888364151844E-3</c:v>
                </c:pt>
                <c:pt idx="2845">
                  <c:v>8.021689701084524E-3</c:v>
                </c:pt>
                <c:pt idx="2846">
                  <c:v>8.0258624934516822E-3</c:v>
                </c:pt>
                <c:pt idx="2847">
                  <c:v>8.0296813915093999E-3</c:v>
                </c:pt>
                <c:pt idx="2848">
                  <c:v>8.0335089551794945E-3</c:v>
                </c:pt>
                <c:pt idx="2849">
                  <c:v>8.0373451845104152E-3</c:v>
                </c:pt>
                <c:pt idx="2850">
                  <c:v>8.0411900795532582E-3</c:v>
                </c:pt>
                <c:pt idx="2851">
                  <c:v>8.0446768616948116E-3</c:v>
                </c:pt>
                <c:pt idx="2852">
                  <c:v>8.0485383843595538E-3</c:v>
                </c:pt>
                <c:pt idx="2853">
                  <c:v>8.0524085726516315E-3</c:v>
                </c:pt>
                <c:pt idx="2854">
                  <c:v>8.0562874266210897E-3</c:v>
                </c:pt>
                <c:pt idx="2855">
                  <c:v>8.0605445422037795E-3</c:v>
                </c:pt>
                <c:pt idx="2856">
                  <c:v>8.0644414325744002E-3</c:v>
                </c:pt>
                <c:pt idx="2857">
                  <c:v>8.0683469890101989E-3</c:v>
                </c:pt>
                <c:pt idx="2858">
                  <c:v>8.0722612115618313E-3</c:v>
                </c:pt>
                <c:pt idx="2859">
                  <c:v>8.0761841002808289E-3</c:v>
                </c:pt>
                <c:pt idx="2860">
                  <c:v>8.0801156552182899E-3</c:v>
                </c:pt>
                <c:pt idx="2861">
                  <c:v>8.0840558764253053E-3</c:v>
                </c:pt>
                <c:pt idx="2862">
                  <c:v>8.088004763953412E-3</c:v>
                </c:pt>
                <c:pt idx="2863">
                  <c:v>8.0919623178541435E-3</c:v>
                </c:pt>
                <c:pt idx="2864">
                  <c:v>8.0951767141884731E-3</c:v>
                </c:pt>
                <c:pt idx="2865">
                  <c:v>8.099150186963033E-3</c:v>
                </c:pt>
                <c:pt idx="2866">
                  <c:v>8.1031323257879529E-3</c:v>
                </c:pt>
                <c:pt idx="2867">
                  <c:v>8.1071231307148911E-3</c:v>
                </c:pt>
                <c:pt idx="2868">
                  <c:v>8.1115013067346742E-3</c:v>
                </c:pt>
                <c:pt idx="2869">
                  <c:v>8.1155101519707652E-3</c:v>
                </c:pt>
                <c:pt idx="2870">
                  <c:v>8.1195276637031147E-3</c:v>
                </c:pt>
                <c:pt idx="2871">
                  <c:v>8.1235538419839812E-3</c:v>
                </c:pt>
                <c:pt idx="2872">
                  <c:v>8.1272071486766743E-3</c:v>
                </c:pt>
                <c:pt idx="2873">
                  <c:v>8.1312499512973761E-3</c:v>
                </c:pt>
                <c:pt idx="2874">
                  <c:v>8.1353014203830246E-3</c:v>
                </c:pt>
                <c:pt idx="2875">
                  <c:v>8.1393615559848271E-3</c:v>
                </c:pt>
                <c:pt idx="2876">
                  <c:v>8.143430358155776E-3</c:v>
                </c:pt>
                <c:pt idx="2877">
                  <c:v>8.1478929121198765E-3</c:v>
                </c:pt>
                <c:pt idx="2878">
                  <c:v>8.1519797577093815E-3</c:v>
                </c:pt>
                <c:pt idx="2879">
                  <c:v>8.1560752702676941E-3</c:v>
                </c:pt>
                <c:pt idx="2880">
                  <c:v>8.1607664687329447E-3</c:v>
                </c:pt>
                <c:pt idx="2881">
                  <c:v>8.1644925248605758E-3</c:v>
                </c:pt>
                <c:pt idx="2882">
                  <c:v>8.1686145656836764E-3</c:v>
                </c:pt>
                <c:pt idx="2883">
                  <c:v>8.172745273452655E-3</c:v>
                </c:pt>
                <c:pt idx="2884">
                  <c:v>8.1768846482213938E-3</c:v>
                </c:pt>
                <c:pt idx="2885">
                  <c:v>8.1810326900437786E-3</c:v>
                </c:pt>
                <c:pt idx="2886">
                  <c:v>8.1851893989727965E-3</c:v>
                </c:pt>
                <c:pt idx="2887">
                  <c:v>8.1893547750623349E-3</c:v>
                </c:pt>
                <c:pt idx="2888">
                  <c:v>8.1935288183658268E-3</c:v>
                </c:pt>
                <c:pt idx="2889">
                  <c:v>8.1977115289371561E-3</c:v>
                </c:pt>
                <c:pt idx="2890">
                  <c:v>8.2034811008181285E-3</c:v>
                </c:pt>
                <c:pt idx="2891">
                  <c:v>8.2076839996507878E-3</c:v>
                </c:pt>
                <c:pt idx="2892">
                  <c:v>8.2118955669003933E-3</c:v>
                </c:pt>
                <c:pt idx="2893">
                  <c:v>8.2161158026227178E-3</c:v>
                </c:pt>
                <c:pt idx="2894">
                  <c:v>8.2191523851845878E-3</c:v>
                </c:pt>
                <c:pt idx="2895">
                  <c:v>8.2233878148246023E-3</c:v>
                </c:pt>
                <c:pt idx="2896">
                  <c:v>8.2276319123608058E-3</c:v>
                </c:pt>
                <c:pt idx="2897">
                  <c:v>8.2318846778481128E-3</c:v>
                </c:pt>
                <c:pt idx="2898">
                  <c:v>8.2373470102737358E-3</c:v>
                </c:pt>
                <c:pt idx="2899">
                  <c:v>8.2416192580040647E-3</c:v>
                </c:pt>
                <c:pt idx="2900">
                  <c:v>8.2459001745984022E-3</c:v>
                </c:pt>
                <c:pt idx="2901">
                  <c:v>8.2501897601146984E-3</c:v>
                </c:pt>
                <c:pt idx="2902">
                  <c:v>8.2532785264861509E-3</c:v>
                </c:pt>
                <c:pt idx="2903">
                  <c:v>8.2575833008426379E-3</c:v>
                </c:pt>
                <c:pt idx="2904">
                  <c:v>8.2618967435386312E-3</c:v>
                </c:pt>
                <c:pt idx="2905">
                  <c:v>8.2662188546303774E-3</c:v>
                </c:pt>
                <c:pt idx="2906">
                  <c:v>8.2717677234920486E-3</c:v>
                </c:pt>
                <c:pt idx="2907">
                  <c:v>8.2761093237257357E-3</c:v>
                </c:pt>
                <c:pt idx="2908">
                  <c:v>8.2804595932787703E-3</c:v>
                </c:pt>
                <c:pt idx="2909">
                  <c:v>8.2848185322086706E-3</c:v>
                </c:pt>
                <c:pt idx="2910">
                  <c:v>8.2891861405725176E-3</c:v>
                </c:pt>
                <c:pt idx="2911">
                  <c:v>8.2923335606391677E-3</c:v>
                </c:pt>
                <c:pt idx="2912">
                  <c:v>8.297947365833858E-3</c:v>
                </c:pt>
                <c:pt idx="2913">
                  <c:v>8.3023409828463859E-3</c:v>
                </c:pt>
                <c:pt idx="2914">
                  <c:v>8.3067432695251055E-3</c:v>
                </c:pt>
                <c:pt idx="2915">
                  <c:v>8.309916739704104E-3</c:v>
                </c:pt>
                <c:pt idx="2916">
                  <c:v>8.3135081510911212E-3</c:v>
                </c:pt>
                <c:pt idx="2917">
                  <c:v>8.3179328476785629E-3</c:v>
                </c:pt>
                <c:pt idx="2918">
                  <c:v>8.3223662128902275E-3</c:v>
                </c:pt>
                <c:pt idx="2919">
                  <c:v>8.3268082467825317E-3</c:v>
                </c:pt>
                <c:pt idx="2920">
                  <c:v>8.3316748206402769E-3</c:v>
                </c:pt>
                <c:pt idx="2921">
                  <c:v>8.3361349128967237E-3</c:v>
                </c:pt>
                <c:pt idx="2922">
                  <c:v>8.3406036742610275E-3</c:v>
                </c:pt>
                <c:pt idx="2923">
                  <c:v>8.3450811047915199E-3</c:v>
                </c:pt>
                <c:pt idx="2924">
                  <c:v>8.3495672045452041E-3</c:v>
                </c:pt>
                <c:pt idx="2925">
                  <c:v>8.3536424956331765E-3</c:v>
                </c:pt>
                <c:pt idx="2926">
                  <c:v>8.3581452118934342E-3</c:v>
                </c:pt>
                <c:pt idx="2927">
                  <c:v>8.3626565972937453E-3</c:v>
                </c:pt>
                <c:pt idx="2928">
                  <c:v>8.3671766518918708E-3</c:v>
                </c:pt>
                <c:pt idx="2929">
                  <c:v>8.3721277436996609E-3</c:v>
                </c:pt>
                <c:pt idx="2930">
                  <c:v>8.3766658600157515E-3</c:v>
                </c:pt>
                <c:pt idx="2931">
                  <c:v>8.3812126459624908E-3</c:v>
                </c:pt>
                <c:pt idx="2932">
                  <c:v>8.3883751116425077E-3</c:v>
                </c:pt>
                <c:pt idx="2933">
                  <c:v>8.392944191196329E-3</c:v>
                </c:pt>
                <c:pt idx="2934">
                  <c:v>8.3975219405914309E-3</c:v>
                </c:pt>
                <c:pt idx="2935">
                  <c:v>8.402108359887037E-3</c:v>
                </c:pt>
                <c:pt idx="2936">
                  <c:v>8.4067034491428216E-3</c:v>
                </c:pt>
                <c:pt idx="2937">
                  <c:v>8.4113072084171184E-3</c:v>
                </c:pt>
                <c:pt idx="2938">
                  <c:v>8.4159196377691526E-3</c:v>
                </c:pt>
                <c:pt idx="2939">
                  <c:v>8.4205407372594885E-3</c:v>
                </c:pt>
                <c:pt idx="2940">
                  <c:v>8.4251705069473531E-3</c:v>
                </c:pt>
                <c:pt idx="2941">
                  <c:v>8.4306721302539432E-3</c:v>
                </c:pt>
                <c:pt idx="2942">
                  <c:v>8.4353206934915867E-3</c:v>
                </c:pt>
                <c:pt idx="2943">
                  <c:v>8.4399779276329613E-3</c:v>
                </c:pt>
                <c:pt idx="2944">
                  <c:v>8.4446438327384077E-3</c:v>
                </c:pt>
                <c:pt idx="2945">
                  <c:v>8.4495522721505997E-3</c:v>
                </c:pt>
                <c:pt idx="2946">
                  <c:v>8.4542360304990707E-3</c:v>
                </c:pt>
                <c:pt idx="2947">
                  <c:v>8.4589284597380143E-3</c:v>
                </c:pt>
                <c:pt idx="2948">
                  <c:v>8.4636295599298753E-3</c:v>
                </c:pt>
                <c:pt idx="2949">
                  <c:v>8.4683393311344411E-3</c:v>
                </c:pt>
                <c:pt idx="2950">
                  <c:v>8.4734960552204329E-3</c:v>
                </c:pt>
                <c:pt idx="2951">
                  <c:v>8.4782238975639242E-3</c:v>
                </c:pt>
                <c:pt idx="2952">
                  <c:v>8.4829604113701006E-3</c:v>
                </c:pt>
                <c:pt idx="2953">
                  <c:v>8.4877055967015058E-3</c:v>
                </c:pt>
                <c:pt idx="2954">
                  <c:v>8.492018254500678E-3</c:v>
                </c:pt>
                <c:pt idx="2955">
                  <c:v>8.4967800530724603E-3</c:v>
                </c:pt>
                <c:pt idx="2956">
                  <c:v>8.5015505230878682E-3</c:v>
                </c:pt>
                <c:pt idx="2957">
                  <c:v>8.5063296646084585E-3</c:v>
                </c:pt>
                <c:pt idx="2958">
                  <c:v>8.5115615984089552E-3</c:v>
                </c:pt>
                <c:pt idx="2959">
                  <c:v>8.5163588141964168E-3</c:v>
                </c:pt>
                <c:pt idx="2960">
                  <c:v>8.5211647019438515E-3</c:v>
                </c:pt>
                <c:pt idx="2961">
                  <c:v>8.5259792617160095E-3</c:v>
                </c:pt>
                <c:pt idx="2962">
                  <c:v>8.5308024935736738E-3</c:v>
                </c:pt>
                <c:pt idx="2963">
                  <c:v>8.5356343975815964E-3</c:v>
                </c:pt>
                <c:pt idx="2964">
                  <c:v>8.5404749738018804E-3</c:v>
                </c:pt>
                <c:pt idx="2965">
                  <c:v>8.5453242222970731E-3</c:v>
                </c:pt>
                <c:pt idx="2966">
                  <c:v>8.5501821431319246E-3</c:v>
                </c:pt>
                <c:pt idx="2967">
                  <c:v>8.5536968369767357E-3</c:v>
                </c:pt>
                <c:pt idx="2968">
                  <c:v>8.5585699022867993E-3</c:v>
                </c:pt>
                <c:pt idx="2969">
                  <c:v>8.5634516393089059E-3</c:v>
                </c:pt>
                <c:pt idx="2970">
                  <c:v>8.5683420481052919E-3</c:v>
                </c:pt>
                <c:pt idx="2971">
                  <c:v>8.5732411287399897E-3</c:v>
                </c:pt>
                <c:pt idx="2972">
                  <c:v>8.578603107316788E-3</c:v>
                </c:pt>
                <c:pt idx="2973">
                  <c:v>8.5835202666038075E-3</c:v>
                </c:pt>
                <c:pt idx="2974">
                  <c:v>8.5884460981911059E-3</c:v>
                </c:pt>
                <c:pt idx="2975">
                  <c:v>8.5933806021428055E-3</c:v>
                </c:pt>
                <c:pt idx="2976">
                  <c:v>8.5983237785225864E-3</c:v>
                </c:pt>
                <c:pt idx="2977">
                  <c:v>8.6028177246672694E-3</c:v>
                </c:pt>
                <c:pt idx="2978">
                  <c:v>8.6077775099321248E-3</c:v>
                </c:pt>
                <c:pt idx="2979">
                  <c:v>8.6127459675408215E-3</c:v>
                </c:pt>
                <c:pt idx="2980">
                  <c:v>8.6181832095992179E-3</c:v>
                </c:pt>
                <c:pt idx="2981">
                  <c:v>8.6231697490781536E-3</c:v>
                </c:pt>
                <c:pt idx="2982">
                  <c:v>8.6281649613694725E-3</c:v>
                </c:pt>
                <c:pt idx="2983">
                  <c:v>8.6331688465377428E-3</c:v>
                </c:pt>
                <c:pt idx="2984">
                  <c:v>8.6381814046475377E-3</c:v>
                </c:pt>
                <c:pt idx="2985">
                  <c:v>8.6427388359927495E-3</c:v>
                </c:pt>
                <c:pt idx="2986">
                  <c:v>8.6477678825490067E-3</c:v>
                </c:pt>
                <c:pt idx="2987">
                  <c:v>8.6528048864521045E-3</c:v>
                </c:pt>
                <c:pt idx="2988">
                  <c:v>8.6578491322514429E-3</c:v>
                </c:pt>
                <c:pt idx="2989">
                  <c:v>8.6628999044879185E-3</c:v>
                </c:pt>
                <c:pt idx="2990">
                  <c:v>8.6679564876961605E-3</c:v>
                </c:pt>
                <c:pt idx="2991">
                  <c:v>8.6730181664031823E-3</c:v>
                </c:pt>
                <c:pt idx="2992">
                  <c:v>8.6780842251283873E-3</c:v>
                </c:pt>
                <c:pt idx="2993">
                  <c:v>8.6845541376269902E-3</c:v>
                </c:pt>
                <c:pt idx="2994">
                  <c:v>8.6896268231096817E-3</c:v>
                </c:pt>
                <c:pt idx="2995">
                  <c:v>8.6947015458258663E-3</c:v>
                </c:pt>
                <c:pt idx="2996">
                  <c:v>8.6997776018811045E-3</c:v>
                </c:pt>
                <c:pt idx="2997">
                  <c:v>8.7048542873756768E-3</c:v>
                </c:pt>
                <c:pt idx="2998">
                  <c:v>8.7094647952264091E-3</c:v>
                </c:pt>
                <c:pt idx="2999">
                  <c:v>8.7145409151793505E-3</c:v>
                </c:pt>
                <c:pt idx="3000">
                  <c:v>8.719615598398742E-3</c:v>
                </c:pt>
                <c:pt idx="3001">
                  <c:v>8.7246881371264573E-3</c:v>
                </c:pt>
                <c:pt idx="3002">
                  <c:v>8.7302225193756355E-3</c:v>
                </c:pt>
                <c:pt idx="3003">
                  <c:v>8.7352881991711265E-3</c:v>
                </c:pt>
                <c:pt idx="3004">
                  <c:v>8.7403495808955865E-3</c:v>
                </c:pt>
                <c:pt idx="3005">
                  <c:v>8.7454059605907141E-3</c:v>
                </c:pt>
                <c:pt idx="3006">
                  <c:v>8.7499938913080718E-3</c:v>
                </c:pt>
                <c:pt idx="3007">
                  <c:v>8.7550386997394709E-3</c:v>
                </c:pt>
                <c:pt idx="3008">
                  <c:v>8.7600764091650424E-3</c:v>
                </c:pt>
                <c:pt idx="3009">
                  <c:v>8.7651063117690844E-3</c:v>
                </c:pt>
                <c:pt idx="3010">
                  <c:v>8.7701276997270428E-3</c:v>
                </c:pt>
                <c:pt idx="3011">
                  <c:v>8.7755997738998524E-3</c:v>
                </c:pt>
                <c:pt idx="3012">
                  <c:v>8.7806016027378985E-3</c:v>
                </c:pt>
                <c:pt idx="3013">
                  <c:v>8.7855936021279651E-3</c:v>
                </c:pt>
                <c:pt idx="3014">
                  <c:v>8.7905757719942898E-3</c:v>
                </c:pt>
                <c:pt idx="3015">
                  <c:v>8.7955481122646371E-3</c:v>
                </c:pt>
                <c:pt idx="3016">
                  <c:v>8.8005106228645682E-3</c:v>
                </c:pt>
                <c:pt idx="3017">
                  <c:v>8.8054633037209628E-3</c:v>
                </c:pt>
                <c:pt idx="3018">
                  <c:v>8.8104061547598245E-3</c:v>
                </c:pt>
                <c:pt idx="3019">
                  <c:v>8.8139732900993206E-3</c:v>
                </c:pt>
                <c:pt idx="3020">
                  <c:v>8.8188982316189189E-3</c:v>
                </c:pt>
                <c:pt idx="3021">
                  <c:v>8.8238133436311008E-3</c:v>
                </c:pt>
                <c:pt idx="3022">
                  <c:v>8.8287186260637765E-3</c:v>
                </c:pt>
                <c:pt idx="3023">
                  <c:v>8.8336140788448508E-3</c:v>
                </c:pt>
                <c:pt idx="3024">
                  <c:v>8.838952126657338E-3</c:v>
                </c:pt>
                <c:pt idx="3025">
                  <c:v>8.8438273356159156E-3</c:v>
                </c:pt>
                <c:pt idx="3026">
                  <c:v>8.8486927145316578E-3</c:v>
                </c:pt>
                <c:pt idx="3027">
                  <c:v>8.8535482633342044E-3</c:v>
                </c:pt>
                <c:pt idx="3028">
                  <c:v>8.8583939819514169E-3</c:v>
                </c:pt>
                <c:pt idx="3029">
                  <c:v>8.8627803688787095E-3</c:v>
                </c:pt>
                <c:pt idx="3030">
                  <c:v>8.8676070121140801E-3</c:v>
                </c:pt>
                <c:pt idx="3031">
                  <c:v>8.8724238251318734E-3</c:v>
                </c:pt>
                <c:pt idx="3032">
                  <c:v>8.8776785531526139E-3</c:v>
                </c:pt>
                <c:pt idx="3033">
                  <c:v>8.8824751197828719E-3</c:v>
                </c:pt>
                <c:pt idx="3034">
                  <c:v>8.8872618558043046E-3</c:v>
                </c:pt>
                <c:pt idx="3035">
                  <c:v>8.8920387611469993E-3</c:v>
                </c:pt>
                <c:pt idx="3036">
                  <c:v>8.8974860438828518E-3</c:v>
                </c:pt>
                <c:pt idx="3037">
                  <c:v>8.9017971522763785E-3</c:v>
                </c:pt>
                <c:pt idx="3038">
                  <c:v>8.9065437474211261E-3</c:v>
                </c:pt>
                <c:pt idx="3039">
                  <c:v>8.9112805117805231E-3</c:v>
                </c:pt>
                <c:pt idx="3040">
                  <c:v>8.9160074452865092E-3</c:v>
                </c:pt>
                <c:pt idx="3041">
                  <c:v>8.9207245478692306E-3</c:v>
                </c:pt>
                <c:pt idx="3042">
                  <c:v>8.9254318194606271E-3</c:v>
                </c:pt>
                <c:pt idx="3043">
                  <c:v>8.9301292599917419E-3</c:v>
                </c:pt>
                <c:pt idx="3044">
                  <c:v>8.9348168693936178E-3</c:v>
                </c:pt>
                <c:pt idx="3045">
                  <c:v>8.9408145979707841E-3</c:v>
                </c:pt>
                <c:pt idx="3046">
                  <c:v>8.9454807803870939E-3</c:v>
                </c:pt>
                <c:pt idx="3047">
                  <c:v>8.9501371309117003E-3</c:v>
                </c:pt>
                <c:pt idx="3048">
                  <c:v>8.9547836494772142E-3</c:v>
                </c:pt>
                <c:pt idx="3049">
                  <c:v>8.9594203360131592E-3</c:v>
                </c:pt>
                <c:pt idx="3050">
                  <c:v>8.9636101988074847E-3</c:v>
                </c:pt>
                <c:pt idx="3051">
                  <c:v>8.9682278102112822E-3</c:v>
                </c:pt>
                <c:pt idx="3052">
                  <c:v>8.9728355895692287E-3</c:v>
                </c:pt>
                <c:pt idx="3053">
                  <c:v>8.9774335368122352E-3</c:v>
                </c:pt>
                <c:pt idx="3054">
                  <c:v>8.9824562858606943E-3</c:v>
                </c:pt>
                <c:pt idx="3055">
                  <c:v>8.9870339787859431E-3</c:v>
                </c:pt>
                <c:pt idx="3056">
                  <c:v>8.9916018392045948E-3</c:v>
                </c:pt>
                <c:pt idx="3057">
                  <c:v>8.9961598670483776E-3</c:v>
                </c:pt>
                <c:pt idx="3058">
                  <c:v>9.0002757889421966E-3</c:v>
                </c:pt>
                <c:pt idx="3059">
                  <c:v>9.0048147420801316E-3</c:v>
                </c:pt>
                <c:pt idx="3060">
                  <c:v>9.0093438626327911E-3</c:v>
                </c:pt>
                <c:pt idx="3061">
                  <c:v>9.0138631505324186E-3</c:v>
                </c:pt>
                <c:pt idx="3062">
                  <c:v>9.0183726057130216E-3</c:v>
                </c:pt>
                <c:pt idx="3063">
                  <c:v>9.0233015462803014E-3</c:v>
                </c:pt>
                <c:pt idx="3064">
                  <c:v>9.0277907442214023E-3</c:v>
                </c:pt>
                <c:pt idx="3065">
                  <c:v>9.0322701090520228E-3</c:v>
                </c:pt>
                <c:pt idx="3066">
                  <c:v>9.0367396407060926E-3</c:v>
                </c:pt>
                <c:pt idx="3067">
                  <c:v>9.0411993391171022E-3</c:v>
                </c:pt>
                <c:pt idx="3068">
                  <c:v>9.0456492042189831E-3</c:v>
                </c:pt>
                <c:pt idx="3069">
                  <c:v>9.0500892359456613E-3</c:v>
                </c:pt>
                <c:pt idx="3070">
                  <c:v>9.0545194342315088E-3</c:v>
                </c:pt>
                <c:pt idx="3071">
                  <c:v>9.0580905895377029E-3</c:v>
                </c:pt>
                <c:pt idx="3072">
                  <c:v>9.0625023070249958E-3</c:v>
                </c:pt>
                <c:pt idx="3073">
                  <c:v>9.0669041912654538E-3</c:v>
                </c:pt>
                <c:pt idx="3074">
                  <c:v>9.0712962421949511E-3</c:v>
                </c:pt>
                <c:pt idx="3075">
                  <c:v>9.0756784597498096E-3</c:v>
                </c:pt>
                <c:pt idx="3076">
                  <c:v>9.0804725058015994E-3</c:v>
                </c:pt>
                <c:pt idx="3077">
                  <c:v>9.0848344623052565E-3</c:v>
                </c:pt>
                <c:pt idx="3078">
                  <c:v>9.0891865850447062E-3</c:v>
                </c:pt>
                <c:pt idx="3079">
                  <c:v>9.0935288739543985E-3</c:v>
                </c:pt>
                <c:pt idx="3080">
                  <c:v>9.0974420446450072E-3</c:v>
                </c:pt>
                <c:pt idx="3081">
                  <c:v>9.1017652606027403E-3</c:v>
                </c:pt>
                <c:pt idx="3082">
                  <c:v>9.1060786427383002E-3</c:v>
                </c:pt>
                <c:pt idx="3083">
                  <c:v>9.1103821909893391E-3</c:v>
                </c:pt>
                <c:pt idx="3084">
                  <c:v>9.1150928088381683E-3</c:v>
                </c:pt>
                <c:pt idx="3085">
                  <c:v>9.1193760934367152E-3</c:v>
                </c:pt>
                <c:pt idx="3086">
                  <c:v>9.1236495437621891E-3</c:v>
                </c:pt>
                <c:pt idx="3087">
                  <c:v>9.1279131597503706E-3</c:v>
                </c:pt>
                <c:pt idx="3088">
                  <c:v>9.132166941339703E-3</c:v>
                </c:pt>
                <c:pt idx="3089">
                  <c:v>9.1359969653818113E-3</c:v>
                </c:pt>
                <c:pt idx="3090">
                  <c:v>9.1402316746786866E-3</c:v>
                </c:pt>
                <c:pt idx="3091">
                  <c:v>9.1444565495896243E-3</c:v>
                </c:pt>
                <c:pt idx="3092">
                  <c:v>9.1486715900531736E-3</c:v>
                </c:pt>
                <c:pt idx="3093">
                  <c:v>9.1528767960074343E-3</c:v>
                </c:pt>
                <c:pt idx="3094">
                  <c:v>9.1570721673905099E-3</c:v>
                </c:pt>
                <c:pt idx="3095">
                  <c:v>9.1612577041418376E-3</c:v>
                </c:pt>
                <c:pt idx="3096">
                  <c:v>9.165433406199075E-3</c:v>
                </c:pt>
                <c:pt idx="3097">
                  <c:v>9.1704175109971198E-3</c:v>
                </c:pt>
                <c:pt idx="3098">
                  <c:v>9.1745723468287035E-3</c:v>
                </c:pt>
                <c:pt idx="3099">
                  <c:v>9.1787173473760943E-3</c:v>
                </c:pt>
                <c:pt idx="3100">
                  <c:v>9.1828525125763061E-3</c:v>
                </c:pt>
                <c:pt idx="3101">
                  <c:v>9.1869778423689912E-3</c:v>
                </c:pt>
                <c:pt idx="3102">
                  <c:v>9.1906872368181462E-3</c:v>
                </c:pt>
                <c:pt idx="3103">
                  <c:v>9.1947934949764294E-3</c:v>
                </c:pt>
                <c:pt idx="3104">
                  <c:v>9.1988899177504625E-3</c:v>
                </c:pt>
                <c:pt idx="3105">
                  <c:v>9.2029765050791294E-3</c:v>
                </c:pt>
                <c:pt idx="3106">
                  <c:v>9.2074569580863595E-3</c:v>
                </c:pt>
                <c:pt idx="3107">
                  <c:v>9.2115232741556557E-3</c:v>
                </c:pt>
                <c:pt idx="3108">
                  <c:v>9.2155797543928154E-3</c:v>
                </c:pt>
                <c:pt idx="3109">
                  <c:v>9.219626398737496E-3</c:v>
                </c:pt>
                <c:pt idx="3110">
                  <c:v>9.2236632071297908E-3</c:v>
                </c:pt>
                <c:pt idx="3111">
                  <c:v>9.2272894813405486E-3</c:v>
                </c:pt>
                <c:pt idx="3112">
                  <c:v>9.2313072188753668E-3</c:v>
                </c:pt>
                <c:pt idx="3113">
                  <c:v>9.2353151204878393E-3</c:v>
                </c:pt>
                <c:pt idx="3114">
                  <c:v>9.2393131861177365E-3</c:v>
                </c:pt>
                <c:pt idx="3115">
                  <c:v>9.2436997077185515E-3</c:v>
                </c:pt>
                <c:pt idx="3116">
                  <c:v>9.2476774991464873E-3</c:v>
                </c:pt>
                <c:pt idx="3117">
                  <c:v>9.2516454542057938E-3</c:v>
                </c:pt>
                <c:pt idx="3118">
                  <c:v>9.2556035728396536E-3</c:v>
                </c:pt>
                <c:pt idx="3119">
                  <c:v>9.2595518549868396E-3</c:v>
                </c:pt>
                <c:pt idx="3120">
                  <c:v>9.2634903005909732E-3</c:v>
                </c:pt>
                <c:pt idx="3121">
                  <c:v>9.2674189095925882E-3</c:v>
                </c:pt>
                <c:pt idx="3122">
                  <c:v>9.271337681933986E-3</c:v>
                </c:pt>
                <c:pt idx="3123">
                  <c:v>9.2748531479330838E-3</c:v>
                </c:pt>
                <c:pt idx="3124">
                  <c:v>9.2779669658381025E-3</c:v>
                </c:pt>
                <c:pt idx="3125">
                  <c:v>9.2818580396514683E-3</c:v>
                </c:pt>
                <c:pt idx="3126">
                  <c:v>9.2857392772099766E-3</c:v>
                </c:pt>
                <c:pt idx="3127">
                  <c:v>9.2896106784576583E-3</c:v>
                </c:pt>
                <c:pt idx="3128">
                  <c:v>9.293862794273423E-3</c:v>
                </c:pt>
                <c:pt idx="3129">
                  <c:v>9.2977139179735869E-3</c:v>
                </c:pt>
                <c:pt idx="3130">
                  <c:v>9.3015552049797775E-3</c:v>
                </c:pt>
                <c:pt idx="3131">
                  <c:v>9.3053866552367734E-3</c:v>
                </c:pt>
                <c:pt idx="3132">
                  <c:v>9.3088201380657244E-3</c:v>
                </c:pt>
                <c:pt idx="3133">
                  <c:v>9.3126325202685743E-3</c:v>
                </c:pt>
                <c:pt idx="3134">
                  <c:v>9.3164350657687998E-3</c:v>
                </c:pt>
                <c:pt idx="3135">
                  <c:v>9.3202277745108759E-3</c:v>
                </c:pt>
                <c:pt idx="3136">
                  <c:v>9.3240106464397288E-3</c:v>
                </c:pt>
                <c:pt idx="3137">
                  <c:v>9.3281687819022612E-3</c:v>
                </c:pt>
                <c:pt idx="3138">
                  <c:v>9.3319313733478647E-3</c:v>
                </c:pt>
                <c:pt idx="3139">
                  <c:v>9.3356841275989647E-3</c:v>
                </c:pt>
                <c:pt idx="3140">
                  <c:v>9.3399609439847112E-3</c:v>
                </c:pt>
                <c:pt idx="3141">
                  <c:v>9.343310032788538E-3</c:v>
                </c:pt>
                <c:pt idx="3142">
                  <c:v>9.3470324773729796E-3</c:v>
                </c:pt>
                <c:pt idx="3143">
                  <c:v>9.3507450847532952E-3</c:v>
                </c:pt>
                <c:pt idx="3144">
                  <c:v>9.3544478548766453E-3</c:v>
                </c:pt>
                <c:pt idx="3145">
                  <c:v>9.3581407876866148E-3</c:v>
                </c:pt>
                <c:pt idx="3146">
                  <c:v>9.361823883130364E-3</c:v>
                </c:pt>
                <c:pt idx="3147">
                  <c:v>9.3654971411555044E-3</c:v>
                </c:pt>
                <c:pt idx="3148">
                  <c:v>9.3691605617065125E-3</c:v>
                </c:pt>
                <c:pt idx="3149">
                  <c:v>9.3735695305274796E-3</c:v>
                </c:pt>
                <c:pt idx="3150">
                  <c:v>9.3783429200004296E-3</c:v>
                </c:pt>
                <c:pt idx="3151">
                  <c:v>9.3819737797391171E-3</c:v>
                </c:pt>
                <c:pt idx="3152">
                  <c:v>9.3855948006906879E-3</c:v>
                </c:pt>
                <c:pt idx="3153">
                  <c:v>9.3892059828011142E-3</c:v>
                </c:pt>
                <c:pt idx="3154">
                  <c:v>9.3916837829755729E-3</c:v>
                </c:pt>
                <c:pt idx="3155">
                  <c:v>9.395277118820388E-3</c:v>
                </c:pt>
                <c:pt idx="3156">
                  <c:v>9.3988606163265265E-3</c:v>
                </c:pt>
                <c:pt idx="3157">
                  <c:v>9.4024342754408467E-3</c:v>
                </c:pt>
                <c:pt idx="3158">
                  <c:v>9.4071143088493379E-3</c:v>
                </c:pt>
                <c:pt idx="3159">
                  <c:v>9.4106664567825994E-3</c:v>
                </c:pt>
                <c:pt idx="3160">
                  <c:v>9.4142087654995495E-3</c:v>
                </c:pt>
                <c:pt idx="3161">
                  <c:v>9.4177412349457212E-3</c:v>
                </c:pt>
                <c:pt idx="3162">
                  <c:v>9.4201549933007628E-3</c:v>
                </c:pt>
                <c:pt idx="3163">
                  <c:v>9.4236696209649487E-3</c:v>
                </c:pt>
                <c:pt idx="3164">
                  <c:v>9.4271744098714996E-3</c:v>
                </c:pt>
                <c:pt idx="3165">
                  <c:v>9.4306693599699263E-3</c:v>
                </c:pt>
                <c:pt idx="3166">
                  <c:v>9.4341544712070857E-3</c:v>
                </c:pt>
                <c:pt idx="3167">
                  <c:v>9.4387294240139558E-3</c:v>
                </c:pt>
                <c:pt idx="3168">
                  <c:v>9.4421930170997485E-3</c:v>
                </c:pt>
                <c:pt idx="3169">
                  <c:v>9.4456467704977665E-3</c:v>
                </c:pt>
                <c:pt idx="3170">
                  <c:v>9.4490906841548511E-3</c:v>
                </c:pt>
                <c:pt idx="3171">
                  <c:v>9.4525247580204558E-3</c:v>
                </c:pt>
                <c:pt idx="3172">
                  <c:v>9.4559489920418606E-3</c:v>
                </c:pt>
                <c:pt idx="3173">
                  <c:v>9.4593633861689529E-3</c:v>
                </c:pt>
                <c:pt idx="3174">
                  <c:v>9.46276794034988E-3</c:v>
                </c:pt>
                <c:pt idx="3175">
                  <c:v>9.4650777152056973E-3</c:v>
                </c:pt>
                <c:pt idx="3176">
                  <c:v>9.4677421101889789E-3</c:v>
                </c:pt>
                <c:pt idx="3177">
                  <c:v>9.4711202213746716E-3</c:v>
                </c:pt>
                <c:pt idx="3178">
                  <c:v>9.4744884935481447E-3</c:v>
                </c:pt>
                <c:pt idx="3179">
                  <c:v>9.4778469266596933E-3</c:v>
                </c:pt>
                <c:pt idx="3180">
                  <c:v>9.4815542464837567E-3</c:v>
                </c:pt>
                <c:pt idx="3181">
                  <c:v>9.4848923850452491E-3</c:v>
                </c:pt>
                <c:pt idx="3182">
                  <c:v>9.4882206841705521E-3</c:v>
                </c:pt>
                <c:pt idx="3183">
                  <c:v>9.4915391438102382E-3</c:v>
                </c:pt>
                <c:pt idx="3184">
                  <c:v>9.4944915045839465E-3</c:v>
                </c:pt>
                <c:pt idx="3185">
                  <c:v>9.4977909023025997E-3</c:v>
                </c:pt>
                <c:pt idx="3186">
                  <c:v>9.5010804606199192E-3</c:v>
                </c:pt>
                <c:pt idx="3187">
                  <c:v>9.5043601794879973E-3</c:v>
                </c:pt>
                <c:pt idx="3188">
                  <c:v>9.5076300588593683E-3</c:v>
                </c:pt>
                <c:pt idx="3189">
                  <c:v>9.5112432697513471E-3</c:v>
                </c:pt>
                <c:pt idx="3190">
                  <c:v>9.5144928516424192E-3</c:v>
                </c:pt>
                <c:pt idx="3191">
                  <c:v>9.5177325936635689E-3</c:v>
                </c:pt>
                <c:pt idx="3192">
                  <c:v>9.5214231070918556E-3</c:v>
                </c:pt>
                <c:pt idx="3193">
                  <c:v>9.5242911556611999E-3</c:v>
                </c:pt>
                <c:pt idx="3194">
                  <c:v>9.527500591367857E-3</c:v>
                </c:pt>
                <c:pt idx="3195">
                  <c:v>9.53070018724019E-3</c:v>
                </c:pt>
                <c:pt idx="3196">
                  <c:v>9.5338899432311809E-3</c:v>
                </c:pt>
                <c:pt idx="3197">
                  <c:v>9.537069859295158E-3</c:v>
                </c:pt>
                <c:pt idx="3198">
                  <c:v>9.5402399353855562E-3</c:v>
                </c:pt>
                <c:pt idx="3199">
                  <c:v>9.5434001714553556E-3</c:v>
                </c:pt>
                <c:pt idx="3200">
                  <c:v>9.5465505674597814E-3</c:v>
                </c:pt>
                <c:pt idx="3201">
                  <c:v>9.5500367703098138E-3</c:v>
                </c:pt>
                <c:pt idx="3202">
                  <c:v>9.5542016225869282E-3</c:v>
                </c:pt>
                <c:pt idx="3203">
                  <c:v>9.5573200123586308E-3</c:v>
                </c:pt>
                <c:pt idx="3204">
                  <c:v>9.5604285609463772E-3</c:v>
                </c:pt>
                <c:pt idx="3205">
                  <c:v>9.564608195736601E-3</c:v>
                </c:pt>
                <c:pt idx="3206">
                  <c:v>9.567692682824527E-3</c:v>
                </c:pt>
                <c:pt idx="3207">
                  <c:v>9.5707673290329979E-3</c:v>
                </c:pt>
                <c:pt idx="3208">
                  <c:v>9.5738321343164009E-3</c:v>
                </c:pt>
                <c:pt idx="3209">
                  <c:v>9.5768870986300044E-3</c:v>
                </c:pt>
                <c:pt idx="3210">
                  <c:v>9.5802718067989692E-3</c:v>
                </c:pt>
                <c:pt idx="3211">
                  <c:v>9.583306465570084E-3</c:v>
                </c:pt>
                <c:pt idx="3212">
                  <c:v>9.5863312830009977E-3</c:v>
                </c:pt>
                <c:pt idx="3213">
                  <c:v>9.5893462590467826E-3</c:v>
                </c:pt>
                <c:pt idx="3214">
                  <c:v>9.5920143040805813E-3</c:v>
                </c:pt>
                <c:pt idx="3215">
                  <c:v>9.5950102216347168E-3</c:v>
                </c:pt>
                <c:pt idx="3216">
                  <c:v>9.5979962979068252E-3</c:v>
                </c:pt>
                <c:pt idx="3217">
                  <c:v>9.6009725328535054E-3</c:v>
                </c:pt>
                <c:pt idx="3218">
                  <c:v>9.6046080536389411E-3</c:v>
                </c:pt>
                <c:pt idx="3219">
                  <c:v>9.6072294437394273E-3</c:v>
                </c:pt>
                <c:pt idx="3220">
                  <c:v>9.6101755288458702E-3</c:v>
                </c:pt>
                <c:pt idx="3221">
                  <c:v>9.6131117722139305E-3</c:v>
                </c:pt>
                <c:pt idx="3222">
                  <c:v>9.6160381737995584E-3</c:v>
                </c:pt>
                <c:pt idx="3223">
                  <c:v>9.6189547335600294E-3</c:v>
                </c:pt>
                <c:pt idx="3224">
                  <c:v>9.6218614514517378E-3</c:v>
                </c:pt>
                <c:pt idx="3225">
                  <c:v>9.6247583274323978E-3</c:v>
                </c:pt>
                <c:pt idx="3226">
                  <c:v>9.6276453614579614E-3</c:v>
                </c:pt>
                <c:pt idx="3227">
                  <c:v>9.6295355301892951E-3</c:v>
                </c:pt>
                <c:pt idx="3228">
                  <c:v>9.6324047626098509E-3</c:v>
                </c:pt>
                <c:pt idx="3229">
                  <c:v>9.6352641536673975E-3</c:v>
                </c:pt>
                <c:pt idx="3230">
                  <c:v>9.6381137033198436E-3</c:v>
                </c:pt>
                <c:pt idx="3231">
                  <c:v>9.6412799621584441E-3</c:v>
                </c:pt>
                <c:pt idx="3232">
                  <c:v>9.6441092004714568E-3</c:v>
                </c:pt>
                <c:pt idx="3233">
                  <c:v>9.6469285970144144E-3</c:v>
                </c:pt>
                <c:pt idx="3234">
                  <c:v>9.6497381517459038E-3</c:v>
                </c:pt>
                <c:pt idx="3235">
                  <c:v>9.6525378646258476E-3</c:v>
                </c:pt>
                <c:pt idx="3236">
                  <c:v>9.6553277356128311E-3</c:v>
                </c:pt>
                <c:pt idx="3237">
                  <c:v>9.6577849880788661E-3</c:v>
                </c:pt>
                <c:pt idx="3238">
                  <c:v>9.6605558050088403E-3</c:v>
                </c:pt>
                <c:pt idx="3239">
                  <c:v>9.6636382968050012E-3</c:v>
                </c:pt>
                <c:pt idx="3240">
                  <c:v>9.6663887998113505E-3</c:v>
                </c:pt>
                <c:pt idx="3241">
                  <c:v>9.669129460721234E-3</c:v>
                </c:pt>
                <c:pt idx="3242">
                  <c:v>9.6718602794950183E-3</c:v>
                </c:pt>
                <c:pt idx="3243">
                  <c:v>9.6745812560930719E-3</c:v>
                </c:pt>
                <c:pt idx="3244">
                  <c:v>9.677292390473536E-3</c:v>
                </c:pt>
                <c:pt idx="3245">
                  <c:v>9.6796759516163625E-3</c:v>
                </c:pt>
                <c:pt idx="3246">
                  <c:v>9.682368033238891E-3</c:v>
                </c:pt>
                <c:pt idx="3247">
                  <c:v>9.6850502727703364E-3</c:v>
                </c:pt>
                <c:pt idx="3248">
                  <c:v>9.6877226701712962E-3</c:v>
                </c:pt>
                <c:pt idx="3249">
                  <c:v>9.6903852254023645E-3</c:v>
                </c:pt>
                <c:pt idx="3250">
                  <c:v>9.6930379384254813E-3</c:v>
                </c:pt>
                <c:pt idx="3251">
                  <c:v>9.6956808092016917E-3</c:v>
                </c:pt>
                <c:pt idx="3252">
                  <c:v>9.6983138376920373E-3</c:v>
                </c:pt>
                <c:pt idx="3253">
                  <c:v>9.7018748684680658E-3</c:v>
                </c:pt>
                <c:pt idx="3254">
                  <c:v>9.7044863109303405E-3</c:v>
                </c:pt>
                <c:pt idx="3255">
                  <c:v>9.7070879102566232E-3</c:v>
                </c:pt>
                <c:pt idx="3256">
                  <c:v>9.7096796664085921E-3</c:v>
                </c:pt>
                <c:pt idx="3257">
                  <c:v>9.7119515561419935E-3</c:v>
                </c:pt>
                <c:pt idx="3258">
                  <c:v>9.714524260626009E-3</c:v>
                </c:pt>
                <c:pt idx="3259">
                  <c:v>9.717087122067123E-3</c:v>
                </c:pt>
                <c:pt idx="3260">
                  <c:v>9.7196401404276902E-3</c:v>
                </c:pt>
                <c:pt idx="3261">
                  <c:v>9.7221833156687382E-3</c:v>
                </c:pt>
                <c:pt idx="3262">
                  <c:v>9.7250234945169527E-3</c:v>
                </c:pt>
                <c:pt idx="3263">
                  <c:v>9.7275463473810338E-3</c:v>
                </c:pt>
                <c:pt idx="3264">
                  <c:v>9.7300593567664385E-3</c:v>
                </c:pt>
                <c:pt idx="3265">
                  <c:v>9.7325625226379279E-3</c:v>
                </c:pt>
                <c:pt idx="3266">
                  <c:v>9.7347515437910953E-3</c:v>
                </c:pt>
                <c:pt idx="3267">
                  <c:v>9.7372356595386671E-3</c:v>
                </c:pt>
                <c:pt idx="3268">
                  <c:v>9.7397099319094082E-3</c:v>
                </c:pt>
                <c:pt idx="3269">
                  <c:v>9.7421743608652328E-3</c:v>
                </c:pt>
                <c:pt idx="3270">
                  <c:v>9.7449306979793451E-3</c:v>
                </c:pt>
                <c:pt idx="3271">
                  <c:v>9.7473748019877172E-3</c:v>
                </c:pt>
                <c:pt idx="3272">
                  <c:v>9.7498090622244998E-3</c:v>
                </c:pt>
                <c:pt idx="3273">
                  <c:v>9.7522334786540165E-3</c:v>
                </c:pt>
                <c:pt idx="3274">
                  <c:v>9.7546480512405876E-3</c:v>
                </c:pt>
                <c:pt idx="3275">
                  <c:v>9.7570527799480944E-3</c:v>
                </c:pt>
                <c:pt idx="3276">
                  <c:v>9.759447664739981E-3</c:v>
                </c:pt>
                <c:pt idx="3277">
                  <c:v>9.7618327055818879E-3</c:v>
                </c:pt>
                <c:pt idx="3278">
                  <c:v>9.7642079024385774E-3</c:v>
                </c:pt>
                <c:pt idx="3279">
                  <c:v>9.7659811983577382E-3</c:v>
                </c:pt>
                <c:pt idx="3280">
                  <c:v>9.7683379876109377E-3</c:v>
                </c:pt>
                <c:pt idx="3281">
                  <c:v>9.7706849332741038E-3</c:v>
                </c:pt>
                <c:pt idx="3282">
                  <c:v>9.7730220353120564E-3</c:v>
                </c:pt>
                <c:pt idx="3283">
                  <c:v>9.7753492936913985E-3</c:v>
                </c:pt>
                <c:pt idx="3284">
                  <c:v>9.777959561136711E-3</c:v>
                </c:pt>
                <c:pt idx="3285">
                  <c:v>9.7802664906234092E-3</c:v>
                </c:pt>
                <c:pt idx="3286">
                  <c:v>9.7825635760977504E-3</c:v>
                </c:pt>
                <c:pt idx="3287">
                  <c:v>9.7848508175260775E-3</c:v>
                </c:pt>
                <c:pt idx="3288">
                  <c:v>9.7868379295128431E-3</c:v>
                </c:pt>
                <c:pt idx="3289">
                  <c:v>9.7891061252262431E-3</c:v>
                </c:pt>
                <c:pt idx="3290">
                  <c:v>9.7913644770463541E-3</c:v>
                </c:pt>
                <c:pt idx="3291">
                  <c:v>9.793612984937106E-3</c:v>
                </c:pt>
                <c:pt idx="3292">
                  <c:v>9.7961393628069552E-3</c:v>
                </c:pt>
                <c:pt idx="3293">
                  <c:v>9.7983675392576738E-3</c:v>
                </c:pt>
                <c:pt idx="3294">
                  <c:v>9.800585871429424E-3</c:v>
                </c:pt>
                <c:pt idx="3295">
                  <c:v>9.8027943592903181E-3</c:v>
                </c:pt>
                <c:pt idx="3296">
                  <c:v>9.804993002806699E-3</c:v>
                </c:pt>
                <c:pt idx="3297">
                  <c:v>9.8068973079642446E-3</c:v>
                </c:pt>
                <c:pt idx="3298">
                  <c:v>9.8090769074450582E-3</c:v>
                </c:pt>
                <c:pt idx="3299">
                  <c:v>9.8112466627395707E-3</c:v>
                </c:pt>
                <c:pt idx="3300">
                  <c:v>9.8134065738143834E-3</c:v>
                </c:pt>
                <c:pt idx="3301">
                  <c:v>9.8155566406383232E-3</c:v>
                </c:pt>
                <c:pt idx="3302">
                  <c:v>9.8176968631797732E-3</c:v>
                </c:pt>
                <c:pt idx="3303">
                  <c:v>9.8198272414071162E-3</c:v>
                </c:pt>
                <c:pt idx="3304">
                  <c:v>9.8219477752900727E-3</c:v>
                </c:pt>
                <c:pt idx="3305">
                  <c:v>9.8246170658603318E-3</c:v>
                </c:pt>
                <c:pt idx="3306">
                  <c:v>9.8267166173632292E-3</c:v>
                </c:pt>
                <c:pt idx="3307">
                  <c:v>9.8288063239189236E-3</c:v>
                </c:pt>
                <c:pt idx="3308">
                  <c:v>9.8308861854970262E-3</c:v>
                </c:pt>
                <c:pt idx="3309">
                  <c:v>9.832956202066704E-3</c:v>
                </c:pt>
                <c:pt idx="3310">
                  <c:v>9.8347403380407532E-3</c:v>
                </c:pt>
                <c:pt idx="3311">
                  <c:v>9.8367913125908812E-3</c:v>
                </c:pt>
                <c:pt idx="3312">
                  <c:v>9.8388324422956017E-3</c:v>
                </c:pt>
                <c:pt idx="3313">
                  <c:v>9.8408637271256861E-3</c:v>
                </c:pt>
                <c:pt idx="3314">
                  <c:v>9.8431586087117575E-3</c:v>
                </c:pt>
                <c:pt idx="3315">
                  <c:v>9.8451695545895574E-3</c:v>
                </c:pt>
                <c:pt idx="3316">
                  <c:v>9.8471706552457454E-3</c:v>
                </c:pt>
                <c:pt idx="3317">
                  <c:v>9.8491619106521305E-3</c:v>
                </c:pt>
                <c:pt idx="3318">
                  <c:v>9.8508724771069513E-3</c:v>
                </c:pt>
                <c:pt idx="3319">
                  <c:v>9.8528446920625491E-3</c:v>
                </c:pt>
                <c:pt idx="3320">
                  <c:v>9.8548070619371309E-3</c:v>
                </c:pt>
                <c:pt idx="3321">
                  <c:v>9.8567595867010225E-3</c:v>
                </c:pt>
                <c:pt idx="3322">
                  <c:v>9.8587022663258819E-3</c:v>
                </c:pt>
                <c:pt idx="3323">
                  <c:v>9.8609026911976733E-3</c:v>
                </c:pt>
                <c:pt idx="3324">
                  <c:v>9.8628250290357274E-3</c:v>
                </c:pt>
                <c:pt idx="3325">
                  <c:v>9.8647375213918517E-3</c:v>
                </c:pt>
                <c:pt idx="3326">
                  <c:v>9.8666401682369759E-3</c:v>
                </c:pt>
                <c:pt idx="3327">
                  <c:v>9.86853296954379E-3</c:v>
                </c:pt>
                <c:pt idx="3328">
                  <c:v>9.870415925284105E-3</c:v>
                </c:pt>
                <c:pt idx="3329">
                  <c:v>9.872289035429728E-3</c:v>
                </c:pt>
                <c:pt idx="3330">
                  <c:v>9.8741522999529138E-3</c:v>
                </c:pt>
                <c:pt idx="3331">
                  <c:v>9.8754809175682547E-3</c:v>
                </c:pt>
                <c:pt idx="3332">
                  <c:v>9.8770639640689412E-3</c:v>
                </c:pt>
                <c:pt idx="3333">
                  <c:v>9.8788996526849495E-3</c:v>
                </c:pt>
                <c:pt idx="3334">
                  <c:v>9.8807254963450431E-3</c:v>
                </c:pt>
                <c:pt idx="3335">
                  <c:v>9.8828013668582817E-3</c:v>
                </c:pt>
                <c:pt idx="3336">
                  <c:v>9.8846068660771325E-3</c:v>
                </c:pt>
                <c:pt idx="3337">
                  <c:v>9.8864025200021948E-3</c:v>
                </c:pt>
                <c:pt idx="3338">
                  <c:v>9.8881883286058639E-3</c:v>
                </c:pt>
                <c:pt idx="3339">
                  <c:v>9.8899642918631979E-3</c:v>
                </c:pt>
                <c:pt idx="3340">
                  <c:v>9.8917304097465904E-3</c:v>
                </c:pt>
                <c:pt idx="3341">
                  <c:v>9.8932307409769771E-3</c:v>
                </c:pt>
                <c:pt idx="3342">
                  <c:v>9.894977824042292E-3</c:v>
                </c:pt>
                <c:pt idx="3343">
                  <c:v>9.8967150619175097E-3</c:v>
                </c:pt>
                <c:pt idx="3344">
                  <c:v>9.8986964270375375E-3</c:v>
                </c:pt>
                <c:pt idx="3345">
                  <c:v>9.9004133176709246E-3</c:v>
                </c:pt>
                <c:pt idx="3346">
                  <c:v>9.9021203627789652E-3</c:v>
                </c:pt>
                <c:pt idx="3347">
                  <c:v>9.9038175623349396E-3</c:v>
                </c:pt>
                <c:pt idx="3348">
                  <c:v>9.9057451631618266E-3</c:v>
                </c:pt>
                <c:pt idx="3349">
                  <c:v>9.9071706730866332E-3</c:v>
                </c:pt>
                <c:pt idx="3350">
                  <c:v>9.9088375874447562E-3</c:v>
                </c:pt>
                <c:pt idx="3351">
                  <c:v>9.9104946564103902E-3</c:v>
                </c:pt>
                <c:pt idx="3352">
                  <c:v>9.9121418799593582E-3</c:v>
                </c:pt>
                <c:pt idx="3353">
                  <c:v>9.9137792580679257E-3</c:v>
                </c:pt>
                <c:pt idx="3354">
                  <c:v>9.915406790711916E-3</c:v>
                </c:pt>
                <c:pt idx="3355">
                  <c:v>9.9170244778680437E-3</c:v>
                </c:pt>
                <c:pt idx="3356">
                  <c:v>9.9186323195112319E-3</c:v>
                </c:pt>
                <c:pt idx="3357">
                  <c:v>9.9209660988911763E-3</c:v>
                </c:pt>
                <c:pt idx="3358">
                  <c:v>9.9225522686914279E-3</c:v>
                </c:pt>
                <c:pt idx="3359">
                  <c:v>9.9241285921244076E-3</c:v>
                </c:pt>
                <c:pt idx="3360">
                  <c:v>9.9256950691667695E-3</c:v>
                </c:pt>
                <c:pt idx="3361">
                  <c:v>9.9272516997956101E-3</c:v>
                </c:pt>
                <c:pt idx="3362">
                  <c:v>9.9285565854953014E-3</c:v>
                </c:pt>
                <c:pt idx="3363">
                  <c:v>9.9300941848240835E-3</c:v>
                </c:pt>
                <c:pt idx="3364">
                  <c:v>9.9316219379327747E-3</c:v>
                </c:pt>
                <c:pt idx="3365">
                  <c:v>9.93313984479967E-3</c:v>
                </c:pt>
                <c:pt idx="3366">
                  <c:v>9.934887155930933E-3</c:v>
                </c:pt>
                <c:pt idx="3367">
                  <c:v>9.9363847075985331E-3</c:v>
                </c:pt>
                <c:pt idx="3368">
                  <c:v>9.937872412693163E-3</c:v>
                </c:pt>
                <c:pt idx="3369">
                  <c:v>9.9393502711945594E-3</c:v>
                </c:pt>
                <c:pt idx="3370">
                  <c:v>9.9405816847144939E-3</c:v>
                </c:pt>
                <c:pt idx="3371">
                  <c:v>9.9420405136607347E-3</c:v>
                </c:pt>
                <c:pt idx="3372">
                  <c:v>9.9434894962106175E-3</c:v>
                </c:pt>
                <c:pt idx="3373">
                  <c:v>9.9449286323437715E-3</c:v>
                </c:pt>
                <c:pt idx="3374">
                  <c:v>9.9463579220376089E-3</c:v>
                </c:pt>
                <c:pt idx="3375">
                  <c:v>9.9480106425077711E-3</c:v>
                </c:pt>
                <c:pt idx="3376">
                  <c:v>9.9494195742442868E-3</c:v>
                </c:pt>
                <c:pt idx="3377">
                  <c:v>9.9508186592166675E-3</c:v>
                </c:pt>
                <c:pt idx="3378">
                  <c:v>9.9522078974024486E-3</c:v>
                </c:pt>
                <c:pt idx="3379">
                  <c:v>9.9535872887813702E-3</c:v>
                </c:pt>
                <c:pt idx="3380">
                  <c:v>9.9549568333336114E-3</c:v>
                </c:pt>
                <c:pt idx="3381">
                  <c:v>9.9563165310389071E-3</c:v>
                </c:pt>
                <c:pt idx="3382">
                  <c:v>9.9576663818765603E-3</c:v>
                </c:pt>
                <c:pt idx="3383">
                  <c:v>9.9585504269093968E-3</c:v>
                </c:pt>
                <c:pt idx="3384">
                  <c:v>9.959654516532683E-3</c:v>
                </c:pt>
                <c:pt idx="3385">
                  <c:v>9.9609768287224395E-3</c:v>
                </c:pt>
                <c:pt idx="3386">
                  <c:v>9.9622892947593949E-3</c:v>
                </c:pt>
                <c:pt idx="3387">
                  <c:v>9.9635919146247448E-3</c:v>
                </c:pt>
                <c:pt idx="3388">
                  <c:v>9.9651094190689356E-3</c:v>
                </c:pt>
                <c:pt idx="3389">
                  <c:v>9.9663916781543554E-3</c:v>
                </c:pt>
                <c:pt idx="3390">
                  <c:v>9.9676640907458789E-3</c:v>
                </c:pt>
                <c:pt idx="3391">
                  <c:v>9.9689266568256957E-3</c:v>
                </c:pt>
                <c:pt idx="3392">
                  <c:v>9.9699573207187222E-3</c:v>
                </c:pt>
                <c:pt idx="3393">
                  <c:v>9.9712008631599475E-3</c:v>
                </c:pt>
                <c:pt idx="3394">
                  <c:v>9.9724345593010556E-3</c:v>
                </c:pt>
                <c:pt idx="3395">
                  <c:v>9.9736584091218959E-3</c:v>
                </c:pt>
                <c:pt idx="3396">
                  <c:v>9.9748724126059053E-3</c:v>
                </c:pt>
                <c:pt idx="3397">
                  <c:v>9.9762952755305234E-3</c:v>
                </c:pt>
                <c:pt idx="3398">
                  <c:v>9.9774889155176197E-3</c:v>
                </c:pt>
                <c:pt idx="3399">
                  <c:v>9.9786727088482831E-3</c:v>
                </c:pt>
                <c:pt idx="3400">
                  <c:v>9.9798466555069271E-3</c:v>
                </c:pt>
                <c:pt idx="3401">
                  <c:v>9.9807947343505919E-3</c:v>
                </c:pt>
                <c:pt idx="3402">
                  <c:v>9.9819496594437396E-3</c:v>
                </c:pt>
                <c:pt idx="3403">
                  <c:v>9.9830947380782614E-3</c:v>
                </c:pt>
                <c:pt idx="3404">
                  <c:v>9.984229970238484E-3</c:v>
                </c:pt>
                <c:pt idx="3405">
                  <c:v>9.9853553559078392E-3</c:v>
                </c:pt>
                <c:pt idx="3406">
                  <c:v>9.9864708950684195E-3</c:v>
                </c:pt>
                <c:pt idx="3407">
                  <c:v>9.9875765877054448E-3</c:v>
                </c:pt>
                <c:pt idx="3408">
                  <c:v>9.9886724338019012E-3</c:v>
                </c:pt>
                <c:pt idx="3409">
                  <c:v>9.990390168975103E-3</c:v>
                </c:pt>
                <c:pt idx="3410">
                  <c:v>9.9914642999364648E-3</c:v>
                </c:pt>
                <c:pt idx="3411">
                  <c:v>9.9925285835095485E-3</c:v>
                </c:pt>
                <c:pt idx="3412">
                  <c:v>9.9935830196789359E-3</c:v>
                </c:pt>
                <c:pt idx="3413">
                  <c:v>9.9946276084283293E-3</c:v>
                </c:pt>
                <c:pt idx="3414">
                  <c:v>9.9954552045231539E-3</c:v>
                </c:pt>
                <c:pt idx="3415">
                  <c:v>9.9964807737614719E-3</c:v>
                </c:pt>
                <c:pt idx="3416">
                  <c:v>9.9974964958018282E-3</c:v>
                </c:pt>
                <c:pt idx="3417">
                  <c:v>9.9985023706282775E-3</c:v>
                </c:pt>
                <c:pt idx="3418">
                  <c:v>9.9997028403437608E-3</c:v>
                </c:pt>
                <c:pt idx="3419">
                  <c:v>1.0000688344255179E-2</c:v>
                </c:pt>
                <c:pt idx="3420">
                  <c:v>1.0001664000641772E-2</c:v>
                </c:pt>
                <c:pt idx="3421">
                  <c:v>1.0002629809489004E-2</c:v>
                </c:pt>
                <c:pt idx="3422">
                  <c:v>1.0003585770782343E-2</c:v>
                </c:pt>
                <c:pt idx="3423">
                  <c:v>1.0004330827287133E-2</c:v>
                </c:pt>
                <c:pt idx="3424">
                  <c:v>1.000526777121322E-2</c:v>
                </c:pt>
                <c:pt idx="3425">
                  <c:v>1.0006194867811138E-2</c:v>
                </c:pt>
                <c:pt idx="3426">
                  <c:v>1.000711211706716E-2</c:v>
                </c:pt>
                <c:pt idx="3427">
                  <c:v>1.0008217863452119E-2</c:v>
                </c:pt>
                <c:pt idx="3428">
                  <c:v>1.0009114739130933E-2</c:v>
                </c:pt>
                <c:pt idx="3429">
                  <c:v>1.001000176715983E-2</c:v>
                </c:pt>
                <c:pt idx="3430">
                  <c:v>1.0010878947525155E-2</c:v>
                </c:pt>
                <c:pt idx="3431">
                  <c:v>1.0011746280215015E-2</c:v>
                </c:pt>
                <c:pt idx="3432">
                  <c:v>1.0012603765216637E-2</c:v>
                </c:pt>
                <c:pt idx="3433">
                  <c:v>1.0013451402515484E-2</c:v>
                </c:pt>
                <c:pt idx="3434">
                  <c:v>1.0014289192100985E-2</c:v>
                </c:pt>
                <c:pt idx="3435">
                  <c:v>1.0014924227822068E-2</c:v>
                </c:pt>
                <c:pt idx="3436">
                  <c:v>1.0015358368259139E-2</c:v>
                </c:pt>
                <c:pt idx="3437">
                  <c:v>1.0016168658323908E-2</c:v>
                </c:pt>
                <c:pt idx="3438">
                  <c:v>1.0016969101431683E-2</c:v>
                </c:pt>
                <c:pt idx="3439">
                  <c:v>1.0017759697569927E-2</c:v>
                </c:pt>
                <c:pt idx="3440">
                  <c:v>1.0018730068415657E-2</c:v>
                </c:pt>
                <c:pt idx="3441">
                  <c:v>1.0019500288313664E-2</c:v>
                </c:pt>
                <c:pt idx="3442">
                  <c:v>1.0020260660940266E-2</c:v>
                </c:pt>
                <c:pt idx="3443">
                  <c:v>1.0021011186284777E-2</c:v>
                </c:pt>
                <c:pt idx="3444">
                  <c:v>1.0021564973335766E-2</c:v>
                </c:pt>
                <c:pt idx="3445">
                  <c:v>1.0022296487426216E-2</c:v>
                </c:pt>
                <c:pt idx="3446">
                  <c:v>1.002301815446967E-2</c:v>
                </c:pt>
                <c:pt idx="3447">
                  <c:v>1.0023729974456724E-2</c:v>
                </c:pt>
                <c:pt idx="3448">
                  <c:v>1.0024431947375737E-2</c:v>
                </c:pt>
                <c:pt idx="3449">
                  <c:v>1.002530754480402E-2</c:v>
                </c:pt>
                <c:pt idx="3450">
                  <c:v>1.0025989138868402E-2</c:v>
                </c:pt>
                <c:pt idx="3451">
                  <c:v>1.0026660885565638E-2</c:v>
                </c:pt>
                <c:pt idx="3452">
                  <c:v>1.0027416538065308E-2</c:v>
                </c:pt>
                <c:pt idx="3453">
                  <c:v>1.0027886549970498E-2</c:v>
                </c:pt>
                <c:pt idx="3454">
                  <c:v>1.0028528033543352E-2</c:v>
                </c:pt>
                <c:pt idx="3455">
                  <c:v>1.0029159669979656E-2</c:v>
                </c:pt>
                <c:pt idx="3456">
                  <c:v>1.002978145926911E-2</c:v>
                </c:pt>
                <c:pt idx="3457">
                  <c:v>1.003039340140321E-2</c:v>
                </c:pt>
                <c:pt idx="3458">
                  <c:v>1.0030995496373445E-2</c:v>
                </c:pt>
                <c:pt idx="3459">
                  <c:v>1.0031587744169965E-2</c:v>
                </c:pt>
                <c:pt idx="3460">
                  <c:v>1.0032170144785158E-2</c:v>
                </c:pt>
                <c:pt idx="3461">
                  <c:v>1.0033092914326174E-2</c:v>
                </c:pt>
                <c:pt idx="3462">
                  <c:v>1.00341770363365E-2</c:v>
                </c:pt>
                <c:pt idx="3463">
                  <c:v>1.0034726453814364E-2</c:v>
                </c:pt>
                <c:pt idx="3464">
                  <c:v>1.0035266022729012E-2</c:v>
                </c:pt>
                <c:pt idx="3465">
                  <c:v>1.0035795743071299E-2</c:v>
                </c:pt>
                <c:pt idx="3466">
                  <c:v>1.0035801088099903E-2</c:v>
                </c:pt>
                <c:pt idx="3467">
                  <c:v>1.0036313179552146E-2</c:v>
                </c:pt>
                <c:pt idx="3468">
                  <c:v>1.0036815423218728E-2</c:v>
                </c:pt>
                <c:pt idx="3469">
                  <c:v>1.0037307819093009E-2</c:v>
                </c:pt>
                <c:pt idx="3470">
                  <c:v>1.0038296615931473E-2</c:v>
                </c:pt>
                <c:pt idx="3471">
                  <c:v>1.0038767244680969E-2</c:v>
                </c:pt>
                <c:pt idx="3472">
                  <c:v>1.0039228024805813E-2</c:v>
                </c:pt>
                <c:pt idx="3473">
                  <c:v>1.0039678956299035E-2</c:v>
                </c:pt>
                <c:pt idx="3474">
                  <c:v>1.0039622081319909E-2</c:v>
                </c:pt>
                <c:pt idx="3475">
                  <c:v>1.0040055390289356E-2</c:v>
                </c:pt>
                <c:pt idx="3476">
                  <c:v>1.0040478851418226E-2</c:v>
                </c:pt>
                <c:pt idx="3477">
                  <c:v>1.0040892464700319E-2</c:v>
                </c:pt>
                <c:pt idx="3478">
                  <c:v>1.0041296230128994E-2</c:v>
                </c:pt>
                <c:pt idx="3479">
                  <c:v>1.0042177723636093E-2</c:v>
                </c:pt>
                <c:pt idx="3480">
                  <c:v>1.0042559714530606E-2</c:v>
                </c:pt>
                <c:pt idx="3481">
                  <c:v>1.0042931856742951E-2</c:v>
                </c:pt>
                <c:pt idx="3482">
                  <c:v>1.0043294150268769E-2</c:v>
                </c:pt>
                <c:pt idx="3483">
                  <c:v>1.0043646595102398E-2</c:v>
                </c:pt>
                <c:pt idx="3484">
                  <c:v>1.0043989191238608E-2</c:v>
                </c:pt>
                <c:pt idx="3485">
                  <c:v>1.0044321938672605E-2</c:v>
                </c:pt>
                <c:pt idx="3486">
                  <c:v>1.0044644837398725E-2</c:v>
                </c:pt>
                <c:pt idx="3487">
                  <c:v>1.0044486964671768E-2</c:v>
                </c:pt>
                <c:pt idx="3488">
                  <c:v>1.0044635845199776E-2</c:v>
                </c:pt>
                <c:pt idx="3489">
                  <c:v>1.0044931979177853E-2</c:v>
                </c:pt>
                <c:pt idx="3490">
                  <c:v>1.0045218265512693E-2</c:v>
                </c:pt>
                <c:pt idx="3491">
                  <c:v>1.0045494704198507E-2</c:v>
                </c:pt>
                <c:pt idx="3492">
                  <c:v>1.0045914918503674E-2</c:v>
                </c:pt>
                <c:pt idx="3493">
                  <c:v>1.0046170965505277E-2</c:v>
                </c:pt>
                <c:pt idx="3494">
                  <c:v>1.0047025448654608E-2</c:v>
                </c:pt>
                <c:pt idx="3495">
                  <c:v>1.0046653515712616E-2</c:v>
                </c:pt>
                <c:pt idx="3496">
                  <c:v>1.004672918276258E-2</c:v>
                </c:pt>
                <c:pt idx="3497">
                  <c:v>1.00469465354763E-2</c:v>
                </c:pt>
                <c:pt idx="3498">
                  <c:v>1.0047154040516948E-2</c:v>
                </c:pt>
                <c:pt idx="3499">
                  <c:v>1.0047351697880513E-2</c:v>
                </c:pt>
                <c:pt idx="3500">
                  <c:v>1.0047539507563879E-2</c:v>
                </c:pt>
                <c:pt idx="3501">
                  <c:v>1.0047864815724556E-2</c:v>
                </c:pt>
                <c:pt idx="3502">
                  <c:v>1.0048032231230495E-2</c:v>
                </c:pt>
                <c:pt idx="3503">
                  <c:v>1.0048189798778496E-2</c:v>
                </c:pt>
                <c:pt idx="3504">
                  <c:v>1.0048647922992527E-2</c:v>
                </c:pt>
                <c:pt idx="3505">
                  <c:v>1.0048349832691147E-2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897536"/>
        <c:axId val="74089945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  <c:pt idx="12">
                  <c:v>42954</c:v>
                </c:pt>
                <c:pt idx="13">
                  <c:v>42983</c:v>
                </c:pt>
                <c:pt idx="14">
                  <c:v>43013</c:v>
                </c:pt>
                <c:pt idx="15">
                  <c:v>43045</c:v>
                </c:pt>
                <c:pt idx="16">
                  <c:v>43074</c:v>
                </c:pt>
                <c:pt idx="17">
                  <c:v>43105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4.9300000000000004E-3</c:v>
                </c:pt>
                <c:pt idx="1">
                  <c:v>4.5100000000000001E-3</c:v>
                </c:pt>
                <c:pt idx="2">
                  <c:v>4.3100000000000005E-3</c:v>
                </c:pt>
                <c:pt idx="3">
                  <c:v>4.2300000000000003E-3</c:v>
                </c:pt>
                <c:pt idx="4">
                  <c:v>4.2000000000000006E-3</c:v>
                </c:pt>
                <c:pt idx="5">
                  <c:v>4.1800000000000006E-3</c:v>
                </c:pt>
                <c:pt idx="6">
                  <c:v>#N/A</c:v>
                </c:pt>
                <c:pt idx="7">
                  <c:v>#N/A</c:v>
                </c:pt>
                <c:pt idx="8">
                  <c:v>4.1600000000000005E-3</c:v>
                </c:pt>
                <c:pt idx="9">
                  <c:v>#N/A</c:v>
                </c:pt>
                <c:pt idx="10">
                  <c:v>#N/A</c:v>
                </c:pt>
                <c:pt idx="11">
                  <c:v>4.2200000000000007E-3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897536"/>
        <c:axId val="740899456"/>
      </c:scatterChart>
      <c:dateAx>
        <c:axId val="74089753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994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0899456"/>
        <c:scaling>
          <c:orientation val="minMax"/>
          <c:max val="1.4999999999999999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08975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1.2659226864951689E-2</c:v>
                </c:pt>
                <c:pt idx="1">
                  <c:v>1.2653027963333008E-2</c:v>
                </c:pt>
                <c:pt idx="2">
                  <c:v>1.2640630160581923E-2</c:v>
                </c:pt>
                <c:pt idx="3">
                  <c:v>1.2595606184651794E-2</c:v>
                </c:pt>
                <c:pt idx="4">
                  <c:v>1.2529049954543847E-2</c:v>
                </c:pt>
                <c:pt idx="5">
                  <c:v>1.248565766144849E-2</c:v>
                </c:pt>
                <c:pt idx="6">
                  <c:v>1.2436066475568497E-2</c:v>
                </c:pt>
                <c:pt idx="7">
                  <c:v>1.2380276399578394E-2</c:v>
                </c:pt>
                <c:pt idx="8">
                  <c:v>1.2248444293215812E-2</c:v>
                </c:pt>
                <c:pt idx="9">
                  <c:v>1.2095127255382643E-2</c:v>
                </c:pt>
                <c:pt idx="10">
                  <c:v>1.2008342777388714E-2</c:v>
                </c:pt>
                <c:pt idx="11">
                  <c:v>1.1915359431086125E-2</c:v>
                </c:pt>
                <c:pt idx="12">
                  <c:v>1.1816177221094515E-2</c:v>
                </c:pt>
                <c:pt idx="13">
                  <c:v>1.15975184165155E-2</c:v>
                </c:pt>
                <c:pt idx="14">
                  <c:v>1.1357459850489526E-2</c:v>
                </c:pt>
                <c:pt idx="15">
                  <c:v>1.1227283404395827E-2</c:v>
                </c:pt>
                <c:pt idx="16">
                  <c:v>1.1090908129706145E-2</c:v>
                </c:pt>
                <c:pt idx="17">
                  <c:v>1.0948334033390461E-2</c:v>
                </c:pt>
                <c:pt idx="18">
                  <c:v>1.0642833429430622E-2</c:v>
                </c:pt>
                <c:pt idx="19">
                  <c:v>1.0316049581641229E-2</c:v>
                </c:pt>
                <c:pt idx="20">
                  <c:v>1.0142481492362299E-2</c:v>
                </c:pt>
                <c:pt idx="21">
                  <c:v>9.962714629679903E-3</c:v>
                </c:pt>
                <c:pt idx="22">
                  <c:v>9.7767490029954107E-3</c:v>
                </c:pt>
                <c:pt idx="23">
                  <c:v>9.4018431627425816E-3</c:v>
                </c:pt>
                <c:pt idx="24">
                  <c:v>9.0426205242333246E-3</c:v>
                </c:pt>
                <c:pt idx="25">
                  <c:v>8.8721832006688484E-3</c:v>
                </c:pt>
                <c:pt idx="26">
                  <c:v>8.7071776222658048E-3</c:v>
                </c:pt>
                <c:pt idx="27">
                  <c:v>8.5476037814868899E-3</c:v>
                </c:pt>
                <c:pt idx="28">
                  <c:v>8.2467481565162704E-3</c:v>
                </c:pt>
                <c:pt idx="29">
                  <c:v>7.9636256570769781E-3</c:v>
                </c:pt>
                <c:pt idx="30">
                  <c:v>7.8312104030298091E-3</c:v>
                </c:pt>
                <c:pt idx="31">
                  <c:v>7.7042268476235076E-3</c:v>
                </c:pt>
                <c:pt idx="32">
                  <c:v>7.5826749851037878E-3</c:v>
                </c:pt>
                <c:pt idx="33">
                  <c:v>7.357825183241796E-3</c:v>
                </c:pt>
                <c:pt idx="34">
                  <c:v>7.1507843599083465E-3</c:v>
                </c:pt>
                <c:pt idx="35">
                  <c:v>7.0563908857190771E-3</c:v>
                </c:pt>
                <c:pt idx="36">
                  <c:v>6.9674290754828672E-3</c:v>
                </c:pt>
                <c:pt idx="37">
                  <c:v>6.8838989253905414E-3</c:v>
                </c:pt>
                <c:pt idx="38">
                  <c:v>6.7024164159332211E-3</c:v>
                </c:pt>
                <c:pt idx="39">
                  <c:v>6.5477229537347359E-3</c:v>
                </c:pt>
                <c:pt idx="40">
                  <c:v>6.4967826941575435E-3</c:v>
                </c:pt>
                <c:pt idx="41">
                  <c:v>6.4512740737332486E-3</c:v>
                </c:pt>
                <c:pt idx="42">
                  <c:v>6.3784737479259208E-3</c:v>
                </c:pt>
                <c:pt idx="43">
                  <c:v>6.3225235977237837E-3</c:v>
                </c:pt>
                <c:pt idx="44">
                  <c:v>6.2979790617667675E-3</c:v>
                </c:pt>
                <c:pt idx="45">
                  <c:v>6.2726720722250384E-3</c:v>
                </c:pt>
                <c:pt idx="46">
                  <c:v>6.2466026290175503E-3</c:v>
                </c:pt>
                <c:pt idx="47">
                  <c:v>6.1920272725228083E-3</c:v>
                </c:pt>
                <c:pt idx="48">
                  <c:v>6.1347003244738296E-3</c:v>
                </c:pt>
                <c:pt idx="49">
                  <c:v>6.1048186162604434E-3</c:v>
                </c:pt>
                <c:pt idx="50">
                  <c:v>6.0741744555969923E-3</c:v>
                </c:pt>
                <c:pt idx="51">
                  <c:v>6.0427678425645226E-3</c:v>
                </c:pt>
                <c:pt idx="52">
                  <c:v>5.9775109984620363E-3</c:v>
                </c:pt>
                <c:pt idx="53">
                  <c:v>5.9095168717693269E-3</c:v>
                </c:pt>
                <c:pt idx="54">
                  <c:v>5.8742980003767542E-3</c:v>
                </c:pt>
                <c:pt idx="55">
                  <c:v>5.8383166780739959E-3</c:v>
                </c:pt>
                <c:pt idx="56">
                  <c:v>5.801572904861052E-3</c:v>
                </c:pt>
                <c:pt idx="57">
                  <c:v>5.7256336693226979E-3</c:v>
                </c:pt>
                <c:pt idx="58">
                  <c:v>5.6469733086617069E-3</c:v>
                </c:pt>
                <c:pt idx="59">
                  <c:v>5.6064172850311955E-3</c:v>
                </c:pt>
                <c:pt idx="60">
                  <c:v>5.5650988119493316E-3</c:v>
                </c:pt>
                <c:pt idx="61">
                  <c:v>5.523017889902393E-3</c:v>
                </c:pt>
                <c:pt idx="62">
                  <c:v>5.4363955171673108E-3</c:v>
                </c:pt>
                <c:pt idx="63">
                  <c:v>5.3470697157920188E-3</c:v>
                </c:pt>
                <c:pt idx="64">
                  <c:v>5.3011765523236498E-3</c:v>
                </c:pt>
                <c:pt idx="65">
                  <c:v>5.2547269331959523E-3</c:v>
                </c:pt>
                <c:pt idx="66">
                  <c:v>5.2085448261207645E-3</c:v>
                </c:pt>
                <c:pt idx="67">
                  <c:v>5.1178307134099512E-3</c:v>
                </c:pt>
                <c:pt idx="68">
                  <c:v>5.0285514335723924E-3</c:v>
                </c:pt>
                <c:pt idx="69">
                  <c:v>4.9847368434008388E-3</c:v>
                </c:pt>
                <c:pt idx="70">
                  <c:v>4.9413957561561528E-3</c:v>
                </c:pt>
                <c:pt idx="71">
                  <c:v>4.8985281716762419E-3</c:v>
                </c:pt>
                <c:pt idx="72">
                  <c:v>4.8144348446754756E-3</c:v>
                </c:pt>
                <c:pt idx="73">
                  <c:v>4.7317928573520351E-3</c:v>
                </c:pt>
                <c:pt idx="74">
                  <c:v>4.6912927838593799E-3</c:v>
                </c:pt>
                <c:pt idx="75">
                  <c:v>4.651266212077898E-3</c:v>
                </c:pt>
                <c:pt idx="76">
                  <c:v>4.6117131419265434E-3</c:v>
                </c:pt>
                <c:pt idx="77">
                  <c:v>4.5342416639360126E-3</c:v>
                </c:pt>
                <c:pt idx="78">
                  <c:v>4.4582358740563599E-3</c:v>
                </c:pt>
                <c:pt idx="79">
                  <c:v>4.4210503095432063E-3</c:v>
                </c:pt>
                <c:pt idx="80">
                  <c:v>4.3843382456065783E-3</c:v>
                </c:pt>
                <c:pt idx="81">
                  <c:v>4.348099682327522E-3</c:v>
                </c:pt>
                <c:pt idx="82">
                  <c:v>4.2772510109360491E-3</c:v>
                </c:pt>
                <c:pt idx="83">
                  <c:v>4.2078804315726082E-3</c:v>
                </c:pt>
                <c:pt idx="84">
                  <c:v>4.1740093689068836E-3</c:v>
                </c:pt>
                <c:pt idx="85">
                  <c:v>4.1406118058451291E-3</c:v>
                </c:pt>
                <c:pt idx="86">
                  <c:v>4.1076877424683911E-3</c:v>
                </c:pt>
                <c:pt idx="87">
                  <c:v>4.0434627386576327E-3</c:v>
                </c:pt>
                <c:pt idx="88">
                  <c:v>3.9807926263035753E-3</c:v>
                </c:pt>
                <c:pt idx="89">
                  <c:v>3.9506329231875359E-3</c:v>
                </c:pt>
                <c:pt idx="90">
                  <c:v>3.921343583213055E-3</c:v>
                </c:pt>
                <c:pt idx="91">
                  <c:v>3.8929246059749012E-3</c:v>
                </c:pt>
                <c:pt idx="92">
                  <c:v>3.8390282372284075E-3</c:v>
                </c:pt>
                <c:pt idx="93">
                  <c:v>3.78795232171103E-3</c:v>
                </c:pt>
                <c:pt idx="94">
                  <c:v>3.7638851558041697E-3</c:v>
                </c:pt>
                <c:pt idx="95">
                  <c:v>3.7406883515800349E-3</c:v>
                </c:pt>
                <c:pt idx="96">
                  <c:v>3.718361908876533E-3</c:v>
                </c:pt>
                <c:pt idx="97">
                  <c:v>3.6766472618258534E-3</c:v>
                </c:pt>
                <c:pt idx="98">
                  <c:v>3.6377597505132808E-3</c:v>
                </c:pt>
                <c:pt idx="99">
                  <c:v>3.6197851133057402E-3</c:v>
                </c:pt>
                <c:pt idx="100">
                  <c:v>3.6026808368083696E-3</c:v>
                </c:pt>
                <c:pt idx="101">
                  <c:v>3.5864469207780303E-3</c:v>
                </c:pt>
                <c:pt idx="102">
                  <c:v>3.5569149513910623E-3</c:v>
                </c:pt>
                <c:pt idx="103">
                  <c:v>3.5302148601923378E-3</c:v>
                </c:pt>
                <c:pt idx="104">
                  <c:v>3.5183327453625068E-3</c:v>
                </c:pt>
                <c:pt idx="105">
                  <c:v>3.5073209904323832E-3</c:v>
                </c:pt>
                <c:pt idx="106">
                  <c:v>3.4971795954830132E-3</c:v>
                </c:pt>
                <c:pt idx="107">
                  <c:v>3.4798311800861756E-3</c:v>
                </c:pt>
                <c:pt idx="108">
                  <c:v>3.4653430540565466E-3</c:v>
                </c:pt>
                <c:pt idx="109">
                  <c:v>3.4597061043317723E-3</c:v>
                </c:pt>
                <c:pt idx="110">
                  <c:v>3.455092160962181E-3</c:v>
                </c:pt>
                <c:pt idx="111">
                  <c:v>3.451501224028819E-3</c:v>
                </c:pt>
                <c:pt idx="112">
                  <c:v>3.4477619378218511E-3</c:v>
                </c:pt>
                <c:pt idx="113">
                  <c:v>3.4473675390367386E-3</c:v>
                </c:pt>
                <c:pt idx="114">
                  <c:v>3.4488916335551068E-3</c:v>
                </c:pt>
                <c:pt idx="115">
                  <c:v>3.4514387343476116E-3</c:v>
                </c:pt>
                <c:pt idx="116">
                  <c:v>3.4550088414952995E-3</c:v>
                </c:pt>
                <c:pt idx="117">
                  <c:v>3.4655919813864071E-3</c:v>
                </c:pt>
                <c:pt idx="118">
                  <c:v>3.4795193337999741E-3</c:v>
                </c:pt>
                <c:pt idx="119">
                  <c:v>3.4882044732098549E-3</c:v>
                </c:pt>
                <c:pt idx="120">
                  <c:v>3.4979126191370113E-3</c:v>
                </c:pt>
                <c:pt idx="121">
                  <c:v>3.5086437718245822E-3</c:v>
                </c:pt>
                <c:pt idx="122">
                  <c:v>3.5480672552297143E-3</c:v>
                </c:pt>
                <c:pt idx="123">
                  <c:v>3.5945138344573024E-3</c:v>
                </c:pt>
                <c:pt idx="124">
                  <c:v>3.6124060371423017E-3</c:v>
                </c:pt>
                <c:pt idx="125">
                  <c:v>3.66230670055534E-3</c:v>
                </c:pt>
                <c:pt idx="126">
                  <c:v>3.717212168831141E-3</c:v>
                </c:pt>
                <c:pt idx="127">
                  <c:v>3.741242420183255E-3</c:v>
                </c:pt>
                <c:pt idx="128">
                  <c:v>3.7662284802308932E-3</c:v>
                </c:pt>
                <c:pt idx="129">
                  <c:v>3.8184409773086205E-3</c:v>
                </c:pt>
                <c:pt idx="130">
                  <c:v>3.8726396164801002E-3</c:v>
                </c:pt>
                <c:pt idx="131">
                  <c:v>3.9007919252764811E-3</c:v>
                </c:pt>
                <c:pt idx="132">
                  <c:v>3.9295640441772139E-3</c:v>
                </c:pt>
                <c:pt idx="133">
                  <c:v>3.9589559735064839E-3</c:v>
                </c:pt>
                <c:pt idx="134">
                  <c:v>4.0198501372149904E-3</c:v>
                </c:pt>
                <c:pt idx="135">
                  <c:v>4.0827217967298601E-3</c:v>
                </c:pt>
                <c:pt idx="136">
                  <c:v>4.1152127799037874E-3</c:v>
                </c:pt>
                <c:pt idx="137">
                  <c:v>4.1483235743167146E-3</c:v>
                </c:pt>
                <c:pt idx="138">
                  <c:v>4.1820541801307343E-3</c:v>
                </c:pt>
                <c:pt idx="139">
                  <c:v>4.2516309530382657E-3</c:v>
                </c:pt>
                <c:pt idx="140">
                  <c:v>4.3231747213690053E-3</c:v>
                </c:pt>
                <c:pt idx="141">
                  <c:v>4.3600043870251071E-3</c:v>
                </c:pt>
                <c:pt idx="142">
                  <c:v>4.397453865135903E-3</c:v>
                </c:pt>
                <c:pt idx="143">
                  <c:v>4.4355231560255781E-3</c:v>
                </c:pt>
                <c:pt idx="144">
                  <c:v>4.5137835983255501E-3</c:v>
                </c:pt>
                <c:pt idx="145">
                  <c:v>4.5939984503717834E-3</c:v>
                </c:pt>
                <c:pt idx="146">
                  <c:v>4.6351668077493358E-3</c:v>
                </c:pt>
                <c:pt idx="147">
                  <c:v>4.676954978959369E-3</c:v>
                </c:pt>
                <c:pt idx="148">
                  <c:v>4.7193629643260682E-3</c:v>
                </c:pt>
                <c:pt idx="149">
                  <c:v>4.8063082693979488E-3</c:v>
                </c:pt>
                <c:pt idx="150">
                  <c:v>4.8946215385692327E-3</c:v>
                </c:pt>
                <c:pt idx="151">
                  <c:v>4.9366995204191966E-3</c:v>
                </c:pt>
                <c:pt idx="152">
                  <c:v>4.9759682391270488E-3</c:v>
                </c:pt>
                <c:pt idx="153">
                  <c:v>5.0124276937202339E-3</c:v>
                </c:pt>
                <c:pt idx="154">
                  <c:v>5.0760529756928765E-3</c:v>
                </c:pt>
                <c:pt idx="155">
                  <c:v>5.1301728560337878E-3</c:v>
                </c:pt>
                <c:pt idx="156">
                  <c:v>5.1525859791934359E-3</c:v>
                </c:pt>
                <c:pt idx="157">
                  <c:v>5.1721898341050565E-3</c:v>
                </c:pt>
                <c:pt idx="158">
                  <c:v>5.1889844205255109E-3</c:v>
                </c:pt>
                <c:pt idx="159">
                  <c:v>5.2132838222807018E-3</c:v>
                </c:pt>
                <c:pt idx="160">
                  <c:v>5.2280700736773156E-3</c:v>
                </c:pt>
                <c:pt idx="161">
                  <c:v>5.2308183126981156E-3</c:v>
                </c:pt>
                <c:pt idx="162">
                  <c:v>5.2307572817689163E-3</c:v>
                </c:pt>
                <c:pt idx="163">
                  <c:v>5.227886980970764E-3</c:v>
                </c:pt>
                <c:pt idx="164">
                  <c:v>5.2128565937814572E-3</c:v>
                </c:pt>
                <c:pt idx="165">
                  <c:v>5.1883130807095501E-3</c:v>
                </c:pt>
                <c:pt idx="166">
                  <c:v>5.1713964325117434E-3</c:v>
                </c:pt>
                <c:pt idx="167">
                  <c:v>5.1516705158227705E-3</c:v>
                </c:pt>
                <c:pt idx="168">
                  <c:v>5.1291353310478627E-3</c:v>
                </c:pt>
                <c:pt idx="169">
                  <c:v>5.0747712916809915E-3</c:v>
                </c:pt>
                <c:pt idx="170">
                  <c:v>5.0115157793662046E-3</c:v>
                </c:pt>
                <c:pt idx="171">
                  <c:v>4.978617405796415E-3</c:v>
                </c:pt>
                <c:pt idx="172">
                  <c:v>4.9465929098591044E-3</c:v>
                </c:pt>
                <c:pt idx="173">
                  <c:v>4.9154422912300877E-3</c:v>
                </c:pt>
                <c:pt idx="174">
                  <c:v>4.8561185834032168E-3</c:v>
                </c:pt>
                <c:pt idx="175">
                  <c:v>4.7995785865551088E-3</c:v>
                </c:pt>
                <c:pt idx="176">
                  <c:v>4.7727973517119882E-3</c:v>
                </c:pt>
                <c:pt idx="177">
                  <c:v>4.7468899930425135E-3</c:v>
                </c:pt>
                <c:pt idx="178">
                  <c:v>4.7218565102224996E-3</c:v>
                </c:pt>
                <c:pt idx="179">
                  <c:v>4.6747623342920566E-3</c:v>
                </c:pt>
                <c:pt idx="180">
                  <c:v>4.6304613353298496E-3</c:v>
                </c:pt>
                <c:pt idx="181">
                  <c:v>4.609797229730983E-3</c:v>
                </c:pt>
                <c:pt idx="182">
                  <c:v>4.5900069990900683E-3</c:v>
                </c:pt>
                <c:pt idx="183">
                  <c:v>4.5710906434071052E-3</c:v>
                </c:pt>
                <c:pt idx="184">
                  <c:v>4.5362272221993747E-3</c:v>
                </c:pt>
                <c:pt idx="185">
                  <c:v>4.504163965959318E-3</c:v>
                </c:pt>
                <c:pt idx="186">
                  <c:v>4.4896169824726329E-3</c:v>
                </c:pt>
                <c:pt idx="187">
                  <c:v>4.4759438730523904E-3</c:v>
                </c:pt>
                <c:pt idx="188">
                  <c:v>4.4631446376175443E-3</c:v>
                </c:pt>
                <c:pt idx="189">
                  <c:v>4.4405131008096186E-3</c:v>
                </c:pt>
                <c:pt idx="190">
                  <c:v>4.420686434273291E-3</c:v>
                </c:pt>
                <c:pt idx="191">
                  <c:v>4.412256567630779E-3</c:v>
                </c:pt>
                <c:pt idx="192">
                  <c:v>4.4044355286732007E-3</c:v>
                </c:pt>
                <c:pt idx="193">
                  <c:v>4.3961631343059082E-3</c:v>
                </c:pt>
                <c:pt idx="194">
                  <c:v>4.3772828351407167E-3</c:v>
                </c:pt>
                <c:pt idx="195">
                  <c:v>4.3559095448408858E-3</c:v>
                </c:pt>
                <c:pt idx="196">
                  <c:v>4.344055144759329E-3</c:v>
                </c:pt>
                <c:pt idx="197">
                  <c:v>4.3314843437780581E-3</c:v>
                </c:pt>
                <c:pt idx="198">
                  <c:v>4.2888579217621459E-3</c:v>
                </c:pt>
                <c:pt idx="199">
                  <c:v>4.2410151224003823E-3</c:v>
                </c:pt>
                <c:pt idx="200">
                  <c:v>4.2234295170662239E-3</c:v>
                </c:pt>
                <c:pt idx="201">
                  <c:v>4.2051275115617681E-3</c:v>
                </c:pt>
                <c:pt idx="202">
                  <c:v>4.1661830526207311E-3</c:v>
                </c:pt>
                <c:pt idx="203">
                  <c:v>4.1247554892998028E-3</c:v>
                </c:pt>
                <c:pt idx="204">
                  <c:v>4.1028714843216463E-3</c:v>
                </c:pt>
                <c:pt idx="205">
                  <c:v>4.0802710798215625E-3</c:v>
                </c:pt>
                <c:pt idx="206">
                  <c:v>4.0569542758805976E-3</c:v>
                </c:pt>
                <c:pt idx="207">
                  <c:v>3.995145861523941E-3</c:v>
                </c:pt>
                <c:pt idx="208">
                  <c:v>3.9296242704789375E-3</c:v>
                </c:pt>
                <c:pt idx="209">
                  <c:v>3.902009073134538E-3</c:v>
                </c:pt>
                <c:pt idx="210">
                  <c:v>3.8736774776459981E-3</c:v>
                </c:pt>
                <c:pt idx="211">
                  <c:v>3.8167180078063638E-3</c:v>
                </c:pt>
                <c:pt idx="212">
                  <c:v>3.7616223160885642E-3</c:v>
                </c:pt>
                <c:pt idx="213">
                  <c:v>3.7351802119511834E-3</c:v>
                </c:pt>
                <c:pt idx="214">
                  <c:v>3.7093895797013499E-3</c:v>
                </c:pt>
                <c:pt idx="215">
                  <c:v>3.6842504194201098E-3</c:v>
                </c:pt>
                <c:pt idx="216">
                  <c:v>3.6361798940195054E-3</c:v>
                </c:pt>
                <c:pt idx="217">
                  <c:v>3.5902084943340018E-3</c:v>
                </c:pt>
                <c:pt idx="218">
                  <c:v>3.5683266913832945E-3</c:v>
                </c:pt>
                <c:pt idx="219">
                  <c:v>3.5470963596717642E-3</c:v>
                </c:pt>
                <c:pt idx="220">
                  <c:v>3.526517498956272E-3</c:v>
                </c:pt>
                <c:pt idx="221">
                  <c:v>3.4875646697174472E-3</c:v>
                </c:pt>
                <c:pt idx="222">
                  <c:v>3.4507167640285275E-3</c:v>
                </c:pt>
                <c:pt idx="223">
                  <c:v>3.4333952567533466E-3</c:v>
                </c:pt>
                <c:pt idx="224">
                  <c:v>3.4167252199068798E-3</c:v>
                </c:pt>
                <c:pt idx="225">
                  <c:v>3.400706653408081E-3</c:v>
                </c:pt>
                <c:pt idx="226">
                  <c:v>3.3639640917357272E-3</c:v>
                </c:pt>
                <c:pt idx="227">
                  <c:v>3.3303858725630686E-3</c:v>
                </c:pt>
                <c:pt idx="228">
                  <c:v>3.3182761262862126E-3</c:v>
                </c:pt>
                <c:pt idx="229">
                  <c:v>3.3068178497086542E-3</c:v>
                </c:pt>
                <c:pt idx="230">
                  <c:v>3.2861024466498043E-3</c:v>
                </c:pt>
                <c:pt idx="231">
                  <c:v>3.2676659781794015E-3</c:v>
                </c:pt>
                <c:pt idx="232">
                  <c:v>3.2604642770694969E-3</c:v>
                </c:pt>
                <c:pt idx="233">
                  <c:v>3.2549132728731944E-3</c:v>
                </c:pt>
                <c:pt idx="234">
                  <c:v>3.2510129651852626E-3</c:v>
                </c:pt>
                <c:pt idx="235">
                  <c:v>3.248743587817386E-3</c:v>
                </c:pt>
                <c:pt idx="236">
                  <c:v>3.2519187013813067E-3</c:v>
                </c:pt>
                <c:pt idx="237">
                  <c:v>3.2562718770456911E-3</c:v>
                </c:pt>
                <c:pt idx="238">
                  <c:v>3.2622757493805388E-3</c:v>
                </c:pt>
                <c:pt idx="239">
                  <c:v>3.2699303186289885E-3</c:v>
                </c:pt>
                <c:pt idx="240">
                  <c:v>3.2907714486751787E-3</c:v>
                </c:pt>
                <c:pt idx="241">
                  <c:v>3.3170555659745027E-3</c:v>
                </c:pt>
                <c:pt idx="242">
                  <c:v>3.3329636212497959E-3</c:v>
                </c:pt>
                <c:pt idx="243">
                  <c:v>3.3505223742491541E-3</c:v>
                </c:pt>
                <c:pt idx="244">
                  <c:v>3.3697318253778086E-3</c:v>
                </c:pt>
                <c:pt idx="245">
                  <c:v>3.4136849812131205E-3</c:v>
                </c:pt>
                <c:pt idx="246">
                  <c:v>3.4630766152377035E-3</c:v>
                </c:pt>
                <c:pt idx="247">
                  <c:v>3.4905395607409684E-3</c:v>
                </c:pt>
                <c:pt idx="248">
                  <c:v>3.5196532061565478E-3</c:v>
                </c:pt>
                <c:pt idx="249">
                  <c:v>3.5504175518086267E-3</c:v>
                </c:pt>
                <c:pt idx="250">
                  <c:v>3.6174844305962113E-3</c:v>
                </c:pt>
                <c:pt idx="251">
                  <c:v>3.6899819463453998E-3</c:v>
                </c:pt>
                <c:pt idx="252">
                  <c:v>3.7289998003120495E-3</c:v>
                </c:pt>
                <c:pt idx="253">
                  <c:v>3.7692742318817807E-3</c:v>
                </c:pt>
                <c:pt idx="254">
                  <c:v>3.8092287394175806E-3</c:v>
                </c:pt>
                <c:pt idx="255">
                  <c:v>3.8867989758402856E-3</c:v>
                </c:pt>
                <c:pt idx="256">
                  <c:v>3.9619062699014496E-3</c:v>
                </c:pt>
                <c:pt idx="257">
                  <c:v>3.9982905264324131E-3</c:v>
                </c:pt>
                <c:pt idx="258">
                  <c:v>4.0339607321626669E-3</c:v>
                </c:pt>
                <c:pt idx="259">
                  <c:v>4.0689168868490722E-3</c:v>
                </c:pt>
                <c:pt idx="260">
                  <c:v>4.1364959013534541E-3</c:v>
                </c:pt>
                <c:pt idx="261">
                  <c:v>4.2016009907797081E-3</c:v>
                </c:pt>
                <c:pt idx="262">
                  <c:v>4.2329868870860654E-3</c:v>
                </c:pt>
                <c:pt idx="263">
                  <c:v>4.2636587312139262E-3</c:v>
                </c:pt>
                <c:pt idx="264">
                  <c:v>4.293616523001198E-3</c:v>
                </c:pt>
                <c:pt idx="265">
                  <c:v>4.3512038002409738E-3</c:v>
                </c:pt>
                <c:pt idx="266">
                  <c:v>4.4063071623678951E-3</c:v>
                </c:pt>
                <c:pt idx="267">
                  <c:v>4.4326946893724628E-3</c:v>
                </c:pt>
                <c:pt idx="268">
                  <c:v>4.4583681632259786E-3</c:v>
                </c:pt>
                <c:pt idx="269">
                  <c:v>4.4833275832800723E-3</c:v>
                </c:pt>
                <c:pt idx="270">
                  <c:v>4.5309224873391072E-3</c:v>
                </c:pt>
                <c:pt idx="271">
                  <c:v>4.5760247256643183E-3</c:v>
                </c:pt>
                <c:pt idx="272">
                  <c:v>4.5974138759108385E-3</c:v>
                </c:pt>
                <c:pt idx="273">
                  <c:v>4.6180889718716589E-3</c:v>
                </c:pt>
                <c:pt idx="274">
                  <c:v>4.6380500133036406E-3</c:v>
                </c:pt>
                <c:pt idx="275">
                  <c:v>4.6756518075522875E-3</c:v>
                </c:pt>
                <c:pt idx="276">
                  <c:v>4.7107536319601628E-3</c:v>
                </c:pt>
                <c:pt idx="277">
                  <c:v>4.7271443992080719E-3</c:v>
                </c:pt>
                <c:pt idx="278">
                  <c:v>4.742821111521911E-3</c:v>
                </c:pt>
                <c:pt idx="279">
                  <c:v>4.7577837684154023E-3</c:v>
                </c:pt>
                <c:pt idx="280">
                  <c:v>4.7853916360422284E-3</c:v>
                </c:pt>
                <c:pt idx="281">
                  <c:v>4.8104938424342603E-3</c:v>
                </c:pt>
                <c:pt idx="282">
                  <c:v>4.8218862220639203E-3</c:v>
                </c:pt>
                <c:pt idx="283">
                  <c:v>4.8325645460300937E-3</c:v>
                </c:pt>
                <c:pt idx="284">
                  <c:v>4.8425288142517342E-3</c:v>
                </c:pt>
                <c:pt idx="285">
                  <c:v>4.8601418781198582E-3</c:v>
                </c:pt>
                <c:pt idx="286">
                  <c:v>4.8752453285583197E-3</c:v>
                </c:pt>
                <c:pt idx="287">
                  <c:v>4.8816393172468331E-3</c:v>
                </c:pt>
                <c:pt idx="288">
                  <c:v>4.8873192498666285E-3</c:v>
                </c:pt>
                <c:pt idx="289">
                  <c:v>4.8922851264177059E-3</c:v>
                </c:pt>
                <c:pt idx="290">
                  <c:v>4.9012282549218411E-3</c:v>
                </c:pt>
                <c:pt idx="291">
                  <c:v>4.9064036674129063E-3</c:v>
                </c:pt>
                <c:pt idx="292">
                  <c:v>4.9070852070653981E-3</c:v>
                </c:pt>
                <c:pt idx="293">
                  <c:v>4.9070526906491718E-3</c:v>
                </c:pt>
                <c:pt idx="294">
                  <c:v>4.9046733752441032E-3</c:v>
                </c:pt>
                <c:pt idx="295">
                  <c:v>4.8997820629193001E-3</c:v>
                </c:pt>
                <c:pt idx="296">
                  <c:v>4.8961792655921599E-3</c:v>
                </c:pt>
                <c:pt idx="297">
                  <c:v>4.8918624121152554E-3</c:v>
                </c:pt>
                <c:pt idx="298">
                  <c:v>4.8868315025696329E-3</c:v>
                </c:pt>
                <c:pt idx="299">
                  <c:v>4.8744545919288127E-3</c:v>
                </c:pt>
                <c:pt idx="300">
                  <c:v>4.8595673041862408E-3</c:v>
                </c:pt>
                <c:pt idx="301">
                  <c:v>4.8509661146212135E-3</c:v>
                </c:pt>
                <c:pt idx="302">
                  <c:v>4.8416508693116533E-3</c:v>
                </c:pt>
                <c:pt idx="303">
                  <c:v>4.831621568176514E-3</c:v>
                </c:pt>
                <c:pt idx="304">
                  <c:v>4.809246145369336E-3</c:v>
                </c:pt>
                <c:pt idx="305">
                  <c:v>4.7843638068389982E-3</c:v>
                </c:pt>
                <c:pt idx="306">
                  <c:v>4.7707642276295648E-3</c:v>
                </c:pt>
                <c:pt idx="307">
                  <c:v>4.7564505930808298E-3</c:v>
                </c:pt>
                <c:pt idx="308">
                  <c:v>4.7414229031927935E-3</c:v>
                </c:pt>
                <c:pt idx="309">
                  <c:v>4.7090480918117929E-3</c:v>
                </c:pt>
                <c:pt idx="310">
                  <c:v>4.6741715925169292E-3</c:v>
                </c:pt>
                <c:pt idx="311">
                  <c:v>4.6555736276343573E-3</c:v>
                </c:pt>
                <c:pt idx="312">
                  <c:v>4.6362616078987617E-3</c:v>
                </c:pt>
                <c:pt idx="313">
                  <c:v>4.6162355336343275E-3</c:v>
                </c:pt>
                <c:pt idx="314">
                  <c:v>4.5738605176785336E-3</c:v>
                </c:pt>
                <c:pt idx="315">
                  <c:v>4.528990693071222E-3</c:v>
                </c:pt>
                <c:pt idx="316">
                  <c:v>4.5053943476214275E-3</c:v>
                </c:pt>
                <c:pt idx="317">
                  <c:v>4.4810839483722109E-3</c:v>
                </c:pt>
                <c:pt idx="318">
                  <c:v>4.4562376961576611E-3</c:v>
                </c:pt>
                <c:pt idx="319">
                  <c:v>4.4074258434523284E-3</c:v>
                </c:pt>
                <c:pt idx="320">
                  <c:v>4.3596913875043608E-3</c:v>
                </c:pt>
                <c:pt idx="321">
                  <c:v>4.3364426856995486E-3</c:v>
                </c:pt>
                <c:pt idx="322">
                  <c:v>4.3135491340462462E-3</c:v>
                </c:pt>
                <c:pt idx="323">
                  <c:v>4.2910107321392221E-3</c:v>
                </c:pt>
                <c:pt idx="324">
                  <c:v>4.247167180457442E-3</c:v>
                </c:pt>
                <c:pt idx="325">
                  <c:v>4.2044086233516964E-3</c:v>
                </c:pt>
                <c:pt idx="326">
                  <c:v>4.1836459704192031E-3</c:v>
                </c:pt>
                <c:pt idx="327">
                  <c:v>4.1632384669898492E-3</c:v>
                </c:pt>
                <c:pt idx="328">
                  <c:v>4.1431861131446812E-3</c:v>
                </c:pt>
                <c:pt idx="329">
                  <c:v>4.1043113873151515E-3</c:v>
                </c:pt>
                <c:pt idx="330">
                  <c:v>4.0665281916607565E-3</c:v>
                </c:pt>
                <c:pt idx="331">
                  <c:v>4.0482515845208233E-3</c:v>
                </c:pt>
                <c:pt idx="332">
                  <c:v>4.0303301266408909E-3</c:v>
                </c:pt>
                <c:pt idx="333">
                  <c:v>4.0127638177778202E-3</c:v>
                </c:pt>
                <c:pt idx="334">
                  <c:v>3.9788584027544704E-3</c:v>
                </c:pt>
                <c:pt idx="335">
                  <c:v>3.9460500728183412E-3</c:v>
                </c:pt>
                <c:pt idx="336">
                  <c:v>3.9302595088774872E-3</c:v>
                </c:pt>
                <c:pt idx="337">
                  <c:v>3.9148240937914025E-3</c:v>
                </c:pt>
                <c:pt idx="338">
                  <c:v>3.8997438275600871E-3</c:v>
                </c:pt>
                <c:pt idx="339">
                  <c:v>3.8708081729066372E-3</c:v>
                </c:pt>
                <c:pt idx="340">
                  <c:v>3.8429742494805463E-3</c:v>
                </c:pt>
                <c:pt idx="341">
                  <c:v>3.8296697264694757E-3</c:v>
                </c:pt>
                <c:pt idx="342">
                  <c:v>3.8167203521510817E-3</c:v>
                </c:pt>
                <c:pt idx="343">
                  <c:v>3.8041261262011794E-3</c:v>
                </c:pt>
                <c:pt idx="344">
                  <c:v>3.7801606513861632E-3</c:v>
                </c:pt>
                <c:pt idx="345">
                  <c:v>3.7573007069779951E-3</c:v>
                </c:pt>
                <c:pt idx="346">
                  <c:v>3.7464822230326433E-3</c:v>
                </c:pt>
                <c:pt idx="347">
                  <c:v>3.7360188874557831E-3</c:v>
                </c:pt>
                <c:pt idx="348">
                  <c:v>3.725910700085322E-3</c:v>
                </c:pt>
                <c:pt idx="349">
                  <c:v>3.7069157993718798E-3</c:v>
                </c:pt>
                <c:pt idx="350">
                  <c:v>3.6890294329106066E-3</c:v>
                </c:pt>
                <c:pt idx="351">
                  <c:v>3.6806969865721406E-3</c:v>
                </c:pt>
                <c:pt idx="352">
                  <c:v>3.6727196882779811E-3</c:v>
                </c:pt>
                <c:pt idx="353">
                  <c:v>3.6650975380281281E-3</c:v>
                </c:pt>
                <c:pt idx="354">
                  <c:v>3.6510735853367842E-3</c:v>
                </c:pt>
                <c:pt idx="355">
                  <c:v>3.6381604177149196E-3</c:v>
                </c:pt>
                <c:pt idx="356">
                  <c:v>3.632314007686599E-3</c:v>
                </c:pt>
                <c:pt idx="357">
                  <c:v>3.6268227455404922E-3</c:v>
                </c:pt>
                <c:pt idx="358">
                  <c:v>3.621686631438692E-3</c:v>
                </c:pt>
                <c:pt idx="359">
                  <c:v>3.6126339853992388E-3</c:v>
                </c:pt>
                <c:pt idx="360">
                  <c:v>3.6046936540157226E-3</c:v>
                </c:pt>
                <c:pt idx="361">
                  <c:v>3.6013332794060382E-3</c:v>
                </c:pt>
                <c:pt idx="362">
                  <c:v>3.5983280526785677E-3</c:v>
                </c:pt>
                <c:pt idx="363">
                  <c:v>3.5956779738333111E-3</c:v>
                </c:pt>
                <c:pt idx="364">
                  <c:v>3.5915969830528178E-3</c:v>
                </c:pt>
                <c:pt idx="365">
                  <c:v>3.5886291370312851E-3</c:v>
                </c:pt>
                <c:pt idx="366">
                  <c:v>3.5877547973539592E-3</c:v>
                </c:pt>
                <c:pt idx="367">
                  <c:v>3.5872356056398935E-3</c:v>
                </c:pt>
                <c:pt idx="368">
                  <c:v>3.5870715617269955E-3</c:v>
                </c:pt>
                <c:pt idx="369">
                  <c:v>3.5879625692203381E-3</c:v>
                </c:pt>
                <c:pt idx="370">
                  <c:v>3.5899668644923111E-3</c:v>
                </c:pt>
                <c:pt idx="371">
                  <c:v>3.5915785596662975E-3</c:v>
                </c:pt>
                <c:pt idx="372">
                  <c:v>3.5935454028845903E-3</c:v>
                </c:pt>
                <c:pt idx="373">
                  <c:v>3.5958673938230046E-3</c:v>
                </c:pt>
                <c:pt idx="374">
                  <c:v>3.605390626257865E-3</c:v>
                </c:pt>
                <c:pt idx="375">
                  <c:v>3.6172574451420747E-3</c:v>
                </c:pt>
                <c:pt idx="376">
                  <c:v>3.6220654713370326E-3</c:v>
                </c:pt>
                <c:pt idx="377">
                  <c:v>3.6359156036241957E-3</c:v>
                </c:pt>
                <c:pt idx="378">
                  <c:v>3.6514328218417713E-3</c:v>
                </c:pt>
                <c:pt idx="379">
                  <c:v>3.6583717359783829E-3</c:v>
                </c:pt>
                <c:pt idx="380">
                  <c:v>3.6656657980782548E-3</c:v>
                </c:pt>
                <c:pt idx="381">
                  <c:v>3.6808847132618898E-3</c:v>
                </c:pt>
                <c:pt idx="382">
                  <c:v>3.6959673318615049E-3</c:v>
                </c:pt>
                <c:pt idx="383">
                  <c:v>3.7034633859311938E-3</c:v>
                </c:pt>
                <c:pt idx="384">
                  <c:v>3.7109211509012141E-3</c:v>
                </c:pt>
                <c:pt idx="385">
                  <c:v>3.7183406269336583E-3</c:v>
                </c:pt>
                <c:pt idx="386">
                  <c:v>3.7330901286506775E-3</c:v>
                </c:pt>
                <c:pt idx="387">
                  <c:v>3.7476356402288413E-3</c:v>
                </c:pt>
                <c:pt idx="388">
                  <c:v>3.7548636708439886E-3</c:v>
                </c:pt>
                <c:pt idx="389">
                  <c:v>3.7620534125215599E-3</c:v>
                </c:pt>
                <c:pt idx="390">
                  <c:v>3.7692048650994625E-3</c:v>
                </c:pt>
                <c:pt idx="391">
                  <c:v>3.7834193564352993E-3</c:v>
                </c:pt>
                <c:pt idx="392">
                  <c:v>3.7974277846575255E-3</c:v>
                </c:pt>
                <c:pt idx="393">
                  <c:v>3.8043877918991775E-3</c:v>
                </c:pt>
                <c:pt idx="394">
                  <c:v>3.8113095100411609E-3</c:v>
                </c:pt>
                <c:pt idx="395">
                  <c:v>3.8181929390834757E-3</c:v>
                </c:pt>
                <c:pt idx="396">
                  <c:v>3.8318723942383972E-3</c:v>
                </c:pt>
                <c:pt idx="397">
                  <c:v>3.8453437644991872E-3</c:v>
                </c:pt>
                <c:pt idx="398">
                  <c:v>3.8520357480431588E-3</c:v>
                </c:pt>
                <c:pt idx="399">
                  <c:v>3.8586894426495544E-3</c:v>
                </c:pt>
                <c:pt idx="400">
                  <c:v>3.865304848075235E-3</c:v>
                </c:pt>
                <c:pt idx="401">
                  <c:v>3.8784492398717214E-3</c:v>
                </c:pt>
                <c:pt idx="402">
                  <c:v>3.8913835788623174E-3</c:v>
                </c:pt>
                <c:pt idx="403">
                  <c:v>3.8978075387896549E-3</c:v>
                </c:pt>
                <c:pt idx="404">
                  <c:v>3.9041932096173237E-3</c:v>
                </c:pt>
                <c:pt idx="405">
                  <c:v>3.9105405914263702E-3</c:v>
                </c:pt>
                <c:pt idx="406">
                  <c:v>3.9231498910929918E-3</c:v>
                </c:pt>
                <c:pt idx="407">
                  <c:v>3.9355472271795922E-3</c:v>
                </c:pt>
                <c:pt idx="408">
                  <c:v>3.9417031634092492E-3</c:v>
                </c:pt>
                <c:pt idx="409">
                  <c:v>3.9478208103771451E-3</c:v>
                </c:pt>
                <c:pt idx="410">
                  <c:v>3.9539001683264186E-3</c:v>
                </c:pt>
                <c:pt idx="411">
                  <c:v>3.9659743459570986E-3</c:v>
                </c:pt>
                <c:pt idx="412">
                  <c:v>3.9778347087215948E-3</c:v>
                </c:pt>
                <c:pt idx="413">
                  <c:v>3.9837226210104326E-3</c:v>
                </c:pt>
                <c:pt idx="414">
                  <c:v>3.9895722441996018E-3</c:v>
                </c:pt>
                <c:pt idx="415">
                  <c:v>3.995383578208056E-3</c:v>
                </c:pt>
                <c:pt idx="416">
                  <c:v>4.0069226023838524E-3</c:v>
                </c:pt>
                <c:pt idx="417">
                  <c:v>4.0182460229210015E-3</c:v>
                </c:pt>
                <c:pt idx="418">
                  <c:v>4.0238659111879738E-3</c:v>
                </c:pt>
                <c:pt idx="419">
                  <c:v>4.0294475103552774E-3</c:v>
                </c:pt>
                <c:pt idx="420">
                  <c:v>4.0349908203418661E-3</c:v>
                </c:pt>
                <c:pt idx="421">
                  <c:v>4.0459946585362045E-3</c:v>
                </c:pt>
                <c:pt idx="422">
                  <c:v>4.0567811688863031E-3</c:v>
                </c:pt>
                <c:pt idx="423">
                  <c:v>4.0621330332124561E-3</c:v>
                </c:pt>
                <c:pt idx="424">
                  <c:v>4.0674466082768479E-3</c:v>
                </c:pt>
                <c:pt idx="425">
                  <c:v>4.0727218941605248E-3</c:v>
                </c:pt>
                <c:pt idx="426">
                  <c:v>4.0831905125771062E-3</c:v>
                </c:pt>
                <c:pt idx="427">
                  <c:v>4.0934401463743608E-3</c:v>
                </c:pt>
                <c:pt idx="428">
                  <c:v>4.0985239864355094E-3</c:v>
                </c:pt>
                <c:pt idx="429">
                  <c:v>4.1035695373969894E-3</c:v>
                </c:pt>
                <c:pt idx="430">
                  <c:v>4.1085767991777544E-3</c:v>
                </c:pt>
                <c:pt idx="431">
                  <c:v>4.1185101628045864E-3</c:v>
                </c:pt>
                <c:pt idx="432">
                  <c:v>4.1282229544936655E-3</c:v>
                </c:pt>
                <c:pt idx="433">
                  <c:v>4.133038770370856E-3</c:v>
                </c:pt>
                <c:pt idx="434">
                  <c:v>4.1378162971483778E-3</c:v>
                </c:pt>
                <c:pt idx="435">
                  <c:v>4.1425555346641385E-3</c:v>
                </c:pt>
                <c:pt idx="436">
                  <c:v>4.151953607570702E-3</c:v>
                </c:pt>
                <c:pt idx="437">
                  <c:v>4.1611295930010783E-3</c:v>
                </c:pt>
                <c:pt idx="438">
                  <c:v>4.1656773845322181E-3</c:v>
                </c:pt>
                <c:pt idx="439">
                  <c:v>4.1701868870447356E-3</c:v>
                </c:pt>
                <c:pt idx="440">
                  <c:v>4.1835432680696893E-3</c:v>
                </c:pt>
                <c:pt idx="441">
                  <c:v>4.1964398283522719E-3</c:v>
                </c:pt>
                <c:pt idx="442">
                  <c:v>4.2006813064376924E-3</c:v>
                </c:pt>
                <c:pt idx="443">
                  <c:v>4.2048844952613518E-3</c:v>
                </c:pt>
                <c:pt idx="444">
                  <c:v>4.213211874613358E-3</c:v>
                </c:pt>
                <c:pt idx="445">
                  <c:v>4.2213143585867474E-3</c:v>
                </c:pt>
                <c:pt idx="446">
                  <c:v>4.2253261014257859E-3</c:v>
                </c:pt>
                <c:pt idx="447">
                  <c:v>4.2292995550030632E-3</c:v>
                </c:pt>
                <c:pt idx="448">
                  <c:v>4.2332347193996256E-3</c:v>
                </c:pt>
                <c:pt idx="449">
                  <c:v>4.2410266940532777E-3</c:v>
                </c:pt>
                <c:pt idx="450">
                  <c:v>4.2485924848545409E-3</c:v>
                </c:pt>
                <c:pt idx="451">
                  <c:v>4.2523362031854361E-3</c:v>
                </c:pt>
                <c:pt idx="452">
                  <c:v>4.2560416322545702E-3</c:v>
                </c:pt>
                <c:pt idx="453">
                  <c:v>4.2597087721429894E-3</c:v>
                </c:pt>
                <c:pt idx="454">
                  <c:v>4.2669653023856098E-3</c:v>
                </c:pt>
                <c:pt idx="455">
                  <c:v>4.2739944394842855E-3</c:v>
                </c:pt>
                <c:pt idx="456">
                  <c:v>4.2774701332259912E-3</c:v>
                </c:pt>
                <c:pt idx="457">
                  <c:v>4.2809075377869821E-3</c:v>
                </c:pt>
                <c:pt idx="458">
                  <c:v>4.284306653167258E-3</c:v>
                </c:pt>
                <c:pt idx="459">
                  <c:v>4.29102769839466E-3</c:v>
                </c:pt>
                <c:pt idx="460">
                  <c:v>4.2975202221517961E-3</c:v>
                </c:pt>
                <c:pt idx="461">
                  <c:v>4.3007278913043123E-3</c:v>
                </c:pt>
                <c:pt idx="462">
                  <c:v>4.3038972712761137E-3</c:v>
                </c:pt>
                <c:pt idx="463">
                  <c:v>4.3070283619051075E-3</c:v>
                </c:pt>
                <c:pt idx="464">
                  <c:v>4.3147411486219034E-3</c:v>
                </c:pt>
                <c:pt idx="465">
                  <c:v>4.3221094769341217E-3</c:v>
                </c:pt>
                <c:pt idx="466">
                  <c:v>4.3250108322356873E-3</c:v>
                </c:pt>
                <c:pt idx="467">
                  <c:v>4.3278738983565379E-3</c:v>
                </c:pt>
                <c:pt idx="468">
                  <c:v>4.3335238490394001E-3</c:v>
                </c:pt>
                <c:pt idx="469">
                  <c:v>4.3389432700602359E-3</c:v>
                </c:pt>
                <c:pt idx="470">
                  <c:v>4.3416148898722806E-3</c:v>
                </c:pt>
                <c:pt idx="471">
                  <c:v>4.3442482204225641E-3</c:v>
                </c:pt>
                <c:pt idx="472">
                  <c:v>4.3468432617921327E-3</c:v>
                </c:pt>
                <c:pt idx="473">
                  <c:v>4.3519576017299801E-3</c:v>
                </c:pt>
                <c:pt idx="474">
                  <c:v>4.356840534652795E-3</c:v>
                </c:pt>
                <c:pt idx="475">
                  <c:v>4.3592441297946039E-3</c:v>
                </c:pt>
                <c:pt idx="476">
                  <c:v>4.361609435512559E-3</c:v>
                </c:pt>
                <c:pt idx="477">
                  <c:v>4.3639364522118917E-3</c:v>
                </c:pt>
                <c:pt idx="478">
                  <c:v>4.3696410126689567E-3</c:v>
                </c:pt>
                <c:pt idx="479">
                  <c:v>4.37499719629586E-3</c:v>
                </c:pt>
                <c:pt idx="480">
                  <c:v>4.3770944773435794E-3</c:v>
                </c:pt>
                <c:pt idx="481">
                  <c:v>4.3791534691295375E-3</c:v>
                </c:pt>
                <c:pt idx="482">
                  <c:v>4.3831964575521045E-3</c:v>
                </c:pt>
                <c:pt idx="483">
                  <c:v>4.3870065437368044E-3</c:v>
                </c:pt>
                <c:pt idx="484">
                  <c:v>4.3888740892139566E-3</c:v>
                </c:pt>
                <c:pt idx="485">
                  <c:v>4.3907033455103939E-3</c:v>
                </c:pt>
                <c:pt idx="486">
                  <c:v>4.3924943125450699E-3</c:v>
                </c:pt>
                <c:pt idx="487">
                  <c:v>4.3960015592788473E-3</c:v>
                </c:pt>
                <c:pt idx="488">
                  <c:v>4.3992752878230235E-3</c:v>
                </c:pt>
                <c:pt idx="489">
                  <c:v>4.4008748084678473E-3</c:v>
                </c:pt>
                <c:pt idx="490">
                  <c:v>4.4024360399319562E-3</c:v>
                </c:pt>
                <c:pt idx="491">
                  <c:v>4.4039589820532576E-3</c:v>
                </c:pt>
                <c:pt idx="492">
                  <c:v>4.4069304426848834E-3</c:v>
                </c:pt>
                <c:pt idx="493">
                  <c:v>4.4096678579208515E-3</c:v>
                </c:pt>
                <c:pt idx="494">
                  <c:v>4.410999353733347E-3</c:v>
                </c:pt>
                <c:pt idx="495">
                  <c:v>4.4122925602840812E-3</c:v>
                </c:pt>
                <c:pt idx="496">
                  <c:v>4.4135474775730543E-3</c:v>
                </c:pt>
                <c:pt idx="497">
                  <c:v>4.4159831072839353E-3</c:v>
                </c:pt>
                <c:pt idx="498">
                  <c:v>4.4181842539492422E-3</c:v>
                </c:pt>
                <c:pt idx="499">
                  <c:v>4.4192477249294093E-3</c:v>
                </c:pt>
                <c:pt idx="500">
                  <c:v>4.420272906566769E-3</c:v>
                </c:pt>
                <c:pt idx="501">
                  <c:v>4.4212597989423674E-3</c:v>
                </c:pt>
                <c:pt idx="502">
                  <c:v>4.4231595526707714E-3</c:v>
                </c:pt>
                <c:pt idx="503">
                  <c:v>4.4248244758271493E-3</c:v>
                </c:pt>
                <c:pt idx="504">
                  <c:v>4.4256199218128955E-3</c:v>
                </c:pt>
                <c:pt idx="505">
                  <c:v>4.4263770786179268E-3</c:v>
                </c:pt>
                <c:pt idx="506">
                  <c:v>4.4271039530474621E-3</c:v>
                </c:pt>
                <c:pt idx="507">
                  <c:v>4.4286279302918619E-3</c:v>
                </c:pt>
                <c:pt idx="508">
                  <c:v>4.4300769522886974E-3</c:v>
                </c:pt>
                <c:pt idx="509">
                  <c:v>4.430844584406568E-3</c:v>
                </c:pt>
                <c:pt idx="510">
                  <c:v>4.4316219693907311E-3</c:v>
                </c:pt>
                <c:pt idx="511">
                  <c:v>4.4324091073222327E-3</c:v>
                </c:pt>
                <c:pt idx="512">
                  <c:v>4.434069757583611E-3</c:v>
                </c:pt>
                <c:pt idx="513">
                  <c:v>4.435655188359533E-3</c:v>
                </c:pt>
                <c:pt idx="514">
                  <c:v>4.4364910909466815E-3</c:v>
                </c:pt>
                <c:pt idx="515">
                  <c:v>4.4373367464811686E-3</c:v>
                </c:pt>
                <c:pt idx="516">
                  <c:v>4.4381921548009018E-3</c:v>
                </c:pt>
                <c:pt idx="517">
                  <c:v>4.4399894899120147E-3</c:v>
                </c:pt>
                <c:pt idx="518">
                  <c:v>4.446387127358121E-3</c:v>
                </c:pt>
                <c:pt idx="519">
                  <c:v>4.4532626699759588E-3</c:v>
                </c:pt>
                <c:pt idx="520">
                  <c:v>4.460616117846576E-3</c:v>
                </c:pt>
                <c:pt idx="521">
                  <c:v>4.4684474711050495E-3</c:v>
                </c:pt>
                <c:pt idx="522">
                  <c:v>4.4773988413338017E-3</c:v>
                </c:pt>
                <c:pt idx="523">
                  <c:v>4.4855438939746719E-3</c:v>
                </c:pt>
                <c:pt idx="524">
                  <c:v>4.4948089638289597E-3</c:v>
                </c:pt>
                <c:pt idx="525">
                  <c:v>4.5045519394223046E-3</c:v>
                </c:pt>
                <c:pt idx="526">
                  <c:v>4.5147728208897826E-3</c:v>
                </c:pt>
                <c:pt idx="527">
                  <c:v>4.5254716083664723E-3</c:v>
                </c:pt>
                <c:pt idx="528">
                  <c:v>4.5366483019334183E-3</c:v>
                </c:pt>
                <c:pt idx="529">
                  <c:v>4.5483029017527139E-3</c:v>
                </c:pt>
                <c:pt idx="530">
                  <c:v>4.5604354079324212E-3</c:v>
                </c:pt>
                <c:pt idx="531">
                  <c:v>4.5730458206616484E-3</c:v>
                </c:pt>
                <c:pt idx="532">
                  <c:v>4.5861341400484559E-3</c:v>
                </c:pt>
                <c:pt idx="533">
                  <c:v>4.5997003662819527E-3</c:v>
                </c:pt>
                <c:pt idx="534">
                  <c:v>4.6137444994972156E-3</c:v>
                </c:pt>
                <c:pt idx="535">
                  <c:v>4.6282665398293217E-3</c:v>
                </c:pt>
                <c:pt idx="536">
                  <c:v>4.6432664875214105E-3</c:v>
                </c:pt>
                <c:pt idx="537">
                  <c:v>4.658744342708558E-3</c:v>
                </c:pt>
                <c:pt idx="538">
                  <c:v>4.6747001055798734E-3</c:v>
                </c:pt>
                <c:pt idx="539">
                  <c:v>4.691133776324464E-3</c:v>
                </c:pt>
                <c:pt idx="540">
                  <c:v>4.7080453551314374E-3</c:v>
                </c:pt>
                <c:pt idx="541">
                  <c:v>4.7254348422169174E-3</c:v>
                </c:pt>
                <c:pt idx="542">
                  <c:v>4.7433022377429976E-3</c:v>
                </c:pt>
                <c:pt idx="543">
                  <c:v>4.761647541952815E-3</c:v>
                </c:pt>
                <c:pt idx="544">
                  <c:v>4.7804707550895094E-3</c:v>
                </c:pt>
                <c:pt idx="545">
                  <c:v>4.7997718773151741E-3</c:v>
                </c:pt>
                <c:pt idx="546">
                  <c:v>4.8195509088729462E-3</c:v>
                </c:pt>
                <c:pt idx="547">
                  <c:v>4.8398078500329813E-3</c:v>
                </c:pt>
                <c:pt idx="548">
                  <c:v>4.8605427009843867E-3</c:v>
                </c:pt>
                <c:pt idx="549">
                  <c:v>4.8817554620243326E-3</c:v>
                </c:pt>
                <c:pt idx="550">
                  <c:v>4.9034461333689423E-3</c:v>
                </c:pt>
                <c:pt idx="551">
                  <c:v>4.9256147152613545E-3</c:v>
                </c:pt>
                <c:pt idx="552">
                  <c:v>4.9482612079987396E-3</c:v>
                </c:pt>
                <c:pt idx="553">
                  <c:v>4.9713856118512503E-3</c:v>
                </c:pt>
                <c:pt idx="554">
                  <c:v>4.9949879270350115E-3</c:v>
                </c:pt>
                <c:pt idx="555">
                  <c:v>5.0190681539012223E-3</c:v>
                </c:pt>
                <c:pt idx="556">
                  <c:v>5.0542242707263263E-3</c:v>
                </c:pt>
                <c:pt idx="557">
                  <c:v>5.0794644406082501E-3</c:v>
                </c:pt>
                <c:pt idx="558">
                  <c:v>5.105182506206507E-3</c:v>
                </c:pt>
                <c:pt idx="559">
                  <c:v>5.1313784676831897E-3</c:v>
                </c:pt>
                <c:pt idx="560">
                  <c:v>5.1580523252003907E-3</c:v>
                </c:pt>
                <c:pt idx="561">
                  <c:v>5.18520407875811E-3</c:v>
                </c:pt>
                <c:pt idx="562">
                  <c:v>5.2128337285184401E-3</c:v>
                </c:pt>
                <c:pt idx="563">
                  <c:v>5.2409412747245199E-3</c:v>
                </c:pt>
                <c:pt idx="564">
                  <c:v>5.2695267171332105E-3</c:v>
                </c:pt>
                <c:pt idx="565">
                  <c:v>5.2985900561497434E-3</c:v>
                </c:pt>
                <c:pt idx="566">
                  <c:v>5.3281312918551649E-3</c:v>
                </c:pt>
                <c:pt idx="567">
                  <c:v>5.3580262190411343E-3</c:v>
                </c:pt>
                <c:pt idx="568">
                  <c:v>5.3878391014561267E-3</c:v>
                </c:pt>
                <c:pt idx="569">
                  <c:v>5.4175312521442809E-3</c:v>
                </c:pt>
                <c:pt idx="570">
                  <c:v>5.4471026710245507E-3</c:v>
                </c:pt>
                <c:pt idx="571">
                  <c:v>5.4765533580969361E-3</c:v>
                </c:pt>
                <c:pt idx="572">
                  <c:v>5.5058833134424834E-3</c:v>
                </c:pt>
                <c:pt idx="573">
                  <c:v>5.5350925368991E-3</c:v>
                </c:pt>
                <c:pt idx="574">
                  <c:v>5.5641810285478321E-3</c:v>
                </c:pt>
                <c:pt idx="575">
                  <c:v>5.5931487882265873E-3</c:v>
                </c:pt>
                <c:pt idx="576">
                  <c:v>5.6219958159353656E-3</c:v>
                </c:pt>
                <c:pt idx="577">
                  <c:v>5.6507221118362594E-3</c:v>
                </c:pt>
                <c:pt idx="578">
                  <c:v>5.6793276756050837E-3</c:v>
                </c:pt>
                <c:pt idx="579">
                  <c:v>5.707812507403931E-3</c:v>
                </c:pt>
                <c:pt idx="580">
                  <c:v>5.736176607151755E-3</c:v>
                </c:pt>
                <c:pt idx="581">
                  <c:v>5.7644199748485558E-3</c:v>
                </c:pt>
                <c:pt idx="582">
                  <c:v>5.7925426104943334E-3</c:v>
                </c:pt>
                <c:pt idx="583">
                  <c:v>5.8205445139269951E-3</c:v>
                </c:pt>
                <c:pt idx="584">
                  <c:v>5.8484256853086336E-3</c:v>
                </c:pt>
                <c:pt idx="585">
                  <c:v>5.87618612439611E-3</c:v>
                </c:pt>
                <c:pt idx="586">
                  <c:v>5.9038258313515168E-3</c:v>
                </c:pt>
                <c:pt idx="587">
                  <c:v>5.9313448060938079E-3</c:v>
                </c:pt>
                <c:pt idx="588">
                  <c:v>5.9587430484608905E-3</c:v>
                </c:pt>
                <c:pt idx="589">
                  <c:v>5.9860205586148574E-3</c:v>
                </c:pt>
                <c:pt idx="590">
                  <c:v>6.0131773364746621E-3</c:v>
                </c:pt>
                <c:pt idx="591">
                  <c:v>6.0441650818232615E-3</c:v>
                </c:pt>
                <c:pt idx="592">
                  <c:v>6.0690967461196621E-3</c:v>
                </c:pt>
                <c:pt idx="593">
                  <c:v>6.0939232757217798E-3</c:v>
                </c:pt>
                <c:pt idx="594">
                  <c:v>6.1205971239997048E-3</c:v>
                </c:pt>
                <c:pt idx="595">
                  <c:v>6.1471502398213751E-3</c:v>
                </c:pt>
                <c:pt idx="596">
                  <c:v>6.1735826231867907E-3</c:v>
                </c:pt>
                <c:pt idx="597">
                  <c:v>6.1998942740149054E-3</c:v>
                </c:pt>
                <c:pt idx="598">
                  <c:v>6.2260851923867655E-3</c:v>
                </c:pt>
                <c:pt idx="599">
                  <c:v>6.252155378059232E-3</c:v>
                </c:pt>
                <c:pt idx="600">
                  <c:v>6.2781048312754439E-3</c:v>
                </c:pt>
                <c:pt idx="601">
                  <c:v>6.3039335518733086E-3</c:v>
                </c:pt>
                <c:pt idx="602">
                  <c:v>6.3296415397717798E-3</c:v>
                </c:pt>
                <c:pt idx="603">
                  <c:v>6.3552287950519037E-3</c:v>
                </c:pt>
                <c:pt idx="604">
                  <c:v>6.3806953177136805E-3</c:v>
                </c:pt>
                <c:pt idx="605">
                  <c:v>6.4060411075950174E-3</c:v>
                </c:pt>
                <c:pt idx="606">
                  <c:v>6.4312661646959146E-3</c:v>
                </c:pt>
                <c:pt idx="607">
                  <c:v>6.4563704890974183E-3</c:v>
                </c:pt>
                <c:pt idx="608">
                  <c:v>6.4813540807184822E-3</c:v>
                </c:pt>
                <c:pt idx="609">
                  <c:v>6.50621693947806E-3</c:v>
                </c:pt>
                <c:pt idx="610">
                  <c:v>6.5309590654571981E-3</c:v>
                </c:pt>
                <c:pt idx="611">
                  <c:v>6.5555804585748501E-3</c:v>
                </c:pt>
                <c:pt idx="612">
                  <c:v>6.5800811187499697E-3</c:v>
                </c:pt>
                <c:pt idx="613">
                  <c:v>6.6044610460636033E-3</c:v>
                </c:pt>
                <c:pt idx="614">
                  <c:v>6.6287202405157508E-3</c:v>
                </c:pt>
                <c:pt idx="615">
                  <c:v>6.6528587018632734E-3</c:v>
                </c:pt>
                <c:pt idx="616">
                  <c:v>6.67687643034931E-3</c:v>
                </c:pt>
                <c:pt idx="617">
                  <c:v>6.7007734257307217E-3</c:v>
                </c:pt>
                <c:pt idx="618">
                  <c:v>6.724549688169601E-3</c:v>
                </c:pt>
                <c:pt idx="619">
                  <c:v>6.7482164893395424E-3</c:v>
                </c:pt>
                <c:pt idx="620">
                  <c:v>6.7720894400724596E-3</c:v>
                </c:pt>
                <c:pt idx="621">
                  <c:v>6.7963150739891454E-3</c:v>
                </c:pt>
                <c:pt idx="622">
                  <c:v>6.820893391170646E-3</c:v>
                </c:pt>
                <c:pt idx="623">
                  <c:v>6.8458243916980077E-3</c:v>
                </c:pt>
                <c:pt idx="624">
                  <c:v>6.8711080756522769E-3</c:v>
                </c:pt>
                <c:pt idx="625">
                  <c:v>6.8967444430334535E-3</c:v>
                </c:pt>
                <c:pt idx="626">
                  <c:v>6.92273349400363E-3</c:v>
                </c:pt>
                <c:pt idx="627">
                  <c:v>6.9490752285628066E-3</c:v>
                </c:pt>
                <c:pt idx="628">
                  <c:v>6.9757696467920294E-3</c:v>
                </c:pt>
                <c:pt idx="629">
                  <c:v>7.0028167489344373E-3</c:v>
                </c:pt>
                <c:pt idx="630">
                  <c:v>7.0302165348279377E-3</c:v>
                </c:pt>
                <c:pt idx="631">
                  <c:v>7.0579690047156696E-3</c:v>
                </c:pt>
                <c:pt idx="632">
                  <c:v>7.0860741585976328E-3</c:v>
                </c:pt>
                <c:pt idx="633">
                  <c:v>7.1145319965548737E-3</c:v>
                </c:pt>
                <c:pt idx="634">
                  <c:v>7.1433425188305311E-3</c:v>
                </c:pt>
                <c:pt idx="635">
                  <c:v>7.1725057251814661E-3</c:v>
                </c:pt>
                <c:pt idx="636">
                  <c:v>7.2020216160129102E-3</c:v>
                </c:pt>
                <c:pt idx="637">
                  <c:v>7.2318901912438172E-3</c:v>
                </c:pt>
                <c:pt idx="638">
                  <c:v>7.2621114510362794E-3</c:v>
                </c:pt>
                <c:pt idx="639">
                  <c:v>7.292685395390297E-3</c:v>
                </c:pt>
                <c:pt idx="640">
                  <c:v>7.3236120244679626E-3</c:v>
                </c:pt>
                <c:pt idx="641">
                  <c:v>7.3548913383503223E-3</c:v>
                </c:pt>
                <c:pt idx="642">
                  <c:v>7.3865233371184225E-3</c:v>
                </c:pt>
                <c:pt idx="643">
                  <c:v>7.4185080208533094E-3</c:v>
                </c:pt>
                <c:pt idx="644">
                  <c:v>7.4508453896360294E-3</c:v>
                </c:pt>
                <c:pt idx="645">
                  <c:v>7.4835354435476287E-3</c:v>
                </c:pt>
                <c:pt idx="646">
                  <c:v>7.5165781828312461E-3</c:v>
                </c:pt>
                <c:pt idx="647">
                  <c:v>7.5499736073247892E-3</c:v>
                </c:pt>
                <c:pt idx="648">
                  <c:v>7.5837217173524429E-3</c:v>
                </c:pt>
                <c:pt idx="649">
                  <c:v>7.6178225128331611E-3</c:v>
                </c:pt>
                <c:pt idx="650">
                  <c:v>7.6522759940911289E-3</c:v>
                </c:pt>
                <c:pt idx="651">
                  <c:v>7.6870821610453E-3</c:v>
                </c:pt>
                <c:pt idx="652">
                  <c:v>7.7222410137767206E-3</c:v>
                </c:pt>
                <c:pt idx="653">
                  <c:v>7.7577525525285296E-3</c:v>
                </c:pt>
                <c:pt idx="654">
                  <c:v>7.793616777300727E-3</c:v>
                </c:pt>
                <c:pt idx="655">
                  <c:v>7.8298336882554054E-3</c:v>
                </c:pt>
                <c:pt idx="656">
                  <c:v>7.8664032853925647E-3</c:v>
                </c:pt>
                <c:pt idx="657">
                  <c:v>7.9033255689553439E-3</c:v>
                </c:pt>
                <c:pt idx="658">
                  <c:v>7.9406005389437428E-3</c:v>
                </c:pt>
                <c:pt idx="659">
                  <c:v>7.9782281956009005E-3</c:v>
                </c:pt>
                <c:pt idx="660">
                  <c:v>8.0162085388457704E-3</c:v>
                </c:pt>
                <c:pt idx="661">
                  <c:v>8.0545415690025379E-3</c:v>
                </c:pt>
                <c:pt idx="662">
                  <c:v>8.0932272859901566E-3</c:v>
                </c:pt>
                <c:pt idx="663">
                  <c:v>8.1322656899707191E-3</c:v>
                </c:pt>
                <c:pt idx="664">
                  <c:v>8.1716567811873642E-3</c:v>
                </c:pt>
                <c:pt idx="665">
                  <c:v>8.2114005595590456E-3</c:v>
                </c:pt>
                <c:pt idx="666">
                  <c:v>8.2514970253289022E-3</c:v>
                </c:pt>
                <c:pt idx="667">
                  <c:v>8.2919461785779802E-3</c:v>
                </c:pt>
                <c:pt idx="668">
                  <c:v>8.332748019387326E-3</c:v>
                </c:pt>
                <c:pt idx="669">
                  <c:v>8.3739025480000784E-3</c:v>
                </c:pt>
                <c:pt idx="670">
                  <c:v>8.4154097644162373E-3</c:v>
                </c:pt>
                <c:pt idx="671">
                  <c:v>8.4572603316990236E-3</c:v>
                </c:pt>
                <c:pt idx="672">
                  <c:v>8.4991928132682748E-3</c:v>
                </c:pt>
                <c:pt idx="673">
                  <c:v>8.541085827730166E-3</c:v>
                </c:pt>
                <c:pt idx="674">
                  <c:v>8.5829393751657435E-3</c:v>
                </c:pt>
                <c:pt idx="675">
                  <c:v>8.6247534553318683E-3</c:v>
                </c:pt>
                <c:pt idx="676">
                  <c:v>8.6665280683906332E-3</c:v>
                </c:pt>
                <c:pt idx="677">
                  <c:v>8.708263214342038E-3</c:v>
                </c:pt>
                <c:pt idx="678">
                  <c:v>8.7499588931050365E-3</c:v>
                </c:pt>
                <c:pt idx="679">
                  <c:v>8.7916151046796287E-3</c:v>
                </c:pt>
                <c:pt idx="680">
                  <c:v>8.8332318489847683E-3</c:v>
                </c:pt>
                <c:pt idx="681">
                  <c:v>8.8748091261015016E-3</c:v>
                </c:pt>
                <c:pt idx="682">
                  <c:v>8.9163469361108749E-3</c:v>
                </c:pt>
                <c:pt idx="683">
                  <c:v>8.9578452787697493E-3</c:v>
                </c:pt>
                <c:pt idx="684">
                  <c:v>8.9993041541591712E-3</c:v>
                </c:pt>
                <c:pt idx="685">
                  <c:v>9.0407235623601867E-3</c:v>
                </c:pt>
                <c:pt idx="686">
                  <c:v>9.0821035032107034E-3</c:v>
                </c:pt>
                <c:pt idx="687">
                  <c:v>9.1234439767917674E-3</c:v>
                </c:pt>
                <c:pt idx="688">
                  <c:v>9.1647449831033789E-3</c:v>
                </c:pt>
                <c:pt idx="689">
                  <c:v>9.2060065220644915E-3</c:v>
                </c:pt>
                <c:pt idx="690">
                  <c:v>9.2472285936751053E-3</c:v>
                </c:pt>
                <c:pt idx="691">
                  <c:v>9.2884111979352202E-3</c:v>
                </c:pt>
                <c:pt idx="692">
                  <c:v>9.3295543348448362E-3</c:v>
                </c:pt>
                <c:pt idx="693">
                  <c:v>9.3706580043229071E-3</c:v>
                </c:pt>
                <c:pt idx="694">
                  <c:v>9.4117222065315254E-3</c:v>
                </c:pt>
                <c:pt idx="695">
                  <c:v>9.4527469412275522E-3</c:v>
                </c:pt>
                <c:pt idx="696">
                  <c:v>9.499584024955654E-3</c:v>
                </c:pt>
                <c:pt idx="697">
                  <c:v>9.5405241866419743E-3</c:v>
                </c:pt>
                <c:pt idx="698">
                  <c:v>9.5814248808967495E-3</c:v>
                </c:pt>
                <c:pt idx="699">
                  <c:v>9.6222861077199795E-3</c:v>
                </c:pt>
                <c:pt idx="700">
                  <c:v>9.6631078670306181E-3</c:v>
                </c:pt>
                <c:pt idx="701">
                  <c:v>9.7038901589097115E-3</c:v>
                </c:pt>
                <c:pt idx="702">
                  <c:v>9.7446329832762135E-3</c:v>
                </c:pt>
                <c:pt idx="703">
                  <c:v>9.7853363400490778E-3</c:v>
                </c:pt>
                <c:pt idx="704">
                  <c:v>9.8260002294714432E-3</c:v>
                </c:pt>
                <c:pt idx="705">
                  <c:v>9.8666246512191247E-3</c:v>
                </c:pt>
                <c:pt idx="706">
                  <c:v>9.9072096054542147E-3</c:v>
                </c:pt>
                <c:pt idx="707">
                  <c:v>9.9477550921767133E-3</c:v>
                </c:pt>
                <c:pt idx="708">
                  <c:v>9.9882611112245279E-3</c:v>
                </c:pt>
                <c:pt idx="709">
                  <c:v>1.0028727662759751E-2</c:v>
                </c:pt>
                <c:pt idx="710">
                  <c:v>1.0069154746701336E-2</c:v>
                </c:pt>
                <c:pt idx="711">
                  <c:v>1.0109542362968238E-2</c:v>
                </c:pt>
                <c:pt idx="712">
                  <c:v>1.0149890511641502E-2</c:v>
                </c:pt>
                <c:pt idx="713">
                  <c:v>1.0190199192721128E-2</c:v>
                </c:pt>
                <c:pt idx="714">
                  <c:v>1.0230468406045023E-2</c:v>
                </c:pt>
                <c:pt idx="715">
                  <c:v>1.0270698151775282E-2</c:v>
                </c:pt>
                <c:pt idx="716">
                  <c:v>1.0310888429830856E-2</c:v>
                </c:pt>
                <c:pt idx="717">
                  <c:v>1.0351039240211746E-2</c:v>
                </c:pt>
                <c:pt idx="718">
                  <c:v>1.0391150582755859E-2</c:v>
                </c:pt>
                <c:pt idx="719">
                  <c:v>1.0431222457706335E-2</c:v>
                </c:pt>
                <c:pt idx="720">
                  <c:v>1.0471254864901081E-2</c:v>
                </c:pt>
                <c:pt idx="721">
                  <c:v>1.0511247804340096E-2</c:v>
                </c:pt>
                <c:pt idx="722">
                  <c:v>1.0551201276023381E-2</c:v>
                </c:pt>
                <c:pt idx="723">
                  <c:v>1.0591110053843611E-2</c:v>
                </c:pt>
                <c:pt idx="724">
                  <c:v>1.0630827808497667E-2</c:v>
                </c:pt>
                <c:pt idx="725">
                  <c:v>1.0670286601076606E-2</c:v>
                </c:pt>
                <c:pt idx="726">
                  <c:v>1.0709486431661475E-2</c:v>
                </c:pt>
                <c:pt idx="727">
                  <c:v>1.0748427300009133E-2</c:v>
                </c:pt>
                <c:pt idx="728">
                  <c:v>1.0787109206200629E-2</c:v>
                </c:pt>
                <c:pt idx="729">
                  <c:v>1.0825532149992823E-2</c:v>
                </c:pt>
                <c:pt idx="730">
                  <c:v>1.0863696131385714E-2</c:v>
                </c:pt>
                <c:pt idx="731">
                  <c:v>1.0901601150298257E-2</c:v>
                </c:pt>
                <c:pt idx="732">
                  <c:v>1.0939247206730451E-2</c:v>
                </c:pt>
                <c:pt idx="733">
                  <c:v>1.0976634300439159E-2</c:v>
                </c:pt>
                <c:pt idx="734">
                  <c:v>1.1013762431424379E-2</c:v>
                </c:pt>
                <c:pt idx="735">
                  <c:v>1.1050631599605065E-2</c:v>
                </c:pt>
                <c:pt idx="736">
                  <c:v>1.1087241804981218E-2</c:v>
                </c:pt>
                <c:pt idx="737">
                  <c:v>1.1123593047309699E-2</c:v>
                </c:pt>
                <c:pt idx="738">
                  <c:v>1.1159685326590507E-2</c:v>
                </c:pt>
                <c:pt idx="739">
                  <c:v>1.1195518642823643E-2</c:v>
                </c:pt>
                <c:pt idx="740">
                  <c:v>1.1231092995847014E-2</c:v>
                </c:pt>
                <c:pt idx="741">
                  <c:v>1.1266408385579574E-2</c:v>
                </c:pt>
                <c:pt idx="742">
                  <c:v>1.1301464812021322E-2</c:v>
                </c:pt>
                <c:pt idx="743">
                  <c:v>1.1336262274929121E-2</c:v>
                </c:pt>
                <c:pt idx="744">
                  <c:v>1.1370800774465062E-2</c:v>
                </c:pt>
                <c:pt idx="745">
                  <c:v>1.1405080310386007E-2</c:v>
                </c:pt>
                <c:pt idx="746">
                  <c:v>1.1439100882691955E-2</c:v>
                </c:pt>
                <c:pt idx="747">
                  <c:v>1.1472862491220814E-2</c:v>
                </c:pt>
                <c:pt idx="748">
                  <c:v>1.1506365136053631E-2</c:v>
                </c:pt>
                <c:pt idx="749">
                  <c:v>1.1539608817028313E-2</c:v>
                </c:pt>
                <c:pt idx="750">
                  <c:v>1.1572593534063813E-2</c:v>
                </c:pt>
                <c:pt idx="751">
                  <c:v>1.1605319287079086E-2</c:v>
                </c:pt>
                <c:pt idx="752">
                  <c:v>1.163778607607413E-2</c:v>
                </c:pt>
                <c:pt idx="753">
                  <c:v>1.1669993900886855E-2</c:v>
                </c:pt>
                <c:pt idx="754">
                  <c:v>1.1701942761598305E-2</c:v>
                </c:pt>
                <c:pt idx="755">
                  <c:v>1.1733632657884296E-2</c:v>
                </c:pt>
                <c:pt idx="756">
                  <c:v>1.1765063589906921E-2</c:v>
                </c:pt>
                <c:pt idx="757">
                  <c:v>1.1796235557585133E-2</c:v>
                </c:pt>
                <c:pt idx="758">
                  <c:v>1.1827148560756839E-2</c:v>
                </c:pt>
                <c:pt idx="759">
                  <c:v>1.1857802599340994E-2</c:v>
                </c:pt>
                <c:pt idx="760">
                  <c:v>1.1888197673418643E-2</c:v>
                </c:pt>
                <c:pt idx="761">
                  <c:v>1.1918333782746648E-2</c:v>
                </c:pt>
                <c:pt idx="762">
                  <c:v>1.1948210927406056E-2</c:v>
                </c:pt>
                <c:pt idx="763">
                  <c:v>1.1977829107234772E-2</c:v>
                </c:pt>
                <c:pt idx="764">
                  <c:v>1.2007188322232798E-2</c:v>
                </c:pt>
                <c:pt idx="765">
                  <c:v>1.2036288572319087E-2</c:v>
                </c:pt>
                <c:pt idx="766">
                  <c:v>1.2065129857331547E-2</c:v>
                </c:pt>
                <c:pt idx="767">
                  <c:v>1.209371217743227E-2</c:v>
                </c:pt>
                <c:pt idx="768">
                  <c:v>1.2122035532297071E-2</c:v>
                </c:pt>
                <c:pt idx="769">
                  <c:v>1.2150099922088042E-2</c:v>
                </c:pt>
                <c:pt idx="770">
                  <c:v>1.2177905346643092E-2</c:v>
                </c:pt>
                <c:pt idx="771">
                  <c:v>1.220545180596222E-2</c:v>
                </c:pt>
                <c:pt idx="772">
                  <c:v>1.2232739299883333E-2</c:v>
                </c:pt>
                <c:pt idx="773">
                  <c:v>1.2259767828406432E-2</c:v>
                </c:pt>
                <c:pt idx="774">
                  <c:v>1.2286537391450469E-2</c:v>
                </c:pt>
                <c:pt idx="775">
                  <c:v>1.2313048520111725E-2</c:v>
                </c:pt>
                <c:pt idx="776">
                  <c:v>1.2339389370455978E-2</c:v>
                </c:pt>
                <c:pt idx="777">
                  <c:v>1.2365627387090905E-2</c:v>
                </c:pt>
                <c:pt idx="778">
                  <c:v>1.2391762570259646E-2</c:v>
                </c:pt>
                <c:pt idx="779">
                  <c:v>1.2417794919800107E-2</c:v>
                </c:pt>
                <c:pt idx="780">
                  <c:v>1.2443724435631243E-2</c:v>
                </c:pt>
                <c:pt idx="781">
                  <c:v>1.2469551117834099E-2</c:v>
                </c:pt>
                <c:pt idx="782">
                  <c:v>1.249527496632763E-2</c:v>
                </c:pt>
                <c:pt idx="783">
                  <c:v>1.2520895981111835E-2</c:v>
                </c:pt>
                <c:pt idx="784">
                  <c:v>1.2546414162186714E-2</c:v>
                </c:pt>
                <c:pt idx="785">
                  <c:v>1.2571829509471222E-2</c:v>
                </c:pt>
                <c:pt idx="786">
                  <c:v>1.2597142023046404E-2</c:v>
                </c:pt>
                <c:pt idx="787">
                  <c:v>1.2622351702831214E-2</c:v>
                </c:pt>
                <c:pt idx="788">
                  <c:v>1.2647458548744606E-2</c:v>
                </c:pt>
                <c:pt idx="789">
                  <c:v>1.2672462560867626E-2</c:v>
                </c:pt>
                <c:pt idx="790">
                  <c:v>1.2697363739119227E-2</c:v>
                </c:pt>
                <c:pt idx="791">
                  <c:v>1.2722162083499411E-2</c:v>
                </c:pt>
                <c:pt idx="792">
                  <c:v>1.274685759392713E-2</c:v>
                </c:pt>
                <c:pt idx="793">
                  <c:v>1.2771450270483431E-2</c:v>
                </c:pt>
                <c:pt idx="794">
                  <c:v>1.2795940113087267E-2</c:v>
                </c:pt>
                <c:pt idx="795">
                  <c:v>1.2820327121738639E-2</c:v>
                </c:pt>
                <c:pt idx="796">
                  <c:v>1.2844611296356501E-2</c:v>
                </c:pt>
                <c:pt idx="797">
                  <c:v>1.2868792637021897E-2</c:v>
                </c:pt>
                <c:pt idx="798">
                  <c:v>1.2892871143653784E-2</c:v>
                </c:pt>
                <c:pt idx="799">
                  <c:v>1.2916846816252159E-2</c:v>
                </c:pt>
                <c:pt idx="800">
                  <c:v>1.2940719654817023E-2</c:v>
                </c:pt>
                <c:pt idx="801">
                  <c:v>1.2964489659267331E-2</c:v>
                </c:pt>
                <c:pt idx="802">
                  <c:v>1.2988156829522035E-2</c:v>
                </c:pt>
                <c:pt idx="803">
                  <c:v>1.3011721165743229E-2</c:v>
                </c:pt>
                <c:pt idx="804">
                  <c:v>1.3035182667849865E-2</c:v>
                </c:pt>
                <c:pt idx="805">
                  <c:v>1.3058541335679852E-2</c:v>
                </c:pt>
                <c:pt idx="806">
                  <c:v>1.3081797169476328E-2</c:v>
                </c:pt>
                <c:pt idx="807">
                  <c:v>1.3104950168996155E-2</c:v>
                </c:pt>
                <c:pt idx="808">
                  <c:v>1.3128000334239331E-2</c:v>
                </c:pt>
                <c:pt idx="809">
                  <c:v>1.3150947665367951E-2</c:v>
                </c:pt>
                <c:pt idx="810">
                  <c:v>1.3173792162057829E-2</c:v>
                </c:pt>
                <c:pt idx="811">
                  <c:v>1.319653382463315E-2</c:v>
                </c:pt>
                <c:pt idx="812">
                  <c:v>1.3219172652769728E-2</c:v>
                </c:pt>
                <c:pt idx="813">
                  <c:v>1.3241708646710704E-2</c:v>
                </c:pt>
                <c:pt idx="814">
                  <c:v>1.3264141806212937E-2</c:v>
                </c:pt>
                <c:pt idx="815">
                  <c:v>1.328647213143852E-2</c:v>
                </c:pt>
                <c:pt idx="816">
                  <c:v>1.3308699622306408E-2</c:v>
                </c:pt>
                <c:pt idx="817">
                  <c:v>1.3330824278654507E-2</c:v>
                </c:pt>
                <c:pt idx="818">
                  <c:v>1.3352846100644911E-2</c:v>
                </c:pt>
                <c:pt idx="819">
                  <c:v>1.3374765088277618E-2</c:v>
                </c:pt>
                <c:pt idx="820">
                  <c:v>1.3396581241309491E-2</c:v>
                </c:pt>
                <c:pt idx="821">
                  <c:v>1.3418294559983668E-2</c:v>
                </c:pt>
                <c:pt idx="822">
                  <c:v>1.3439905044138056E-2</c:v>
                </c:pt>
                <c:pt idx="823">
                  <c:v>1.3461412693772656E-2</c:v>
                </c:pt>
                <c:pt idx="824">
                  <c:v>1.3482817508968514E-2</c:v>
                </c:pt>
                <c:pt idx="825">
                  <c:v>1.3504119489563537E-2</c:v>
                </c:pt>
                <c:pt idx="826">
                  <c:v>1.3525318635557726E-2</c:v>
                </c:pt>
                <c:pt idx="827">
                  <c:v>1.3546414947032126E-2</c:v>
                </c:pt>
                <c:pt idx="828">
                  <c:v>1.3567383006738432E-2</c:v>
                </c:pt>
                <c:pt idx="829">
                  <c:v>1.3588168070426399E-2</c:v>
                </c:pt>
                <c:pt idx="830">
                  <c:v>1.360876818269241E-2</c:v>
                </c:pt>
                <c:pt idx="831">
                  <c:v>1.3629183343617512E-2</c:v>
                </c:pt>
                <c:pt idx="832">
                  <c:v>1.3649413553039613E-2</c:v>
                </c:pt>
                <c:pt idx="833">
                  <c:v>1.3669458811120805E-2</c:v>
                </c:pt>
                <c:pt idx="834">
                  <c:v>1.3689319117617949E-2</c:v>
                </c:pt>
                <c:pt idx="835">
                  <c:v>1.3708994472693137E-2</c:v>
                </c:pt>
                <c:pt idx="836">
                  <c:v>1.3728484876184277E-2</c:v>
                </c:pt>
                <c:pt idx="837">
                  <c:v>1.3747790328172416E-2</c:v>
                </c:pt>
                <c:pt idx="838">
                  <c:v>1.3766910828576506E-2</c:v>
                </c:pt>
                <c:pt idx="839">
                  <c:v>1.3785846377315503E-2</c:v>
                </c:pt>
                <c:pt idx="840">
                  <c:v>1.3804596974389405E-2</c:v>
                </c:pt>
                <c:pt idx="841">
                  <c:v>1.3823162619798213E-2</c:v>
                </c:pt>
                <c:pt idx="842">
                  <c:v>1.3841543313541926E-2</c:v>
                </c:pt>
                <c:pt idx="843">
                  <c:v>1.3859739055539499E-2</c:v>
                </c:pt>
                <c:pt idx="844">
                  <c:v>1.3877749845709886E-2</c:v>
                </c:pt>
                <c:pt idx="845">
                  <c:v>1.3895575684134132E-2</c:v>
                </c:pt>
                <c:pt idx="846">
                  <c:v>1.3913216570812237E-2</c:v>
                </c:pt>
                <c:pt idx="847">
                  <c:v>1.3930672505501063E-2</c:v>
                </c:pt>
                <c:pt idx="848">
                  <c:v>1.3947943488443748E-2</c:v>
                </c:pt>
                <c:pt idx="849">
                  <c:v>1.3965029519397154E-2</c:v>
                </c:pt>
                <c:pt idx="850">
                  <c:v>1.3981930598523373E-2</c:v>
                </c:pt>
                <c:pt idx="851">
                  <c:v>1.3998646725579267E-2</c:v>
                </c:pt>
                <c:pt idx="852">
                  <c:v>1.4022743511929633E-2</c:v>
                </c:pt>
                <c:pt idx="853">
                  <c:v>1.4039011720559474E-2</c:v>
                </c:pt>
                <c:pt idx="854">
                  <c:v>1.4055094964313676E-2</c:v>
                </c:pt>
                <c:pt idx="855">
                  <c:v>1.4070993243192239E-2</c:v>
                </c:pt>
                <c:pt idx="856">
                  <c:v>1.408670655711412E-2</c:v>
                </c:pt>
                <c:pt idx="857">
                  <c:v>1.4102234905971253E-2</c:v>
                </c:pt>
                <c:pt idx="858">
                  <c:v>1.4117578289736626E-2</c:v>
                </c:pt>
                <c:pt idx="859">
                  <c:v>1.4132736708275159E-2</c:v>
                </c:pt>
                <c:pt idx="860">
                  <c:v>1.4147710161586854E-2</c:v>
                </c:pt>
                <c:pt idx="861">
                  <c:v>1.416249864956365E-2</c:v>
                </c:pt>
                <c:pt idx="862">
                  <c:v>1.4177102172151514E-2</c:v>
                </c:pt>
                <c:pt idx="863">
                  <c:v>1.4191520729296416E-2</c:v>
                </c:pt>
                <c:pt idx="864">
                  <c:v>1.4205754320890293E-2</c:v>
                </c:pt>
                <c:pt idx="865">
                  <c:v>1.4219802946906132E-2</c:v>
                </c:pt>
                <c:pt idx="866">
                  <c:v>1.4233666607289901E-2</c:v>
                </c:pt>
                <c:pt idx="867">
                  <c:v>1.4247345301933539E-2</c:v>
                </c:pt>
                <c:pt idx="868">
                  <c:v>1.4266009099953569E-2</c:v>
                </c:pt>
                <c:pt idx="869">
                  <c:v>1.4279237557301983E-2</c:v>
                </c:pt>
                <c:pt idx="870">
                  <c:v>1.4292281062336931E-2</c:v>
                </c:pt>
                <c:pt idx="871">
                  <c:v>1.4305139614815277E-2</c:v>
                </c:pt>
                <c:pt idx="872">
                  <c:v>1.4317813214980157E-2</c:v>
                </c:pt>
                <c:pt idx="873">
                  <c:v>1.4330301862588435E-2</c:v>
                </c:pt>
                <c:pt idx="874">
                  <c:v>1.4342605557802202E-2</c:v>
                </c:pt>
                <c:pt idx="875">
                  <c:v>1.4354724300459365E-2</c:v>
                </c:pt>
                <c:pt idx="876">
                  <c:v>1.4366658090640971E-2</c:v>
                </c:pt>
                <c:pt idx="877">
                  <c:v>1.4378406928265974E-2</c:v>
                </c:pt>
                <c:pt idx="878">
                  <c:v>1.438997081341542E-2</c:v>
                </c:pt>
                <c:pt idx="879">
                  <c:v>1.4401354014229595E-2</c:v>
                </c:pt>
                <c:pt idx="880">
                  <c:v>1.4412676044228689E-2</c:v>
                </c:pt>
                <c:pt idx="881">
                  <c:v>1.4423992391667806E-2</c:v>
                </c:pt>
                <c:pt idx="882">
                  <c:v>1.4435303056546944E-2</c:v>
                </c:pt>
                <c:pt idx="883">
                  <c:v>1.4446608038947151E-2</c:v>
                </c:pt>
                <c:pt idx="884">
                  <c:v>1.4457907338787379E-2</c:v>
                </c:pt>
                <c:pt idx="885">
                  <c:v>1.4469200956148676E-2</c:v>
                </c:pt>
                <c:pt idx="886">
                  <c:v>1.4480488890949994E-2</c:v>
                </c:pt>
                <c:pt idx="887">
                  <c:v>1.4491771143191334E-2</c:v>
                </c:pt>
                <c:pt idx="888">
                  <c:v>1.4503047712953743E-2</c:v>
                </c:pt>
                <c:pt idx="889">
                  <c:v>1.4514318600156173E-2</c:v>
                </c:pt>
                <c:pt idx="890">
                  <c:v>1.4525583804798625E-2</c:v>
                </c:pt>
                <c:pt idx="891">
                  <c:v>1.4536843326962146E-2</c:v>
                </c:pt>
                <c:pt idx="892">
                  <c:v>1.4548097166565688E-2</c:v>
                </c:pt>
                <c:pt idx="893">
                  <c:v>1.4559345323609252E-2</c:v>
                </c:pt>
                <c:pt idx="894">
                  <c:v>1.4570587798092838E-2</c:v>
                </c:pt>
                <c:pt idx="895">
                  <c:v>1.4581824590178538E-2</c:v>
                </c:pt>
                <c:pt idx="896">
                  <c:v>1.4593055699623214E-2</c:v>
                </c:pt>
                <c:pt idx="897">
                  <c:v>1.4604281126588958E-2</c:v>
                </c:pt>
                <c:pt idx="898">
                  <c:v>1.4615500870994724E-2</c:v>
                </c:pt>
                <c:pt idx="899">
                  <c:v>1.4626714932759466E-2</c:v>
                </c:pt>
                <c:pt idx="900">
                  <c:v>1.4637923312126322E-2</c:v>
                </c:pt>
                <c:pt idx="901">
                  <c:v>1.4649126008852154E-2</c:v>
                </c:pt>
                <c:pt idx="902">
                  <c:v>1.46603230231801E-2</c:v>
                </c:pt>
                <c:pt idx="903">
                  <c:v>1.4671514354867021E-2</c:v>
                </c:pt>
                <c:pt idx="904">
                  <c:v>1.4682700003993965E-2</c:v>
                </c:pt>
                <c:pt idx="905">
                  <c:v>1.4693879970641976E-2</c:v>
                </c:pt>
                <c:pt idx="906">
                  <c:v>1.470505425473001E-2</c:v>
                </c:pt>
                <c:pt idx="907">
                  <c:v>1.4716222856339112E-2</c:v>
                </c:pt>
                <c:pt idx="908">
                  <c:v>1.4727385775307189E-2</c:v>
                </c:pt>
                <c:pt idx="909">
                  <c:v>1.4738543011715288E-2</c:v>
                </c:pt>
                <c:pt idx="910">
                  <c:v>1.4749694565644456E-2</c:v>
                </c:pt>
                <c:pt idx="911">
                  <c:v>1.4760840437013645E-2</c:v>
                </c:pt>
                <c:pt idx="912">
                  <c:v>1.4771980625822856E-2</c:v>
                </c:pt>
                <c:pt idx="913">
                  <c:v>1.4783115132153135E-2</c:v>
                </c:pt>
                <c:pt idx="914">
                  <c:v>1.479424395584239E-2</c:v>
                </c:pt>
                <c:pt idx="915">
                  <c:v>1.4805367097052713E-2</c:v>
                </c:pt>
                <c:pt idx="916">
                  <c:v>1.4816484555703058E-2</c:v>
                </c:pt>
                <c:pt idx="917">
                  <c:v>1.4827596331793425E-2</c:v>
                </c:pt>
                <c:pt idx="918">
                  <c:v>1.4838702425323813E-2</c:v>
                </c:pt>
                <c:pt idx="919">
                  <c:v>1.484980283637527E-2</c:v>
                </c:pt>
                <c:pt idx="920">
                  <c:v>1.4860897564785702E-2</c:v>
                </c:pt>
                <c:pt idx="921">
                  <c:v>1.4871986610717203E-2</c:v>
                </c:pt>
                <c:pt idx="922">
                  <c:v>1.4883069974088725E-2</c:v>
                </c:pt>
                <c:pt idx="923">
                  <c:v>1.4894147654900269E-2</c:v>
                </c:pt>
                <c:pt idx="924">
                  <c:v>1.4905219653151836E-2</c:v>
                </c:pt>
                <c:pt idx="925">
                  <c:v>1.4916285968843424E-2</c:v>
                </c:pt>
                <c:pt idx="926">
                  <c:v>1.4927346601975033E-2</c:v>
                </c:pt>
                <c:pt idx="927">
                  <c:v>1.4938401552627711E-2</c:v>
                </c:pt>
                <c:pt idx="928">
                  <c:v>1.4949450820639365E-2</c:v>
                </c:pt>
                <c:pt idx="929">
                  <c:v>1.4960494406172087E-2</c:v>
                </c:pt>
                <c:pt idx="930">
                  <c:v>1.4971532309063784E-2</c:v>
                </c:pt>
                <c:pt idx="931">
                  <c:v>1.4982560228026243E-2</c:v>
                </c:pt>
                <c:pt idx="932">
                  <c:v>1.4993457722937142E-2</c:v>
                </c:pt>
                <c:pt idx="933">
                  <c:v>1.5004168875185631E-2</c:v>
                </c:pt>
                <c:pt idx="934">
                  <c:v>1.5014693684690661E-2</c:v>
                </c:pt>
                <c:pt idx="935">
                  <c:v>1.502503215153328E-2</c:v>
                </c:pt>
                <c:pt idx="936">
                  <c:v>1.5035184275632441E-2</c:v>
                </c:pt>
                <c:pt idx="937">
                  <c:v>1.5045150056988144E-2</c:v>
                </c:pt>
                <c:pt idx="938">
                  <c:v>1.5054929495519342E-2</c:v>
                </c:pt>
                <c:pt idx="939">
                  <c:v>1.506452259138813E-2</c:v>
                </c:pt>
                <c:pt idx="940">
                  <c:v>1.5073929344432413E-2</c:v>
                </c:pt>
                <c:pt idx="941">
                  <c:v>1.5083149754652192E-2</c:v>
                </c:pt>
                <c:pt idx="942">
                  <c:v>1.5092183822047467E-2</c:v>
                </c:pt>
                <c:pt idx="943">
                  <c:v>1.5101031546699284E-2</c:v>
                </c:pt>
                <c:pt idx="944">
                  <c:v>1.5109692928445551E-2</c:v>
                </c:pt>
                <c:pt idx="945">
                  <c:v>1.5118167967286267E-2</c:v>
                </c:pt>
                <c:pt idx="946">
                  <c:v>1.5126456663302479E-2</c:v>
                </c:pt>
                <c:pt idx="947">
                  <c:v>1.513455901641314E-2</c:v>
                </c:pt>
                <c:pt idx="948">
                  <c:v>1.5142475026699298E-2</c:v>
                </c:pt>
                <c:pt idx="949">
                  <c:v>1.5150204693998859E-2</c:v>
                </c:pt>
                <c:pt idx="950">
                  <c:v>1.5157748018473916E-2</c:v>
                </c:pt>
                <c:pt idx="951">
                  <c:v>1.5165104999962375E-2</c:v>
                </c:pt>
                <c:pt idx="952">
                  <c:v>1.5172275638464239E-2</c:v>
                </c:pt>
                <c:pt idx="953">
                  <c:v>1.5179259934060552E-2</c:v>
                </c:pt>
                <c:pt idx="954">
                  <c:v>1.5186057886751314E-2</c:v>
                </c:pt>
                <c:pt idx="955">
                  <c:v>1.5192669496374434E-2</c:v>
                </c:pt>
                <c:pt idx="956">
                  <c:v>1.5199094763092003E-2</c:v>
                </c:pt>
                <c:pt idx="957">
                  <c:v>1.5205333686741929E-2</c:v>
                </c:pt>
                <c:pt idx="958">
                  <c:v>1.5211386267405258E-2</c:v>
                </c:pt>
                <c:pt idx="959">
                  <c:v>1.5217252505081991E-2</c:v>
                </c:pt>
                <c:pt idx="960">
                  <c:v>1.5222932399772127E-2</c:v>
                </c:pt>
                <c:pt idx="961">
                  <c:v>1.522842595139462E-2</c:v>
                </c:pt>
                <c:pt idx="962">
                  <c:v>1.523373315994947E-2</c:v>
                </c:pt>
                <c:pt idx="963">
                  <c:v>1.5238854025517723E-2</c:v>
                </c:pt>
                <c:pt idx="964">
                  <c:v>1.5243788548018333E-2</c:v>
                </c:pt>
                <c:pt idx="965">
                  <c:v>1.5248536727451301E-2</c:v>
                </c:pt>
                <c:pt idx="966">
                  <c:v>1.5253098563735579E-2</c:v>
                </c:pt>
                <c:pt idx="967">
                  <c:v>1.525747405703326E-2</c:v>
                </c:pt>
                <c:pt idx="968">
                  <c:v>1.5261663207263299E-2</c:v>
                </c:pt>
                <c:pt idx="969">
                  <c:v>1.5265666014344648E-2</c:v>
                </c:pt>
                <c:pt idx="970">
                  <c:v>1.5269482478358354E-2</c:v>
                </c:pt>
                <c:pt idx="971">
                  <c:v>1.5273112599223371E-2</c:v>
                </c:pt>
                <c:pt idx="972">
                  <c:v>1.5276556377020745E-2</c:v>
                </c:pt>
                <c:pt idx="973">
                  <c:v>1.5279813811750476E-2</c:v>
                </c:pt>
                <c:pt idx="974">
                  <c:v>1.5282884903331517E-2</c:v>
                </c:pt>
                <c:pt idx="975">
                  <c:v>1.528576965176387E-2</c:v>
                </c:pt>
                <c:pt idx="976">
                  <c:v>1.5288468057047533E-2</c:v>
                </c:pt>
                <c:pt idx="977">
                  <c:v>1.5290980119263553E-2</c:v>
                </c:pt>
                <c:pt idx="978">
                  <c:v>1.5293305838330884E-2</c:v>
                </c:pt>
                <c:pt idx="979">
                  <c:v>1.5295445214249526E-2</c:v>
                </c:pt>
                <c:pt idx="980">
                  <c:v>1.5297398247100524E-2</c:v>
                </c:pt>
                <c:pt idx="981">
                  <c:v>1.5299164936721787E-2</c:v>
                </c:pt>
                <c:pt idx="982">
                  <c:v>1.5300745283275408E-2</c:v>
                </c:pt>
                <c:pt idx="983">
                  <c:v>1.5302141902773236E-2</c:v>
                </c:pt>
                <c:pt idx="984">
                  <c:v>1.5303428049220358E-2</c:v>
                </c:pt>
                <c:pt idx="985">
                  <c:v>1.530463773344537E-2</c:v>
                </c:pt>
                <c:pt idx="986">
                  <c:v>1.530577095528618E-2</c:v>
                </c:pt>
                <c:pt idx="987">
                  <c:v>1.5306827714742788E-2</c:v>
                </c:pt>
                <c:pt idx="988">
                  <c:v>1.5307808011977286E-2</c:v>
                </c:pt>
                <c:pt idx="989">
                  <c:v>1.5308711846908629E-2</c:v>
                </c:pt>
                <c:pt idx="990">
                  <c:v>1.5309539219374724E-2</c:v>
                </c:pt>
                <c:pt idx="991">
                  <c:v>1.5310290129537663E-2</c:v>
                </c:pt>
                <c:pt idx="992">
                  <c:v>1.5310964577397446E-2</c:v>
                </c:pt>
                <c:pt idx="993">
                  <c:v>1.5311562562954073E-2</c:v>
                </c:pt>
                <c:pt idx="994">
                  <c:v>1.5312084086207545E-2</c:v>
                </c:pt>
                <c:pt idx="995">
                  <c:v>1.5312529146995768E-2</c:v>
                </c:pt>
                <c:pt idx="996">
                  <c:v>1.5312897745561882E-2</c:v>
                </c:pt>
                <c:pt idx="997">
                  <c:v>1.5313189881743794E-2</c:v>
                </c:pt>
                <c:pt idx="998">
                  <c:v>1.531340555562255E-2</c:v>
                </c:pt>
                <c:pt idx="999">
                  <c:v>1.5313544767198151E-2</c:v>
                </c:pt>
                <c:pt idx="1000">
                  <c:v>1.5313607516470595E-2</c:v>
                </c:pt>
                <c:pt idx="1001">
                  <c:v>1.5313593803277792E-2</c:v>
                </c:pt>
                <c:pt idx="1002">
                  <c:v>1.5313503627862879E-2</c:v>
                </c:pt>
                <c:pt idx="1003">
                  <c:v>1.5313336989982718E-2</c:v>
                </c:pt>
                <c:pt idx="1004">
                  <c:v>1.5313093889880447E-2</c:v>
                </c:pt>
                <c:pt idx="1005">
                  <c:v>1.5312774327475021E-2</c:v>
                </c:pt>
                <c:pt idx="1006">
                  <c:v>1.5312378302604346E-2</c:v>
                </c:pt>
                <c:pt idx="1007">
                  <c:v>1.5311905815511562E-2</c:v>
                </c:pt>
                <c:pt idx="1008">
                  <c:v>1.5311272202982451E-2</c:v>
                </c:pt>
                <c:pt idx="1009">
                  <c:v>1.5310635867946676E-2</c:v>
                </c:pt>
                <c:pt idx="1010">
                  <c:v>1.5309923070607745E-2</c:v>
                </c:pt>
                <c:pt idx="1011">
                  <c:v>1.5309133810965658E-2</c:v>
                </c:pt>
                <c:pt idx="1012">
                  <c:v>1.5308268089020416E-2</c:v>
                </c:pt>
                <c:pt idx="1013">
                  <c:v>1.5307325904690972E-2</c:v>
                </c:pt>
                <c:pt idx="1014">
                  <c:v>1.5306307258058371E-2</c:v>
                </c:pt>
                <c:pt idx="1015">
                  <c:v>1.5305212149122616E-2</c:v>
                </c:pt>
                <c:pt idx="1016">
                  <c:v>1.5304040577883704E-2</c:v>
                </c:pt>
                <c:pt idx="1017">
                  <c:v>1.5302792544179544E-2</c:v>
                </c:pt>
                <c:pt idx="1018">
                  <c:v>1.5301468048253275E-2</c:v>
                </c:pt>
                <c:pt idx="1019">
                  <c:v>1.530006709002385E-2</c:v>
                </c:pt>
                <c:pt idx="1020">
                  <c:v>1.5298589669410223E-2</c:v>
                </c:pt>
                <c:pt idx="1021">
                  <c:v>1.529703578649344E-2</c:v>
                </c:pt>
                <c:pt idx="1022">
                  <c:v>1.5295405441273502E-2</c:v>
                </c:pt>
                <c:pt idx="1023">
                  <c:v>1.5293698633669361E-2</c:v>
                </c:pt>
                <c:pt idx="1024">
                  <c:v>1.5291915363762065E-2</c:v>
                </c:pt>
                <c:pt idx="1025">
                  <c:v>1.529005563163266E-2</c:v>
                </c:pt>
                <c:pt idx="1026">
                  <c:v>1.5288119437119052E-2</c:v>
                </c:pt>
                <c:pt idx="1027">
                  <c:v>1.5286106780302289E-2</c:v>
                </c:pt>
                <c:pt idx="1028">
                  <c:v>1.5284017661101323E-2</c:v>
                </c:pt>
                <c:pt idx="1029">
                  <c:v>1.5281852079597202E-2</c:v>
                </c:pt>
                <c:pt idx="1030">
                  <c:v>1.5279610035789926E-2</c:v>
                </c:pt>
                <c:pt idx="1031">
                  <c:v>1.5277291529760539E-2</c:v>
                </c:pt>
                <c:pt idx="1032">
                  <c:v>1.5274896561346951E-2</c:v>
                </c:pt>
                <c:pt idx="1033">
                  <c:v>1.5272425130630207E-2</c:v>
                </c:pt>
                <c:pt idx="1034">
                  <c:v>1.5269877237610308E-2</c:v>
                </c:pt>
                <c:pt idx="1035">
                  <c:v>1.5267253016256754E-2</c:v>
                </c:pt>
                <c:pt idx="1036">
                  <c:v>1.5264574699590527E-2</c:v>
                </c:pt>
                <c:pt idx="1037">
                  <c:v>1.5261859297199809E-2</c:v>
                </c:pt>
                <c:pt idx="1038">
                  <c:v>1.5259106809246692E-2</c:v>
                </c:pt>
                <c:pt idx="1039">
                  <c:v>1.5256317235569083E-2</c:v>
                </c:pt>
                <c:pt idx="1040">
                  <c:v>1.5253490576329076E-2</c:v>
                </c:pt>
                <c:pt idx="1041">
                  <c:v>1.5250626831364578E-2</c:v>
                </c:pt>
                <c:pt idx="1042">
                  <c:v>1.524772600083768E-2</c:v>
                </c:pt>
                <c:pt idx="1043">
                  <c:v>1.5244788084586292E-2</c:v>
                </c:pt>
                <c:pt idx="1044">
                  <c:v>1.5241813082691458E-2</c:v>
                </c:pt>
                <c:pt idx="1045">
                  <c:v>1.5238800995234225E-2</c:v>
                </c:pt>
                <c:pt idx="1046">
                  <c:v>1.5235751822052501E-2</c:v>
                </c:pt>
                <c:pt idx="1047">
                  <c:v>1.5232665563308379E-2</c:v>
                </c:pt>
                <c:pt idx="1048">
                  <c:v>1.5229542218758718E-2</c:v>
                </c:pt>
                <c:pt idx="1049">
                  <c:v>1.5226381788808752E-2</c:v>
                </c:pt>
                <c:pt idx="1050">
                  <c:v>1.5223184273053247E-2</c:v>
                </c:pt>
                <c:pt idx="1051">
                  <c:v>1.5219949671654298E-2</c:v>
                </c:pt>
                <c:pt idx="1052">
                  <c:v>1.521667798469295E-2</c:v>
                </c:pt>
                <c:pt idx="1053">
                  <c:v>1.5213369212088157E-2</c:v>
                </c:pt>
                <c:pt idx="1054">
                  <c:v>1.5210023353758872E-2</c:v>
                </c:pt>
                <c:pt idx="1055">
                  <c:v>1.5206640409867189E-2</c:v>
                </c:pt>
                <c:pt idx="1056">
                  <c:v>1.5203220380332061E-2</c:v>
                </c:pt>
                <c:pt idx="1057">
                  <c:v>1.5199763265234534E-2</c:v>
                </c:pt>
                <c:pt idx="1058">
                  <c:v>1.5196269064412515E-2</c:v>
                </c:pt>
                <c:pt idx="1059">
                  <c:v>1.5192737778028098E-2</c:v>
                </c:pt>
                <c:pt idx="1060">
                  <c:v>1.518916940591919E-2</c:v>
                </c:pt>
                <c:pt idx="1061">
                  <c:v>1.5185563948247882E-2</c:v>
                </c:pt>
                <c:pt idx="1062">
                  <c:v>1.5181921405014176E-2</c:v>
                </c:pt>
                <c:pt idx="1063">
                  <c:v>1.5178241776055978E-2</c:v>
                </c:pt>
                <c:pt idx="1064">
                  <c:v>1.5174525061454336E-2</c:v>
                </c:pt>
                <c:pt idx="1065">
                  <c:v>1.5170771261290295E-2</c:v>
                </c:pt>
                <c:pt idx="1066">
                  <c:v>1.5166980375482808E-2</c:v>
                </c:pt>
                <c:pt idx="1067">
                  <c:v>1.5163152404112923E-2</c:v>
                </c:pt>
                <c:pt idx="1068">
                  <c:v>1.5159287347018546E-2</c:v>
                </c:pt>
                <c:pt idx="1069">
                  <c:v>1.5155385204361771E-2</c:v>
                </c:pt>
                <c:pt idx="1070">
                  <c:v>1.5151445976061551E-2</c:v>
                </c:pt>
                <c:pt idx="1071">
                  <c:v>1.5147469662198931E-2</c:v>
                </c:pt>
                <c:pt idx="1072">
                  <c:v>1.5143456262692867E-2</c:v>
                </c:pt>
                <c:pt idx="1073">
                  <c:v>1.5139405777543358E-2</c:v>
                </c:pt>
                <c:pt idx="1074">
                  <c:v>1.513531820683145E-2</c:v>
                </c:pt>
                <c:pt idx="1075">
                  <c:v>1.5131193550476096E-2</c:v>
                </c:pt>
                <c:pt idx="1076">
                  <c:v>1.5127031808477298E-2</c:v>
                </c:pt>
                <c:pt idx="1077">
                  <c:v>1.5122832980916101E-2</c:v>
                </c:pt>
                <c:pt idx="1078">
                  <c:v>1.5118597067792505E-2</c:v>
                </c:pt>
                <c:pt idx="1079">
                  <c:v>1.5114324068944418E-2</c:v>
                </c:pt>
                <c:pt idx="1080">
                  <c:v>1.5110013984614978E-2</c:v>
                </c:pt>
                <c:pt idx="1081">
                  <c:v>1.5105666814642094E-2</c:v>
                </c:pt>
                <c:pt idx="1082">
                  <c:v>1.5101282559025764E-2</c:v>
                </c:pt>
                <c:pt idx="1083">
                  <c:v>1.5096861217847035E-2</c:v>
                </c:pt>
                <c:pt idx="1084">
                  <c:v>1.5092402791105908E-2</c:v>
                </c:pt>
                <c:pt idx="1085">
                  <c:v>1.5087907278640289E-2</c:v>
                </c:pt>
                <c:pt idx="1086">
                  <c:v>1.5083374680693318E-2</c:v>
                </c:pt>
                <c:pt idx="1087">
                  <c:v>1.5078804997102901E-2</c:v>
                </c:pt>
                <c:pt idx="1088">
                  <c:v>1.5074198227950086E-2</c:v>
                </c:pt>
                <c:pt idx="1089">
                  <c:v>1.5069554373153826E-2</c:v>
                </c:pt>
                <c:pt idx="1090">
                  <c:v>1.5064873432795167E-2</c:v>
                </c:pt>
                <c:pt idx="1091">
                  <c:v>1.5060155406874109E-2</c:v>
                </c:pt>
                <c:pt idx="1092">
                  <c:v>1.5055400295309607E-2</c:v>
                </c:pt>
                <c:pt idx="1093">
                  <c:v>1.5050608098182705E-2</c:v>
                </c:pt>
                <c:pt idx="1094">
                  <c:v>1.5045778815412358E-2</c:v>
                </c:pt>
                <c:pt idx="1095">
                  <c:v>1.5040912447160659E-2</c:v>
                </c:pt>
                <c:pt idx="1096">
                  <c:v>1.5036008993265515E-2</c:v>
                </c:pt>
                <c:pt idx="1097">
                  <c:v>1.5031068453807972E-2</c:v>
                </c:pt>
                <c:pt idx="1098">
                  <c:v>1.502609082878803E-2</c:v>
                </c:pt>
                <c:pt idx="1099">
                  <c:v>1.502107611820569E-2</c:v>
                </c:pt>
                <c:pt idx="1100">
                  <c:v>1.5016024321979904E-2</c:v>
                </c:pt>
                <c:pt idx="1101">
                  <c:v>1.5010935440272766E-2</c:v>
                </c:pt>
                <c:pt idx="1102">
                  <c:v>1.5005809472841136E-2</c:v>
                </c:pt>
                <c:pt idx="1103">
                  <c:v>1.5000646419928154E-2</c:v>
                </c:pt>
                <c:pt idx="1104">
                  <c:v>1.4995446281452773E-2</c:v>
                </c:pt>
                <c:pt idx="1105">
                  <c:v>1.4990209057414994E-2</c:v>
                </c:pt>
                <c:pt idx="1106">
                  <c:v>1.4984934747814815E-2</c:v>
                </c:pt>
                <c:pt idx="1107">
                  <c:v>1.4979623352652238E-2</c:v>
                </c:pt>
                <c:pt idx="1108">
                  <c:v>1.4974274871846216E-2</c:v>
                </c:pt>
                <c:pt idx="1109">
                  <c:v>1.4968889305558841E-2</c:v>
                </c:pt>
                <c:pt idx="1110">
                  <c:v>1.4963466653709068E-2</c:v>
                </c:pt>
                <c:pt idx="1111">
                  <c:v>1.4958006916215849E-2</c:v>
                </c:pt>
                <c:pt idx="1112">
                  <c:v>1.4951721805506191E-2</c:v>
                </c:pt>
                <c:pt idx="1113">
                  <c:v>1.4946182598973845E-2</c:v>
                </c:pt>
                <c:pt idx="1114">
                  <c:v>1.4940606306960147E-2</c:v>
                </c:pt>
                <c:pt idx="1115">
                  <c:v>1.4934992929303004E-2</c:v>
                </c:pt>
                <c:pt idx="1116">
                  <c:v>1.4929342466164508E-2</c:v>
                </c:pt>
                <c:pt idx="1117">
                  <c:v>1.492365491754466E-2</c:v>
                </c:pt>
                <c:pt idx="1118">
                  <c:v>1.4917930283281366E-2</c:v>
                </c:pt>
                <c:pt idx="1119">
                  <c:v>1.4912168563536721E-2</c:v>
                </c:pt>
                <c:pt idx="1120">
                  <c:v>1.4906369758229676E-2</c:v>
                </c:pt>
                <c:pt idx="1121">
                  <c:v>1.4900533867360233E-2</c:v>
                </c:pt>
                <c:pt idx="1122">
                  <c:v>1.4894660890928391E-2</c:v>
                </c:pt>
                <c:pt idx="1123">
                  <c:v>1.4888750829015196E-2</c:v>
                </c:pt>
                <c:pt idx="1124">
                  <c:v>1.4882803681458556E-2</c:v>
                </c:pt>
                <c:pt idx="1125">
                  <c:v>1.487681944850161E-2</c:v>
                </c:pt>
                <c:pt idx="1126">
                  <c:v>1.4870798129982266E-2</c:v>
                </c:pt>
                <c:pt idx="1127">
                  <c:v>1.4864739725900522E-2</c:v>
                </c:pt>
                <c:pt idx="1128">
                  <c:v>1.4858104613423295E-2</c:v>
                </c:pt>
                <c:pt idx="1129">
                  <c:v>1.4852511661130885E-2</c:v>
                </c:pt>
                <c:pt idx="1130">
                  <c:v>1.4846342000442991E-2</c:v>
                </c:pt>
                <c:pt idx="1131">
                  <c:v>1.4840135254354792E-2</c:v>
                </c:pt>
                <c:pt idx="1132">
                  <c:v>1.4833891422623147E-2</c:v>
                </c:pt>
                <c:pt idx="1133">
                  <c:v>1.4827610505410149E-2</c:v>
                </c:pt>
                <c:pt idx="1134">
                  <c:v>1.4821292502715799E-2</c:v>
                </c:pt>
                <c:pt idx="1135">
                  <c:v>1.4814937414459051E-2</c:v>
                </c:pt>
                <c:pt idx="1136">
                  <c:v>1.4808545240639903E-2</c:v>
                </c:pt>
                <c:pt idx="1137">
                  <c:v>1.4802115981420449E-2</c:v>
                </c:pt>
                <c:pt idx="1138">
                  <c:v>1.4795649636557551E-2</c:v>
                </c:pt>
                <c:pt idx="1139">
                  <c:v>1.4789146206294346E-2</c:v>
                </c:pt>
                <c:pt idx="1140">
                  <c:v>1.4782605690468742E-2</c:v>
                </c:pt>
                <c:pt idx="1141">
                  <c:v>1.4776028089242832E-2</c:v>
                </c:pt>
                <c:pt idx="1142">
                  <c:v>1.4769413402373477E-2</c:v>
                </c:pt>
                <c:pt idx="1143">
                  <c:v>1.4762761630103816E-2</c:v>
                </c:pt>
                <c:pt idx="1144">
                  <c:v>1.4756072772271756E-2</c:v>
                </c:pt>
                <c:pt idx="1145">
                  <c:v>1.4749346829039389E-2</c:v>
                </c:pt>
                <c:pt idx="1146">
                  <c:v>1.4742583800163578E-2</c:v>
                </c:pt>
                <c:pt idx="1147">
                  <c:v>1.473578368588746E-2</c:v>
                </c:pt>
                <c:pt idx="1148">
                  <c:v>1.472894648612999E-2</c:v>
                </c:pt>
                <c:pt idx="1149">
                  <c:v>1.4722072200891168E-2</c:v>
                </c:pt>
                <c:pt idx="1150">
                  <c:v>1.4715160830089946E-2</c:v>
                </c:pt>
                <c:pt idx="1151">
                  <c:v>1.4708212373888419E-2</c:v>
                </c:pt>
                <c:pt idx="1152">
                  <c:v>1.4701226832205538E-2</c:v>
                </c:pt>
                <c:pt idx="1153">
                  <c:v>1.4694204205041306E-2</c:v>
                </c:pt>
                <c:pt idx="1154">
                  <c:v>1.4687144492314674E-2</c:v>
                </c:pt>
                <c:pt idx="1155">
                  <c:v>1.4680047694187737E-2</c:v>
                </c:pt>
                <c:pt idx="1156">
                  <c:v>1.4672913810579447E-2</c:v>
                </c:pt>
                <c:pt idx="1157">
                  <c:v>1.4665742841489804E-2</c:v>
                </c:pt>
                <c:pt idx="1158">
                  <c:v>1.4658534786918809E-2</c:v>
                </c:pt>
                <c:pt idx="1159">
                  <c:v>1.4651289646866461E-2</c:v>
                </c:pt>
                <c:pt idx="1160">
                  <c:v>1.4644007421413807E-2</c:v>
                </c:pt>
                <c:pt idx="1161">
                  <c:v>1.4636688110479801E-2</c:v>
                </c:pt>
                <c:pt idx="1162">
                  <c:v>1.4629331714064442E-2</c:v>
                </c:pt>
                <c:pt idx="1163">
                  <c:v>1.462193823216773E-2</c:v>
                </c:pt>
                <c:pt idx="1164">
                  <c:v>1.4612962580203098E-2</c:v>
                </c:pt>
                <c:pt idx="1165">
                  <c:v>1.4605483732961224E-2</c:v>
                </c:pt>
                <c:pt idx="1166">
                  <c:v>1.45979677976175E-2</c:v>
                </c:pt>
                <c:pt idx="1167">
                  <c:v>1.4590414774171927E-2</c:v>
                </c:pt>
                <c:pt idx="1168">
                  <c:v>1.4582824662624507E-2</c:v>
                </c:pt>
                <c:pt idx="1169">
                  <c:v>1.4575197462975236E-2</c:v>
                </c:pt>
                <c:pt idx="1170">
                  <c:v>1.4567533175278148E-2</c:v>
                </c:pt>
                <c:pt idx="1171">
                  <c:v>1.4559831799452196E-2</c:v>
                </c:pt>
                <c:pt idx="1172">
                  <c:v>1.455209333560544E-2</c:v>
                </c:pt>
                <c:pt idx="1173">
                  <c:v>1.4544317783683852E-2</c:v>
                </c:pt>
                <c:pt idx="1174">
                  <c:v>1.4536505143714445E-2</c:v>
                </c:pt>
                <c:pt idx="1175">
                  <c:v>1.4528655415697219E-2</c:v>
                </c:pt>
                <c:pt idx="1176">
                  <c:v>1.4520768599632177E-2</c:v>
                </c:pt>
                <c:pt idx="1177">
                  <c:v>1.4512844695546331E-2</c:v>
                </c:pt>
                <c:pt idx="1178">
                  <c:v>1.4504883703412668E-2</c:v>
                </c:pt>
                <c:pt idx="1179">
                  <c:v>1.4492871304795374E-2</c:v>
                </c:pt>
                <c:pt idx="1180">
                  <c:v>1.4484820880873439E-2</c:v>
                </c:pt>
                <c:pt idx="1181">
                  <c:v>1.4476733371632244E-2</c:v>
                </c:pt>
                <c:pt idx="1182">
                  <c:v>1.4468608776909697E-2</c:v>
                </c:pt>
                <c:pt idx="1183">
                  <c:v>1.4460447096786844E-2</c:v>
                </c:pt>
                <c:pt idx="1184">
                  <c:v>1.445224833134473E-2</c:v>
                </c:pt>
                <c:pt idx="1185">
                  <c:v>1.4444012480421264E-2</c:v>
                </c:pt>
                <c:pt idx="1186">
                  <c:v>1.4435739544097492E-2</c:v>
                </c:pt>
                <c:pt idx="1187">
                  <c:v>1.442742952245446E-2</c:v>
                </c:pt>
                <c:pt idx="1188">
                  <c:v>1.4419082415330076E-2</c:v>
                </c:pt>
                <c:pt idx="1189">
                  <c:v>1.4410698222805385E-2</c:v>
                </c:pt>
                <c:pt idx="1190">
                  <c:v>1.4402276944961434E-2</c:v>
                </c:pt>
                <c:pt idx="1191">
                  <c:v>1.4393819258453622E-2</c:v>
                </c:pt>
                <c:pt idx="1192">
                  <c:v>1.4385344112631815E-2</c:v>
                </c:pt>
                <c:pt idx="1193">
                  <c:v>1.4376860305312933E-2</c:v>
                </c:pt>
                <c:pt idx="1194">
                  <c:v>1.4368367836659068E-2</c:v>
                </c:pt>
                <c:pt idx="1195">
                  <c:v>1.4359866706589175E-2</c:v>
                </c:pt>
                <c:pt idx="1196">
                  <c:v>1.4351356915103253E-2</c:v>
                </c:pt>
                <c:pt idx="1197">
                  <c:v>1.4342838462120255E-2</c:v>
                </c:pt>
                <c:pt idx="1198">
                  <c:v>1.4334311347721229E-2</c:v>
                </c:pt>
                <c:pt idx="1199">
                  <c:v>1.4325775571906174E-2</c:v>
                </c:pt>
                <c:pt idx="1200">
                  <c:v>1.431723113467509E-2</c:v>
                </c:pt>
                <c:pt idx="1201">
                  <c:v>1.4308678036109024E-2</c:v>
                </c:pt>
                <c:pt idx="1202">
                  <c:v>1.4300116276045882E-2</c:v>
                </c:pt>
                <c:pt idx="1203">
                  <c:v>1.4291545854566712E-2</c:v>
                </c:pt>
                <c:pt idx="1204">
                  <c:v>1.4282966771590466E-2</c:v>
                </c:pt>
                <c:pt idx="1205">
                  <c:v>1.4274379027360284E-2</c:v>
                </c:pt>
                <c:pt idx="1206">
                  <c:v>1.4265782621551981E-2</c:v>
                </c:pt>
                <c:pt idx="1207">
                  <c:v>1.4257177554408695E-2</c:v>
                </c:pt>
                <c:pt idx="1208">
                  <c:v>1.4248563825768334E-2</c:v>
                </c:pt>
                <c:pt idx="1209">
                  <c:v>1.4239941435792991E-2</c:v>
                </c:pt>
                <c:pt idx="1210">
                  <c:v>1.4231310384482665E-2</c:v>
                </c:pt>
                <c:pt idx="1211">
                  <c:v>1.4222670671594217E-2</c:v>
                </c:pt>
                <c:pt idx="1212">
                  <c:v>1.4214022297370787E-2</c:v>
                </c:pt>
                <c:pt idx="1213">
                  <c:v>1.4205365261731329E-2</c:v>
                </c:pt>
                <c:pt idx="1214">
                  <c:v>1.4196699564675841E-2</c:v>
                </c:pt>
                <c:pt idx="1215">
                  <c:v>1.4188025206123278E-2</c:v>
                </c:pt>
                <c:pt idx="1216">
                  <c:v>1.4179342186316779E-2</c:v>
                </c:pt>
                <c:pt idx="1217">
                  <c:v>1.4170650505013205E-2</c:v>
                </c:pt>
                <c:pt idx="1218">
                  <c:v>1.4161950162212555E-2</c:v>
                </c:pt>
                <c:pt idx="1219">
                  <c:v>1.415324115815797E-2</c:v>
                </c:pt>
                <c:pt idx="1220">
                  <c:v>1.4144523492606309E-2</c:v>
                </c:pt>
                <c:pt idx="1221">
                  <c:v>1.4135797165638619E-2</c:v>
                </c:pt>
                <c:pt idx="1222">
                  <c:v>1.4127062177335947E-2</c:v>
                </c:pt>
                <c:pt idx="1223">
                  <c:v>1.41183185275362E-2</c:v>
                </c:pt>
                <c:pt idx="1224">
                  <c:v>1.410956621640147E-2</c:v>
                </c:pt>
                <c:pt idx="1225">
                  <c:v>1.4100805243769665E-2</c:v>
                </c:pt>
                <c:pt idx="1226">
                  <c:v>1.4092035609883924E-2</c:v>
                </c:pt>
                <c:pt idx="1227">
                  <c:v>1.4083257314420061E-2</c:v>
                </c:pt>
                <c:pt idx="1228">
                  <c:v>1.4074470357621216E-2</c:v>
                </c:pt>
                <c:pt idx="1229">
                  <c:v>1.4065674739487388E-2</c:v>
                </c:pt>
                <c:pt idx="1230">
                  <c:v>1.4056870459856485E-2</c:v>
                </c:pt>
                <c:pt idx="1231">
                  <c:v>1.40480575188906E-2</c:v>
                </c:pt>
                <c:pt idx="1232">
                  <c:v>1.4039235916427639E-2</c:v>
                </c:pt>
                <c:pt idx="1233">
                  <c:v>1.4030405652629696E-2</c:v>
                </c:pt>
                <c:pt idx="1234">
                  <c:v>1.4021566727415724E-2</c:v>
                </c:pt>
                <c:pt idx="1235">
                  <c:v>1.401271914086677E-2</c:v>
                </c:pt>
                <c:pt idx="1236">
                  <c:v>1.400386289282074E-2</c:v>
                </c:pt>
                <c:pt idx="1237">
                  <c:v>1.3994997983439728E-2</c:v>
                </c:pt>
                <c:pt idx="1238">
                  <c:v>1.3986124412642686E-2</c:v>
                </c:pt>
                <c:pt idx="1239">
                  <c:v>1.3977242180429617E-2</c:v>
                </c:pt>
                <c:pt idx="1240">
                  <c:v>1.3968351286800518E-2</c:v>
                </c:pt>
                <c:pt idx="1241">
                  <c:v>1.3959451731836436E-2</c:v>
                </c:pt>
                <c:pt idx="1242">
                  <c:v>1.3950543515456326E-2</c:v>
                </c:pt>
                <c:pt idx="1243">
                  <c:v>1.3941626637579141E-2</c:v>
                </c:pt>
                <c:pt idx="1244">
                  <c:v>1.3932701098448019E-2</c:v>
                </c:pt>
                <c:pt idx="1245">
                  <c:v>1.3923766897900869E-2</c:v>
                </c:pt>
                <c:pt idx="1246">
                  <c:v>1.391482403593769E-2</c:v>
                </c:pt>
                <c:pt idx="1247">
                  <c:v>1.3905872512558481E-2</c:v>
                </c:pt>
                <c:pt idx="1248">
                  <c:v>1.3896912327763244E-2</c:v>
                </c:pt>
                <c:pt idx="1249">
                  <c:v>1.3887943481633025E-2</c:v>
                </c:pt>
                <c:pt idx="1250">
                  <c:v>1.3878965974086777E-2</c:v>
                </c:pt>
                <c:pt idx="1251">
                  <c:v>1.3869979805205546E-2</c:v>
                </c:pt>
                <c:pt idx="1252">
                  <c:v>1.386098497482724E-2</c:v>
                </c:pt>
                <c:pt idx="1253">
                  <c:v>1.3851981483113951E-2</c:v>
                </c:pt>
                <c:pt idx="1254">
                  <c:v>1.384296933006568E-2</c:v>
                </c:pt>
                <c:pt idx="1255">
                  <c:v>1.383394851560138E-2</c:v>
                </c:pt>
                <c:pt idx="1256">
                  <c:v>1.3824919039721051E-2</c:v>
                </c:pt>
                <c:pt idx="1257">
                  <c:v>1.3815880902424693E-2</c:v>
                </c:pt>
                <c:pt idx="1258">
                  <c:v>1.3806834103874399E-2</c:v>
                </c:pt>
                <c:pt idx="1259">
                  <c:v>1.3797778643745984E-2</c:v>
                </c:pt>
                <c:pt idx="1260">
                  <c:v>1.3788714522363632E-2</c:v>
                </c:pt>
                <c:pt idx="1261">
                  <c:v>1.3779641739565252E-2</c:v>
                </c:pt>
                <c:pt idx="1262">
                  <c:v>1.3770560295350842E-2</c:v>
                </c:pt>
                <c:pt idx="1263">
                  <c:v>1.376147018980145E-2</c:v>
                </c:pt>
                <c:pt idx="1264">
                  <c:v>1.3752371422917076E-2</c:v>
                </c:pt>
                <c:pt idx="1265">
                  <c:v>1.3743263994616672E-2</c:v>
                </c:pt>
                <c:pt idx="1266">
                  <c:v>1.373414790490024E-2</c:v>
                </c:pt>
                <c:pt idx="1267">
                  <c:v>1.3725023153767779E-2</c:v>
                </c:pt>
                <c:pt idx="1268">
                  <c:v>1.3714584261019791E-2</c:v>
                </c:pt>
                <c:pt idx="1269">
                  <c:v>1.3705440949883796E-2</c:v>
                </c:pt>
                <c:pt idx="1270">
                  <c:v>1.3696288977331772E-2</c:v>
                </c:pt>
                <c:pt idx="1271">
                  <c:v>1.3687128343363719E-2</c:v>
                </c:pt>
                <c:pt idx="1272">
                  <c:v>1.3677959048060684E-2</c:v>
                </c:pt>
                <c:pt idx="1273">
                  <c:v>1.3668781091422666E-2</c:v>
                </c:pt>
                <c:pt idx="1274">
                  <c:v>1.3659594473287573E-2</c:v>
                </c:pt>
                <c:pt idx="1275">
                  <c:v>1.3650399193817497E-2</c:v>
                </c:pt>
                <c:pt idx="1276">
                  <c:v>1.3641195253012439E-2</c:v>
                </c:pt>
                <c:pt idx="1277">
                  <c:v>1.3631982650791352E-2</c:v>
                </c:pt>
                <c:pt idx="1278">
                  <c:v>1.3622761387316329E-2</c:v>
                </c:pt>
                <c:pt idx="1279">
                  <c:v>1.3613531462344231E-2</c:v>
                </c:pt>
                <c:pt idx="1280">
                  <c:v>1.360429287603715E-2</c:v>
                </c:pt>
                <c:pt idx="1281">
                  <c:v>1.359504562831404E-2</c:v>
                </c:pt>
                <c:pt idx="1282">
                  <c:v>1.3585789719336994E-2</c:v>
                </c:pt>
                <c:pt idx="1283">
                  <c:v>1.3576525148862872E-2</c:v>
                </c:pt>
                <c:pt idx="1284">
                  <c:v>1.3567251917134815E-2</c:v>
                </c:pt>
                <c:pt idx="1285">
                  <c:v>1.3557970023990729E-2</c:v>
                </c:pt>
                <c:pt idx="1286">
                  <c:v>1.354867946951166E-2</c:v>
                </c:pt>
                <c:pt idx="1287">
                  <c:v>1.3539380253535516E-2</c:v>
                </c:pt>
                <c:pt idx="1288">
                  <c:v>1.3530072376305435E-2</c:v>
                </c:pt>
                <c:pt idx="1289">
                  <c:v>1.3520755837740372E-2</c:v>
                </c:pt>
                <c:pt idx="1290">
                  <c:v>1.3511430637759281E-2</c:v>
                </c:pt>
                <c:pt idx="1291">
                  <c:v>1.350209677636216E-2</c:v>
                </c:pt>
                <c:pt idx="1292">
                  <c:v>1.3492754253630057E-2</c:v>
                </c:pt>
                <c:pt idx="1293">
                  <c:v>1.3483403069644018E-2</c:v>
                </c:pt>
                <c:pt idx="1294">
                  <c:v>1.3474043224079857E-2</c:v>
                </c:pt>
                <c:pt idx="1295">
                  <c:v>1.3464674717342806E-2</c:v>
                </c:pt>
                <c:pt idx="1296">
                  <c:v>1.3455297549189726E-2</c:v>
                </c:pt>
                <c:pt idx="1297">
                  <c:v>1.3445911719620618E-2</c:v>
                </c:pt>
                <c:pt idx="1298">
                  <c:v>1.3436517228797573E-2</c:v>
                </c:pt>
                <c:pt idx="1299">
                  <c:v>1.34271140765585E-2</c:v>
                </c:pt>
                <c:pt idx="1300">
                  <c:v>1.3417702262984443E-2</c:v>
                </c:pt>
                <c:pt idx="1301">
                  <c:v>1.3408281787994358E-2</c:v>
                </c:pt>
                <c:pt idx="1302">
                  <c:v>1.3398852651669291E-2</c:v>
                </c:pt>
                <c:pt idx="1303">
                  <c:v>1.3389414854009241E-2</c:v>
                </c:pt>
                <c:pt idx="1304">
                  <c:v>1.3379968395014208E-2</c:v>
                </c:pt>
                <c:pt idx="1305">
                  <c:v>1.3370513274684193E-2</c:v>
                </c:pt>
                <c:pt idx="1306">
                  <c:v>1.3361049492857102E-2</c:v>
                </c:pt>
                <c:pt idx="1307">
                  <c:v>1.3351577049857122E-2</c:v>
                </c:pt>
                <c:pt idx="1308">
                  <c:v>1.3342095945360066E-2</c:v>
                </c:pt>
                <c:pt idx="1309">
                  <c:v>1.3332606179609074E-2</c:v>
                </c:pt>
                <c:pt idx="1310">
                  <c:v>1.3323107752442054E-2</c:v>
                </c:pt>
                <c:pt idx="1311">
                  <c:v>1.3313600663940051E-2</c:v>
                </c:pt>
                <c:pt idx="1312">
                  <c:v>1.3304084914103065E-2</c:v>
                </c:pt>
                <c:pt idx="1313">
                  <c:v>1.3294560502931096E-2</c:v>
                </c:pt>
                <c:pt idx="1314">
                  <c:v>1.3285027430343099E-2</c:v>
                </c:pt>
                <c:pt idx="1315">
                  <c:v>1.3275485696501166E-2</c:v>
                </c:pt>
                <c:pt idx="1316">
                  <c:v>1.3265935301243204E-2</c:v>
                </c:pt>
                <c:pt idx="1317">
                  <c:v>1.3256376244650259E-2</c:v>
                </c:pt>
                <c:pt idx="1318">
                  <c:v>1.3246808526803378E-2</c:v>
                </c:pt>
                <c:pt idx="1319">
                  <c:v>1.3237232147540468E-2</c:v>
                </c:pt>
                <c:pt idx="1320">
                  <c:v>1.3227647106861529E-2</c:v>
                </c:pt>
                <c:pt idx="1321">
                  <c:v>1.3218053404928654E-2</c:v>
                </c:pt>
                <c:pt idx="1322">
                  <c:v>1.320845104157975E-2</c:v>
                </c:pt>
                <c:pt idx="1323">
                  <c:v>1.3198840016895863E-2</c:v>
                </c:pt>
                <c:pt idx="1324">
                  <c:v>1.3189220331039087E-2</c:v>
                </c:pt>
                <c:pt idx="1325">
                  <c:v>1.3179591983685235E-2</c:v>
                </c:pt>
                <c:pt idx="1326">
                  <c:v>1.3169954974996401E-2</c:v>
                </c:pt>
                <c:pt idx="1327">
                  <c:v>1.3160309304972584E-2</c:v>
                </c:pt>
                <c:pt idx="1328">
                  <c:v>1.3150654973613785E-2</c:v>
                </c:pt>
                <c:pt idx="1329">
                  <c:v>1.3140991980920003E-2</c:v>
                </c:pt>
                <c:pt idx="1330">
                  <c:v>1.3131320326891238E-2</c:v>
                </c:pt>
                <c:pt idx="1331">
                  <c:v>1.3121640011527491E-2</c:v>
                </c:pt>
                <c:pt idx="1332">
                  <c:v>1.3111951034828762E-2</c:v>
                </c:pt>
                <c:pt idx="1333">
                  <c:v>1.3102253396795049E-2</c:v>
                </c:pt>
                <c:pt idx="1334">
                  <c:v>1.3092547097426355E-2</c:v>
                </c:pt>
                <c:pt idx="1335">
                  <c:v>1.3082832136722677E-2</c:v>
                </c:pt>
                <c:pt idx="1336">
                  <c:v>1.3073108514684018E-2</c:v>
                </c:pt>
                <c:pt idx="1337">
                  <c:v>1.3063376231310375E-2</c:v>
                </c:pt>
                <c:pt idx="1338">
                  <c:v>1.305363528660175E-2</c:v>
                </c:pt>
                <c:pt idx="1339">
                  <c:v>1.3043885680639189E-2</c:v>
                </c:pt>
                <c:pt idx="1340">
                  <c:v>1.3034127413260599E-2</c:v>
                </c:pt>
                <c:pt idx="1341">
                  <c:v>1.302436048446598E-2</c:v>
                </c:pt>
                <c:pt idx="1342">
                  <c:v>1.3014584894498471E-2</c:v>
                </c:pt>
                <c:pt idx="1343">
                  <c:v>1.300480064319598E-2</c:v>
                </c:pt>
                <c:pt idx="1344">
                  <c:v>1.2995007730477459E-2</c:v>
                </c:pt>
                <c:pt idx="1345">
                  <c:v>1.2985206156423956E-2</c:v>
                </c:pt>
                <c:pt idx="1346">
                  <c:v>1.2975395921116517E-2</c:v>
                </c:pt>
                <c:pt idx="1347">
                  <c:v>1.2965577024474095E-2</c:v>
                </c:pt>
                <c:pt idx="1348">
                  <c:v>1.2955749466496691E-2</c:v>
                </c:pt>
                <c:pt idx="1349">
                  <c:v>1.2945913247184304E-2</c:v>
                </c:pt>
                <c:pt idx="1350">
                  <c:v>1.2936068366536935E-2</c:v>
                </c:pt>
                <c:pt idx="1351">
                  <c:v>1.2926214824554583E-2</c:v>
                </c:pt>
                <c:pt idx="1352">
                  <c:v>1.2916352621237248E-2</c:v>
                </c:pt>
                <c:pt idx="1353">
                  <c:v>1.2906481756665977E-2</c:v>
                </c:pt>
                <c:pt idx="1354">
                  <c:v>1.2896602230759724E-2</c:v>
                </c:pt>
                <c:pt idx="1355">
                  <c:v>1.2886714043518488E-2</c:v>
                </c:pt>
                <c:pt idx="1356">
                  <c:v>1.2876817194942269E-2</c:v>
                </c:pt>
                <c:pt idx="1357">
                  <c:v>1.2866911685112115E-2</c:v>
                </c:pt>
                <c:pt idx="1358">
                  <c:v>1.2856997513865931E-2</c:v>
                </c:pt>
                <c:pt idx="1359">
                  <c:v>1.2847074681284765E-2</c:v>
                </c:pt>
                <c:pt idx="1360">
                  <c:v>1.2837143187530708E-2</c:v>
                </c:pt>
                <c:pt idx="1361">
                  <c:v>1.2827203032279577E-2</c:v>
                </c:pt>
                <c:pt idx="1362">
                  <c:v>1.2817254215855556E-2</c:v>
                </c:pt>
                <c:pt idx="1363">
                  <c:v>1.2807296738096552E-2</c:v>
                </c:pt>
                <c:pt idx="1364">
                  <c:v>1.2797330599002565E-2</c:v>
                </c:pt>
                <c:pt idx="1365">
                  <c:v>1.2787355798573596E-2</c:v>
                </c:pt>
                <c:pt idx="1366">
                  <c:v>1.2777372336890691E-2</c:v>
                </c:pt>
                <c:pt idx="1367">
                  <c:v>1.2767380213791757E-2</c:v>
                </c:pt>
                <c:pt idx="1368">
                  <c:v>1.2757379429519933E-2</c:v>
                </c:pt>
                <c:pt idx="1369">
                  <c:v>1.274736998383208E-2</c:v>
                </c:pt>
                <c:pt idx="1370">
                  <c:v>1.2737351876809244E-2</c:v>
                </c:pt>
                <c:pt idx="1371">
                  <c:v>1.2727325108532472E-2</c:v>
                </c:pt>
                <c:pt idx="1372">
                  <c:v>1.2717289679001764E-2</c:v>
                </c:pt>
                <c:pt idx="1373">
                  <c:v>1.2707245588136074E-2</c:v>
                </c:pt>
                <c:pt idx="1374">
                  <c:v>1.2697192835854354E-2</c:v>
                </c:pt>
                <c:pt idx="1375">
                  <c:v>1.2687131422399744E-2</c:v>
                </c:pt>
                <c:pt idx="1376">
                  <c:v>1.2677061347529106E-2</c:v>
                </c:pt>
                <c:pt idx="1377">
                  <c:v>1.2666982611485578E-2</c:v>
                </c:pt>
                <c:pt idx="1378">
                  <c:v>1.265689521402602E-2</c:v>
                </c:pt>
                <c:pt idx="1379">
                  <c:v>1.2646799155393573E-2</c:v>
                </c:pt>
                <c:pt idx="1380">
                  <c:v>1.2636694435345097E-2</c:v>
                </c:pt>
                <c:pt idx="1381">
                  <c:v>1.2626581053961639E-2</c:v>
                </c:pt>
                <c:pt idx="1382">
                  <c:v>1.2616459011324244E-2</c:v>
                </c:pt>
                <c:pt idx="1383">
                  <c:v>1.2606328307432912E-2</c:v>
                </c:pt>
                <c:pt idx="1384">
                  <c:v>1.2596188942287645E-2</c:v>
                </c:pt>
                <c:pt idx="1385">
                  <c:v>1.2586040915645302E-2</c:v>
                </c:pt>
                <c:pt idx="1386">
                  <c:v>1.257588422783007E-2</c:v>
                </c:pt>
                <c:pt idx="1387">
                  <c:v>1.2565718878679855E-2</c:v>
                </c:pt>
                <c:pt idx="1388">
                  <c:v>1.2555544868356749E-2</c:v>
                </c:pt>
                <c:pt idx="1389">
                  <c:v>1.2545362196617615E-2</c:v>
                </c:pt>
                <c:pt idx="1390">
                  <c:v>1.2535170863543499E-2</c:v>
                </c:pt>
                <c:pt idx="1391">
                  <c:v>1.2524970869296492E-2</c:v>
                </c:pt>
                <c:pt idx="1392">
                  <c:v>1.2514762213714503E-2</c:v>
                </c:pt>
                <c:pt idx="1393">
                  <c:v>1.2504544896797531E-2</c:v>
                </c:pt>
                <c:pt idx="1394">
                  <c:v>1.2494318918626623E-2</c:v>
                </c:pt>
                <c:pt idx="1395">
                  <c:v>1.2484084279120733E-2</c:v>
                </c:pt>
                <c:pt idx="1396">
                  <c:v>1.2473840978360906E-2</c:v>
                </c:pt>
                <c:pt idx="1397">
                  <c:v>1.2463589016347143E-2</c:v>
                </c:pt>
                <c:pt idx="1398">
                  <c:v>1.2453328392998397E-2</c:v>
                </c:pt>
                <c:pt idx="1399">
                  <c:v>1.2443059108314669E-2</c:v>
                </c:pt>
                <c:pt idx="1400">
                  <c:v>1.2432781162377005E-2</c:v>
                </c:pt>
                <c:pt idx="1401">
                  <c:v>1.2422494555185404E-2</c:v>
                </c:pt>
                <c:pt idx="1402">
                  <c:v>1.2412199286739867E-2</c:v>
                </c:pt>
                <c:pt idx="1403">
                  <c:v>1.2401895356878301E-2</c:v>
                </c:pt>
                <c:pt idx="1404">
                  <c:v>1.2391582765843845E-2</c:v>
                </c:pt>
                <c:pt idx="1405">
                  <c:v>1.2381261513474406E-2</c:v>
                </c:pt>
                <c:pt idx="1406">
                  <c:v>1.2370931599851032E-2</c:v>
                </c:pt>
                <c:pt idx="1407">
                  <c:v>1.2360593024892674E-2</c:v>
                </c:pt>
                <c:pt idx="1408">
                  <c:v>1.2350245788680381E-2</c:v>
                </c:pt>
                <c:pt idx="1409">
                  <c:v>1.2339889891214151E-2</c:v>
                </c:pt>
                <c:pt idx="1410">
                  <c:v>1.2329525332493985E-2</c:v>
                </c:pt>
                <c:pt idx="1411">
                  <c:v>1.2319152112438836E-2</c:v>
                </c:pt>
                <c:pt idx="1412">
                  <c:v>1.2308770231129751E-2</c:v>
                </c:pt>
                <c:pt idx="1413">
                  <c:v>1.229837968856673E-2</c:v>
                </c:pt>
                <c:pt idx="1414">
                  <c:v>1.2287980484668726E-2</c:v>
                </c:pt>
                <c:pt idx="1415">
                  <c:v>1.2277572619435739E-2</c:v>
                </c:pt>
                <c:pt idx="1416">
                  <c:v>1.2267156092948817E-2</c:v>
                </c:pt>
                <c:pt idx="1417">
                  <c:v>1.2256730905289004E-2</c:v>
                </c:pt>
                <c:pt idx="1418">
                  <c:v>1.2246297056294209E-2</c:v>
                </c:pt>
                <c:pt idx="1419">
                  <c:v>1.2235854546045477E-2</c:v>
                </c:pt>
                <c:pt idx="1420">
                  <c:v>1.2225403374542809E-2</c:v>
                </c:pt>
                <c:pt idx="1421">
                  <c:v>1.2214943541786205E-2</c:v>
                </c:pt>
                <c:pt idx="1422">
                  <c:v>1.2204475047694618E-2</c:v>
                </c:pt>
                <c:pt idx="1423">
                  <c:v>1.2193997892268049E-2</c:v>
                </c:pt>
                <c:pt idx="1424">
                  <c:v>1.2182013394832492E-2</c:v>
                </c:pt>
                <c:pt idx="1425">
                  <c:v>1.2171517679645527E-2</c:v>
                </c:pt>
                <c:pt idx="1426">
                  <c:v>1.2161013303204626E-2</c:v>
                </c:pt>
                <c:pt idx="1427">
                  <c:v>1.2150500265428743E-2</c:v>
                </c:pt>
                <c:pt idx="1428">
                  <c:v>1.2139978566398923E-2</c:v>
                </c:pt>
                <c:pt idx="1429">
                  <c:v>1.2129448206115168E-2</c:v>
                </c:pt>
                <c:pt idx="1430">
                  <c:v>1.2118909184577475E-2</c:v>
                </c:pt>
                <c:pt idx="1431">
                  <c:v>1.2108361501704801E-2</c:v>
                </c:pt>
                <c:pt idx="1432">
                  <c:v>1.2097805157659236E-2</c:v>
                </c:pt>
                <c:pt idx="1433">
                  <c:v>1.2087240152278689E-2</c:v>
                </c:pt>
                <c:pt idx="1434">
                  <c:v>1.2076666485725251E-2</c:v>
                </c:pt>
                <c:pt idx="1435">
                  <c:v>1.2066084157836832E-2</c:v>
                </c:pt>
                <c:pt idx="1436">
                  <c:v>1.2055493168775522E-2</c:v>
                </c:pt>
                <c:pt idx="1437">
                  <c:v>1.2044893518298183E-2</c:v>
                </c:pt>
                <c:pt idx="1438">
                  <c:v>1.2034285206729001E-2</c:v>
                </c:pt>
                <c:pt idx="1439">
                  <c:v>1.2021424828229321E-2</c:v>
                </c:pt>
                <c:pt idx="1440">
                  <c:v>1.2013042599585688E-2</c:v>
                </c:pt>
                <c:pt idx="1441">
                  <c:v>1.2002408304173651E-2</c:v>
                </c:pt>
                <c:pt idx="1442">
                  <c:v>1.1991765347507677E-2</c:v>
                </c:pt>
                <c:pt idx="1443">
                  <c:v>1.1981113729587767E-2</c:v>
                </c:pt>
                <c:pt idx="1444">
                  <c:v>1.1970453450332874E-2</c:v>
                </c:pt>
                <c:pt idx="1445">
                  <c:v>1.1959784509905091E-2</c:v>
                </c:pt>
                <c:pt idx="1446">
                  <c:v>1.1949106908223373E-2</c:v>
                </c:pt>
                <c:pt idx="1447">
                  <c:v>1.1938420645287717E-2</c:v>
                </c:pt>
                <c:pt idx="1448">
                  <c:v>1.1927725721098126E-2</c:v>
                </c:pt>
                <c:pt idx="1449">
                  <c:v>1.1917022135654598E-2</c:v>
                </c:pt>
                <c:pt idx="1450">
                  <c:v>1.1906309888957134E-2</c:v>
                </c:pt>
                <c:pt idx="1451">
                  <c:v>1.1895588981005734E-2</c:v>
                </c:pt>
                <c:pt idx="1452">
                  <c:v>1.1884865863975858E-2</c:v>
                </c:pt>
                <c:pt idx="1453">
                  <c:v>1.1874178902421262E-2</c:v>
                </c:pt>
                <c:pt idx="1454">
                  <c:v>1.1863534548598453E-2</c:v>
                </c:pt>
                <c:pt idx="1455">
                  <c:v>1.185293280234534E-2</c:v>
                </c:pt>
                <c:pt idx="1456">
                  <c:v>1.1842373663824013E-2</c:v>
                </c:pt>
                <c:pt idx="1457">
                  <c:v>1.1831857132872381E-2</c:v>
                </c:pt>
                <c:pt idx="1458">
                  <c:v>1.1821383209652536E-2</c:v>
                </c:pt>
                <c:pt idx="1459">
                  <c:v>1.1810951894002386E-2</c:v>
                </c:pt>
                <c:pt idx="1460">
                  <c:v>1.1800563186084023E-2</c:v>
                </c:pt>
                <c:pt idx="1461">
                  <c:v>1.1790217085735355E-2</c:v>
                </c:pt>
                <c:pt idx="1462">
                  <c:v>1.1779913592956381E-2</c:v>
                </c:pt>
                <c:pt idx="1463">
                  <c:v>1.1769652707909195E-2</c:v>
                </c:pt>
                <c:pt idx="1464">
                  <c:v>1.1759434430431703E-2</c:v>
                </c:pt>
                <c:pt idx="1465">
                  <c:v>1.1749258760604953E-2</c:v>
                </c:pt>
                <c:pt idx="1466">
                  <c:v>1.1739125698428943E-2</c:v>
                </c:pt>
                <c:pt idx="1467">
                  <c:v>1.1729035243903674E-2</c:v>
                </c:pt>
                <c:pt idx="1468">
                  <c:v>1.17189873969481E-2</c:v>
                </c:pt>
                <c:pt idx="1469">
                  <c:v>1.1708982157481174E-2</c:v>
                </c:pt>
                <c:pt idx="1470">
                  <c:v>1.1699019525827081E-2</c:v>
                </c:pt>
                <c:pt idx="1471">
                  <c:v>1.1689099501580591E-2</c:v>
                </c:pt>
                <c:pt idx="1472">
                  <c:v>1.1679222085065888E-2</c:v>
                </c:pt>
                <c:pt idx="1473">
                  <c:v>1.1669387276120879E-2</c:v>
                </c:pt>
                <c:pt idx="1474">
                  <c:v>1.1659595074745566E-2</c:v>
                </c:pt>
                <c:pt idx="1475">
                  <c:v>1.1649845480939947E-2</c:v>
                </c:pt>
                <c:pt idx="1476">
                  <c:v>1.1634610775428378E-2</c:v>
                </c:pt>
                <c:pt idx="1477">
                  <c:v>1.1624970743956409E-2</c:v>
                </c:pt>
                <c:pt idx="1478">
                  <c:v>1.1615373320135181E-2</c:v>
                </c:pt>
                <c:pt idx="1479">
                  <c:v>1.1605818503802601E-2</c:v>
                </c:pt>
                <c:pt idx="1480">
                  <c:v>1.1596306295120762E-2</c:v>
                </c:pt>
                <c:pt idx="1481">
                  <c:v>1.1586836694008618E-2</c:v>
                </c:pt>
                <c:pt idx="1482">
                  <c:v>1.1577409700385122E-2</c:v>
                </c:pt>
                <c:pt idx="1483">
                  <c:v>1.1568025314331321E-2</c:v>
                </c:pt>
                <c:pt idx="1484">
                  <c:v>1.155868353592826E-2</c:v>
                </c:pt>
                <c:pt idx="1485">
                  <c:v>1.1549384365013848E-2</c:v>
                </c:pt>
                <c:pt idx="1486">
                  <c:v>1.1540127801588085E-2</c:v>
                </c:pt>
                <c:pt idx="1487">
                  <c:v>1.1530913845813062E-2</c:v>
                </c:pt>
                <c:pt idx="1488">
                  <c:v>1.1521742497445642E-2</c:v>
                </c:pt>
                <c:pt idx="1489">
                  <c:v>1.1512613756728962E-2</c:v>
                </c:pt>
                <c:pt idx="1490">
                  <c:v>1.1502233082685276E-2</c:v>
                </c:pt>
                <c:pt idx="1491">
                  <c:v>1.1493195643845766E-2</c:v>
                </c:pt>
                <c:pt idx="1492">
                  <c:v>1.1484200812413858E-2</c:v>
                </c:pt>
                <c:pt idx="1493">
                  <c:v>1.1475248588632692E-2</c:v>
                </c:pt>
                <c:pt idx="1494">
                  <c:v>1.1466338972340173E-2</c:v>
                </c:pt>
                <c:pt idx="1495">
                  <c:v>1.1457471963617349E-2</c:v>
                </c:pt>
                <c:pt idx="1496">
                  <c:v>1.1448647562302128E-2</c:v>
                </c:pt>
                <c:pt idx="1497">
                  <c:v>1.1439865768556601E-2</c:v>
                </c:pt>
                <c:pt idx="1498">
                  <c:v>1.1431126582299722E-2</c:v>
                </c:pt>
                <c:pt idx="1499">
                  <c:v>1.1422430003612538E-2</c:v>
                </c:pt>
                <c:pt idx="1500">
                  <c:v>1.1413776032414003E-2</c:v>
                </c:pt>
                <c:pt idx="1501">
                  <c:v>1.1405164668623069E-2</c:v>
                </c:pt>
                <c:pt idx="1502">
                  <c:v>1.139659591240183E-2</c:v>
                </c:pt>
                <c:pt idx="1503">
                  <c:v>1.138806976366924E-2</c:v>
                </c:pt>
                <c:pt idx="1504">
                  <c:v>1.1379586222506344E-2</c:v>
                </c:pt>
                <c:pt idx="1505">
                  <c:v>1.137114528875105E-2</c:v>
                </c:pt>
                <c:pt idx="1506">
                  <c:v>1.1362746962484405E-2</c:v>
                </c:pt>
                <c:pt idx="1507">
                  <c:v>1.1354391243625361E-2</c:v>
                </c:pt>
                <c:pt idx="1508">
                  <c:v>1.1346078132417059E-2</c:v>
                </c:pt>
                <c:pt idx="1509">
                  <c:v>1.1337807628616359E-2</c:v>
                </c:pt>
                <c:pt idx="1510">
                  <c:v>1.1329579732304307E-2</c:v>
                </c:pt>
                <c:pt idx="1511">
                  <c:v>1.1321394443399857E-2</c:v>
                </c:pt>
                <c:pt idx="1512">
                  <c:v>1.1313251761984056E-2</c:v>
                </c:pt>
                <c:pt idx="1513">
                  <c:v>1.1305151688056903E-2</c:v>
                </c:pt>
                <c:pt idx="1514">
                  <c:v>1.1297094221618398E-2</c:v>
                </c:pt>
                <c:pt idx="1515">
                  <c:v>1.1289079362587495E-2</c:v>
                </c:pt>
                <c:pt idx="1516">
                  <c:v>1.1281107111045241E-2</c:v>
                </c:pt>
                <c:pt idx="1517">
                  <c:v>1.1273177466991635E-2</c:v>
                </c:pt>
                <c:pt idx="1518">
                  <c:v>1.1265290430345631E-2</c:v>
                </c:pt>
                <c:pt idx="1519">
                  <c:v>1.1257446001188276E-2</c:v>
                </c:pt>
                <c:pt idx="1520">
                  <c:v>1.1249644179438523E-2</c:v>
                </c:pt>
                <c:pt idx="1521">
                  <c:v>1.1241884965096371E-2</c:v>
                </c:pt>
                <c:pt idx="1522">
                  <c:v>1.1234168358242869E-2</c:v>
                </c:pt>
                <c:pt idx="1523">
                  <c:v>1.1226494358878014E-2</c:v>
                </c:pt>
                <c:pt idx="1524">
                  <c:v>1.1218862966920762E-2</c:v>
                </c:pt>
                <c:pt idx="1525">
                  <c:v>1.1211274182371112E-2</c:v>
                </c:pt>
                <c:pt idx="1526">
                  <c:v>1.1203728005229063E-2</c:v>
                </c:pt>
                <c:pt idx="1527">
                  <c:v>1.1196224435575663E-2</c:v>
                </c:pt>
                <c:pt idx="1528">
                  <c:v>1.1188763473329866E-2</c:v>
                </c:pt>
                <c:pt idx="1529">
                  <c:v>1.118134511849167E-2</c:v>
                </c:pt>
                <c:pt idx="1530">
                  <c:v>1.1173969371061077E-2</c:v>
                </c:pt>
                <c:pt idx="1531">
                  <c:v>1.1166636231038085E-2</c:v>
                </c:pt>
                <c:pt idx="1532">
                  <c:v>1.1159345698422696E-2</c:v>
                </c:pt>
                <c:pt idx="1533">
                  <c:v>1.1152097773295955E-2</c:v>
                </c:pt>
                <c:pt idx="1534">
                  <c:v>1.114489245549577E-2</c:v>
                </c:pt>
                <c:pt idx="1535">
                  <c:v>1.1137729745184233E-2</c:v>
                </c:pt>
                <c:pt idx="1536">
                  <c:v>1.1130609642199252E-2</c:v>
                </c:pt>
                <c:pt idx="1537">
                  <c:v>1.1123532146702919E-2</c:v>
                </c:pt>
                <c:pt idx="1538">
                  <c:v>1.1116497258614189E-2</c:v>
                </c:pt>
                <c:pt idx="1539">
                  <c:v>1.1109504977852014E-2</c:v>
                </c:pt>
                <c:pt idx="1540">
                  <c:v>1.1102555304497441E-2</c:v>
                </c:pt>
                <c:pt idx="1541">
                  <c:v>1.1095648238469424E-2</c:v>
                </c:pt>
                <c:pt idx="1542">
                  <c:v>1.1088783779930056E-2</c:v>
                </c:pt>
                <c:pt idx="1543">
                  <c:v>1.108196192879829E-2</c:v>
                </c:pt>
                <c:pt idx="1544">
                  <c:v>1.1075182684993079E-2</c:v>
                </c:pt>
                <c:pt idx="1545">
                  <c:v>1.1068446048595471E-2</c:v>
                </c:pt>
                <c:pt idx="1546">
                  <c:v>1.1061752019524418E-2</c:v>
                </c:pt>
                <c:pt idx="1547">
                  <c:v>1.1055100597860967E-2</c:v>
                </c:pt>
                <c:pt idx="1548">
                  <c:v>1.1048491783605119E-2</c:v>
                </c:pt>
                <c:pt idx="1549">
                  <c:v>1.1041925576756872E-2</c:v>
                </c:pt>
                <c:pt idx="1550">
                  <c:v>1.1035401977235182E-2</c:v>
                </c:pt>
                <c:pt idx="1551">
                  <c:v>1.1028920985040047E-2</c:v>
                </c:pt>
                <c:pt idx="1552">
                  <c:v>1.1022482600252514E-2</c:v>
                </c:pt>
                <c:pt idx="1553">
                  <c:v>1.1016086822872584E-2</c:v>
                </c:pt>
                <c:pt idx="1554">
                  <c:v>1.1009733652819209E-2</c:v>
                </c:pt>
                <c:pt idx="1555">
                  <c:v>1.100342309009239E-2</c:v>
                </c:pt>
                <c:pt idx="1556">
                  <c:v>1.0997155134692127E-2</c:v>
                </c:pt>
                <c:pt idx="1557">
                  <c:v>1.0990929786780512E-2</c:v>
                </c:pt>
                <c:pt idx="1558">
                  <c:v>1.0984747046114407E-2</c:v>
                </c:pt>
                <c:pt idx="1559">
                  <c:v>1.0978606912855904E-2</c:v>
                </c:pt>
                <c:pt idx="1560">
                  <c:v>1.097250938684291E-2</c:v>
                </c:pt>
                <c:pt idx="1561">
                  <c:v>1.0966454468399611E-2</c:v>
                </c:pt>
                <c:pt idx="1562">
                  <c:v>1.0960442157039729E-2</c:v>
                </c:pt>
                <c:pt idx="1563">
                  <c:v>1.0954472453168496E-2</c:v>
                </c:pt>
                <c:pt idx="1564">
                  <c:v>1.0948545356623818E-2</c:v>
                </c:pt>
                <c:pt idx="1565">
                  <c:v>1.0942660867405696E-2</c:v>
                </c:pt>
                <c:pt idx="1566">
                  <c:v>1.093681898551413E-2</c:v>
                </c:pt>
                <c:pt idx="1567">
                  <c:v>1.0931019711030165E-2</c:v>
                </c:pt>
                <c:pt idx="1568">
                  <c:v>1.0925263043791711E-2</c:v>
                </c:pt>
                <c:pt idx="1569">
                  <c:v>1.0919548983879812E-2</c:v>
                </c:pt>
                <c:pt idx="1570">
                  <c:v>1.0913877531375515E-2</c:v>
                </c:pt>
                <c:pt idx="1571">
                  <c:v>1.0908248686116728E-2</c:v>
                </c:pt>
                <c:pt idx="1572">
                  <c:v>1.0902662448184497E-2</c:v>
                </c:pt>
                <c:pt idx="1573">
                  <c:v>1.0897118817740914E-2</c:v>
                </c:pt>
                <c:pt idx="1574">
                  <c:v>1.0891617794380748E-2</c:v>
                </c:pt>
                <c:pt idx="1575">
                  <c:v>1.088615937850923E-2</c:v>
                </c:pt>
                <c:pt idx="1576">
                  <c:v>1.0880743569802176E-2</c:v>
                </c:pt>
                <c:pt idx="1577">
                  <c:v>1.087537036858377E-2</c:v>
                </c:pt>
                <c:pt idx="1578">
                  <c:v>1.0870039774529827E-2</c:v>
                </c:pt>
                <c:pt idx="1579">
                  <c:v>1.0864751787883487E-2</c:v>
                </c:pt>
                <c:pt idx="1580">
                  <c:v>1.0858760546773594E-2</c:v>
                </c:pt>
                <c:pt idx="1581">
                  <c:v>1.0853563861437099E-2</c:v>
                </c:pt>
                <c:pt idx="1582">
                  <c:v>1.0848409783508206E-2</c:v>
                </c:pt>
                <c:pt idx="1583">
                  <c:v>1.0843298312743777E-2</c:v>
                </c:pt>
                <c:pt idx="1584">
                  <c:v>1.0838229449386949E-2</c:v>
                </c:pt>
                <c:pt idx="1585">
                  <c:v>1.0833203193275631E-2</c:v>
                </c:pt>
                <c:pt idx="1586">
                  <c:v>1.0828219544490869E-2</c:v>
                </c:pt>
                <c:pt idx="1587">
                  <c:v>1.0823278503032663E-2</c:v>
                </c:pt>
                <c:pt idx="1588">
                  <c:v>1.0818380068819966E-2</c:v>
                </c:pt>
                <c:pt idx="1589">
                  <c:v>1.0813524241933825E-2</c:v>
                </c:pt>
                <c:pt idx="1590">
                  <c:v>1.0808711022293194E-2</c:v>
                </c:pt>
                <c:pt idx="1591">
                  <c:v>1.0803940409979118E-2</c:v>
                </c:pt>
                <c:pt idx="1592">
                  <c:v>1.0799212404910552E-2</c:v>
                </c:pt>
                <c:pt idx="1593">
                  <c:v>1.0794527007168542E-2</c:v>
                </c:pt>
                <c:pt idx="1594">
                  <c:v>1.0789884216672041E-2</c:v>
                </c:pt>
                <c:pt idx="1595">
                  <c:v>1.0785284033502096E-2</c:v>
                </c:pt>
                <c:pt idx="1596">
                  <c:v>1.0780726457658707E-2</c:v>
                </c:pt>
                <c:pt idx="1597">
                  <c:v>1.0776211488979781E-2</c:v>
                </c:pt>
                <c:pt idx="1598">
                  <c:v>1.0771739127708457E-2</c:v>
                </c:pt>
                <c:pt idx="1599">
                  <c:v>1.0767309373601597E-2</c:v>
                </c:pt>
                <c:pt idx="1600">
                  <c:v>1.0762922226821292E-2</c:v>
                </c:pt>
                <c:pt idx="1601">
                  <c:v>1.0758577687367543E-2</c:v>
                </c:pt>
                <c:pt idx="1602">
                  <c:v>1.0754275755078258E-2</c:v>
                </c:pt>
                <c:pt idx="1603">
                  <c:v>1.0750016430115528E-2</c:v>
                </c:pt>
                <c:pt idx="1604">
                  <c:v>1.0745799712398307E-2</c:v>
                </c:pt>
                <c:pt idx="1605">
                  <c:v>1.0741625601926597E-2</c:v>
                </c:pt>
                <c:pt idx="1606">
                  <c:v>1.0737494098862488E-2</c:v>
                </c:pt>
                <c:pt idx="1607">
                  <c:v>1.0733405202962842E-2</c:v>
                </c:pt>
                <c:pt idx="1608">
                  <c:v>1.0729358914308706E-2</c:v>
                </c:pt>
                <c:pt idx="1609">
                  <c:v>1.072535523290008E-2</c:v>
                </c:pt>
                <c:pt idx="1610">
                  <c:v>1.072139415881801E-2</c:v>
                </c:pt>
                <c:pt idx="1611">
                  <c:v>1.0717475691981448E-2</c:v>
                </c:pt>
                <c:pt idx="1612">
                  <c:v>1.0713599832390397E-2</c:v>
                </c:pt>
                <c:pt idx="1613">
                  <c:v>1.0709766580044855E-2</c:v>
                </c:pt>
                <c:pt idx="1614">
                  <c:v>1.0705975934944822E-2</c:v>
                </c:pt>
                <c:pt idx="1615">
                  <c:v>1.07022278970903E-2</c:v>
                </c:pt>
                <c:pt idx="1616">
                  <c:v>1.0698522466562332E-2</c:v>
                </c:pt>
                <c:pt idx="1617">
                  <c:v>1.0694859643279875E-2</c:v>
                </c:pt>
                <c:pt idx="1618">
                  <c:v>1.069123942716188E-2</c:v>
                </c:pt>
                <c:pt idx="1619">
                  <c:v>1.0687661818289396E-2</c:v>
                </c:pt>
                <c:pt idx="1620">
                  <c:v>1.0684126816743467E-2</c:v>
                </c:pt>
                <c:pt idx="1621">
                  <c:v>1.0680634422443047E-2</c:v>
                </c:pt>
                <c:pt idx="1622">
                  <c:v>1.0677184635307091E-2</c:v>
                </c:pt>
                <c:pt idx="1623">
                  <c:v>1.0673777455578737E-2</c:v>
                </c:pt>
                <c:pt idx="1624">
                  <c:v>1.06704128829338E-2</c:v>
                </c:pt>
                <c:pt idx="1625">
                  <c:v>1.0667090917534372E-2</c:v>
                </c:pt>
                <c:pt idx="1626">
                  <c:v>1.0663811559380454E-2</c:v>
                </c:pt>
                <c:pt idx="1627">
                  <c:v>1.0660574808553092E-2</c:v>
                </c:pt>
                <c:pt idx="1628">
                  <c:v>1.0657380664971239E-2</c:v>
                </c:pt>
                <c:pt idx="1629">
                  <c:v>1.0654229128553849E-2</c:v>
                </c:pt>
                <c:pt idx="1630">
                  <c:v>1.0651120199381969E-2</c:v>
                </c:pt>
                <c:pt idx="1631">
                  <c:v>1.0648053877455599E-2</c:v>
                </c:pt>
                <c:pt idx="1632">
                  <c:v>1.0645030162693692E-2</c:v>
                </c:pt>
                <c:pt idx="1633">
                  <c:v>1.064204905525834E-2</c:v>
                </c:pt>
                <c:pt idx="1634">
                  <c:v>1.0639110554987452E-2</c:v>
                </c:pt>
                <c:pt idx="1635">
                  <c:v>1.063621466204312E-2</c:v>
                </c:pt>
                <c:pt idx="1636">
                  <c:v>1.0633361376263251E-2</c:v>
                </c:pt>
                <c:pt idx="1637">
                  <c:v>1.0630550697728891E-2</c:v>
                </c:pt>
                <c:pt idx="1638">
                  <c:v>1.0627782626440041E-2</c:v>
                </c:pt>
                <c:pt idx="1639">
                  <c:v>1.0625057162234608E-2</c:v>
                </c:pt>
                <c:pt idx="1640">
                  <c:v>1.0622374305436777E-2</c:v>
                </c:pt>
                <c:pt idx="1641">
                  <c:v>1.0619734055803409E-2</c:v>
                </c:pt>
                <c:pt idx="1642">
                  <c:v>1.0617136413415551E-2</c:v>
                </c:pt>
                <c:pt idx="1643">
                  <c:v>1.0614581378192156E-2</c:v>
                </c:pt>
                <c:pt idx="1644">
                  <c:v>1.0612068950214271E-2</c:v>
                </c:pt>
                <c:pt idx="1645">
                  <c:v>1.0609599129481895E-2</c:v>
                </c:pt>
                <c:pt idx="1646">
                  <c:v>1.0607171915995028E-2</c:v>
                </c:pt>
                <c:pt idx="1647">
                  <c:v>1.0604787309672625E-2</c:v>
                </c:pt>
                <c:pt idx="1648">
                  <c:v>1.0602445310514685E-2</c:v>
                </c:pt>
                <c:pt idx="1649">
                  <c:v>1.0600145918683301E-2</c:v>
                </c:pt>
                <c:pt idx="1650">
                  <c:v>1.0597889134016381E-2</c:v>
                </c:pt>
                <c:pt idx="1651">
                  <c:v>1.0595674956676016E-2</c:v>
                </c:pt>
                <c:pt idx="1652">
                  <c:v>1.0593503386419068E-2</c:v>
                </c:pt>
                <c:pt idx="1653">
                  <c:v>1.0591374423407629E-2</c:v>
                </c:pt>
                <c:pt idx="1654">
                  <c:v>1.0589288067560654E-2</c:v>
                </c:pt>
                <c:pt idx="1655">
                  <c:v>1.0587244318959188E-2</c:v>
                </c:pt>
                <c:pt idx="1656">
                  <c:v>1.0585243177603232E-2</c:v>
                </c:pt>
                <c:pt idx="1657">
                  <c:v>1.0583284643492785E-2</c:v>
                </c:pt>
                <c:pt idx="1658">
                  <c:v>1.0581368716546802E-2</c:v>
                </c:pt>
                <c:pt idx="1659">
                  <c:v>1.0579495396846328E-2</c:v>
                </c:pt>
                <c:pt idx="1660">
                  <c:v>1.0577664684310317E-2</c:v>
                </c:pt>
                <c:pt idx="1661">
                  <c:v>1.057587657893877E-2</c:v>
                </c:pt>
                <c:pt idx="1662">
                  <c:v>1.0574131080893778E-2</c:v>
                </c:pt>
                <c:pt idx="1663">
                  <c:v>1.057242819001325E-2</c:v>
                </c:pt>
                <c:pt idx="1664">
                  <c:v>1.0570767906216139E-2</c:v>
                </c:pt>
                <c:pt idx="1665">
                  <c:v>1.0569150229745583E-2</c:v>
                </c:pt>
                <c:pt idx="1666">
                  <c:v>1.0567575160439491E-2</c:v>
                </c:pt>
                <c:pt idx="1667">
                  <c:v>1.0566042698459954E-2</c:v>
                </c:pt>
                <c:pt idx="1668">
                  <c:v>1.0564552843563835E-2</c:v>
                </c:pt>
                <c:pt idx="1669">
                  <c:v>1.0563105595913225E-2</c:v>
                </c:pt>
                <c:pt idx="1670">
                  <c:v>1.0561700955427078E-2</c:v>
                </c:pt>
                <c:pt idx="1671">
                  <c:v>1.0560338922186441E-2</c:v>
                </c:pt>
                <c:pt idx="1672">
                  <c:v>1.0559019496110267E-2</c:v>
                </c:pt>
                <c:pt idx="1673">
                  <c:v>1.0557742677279602E-2</c:v>
                </c:pt>
                <c:pt idx="1674">
                  <c:v>1.0556508465694447E-2</c:v>
                </c:pt>
                <c:pt idx="1675">
                  <c:v>1.055531686119271E-2</c:v>
                </c:pt>
                <c:pt idx="1676">
                  <c:v>1.0554167863936481E-2</c:v>
                </c:pt>
                <c:pt idx="1677">
                  <c:v>1.0553061473844716E-2</c:v>
                </c:pt>
                <c:pt idx="1678">
                  <c:v>1.055199769099846E-2</c:v>
                </c:pt>
                <c:pt idx="1679">
                  <c:v>1.0550976515397714E-2</c:v>
                </c:pt>
                <c:pt idx="1680">
                  <c:v>1.0549997946961431E-2</c:v>
                </c:pt>
                <c:pt idx="1681">
                  <c:v>1.0549061985770658E-2</c:v>
                </c:pt>
                <c:pt idx="1682">
                  <c:v>1.0548168631663302E-2</c:v>
                </c:pt>
                <c:pt idx="1683">
                  <c:v>1.0547317884882501E-2</c:v>
                </c:pt>
                <c:pt idx="1684">
                  <c:v>1.0546397774804372E-2</c:v>
                </c:pt>
                <c:pt idx="1685">
                  <c:v>1.0545638329090279E-2</c:v>
                </c:pt>
                <c:pt idx="1686">
                  <c:v>1.0544921490540649E-2</c:v>
                </c:pt>
                <c:pt idx="1687">
                  <c:v>1.0544247259236528E-2</c:v>
                </c:pt>
                <c:pt idx="1688">
                  <c:v>1.0543615635177916E-2</c:v>
                </c:pt>
                <c:pt idx="1689">
                  <c:v>1.0543026618283768E-2</c:v>
                </c:pt>
                <c:pt idx="1690">
                  <c:v>1.0542480208554084E-2</c:v>
                </c:pt>
                <c:pt idx="1691">
                  <c:v>1.0541976406069908E-2</c:v>
                </c:pt>
                <c:pt idx="1692">
                  <c:v>1.054151521066915E-2</c:v>
                </c:pt>
                <c:pt idx="1693">
                  <c:v>1.0541096622594948E-2</c:v>
                </c:pt>
                <c:pt idx="1694">
                  <c:v>1.0540720641685208E-2</c:v>
                </c:pt>
                <c:pt idx="1695">
                  <c:v>1.0540387267858886E-2</c:v>
                </c:pt>
                <c:pt idx="1696">
                  <c:v>1.054009650135912E-2</c:v>
                </c:pt>
                <c:pt idx="1697">
                  <c:v>1.0539848342104863E-2</c:v>
                </c:pt>
                <c:pt idx="1698">
                  <c:v>1.0539642789934023E-2</c:v>
                </c:pt>
                <c:pt idx="1699">
                  <c:v>1.0539479844927646E-2</c:v>
                </c:pt>
                <c:pt idx="1700">
                  <c:v>1.0539942482044484E-2</c:v>
                </c:pt>
                <c:pt idx="1701">
                  <c:v>1.0539281776651421E-2</c:v>
                </c:pt>
                <c:pt idx="1702">
                  <c:v>1.0539246653219481E-2</c:v>
                </c:pt>
                <c:pt idx="1703">
                  <c:v>1.0539254137114096E-2</c:v>
                </c:pt>
                <c:pt idx="1704">
                  <c:v>1.0539304228092128E-2</c:v>
                </c:pt>
                <c:pt idx="1705">
                  <c:v>1.0539396926396716E-2</c:v>
                </c:pt>
                <c:pt idx="1706">
                  <c:v>1.0539532231784721E-2</c:v>
                </c:pt>
                <c:pt idx="1707">
                  <c:v>1.0539710144337189E-2</c:v>
                </c:pt>
                <c:pt idx="1708">
                  <c:v>1.0539930664216213E-2</c:v>
                </c:pt>
                <c:pt idx="1709">
                  <c:v>1.0540193791178654E-2</c:v>
                </c:pt>
                <c:pt idx="1710">
                  <c:v>1.0540499525386604E-2</c:v>
                </c:pt>
                <c:pt idx="1711">
                  <c:v>1.0540847866759018E-2</c:v>
                </c:pt>
                <c:pt idx="1712">
                  <c:v>1.0541204747896993E-2</c:v>
                </c:pt>
                <c:pt idx="1713">
                  <c:v>1.0541525639542471E-2</c:v>
                </c:pt>
                <c:pt idx="1714">
                  <c:v>1.0541810273432262E-2</c:v>
                </c:pt>
                <c:pt idx="1715">
                  <c:v>1.0542058649647412E-2</c:v>
                </c:pt>
                <c:pt idx="1716">
                  <c:v>1.0542270768106876E-2</c:v>
                </c:pt>
                <c:pt idx="1717">
                  <c:v>1.05424466288917E-2</c:v>
                </c:pt>
                <c:pt idx="1718">
                  <c:v>1.0542586232001883E-2</c:v>
                </c:pt>
                <c:pt idx="1719">
                  <c:v>1.0542689577275333E-2</c:v>
                </c:pt>
                <c:pt idx="1720">
                  <c:v>1.0542756664874142E-2</c:v>
                </c:pt>
                <c:pt idx="1721">
                  <c:v>1.0542787494798311E-2</c:v>
                </c:pt>
                <c:pt idx="1722">
                  <c:v>1.0542782066966794E-2</c:v>
                </c:pt>
                <c:pt idx="1723">
                  <c:v>1.0542740381460636E-2</c:v>
                </c:pt>
                <c:pt idx="1724">
                  <c:v>1.0542662438198791E-2</c:v>
                </c:pt>
                <c:pt idx="1725">
                  <c:v>1.0542548237262306E-2</c:v>
                </c:pt>
                <c:pt idx="1726">
                  <c:v>1.0542397778570134E-2</c:v>
                </c:pt>
                <c:pt idx="1727">
                  <c:v>1.0542211062203322E-2</c:v>
                </c:pt>
                <c:pt idx="1728">
                  <c:v>1.0541988088080823E-2</c:v>
                </c:pt>
                <c:pt idx="1729">
                  <c:v>1.0541728856202637E-2</c:v>
                </c:pt>
                <c:pt idx="1730">
                  <c:v>1.0541433366649811E-2</c:v>
                </c:pt>
                <c:pt idx="1731">
                  <c:v>1.0541101619422344E-2</c:v>
                </c:pt>
                <c:pt idx="1732">
                  <c:v>1.0540733614520237E-2</c:v>
                </c:pt>
                <c:pt idx="1733">
                  <c:v>1.0540329351781397E-2</c:v>
                </c:pt>
                <c:pt idx="1734">
                  <c:v>1.0539888831367916E-2</c:v>
                </c:pt>
                <c:pt idx="1735">
                  <c:v>1.0539412053279795E-2</c:v>
                </c:pt>
                <c:pt idx="1736">
                  <c:v>1.0539049820547838E-2</c:v>
                </c:pt>
                <c:pt idx="1737">
                  <c:v>1.0538490135329297E-2</c:v>
                </c:pt>
                <c:pt idx="1738">
                  <c:v>1.0537894190301897E-2</c:v>
                </c:pt>
                <c:pt idx="1739">
                  <c:v>1.0537261985465637E-2</c:v>
                </c:pt>
                <c:pt idx="1740">
                  <c:v>1.0536593520847534E-2</c:v>
                </c:pt>
                <c:pt idx="1741">
                  <c:v>1.0535888796420572E-2</c:v>
                </c:pt>
                <c:pt idx="1742">
                  <c:v>1.0535147812157735E-2</c:v>
                </c:pt>
                <c:pt idx="1743">
                  <c:v>1.0534370568140069E-2</c:v>
                </c:pt>
                <c:pt idx="1744">
                  <c:v>1.0533557064259515E-2</c:v>
                </c:pt>
                <c:pt idx="1745">
                  <c:v>1.0532707300597115E-2</c:v>
                </c:pt>
                <c:pt idx="1746">
                  <c:v>1.0531821277152872E-2</c:v>
                </c:pt>
                <c:pt idx="1747">
                  <c:v>1.053089899389977E-2</c:v>
                </c:pt>
                <c:pt idx="1748">
                  <c:v>1.052994045083781E-2</c:v>
                </c:pt>
                <c:pt idx="1749">
                  <c:v>1.0528945647994005E-2</c:v>
                </c:pt>
                <c:pt idx="1750">
                  <c:v>1.0527158225761557E-2</c:v>
                </c:pt>
                <c:pt idx="1751">
                  <c:v>1.0526075425972836E-2</c:v>
                </c:pt>
                <c:pt idx="1752">
                  <c:v>1.0524956368347382E-2</c:v>
                </c:pt>
                <c:pt idx="1753">
                  <c:v>1.0523801052966242E-2</c:v>
                </c:pt>
                <c:pt idx="1754">
                  <c:v>1.0522609479910461E-2</c:v>
                </c:pt>
                <c:pt idx="1755">
                  <c:v>1.0521381649180039E-2</c:v>
                </c:pt>
                <c:pt idx="1756">
                  <c:v>1.0520117560693931E-2</c:v>
                </c:pt>
                <c:pt idx="1757">
                  <c:v>1.0518817214533183E-2</c:v>
                </c:pt>
                <c:pt idx="1758">
                  <c:v>1.0517480610697794E-2</c:v>
                </c:pt>
                <c:pt idx="1759">
                  <c:v>1.0516107749106718E-2</c:v>
                </c:pt>
                <c:pt idx="1760">
                  <c:v>1.0514698629759955E-2</c:v>
                </c:pt>
                <c:pt idx="1761">
                  <c:v>1.0513253252738552E-2</c:v>
                </c:pt>
                <c:pt idx="1762">
                  <c:v>1.0511771618042509E-2</c:v>
                </c:pt>
                <c:pt idx="1763">
                  <c:v>1.0510253725590779E-2</c:v>
                </c:pt>
                <c:pt idx="1764">
                  <c:v>1.0508699575464409E-2</c:v>
                </c:pt>
                <c:pt idx="1765">
                  <c:v>1.0507109167744444E-2</c:v>
                </c:pt>
                <c:pt idx="1766">
                  <c:v>1.05054825021067E-2</c:v>
                </c:pt>
                <c:pt idx="1767">
                  <c:v>1.0503819578875362E-2</c:v>
                </c:pt>
                <c:pt idx="1768">
                  <c:v>1.0502120397969383E-2</c:v>
                </c:pt>
                <c:pt idx="1769">
                  <c:v>1.0500384959388764E-2</c:v>
                </c:pt>
                <c:pt idx="1770">
                  <c:v>1.0498613262971412E-2</c:v>
                </c:pt>
                <c:pt idx="1771">
                  <c:v>1.0496805308960466E-2</c:v>
                </c:pt>
                <c:pt idx="1772">
                  <c:v>1.0494961097193833E-2</c:v>
                </c:pt>
                <c:pt idx="1773">
                  <c:v>1.0493080627671514E-2</c:v>
                </c:pt>
                <c:pt idx="1774">
                  <c:v>1.04911639005556E-2</c:v>
                </c:pt>
                <c:pt idx="1775">
                  <c:v>1.0489210915684E-2</c:v>
                </c:pt>
                <c:pt idx="1776">
                  <c:v>1.0487221673137759E-2</c:v>
                </c:pt>
                <c:pt idx="1777">
                  <c:v>1.0485196172835831E-2</c:v>
                </c:pt>
                <c:pt idx="1778">
                  <c:v>1.0483134414940309E-2</c:v>
                </c:pt>
                <c:pt idx="1779">
                  <c:v>1.0481036399208055E-2</c:v>
                </c:pt>
                <c:pt idx="1780">
                  <c:v>1.0478902125882206E-2</c:v>
                </c:pt>
                <c:pt idx="1781">
                  <c:v>1.0476731594881716E-2</c:v>
                </c:pt>
                <c:pt idx="1782">
                  <c:v>1.0474524806044494E-2</c:v>
                </c:pt>
                <c:pt idx="1783">
                  <c:v>1.0472281759613677E-2</c:v>
                </c:pt>
                <c:pt idx="1784">
                  <c:v>1.0470002455427174E-2</c:v>
                </c:pt>
                <c:pt idx="1785">
                  <c:v>1.0467686893647077E-2</c:v>
                </c:pt>
                <c:pt idx="1786">
                  <c:v>1.0465335074111293E-2</c:v>
                </c:pt>
                <c:pt idx="1787">
                  <c:v>1.0462946996900868E-2</c:v>
                </c:pt>
                <c:pt idx="1788">
                  <c:v>1.0460522661934757E-2</c:v>
                </c:pt>
                <c:pt idx="1789">
                  <c:v>1.0458062069294005E-2</c:v>
                </c:pt>
                <c:pt idx="1790">
                  <c:v>1.0455565218978613E-2</c:v>
                </c:pt>
                <c:pt idx="1791">
                  <c:v>1.0453032111069627E-2</c:v>
                </c:pt>
                <c:pt idx="1792">
                  <c:v>1.0450462745404954E-2</c:v>
                </c:pt>
                <c:pt idx="1793">
                  <c:v>1.0447857121984594E-2</c:v>
                </c:pt>
                <c:pt idx="1794">
                  <c:v>1.0445215240889594E-2</c:v>
                </c:pt>
                <c:pt idx="1795">
                  <c:v>1.0442537102200999E-2</c:v>
                </c:pt>
                <c:pt idx="1796">
                  <c:v>1.0439822705756718E-2</c:v>
                </c:pt>
                <c:pt idx="1797">
                  <c:v>1.0437072051718843E-2</c:v>
                </c:pt>
                <c:pt idx="1798">
                  <c:v>1.0434285139844235E-2</c:v>
                </c:pt>
                <c:pt idx="1799">
                  <c:v>1.0431461970376033E-2</c:v>
                </c:pt>
                <c:pt idx="1800">
                  <c:v>1.042860254323319E-2</c:v>
                </c:pt>
                <c:pt idx="1801">
                  <c:v>1.042570685833466E-2</c:v>
                </c:pt>
                <c:pt idx="1802">
                  <c:v>1.0422774915842536E-2</c:v>
                </c:pt>
                <c:pt idx="1803">
                  <c:v>1.0419806715675772E-2</c:v>
                </c:pt>
                <c:pt idx="1804">
                  <c:v>1.0416802257753321E-2</c:v>
                </c:pt>
                <c:pt idx="1805">
                  <c:v>1.041376154215623E-2</c:v>
                </c:pt>
                <c:pt idx="1806">
                  <c:v>1.0410684568884498E-2</c:v>
                </c:pt>
                <c:pt idx="1807">
                  <c:v>1.0407571338019173E-2</c:v>
                </c:pt>
                <c:pt idx="1808">
                  <c:v>1.0404421849317114E-2</c:v>
                </c:pt>
                <c:pt idx="1809">
                  <c:v>1.0401236103102507E-2</c:v>
                </c:pt>
                <c:pt idx="1810">
                  <c:v>1.039801409921326E-2</c:v>
                </c:pt>
                <c:pt idx="1811">
                  <c:v>1.0394755837568326E-2</c:v>
                </c:pt>
                <c:pt idx="1812">
                  <c:v>1.0391461318248751E-2</c:v>
                </c:pt>
                <c:pt idx="1813">
                  <c:v>1.0388130541335583E-2</c:v>
                </c:pt>
                <c:pt idx="1814">
                  <c:v>1.0384763506666728E-2</c:v>
                </c:pt>
                <c:pt idx="1815">
                  <c:v>1.0381360214323232E-2</c:v>
                </c:pt>
                <c:pt idx="1816">
                  <c:v>1.0377920664305096E-2</c:v>
                </c:pt>
                <c:pt idx="1817">
                  <c:v>1.0374444856693366E-2</c:v>
                </c:pt>
                <c:pt idx="1818">
                  <c:v>1.0370932791488041E-2</c:v>
                </c:pt>
                <c:pt idx="1819">
                  <c:v>1.0367384468445984E-2</c:v>
                </c:pt>
                <c:pt idx="1820">
                  <c:v>1.0363799887810332E-2</c:v>
                </c:pt>
                <c:pt idx="1821">
                  <c:v>1.036017904950004E-2</c:v>
                </c:pt>
                <c:pt idx="1822">
                  <c:v>1.0356521953515108E-2</c:v>
                </c:pt>
                <c:pt idx="1823">
                  <c:v>1.0352828599936581E-2</c:v>
                </c:pt>
                <c:pt idx="1824">
                  <c:v>1.0349098988602368E-2</c:v>
                </c:pt>
                <c:pt idx="1825">
                  <c:v>1.034533311967456E-2</c:v>
                </c:pt>
                <c:pt idx="1826">
                  <c:v>1.0341530993072112E-2</c:v>
                </c:pt>
                <c:pt idx="1827">
                  <c:v>1.033769260887607E-2</c:v>
                </c:pt>
                <c:pt idx="1828">
                  <c:v>1.0333817966924341E-2</c:v>
                </c:pt>
                <c:pt idx="1829">
                  <c:v>1.0329907067379018E-2</c:v>
                </c:pt>
                <c:pt idx="1830">
                  <c:v>1.0325959910159055E-2</c:v>
                </c:pt>
                <c:pt idx="1831">
                  <c:v>1.0321976495264451E-2</c:v>
                </c:pt>
                <c:pt idx="1832">
                  <c:v>1.0317956822776253E-2</c:v>
                </c:pt>
                <c:pt idx="1833">
                  <c:v>1.0313900892613415E-2</c:v>
                </c:pt>
                <c:pt idx="1834">
                  <c:v>1.0309808704775936E-2</c:v>
                </c:pt>
                <c:pt idx="1835">
                  <c:v>1.0305680259344863E-2</c:v>
                </c:pt>
                <c:pt idx="1836">
                  <c:v>1.0301515556239149E-2</c:v>
                </c:pt>
                <c:pt idx="1837">
                  <c:v>1.0297314595458795E-2</c:v>
                </c:pt>
                <c:pt idx="1838">
                  <c:v>1.0293077377084847E-2</c:v>
                </c:pt>
                <c:pt idx="1839">
                  <c:v>1.0288803901036259E-2</c:v>
                </c:pt>
                <c:pt idx="1840">
                  <c:v>1.0284494167394076E-2</c:v>
                </c:pt>
                <c:pt idx="1841">
                  <c:v>1.0280148175996207E-2</c:v>
                </c:pt>
                <c:pt idx="1842">
                  <c:v>1.0275765927085789E-2</c:v>
                </c:pt>
                <c:pt idx="1843">
                  <c:v>1.0271347420500732E-2</c:v>
                </c:pt>
                <c:pt idx="1844">
                  <c:v>1.0266892656241033E-2</c:v>
                </c:pt>
                <c:pt idx="1845">
                  <c:v>1.0262401634387741E-2</c:v>
                </c:pt>
                <c:pt idx="1846">
                  <c:v>1.0257874354940855E-2</c:v>
                </c:pt>
                <c:pt idx="1847">
                  <c:v>1.0253310817819328E-2</c:v>
                </c:pt>
                <c:pt idx="1848">
                  <c:v>1.024871102302316E-2</c:v>
                </c:pt>
                <c:pt idx="1849">
                  <c:v>1.0244074970633399E-2</c:v>
                </c:pt>
                <c:pt idx="1850">
                  <c:v>1.0239402660650043E-2</c:v>
                </c:pt>
                <c:pt idx="1851">
                  <c:v>1.0234694092992047E-2</c:v>
                </c:pt>
                <c:pt idx="1852">
                  <c:v>1.0229949267740457E-2</c:v>
                </c:pt>
                <c:pt idx="1853">
                  <c:v>1.0225168184814226E-2</c:v>
                </c:pt>
                <c:pt idx="1854">
                  <c:v>1.0220350844375448E-2</c:v>
                </c:pt>
                <c:pt idx="1855">
                  <c:v>1.0215497246180982E-2</c:v>
                </c:pt>
                <c:pt idx="1856">
                  <c:v>1.0210607390555015E-2</c:v>
                </c:pt>
                <c:pt idx="1857">
                  <c:v>1.0205681277092316E-2</c:v>
                </c:pt>
                <c:pt idx="1858">
                  <c:v>1.0200718906117068E-2</c:v>
                </c:pt>
                <c:pt idx="1859">
                  <c:v>1.0195720277548226E-2</c:v>
                </c:pt>
                <c:pt idx="1860">
                  <c:v>1.019068539138579E-2</c:v>
                </c:pt>
                <c:pt idx="1861">
                  <c:v>1.0185614247548713E-2</c:v>
                </c:pt>
                <c:pt idx="1862">
                  <c:v>1.0180506846036996E-2</c:v>
                </c:pt>
                <c:pt idx="1863">
                  <c:v>1.0175363187093778E-2</c:v>
                </c:pt>
                <c:pt idx="1864">
                  <c:v>1.0170183270475919E-2</c:v>
                </c:pt>
                <c:pt idx="1865">
                  <c:v>1.0164967096183419E-2</c:v>
                </c:pt>
                <c:pt idx="1866">
                  <c:v>1.0159714664297326E-2</c:v>
                </c:pt>
                <c:pt idx="1867">
                  <c:v>1.0154425974898684E-2</c:v>
                </c:pt>
                <c:pt idx="1868">
                  <c:v>1.0149101027825402E-2</c:v>
                </c:pt>
                <c:pt idx="1869">
                  <c:v>1.0143739823158526E-2</c:v>
                </c:pt>
                <c:pt idx="1870">
                  <c:v>1.0138342360898056E-2</c:v>
                </c:pt>
                <c:pt idx="1871">
                  <c:v>1.0132908641125038E-2</c:v>
                </c:pt>
                <c:pt idx="1872">
                  <c:v>1.0127438663677379E-2</c:v>
                </c:pt>
                <c:pt idx="1873">
                  <c:v>1.012193242855508E-2</c:v>
                </c:pt>
                <c:pt idx="1874">
                  <c:v>1.011638993600128E-2</c:v>
                </c:pt>
                <c:pt idx="1875">
                  <c:v>1.0110811185772839E-2</c:v>
                </c:pt>
                <c:pt idx="1876">
                  <c:v>1.0105196177950804E-2</c:v>
                </c:pt>
                <c:pt idx="1877">
                  <c:v>1.0099544912616221E-2</c:v>
                </c:pt>
                <c:pt idx="1878">
                  <c:v>1.0093857389606997E-2</c:v>
                </c:pt>
                <c:pt idx="1879">
                  <c:v>1.0088133609085226E-2</c:v>
                </c:pt>
                <c:pt idx="1880">
                  <c:v>1.0082373570888814E-2</c:v>
                </c:pt>
                <c:pt idx="1881">
                  <c:v>1.0076577275260901E-2</c:v>
                </c:pt>
                <c:pt idx="1882">
                  <c:v>1.0070744721958347E-2</c:v>
                </c:pt>
                <c:pt idx="1883">
                  <c:v>1.0064875911062199E-2</c:v>
                </c:pt>
                <c:pt idx="1884">
                  <c:v>1.0058970842572457E-2</c:v>
                </c:pt>
                <c:pt idx="1885">
                  <c:v>1.0053029516651213E-2</c:v>
                </c:pt>
                <c:pt idx="1886">
                  <c:v>1.0047051933055329E-2</c:v>
                </c:pt>
                <c:pt idx="1887">
                  <c:v>1.004103809186585E-2</c:v>
                </c:pt>
                <c:pt idx="1888">
                  <c:v>1.0034987993163824E-2</c:v>
                </c:pt>
                <c:pt idx="1889">
                  <c:v>1.002890163694925E-2</c:v>
                </c:pt>
                <c:pt idx="1890">
                  <c:v>1.0022779023060036E-2</c:v>
                </c:pt>
                <c:pt idx="1891">
                  <c:v>1.0016620151658273E-2</c:v>
                </c:pt>
                <c:pt idx="1892">
                  <c:v>1.0009537044436412E-2</c:v>
                </c:pt>
                <c:pt idx="1893">
                  <c:v>1.0003300478341748E-2</c:v>
                </c:pt>
                <c:pt idx="1894">
                  <c:v>9.9970276545724435E-3</c:v>
                </c:pt>
                <c:pt idx="1895">
                  <c:v>9.9907185733716375E-3</c:v>
                </c:pt>
                <c:pt idx="1896">
                  <c:v>9.9843732344961911E-3</c:v>
                </c:pt>
                <c:pt idx="1897">
                  <c:v>9.9779916381081968E-3</c:v>
                </c:pt>
                <c:pt idx="1898">
                  <c:v>9.9715737842076546E-3</c:v>
                </c:pt>
                <c:pt idx="1899">
                  <c:v>9.965119672632472E-3</c:v>
                </c:pt>
                <c:pt idx="1900">
                  <c:v>9.9586293037068341E-3</c:v>
                </c:pt>
                <c:pt idx="1901">
                  <c:v>9.9521026770255094E-3</c:v>
                </c:pt>
                <c:pt idx="1902">
                  <c:v>9.9455397929937295E-3</c:v>
                </c:pt>
                <c:pt idx="1903">
                  <c:v>9.9389406513683554E-3</c:v>
                </c:pt>
                <c:pt idx="1904">
                  <c:v>9.9323052521493871E-3</c:v>
                </c:pt>
                <c:pt idx="1905">
                  <c:v>9.9256335954178709E-3</c:v>
                </c:pt>
                <c:pt idx="1906">
                  <c:v>9.9189256811738069E-3</c:v>
                </c:pt>
                <c:pt idx="1907">
                  <c:v>9.912181509417195E-3</c:v>
                </c:pt>
                <c:pt idx="1908">
                  <c:v>9.9054010800669889E-3</c:v>
                </c:pt>
                <c:pt idx="1909">
                  <c:v>9.8985843932852813E-3</c:v>
                </c:pt>
                <c:pt idx="1910">
                  <c:v>9.8917314489099795E-3</c:v>
                </c:pt>
                <c:pt idx="1911">
                  <c:v>9.884842247103176E-3</c:v>
                </c:pt>
                <c:pt idx="1912">
                  <c:v>9.8779167877027785E-3</c:v>
                </c:pt>
                <c:pt idx="1913">
                  <c:v>9.8709550707087867E-3</c:v>
                </c:pt>
                <c:pt idx="1914">
                  <c:v>9.8639570962832934E-3</c:v>
                </c:pt>
                <c:pt idx="1915">
                  <c:v>9.8569228644262985E-3</c:v>
                </c:pt>
                <c:pt idx="1916">
                  <c:v>9.8498523749757094E-3</c:v>
                </c:pt>
                <c:pt idx="1917">
                  <c:v>9.8427456279315262E-3</c:v>
                </c:pt>
                <c:pt idx="1918">
                  <c:v>9.8356026235368876E-3</c:v>
                </c:pt>
                <c:pt idx="1919">
                  <c:v>9.8284233614676086E-3</c:v>
                </c:pt>
                <c:pt idx="1920">
                  <c:v>9.8212078419668281E-3</c:v>
                </c:pt>
                <c:pt idx="1921">
                  <c:v>9.8139560649534996E-3</c:v>
                </c:pt>
                <c:pt idx="1922">
                  <c:v>9.8066680305086695E-3</c:v>
                </c:pt>
                <c:pt idx="1923">
                  <c:v>9.7993437384702453E-3</c:v>
                </c:pt>
                <c:pt idx="1924">
                  <c:v>9.7919831890813658E-3</c:v>
                </c:pt>
                <c:pt idx="1925">
                  <c:v>9.7845863820988921E-3</c:v>
                </c:pt>
                <c:pt idx="1926">
                  <c:v>9.7771533176038705E-3</c:v>
                </c:pt>
                <c:pt idx="1927">
                  <c:v>9.7696839957583936E-3</c:v>
                </c:pt>
                <c:pt idx="1928">
                  <c:v>9.7621784162382763E-3</c:v>
                </c:pt>
                <c:pt idx="1929">
                  <c:v>9.7546365793677037E-3</c:v>
                </c:pt>
                <c:pt idx="1930">
                  <c:v>9.7470584849845832E-3</c:v>
                </c:pt>
                <c:pt idx="1931">
                  <c:v>9.7394441330078685E-3</c:v>
                </c:pt>
                <c:pt idx="1932">
                  <c:v>9.7317935236806985E-3</c:v>
                </c:pt>
                <c:pt idx="1933">
                  <c:v>9.7241066569220269E-3</c:v>
                </c:pt>
                <c:pt idx="1934">
                  <c:v>9.7163835325697612E-3</c:v>
                </c:pt>
                <c:pt idx="1935">
                  <c:v>9.7086241507859938E-3</c:v>
                </c:pt>
                <c:pt idx="1936">
                  <c:v>9.7008285116517712E-3</c:v>
                </c:pt>
                <c:pt idx="1937">
                  <c:v>9.6929966148429081E-3</c:v>
                </c:pt>
                <c:pt idx="1938">
                  <c:v>9.685128460764636E-3</c:v>
                </c:pt>
                <c:pt idx="1939">
                  <c:v>9.6772240490927697E-3</c:v>
                </c:pt>
                <c:pt idx="1940">
                  <c:v>9.6692833799894018E-3</c:v>
                </c:pt>
                <c:pt idx="1941">
                  <c:v>9.6613064534545323E-3</c:v>
                </c:pt>
                <c:pt idx="1942">
                  <c:v>9.6532932694881612E-3</c:v>
                </c:pt>
                <c:pt idx="1943">
                  <c:v>9.6452438280092423E-3</c:v>
                </c:pt>
                <c:pt idx="1944">
                  <c:v>9.637158129179868E-3</c:v>
                </c:pt>
                <c:pt idx="1945">
                  <c:v>9.6290361727568996E-3</c:v>
                </c:pt>
                <c:pt idx="1946">
                  <c:v>9.6208779589834759E-3</c:v>
                </c:pt>
                <c:pt idx="1947">
                  <c:v>9.6126834877785505E-3</c:v>
                </c:pt>
                <c:pt idx="1948">
                  <c:v>9.6044527591421236E-3</c:v>
                </c:pt>
                <c:pt idx="1949">
                  <c:v>9.5961857730741951E-3</c:v>
                </c:pt>
                <c:pt idx="1950">
                  <c:v>9.5878825294937187E-3</c:v>
                </c:pt>
                <c:pt idx="1951">
                  <c:v>9.5795430284817407E-3</c:v>
                </c:pt>
                <c:pt idx="1952">
                  <c:v>9.5711672701193073E-3</c:v>
                </c:pt>
                <c:pt idx="1953">
                  <c:v>9.5627552542443262E-3</c:v>
                </c:pt>
                <c:pt idx="1954">
                  <c:v>9.5543069810188896E-3</c:v>
                </c:pt>
                <c:pt idx="1955">
                  <c:v>9.5458224503619515E-3</c:v>
                </c:pt>
                <c:pt idx="1956">
                  <c:v>9.5373016622735118E-3</c:v>
                </c:pt>
                <c:pt idx="1957">
                  <c:v>9.5287446168346168E-3</c:v>
                </c:pt>
                <c:pt idx="1958">
                  <c:v>9.5201513138831739E-3</c:v>
                </c:pt>
                <c:pt idx="1959">
                  <c:v>9.5115217535002294E-3</c:v>
                </c:pt>
                <c:pt idx="1960">
                  <c:v>9.5028559357668296E-3</c:v>
                </c:pt>
                <c:pt idx="1961">
                  <c:v>9.4941538606829745E-3</c:v>
                </c:pt>
                <c:pt idx="1962">
                  <c:v>9.4854155280865715E-3</c:v>
                </c:pt>
                <c:pt idx="1963">
                  <c:v>9.4766409381397132E-3</c:v>
                </c:pt>
                <c:pt idx="1964">
                  <c:v>9.4678300907613533E-3</c:v>
                </c:pt>
                <c:pt idx="1965">
                  <c:v>9.4589829860325381E-3</c:v>
                </c:pt>
                <c:pt idx="1966">
                  <c:v>9.4500996238722212E-3</c:v>
                </c:pt>
                <c:pt idx="1967">
                  <c:v>9.4411800043614491E-3</c:v>
                </c:pt>
                <c:pt idx="1968">
                  <c:v>9.4322241273381291E-3</c:v>
                </c:pt>
                <c:pt idx="1969">
                  <c:v>9.4232319931264463E-3</c:v>
                </c:pt>
                <c:pt idx="1970">
                  <c:v>9.414203601483262E-3</c:v>
                </c:pt>
                <c:pt idx="1971">
                  <c:v>9.405138952408576E-3</c:v>
                </c:pt>
                <c:pt idx="1972">
                  <c:v>9.3960617385668854E-3</c:v>
                </c:pt>
                <c:pt idx="1973">
                  <c:v>9.3870029285525458E-3</c:v>
                </c:pt>
                <c:pt idx="1974">
                  <c:v>9.3779627086099104E-3</c:v>
                </c:pt>
                <c:pt idx="1975">
                  <c:v>9.3689410789010719E-3</c:v>
                </c:pt>
                <c:pt idx="1976">
                  <c:v>9.3599380395070764E-3</c:v>
                </c:pt>
                <c:pt idx="1977">
                  <c:v>9.3509535902658314E-3</c:v>
                </c:pt>
                <c:pt idx="1978">
                  <c:v>9.3419877312583832E-3</c:v>
                </c:pt>
                <c:pt idx="1979">
                  <c:v>9.3330404624036856E-3</c:v>
                </c:pt>
                <c:pt idx="1980">
                  <c:v>9.324111783863831E-3</c:v>
                </c:pt>
                <c:pt idx="1981">
                  <c:v>9.3152016954767269E-3</c:v>
                </c:pt>
                <c:pt idx="1982">
                  <c:v>9.306310197404466E-3</c:v>
                </c:pt>
                <c:pt idx="1983">
                  <c:v>9.2974372894039092E-3</c:v>
                </c:pt>
                <c:pt idx="1984">
                  <c:v>9.2885829716371493E-3</c:v>
                </c:pt>
                <c:pt idx="1985">
                  <c:v>9.2797472441041862E-3</c:v>
                </c:pt>
                <c:pt idx="1986">
                  <c:v>9.2709301067239736E-3</c:v>
                </c:pt>
                <c:pt idx="1987">
                  <c:v>9.262131559658604E-3</c:v>
                </c:pt>
                <c:pt idx="1988">
                  <c:v>9.253351602745985E-3</c:v>
                </c:pt>
                <c:pt idx="1989">
                  <c:v>9.2445902359861165E-3</c:v>
                </c:pt>
                <c:pt idx="1990">
                  <c:v>9.2358474593789985E-3</c:v>
                </c:pt>
                <c:pt idx="1991">
                  <c:v>9.2271232731677699E-3</c:v>
                </c:pt>
                <c:pt idx="1992">
                  <c:v>9.2184176769471993E-3</c:v>
                </c:pt>
                <c:pt idx="1993">
                  <c:v>9.2097306710414717E-3</c:v>
                </c:pt>
                <c:pt idx="1994">
                  <c:v>9.2010622552884946E-3</c:v>
                </c:pt>
                <c:pt idx="1995">
                  <c:v>9.1924124297693144E-3</c:v>
                </c:pt>
                <c:pt idx="1996">
                  <c:v>9.1825496784170291E-3</c:v>
                </c:pt>
                <c:pt idx="1997">
                  <c:v>9.173939688927879E-3</c:v>
                </c:pt>
                <c:pt idx="1998">
                  <c:v>9.1653482896725258E-3</c:v>
                </c:pt>
                <c:pt idx="1999">
                  <c:v>9.1567754806509694E-3</c:v>
                </c:pt>
                <c:pt idx="2000">
                  <c:v>9.1482212617821634E-3</c:v>
                </c:pt>
                <c:pt idx="2001">
                  <c:v>9.1396856331471543E-3</c:v>
                </c:pt>
                <c:pt idx="2002">
                  <c:v>9.1311685945838494E-3</c:v>
                </c:pt>
                <c:pt idx="2003">
                  <c:v>9.1226701463353876E-3</c:v>
                </c:pt>
                <c:pt idx="2004">
                  <c:v>9.1141902881586301E-3</c:v>
                </c:pt>
                <c:pt idx="2005">
                  <c:v>9.1057290202156693E-3</c:v>
                </c:pt>
                <c:pt idx="2006">
                  <c:v>9.0972863424254591E-3</c:v>
                </c:pt>
                <c:pt idx="2007">
                  <c:v>9.0888622548690456E-3</c:v>
                </c:pt>
                <c:pt idx="2008">
                  <c:v>9.0804567573843364E-3</c:v>
                </c:pt>
                <c:pt idx="2009">
                  <c:v>9.072069850133424E-3</c:v>
                </c:pt>
                <c:pt idx="2010">
                  <c:v>9.0637015331163084E-3</c:v>
                </c:pt>
                <c:pt idx="2011">
                  <c:v>9.0534190504185652E-3</c:v>
                </c:pt>
                <c:pt idx="2012">
                  <c:v>9.0470206694592825E-3</c:v>
                </c:pt>
                <c:pt idx="2013">
                  <c:v>9.0387081229004185E-3</c:v>
                </c:pt>
                <c:pt idx="2014">
                  <c:v>9.0304141665753512E-3</c:v>
                </c:pt>
                <c:pt idx="2015">
                  <c:v>9.0221388002409419E-3</c:v>
                </c:pt>
                <c:pt idx="2016">
                  <c:v>9.013882024302422E-3</c:v>
                </c:pt>
                <c:pt idx="2017">
                  <c:v>9.0056438383545601E-3</c:v>
                </c:pt>
                <c:pt idx="2018">
                  <c:v>8.9974242426404949E-3</c:v>
                </c:pt>
                <c:pt idx="2019">
                  <c:v>8.9892232370791803E-3</c:v>
                </c:pt>
                <c:pt idx="2020">
                  <c:v>8.9810408215895698E-3</c:v>
                </c:pt>
                <c:pt idx="2021">
                  <c:v>8.9728769964148025E-3</c:v>
                </c:pt>
                <c:pt idx="2022">
                  <c:v>8.9647317613117394E-3</c:v>
                </c:pt>
                <c:pt idx="2023">
                  <c:v>8.9566051164424731E-3</c:v>
                </c:pt>
                <c:pt idx="2024">
                  <c:v>8.9484970615638648E-3</c:v>
                </c:pt>
                <c:pt idx="2025">
                  <c:v>8.9404075970000996E-3</c:v>
                </c:pt>
                <c:pt idx="2026">
                  <c:v>8.9323367224269923E-3</c:v>
                </c:pt>
                <c:pt idx="2027">
                  <c:v>8.9242844381687281E-3</c:v>
                </c:pt>
                <c:pt idx="2028">
                  <c:v>8.9162507440632144E-3</c:v>
                </c:pt>
                <c:pt idx="2029">
                  <c:v>8.9082356400294049E-3</c:v>
                </c:pt>
                <c:pt idx="2030">
                  <c:v>8.900239126148346E-3</c:v>
                </c:pt>
                <c:pt idx="2031">
                  <c:v>8.8922612024200376E-3</c:v>
                </c:pt>
                <c:pt idx="2032">
                  <c:v>8.8843018688444797E-3</c:v>
                </c:pt>
                <c:pt idx="2033">
                  <c:v>8.876361125340626E-3</c:v>
                </c:pt>
                <c:pt idx="2034">
                  <c:v>8.8684389720705692E-3</c:v>
                </c:pt>
                <c:pt idx="2035">
                  <c:v>8.8605354089532629E-3</c:v>
                </c:pt>
                <c:pt idx="2036">
                  <c:v>8.8526504359076608E-3</c:v>
                </c:pt>
                <c:pt idx="2037">
                  <c:v>8.8447840530958555E-3</c:v>
                </c:pt>
                <c:pt idx="2038">
                  <c:v>8.8369362603557544E-3</c:v>
                </c:pt>
                <c:pt idx="2039">
                  <c:v>8.8291070577684039E-3</c:v>
                </c:pt>
                <c:pt idx="2040">
                  <c:v>8.8212964453338039E-3</c:v>
                </c:pt>
                <c:pt idx="2041">
                  <c:v>8.8135044230519544E-3</c:v>
                </c:pt>
                <c:pt idx="2042">
                  <c:v>8.8057309908418091E-3</c:v>
                </c:pt>
                <c:pt idx="2043">
                  <c:v>8.7979761488654606E-3</c:v>
                </c:pt>
                <c:pt idx="2044">
                  <c:v>8.7902398968797701E-3</c:v>
                </c:pt>
                <c:pt idx="2045">
                  <c:v>8.7825222351278764E-3</c:v>
                </c:pt>
                <c:pt idx="2046">
                  <c:v>8.7748231633666407E-3</c:v>
                </c:pt>
                <c:pt idx="2047">
                  <c:v>8.7671426818392018E-3</c:v>
                </c:pt>
                <c:pt idx="2048">
                  <c:v>8.7575053314862643E-3</c:v>
                </c:pt>
                <c:pt idx="2049">
                  <c:v>8.7498669753031492E-3</c:v>
                </c:pt>
                <c:pt idx="2050">
                  <c:v>8.7422472104614624E-3</c:v>
                </c:pt>
                <c:pt idx="2051">
                  <c:v>8.7346460369612071E-3</c:v>
                </c:pt>
                <c:pt idx="2052">
                  <c:v>8.72706345480238E-3</c:v>
                </c:pt>
                <c:pt idx="2053">
                  <c:v>8.7194994639309513E-3</c:v>
                </c:pt>
                <c:pt idx="2054">
                  <c:v>8.7119540644009508E-3</c:v>
                </c:pt>
                <c:pt idx="2055">
                  <c:v>8.7044272561853653E-3</c:v>
                </c:pt>
                <c:pt idx="2056">
                  <c:v>8.6969190392841948E-3</c:v>
                </c:pt>
                <c:pt idx="2057">
                  <c:v>8.6894294136974359E-3</c:v>
                </c:pt>
                <c:pt idx="2058">
                  <c:v>8.6819583793980772E-3</c:v>
                </c:pt>
                <c:pt idx="2059">
                  <c:v>8.6745059364131318E-3</c:v>
                </c:pt>
                <c:pt idx="2060">
                  <c:v>8.6670720847155849E-3</c:v>
                </c:pt>
                <c:pt idx="2061">
                  <c:v>8.6596568243324512E-3</c:v>
                </c:pt>
                <c:pt idx="2062">
                  <c:v>8.6488907767634515E-3</c:v>
                </c:pt>
                <c:pt idx="2063">
                  <c:v>8.6415210157353428E-3</c:v>
                </c:pt>
                <c:pt idx="2064">
                  <c:v>8.6341698448599846E-3</c:v>
                </c:pt>
                <c:pt idx="2065">
                  <c:v>8.6268372640563307E-3</c:v>
                </c:pt>
                <c:pt idx="2066">
                  <c:v>8.6195232734054272E-3</c:v>
                </c:pt>
                <c:pt idx="2067">
                  <c:v>8.612227872826228E-3</c:v>
                </c:pt>
                <c:pt idx="2068">
                  <c:v>8.6049510623997794E-3</c:v>
                </c:pt>
                <c:pt idx="2069">
                  <c:v>8.5976928420450349E-3</c:v>
                </c:pt>
                <c:pt idx="2070">
                  <c:v>8.5904532117619947E-3</c:v>
                </c:pt>
                <c:pt idx="2071">
                  <c:v>8.583232171631705E-3</c:v>
                </c:pt>
                <c:pt idx="2072">
                  <c:v>8.5760297214920733E-3</c:v>
                </c:pt>
                <c:pt idx="2073">
                  <c:v>8.5688458615862384E-3</c:v>
                </c:pt>
                <c:pt idx="2074">
                  <c:v>8.5616805916710614E-3</c:v>
                </c:pt>
                <c:pt idx="2075">
                  <c:v>8.5545339118275887E-3</c:v>
                </c:pt>
                <c:pt idx="2076">
                  <c:v>8.5474058222179128E-3</c:v>
                </c:pt>
                <c:pt idx="2077">
                  <c:v>8.5402963225988948E-3</c:v>
                </c:pt>
                <c:pt idx="2078">
                  <c:v>8.5332054131326274E-3</c:v>
                </c:pt>
                <c:pt idx="2079">
                  <c:v>8.5261330937380642E-3</c:v>
                </c:pt>
                <c:pt idx="2080">
                  <c:v>8.5190793644152052E-3</c:v>
                </c:pt>
                <c:pt idx="2081">
                  <c:v>8.5120442251640505E-3</c:v>
                </c:pt>
                <c:pt idx="2082">
                  <c:v>8.5050276759846E-3</c:v>
                </c:pt>
                <c:pt idx="2083">
                  <c:v>8.4980297168768537E-3</c:v>
                </c:pt>
                <c:pt idx="2084">
                  <c:v>8.4910503480029043E-3</c:v>
                </c:pt>
                <c:pt idx="2085">
                  <c:v>8.4840895690385665E-3</c:v>
                </c:pt>
                <c:pt idx="2086">
                  <c:v>8.4771473803080255E-3</c:v>
                </c:pt>
                <c:pt idx="2087">
                  <c:v>8.4702237815681425E-3</c:v>
                </c:pt>
                <c:pt idx="2088">
                  <c:v>8.46331877298101E-3</c:v>
                </c:pt>
                <c:pt idx="2089">
                  <c:v>8.4564323543845354E-3</c:v>
                </c:pt>
                <c:pt idx="2090">
                  <c:v>8.4495645259408114E-3</c:v>
                </c:pt>
                <c:pt idx="2091">
                  <c:v>8.4427152875687916E-3</c:v>
                </c:pt>
                <c:pt idx="2092">
                  <c:v>8.4358846391874298E-3</c:v>
                </c:pt>
                <c:pt idx="2093">
                  <c:v>8.4290725809588185E-3</c:v>
                </c:pt>
                <c:pt idx="2094">
                  <c:v>8.4222791128019114E-3</c:v>
                </c:pt>
                <c:pt idx="2095">
                  <c:v>8.4155042346356623E-3</c:v>
                </c:pt>
                <c:pt idx="2096">
                  <c:v>8.40874794670321E-3</c:v>
                </c:pt>
                <c:pt idx="2097">
                  <c:v>8.4020102487614157E-3</c:v>
                </c:pt>
                <c:pt idx="2098">
                  <c:v>8.3952911408913256E-3</c:v>
                </c:pt>
                <c:pt idx="2099">
                  <c:v>8.3885906230118934E-3</c:v>
                </c:pt>
                <c:pt idx="2100">
                  <c:v>8.3819086952852118E-3</c:v>
                </c:pt>
                <c:pt idx="2101">
                  <c:v>8.3752453576302344E-3</c:v>
                </c:pt>
                <c:pt idx="2102">
                  <c:v>8.3686006100469612E-3</c:v>
                </c:pt>
                <c:pt idx="2103">
                  <c:v>8.361974452454346E-3</c:v>
                </c:pt>
                <c:pt idx="2104">
                  <c:v>8.3553668850144813E-3</c:v>
                </c:pt>
                <c:pt idx="2105">
                  <c:v>8.3487779075652746E-3</c:v>
                </c:pt>
                <c:pt idx="2106">
                  <c:v>8.3422075201877721E-3</c:v>
                </c:pt>
                <c:pt idx="2107">
                  <c:v>8.3356557229630202E-3</c:v>
                </c:pt>
                <c:pt idx="2108">
                  <c:v>8.3291225157289261E-3</c:v>
                </c:pt>
                <c:pt idx="2109">
                  <c:v>8.3226078985665364E-3</c:v>
                </c:pt>
                <c:pt idx="2110">
                  <c:v>8.3161118714758508E-3</c:v>
                </c:pt>
                <c:pt idx="2111">
                  <c:v>8.3096344343758233E-3</c:v>
                </c:pt>
                <c:pt idx="2112">
                  <c:v>8.3031755874285462E-3</c:v>
                </c:pt>
                <c:pt idx="2113">
                  <c:v>8.2967353304719271E-3</c:v>
                </c:pt>
                <c:pt idx="2114">
                  <c:v>8.2903136635870123E-3</c:v>
                </c:pt>
                <c:pt idx="2115">
                  <c:v>8.2839105867738017E-3</c:v>
                </c:pt>
                <c:pt idx="2116">
                  <c:v>8.277526099951249E-3</c:v>
                </c:pt>
                <c:pt idx="2117">
                  <c:v>8.2711602032004006E-3</c:v>
                </c:pt>
                <c:pt idx="2118">
                  <c:v>8.2648128966023027E-3</c:v>
                </c:pt>
                <c:pt idx="2119">
                  <c:v>8.2584841799138164E-3</c:v>
                </c:pt>
                <c:pt idx="2120">
                  <c:v>8.2521740533780807E-3</c:v>
                </c:pt>
                <c:pt idx="2121">
                  <c:v>8.245882516833003E-3</c:v>
                </c:pt>
                <c:pt idx="2122">
                  <c:v>8.2396095703596295E-3</c:v>
                </c:pt>
                <c:pt idx="2123">
                  <c:v>8.2333552139579602E-3</c:v>
                </c:pt>
                <c:pt idx="2124">
                  <c:v>8.2271194475469489E-3</c:v>
                </c:pt>
                <c:pt idx="2125">
                  <c:v>8.2209022712076418E-3</c:v>
                </c:pt>
                <c:pt idx="2126">
                  <c:v>8.214703684940039E-3</c:v>
                </c:pt>
                <c:pt idx="2127">
                  <c:v>8.2085236886630941E-3</c:v>
                </c:pt>
                <c:pt idx="2128">
                  <c:v>8.2023622824578535E-3</c:v>
                </c:pt>
                <c:pt idx="2129">
                  <c:v>8.1962194662432708E-3</c:v>
                </c:pt>
                <c:pt idx="2130">
                  <c:v>8.1900952401814386E-3</c:v>
                </c:pt>
                <c:pt idx="2131">
                  <c:v>8.1839896040292182E-3</c:v>
                </c:pt>
                <c:pt idx="2132">
                  <c:v>8.1779025579487019E-3</c:v>
                </c:pt>
                <c:pt idx="2133">
                  <c:v>8.1718341019398899E-3</c:v>
                </c:pt>
                <c:pt idx="2134">
                  <c:v>8.1657842360027821E-3</c:v>
                </c:pt>
                <c:pt idx="2135">
                  <c:v>8.159752959975286E-3</c:v>
                </c:pt>
                <c:pt idx="2136">
                  <c:v>8.1537402741005405E-3</c:v>
                </c:pt>
                <c:pt idx="2137">
                  <c:v>8.1477461782164529E-3</c:v>
                </c:pt>
                <c:pt idx="2138">
                  <c:v>8.1417706724040695E-3</c:v>
                </c:pt>
                <c:pt idx="2139">
                  <c:v>8.1358137565823441E-3</c:v>
                </c:pt>
                <c:pt idx="2140">
                  <c:v>8.1298754307512766E-3</c:v>
                </c:pt>
                <c:pt idx="2141">
                  <c:v>8.1239556949919134E-3</c:v>
                </c:pt>
                <c:pt idx="2142">
                  <c:v>8.1180545492232081E-3</c:v>
                </c:pt>
                <c:pt idx="2143">
                  <c:v>8.1121719935262071E-3</c:v>
                </c:pt>
                <c:pt idx="2144">
                  <c:v>8.106308027819864E-3</c:v>
                </c:pt>
                <c:pt idx="2145">
                  <c:v>8.1004626521852252E-3</c:v>
                </c:pt>
                <c:pt idx="2146">
                  <c:v>8.0946358665412443E-3</c:v>
                </c:pt>
                <c:pt idx="2147">
                  <c:v>8.0888276709689677E-3</c:v>
                </c:pt>
                <c:pt idx="2148">
                  <c:v>8.0830380654683953E-3</c:v>
                </c:pt>
                <c:pt idx="2149">
                  <c:v>8.0772670497963883E-3</c:v>
                </c:pt>
                <c:pt idx="2150">
                  <c:v>8.0715146242771318E-3</c:v>
                </c:pt>
                <c:pt idx="2151">
                  <c:v>8.0657807887485333E-3</c:v>
                </c:pt>
                <c:pt idx="2152">
                  <c:v>8.0592505971655015E-3</c:v>
                </c:pt>
                <c:pt idx="2153">
                  <c:v>8.0535565974237944E-3</c:v>
                </c:pt>
                <c:pt idx="2154">
                  <c:v>8.0478811876727452E-3</c:v>
                </c:pt>
                <c:pt idx="2155">
                  <c:v>8.042224367912354E-3</c:v>
                </c:pt>
                <c:pt idx="2156">
                  <c:v>8.036586138223667E-3</c:v>
                </c:pt>
                <c:pt idx="2157">
                  <c:v>8.0309664985256379E-3</c:v>
                </c:pt>
                <c:pt idx="2158">
                  <c:v>8.0253654488182669E-3</c:v>
                </c:pt>
                <c:pt idx="2159">
                  <c:v>8.0197829891826E-3</c:v>
                </c:pt>
                <c:pt idx="2160">
                  <c:v>8.0142191195375911E-3</c:v>
                </c:pt>
                <c:pt idx="2161">
                  <c:v>8.0086738398832402E-3</c:v>
                </c:pt>
                <c:pt idx="2162">
                  <c:v>8.0031471503005935E-3</c:v>
                </c:pt>
                <c:pt idx="2163">
                  <c:v>7.9976390506275585E-3</c:v>
                </c:pt>
                <c:pt idx="2164">
                  <c:v>7.9921495410262278E-3</c:v>
                </c:pt>
                <c:pt idx="2165">
                  <c:v>7.9866786213345087E-3</c:v>
                </c:pt>
                <c:pt idx="2166">
                  <c:v>7.9812262918765864E-3</c:v>
                </c:pt>
                <c:pt idx="2167">
                  <c:v>7.9757925521661832E-3</c:v>
                </c:pt>
                <c:pt idx="2168">
                  <c:v>7.9703774026085306E-3</c:v>
                </c:pt>
                <c:pt idx="2169">
                  <c:v>7.9649808430415359E-3</c:v>
                </c:pt>
                <c:pt idx="2170">
                  <c:v>7.9596028734651991E-3</c:v>
                </c:pt>
                <c:pt idx="2171">
                  <c:v>7.9542434939605666E-3</c:v>
                </c:pt>
                <c:pt idx="2172">
                  <c:v>7.9489027042844995E-3</c:v>
                </c:pt>
                <c:pt idx="2173">
                  <c:v>7.9435805046801367E-3</c:v>
                </c:pt>
                <c:pt idx="2174">
                  <c:v>7.9382768952285243E-3</c:v>
                </c:pt>
                <c:pt idx="2175">
                  <c:v>7.9329918756054774E-3</c:v>
                </c:pt>
                <c:pt idx="2176">
                  <c:v>7.9277254460541347E-3</c:v>
                </c:pt>
                <c:pt idx="2177">
                  <c:v>7.9224776064934499E-3</c:v>
                </c:pt>
                <c:pt idx="2178">
                  <c:v>7.9172483569234231E-3</c:v>
                </c:pt>
                <c:pt idx="2179">
                  <c:v>7.9120376973440543E-3</c:v>
                </c:pt>
                <c:pt idx="2180">
                  <c:v>7.9068456277553434E-3</c:v>
                </c:pt>
                <c:pt idx="2181">
                  <c:v>7.9016721481572905E-3</c:v>
                </c:pt>
                <c:pt idx="2182">
                  <c:v>7.8965172585498955E-3</c:v>
                </c:pt>
                <c:pt idx="2183">
                  <c:v>7.8913809589331585E-3</c:v>
                </c:pt>
                <c:pt idx="2184">
                  <c:v>7.8862632493881257E-3</c:v>
                </c:pt>
                <c:pt idx="2185">
                  <c:v>7.8811641297527046E-3</c:v>
                </c:pt>
                <c:pt idx="2186">
                  <c:v>7.8760836001889878E-3</c:v>
                </c:pt>
                <c:pt idx="2187">
                  <c:v>7.8710216604538363E-3</c:v>
                </c:pt>
                <c:pt idx="2188">
                  <c:v>7.8659783108714354E-3</c:v>
                </c:pt>
                <c:pt idx="2189">
                  <c:v>7.8609535511986461E-3</c:v>
                </c:pt>
                <c:pt idx="2190">
                  <c:v>7.8559473815165148E-3</c:v>
                </c:pt>
                <c:pt idx="2191">
                  <c:v>7.8509598018250415E-3</c:v>
                </c:pt>
                <c:pt idx="2192">
                  <c:v>7.8459908122052724E-3</c:v>
                </c:pt>
                <c:pt idx="2193">
                  <c:v>7.841040412495115E-3</c:v>
                </c:pt>
                <c:pt idx="2194">
                  <c:v>7.8361086027756155E-3</c:v>
                </c:pt>
                <c:pt idx="2195">
                  <c:v>7.831195383046774E-3</c:v>
                </c:pt>
                <c:pt idx="2196">
                  <c:v>7.8263007533085904E-3</c:v>
                </c:pt>
                <c:pt idx="2197">
                  <c:v>7.8214247135610648E-3</c:v>
                </c:pt>
                <c:pt idx="2198">
                  <c:v>7.8165672637231509E-3</c:v>
                </c:pt>
                <c:pt idx="2199">
                  <c:v>7.8117284039569412E-3</c:v>
                </c:pt>
                <c:pt idx="2200">
                  <c:v>7.8069081341003432E-3</c:v>
                </c:pt>
                <c:pt idx="2201">
                  <c:v>7.8021064542344032E-3</c:v>
                </c:pt>
                <c:pt idx="2202">
                  <c:v>7.7973233643591211E-3</c:v>
                </c:pt>
                <c:pt idx="2203">
                  <c:v>7.7925588645555433E-3</c:v>
                </c:pt>
                <c:pt idx="2204">
                  <c:v>7.7878129546615771E-3</c:v>
                </c:pt>
                <c:pt idx="2205">
                  <c:v>7.7830856346772226E-3</c:v>
                </c:pt>
                <c:pt idx="2206">
                  <c:v>7.7783769047645723E-3</c:v>
                </c:pt>
                <c:pt idx="2207">
                  <c:v>7.77368676484258E-3</c:v>
                </c:pt>
                <c:pt idx="2208">
                  <c:v>7.7690152147491531E-3</c:v>
                </c:pt>
                <c:pt idx="2209">
                  <c:v>7.7643622547274305E-3</c:v>
                </c:pt>
                <c:pt idx="2210">
                  <c:v>7.7597278846963658E-3</c:v>
                </c:pt>
                <c:pt idx="2211">
                  <c:v>7.7551121045749127E-3</c:v>
                </c:pt>
                <c:pt idx="2212">
                  <c:v>7.7505149144441177E-3</c:v>
                </c:pt>
                <c:pt idx="2213">
                  <c:v>7.7459363143850268E-3</c:v>
                </c:pt>
                <c:pt idx="2214">
                  <c:v>7.7413763042355477E-3</c:v>
                </c:pt>
                <c:pt idx="2215">
                  <c:v>7.7368348839956802E-3</c:v>
                </c:pt>
                <c:pt idx="2216">
                  <c:v>7.7323120537464707E-3</c:v>
                </c:pt>
                <c:pt idx="2217">
                  <c:v>7.7278078134879191E-3</c:v>
                </c:pt>
                <c:pt idx="2218">
                  <c:v>7.7233221632200255E-3</c:v>
                </c:pt>
                <c:pt idx="2219">
                  <c:v>7.7188551029427899E-3</c:v>
                </c:pt>
                <c:pt idx="2220">
                  <c:v>7.7144066325751659E-3</c:v>
                </c:pt>
                <c:pt idx="2221">
                  <c:v>7.7099767521981999E-3</c:v>
                </c:pt>
                <c:pt idx="2222">
                  <c:v>7.7055654617308456E-3</c:v>
                </c:pt>
                <c:pt idx="2223">
                  <c:v>7.7011727612541492E-3</c:v>
                </c:pt>
                <c:pt idx="2224">
                  <c:v>7.6967986507681108E-3</c:v>
                </c:pt>
                <c:pt idx="2225">
                  <c:v>7.692443130191684E-3</c:v>
                </c:pt>
                <c:pt idx="2226">
                  <c:v>7.6881061996059152E-3</c:v>
                </c:pt>
                <c:pt idx="2227">
                  <c:v>7.6837878590108044E-3</c:v>
                </c:pt>
                <c:pt idx="2228">
                  <c:v>7.6794881084063515E-3</c:v>
                </c:pt>
                <c:pt idx="2229">
                  <c:v>7.6752069477925566E-3</c:v>
                </c:pt>
                <c:pt idx="2230">
                  <c:v>7.6709443769262808E-3</c:v>
                </c:pt>
                <c:pt idx="2231">
                  <c:v>7.6667003962127556E-3</c:v>
                </c:pt>
                <c:pt idx="2232">
                  <c:v>7.662475005408842E-3</c:v>
                </c:pt>
                <c:pt idx="2233">
                  <c:v>7.65826820451454E-3</c:v>
                </c:pt>
                <c:pt idx="2234">
                  <c:v>7.6540799936108961E-3</c:v>
                </c:pt>
                <c:pt idx="2235">
                  <c:v>7.6499103727789564E-3</c:v>
                </c:pt>
                <c:pt idx="2236">
                  <c:v>7.6457593416945357E-3</c:v>
                </c:pt>
                <c:pt idx="2237">
                  <c:v>7.6416269006818194E-3</c:v>
                </c:pt>
                <c:pt idx="2238">
                  <c:v>7.6375130495787147E-3</c:v>
                </c:pt>
                <c:pt idx="2239">
                  <c:v>7.6334177885473142E-3</c:v>
                </c:pt>
                <c:pt idx="2240">
                  <c:v>7.6293411173444792E-3</c:v>
                </c:pt>
                <c:pt idx="2241">
                  <c:v>7.6252830361323021E-3</c:v>
                </c:pt>
                <c:pt idx="2242">
                  <c:v>7.6212435449107829E-3</c:v>
                </c:pt>
                <c:pt idx="2243">
                  <c:v>7.6172226436799217E-3</c:v>
                </c:pt>
                <c:pt idx="2244">
                  <c:v>7.6132203321965797E-3</c:v>
                </c:pt>
                <c:pt idx="2245">
                  <c:v>7.6092366107849418E-3</c:v>
                </c:pt>
                <c:pt idx="2246">
                  <c:v>7.605271479363962E-3</c:v>
                </c:pt>
                <c:pt idx="2247">
                  <c:v>7.6013249378525938E-3</c:v>
                </c:pt>
                <c:pt idx="2248">
                  <c:v>7.5973969862508373E-3</c:v>
                </c:pt>
                <c:pt idx="2249">
                  <c:v>7.5934876246397387E-3</c:v>
                </c:pt>
                <c:pt idx="2250">
                  <c:v>7.5895968530192981E-3</c:v>
                </c:pt>
                <c:pt idx="2251">
                  <c:v>7.5857246713084692E-3</c:v>
                </c:pt>
                <c:pt idx="2252">
                  <c:v>7.5818710795072519E-3</c:v>
                </c:pt>
                <c:pt idx="2253">
                  <c:v>7.5780360776966926E-3</c:v>
                </c:pt>
                <c:pt idx="2254">
                  <c:v>7.5742196658767913E-3</c:v>
                </c:pt>
                <c:pt idx="2255">
                  <c:v>7.5704218438854554E-3</c:v>
                </c:pt>
                <c:pt idx="2256">
                  <c:v>7.5666426118847774E-3</c:v>
                </c:pt>
                <c:pt idx="2257">
                  <c:v>7.5628819698747574E-3</c:v>
                </c:pt>
                <c:pt idx="2258">
                  <c:v>7.559139917774349E-3</c:v>
                </c:pt>
                <c:pt idx="2259">
                  <c:v>7.5554164556645986E-3</c:v>
                </c:pt>
                <c:pt idx="2260">
                  <c:v>7.5517115833834136E-3</c:v>
                </c:pt>
                <c:pt idx="2261">
                  <c:v>7.5480253011739329E-3</c:v>
                </c:pt>
                <c:pt idx="2262">
                  <c:v>7.5443576087119713E-3</c:v>
                </c:pt>
                <c:pt idx="2263">
                  <c:v>7.5407085064027601E-3</c:v>
                </c:pt>
                <c:pt idx="2264">
                  <c:v>7.5370779939221144E-3</c:v>
                </c:pt>
                <c:pt idx="2265">
                  <c:v>7.5334660713510804E-3</c:v>
                </c:pt>
                <c:pt idx="2266">
                  <c:v>7.5298727388517506E-3</c:v>
                </c:pt>
                <c:pt idx="2267">
                  <c:v>7.5262979961809862E-3</c:v>
                </c:pt>
                <c:pt idx="2268">
                  <c:v>7.5227418434198334E-3</c:v>
                </c:pt>
                <c:pt idx="2269">
                  <c:v>7.5192042806493387E-3</c:v>
                </c:pt>
                <c:pt idx="2270">
                  <c:v>7.5156853078695018E-3</c:v>
                </c:pt>
                <c:pt idx="2271">
                  <c:v>7.5121849249182304E-3</c:v>
                </c:pt>
                <c:pt idx="2272">
                  <c:v>7.5087031320386632E-3</c:v>
                </c:pt>
                <c:pt idx="2273">
                  <c:v>7.5052399289066152E-3</c:v>
                </c:pt>
                <c:pt idx="2274">
                  <c:v>7.5017953158462714E-3</c:v>
                </c:pt>
                <c:pt idx="2275">
                  <c:v>7.4983692926955392E-3</c:v>
                </c:pt>
                <c:pt idx="2276">
                  <c:v>7.4949618594544187E-3</c:v>
                </c:pt>
                <c:pt idx="2277">
                  <c:v>7.4915730161229099E-3</c:v>
                </c:pt>
                <c:pt idx="2278">
                  <c:v>7.4882027627820591E-3</c:v>
                </c:pt>
                <c:pt idx="2279">
                  <c:v>7.4848510993508199E-3</c:v>
                </c:pt>
                <c:pt idx="2280">
                  <c:v>7.4815180259102387E-3</c:v>
                </c:pt>
                <c:pt idx="2281">
                  <c:v>7.4782035422982229E-3</c:v>
                </c:pt>
                <c:pt idx="2282">
                  <c:v>7.4749076486768651E-3</c:v>
                </c:pt>
                <c:pt idx="2283">
                  <c:v>7.4716303449651189E-3</c:v>
                </c:pt>
                <c:pt idx="2284">
                  <c:v>7.4683716310819381E-3</c:v>
                </c:pt>
                <c:pt idx="2285">
                  <c:v>7.4651315072704616E-3</c:v>
                </c:pt>
                <c:pt idx="2286">
                  <c:v>7.4619099733685967E-3</c:v>
                </c:pt>
                <c:pt idx="2287">
                  <c:v>7.4587070293763436E-3</c:v>
                </c:pt>
                <c:pt idx="2288">
                  <c:v>7.4555226752937021E-3</c:v>
                </c:pt>
                <c:pt idx="2289">
                  <c:v>7.4523569110396259E-3</c:v>
                </c:pt>
                <c:pt idx="2290">
                  <c:v>7.4492097369383004E-3</c:v>
                </c:pt>
                <c:pt idx="2291">
                  <c:v>7.4460811526655402E-3</c:v>
                </c:pt>
                <c:pt idx="2292">
                  <c:v>7.4429711582213454E-3</c:v>
                </c:pt>
                <c:pt idx="2293">
                  <c:v>7.4398797537678085E-3</c:v>
                </c:pt>
                <c:pt idx="2294">
                  <c:v>7.4368069392238834E-3</c:v>
                </c:pt>
                <c:pt idx="2295">
                  <c:v>7.4337527146706162E-3</c:v>
                </c:pt>
                <c:pt idx="2296">
                  <c:v>7.4307170800269606E-3</c:v>
                </c:pt>
                <c:pt idx="2297">
                  <c:v>7.4277000352118705E-3</c:v>
                </c:pt>
                <c:pt idx="2298">
                  <c:v>7.4247015803874383E-3</c:v>
                </c:pt>
                <c:pt idx="2299">
                  <c:v>7.4217217154726178E-3</c:v>
                </c:pt>
                <c:pt idx="2300">
                  <c:v>7.418760440467409E-3</c:v>
                </c:pt>
                <c:pt idx="2301">
                  <c:v>7.4158177553718119E-3</c:v>
                </c:pt>
                <c:pt idx="2302">
                  <c:v>7.4128936602668727E-3</c:v>
                </c:pt>
                <c:pt idx="2303">
                  <c:v>7.4099881550715452E-3</c:v>
                </c:pt>
                <c:pt idx="2304">
                  <c:v>7.4071012397047831E-3</c:v>
                </c:pt>
                <c:pt idx="2305">
                  <c:v>7.4042329143286789E-3</c:v>
                </c:pt>
                <c:pt idx="2306">
                  <c:v>7.4013831788621864E-3</c:v>
                </c:pt>
                <c:pt idx="2307">
                  <c:v>7.3985520333053056E-3</c:v>
                </c:pt>
                <c:pt idx="2308">
                  <c:v>7.3946897210323366E-3</c:v>
                </c:pt>
                <c:pt idx="2309">
                  <c:v>7.3919036095707975E-3</c:v>
                </c:pt>
                <c:pt idx="2310">
                  <c:v>7.3891360888023181E-3</c:v>
                </c:pt>
                <c:pt idx="2311">
                  <c:v>7.3863871587539123E-3</c:v>
                </c:pt>
                <c:pt idx="2312">
                  <c:v>7.3836568194255809E-3</c:v>
                </c:pt>
                <c:pt idx="2313">
                  <c:v>7.3809450707632935E-3</c:v>
                </c:pt>
                <c:pt idx="2314">
                  <c:v>7.3782519128480963E-3</c:v>
                </c:pt>
                <c:pt idx="2315">
                  <c:v>7.3755773455989422E-3</c:v>
                </c:pt>
                <c:pt idx="2316">
                  <c:v>7.3729213690968782E-3</c:v>
                </c:pt>
                <c:pt idx="2317">
                  <c:v>7.3702839832878739E-3</c:v>
                </c:pt>
                <c:pt idx="2318">
                  <c:v>7.3676651881719275E-3</c:v>
                </c:pt>
                <c:pt idx="2319">
                  <c:v>7.3650649837490407E-3</c:v>
                </c:pt>
                <c:pt idx="2320">
                  <c:v>7.3624833700462284E-3</c:v>
                </c:pt>
                <c:pt idx="2321">
                  <c:v>7.3599203470094601E-3</c:v>
                </c:pt>
                <c:pt idx="2322">
                  <c:v>7.3561427529000856E-3</c:v>
                </c:pt>
                <c:pt idx="2323">
                  <c:v>7.3536249802441667E-3</c:v>
                </c:pt>
                <c:pt idx="2324">
                  <c:v>7.3511257974978594E-3</c:v>
                </c:pt>
                <c:pt idx="2325">
                  <c:v>7.3486452045801176E-3</c:v>
                </c:pt>
                <c:pt idx="2326">
                  <c:v>7.3461832014909412E-3</c:v>
                </c:pt>
                <c:pt idx="2327">
                  <c:v>7.343739788473469E-3</c:v>
                </c:pt>
                <c:pt idx="2328">
                  <c:v>7.3413149652845622E-3</c:v>
                </c:pt>
                <c:pt idx="2329">
                  <c:v>7.3389087320052671E-3</c:v>
                </c:pt>
                <c:pt idx="2330">
                  <c:v>7.3365210887166299E-3</c:v>
                </c:pt>
                <c:pt idx="2331">
                  <c:v>7.3341520353376044E-3</c:v>
                </c:pt>
                <c:pt idx="2332">
                  <c:v>7.331801571706098E-3</c:v>
                </c:pt>
                <c:pt idx="2333">
                  <c:v>7.3294696981462959E-3</c:v>
                </c:pt>
                <c:pt idx="2334">
                  <c:v>7.3271564144150592E-3</c:v>
                </c:pt>
                <c:pt idx="2335">
                  <c:v>7.3248617206744804E-3</c:v>
                </c:pt>
                <c:pt idx="2336">
                  <c:v>7.3225856166814207E-3</c:v>
                </c:pt>
                <c:pt idx="2337">
                  <c:v>7.320328102679019E-3</c:v>
                </c:pt>
                <c:pt idx="2338">
                  <c:v>7.3180891786672753E-3</c:v>
                </c:pt>
                <c:pt idx="2339">
                  <c:v>7.3158688444030506E-3</c:v>
                </c:pt>
                <c:pt idx="2340">
                  <c:v>7.3136671002105302E-3</c:v>
                </c:pt>
                <c:pt idx="2341">
                  <c:v>7.311483945765529E-3</c:v>
                </c:pt>
                <c:pt idx="2342">
                  <c:v>7.3093193813111856E-3</c:v>
                </c:pt>
                <c:pt idx="2343">
                  <c:v>7.307173406766454E-3</c:v>
                </c:pt>
                <c:pt idx="2344">
                  <c:v>7.3050460220502877E-3</c:v>
                </c:pt>
                <c:pt idx="2345">
                  <c:v>7.3029372273247795E-3</c:v>
                </c:pt>
                <c:pt idx="2346">
                  <c:v>7.3008470225088828E-3</c:v>
                </c:pt>
                <c:pt idx="2347">
                  <c:v>7.2987754075215516E-3</c:v>
                </c:pt>
                <c:pt idx="2348">
                  <c:v>7.2967223824438321E-3</c:v>
                </c:pt>
                <c:pt idx="2349">
                  <c:v>7.2946879473567705E-3</c:v>
                </c:pt>
                <c:pt idx="2350">
                  <c:v>7.2926721020982743E-3</c:v>
                </c:pt>
                <c:pt idx="2351">
                  <c:v>7.2906748466683435E-3</c:v>
                </c:pt>
                <c:pt idx="2352">
                  <c:v>7.288696181310117E-3</c:v>
                </c:pt>
                <c:pt idx="2353">
                  <c:v>7.2867361056994095E-3</c:v>
                </c:pt>
                <c:pt idx="2354">
                  <c:v>7.2847946200793601E-3</c:v>
                </c:pt>
                <c:pt idx="2355">
                  <c:v>7.282871724287876E-3</c:v>
                </c:pt>
                <c:pt idx="2356">
                  <c:v>7.2809674184870499E-3</c:v>
                </c:pt>
                <c:pt idx="2357">
                  <c:v>7.2790817025958354E-3</c:v>
                </c:pt>
                <c:pt idx="2358">
                  <c:v>7.2772145764521401E-3</c:v>
                </c:pt>
                <c:pt idx="2359">
                  <c:v>7.275366040380149E-3</c:v>
                </c:pt>
                <c:pt idx="2360">
                  <c:v>7.2735360941367233E-3</c:v>
                </c:pt>
                <c:pt idx="2361">
                  <c:v>7.2717247378029093E-3</c:v>
                </c:pt>
                <c:pt idx="2362">
                  <c:v>7.2699319712976607E-3</c:v>
                </c:pt>
                <c:pt idx="2363">
                  <c:v>7.26815779478307E-3</c:v>
                </c:pt>
                <c:pt idx="2364">
                  <c:v>7.2664022080970447E-3</c:v>
                </c:pt>
                <c:pt idx="2365">
                  <c:v>7.2646652114016774E-3</c:v>
                </c:pt>
                <c:pt idx="2366">
                  <c:v>7.2629468045348755E-3</c:v>
                </c:pt>
                <c:pt idx="2367">
                  <c:v>7.2612469875776853E-3</c:v>
                </c:pt>
                <c:pt idx="2368">
                  <c:v>7.2595657605301067E-3</c:v>
                </c:pt>
                <c:pt idx="2369">
                  <c:v>7.2579031233110936E-3</c:v>
                </c:pt>
                <c:pt idx="2370">
                  <c:v>7.2562590760827383E-3</c:v>
                </c:pt>
                <c:pt idx="2371">
                  <c:v>7.2546336186829485E-3</c:v>
                </c:pt>
                <c:pt idx="2372">
                  <c:v>7.2530267511927704E-3</c:v>
                </c:pt>
                <c:pt idx="2373">
                  <c:v>7.2514384736122039E-3</c:v>
                </c:pt>
                <c:pt idx="2374">
                  <c:v>7.2498687858602029E-3</c:v>
                </c:pt>
                <c:pt idx="2375">
                  <c:v>7.2483176880988598E-3</c:v>
                </c:pt>
                <c:pt idx="2376">
                  <c:v>7.2467851802471284E-3</c:v>
                </c:pt>
                <c:pt idx="2377">
                  <c:v>7.2452712622239623E-3</c:v>
                </c:pt>
                <c:pt idx="2378">
                  <c:v>7.243775934110408E-3</c:v>
                </c:pt>
                <c:pt idx="2379">
                  <c:v>7.242299195825419E-3</c:v>
                </c:pt>
                <c:pt idx="2380">
                  <c:v>7.2408410474500418E-3</c:v>
                </c:pt>
                <c:pt idx="2381">
                  <c:v>7.2394014890653224E-3</c:v>
                </c:pt>
                <c:pt idx="2382">
                  <c:v>7.2379805205902148E-3</c:v>
                </c:pt>
                <c:pt idx="2383">
                  <c:v>7.2365781418626263E-3</c:v>
                </c:pt>
                <c:pt idx="2384">
                  <c:v>7.235194353206742E-3</c:v>
                </c:pt>
                <c:pt idx="2385">
                  <c:v>7.2338291542983768E-3</c:v>
                </c:pt>
                <c:pt idx="2386">
                  <c:v>7.2324825453806696E-3</c:v>
                </c:pt>
                <c:pt idx="2387">
                  <c:v>7.2311545262104815E-3</c:v>
                </c:pt>
                <c:pt idx="2388">
                  <c:v>7.2298450970309514E-3</c:v>
                </c:pt>
                <c:pt idx="2389">
                  <c:v>7.2285542577610329E-3</c:v>
                </c:pt>
                <c:pt idx="2390">
                  <c:v>7.2272820084007261E-3</c:v>
                </c:pt>
                <c:pt idx="2391">
                  <c:v>7.2260283488689847E-3</c:v>
                </c:pt>
                <c:pt idx="2392">
                  <c:v>7.224793279246855E-3</c:v>
                </c:pt>
                <c:pt idx="2393">
                  <c:v>7.223576799534337E-3</c:v>
                </c:pt>
                <c:pt idx="2394">
                  <c:v>7.2223789097314306E-3</c:v>
                </c:pt>
                <c:pt idx="2395">
                  <c:v>7.2211996097570896E-3</c:v>
                </c:pt>
                <c:pt idx="2396">
                  <c:v>7.2200388996923603E-3</c:v>
                </c:pt>
                <c:pt idx="2397">
                  <c:v>7.2188967795372427E-3</c:v>
                </c:pt>
                <c:pt idx="2398">
                  <c:v>7.2177732492917368E-3</c:v>
                </c:pt>
                <c:pt idx="2399">
                  <c:v>7.2166683088747963E-3</c:v>
                </c:pt>
                <c:pt idx="2400">
                  <c:v>7.2155819584485137E-3</c:v>
                </c:pt>
                <c:pt idx="2401">
                  <c:v>7.2145141977697502E-3</c:v>
                </c:pt>
                <c:pt idx="2402">
                  <c:v>7.2134650270816447E-3</c:v>
                </c:pt>
                <c:pt idx="2403">
                  <c:v>7.2124344463031509E-3</c:v>
                </c:pt>
                <c:pt idx="2404">
                  <c:v>7.2114224553532225E-3</c:v>
                </c:pt>
                <c:pt idx="2405">
                  <c:v>7.2104290542318594E-3</c:v>
                </c:pt>
                <c:pt idx="2406">
                  <c:v>7.2094542431822006E-3</c:v>
                </c:pt>
                <c:pt idx="2407">
                  <c:v>7.2084980218800609E-3</c:v>
                </c:pt>
                <c:pt idx="2408">
                  <c:v>7.2075603904064867E-3</c:v>
                </c:pt>
                <c:pt idx="2409">
                  <c:v>7.2066413490046166E-3</c:v>
                </c:pt>
                <c:pt idx="2410">
                  <c:v>7.205740897431312E-3</c:v>
                </c:pt>
                <c:pt idx="2411">
                  <c:v>7.2048590356865727E-3</c:v>
                </c:pt>
                <c:pt idx="2412">
                  <c:v>7.2039957638514451E-3</c:v>
                </c:pt>
                <c:pt idx="2413">
                  <c:v>7.2031510819259292E-3</c:v>
                </c:pt>
                <c:pt idx="2414">
                  <c:v>7.202324989910025E-3</c:v>
                </c:pt>
                <c:pt idx="2415">
                  <c:v>7.2015174876416399E-3</c:v>
                </c:pt>
                <c:pt idx="2416">
                  <c:v>7.200728575444959E-3</c:v>
                </c:pt>
                <c:pt idx="2417">
                  <c:v>7.1999582530768436E-3</c:v>
                </c:pt>
                <c:pt idx="2418">
                  <c:v>7.1992065205372935E-3</c:v>
                </c:pt>
                <c:pt idx="2419">
                  <c:v>7.1984733778263088E-3</c:v>
                </c:pt>
                <c:pt idx="2420">
                  <c:v>7.1977588251870284E-3</c:v>
                </c:pt>
                <c:pt idx="2421">
                  <c:v>7.1970628623763133E-3</c:v>
                </c:pt>
                <c:pt idx="2422">
                  <c:v>7.1963854893941637E-3</c:v>
                </c:pt>
                <c:pt idx="2423">
                  <c:v>7.1957267062405794E-3</c:v>
                </c:pt>
                <c:pt idx="2424">
                  <c:v>7.1950865131586994E-3</c:v>
                </c:pt>
                <c:pt idx="2425">
                  <c:v>7.1944649098243385E-3</c:v>
                </c:pt>
                <c:pt idx="2426">
                  <c:v>7.1938618964806356E-3</c:v>
                </c:pt>
                <c:pt idx="2427">
                  <c:v>7.193277472965498E-3</c:v>
                </c:pt>
                <c:pt idx="2428">
                  <c:v>7.1927116393599722E-3</c:v>
                </c:pt>
                <c:pt idx="2429">
                  <c:v>7.1921643955019654E-3</c:v>
                </c:pt>
                <c:pt idx="2430">
                  <c:v>7.1916357416346166E-3</c:v>
                </c:pt>
                <c:pt idx="2431">
                  <c:v>7.1911256776768795E-3</c:v>
                </c:pt>
                <c:pt idx="2432">
                  <c:v>7.1906342036287541E-3</c:v>
                </c:pt>
                <c:pt idx="2433">
                  <c:v>7.190161319409194E-3</c:v>
                </c:pt>
                <c:pt idx="2434">
                  <c:v>7.1897070250992456E-3</c:v>
                </c:pt>
                <c:pt idx="2435">
                  <c:v>7.189271320698909E-3</c:v>
                </c:pt>
                <c:pt idx="2436">
                  <c:v>7.1888542061271377E-3</c:v>
                </c:pt>
                <c:pt idx="2437">
                  <c:v>7.188455681464978E-3</c:v>
                </c:pt>
                <c:pt idx="2438">
                  <c:v>7.1880757466313838E-3</c:v>
                </c:pt>
                <c:pt idx="2439">
                  <c:v>7.1877144018694938E-3</c:v>
                </c:pt>
                <c:pt idx="2440">
                  <c:v>7.1873716467740767E-3</c:v>
                </c:pt>
                <c:pt idx="2441">
                  <c:v>7.1870474816693175E-3</c:v>
                </c:pt>
                <c:pt idx="2442">
                  <c:v>7.18674190647417E-3</c:v>
                </c:pt>
                <c:pt idx="2443">
                  <c:v>7.1864549211075879E-3</c:v>
                </c:pt>
                <c:pt idx="2444">
                  <c:v>7.1861865256506174E-3</c:v>
                </c:pt>
                <c:pt idx="2445">
                  <c:v>7.1859367200222124E-3</c:v>
                </c:pt>
                <c:pt idx="2446">
                  <c:v>7.185705504303419E-3</c:v>
                </c:pt>
                <c:pt idx="2447">
                  <c:v>7.1854928785752836E-3</c:v>
                </c:pt>
                <c:pt idx="2448">
                  <c:v>7.1852988426757136E-3</c:v>
                </c:pt>
                <c:pt idx="2449">
                  <c:v>7.185123396604709E-3</c:v>
                </c:pt>
                <c:pt idx="2450">
                  <c:v>7.1849665404433161E-3</c:v>
                </c:pt>
                <c:pt idx="2451">
                  <c:v>7.1848282741915348E-3</c:v>
                </c:pt>
                <c:pt idx="2452">
                  <c:v>7.1847085977683189E-3</c:v>
                </c:pt>
                <c:pt idx="2453">
                  <c:v>7.184607511335761E-3</c:v>
                </c:pt>
                <c:pt idx="2454">
                  <c:v>7.1845250147317685E-3</c:v>
                </c:pt>
                <c:pt idx="2455">
                  <c:v>7.1844611079563414E-3</c:v>
                </c:pt>
                <c:pt idx="2456">
                  <c:v>7.184415791090526E-3</c:v>
                </c:pt>
                <c:pt idx="2457">
                  <c:v>7.1843890642153685E-3</c:v>
                </c:pt>
                <c:pt idx="2458">
                  <c:v>7.1843809271687764E-3</c:v>
                </c:pt>
                <c:pt idx="2459">
                  <c:v>7.1843913798697034E-3</c:v>
                </c:pt>
                <c:pt idx="2460">
                  <c:v>7.1844204225612884E-3</c:v>
                </c:pt>
                <c:pt idx="2461">
                  <c:v>7.1844680551624851E-3</c:v>
                </c:pt>
                <c:pt idx="2462">
                  <c:v>7.1845342776732934E-3</c:v>
                </c:pt>
                <c:pt idx="2463">
                  <c:v>7.1846190900126672E-3</c:v>
                </c:pt>
                <c:pt idx="2464">
                  <c:v>7.1847387815104913E-3</c:v>
                </c:pt>
                <c:pt idx="2465">
                  <c:v>7.1848634293125713E-3</c:v>
                </c:pt>
                <c:pt idx="2466">
                  <c:v>7.1850066670242629E-3</c:v>
                </c:pt>
                <c:pt idx="2467">
                  <c:v>7.1851684946455663E-3</c:v>
                </c:pt>
                <c:pt idx="2468">
                  <c:v>7.185348912095435E-3</c:v>
                </c:pt>
                <c:pt idx="2469">
                  <c:v>7.1855479194549154E-3</c:v>
                </c:pt>
                <c:pt idx="2470">
                  <c:v>7.1857655167240075E-3</c:v>
                </c:pt>
                <c:pt idx="2471">
                  <c:v>7.186001703821665E-3</c:v>
                </c:pt>
                <c:pt idx="2472">
                  <c:v>7.1862564808289342E-3</c:v>
                </c:pt>
                <c:pt idx="2473">
                  <c:v>7.1865298478268613E-3</c:v>
                </c:pt>
                <c:pt idx="2474">
                  <c:v>7.1868218045723076E-3</c:v>
                </c:pt>
                <c:pt idx="2475">
                  <c:v>7.1871323512273655E-3</c:v>
                </c:pt>
                <c:pt idx="2476">
                  <c:v>7.1874614877920351E-3</c:v>
                </c:pt>
                <c:pt idx="2477">
                  <c:v>7.1878092142663164E-3</c:v>
                </c:pt>
                <c:pt idx="2478">
                  <c:v>7.1881755304881167E-3</c:v>
                </c:pt>
                <c:pt idx="2479">
                  <c:v>7.1885604367816214E-3</c:v>
                </c:pt>
                <c:pt idx="2480">
                  <c:v>7.1889639329036914E-3</c:v>
                </c:pt>
                <c:pt idx="2481">
                  <c:v>7.1893860188543268E-3</c:v>
                </c:pt>
                <c:pt idx="2482">
                  <c:v>7.1898266947145739E-3</c:v>
                </c:pt>
                <c:pt idx="2483">
                  <c:v>7.1902859604844327E-3</c:v>
                </c:pt>
                <c:pt idx="2484">
                  <c:v>7.1907638161639031E-3</c:v>
                </c:pt>
                <c:pt idx="2485">
                  <c:v>7.191260261671939E-3</c:v>
                </c:pt>
                <c:pt idx="2486">
                  <c:v>7.1917752970085402E-3</c:v>
                </c:pt>
                <c:pt idx="2487">
                  <c:v>7.1923089224168457E-3</c:v>
                </c:pt>
                <c:pt idx="2488">
                  <c:v>7.1928611375726703E-3</c:v>
                </c:pt>
                <c:pt idx="2489">
                  <c:v>7.1934319426381066E-3</c:v>
                </c:pt>
                <c:pt idx="2490">
                  <c:v>7.1940213376131545E-3</c:v>
                </c:pt>
                <c:pt idx="2491">
                  <c:v>7.1946292884583762E-3</c:v>
                </c:pt>
                <c:pt idx="2492">
                  <c:v>7.1952501681304959E-3</c:v>
                </c:pt>
                <c:pt idx="2493">
                  <c:v>7.1958796713700313E-3</c:v>
                </c:pt>
                <c:pt idx="2494">
                  <c:v>7.1965177980959361E-3</c:v>
                </c:pt>
                <c:pt idx="2495">
                  <c:v>7.1971645484703028E-3</c:v>
                </c:pt>
                <c:pt idx="2496">
                  <c:v>7.1978199222499928E-3</c:v>
                </c:pt>
                <c:pt idx="2497">
                  <c:v>7.1984839195970984E-3</c:v>
                </c:pt>
                <c:pt idx="2498">
                  <c:v>7.1991565405116198E-3</c:v>
                </c:pt>
                <c:pt idx="2499">
                  <c:v>7.1998377849125106E-3</c:v>
                </c:pt>
                <c:pt idx="2500">
                  <c:v>7.2005276529618634E-3</c:v>
                </c:pt>
                <c:pt idx="2501">
                  <c:v>7.2012261444165393E-3</c:v>
                </c:pt>
                <c:pt idx="2502">
                  <c:v>7.2019332595196772E-3</c:v>
                </c:pt>
                <c:pt idx="2503">
                  <c:v>7.2026489981091846E-3</c:v>
                </c:pt>
                <c:pt idx="2504">
                  <c:v>7.2033733602661076E-3</c:v>
                </c:pt>
                <c:pt idx="2505">
                  <c:v>7.2041063459094001E-3</c:v>
                </c:pt>
                <c:pt idx="2506">
                  <c:v>7.2048479551201083E-3</c:v>
                </c:pt>
                <c:pt idx="2507">
                  <c:v>7.205598187817186E-3</c:v>
                </c:pt>
                <c:pt idx="2508">
                  <c:v>7.2063570440816793E-3</c:v>
                </c:pt>
                <c:pt idx="2509">
                  <c:v>7.2071245239946347E-3</c:v>
                </c:pt>
                <c:pt idx="2510">
                  <c:v>7.2079006273129131E-3</c:v>
                </c:pt>
                <c:pt idx="2511">
                  <c:v>7.2086853542796536E-3</c:v>
                </c:pt>
                <c:pt idx="2512">
                  <c:v>7.2094787047327635E-3</c:v>
                </c:pt>
                <c:pt idx="2513">
                  <c:v>7.2102806786722429E-3</c:v>
                </c:pt>
                <c:pt idx="2514">
                  <c:v>7.2110912761791379E-3</c:v>
                </c:pt>
                <c:pt idx="2515">
                  <c:v>7.2119104971724024E-3</c:v>
                </c:pt>
                <c:pt idx="2516">
                  <c:v>7.2127383418141289E-3</c:v>
                </c:pt>
                <c:pt idx="2517">
                  <c:v>7.2135748099422248E-3</c:v>
                </c:pt>
                <c:pt idx="2518">
                  <c:v>7.2144199016377364E-3</c:v>
                </c:pt>
                <c:pt idx="2519">
                  <c:v>7.2152736168196174E-3</c:v>
                </c:pt>
                <c:pt idx="2520">
                  <c:v>7.2161359555689142E-3</c:v>
                </c:pt>
                <c:pt idx="2521">
                  <c:v>7.2170069178856266E-3</c:v>
                </c:pt>
                <c:pt idx="2522">
                  <c:v>7.2178865036887085E-3</c:v>
                </c:pt>
                <c:pt idx="2523">
                  <c:v>7.2187747130592061E-3</c:v>
                </c:pt>
                <c:pt idx="2524">
                  <c:v>7.2196715459971195E-3</c:v>
                </c:pt>
                <c:pt idx="2525">
                  <c:v>7.2205770024214022E-3</c:v>
                </c:pt>
                <c:pt idx="2526">
                  <c:v>7.2214910824131007E-3</c:v>
                </c:pt>
                <c:pt idx="2527">
                  <c:v>7.2224137859722148E-3</c:v>
                </c:pt>
                <c:pt idx="2528">
                  <c:v>7.2233451130987447E-3</c:v>
                </c:pt>
                <c:pt idx="2529">
                  <c:v>7.2242850636305977E-3</c:v>
                </c:pt>
                <c:pt idx="2530">
                  <c:v>7.2252336378109128E-3</c:v>
                </c:pt>
                <c:pt idx="2531">
                  <c:v>7.2261908355586435E-3</c:v>
                </c:pt>
                <c:pt idx="2532">
                  <c:v>7.2271566567927437E-3</c:v>
                </c:pt>
                <c:pt idx="2533">
                  <c:v>7.2281311015132133E-3</c:v>
                </c:pt>
                <c:pt idx="2534">
                  <c:v>7.2291141698010986E-3</c:v>
                </c:pt>
                <c:pt idx="2535">
                  <c:v>7.2301058617374458E-3</c:v>
                </c:pt>
                <c:pt idx="2536">
                  <c:v>7.23110617699807E-3</c:v>
                </c:pt>
                <c:pt idx="2537">
                  <c:v>7.2321151159882024E-3</c:v>
                </c:pt>
                <c:pt idx="2538">
                  <c:v>7.2331326784647043E-3</c:v>
                </c:pt>
                <c:pt idx="2539">
                  <c:v>7.2341588644275756E-3</c:v>
                </c:pt>
                <c:pt idx="2540">
                  <c:v>7.2351936739578626E-3</c:v>
                </c:pt>
                <c:pt idx="2541">
                  <c:v>7.2362371071366116E-3</c:v>
                </c:pt>
                <c:pt idx="2542">
                  <c:v>7.23728916380173E-3</c:v>
                </c:pt>
                <c:pt idx="2543">
                  <c:v>7.2383498439532179E-3</c:v>
                </c:pt>
                <c:pt idx="2544">
                  <c:v>7.2394191475910752E-3</c:v>
                </c:pt>
                <c:pt idx="2545">
                  <c:v>7.2404970748773945E-3</c:v>
                </c:pt>
                <c:pt idx="2546">
                  <c:v>7.2415836256500832E-3</c:v>
                </c:pt>
                <c:pt idx="2547">
                  <c:v>7.2426787999901876E-3</c:v>
                </c:pt>
                <c:pt idx="2548">
                  <c:v>7.2437825978166615E-3</c:v>
                </c:pt>
                <c:pt idx="2549">
                  <c:v>7.2448950192915973E-3</c:v>
                </c:pt>
                <c:pt idx="2550">
                  <c:v>7.2460160642529026E-3</c:v>
                </c:pt>
                <c:pt idx="2551">
                  <c:v>7.2471457327816236E-3</c:v>
                </c:pt>
                <c:pt idx="2552">
                  <c:v>7.248284024796714E-3</c:v>
                </c:pt>
                <c:pt idx="2553">
                  <c:v>7.2494309403792201E-3</c:v>
                </c:pt>
                <c:pt idx="2554">
                  <c:v>7.2505864796101882E-3</c:v>
                </c:pt>
                <c:pt idx="2555">
                  <c:v>7.2517506422464795E-3</c:v>
                </c:pt>
                <c:pt idx="2556">
                  <c:v>7.2529234284501864E-3</c:v>
                </c:pt>
                <c:pt idx="2557">
                  <c:v>7.2541048382213091E-3</c:v>
                </c:pt>
                <c:pt idx="2558">
                  <c:v>7.2552948714788013E-3</c:v>
                </c:pt>
                <c:pt idx="2559">
                  <c:v>7.2564935283037091E-3</c:v>
                </c:pt>
                <c:pt idx="2560">
                  <c:v>7.2577008086960326E-3</c:v>
                </c:pt>
                <c:pt idx="2561">
                  <c:v>7.2589167126557719E-3</c:v>
                </c:pt>
                <c:pt idx="2562">
                  <c:v>7.2601412400208343E-3</c:v>
                </c:pt>
                <c:pt idx="2563">
                  <c:v>7.2613743911154049E-3</c:v>
                </c:pt>
                <c:pt idx="2564">
                  <c:v>7.2626161656152988E-3</c:v>
                </c:pt>
                <c:pt idx="2565">
                  <c:v>7.2638665636826083E-3</c:v>
                </c:pt>
                <c:pt idx="2566">
                  <c:v>7.2651255853173335E-3</c:v>
                </c:pt>
                <c:pt idx="2567">
                  <c:v>7.2663932306005208E-3</c:v>
                </c:pt>
                <c:pt idx="2568">
                  <c:v>7.267852527401697E-3</c:v>
                </c:pt>
                <c:pt idx="2569">
                  <c:v>7.2691386515610912E-3</c:v>
                </c:pt>
                <c:pt idx="2570">
                  <c:v>7.2704333992068548E-3</c:v>
                </c:pt>
                <c:pt idx="2571">
                  <c:v>7.2717367705821268E-3</c:v>
                </c:pt>
                <c:pt idx="2572">
                  <c:v>7.2730487654437681E-3</c:v>
                </c:pt>
                <c:pt idx="2573">
                  <c:v>7.2743693837107326E-3</c:v>
                </c:pt>
                <c:pt idx="2574">
                  <c:v>7.2756986256261591E-3</c:v>
                </c:pt>
                <c:pt idx="2575">
                  <c:v>7.2770364911090013E-3</c:v>
                </c:pt>
                <c:pt idx="2576">
                  <c:v>7.2783829801592592E-3</c:v>
                </c:pt>
                <c:pt idx="2577">
                  <c:v>7.2797380926958866E-3</c:v>
                </c:pt>
                <c:pt idx="2578">
                  <c:v>7.2811018287999296E-3</c:v>
                </c:pt>
                <c:pt idx="2579">
                  <c:v>7.2824741883903421E-3</c:v>
                </c:pt>
                <c:pt idx="2580">
                  <c:v>7.2838551715481703E-3</c:v>
                </c:pt>
                <c:pt idx="2581">
                  <c:v>7.2852447782734142E-3</c:v>
                </c:pt>
                <c:pt idx="2582">
                  <c:v>7.2866430085660738E-3</c:v>
                </c:pt>
                <c:pt idx="2583">
                  <c:v>7.2887446633573827E-3</c:v>
                </c:pt>
                <c:pt idx="2584">
                  <c:v>7.2894653397725939E-3</c:v>
                </c:pt>
                <c:pt idx="2585">
                  <c:v>7.2908894406054081E-3</c:v>
                </c:pt>
                <c:pt idx="2586">
                  <c:v>7.2923221651677306E-3</c:v>
                </c:pt>
                <c:pt idx="2587">
                  <c:v>7.2937635130543299E-3</c:v>
                </c:pt>
                <c:pt idx="2588">
                  <c:v>7.2952134846704375E-3</c:v>
                </c:pt>
                <c:pt idx="2589">
                  <c:v>7.2966720796918683E-3</c:v>
                </c:pt>
                <c:pt idx="2590">
                  <c:v>7.2981392982807147E-3</c:v>
                </c:pt>
                <c:pt idx="2591">
                  <c:v>7.2996151405180232E-3</c:v>
                </c:pt>
                <c:pt idx="2592">
                  <c:v>7.3010996061606548E-3</c:v>
                </c:pt>
                <c:pt idx="2593">
                  <c:v>7.3025926955327947E-3</c:v>
                </c:pt>
                <c:pt idx="2594">
                  <c:v>7.3040944082292114E-3</c:v>
                </c:pt>
                <c:pt idx="2595">
                  <c:v>7.3056047445740901E-3</c:v>
                </c:pt>
                <c:pt idx="2596">
                  <c:v>7.3071237044863846E-3</c:v>
                </c:pt>
                <c:pt idx="2597">
                  <c:v>7.3086512879660948E-3</c:v>
                </c:pt>
                <c:pt idx="2598">
                  <c:v>7.3101874949321743E-3</c:v>
                </c:pt>
                <c:pt idx="2599">
                  <c:v>7.3117323254656696E-3</c:v>
                </c:pt>
                <c:pt idx="2600">
                  <c:v>7.3132857795665807E-3</c:v>
                </c:pt>
                <c:pt idx="2601">
                  <c:v>7.3148478571538611E-3</c:v>
                </c:pt>
                <c:pt idx="2602">
                  <c:v>7.3164185583896035E-3</c:v>
                </c:pt>
                <c:pt idx="2603">
                  <c:v>7.3179978831117154E-3</c:v>
                </c:pt>
                <c:pt idx="2604">
                  <c:v>7.3195858313201967E-3</c:v>
                </c:pt>
                <c:pt idx="2605">
                  <c:v>7.32118240317714E-3</c:v>
                </c:pt>
                <c:pt idx="2606">
                  <c:v>7.3227875985204527E-3</c:v>
                </c:pt>
                <c:pt idx="2607">
                  <c:v>7.3244014174311811E-3</c:v>
                </c:pt>
                <c:pt idx="2608">
                  <c:v>7.3260238599093253E-3</c:v>
                </c:pt>
                <c:pt idx="2609">
                  <c:v>7.3276549258738388E-3</c:v>
                </c:pt>
                <c:pt idx="2610">
                  <c:v>7.3292946154868144E-3</c:v>
                </c:pt>
                <c:pt idx="2611">
                  <c:v>7.3309429285051131E-3</c:v>
                </c:pt>
                <c:pt idx="2612">
                  <c:v>7.3325998651718738E-3</c:v>
                </c:pt>
                <c:pt idx="2613">
                  <c:v>7.3342654253250039E-3</c:v>
                </c:pt>
                <c:pt idx="2614">
                  <c:v>7.3359396090455498E-3</c:v>
                </c:pt>
                <c:pt idx="2615">
                  <c:v>7.3376224164145576E-3</c:v>
                </c:pt>
                <c:pt idx="2616">
                  <c:v>7.3393138472699349E-3</c:v>
                </c:pt>
                <c:pt idx="2617">
                  <c:v>7.3410139016116815E-3</c:v>
                </c:pt>
                <c:pt idx="2618">
                  <c:v>7.342722579520844E-3</c:v>
                </c:pt>
                <c:pt idx="2619">
                  <c:v>7.3444398809974221E-3</c:v>
                </c:pt>
                <c:pt idx="2620">
                  <c:v>7.3468084434521099E-3</c:v>
                </c:pt>
                <c:pt idx="2621">
                  <c:v>7.348545525813396E-3</c:v>
                </c:pt>
                <c:pt idx="2622">
                  <c:v>7.3502912320932987E-3</c:v>
                </c:pt>
                <c:pt idx="2623">
                  <c:v>7.3520455623188328E-3</c:v>
                </c:pt>
                <c:pt idx="2624">
                  <c:v>7.3538085164629825E-3</c:v>
                </c:pt>
                <c:pt idx="2625">
                  <c:v>7.3555800944987339E-3</c:v>
                </c:pt>
                <c:pt idx="2626">
                  <c:v>7.3573602964260862E-3</c:v>
                </c:pt>
                <c:pt idx="2627">
                  <c:v>7.3591491222720542E-3</c:v>
                </c:pt>
                <c:pt idx="2628">
                  <c:v>7.3609465720366387E-3</c:v>
                </c:pt>
                <c:pt idx="2629">
                  <c:v>7.3627526457198398E-3</c:v>
                </c:pt>
                <c:pt idx="2630">
                  <c:v>7.3645673433756871E-3</c:v>
                </c:pt>
                <c:pt idx="2631">
                  <c:v>7.3663906648961204E-3</c:v>
                </c:pt>
                <c:pt idx="2632">
                  <c:v>7.3682226103081545E-3</c:v>
                </c:pt>
                <c:pt idx="2633">
                  <c:v>7.3707057335448134E-3</c:v>
                </c:pt>
                <c:pt idx="2634">
                  <c:v>7.3725585478878752E-3</c:v>
                </c:pt>
                <c:pt idx="2635">
                  <c:v>7.3744199857983528E-3</c:v>
                </c:pt>
                <c:pt idx="2636">
                  <c:v>7.3762900473572923E-3</c:v>
                </c:pt>
                <c:pt idx="2637">
                  <c:v>7.378168732321555E-3</c:v>
                </c:pt>
                <c:pt idx="2638">
                  <c:v>7.380056041015326E-3</c:v>
                </c:pt>
                <c:pt idx="2639">
                  <c:v>7.3819519731144201E-3</c:v>
                </c:pt>
                <c:pt idx="2640">
                  <c:v>7.3838565288619762E-3</c:v>
                </c:pt>
                <c:pt idx="2641">
                  <c:v>7.3857697080148554E-3</c:v>
                </c:pt>
                <c:pt idx="2642">
                  <c:v>7.387691510897243E-3</c:v>
                </c:pt>
                <c:pt idx="2643">
                  <c:v>7.3896219372659999E-3</c:v>
                </c:pt>
                <c:pt idx="2644">
                  <c:v>7.3915609872021726E-3</c:v>
                </c:pt>
                <c:pt idx="2645">
                  <c:v>7.3935086606247147E-3</c:v>
                </c:pt>
                <c:pt idx="2646">
                  <c:v>7.3954649576146725E-3</c:v>
                </c:pt>
                <c:pt idx="2647">
                  <c:v>7.397429878172046E-3</c:v>
                </c:pt>
                <c:pt idx="2648">
                  <c:v>7.3994034222968352E-3</c:v>
                </c:pt>
                <c:pt idx="2649">
                  <c:v>7.4013855899890402E-3</c:v>
                </c:pt>
                <c:pt idx="2650">
                  <c:v>7.4033763811676145E-3</c:v>
                </c:pt>
                <c:pt idx="2651">
                  <c:v>7.4053757959946509E-3</c:v>
                </c:pt>
                <c:pt idx="2652">
                  <c:v>7.4073838343080567E-3</c:v>
                </c:pt>
                <c:pt idx="2653">
                  <c:v>7.4094004961888782E-3</c:v>
                </c:pt>
                <c:pt idx="2654">
                  <c:v>7.4114257815560691E-3</c:v>
                </c:pt>
                <c:pt idx="2655">
                  <c:v>7.4134596906527683E-3</c:v>
                </c:pt>
                <c:pt idx="2656">
                  <c:v>7.4155022231547907E-3</c:v>
                </c:pt>
                <c:pt idx="2657">
                  <c:v>7.4175533792242287E-3</c:v>
                </c:pt>
                <c:pt idx="2658">
                  <c:v>7.4196131588610825E-3</c:v>
                </c:pt>
                <c:pt idx="2659">
                  <c:v>7.421681562065352E-3</c:v>
                </c:pt>
                <c:pt idx="2660">
                  <c:v>7.4237585887559909E-3</c:v>
                </c:pt>
                <c:pt idx="2661">
                  <c:v>7.4258442390950918E-3</c:v>
                </c:pt>
                <c:pt idx="2662">
                  <c:v>7.4279385129205622E-3</c:v>
                </c:pt>
                <c:pt idx="2663">
                  <c:v>7.4300414103944945E-3</c:v>
                </c:pt>
                <c:pt idx="2664">
                  <c:v>7.4321529313547963E-3</c:v>
                </c:pt>
                <c:pt idx="2665">
                  <c:v>7.4342730758825137E-3</c:v>
                </c:pt>
                <c:pt idx="2666">
                  <c:v>7.4364018439776469E-3</c:v>
                </c:pt>
                <c:pt idx="2667">
                  <c:v>7.4385392355591495E-3</c:v>
                </c:pt>
                <c:pt idx="2668">
                  <c:v>7.4406852507891141E-3</c:v>
                </c:pt>
                <c:pt idx="2669">
                  <c:v>7.4428398895864945E-3</c:v>
                </c:pt>
                <c:pt idx="2670">
                  <c:v>7.4450031517891979E-3</c:v>
                </c:pt>
                <c:pt idx="2671">
                  <c:v>7.4471750377214097E-3</c:v>
                </c:pt>
                <c:pt idx="2672">
                  <c:v>7.4493555470589445E-3</c:v>
                </c:pt>
                <c:pt idx="2673">
                  <c:v>7.4515446800449414E-3</c:v>
                </c:pt>
                <c:pt idx="2674">
                  <c:v>7.453742436598354E-3</c:v>
                </c:pt>
                <c:pt idx="2675">
                  <c:v>7.455948816638136E-3</c:v>
                </c:pt>
                <c:pt idx="2676">
                  <c:v>7.45816382032638E-3</c:v>
                </c:pt>
                <c:pt idx="2677">
                  <c:v>7.4603874475009935E-3</c:v>
                </c:pt>
                <c:pt idx="2678">
                  <c:v>7.4626196982430226E-3</c:v>
                </c:pt>
                <c:pt idx="2679">
                  <c:v>7.4648605725524675E-3</c:v>
                </c:pt>
                <c:pt idx="2680">
                  <c:v>7.4671100704293281E-3</c:v>
                </c:pt>
                <c:pt idx="2681">
                  <c:v>7.4693681918736043E-3</c:v>
                </c:pt>
                <c:pt idx="2682">
                  <c:v>7.4716349368042501E-3</c:v>
                </c:pt>
                <c:pt idx="2683">
                  <c:v>7.4739103053023115E-3</c:v>
                </c:pt>
                <c:pt idx="2684">
                  <c:v>7.4761942974488349E-3</c:v>
                </c:pt>
                <c:pt idx="2685">
                  <c:v>7.4784869130817277E-3</c:v>
                </c:pt>
                <c:pt idx="2686">
                  <c:v>7.4807881522820363E-3</c:v>
                </c:pt>
                <c:pt idx="2687">
                  <c:v>7.4830980151308069E-3</c:v>
                </c:pt>
                <c:pt idx="2688">
                  <c:v>7.4854165013849006E-3</c:v>
                </c:pt>
                <c:pt idx="2689">
                  <c:v>7.4877436112874562E-3</c:v>
                </c:pt>
                <c:pt idx="2690">
                  <c:v>7.4900793447574276E-3</c:v>
                </c:pt>
                <c:pt idx="2691">
                  <c:v>7.4924237017948148E-3</c:v>
                </c:pt>
                <c:pt idx="2692">
                  <c:v>7.494776682237525E-3</c:v>
                </c:pt>
                <c:pt idx="2693">
                  <c:v>7.4971382863286973E-3</c:v>
                </c:pt>
                <c:pt idx="2694">
                  <c:v>7.4995085140683315E-3</c:v>
                </c:pt>
                <c:pt idx="2695">
                  <c:v>7.5018873652943352E-3</c:v>
                </c:pt>
                <c:pt idx="2696">
                  <c:v>7.5042748400877546E-3</c:v>
                </c:pt>
                <c:pt idx="2697">
                  <c:v>7.5066709384485897E-3</c:v>
                </c:pt>
                <c:pt idx="2698">
                  <c:v>7.5090756603768405E-3</c:v>
                </c:pt>
                <c:pt idx="2699">
                  <c:v>7.511489005872507E-3</c:v>
                </c:pt>
                <c:pt idx="2700">
                  <c:v>7.513910974854543E-3</c:v>
                </c:pt>
                <c:pt idx="2701">
                  <c:v>7.5163415674850409E-3</c:v>
                </c:pt>
                <c:pt idx="2702">
                  <c:v>7.5187807836829545E-3</c:v>
                </c:pt>
                <c:pt idx="2703">
                  <c:v>7.5212286233672376E-3</c:v>
                </c:pt>
                <c:pt idx="2704">
                  <c:v>7.5236850865378901E-3</c:v>
                </c:pt>
                <c:pt idx="2705">
                  <c:v>7.5261501735190972E-3</c:v>
                </c:pt>
                <c:pt idx="2706">
                  <c:v>7.5286238839056274E-3</c:v>
                </c:pt>
                <c:pt idx="2707">
                  <c:v>7.5311062177785271E-3</c:v>
                </c:pt>
                <c:pt idx="2708">
                  <c:v>7.533597175380935E-3</c:v>
                </c:pt>
                <c:pt idx="2709">
                  <c:v>7.5360967564697123E-3</c:v>
                </c:pt>
                <c:pt idx="2710">
                  <c:v>7.5386049611259054E-3</c:v>
                </c:pt>
                <c:pt idx="2711">
                  <c:v>7.5411217892684679E-3</c:v>
                </c:pt>
                <c:pt idx="2712">
                  <c:v>7.5436472411405386E-3</c:v>
                </c:pt>
                <c:pt idx="2713">
                  <c:v>7.5461813164179325E-3</c:v>
                </c:pt>
                <c:pt idx="2714">
                  <c:v>7.5487240153437885E-3</c:v>
                </c:pt>
                <c:pt idx="2715">
                  <c:v>7.5512753377560138E-3</c:v>
                </c:pt>
                <c:pt idx="2716">
                  <c:v>7.5538352838167011E-3</c:v>
                </c:pt>
                <c:pt idx="2717">
                  <c:v>7.5564038533637579E-3</c:v>
                </c:pt>
                <c:pt idx="2718">
                  <c:v>7.5589810465592766E-3</c:v>
                </c:pt>
                <c:pt idx="2719">
                  <c:v>7.5615668633222111E-3</c:v>
                </c:pt>
                <c:pt idx="2720">
                  <c:v>7.5641613035715149E-3</c:v>
                </c:pt>
                <c:pt idx="2721">
                  <c:v>7.5667643673882345E-3</c:v>
                </c:pt>
                <c:pt idx="2722">
                  <c:v>7.5693760547723699E-3</c:v>
                </c:pt>
                <c:pt idx="2723">
                  <c:v>7.5719963657239209E-3</c:v>
                </c:pt>
                <c:pt idx="2724">
                  <c:v>7.575001566354489E-3</c:v>
                </c:pt>
                <c:pt idx="2725">
                  <c:v>7.5776403564253858E-3</c:v>
                </c:pt>
                <c:pt idx="2726">
                  <c:v>7.5802877699826521E-3</c:v>
                </c:pt>
                <c:pt idx="2727">
                  <c:v>7.5829438071073341E-3</c:v>
                </c:pt>
                <c:pt idx="2728">
                  <c:v>7.585608467880478E-3</c:v>
                </c:pt>
                <c:pt idx="2729">
                  <c:v>7.5882817522210377E-3</c:v>
                </c:pt>
                <c:pt idx="2730">
                  <c:v>7.5909636600479669E-3</c:v>
                </c:pt>
                <c:pt idx="2731">
                  <c:v>7.5936541914423117E-3</c:v>
                </c:pt>
                <c:pt idx="2732">
                  <c:v>7.5963533465661648E-3</c:v>
                </c:pt>
                <c:pt idx="2733">
                  <c:v>7.5990611250142948E-3</c:v>
                </c:pt>
                <c:pt idx="2734">
                  <c:v>7.601777527191933E-3</c:v>
                </c:pt>
                <c:pt idx="2735">
                  <c:v>7.6045025528559407E-3</c:v>
                </c:pt>
                <c:pt idx="2736">
                  <c:v>7.6072362021684103E-3</c:v>
                </c:pt>
                <c:pt idx="2737">
                  <c:v>7.6099784749672494E-3</c:v>
                </c:pt>
                <c:pt idx="2738">
                  <c:v>7.6127293713335042E-3</c:v>
                </c:pt>
                <c:pt idx="2739">
                  <c:v>7.615488891348221E-3</c:v>
                </c:pt>
                <c:pt idx="2740">
                  <c:v>7.6182570348493073E-3</c:v>
                </c:pt>
                <c:pt idx="2741">
                  <c:v>7.6210338019988555E-3</c:v>
                </c:pt>
                <c:pt idx="2742">
                  <c:v>7.6238191926347731E-3</c:v>
                </c:pt>
                <c:pt idx="2743">
                  <c:v>7.6266132068381065E-3</c:v>
                </c:pt>
                <c:pt idx="2744">
                  <c:v>7.6294158446899019E-3</c:v>
                </c:pt>
                <c:pt idx="2745">
                  <c:v>7.6322271061091129E-3</c:v>
                </c:pt>
                <c:pt idx="2746">
                  <c:v>7.6350469910957397E-3</c:v>
                </c:pt>
                <c:pt idx="2747">
                  <c:v>7.6378754994876896E-3</c:v>
                </c:pt>
                <c:pt idx="2748">
                  <c:v>7.6407126315281015E-3</c:v>
                </c:pt>
                <c:pt idx="2749">
                  <c:v>7.6435583872169754E-3</c:v>
                </c:pt>
                <c:pt idx="2750">
                  <c:v>7.6464127664732651E-3</c:v>
                </c:pt>
                <c:pt idx="2751">
                  <c:v>7.6492757692969704E-3</c:v>
                </c:pt>
                <c:pt idx="2752">
                  <c:v>7.6521473955259989E-3</c:v>
                </c:pt>
                <c:pt idx="2753">
                  <c:v>7.6550276455655819E-3</c:v>
                </c:pt>
                <c:pt idx="2754">
                  <c:v>7.6579165190915344E-3</c:v>
                </c:pt>
                <c:pt idx="2755">
                  <c:v>7.6608140161038563E-3</c:v>
                </c:pt>
                <c:pt idx="2756">
                  <c:v>7.6637201366835939E-3</c:v>
                </c:pt>
                <c:pt idx="2757">
                  <c:v>7.6666348809928397E-3</c:v>
                </c:pt>
                <c:pt idx="2758">
                  <c:v>7.6695582487074088E-3</c:v>
                </c:pt>
                <c:pt idx="2759">
                  <c:v>7.6724902400704398E-3</c:v>
                </c:pt>
                <c:pt idx="2760">
                  <c:v>7.6754308550819328E-3</c:v>
                </c:pt>
                <c:pt idx="2761">
                  <c:v>7.6783800935797952E-3</c:v>
                </c:pt>
                <c:pt idx="2762">
                  <c:v>7.6813379556450734E-3</c:v>
                </c:pt>
                <c:pt idx="2763">
                  <c:v>7.6843044412777672E-3</c:v>
                </c:pt>
                <c:pt idx="2764">
                  <c:v>7.6872795503968305E-3</c:v>
                </c:pt>
                <c:pt idx="2765">
                  <c:v>7.6902632832454021E-3</c:v>
                </c:pt>
                <c:pt idx="2766">
                  <c:v>7.6932556396613894E-3</c:v>
                </c:pt>
                <c:pt idx="2767">
                  <c:v>7.6962566195637461E-3</c:v>
                </c:pt>
                <c:pt idx="2768">
                  <c:v>7.6992662230335185E-3</c:v>
                </c:pt>
                <c:pt idx="2769">
                  <c:v>7.7022844501517529E-3</c:v>
                </c:pt>
                <c:pt idx="2770">
                  <c:v>7.7053113007563567E-3</c:v>
                </c:pt>
                <c:pt idx="2771">
                  <c:v>7.7083467750094226E-3</c:v>
                </c:pt>
                <c:pt idx="2772">
                  <c:v>7.7113908729109504E-3</c:v>
                </c:pt>
                <c:pt idx="2773">
                  <c:v>7.7144435942178013E-3</c:v>
                </c:pt>
                <c:pt idx="2774">
                  <c:v>7.7175049391731143E-3</c:v>
                </c:pt>
                <c:pt idx="2775">
                  <c:v>7.720574907695843E-3</c:v>
                </c:pt>
                <c:pt idx="2776">
                  <c:v>7.7236534997859874E-3</c:v>
                </c:pt>
                <c:pt idx="2777">
                  <c:v>7.7267407155245937E-3</c:v>
                </c:pt>
                <c:pt idx="2778">
                  <c:v>7.7298365546685233E-3</c:v>
                </c:pt>
                <c:pt idx="2779">
                  <c:v>7.7329410175419611E-3</c:v>
                </c:pt>
                <c:pt idx="2780">
                  <c:v>7.7360541039828146E-3</c:v>
                </c:pt>
                <c:pt idx="2781">
                  <c:v>7.7391758139100375E-3</c:v>
                </c:pt>
                <c:pt idx="2782">
                  <c:v>7.7423061474857224E-3</c:v>
                </c:pt>
                <c:pt idx="2783">
                  <c:v>7.7454451046288231E-3</c:v>
                </c:pt>
                <c:pt idx="2784">
                  <c:v>7.7485926853393394E-3</c:v>
                </c:pt>
                <c:pt idx="2785">
                  <c:v>7.7517488896983178E-3</c:v>
                </c:pt>
                <c:pt idx="2786">
                  <c:v>7.7549137174626193E-3</c:v>
                </c:pt>
                <c:pt idx="2787">
                  <c:v>7.758087168956429E-3</c:v>
                </c:pt>
                <c:pt idx="2788">
                  <c:v>7.7612692440176545E-3</c:v>
                </c:pt>
                <c:pt idx="2789">
                  <c:v>7.7644599425652494E-3</c:v>
                </c:pt>
                <c:pt idx="2790">
                  <c:v>7.7676592647613063E-3</c:v>
                </c:pt>
                <c:pt idx="2791">
                  <c:v>7.7708672105247789E-3</c:v>
                </c:pt>
                <c:pt idx="2792">
                  <c:v>7.7740837798556672E-3</c:v>
                </c:pt>
                <c:pt idx="2793">
                  <c:v>7.7773089728350175E-3</c:v>
                </c:pt>
                <c:pt idx="2794">
                  <c:v>7.7805427893007373E-3</c:v>
                </c:pt>
                <c:pt idx="2795">
                  <c:v>7.7837852293338727E-3</c:v>
                </c:pt>
                <c:pt idx="2796">
                  <c:v>7.7870362929344239E-3</c:v>
                </c:pt>
                <c:pt idx="2797">
                  <c:v>7.7902959802644833E-3</c:v>
                </c:pt>
                <c:pt idx="2798">
                  <c:v>7.7935642909998659E-3</c:v>
                </c:pt>
                <c:pt idx="2799">
                  <c:v>7.7968412254647568E-3</c:v>
                </c:pt>
                <c:pt idx="2800">
                  <c:v>7.8001267834160171E-3</c:v>
                </c:pt>
                <c:pt idx="2801">
                  <c:v>7.8034209650157393E-3</c:v>
                </c:pt>
                <c:pt idx="2802">
                  <c:v>7.8067237701018311E-3</c:v>
                </c:pt>
                <c:pt idx="2803">
                  <c:v>7.8100351988363848E-3</c:v>
                </c:pt>
                <c:pt idx="2804">
                  <c:v>7.8133552511383542E-3</c:v>
                </c:pt>
                <c:pt idx="2805">
                  <c:v>7.8166839270077393E-3</c:v>
                </c:pt>
                <c:pt idx="2806">
                  <c:v>7.8200212264445401E-3</c:v>
                </c:pt>
                <c:pt idx="2807">
                  <c:v>7.8233671494487567E-3</c:v>
                </c:pt>
                <c:pt idx="2808">
                  <c:v>7.8267216961014352E-3</c:v>
                </c:pt>
                <c:pt idx="2809">
                  <c:v>7.8300848663215294E-3</c:v>
                </c:pt>
                <c:pt idx="2810">
                  <c:v>7.8334566601090394E-3</c:v>
                </c:pt>
                <c:pt idx="2811">
                  <c:v>7.8368370774639651E-3</c:v>
                </c:pt>
                <c:pt idx="2812">
                  <c:v>7.8402261183863065E-3</c:v>
                </c:pt>
                <c:pt idx="2813">
                  <c:v>7.8436237830381561E-3</c:v>
                </c:pt>
                <c:pt idx="2814">
                  <c:v>7.8470300710953289E-3</c:v>
                </c:pt>
                <c:pt idx="2815">
                  <c:v>7.8504449828009637E-3</c:v>
                </c:pt>
                <c:pt idx="2816">
                  <c:v>7.8538685180740142E-3</c:v>
                </c:pt>
                <c:pt idx="2817">
                  <c:v>7.8573006769955267E-3</c:v>
                </c:pt>
                <c:pt idx="2818">
                  <c:v>7.8607414594844549E-3</c:v>
                </c:pt>
                <c:pt idx="2819">
                  <c:v>7.8641908654597525E-3</c:v>
                </c:pt>
                <c:pt idx="2820">
                  <c:v>7.8676488950835122E-3</c:v>
                </c:pt>
                <c:pt idx="2821">
                  <c:v>7.8711155482746875E-3</c:v>
                </c:pt>
                <c:pt idx="2822">
                  <c:v>7.8745908251143248E-3</c:v>
                </c:pt>
                <c:pt idx="2823">
                  <c:v>7.8780747255213779E-3</c:v>
                </c:pt>
                <c:pt idx="2824">
                  <c:v>7.8815672494958466E-3</c:v>
                </c:pt>
                <c:pt idx="2825">
                  <c:v>7.8850683970377311E-3</c:v>
                </c:pt>
                <c:pt idx="2826">
                  <c:v>7.8885781682280776E-3</c:v>
                </c:pt>
                <c:pt idx="2827">
                  <c:v>7.8920965629858397E-3</c:v>
                </c:pt>
                <c:pt idx="2828">
                  <c:v>7.8956235813110176E-3</c:v>
                </c:pt>
                <c:pt idx="2829">
                  <c:v>7.8991592232036112E-3</c:v>
                </c:pt>
                <c:pt idx="2830">
                  <c:v>7.9027034886636205E-3</c:v>
                </c:pt>
                <c:pt idx="2831">
                  <c:v>7.9062563777720918E-3</c:v>
                </c:pt>
                <c:pt idx="2832">
                  <c:v>7.9098178905290251E-3</c:v>
                </c:pt>
                <c:pt idx="2833">
                  <c:v>7.9133880266912815E-3</c:v>
                </c:pt>
                <c:pt idx="2834">
                  <c:v>7.9169667865830462E-3</c:v>
                </c:pt>
                <c:pt idx="2835">
                  <c:v>7.9205541700422266E-3</c:v>
                </c:pt>
                <c:pt idx="2836">
                  <c:v>7.9241501769877765E-3</c:v>
                </c:pt>
                <c:pt idx="2837">
                  <c:v>7.9277548076628346E-3</c:v>
                </c:pt>
                <c:pt idx="2838">
                  <c:v>7.9313680619053084E-3</c:v>
                </c:pt>
                <c:pt idx="2839">
                  <c:v>7.9349899396341517E-3</c:v>
                </c:pt>
                <c:pt idx="2840">
                  <c:v>7.9386204410925032E-3</c:v>
                </c:pt>
                <c:pt idx="2841">
                  <c:v>7.9422595660372242E-3</c:v>
                </c:pt>
                <c:pt idx="2842">
                  <c:v>7.9459073146304071E-3</c:v>
                </c:pt>
                <c:pt idx="2843">
                  <c:v>7.9495636867099595E-3</c:v>
                </c:pt>
                <c:pt idx="2844">
                  <c:v>7.9532286826000664E-3</c:v>
                </c:pt>
                <c:pt idx="2845">
                  <c:v>7.9569023018954965E-3</c:v>
                </c:pt>
                <c:pt idx="2846">
                  <c:v>7.9605845448393886E-3</c:v>
                </c:pt>
                <c:pt idx="2847">
                  <c:v>7.9642754114317427E-3</c:v>
                </c:pt>
                <c:pt idx="2848">
                  <c:v>7.9679749015104662E-3</c:v>
                </c:pt>
                <c:pt idx="2849">
                  <c:v>7.9716830152376517E-3</c:v>
                </c:pt>
                <c:pt idx="2850">
                  <c:v>7.9753997524512066E-3</c:v>
                </c:pt>
                <c:pt idx="2851">
                  <c:v>7.9791251133942698E-3</c:v>
                </c:pt>
                <c:pt idx="2852">
                  <c:v>7.9828590979047487E-3</c:v>
                </c:pt>
                <c:pt idx="2853">
                  <c:v>7.9866017059826433E-3</c:v>
                </c:pt>
                <c:pt idx="2854">
                  <c:v>7.9903529377089999E-3</c:v>
                </c:pt>
                <c:pt idx="2855">
                  <c:v>7.9941127929217259E-3</c:v>
                </c:pt>
                <c:pt idx="2856">
                  <c:v>7.9978812718639603E-3</c:v>
                </c:pt>
                <c:pt idx="2857">
                  <c:v>8.0016583742115177E-3</c:v>
                </c:pt>
                <c:pt idx="2858">
                  <c:v>8.0054441003696297E-3</c:v>
                </c:pt>
                <c:pt idx="2859">
                  <c:v>8.0092384500141112E-3</c:v>
                </c:pt>
                <c:pt idx="2860">
                  <c:v>8.0130414233070546E-3</c:v>
                </c:pt>
                <c:pt idx="2861">
                  <c:v>8.0168530200863675E-3</c:v>
                </c:pt>
                <c:pt idx="2862">
                  <c:v>8.0206732405951886E-3</c:v>
                </c:pt>
                <c:pt idx="2863">
                  <c:v>8.0245020845903792E-3</c:v>
                </c:pt>
                <c:pt idx="2864">
                  <c:v>8.0283395521529854E-3</c:v>
                </c:pt>
                <c:pt idx="2865">
                  <c:v>8.0321856434451E-3</c:v>
                </c:pt>
                <c:pt idx="2866">
                  <c:v>8.0360403583046303E-3</c:v>
                </c:pt>
                <c:pt idx="2867">
                  <c:v>8.0399036967315762E-3</c:v>
                </c:pt>
                <c:pt idx="2868">
                  <c:v>8.0437756587259379E-3</c:v>
                </c:pt>
                <c:pt idx="2869">
                  <c:v>8.0476562443687616E-3</c:v>
                </c:pt>
                <c:pt idx="2870">
                  <c:v>8.051545453579001E-3</c:v>
                </c:pt>
                <c:pt idx="2871">
                  <c:v>8.0554432863566561E-3</c:v>
                </c:pt>
                <c:pt idx="2872">
                  <c:v>8.0593497428638194E-3</c:v>
                </c:pt>
                <c:pt idx="2873">
                  <c:v>8.0632648228573522E-3</c:v>
                </c:pt>
                <c:pt idx="2874">
                  <c:v>8.0671885264183008E-3</c:v>
                </c:pt>
                <c:pt idx="2875">
                  <c:v>8.0711208536277113E-3</c:v>
                </c:pt>
                <c:pt idx="2876">
                  <c:v>8.0750618044855837E-3</c:v>
                </c:pt>
                <c:pt idx="2877">
                  <c:v>8.079011378910872E-3</c:v>
                </c:pt>
                <c:pt idx="2878">
                  <c:v>8.0829695769035759E-3</c:v>
                </c:pt>
                <c:pt idx="2879">
                  <c:v>8.0869363985447418E-3</c:v>
                </c:pt>
                <c:pt idx="2880">
                  <c:v>8.0914804684306674E-3</c:v>
                </c:pt>
                <c:pt idx="2881">
                  <c:v>8.0954657691911791E-3</c:v>
                </c:pt>
                <c:pt idx="2882">
                  <c:v>8.0994596936001528E-3</c:v>
                </c:pt>
                <c:pt idx="2883">
                  <c:v>8.1034622415765423E-3</c:v>
                </c:pt>
                <c:pt idx="2884">
                  <c:v>8.1074734131203474E-3</c:v>
                </c:pt>
                <c:pt idx="2885">
                  <c:v>8.1114932083126146E-3</c:v>
                </c:pt>
                <c:pt idx="2886">
                  <c:v>8.1155216270722974E-3</c:v>
                </c:pt>
                <c:pt idx="2887">
                  <c:v>8.1195586694804422E-3</c:v>
                </c:pt>
                <c:pt idx="2888">
                  <c:v>8.1236043354560028E-3</c:v>
                </c:pt>
                <c:pt idx="2889">
                  <c:v>8.1276586250800253E-3</c:v>
                </c:pt>
                <c:pt idx="2890">
                  <c:v>8.1317215381904173E-3</c:v>
                </c:pt>
                <c:pt idx="2891">
                  <c:v>8.1357930749492713E-3</c:v>
                </c:pt>
                <c:pt idx="2892">
                  <c:v>8.1398732354376335E-3</c:v>
                </c:pt>
                <c:pt idx="2893">
                  <c:v>8.1439620194123652E-3</c:v>
                </c:pt>
                <c:pt idx="2894">
                  <c:v>8.1495957732553581E-3</c:v>
                </c:pt>
                <c:pt idx="2895">
                  <c:v>8.1521654582261682E-3</c:v>
                </c:pt>
                <c:pt idx="2896">
                  <c:v>8.1562801131462859E-3</c:v>
                </c:pt>
                <c:pt idx="2897">
                  <c:v>8.1604033914717267E-3</c:v>
                </c:pt>
                <c:pt idx="2898">
                  <c:v>8.1645352935266757E-3</c:v>
                </c:pt>
                <c:pt idx="2899">
                  <c:v>8.1686758191490405E-3</c:v>
                </c:pt>
                <c:pt idx="2900">
                  <c:v>8.1728249684198673E-3</c:v>
                </c:pt>
                <c:pt idx="2901">
                  <c:v>8.1769827412581098E-3</c:v>
                </c:pt>
                <c:pt idx="2902">
                  <c:v>8.1811491377448142E-3</c:v>
                </c:pt>
                <c:pt idx="2903">
                  <c:v>8.1853241577989344E-3</c:v>
                </c:pt>
                <c:pt idx="2904">
                  <c:v>8.1895078014204703E-3</c:v>
                </c:pt>
                <c:pt idx="2905">
                  <c:v>8.1937000686904682E-3</c:v>
                </c:pt>
                <c:pt idx="2906">
                  <c:v>8.1979009596899743E-3</c:v>
                </c:pt>
                <c:pt idx="2907">
                  <c:v>8.2021104740948036E-3</c:v>
                </c:pt>
                <c:pt idx="2908">
                  <c:v>8.2063286122291412E-3</c:v>
                </c:pt>
                <c:pt idx="2909">
                  <c:v>8.2105553740119408E-3</c:v>
                </c:pt>
                <c:pt idx="2910">
                  <c:v>8.2147907592811098E-3</c:v>
                </c:pt>
                <c:pt idx="2911">
                  <c:v>8.2190347681987408E-3</c:v>
                </c:pt>
                <c:pt idx="2912">
                  <c:v>8.2232874007648338E-3</c:v>
                </c:pt>
                <c:pt idx="2913">
                  <c:v>8.2275486568983425E-3</c:v>
                </c:pt>
                <c:pt idx="2914">
                  <c:v>8.2318185366803132E-3</c:v>
                </c:pt>
                <c:pt idx="2915">
                  <c:v>8.2360970401107458E-3</c:v>
                </c:pt>
                <c:pt idx="2916">
                  <c:v>8.2403841671085942E-3</c:v>
                </c:pt>
                <c:pt idx="2917">
                  <c:v>8.2446799176738583E-3</c:v>
                </c:pt>
                <c:pt idx="2918">
                  <c:v>8.2489842918875844E-3</c:v>
                </c:pt>
                <c:pt idx="2919">
                  <c:v>8.2532972897497725E-3</c:v>
                </c:pt>
                <c:pt idx="2920">
                  <c:v>8.2576189111793763E-3</c:v>
                </c:pt>
                <c:pt idx="2921">
                  <c:v>8.2619491561763958E-3</c:v>
                </c:pt>
                <c:pt idx="2922">
                  <c:v>8.2662880249029236E-3</c:v>
                </c:pt>
                <c:pt idx="2923">
                  <c:v>8.2706355171158208E-3</c:v>
                </c:pt>
                <c:pt idx="2924">
                  <c:v>8.2749916330582263E-3</c:v>
                </c:pt>
                <c:pt idx="2925">
                  <c:v>8.2793563726490937E-3</c:v>
                </c:pt>
                <c:pt idx="2926">
                  <c:v>8.2837297357263306E-3</c:v>
                </c:pt>
                <c:pt idx="2927">
                  <c:v>8.2881117224520295E-3</c:v>
                </c:pt>
                <c:pt idx="2928">
                  <c:v>8.2925023328261904E-3</c:v>
                </c:pt>
                <c:pt idx="2929">
                  <c:v>8.2969015668488133E-3</c:v>
                </c:pt>
                <c:pt idx="2930">
                  <c:v>8.3013094244388519E-3</c:v>
                </c:pt>
                <c:pt idx="2931">
                  <c:v>8.3057259056773525E-3</c:v>
                </c:pt>
                <c:pt idx="2932">
                  <c:v>8.3126835136249078E-3</c:v>
                </c:pt>
                <c:pt idx="2933">
                  <c:v>8.3171221697742048E-3</c:v>
                </c:pt>
                <c:pt idx="2934">
                  <c:v>8.3215694496530102E-3</c:v>
                </c:pt>
                <c:pt idx="2935">
                  <c:v>8.3260253530992312E-3</c:v>
                </c:pt>
                <c:pt idx="2936">
                  <c:v>8.3304898801939142E-3</c:v>
                </c:pt>
                <c:pt idx="2937">
                  <c:v>8.334963030856013E-3</c:v>
                </c:pt>
                <c:pt idx="2938">
                  <c:v>8.3394448051665737E-3</c:v>
                </c:pt>
                <c:pt idx="2939">
                  <c:v>8.3439352031255964E-3</c:v>
                </c:pt>
                <c:pt idx="2940">
                  <c:v>8.3484342246520349E-3</c:v>
                </c:pt>
                <c:pt idx="2941">
                  <c:v>8.3529418698269353E-3</c:v>
                </c:pt>
                <c:pt idx="2942">
                  <c:v>8.3574581386502977E-3</c:v>
                </c:pt>
                <c:pt idx="2943">
                  <c:v>8.3619830310410759E-3</c:v>
                </c:pt>
                <c:pt idx="2944">
                  <c:v>8.366516547080316E-3</c:v>
                </c:pt>
                <c:pt idx="2945">
                  <c:v>8.3717082676837418E-3</c:v>
                </c:pt>
                <c:pt idx="2946">
                  <c:v>8.3762602630044203E-3</c:v>
                </c:pt>
                <c:pt idx="2947">
                  <c:v>8.3808208818925145E-3</c:v>
                </c:pt>
                <c:pt idx="2948">
                  <c:v>8.3853901242669782E-3</c:v>
                </c:pt>
                <c:pt idx="2949">
                  <c:v>8.3899679903709501E-3</c:v>
                </c:pt>
                <c:pt idx="2950">
                  <c:v>8.3945544800423377E-3</c:v>
                </c:pt>
                <c:pt idx="2951">
                  <c:v>8.3991495933621874E-3</c:v>
                </c:pt>
                <c:pt idx="2952">
                  <c:v>8.403753330330499E-3</c:v>
                </c:pt>
                <c:pt idx="2953">
                  <c:v>8.4083656908662263E-3</c:v>
                </c:pt>
                <c:pt idx="2954">
                  <c:v>8.4129866751314619E-3</c:v>
                </c:pt>
                <c:pt idx="2955">
                  <c:v>8.4176162829641132E-3</c:v>
                </c:pt>
                <c:pt idx="2956">
                  <c:v>8.4222545143641803E-3</c:v>
                </c:pt>
                <c:pt idx="2957">
                  <c:v>8.4269013694937556E-3</c:v>
                </c:pt>
                <c:pt idx="2958">
                  <c:v>8.4315568481907466E-3</c:v>
                </c:pt>
                <c:pt idx="2959">
                  <c:v>8.4362209505361996E-3</c:v>
                </c:pt>
                <c:pt idx="2960">
                  <c:v>8.440893676368022E-3</c:v>
                </c:pt>
                <c:pt idx="2961">
                  <c:v>8.445575026010399E-3</c:v>
                </c:pt>
                <c:pt idx="2962">
                  <c:v>8.4502649991391454E-3</c:v>
                </c:pt>
                <c:pt idx="2963">
                  <c:v>8.4549635960784464E-3</c:v>
                </c:pt>
                <c:pt idx="2964">
                  <c:v>8.4596708165041168E-3</c:v>
                </c:pt>
                <c:pt idx="2965">
                  <c:v>8.4643866605782492E-3</c:v>
                </c:pt>
                <c:pt idx="2966">
                  <c:v>8.4691111283008436E-3</c:v>
                </c:pt>
                <c:pt idx="2967">
                  <c:v>8.4738442195908537E-3</c:v>
                </c:pt>
                <c:pt idx="2968">
                  <c:v>8.478585934610372E-3</c:v>
                </c:pt>
                <c:pt idx="2969">
                  <c:v>8.4833362731973061E-3</c:v>
                </c:pt>
                <c:pt idx="2970">
                  <c:v>8.4880952354327022E-3</c:v>
                </c:pt>
                <c:pt idx="2971">
                  <c:v>8.4928628213165602E-3</c:v>
                </c:pt>
                <c:pt idx="2972">
                  <c:v>8.497639030767834E-3</c:v>
                </c:pt>
                <c:pt idx="2973">
                  <c:v>8.5024238638675698E-3</c:v>
                </c:pt>
                <c:pt idx="2974">
                  <c:v>8.5072173206157675E-3</c:v>
                </c:pt>
                <c:pt idx="2975">
                  <c:v>8.5120194010124273E-3</c:v>
                </c:pt>
                <c:pt idx="2976">
                  <c:v>8.516830105057549E-3</c:v>
                </c:pt>
                <c:pt idx="2977">
                  <c:v>8.5216494325890402E-3</c:v>
                </c:pt>
                <c:pt idx="2978">
                  <c:v>8.5264773839310859E-3</c:v>
                </c:pt>
                <c:pt idx="2979">
                  <c:v>8.531313958759501E-3</c:v>
                </c:pt>
                <c:pt idx="2980">
                  <c:v>8.5361591573984708E-3</c:v>
                </c:pt>
                <c:pt idx="2981">
                  <c:v>8.5410129795238099E-3</c:v>
                </c:pt>
                <c:pt idx="2982">
                  <c:v>8.5458754253786573E-3</c:v>
                </c:pt>
                <c:pt idx="2983">
                  <c:v>8.5507464948009204E-3</c:v>
                </c:pt>
                <c:pt idx="2984">
                  <c:v>8.5556261877905992E-3</c:v>
                </c:pt>
                <c:pt idx="2985">
                  <c:v>8.5605145045097863E-3</c:v>
                </c:pt>
                <c:pt idx="2986">
                  <c:v>8.5654114448774354E-3</c:v>
                </c:pt>
                <c:pt idx="2987">
                  <c:v>8.5703170088935465E-3</c:v>
                </c:pt>
                <c:pt idx="2988">
                  <c:v>8.575231196396027E-3</c:v>
                </c:pt>
                <c:pt idx="2989">
                  <c:v>8.5801540076280158E-3</c:v>
                </c:pt>
                <c:pt idx="2990">
                  <c:v>8.5850854425895129E-3</c:v>
                </c:pt>
                <c:pt idx="2991">
                  <c:v>8.5900255011184257E-3</c:v>
                </c:pt>
                <c:pt idx="2992">
                  <c:v>8.5949741832147541E-3</c:v>
                </c:pt>
                <c:pt idx="2993">
                  <c:v>8.5999314890405909E-3</c:v>
                </c:pt>
                <c:pt idx="2994">
                  <c:v>8.6048974184338434E-3</c:v>
                </c:pt>
                <c:pt idx="2995">
                  <c:v>8.6098719715566041E-3</c:v>
                </c:pt>
                <c:pt idx="2996">
                  <c:v>8.6148551481657343E-3</c:v>
                </c:pt>
                <c:pt idx="2997">
                  <c:v>8.619846948585419E-3</c:v>
                </c:pt>
                <c:pt idx="2998">
                  <c:v>8.6248473725725194E-3</c:v>
                </c:pt>
                <c:pt idx="2999">
                  <c:v>8.6298564201270356E-3</c:v>
                </c:pt>
                <c:pt idx="3000">
                  <c:v>8.63487409141106E-3</c:v>
                </c:pt>
                <c:pt idx="3001">
                  <c:v>8.6399003863435464E-3</c:v>
                </c:pt>
                <c:pt idx="3002">
                  <c:v>8.6449353048434485E-3</c:v>
                </c:pt>
                <c:pt idx="3003">
                  <c:v>8.6499788470728589E-3</c:v>
                </c:pt>
                <c:pt idx="3004">
                  <c:v>8.655031012869685E-3</c:v>
                </c:pt>
                <c:pt idx="3005">
                  <c:v>8.6600918023960194E-3</c:v>
                </c:pt>
                <c:pt idx="3006">
                  <c:v>8.6651612154087232E-3</c:v>
                </c:pt>
                <c:pt idx="3007">
                  <c:v>8.6702392521509353E-3</c:v>
                </c:pt>
                <c:pt idx="3008">
                  <c:v>8.6753259125416093E-3</c:v>
                </c:pt>
                <c:pt idx="3009">
                  <c:v>8.6804211966617917E-3</c:v>
                </c:pt>
                <c:pt idx="3010">
                  <c:v>8.6855251042683435E-3</c:v>
                </c:pt>
                <c:pt idx="3011">
                  <c:v>8.6906371969819318E-3</c:v>
                </c:pt>
                <c:pt idx="3012">
                  <c:v>8.6957451930491647E-3</c:v>
                </c:pt>
                <c:pt idx="3013">
                  <c:v>8.7008433904589566E-3</c:v>
                </c:pt>
                <c:pt idx="3014">
                  <c:v>8.7059317889681687E-3</c:v>
                </c:pt>
                <c:pt idx="3015">
                  <c:v>8.7110103886578472E-3</c:v>
                </c:pt>
                <c:pt idx="3016">
                  <c:v>8.7160791897711309E-3</c:v>
                </c:pt>
                <c:pt idx="3017">
                  <c:v>8.7211381919838349E-3</c:v>
                </c:pt>
                <c:pt idx="3018">
                  <c:v>8.7261873954580516E-3</c:v>
                </c:pt>
                <c:pt idx="3019">
                  <c:v>8.7312268001127347E-3</c:v>
                </c:pt>
                <c:pt idx="3020">
                  <c:v>8.7362564061099768E-3</c:v>
                </c:pt>
                <c:pt idx="3021">
                  <c:v>8.7412762132066391E-3</c:v>
                </c:pt>
                <c:pt idx="3022">
                  <c:v>8.7462862215648141E-3</c:v>
                </c:pt>
                <c:pt idx="3023">
                  <c:v>8.7512864311845018E-3</c:v>
                </c:pt>
                <c:pt idx="3024">
                  <c:v>8.7562768419846559E-3</c:v>
                </c:pt>
                <c:pt idx="3025">
                  <c:v>8.7612574540463228E-3</c:v>
                </c:pt>
                <c:pt idx="3026">
                  <c:v>8.7662282673695024E-3</c:v>
                </c:pt>
                <c:pt idx="3027">
                  <c:v>8.7711892818731485E-3</c:v>
                </c:pt>
                <c:pt idx="3028">
                  <c:v>8.776140497557261E-3</c:v>
                </c:pt>
                <c:pt idx="3029">
                  <c:v>8.7810819145028862E-3</c:v>
                </c:pt>
                <c:pt idx="3030">
                  <c:v>8.7860135327100242E-3</c:v>
                </c:pt>
                <c:pt idx="3031">
                  <c:v>8.7909353520976286E-3</c:v>
                </c:pt>
                <c:pt idx="3032">
                  <c:v>8.7958473726656994E-3</c:v>
                </c:pt>
                <c:pt idx="3033">
                  <c:v>8.8007495945763292E-3</c:v>
                </c:pt>
                <c:pt idx="3034">
                  <c:v>8.8056420175863792E-3</c:v>
                </c:pt>
                <c:pt idx="3035">
                  <c:v>8.8105246418579419E-3</c:v>
                </c:pt>
                <c:pt idx="3036">
                  <c:v>8.8160927853975224E-3</c:v>
                </c:pt>
                <c:pt idx="3037">
                  <c:v>8.8209544122797023E-3</c:v>
                </c:pt>
                <c:pt idx="3038">
                  <c:v>8.825806240423395E-3</c:v>
                </c:pt>
                <c:pt idx="3039">
                  <c:v>8.8306482697475541E-3</c:v>
                </c:pt>
                <c:pt idx="3040">
                  <c:v>8.8354805002521797E-3</c:v>
                </c:pt>
                <c:pt idx="3041">
                  <c:v>8.840302932018318E-3</c:v>
                </c:pt>
                <c:pt idx="3042">
                  <c:v>8.845115565045969E-3</c:v>
                </c:pt>
                <c:pt idx="3043">
                  <c:v>8.8499183992540864E-3</c:v>
                </c:pt>
                <c:pt idx="3044">
                  <c:v>8.854711434561624E-3</c:v>
                </c:pt>
                <c:pt idx="3045">
                  <c:v>8.8594946712927669E-3</c:v>
                </c:pt>
                <c:pt idx="3046">
                  <c:v>8.86426810912333E-3</c:v>
                </c:pt>
                <c:pt idx="3047">
                  <c:v>8.8690317482154057E-3</c:v>
                </c:pt>
                <c:pt idx="3048">
                  <c:v>8.873785588487948E-3</c:v>
                </c:pt>
                <c:pt idx="3049">
                  <c:v>8.8785296300220029E-3</c:v>
                </c:pt>
                <c:pt idx="3050">
                  <c:v>8.8832638728175706E-3</c:v>
                </c:pt>
                <c:pt idx="3051">
                  <c:v>8.8879883166315121E-3</c:v>
                </c:pt>
                <c:pt idx="3052">
                  <c:v>8.8927029617880127E-3</c:v>
                </c:pt>
                <c:pt idx="3053">
                  <c:v>8.8974078082060259E-3</c:v>
                </c:pt>
                <c:pt idx="3054">
                  <c:v>8.9021028557234594E-3</c:v>
                </c:pt>
                <c:pt idx="3055">
                  <c:v>8.9067881045024055E-3</c:v>
                </c:pt>
                <c:pt idx="3056">
                  <c:v>8.9114635545428644E-3</c:v>
                </c:pt>
                <c:pt idx="3057">
                  <c:v>8.9161292056827435E-3</c:v>
                </c:pt>
                <c:pt idx="3058">
                  <c:v>8.9207850581651815E-3</c:v>
                </c:pt>
                <c:pt idx="3059">
                  <c:v>8.9254311117470397E-3</c:v>
                </c:pt>
                <c:pt idx="3060">
                  <c:v>8.9300673665904107E-3</c:v>
                </c:pt>
                <c:pt idx="3061">
                  <c:v>8.9346938227763406E-3</c:v>
                </c:pt>
                <c:pt idx="3062">
                  <c:v>8.9393104799806444E-3</c:v>
                </c:pt>
                <c:pt idx="3063">
                  <c:v>8.9439173385275073E-3</c:v>
                </c:pt>
                <c:pt idx="3064">
                  <c:v>8.9485143981737902E-3</c:v>
                </c:pt>
                <c:pt idx="3065">
                  <c:v>8.953101659081586E-3</c:v>
                </c:pt>
                <c:pt idx="3066">
                  <c:v>8.9576791211698481E-3</c:v>
                </c:pt>
                <c:pt idx="3067">
                  <c:v>8.9622467844385767E-3</c:v>
                </c:pt>
                <c:pt idx="3068">
                  <c:v>8.966804648968818E-3</c:v>
                </c:pt>
                <c:pt idx="3069">
                  <c:v>8.9713527147605721E-3</c:v>
                </c:pt>
                <c:pt idx="3070">
                  <c:v>8.9758909816517463E-3</c:v>
                </c:pt>
                <c:pt idx="3071">
                  <c:v>8.9804194498854795E-3</c:v>
                </c:pt>
                <c:pt idx="3072">
                  <c:v>8.9849381191375866E-3</c:v>
                </c:pt>
                <c:pt idx="3073">
                  <c:v>8.9894469897322526E-3</c:v>
                </c:pt>
                <c:pt idx="3074">
                  <c:v>8.9939460614263389E-3</c:v>
                </c:pt>
                <c:pt idx="3075">
                  <c:v>8.9984353344629842E-3</c:v>
                </c:pt>
                <c:pt idx="3076">
                  <c:v>9.0029148085990496E-3</c:v>
                </c:pt>
                <c:pt idx="3077">
                  <c:v>9.0073844839966277E-3</c:v>
                </c:pt>
                <c:pt idx="3078">
                  <c:v>9.0118443606557186E-3</c:v>
                </c:pt>
                <c:pt idx="3079">
                  <c:v>9.0162944384142296E-3</c:v>
                </c:pt>
                <c:pt idx="3080">
                  <c:v>9.0207347174342534E-3</c:v>
                </c:pt>
                <c:pt idx="3081">
                  <c:v>9.0251651975536973E-3</c:v>
                </c:pt>
                <c:pt idx="3082">
                  <c:v>9.0295858790157002E-3</c:v>
                </c:pt>
                <c:pt idx="3083">
                  <c:v>9.0339967615771233E-3</c:v>
                </c:pt>
                <c:pt idx="3084">
                  <c:v>9.0383978454000591E-3</c:v>
                </c:pt>
                <c:pt idx="3085">
                  <c:v>9.0427891304034613E-3</c:v>
                </c:pt>
                <c:pt idx="3086">
                  <c:v>9.0471706166683763E-3</c:v>
                </c:pt>
                <c:pt idx="3087">
                  <c:v>9.0515423039516651E-3</c:v>
                </c:pt>
                <c:pt idx="3088">
                  <c:v>9.0559041926585593E-3</c:v>
                </c:pt>
                <c:pt idx="3089">
                  <c:v>9.0602562824648736E-3</c:v>
                </c:pt>
                <c:pt idx="3090">
                  <c:v>9.0645985734516543E-3</c:v>
                </c:pt>
                <c:pt idx="3091">
                  <c:v>9.0689310656999478E-3</c:v>
                </c:pt>
                <c:pt idx="3092">
                  <c:v>9.0732537591287077E-3</c:v>
                </c:pt>
                <c:pt idx="3093">
                  <c:v>9.0775666536568878E-3</c:v>
                </c:pt>
                <c:pt idx="3094">
                  <c:v>9.0818697496086731E-3</c:v>
                </c:pt>
                <c:pt idx="3095">
                  <c:v>9.0861630465788323E-3</c:v>
                </c:pt>
                <c:pt idx="3096">
                  <c:v>9.0904465448105043E-3</c:v>
                </c:pt>
                <c:pt idx="3097">
                  <c:v>9.0947202442226427E-3</c:v>
                </c:pt>
                <c:pt idx="3098">
                  <c:v>9.0989841447342013E-3</c:v>
                </c:pt>
                <c:pt idx="3099">
                  <c:v>9.1032382465883188E-3</c:v>
                </c:pt>
                <c:pt idx="3100">
                  <c:v>9.1074825495418565E-3</c:v>
                </c:pt>
                <c:pt idx="3101">
                  <c:v>9.111717053756907E-3</c:v>
                </c:pt>
                <c:pt idx="3102">
                  <c:v>9.1159417591524239E-3</c:v>
                </c:pt>
                <c:pt idx="3103">
                  <c:v>9.1201566658094535E-3</c:v>
                </c:pt>
                <c:pt idx="3104">
                  <c:v>9.1243617736469496E-3</c:v>
                </c:pt>
                <c:pt idx="3105">
                  <c:v>9.1285570825028195E-3</c:v>
                </c:pt>
                <c:pt idx="3106">
                  <c:v>9.1327425927012484E-3</c:v>
                </c:pt>
                <c:pt idx="3107">
                  <c:v>9.1369183040801438E-3</c:v>
                </c:pt>
                <c:pt idx="3108">
                  <c:v>9.1410842167205519E-3</c:v>
                </c:pt>
                <c:pt idx="3109">
                  <c:v>9.1452403303793339E-3</c:v>
                </c:pt>
                <c:pt idx="3110">
                  <c:v>9.1493866452996286E-3</c:v>
                </c:pt>
                <c:pt idx="3111">
                  <c:v>9.1535231614003898E-3</c:v>
                </c:pt>
                <c:pt idx="3112">
                  <c:v>9.15764987884371E-3</c:v>
                </c:pt>
                <c:pt idx="3113">
                  <c:v>9.1617667973864503E-3</c:v>
                </c:pt>
                <c:pt idx="3114">
                  <c:v>9.165873917109657E-3</c:v>
                </c:pt>
                <c:pt idx="3115">
                  <c:v>9.169971237932284E-3</c:v>
                </c:pt>
                <c:pt idx="3116">
                  <c:v>9.1740587600974699E-3</c:v>
                </c:pt>
                <c:pt idx="3117">
                  <c:v>9.178136483362076E-3</c:v>
                </c:pt>
                <c:pt idx="3118">
                  <c:v>9.1822044079692411E-3</c:v>
                </c:pt>
                <c:pt idx="3119">
                  <c:v>9.1862625335137338E-3</c:v>
                </c:pt>
                <c:pt idx="3120">
                  <c:v>9.1903108604818318E-3</c:v>
                </c:pt>
                <c:pt idx="3121">
                  <c:v>9.1943493884683036E-3</c:v>
                </c:pt>
                <c:pt idx="3122">
                  <c:v>9.1983781177162882E-3</c:v>
                </c:pt>
                <c:pt idx="3123">
                  <c:v>9.2023970482257855E-3</c:v>
                </c:pt>
                <c:pt idx="3124">
                  <c:v>9.206406179834703E-3</c:v>
                </c:pt>
                <c:pt idx="3125">
                  <c:v>9.2104055127051332E-3</c:v>
                </c:pt>
                <c:pt idx="3126">
                  <c:v>9.2143950465939373E-3</c:v>
                </c:pt>
                <c:pt idx="3127">
                  <c:v>9.2183747818253003E-3</c:v>
                </c:pt>
                <c:pt idx="3128">
                  <c:v>9.2223447181560836E-3</c:v>
                </c:pt>
                <c:pt idx="3129">
                  <c:v>9.2263048557483796E-3</c:v>
                </c:pt>
                <c:pt idx="3130">
                  <c:v>9.2302551944400957E-3</c:v>
                </c:pt>
                <c:pt idx="3131">
                  <c:v>9.2341957343933245E-3</c:v>
                </c:pt>
                <c:pt idx="3132">
                  <c:v>9.2381264756891124E-3</c:v>
                </c:pt>
                <c:pt idx="3133">
                  <c:v>9.2420474179222278E-3</c:v>
                </c:pt>
                <c:pt idx="3134">
                  <c:v>9.245958561416856E-3</c:v>
                </c:pt>
                <c:pt idx="3135">
                  <c:v>9.2498599060919506E-3</c:v>
                </c:pt>
                <c:pt idx="3136">
                  <c:v>9.253751452028558E-3</c:v>
                </c:pt>
                <c:pt idx="3137">
                  <c:v>9.2576331990645855E-3</c:v>
                </c:pt>
                <c:pt idx="3138">
                  <c:v>9.2615051472000332E-3</c:v>
                </c:pt>
                <c:pt idx="3139">
                  <c:v>9.2653672966780398E-3</c:v>
                </c:pt>
                <c:pt idx="3140">
                  <c:v>9.2697691831022944E-3</c:v>
                </c:pt>
                <c:pt idx="3141">
                  <c:v>9.273610335109872E-3</c:v>
                </c:pt>
                <c:pt idx="3142">
                  <c:v>9.277441688297916E-3</c:v>
                </c:pt>
                <c:pt idx="3143">
                  <c:v>9.281263242504334E-3</c:v>
                </c:pt>
                <c:pt idx="3144">
                  <c:v>9.2850749982154035E-3</c:v>
                </c:pt>
                <c:pt idx="3145">
                  <c:v>9.2888769548638006E-3</c:v>
                </c:pt>
                <c:pt idx="3146">
                  <c:v>9.2926691126116179E-3</c:v>
                </c:pt>
                <c:pt idx="3147">
                  <c:v>9.2964514717830404E-3</c:v>
                </c:pt>
                <c:pt idx="3148">
                  <c:v>9.3002240319728369E-3</c:v>
                </c:pt>
                <c:pt idx="3149">
                  <c:v>9.303986793424146E-3</c:v>
                </c:pt>
                <c:pt idx="3150">
                  <c:v>9.3077397559748754E-3</c:v>
                </c:pt>
                <c:pt idx="3151">
                  <c:v>9.3114829197060711E-3</c:v>
                </c:pt>
                <c:pt idx="3152">
                  <c:v>9.3152162846987796E-3</c:v>
                </c:pt>
                <c:pt idx="3153">
                  <c:v>9.3189398508719545E-3</c:v>
                </c:pt>
                <c:pt idx="3154">
                  <c:v>9.3226536181445496E-3</c:v>
                </c:pt>
                <c:pt idx="3155">
                  <c:v>9.3278905916844845E-3</c:v>
                </c:pt>
                <c:pt idx="3156">
                  <c:v>9.3300517563121854E-3</c:v>
                </c:pt>
                <c:pt idx="3157">
                  <c:v>9.3337361271261798E-3</c:v>
                </c:pt>
                <c:pt idx="3158">
                  <c:v>9.337410699201687E-3</c:v>
                </c:pt>
                <c:pt idx="3159">
                  <c:v>9.3410754724576606E-3</c:v>
                </c:pt>
                <c:pt idx="3160">
                  <c:v>9.3447304468941006E-3</c:v>
                </c:pt>
                <c:pt idx="3161">
                  <c:v>9.3483756223489145E-3</c:v>
                </c:pt>
                <c:pt idx="3162">
                  <c:v>9.3520109991462874E-3</c:v>
                </c:pt>
                <c:pt idx="3163">
                  <c:v>9.3556365771241268E-3</c:v>
                </c:pt>
                <c:pt idx="3164">
                  <c:v>9.35925235612034E-3</c:v>
                </c:pt>
                <c:pt idx="3165">
                  <c:v>9.3628583364591123E-3</c:v>
                </c:pt>
                <c:pt idx="3166">
                  <c:v>9.3664545178973047E-3</c:v>
                </c:pt>
                <c:pt idx="3167">
                  <c:v>9.3700409005159635E-3</c:v>
                </c:pt>
                <c:pt idx="3168">
                  <c:v>9.3736174842340425E-3</c:v>
                </c:pt>
                <c:pt idx="3169">
                  <c:v>9.3771842692946805E-3</c:v>
                </c:pt>
                <c:pt idx="3170">
                  <c:v>9.3807412554547387E-3</c:v>
                </c:pt>
                <c:pt idx="3171">
                  <c:v>9.3842884427952633E-3</c:v>
                </c:pt>
                <c:pt idx="3172">
                  <c:v>9.3878258312352081E-3</c:v>
                </c:pt>
                <c:pt idx="3173">
                  <c:v>9.3913534209366656E-3</c:v>
                </c:pt>
                <c:pt idx="3174">
                  <c:v>9.3948712118185895E-3</c:v>
                </c:pt>
                <c:pt idx="3175">
                  <c:v>9.3983792037188874E-3</c:v>
                </c:pt>
                <c:pt idx="3176">
                  <c:v>9.4018773969617442E-3</c:v>
                </c:pt>
                <c:pt idx="3177">
                  <c:v>9.4053657913850675E-3</c:v>
                </c:pt>
                <c:pt idx="3178">
                  <c:v>9.4088443869888572E-3</c:v>
                </c:pt>
                <c:pt idx="3179">
                  <c:v>9.4123131835299745E-3</c:v>
                </c:pt>
                <c:pt idx="3180">
                  <c:v>9.4157721815757434E-3</c:v>
                </c:pt>
                <c:pt idx="3181">
                  <c:v>9.4192213804777936E-3</c:v>
                </c:pt>
                <c:pt idx="3182">
                  <c:v>9.422660780803449E-3</c:v>
                </c:pt>
                <c:pt idx="3183">
                  <c:v>9.4260903821474784E-3</c:v>
                </c:pt>
                <c:pt idx="3184">
                  <c:v>9.4295101848340668E-3</c:v>
                </c:pt>
                <c:pt idx="3185">
                  <c:v>9.4329201884579827E-3</c:v>
                </c:pt>
                <c:pt idx="3186">
                  <c:v>9.4363203933434114E-3</c:v>
                </c:pt>
                <c:pt idx="3187">
                  <c:v>9.4397107994093066E-3</c:v>
                </c:pt>
                <c:pt idx="3188">
                  <c:v>9.4430914067367144E-3</c:v>
                </c:pt>
                <c:pt idx="3189">
                  <c:v>9.4464622150824962E-3</c:v>
                </c:pt>
                <c:pt idx="3190">
                  <c:v>9.4498232246897906E-3</c:v>
                </c:pt>
                <c:pt idx="3191">
                  <c:v>9.4531744354775515E-3</c:v>
                </c:pt>
                <c:pt idx="3192">
                  <c:v>9.4577137234708192E-3</c:v>
                </c:pt>
                <c:pt idx="3193">
                  <c:v>9.4610427094502896E-3</c:v>
                </c:pt>
                <c:pt idx="3194">
                  <c:v>9.4643618961509652E-3</c:v>
                </c:pt>
                <c:pt idx="3195">
                  <c:v>9.4676712835458279E-3</c:v>
                </c:pt>
                <c:pt idx="3196">
                  <c:v>9.4709708716618959E-3</c:v>
                </c:pt>
                <c:pt idx="3197">
                  <c:v>9.4742606605261841E-3</c:v>
                </c:pt>
                <c:pt idx="3198">
                  <c:v>9.477540650084661E-3</c:v>
                </c:pt>
                <c:pt idx="3199">
                  <c:v>9.4808108403643416E-3</c:v>
                </c:pt>
                <c:pt idx="3200">
                  <c:v>9.4840712313382109E-3</c:v>
                </c:pt>
                <c:pt idx="3201">
                  <c:v>9.4873218230873153E-3</c:v>
                </c:pt>
                <c:pt idx="3202">
                  <c:v>9.490562615476577E-3</c:v>
                </c:pt>
                <c:pt idx="3203">
                  <c:v>9.4937936086410737E-3</c:v>
                </c:pt>
                <c:pt idx="3204">
                  <c:v>9.4970148024727443E-3</c:v>
                </c:pt>
                <c:pt idx="3205">
                  <c:v>9.5013522430287267E-3</c:v>
                </c:pt>
                <c:pt idx="3206">
                  <c:v>9.504549472204582E-3</c:v>
                </c:pt>
                <c:pt idx="3207">
                  <c:v>9.5077369023988112E-3</c:v>
                </c:pt>
                <c:pt idx="3208">
                  <c:v>9.5109145337735068E-3</c:v>
                </c:pt>
                <c:pt idx="3209">
                  <c:v>9.5140823663286689E-3</c:v>
                </c:pt>
                <c:pt idx="3210">
                  <c:v>9.51724040022639E-3</c:v>
                </c:pt>
                <c:pt idx="3211">
                  <c:v>9.5203886350614386E-3</c:v>
                </c:pt>
                <c:pt idx="3212">
                  <c:v>9.5235270712390463E-3</c:v>
                </c:pt>
                <c:pt idx="3213">
                  <c:v>9.5266557084350278E-3</c:v>
                </c:pt>
                <c:pt idx="3214">
                  <c:v>9.5297745468114758E-3</c:v>
                </c:pt>
                <c:pt idx="3215">
                  <c:v>9.5328835863683903E-3</c:v>
                </c:pt>
                <c:pt idx="3216">
                  <c:v>9.5359828271057712E-3</c:v>
                </c:pt>
                <c:pt idx="3217">
                  <c:v>9.5390722690236185E-3</c:v>
                </c:pt>
                <c:pt idx="3218">
                  <c:v>9.5421519119598397E-3</c:v>
                </c:pt>
                <c:pt idx="3219">
                  <c:v>9.5452217562386199E-3</c:v>
                </c:pt>
                <c:pt idx="3220">
                  <c:v>9.5482818016978666E-3</c:v>
                </c:pt>
                <c:pt idx="3221">
                  <c:v>9.5513320482565334E-3</c:v>
                </c:pt>
                <c:pt idx="3222">
                  <c:v>9.5543724958335741E-3</c:v>
                </c:pt>
                <c:pt idx="3223">
                  <c:v>9.5574031447531738E-3</c:v>
                </c:pt>
                <c:pt idx="3224">
                  <c:v>9.5604239947721936E-3</c:v>
                </c:pt>
                <c:pt idx="3225">
                  <c:v>9.5634350459716799E-3</c:v>
                </c:pt>
                <c:pt idx="3226">
                  <c:v>9.5664362982705864E-3</c:v>
                </c:pt>
                <c:pt idx="3227">
                  <c:v>9.5694277518310056E-3</c:v>
                </c:pt>
                <c:pt idx="3228">
                  <c:v>9.5724094064097986E-3</c:v>
                </c:pt>
                <c:pt idx="3229">
                  <c:v>9.5753812622501044E-3</c:v>
                </c:pt>
                <c:pt idx="3230">
                  <c:v>9.5783433191898304E-3</c:v>
                </c:pt>
                <c:pt idx="3231">
                  <c:v>9.5812955773910691E-3</c:v>
                </c:pt>
                <c:pt idx="3232">
                  <c:v>9.5842380366917279E-3</c:v>
                </c:pt>
                <c:pt idx="3233">
                  <c:v>9.5871706970918069E-3</c:v>
                </c:pt>
                <c:pt idx="3234">
                  <c:v>9.5900935586723524E-3</c:v>
                </c:pt>
                <c:pt idx="3235">
                  <c:v>9.5930066214333642E-3</c:v>
                </c:pt>
                <c:pt idx="3236">
                  <c:v>9.5959098853748426E-3</c:v>
                </c:pt>
                <c:pt idx="3237">
                  <c:v>9.5988033504967873E-3</c:v>
                </c:pt>
                <c:pt idx="3238">
                  <c:v>9.6016870167181523E-3</c:v>
                </c:pt>
                <c:pt idx="3239">
                  <c:v>9.6045608841199837E-3</c:v>
                </c:pt>
                <c:pt idx="3240">
                  <c:v>9.6074249526212352E-3</c:v>
                </c:pt>
                <c:pt idx="3241">
                  <c:v>9.6102792223029532E-3</c:v>
                </c:pt>
                <c:pt idx="3242">
                  <c:v>9.6131236932461839E-3</c:v>
                </c:pt>
                <c:pt idx="3243">
                  <c:v>9.6159583652888347E-3</c:v>
                </c:pt>
                <c:pt idx="3244">
                  <c:v>9.6187832383498595E-3</c:v>
                </c:pt>
                <c:pt idx="3245">
                  <c:v>9.6215983127534432E-3</c:v>
                </c:pt>
                <c:pt idx="3246">
                  <c:v>9.6244035881754009E-3</c:v>
                </c:pt>
                <c:pt idx="3247">
                  <c:v>9.6271990648588712E-3</c:v>
                </c:pt>
                <c:pt idx="3248">
                  <c:v>9.629984742722808E-3</c:v>
                </c:pt>
                <c:pt idx="3249">
                  <c:v>9.6327606216051187E-3</c:v>
                </c:pt>
                <c:pt idx="3250">
                  <c:v>9.6355267016678958E-3</c:v>
                </c:pt>
                <c:pt idx="3251">
                  <c:v>9.6382829829921857E-3</c:v>
                </c:pt>
                <c:pt idx="3252">
                  <c:v>9.6410294654158957E-3</c:v>
                </c:pt>
                <c:pt idx="3253">
                  <c:v>9.6437661490200721E-3</c:v>
                </c:pt>
                <c:pt idx="3254">
                  <c:v>9.6464930337236687E-3</c:v>
                </c:pt>
                <c:pt idx="3255">
                  <c:v>9.6492101195266855E-3</c:v>
                </c:pt>
                <c:pt idx="3256">
                  <c:v>9.6519174066722613E-3</c:v>
                </c:pt>
                <c:pt idx="3257">
                  <c:v>9.6546148948362109E-3</c:v>
                </c:pt>
                <c:pt idx="3258">
                  <c:v>9.6573025840995808E-3</c:v>
                </c:pt>
                <c:pt idx="3259">
                  <c:v>9.659980474543417E-3</c:v>
                </c:pt>
                <c:pt idx="3260">
                  <c:v>9.6626485663298123E-3</c:v>
                </c:pt>
                <c:pt idx="3261">
                  <c:v>9.6653068590535351E-3</c:v>
                </c:pt>
                <c:pt idx="3262">
                  <c:v>9.6679553529577245E-3</c:v>
                </c:pt>
                <c:pt idx="3263">
                  <c:v>9.6705940481234265E-3</c:v>
                </c:pt>
                <c:pt idx="3264">
                  <c:v>9.6732229443075024E-3</c:v>
                </c:pt>
                <c:pt idx="3265">
                  <c:v>9.6758420416720448E-3</c:v>
                </c:pt>
                <c:pt idx="3266">
                  <c:v>9.6784513402170536E-3</c:v>
                </c:pt>
                <c:pt idx="3267">
                  <c:v>9.6810508399425288E-3</c:v>
                </c:pt>
                <c:pt idx="3268">
                  <c:v>9.6836405408484705E-3</c:v>
                </c:pt>
                <c:pt idx="3269">
                  <c:v>9.686220442772786E-3</c:v>
                </c:pt>
                <c:pt idx="3270">
                  <c:v>9.6887905458775681E-3</c:v>
                </c:pt>
                <c:pt idx="3271">
                  <c:v>9.6913508502438628E-3</c:v>
                </c:pt>
                <c:pt idx="3272">
                  <c:v>9.6939013556285314E-3</c:v>
                </c:pt>
                <c:pt idx="3273">
                  <c:v>9.6964420621936664E-3</c:v>
                </c:pt>
                <c:pt idx="3274">
                  <c:v>9.6989729700203142E-3</c:v>
                </c:pt>
                <c:pt idx="3275">
                  <c:v>9.7014940789463822E-3</c:v>
                </c:pt>
                <c:pt idx="3276">
                  <c:v>9.7040053889718703E-3</c:v>
                </c:pt>
                <c:pt idx="3277">
                  <c:v>9.7065069000967785E-3</c:v>
                </c:pt>
                <c:pt idx="3278">
                  <c:v>9.7089986124831995E-3</c:v>
                </c:pt>
                <c:pt idx="3279">
                  <c:v>9.7114805259690407E-3</c:v>
                </c:pt>
                <c:pt idx="3280">
                  <c:v>9.7139526404732557E-3</c:v>
                </c:pt>
                <c:pt idx="3281">
                  <c:v>9.716414956401076E-3</c:v>
                </c:pt>
                <c:pt idx="3282">
                  <c:v>9.7188674733472702E-3</c:v>
                </c:pt>
                <c:pt idx="3283">
                  <c:v>9.7213101913928845E-3</c:v>
                </c:pt>
                <c:pt idx="3284">
                  <c:v>9.7237431105379191E-3</c:v>
                </c:pt>
                <c:pt idx="3285">
                  <c:v>9.7261662310255126E-3</c:v>
                </c:pt>
                <c:pt idx="3286">
                  <c:v>9.72857955253148E-3</c:v>
                </c:pt>
                <c:pt idx="3287">
                  <c:v>9.7309830751368676E-3</c:v>
                </c:pt>
                <c:pt idx="3288">
                  <c:v>9.7333767989227216E-3</c:v>
                </c:pt>
                <c:pt idx="3289">
                  <c:v>9.735760723889042E-3</c:v>
                </c:pt>
                <c:pt idx="3290">
                  <c:v>9.7381348500358289E-3</c:v>
                </c:pt>
                <c:pt idx="3291">
                  <c:v>9.740499177282036E-3</c:v>
                </c:pt>
                <c:pt idx="3292">
                  <c:v>9.7428537057087095E-3</c:v>
                </c:pt>
                <c:pt idx="3293">
                  <c:v>9.7451984351537568E-3</c:v>
                </c:pt>
                <c:pt idx="3294">
                  <c:v>9.7475333659413632E-3</c:v>
                </c:pt>
                <c:pt idx="3295">
                  <c:v>9.7498584977473435E-3</c:v>
                </c:pt>
                <c:pt idx="3296">
                  <c:v>9.7521738307337902E-3</c:v>
                </c:pt>
                <c:pt idx="3297">
                  <c:v>9.7544793648196571E-3</c:v>
                </c:pt>
                <c:pt idx="3298">
                  <c:v>9.7567751000049441E-3</c:v>
                </c:pt>
                <c:pt idx="3299">
                  <c:v>9.7590610365327901E-3</c:v>
                </c:pt>
                <c:pt idx="3300">
                  <c:v>9.7613371739979637E-3</c:v>
                </c:pt>
                <c:pt idx="3301">
                  <c:v>9.7636035127246501E-3</c:v>
                </c:pt>
                <c:pt idx="3302">
                  <c:v>9.7658600524697103E-3</c:v>
                </c:pt>
                <c:pt idx="3303">
                  <c:v>9.7681067935573296E-3</c:v>
                </c:pt>
                <c:pt idx="3304">
                  <c:v>9.770343735744369E-3</c:v>
                </c:pt>
                <c:pt idx="3305">
                  <c:v>9.7725708789497823E-3</c:v>
                </c:pt>
                <c:pt idx="3306">
                  <c:v>9.7747882234167083E-3</c:v>
                </c:pt>
                <c:pt idx="3307">
                  <c:v>9.7769957689020082E-3</c:v>
                </c:pt>
                <c:pt idx="3308">
                  <c:v>9.7791935156488208E-3</c:v>
                </c:pt>
                <c:pt idx="3309">
                  <c:v>9.7813814634140073E-3</c:v>
                </c:pt>
                <c:pt idx="3310">
                  <c:v>9.7835596124407065E-3</c:v>
                </c:pt>
                <c:pt idx="3311">
                  <c:v>9.7857279625668259E-3</c:v>
                </c:pt>
                <c:pt idx="3312">
                  <c:v>9.7878865138734117E-3</c:v>
                </c:pt>
                <c:pt idx="3313">
                  <c:v>9.7900352661983714E-3</c:v>
                </c:pt>
                <c:pt idx="3314">
                  <c:v>9.7921742197848438E-3</c:v>
                </c:pt>
                <c:pt idx="3315">
                  <c:v>9.7943033744707364E-3</c:v>
                </c:pt>
                <c:pt idx="3316">
                  <c:v>9.7964227303370954E-3</c:v>
                </c:pt>
                <c:pt idx="3317">
                  <c:v>9.7985322872218283E-3</c:v>
                </c:pt>
                <c:pt idx="3318">
                  <c:v>9.8006320454491203E-3</c:v>
                </c:pt>
                <c:pt idx="3319">
                  <c:v>9.8027220046947861E-3</c:v>
                </c:pt>
                <c:pt idx="3320">
                  <c:v>9.804802165039872E-3</c:v>
                </c:pt>
                <c:pt idx="3321">
                  <c:v>9.8068725266464707E-3</c:v>
                </c:pt>
                <c:pt idx="3322">
                  <c:v>9.8089330892714433E-3</c:v>
                </c:pt>
                <c:pt idx="3323">
                  <c:v>9.8109838530768823E-3</c:v>
                </c:pt>
                <c:pt idx="3324">
                  <c:v>9.8130248180627877E-3</c:v>
                </c:pt>
                <c:pt idx="3325">
                  <c:v>9.8150559842291596E-3</c:v>
                </c:pt>
                <c:pt idx="3326">
                  <c:v>9.8170773514139054E-3</c:v>
                </c:pt>
                <c:pt idx="3327">
                  <c:v>9.8190889197791176E-3</c:v>
                </c:pt>
                <c:pt idx="3328">
                  <c:v>9.8210906893247962E-3</c:v>
                </c:pt>
                <c:pt idx="3329">
                  <c:v>9.823082659969895E-3</c:v>
                </c:pt>
                <c:pt idx="3330">
                  <c:v>9.8250648317954603E-3</c:v>
                </c:pt>
                <c:pt idx="3331">
                  <c:v>9.8270372047204457E-3</c:v>
                </c:pt>
                <c:pt idx="3332">
                  <c:v>9.8289997787448513E-3</c:v>
                </c:pt>
                <c:pt idx="3333">
                  <c:v>9.8309525539497233E-3</c:v>
                </c:pt>
                <c:pt idx="3334">
                  <c:v>9.8328955302540155E-3</c:v>
                </c:pt>
                <c:pt idx="3335">
                  <c:v>9.8348287078198204E-3</c:v>
                </c:pt>
                <c:pt idx="3336">
                  <c:v>9.8367520864039992E-3</c:v>
                </c:pt>
                <c:pt idx="3337">
                  <c:v>9.8386656662496907E-3</c:v>
                </c:pt>
                <c:pt idx="3338">
                  <c:v>9.8405694470327099E-3</c:v>
                </c:pt>
                <c:pt idx="3339">
                  <c:v>9.842463429158288E-3</c:v>
                </c:pt>
                <c:pt idx="3340">
                  <c:v>9.84434761230224E-3</c:v>
                </c:pt>
                <c:pt idx="3341">
                  <c:v>9.8462219966266584E-3</c:v>
                </c:pt>
                <c:pt idx="3342">
                  <c:v>9.8480865819694507E-3</c:v>
                </c:pt>
                <c:pt idx="3343">
                  <c:v>9.8499413686548021E-3</c:v>
                </c:pt>
                <c:pt idx="3344">
                  <c:v>9.8517863563585273E-3</c:v>
                </c:pt>
                <c:pt idx="3345">
                  <c:v>9.8536215451616727E-3</c:v>
                </c:pt>
                <c:pt idx="3346">
                  <c:v>9.8554469352263308E-3</c:v>
                </c:pt>
                <c:pt idx="3347">
                  <c:v>9.857262526390409E-3</c:v>
                </c:pt>
                <c:pt idx="3348">
                  <c:v>9.8593254890388948E-3</c:v>
                </c:pt>
                <c:pt idx="3349">
                  <c:v>9.8611200826514978E-3</c:v>
                </c:pt>
                <c:pt idx="3350">
                  <c:v>9.8629048773635208E-3</c:v>
                </c:pt>
                <c:pt idx="3351">
                  <c:v>9.8646798732560104E-3</c:v>
                </c:pt>
                <c:pt idx="3352">
                  <c:v>9.8664450701668738E-3</c:v>
                </c:pt>
                <c:pt idx="3353">
                  <c:v>9.8682004682582036E-3</c:v>
                </c:pt>
                <c:pt idx="3354">
                  <c:v>9.8699460675299999E-3</c:v>
                </c:pt>
                <c:pt idx="3355">
                  <c:v>9.8716818679822627E-3</c:v>
                </c:pt>
                <c:pt idx="3356">
                  <c:v>9.8734078694528993E-3</c:v>
                </c:pt>
                <c:pt idx="3357">
                  <c:v>9.8751240720229561E-3</c:v>
                </c:pt>
                <c:pt idx="3358">
                  <c:v>9.8768304757734793E-3</c:v>
                </c:pt>
                <c:pt idx="3359">
                  <c:v>9.8785270807855152E-3</c:v>
                </c:pt>
                <c:pt idx="3360">
                  <c:v>9.8802138868969713E-3</c:v>
                </c:pt>
                <c:pt idx="3361">
                  <c:v>9.881890893945755E-3</c:v>
                </c:pt>
                <c:pt idx="3362">
                  <c:v>9.8835581023370978E-3</c:v>
                </c:pt>
                <c:pt idx="3363">
                  <c:v>9.8852155118278606E-3</c:v>
                </c:pt>
                <c:pt idx="3364">
                  <c:v>9.8868631223369974E-3</c:v>
                </c:pt>
                <c:pt idx="3365">
                  <c:v>9.8885009341076469E-3</c:v>
                </c:pt>
                <c:pt idx="3366">
                  <c:v>9.8901289469777165E-3</c:v>
                </c:pt>
                <c:pt idx="3367">
                  <c:v>9.8917471610282526E-3</c:v>
                </c:pt>
                <c:pt idx="3368">
                  <c:v>9.8933555760161163E-3</c:v>
                </c:pt>
                <c:pt idx="3369">
                  <c:v>9.8949541923465389E-3</c:v>
                </c:pt>
                <c:pt idx="3370">
                  <c:v>9.8965430096953355E-3</c:v>
                </c:pt>
                <c:pt idx="3371">
                  <c:v>9.8981220282245985E-3</c:v>
                </c:pt>
                <c:pt idx="3372">
                  <c:v>9.899691247934328E-3</c:v>
                </c:pt>
                <c:pt idx="3373">
                  <c:v>9.9012506687434776E-3</c:v>
                </c:pt>
                <c:pt idx="3374">
                  <c:v>9.9028002906520474E-3</c:v>
                </c:pt>
                <c:pt idx="3375">
                  <c:v>9.9043401137410836E-3</c:v>
                </c:pt>
                <c:pt idx="3376">
                  <c:v>9.90587013792954E-3</c:v>
                </c:pt>
                <c:pt idx="3377">
                  <c:v>9.9073903632984628E-3</c:v>
                </c:pt>
                <c:pt idx="3378">
                  <c:v>9.9089007897668058E-3</c:v>
                </c:pt>
                <c:pt idx="3379">
                  <c:v>9.9104014172535226E-3</c:v>
                </c:pt>
                <c:pt idx="3380">
                  <c:v>9.9118922460017522E-3</c:v>
                </c:pt>
                <c:pt idx="3381">
                  <c:v>9.913373275849402E-3</c:v>
                </c:pt>
                <c:pt idx="3382">
                  <c:v>9.9148445068775182E-3</c:v>
                </c:pt>
                <c:pt idx="3383">
                  <c:v>9.9163059389240082E-3</c:v>
                </c:pt>
                <c:pt idx="3384">
                  <c:v>9.9177575721509648E-3</c:v>
                </c:pt>
                <c:pt idx="3385">
                  <c:v>9.919199406639434E-3</c:v>
                </c:pt>
                <c:pt idx="3386">
                  <c:v>9.9206314420652308E-3</c:v>
                </c:pt>
                <c:pt idx="3387">
                  <c:v>9.9220536786714941E-3</c:v>
                </c:pt>
                <c:pt idx="3388">
                  <c:v>9.9234661165392701E-3</c:v>
                </c:pt>
                <c:pt idx="3389">
                  <c:v>9.9248687553443737E-3</c:v>
                </c:pt>
                <c:pt idx="3390">
                  <c:v>9.9262615953299438E-3</c:v>
                </c:pt>
                <c:pt idx="3391">
                  <c:v>9.9276446365770266E-3</c:v>
                </c:pt>
                <c:pt idx="3392">
                  <c:v>9.9290178789235295E-3</c:v>
                </c:pt>
                <c:pt idx="3393">
                  <c:v>9.9303813222884063E-3</c:v>
                </c:pt>
                <c:pt idx="3394">
                  <c:v>9.9317349668337496E-3</c:v>
                </c:pt>
                <c:pt idx="3395">
                  <c:v>9.933078812478513E-3</c:v>
                </c:pt>
                <c:pt idx="3396">
                  <c:v>9.9344128593847891E-3</c:v>
                </c:pt>
                <c:pt idx="3397">
                  <c:v>9.9357371073094392E-3</c:v>
                </c:pt>
                <c:pt idx="3398">
                  <c:v>9.9370515563335093E-3</c:v>
                </c:pt>
                <c:pt idx="3399">
                  <c:v>9.938356206538046E-3</c:v>
                </c:pt>
                <c:pt idx="3400">
                  <c:v>9.939651057923049E-3</c:v>
                </c:pt>
                <c:pt idx="3401">
                  <c:v>9.940936110326426E-3</c:v>
                </c:pt>
                <c:pt idx="3402">
                  <c:v>9.9422113639913157E-3</c:v>
                </c:pt>
                <c:pt idx="3403">
                  <c:v>9.9434768186745792E-3</c:v>
                </c:pt>
                <c:pt idx="3404">
                  <c:v>9.9447324745383092E-3</c:v>
                </c:pt>
                <c:pt idx="3405">
                  <c:v>9.9459783315014594E-3</c:v>
                </c:pt>
                <c:pt idx="3406">
                  <c:v>9.947214389645076E-3</c:v>
                </c:pt>
                <c:pt idx="3407">
                  <c:v>9.9484406488881127E-3</c:v>
                </c:pt>
                <c:pt idx="3408">
                  <c:v>9.9496571092305697E-3</c:v>
                </c:pt>
                <c:pt idx="3409">
                  <c:v>9.9508637706724468E-3</c:v>
                </c:pt>
                <c:pt idx="3410">
                  <c:v>9.9520606333758366E-3</c:v>
                </c:pt>
                <c:pt idx="3411">
                  <c:v>9.953247697016554E-3</c:v>
                </c:pt>
                <c:pt idx="3412">
                  <c:v>9.9544249619187841E-3</c:v>
                </c:pt>
                <c:pt idx="3413">
                  <c:v>9.9555924280014807E-3</c:v>
                </c:pt>
                <c:pt idx="3414">
                  <c:v>9.9567500951025512E-3</c:v>
                </c:pt>
                <c:pt idx="3415">
                  <c:v>9.9578979633840881E-3</c:v>
                </c:pt>
                <c:pt idx="3416">
                  <c:v>9.9590360327650451E-3</c:v>
                </c:pt>
                <c:pt idx="3417">
                  <c:v>9.9601643033264686E-3</c:v>
                </c:pt>
                <c:pt idx="3418">
                  <c:v>9.9612827749873123E-3</c:v>
                </c:pt>
                <c:pt idx="3419">
                  <c:v>9.9623914476665298E-3</c:v>
                </c:pt>
                <c:pt idx="3420">
                  <c:v>9.9634903216072601E-3</c:v>
                </c:pt>
                <c:pt idx="3421">
                  <c:v>9.9645793966474105E-3</c:v>
                </c:pt>
                <c:pt idx="3422">
                  <c:v>9.9656586728680274E-3</c:v>
                </c:pt>
                <c:pt idx="3423">
                  <c:v>9.9667281500259719E-3</c:v>
                </c:pt>
                <c:pt idx="3424">
                  <c:v>9.9677878285264754E-3</c:v>
                </c:pt>
                <c:pt idx="3425">
                  <c:v>9.968837708126399E-3</c:v>
                </c:pt>
                <c:pt idx="3426">
                  <c:v>9.9698777886636503E-3</c:v>
                </c:pt>
                <c:pt idx="3427">
                  <c:v>9.9709080705434605E-3</c:v>
                </c:pt>
                <c:pt idx="3428">
                  <c:v>9.9719285535226909E-3</c:v>
                </c:pt>
                <c:pt idx="3429">
                  <c:v>9.9729392375202952E-3</c:v>
                </c:pt>
                <c:pt idx="3430">
                  <c:v>9.9739401226173197E-3</c:v>
                </c:pt>
                <c:pt idx="3431">
                  <c:v>9.9749312090569031E-3</c:v>
                </c:pt>
                <c:pt idx="3432">
                  <c:v>9.9759124964338142E-3</c:v>
                </c:pt>
                <c:pt idx="3433">
                  <c:v>9.9768839849101454E-3</c:v>
                </c:pt>
                <c:pt idx="3434">
                  <c:v>9.9778456746479893E-3</c:v>
                </c:pt>
                <c:pt idx="3435">
                  <c:v>9.9787975654852534E-3</c:v>
                </c:pt>
                <c:pt idx="3436">
                  <c:v>9.9797396574219377E-3</c:v>
                </c:pt>
                <c:pt idx="3437">
                  <c:v>9.9806719504580421E-3</c:v>
                </c:pt>
                <c:pt idx="3438">
                  <c:v>9.9815944447556593E-3</c:v>
                </c:pt>
                <c:pt idx="3439">
                  <c:v>9.982507139990604E-3</c:v>
                </c:pt>
                <c:pt idx="3440">
                  <c:v>9.9834100364060152E-3</c:v>
                </c:pt>
                <c:pt idx="3441">
                  <c:v>9.9843031340018928E-3</c:v>
                </c:pt>
                <c:pt idx="3442">
                  <c:v>9.9851864326971906E-3</c:v>
                </c:pt>
                <c:pt idx="3443">
                  <c:v>9.9860599324919086E-3</c:v>
                </c:pt>
                <c:pt idx="3444">
                  <c:v>9.986923633467093E-3</c:v>
                </c:pt>
                <c:pt idx="3445">
                  <c:v>9.9877775355416976E-3</c:v>
                </c:pt>
                <c:pt idx="3446">
                  <c:v>9.9886216387157223E-3</c:v>
                </c:pt>
                <c:pt idx="3447">
                  <c:v>9.9894559431512597E-3</c:v>
                </c:pt>
                <c:pt idx="3448">
                  <c:v>9.9902804485241248E-3</c:v>
                </c:pt>
                <c:pt idx="3449">
                  <c:v>9.9910951551585025E-3</c:v>
                </c:pt>
                <c:pt idx="3450">
                  <c:v>9.9919000628923005E-3</c:v>
                </c:pt>
                <c:pt idx="3451">
                  <c:v>9.992695171563426E-3</c:v>
                </c:pt>
                <c:pt idx="3452">
                  <c:v>9.9935918688298653E-3</c:v>
                </c:pt>
                <c:pt idx="3453">
                  <c:v>9.994365980111608E-3</c:v>
                </c:pt>
                <c:pt idx="3454">
                  <c:v>9.995130292492771E-3</c:v>
                </c:pt>
                <c:pt idx="3455">
                  <c:v>9.9958848058923078E-3</c:v>
                </c:pt>
                <c:pt idx="3456">
                  <c:v>9.996629520472311E-3</c:v>
                </c:pt>
                <c:pt idx="3457">
                  <c:v>9.9973644362327807E-3</c:v>
                </c:pt>
                <c:pt idx="3458">
                  <c:v>9.9980895531737168E-3</c:v>
                </c:pt>
                <c:pt idx="3459">
                  <c:v>9.9988048710519806E-3</c:v>
                </c:pt>
                <c:pt idx="3460">
                  <c:v>9.999510390191757E-3</c:v>
                </c:pt>
                <c:pt idx="3461">
                  <c:v>1.0000206110512E-2</c:v>
                </c:pt>
                <c:pt idx="3462">
                  <c:v>1.0000892031850617E-2</c:v>
                </c:pt>
                <c:pt idx="3463">
                  <c:v>1.0001568154288654E-2</c:v>
                </c:pt>
                <c:pt idx="3464">
                  <c:v>1.0002234477907157E-2</c:v>
                </c:pt>
                <c:pt idx="3465">
                  <c:v>1.0002891002625081E-2</c:v>
                </c:pt>
                <c:pt idx="3466">
                  <c:v>1.0004268875599465E-2</c:v>
                </c:pt>
                <c:pt idx="3467">
                  <c:v>1.0004174655521281E-2</c:v>
                </c:pt>
                <c:pt idx="3468">
                  <c:v>1.0004801783618511E-2</c:v>
                </c:pt>
                <c:pt idx="3469">
                  <c:v>1.0005419112896208E-2</c:v>
                </c:pt>
                <c:pt idx="3470">
                  <c:v>1.0006026643192278E-2</c:v>
                </c:pt>
                <c:pt idx="3471">
                  <c:v>1.0006624374749862E-2</c:v>
                </c:pt>
                <c:pt idx="3472">
                  <c:v>1.0007212307244773E-2</c:v>
                </c:pt>
                <c:pt idx="3473">
                  <c:v>1.0007790441001196E-2</c:v>
                </c:pt>
                <c:pt idx="3474">
                  <c:v>1.000835877585704E-2</c:v>
                </c:pt>
                <c:pt idx="3475">
                  <c:v>1.0008917311731258E-2</c:v>
                </c:pt>
                <c:pt idx="3476">
                  <c:v>1.0009466048948035E-2</c:v>
                </c:pt>
                <c:pt idx="3477">
                  <c:v>1.0010004987264232E-2</c:v>
                </c:pt>
                <c:pt idx="3478">
                  <c:v>1.0010534126598802E-2</c:v>
                </c:pt>
                <c:pt idx="3479">
                  <c:v>1.0011053467032793E-2</c:v>
                </c:pt>
                <c:pt idx="3480">
                  <c:v>1.0011563008647251E-2</c:v>
                </c:pt>
                <c:pt idx="3481">
                  <c:v>1.0012062751361128E-2</c:v>
                </c:pt>
                <c:pt idx="3482">
                  <c:v>1.0012552695174426E-2</c:v>
                </c:pt>
                <c:pt idx="3483">
                  <c:v>1.0013032840087144E-2</c:v>
                </c:pt>
                <c:pt idx="3484">
                  <c:v>1.0013503186261374E-2</c:v>
                </c:pt>
                <c:pt idx="3485">
                  <c:v>1.0013963733453979E-2</c:v>
                </c:pt>
                <c:pt idx="3486">
                  <c:v>1.001441448182705E-2</c:v>
                </c:pt>
                <c:pt idx="3487">
                  <c:v>1.0014855431380587E-2</c:v>
                </c:pt>
                <c:pt idx="3488">
                  <c:v>1.0015286581871452E-2</c:v>
                </c:pt>
                <c:pt idx="3489">
                  <c:v>1.0015707933542783E-2</c:v>
                </c:pt>
                <c:pt idx="3490">
                  <c:v>1.0016119486394581E-2</c:v>
                </c:pt>
                <c:pt idx="3491">
                  <c:v>1.0016521240345799E-2</c:v>
                </c:pt>
                <c:pt idx="3492">
                  <c:v>1.0016913195396437E-2</c:v>
                </c:pt>
                <c:pt idx="3493">
                  <c:v>1.0017295351627542E-2</c:v>
                </c:pt>
                <c:pt idx="3494">
                  <c:v>1.0017667709039113E-2</c:v>
                </c:pt>
                <c:pt idx="3495">
                  <c:v>1.0018030267388012E-2</c:v>
                </c:pt>
                <c:pt idx="3496">
                  <c:v>1.0018383027079469E-2</c:v>
                </c:pt>
                <c:pt idx="3497">
                  <c:v>1.0018725987627208E-2</c:v>
                </c:pt>
                <c:pt idx="3498">
                  <c:v>1.0019059149517506E-2</c:v>
                </c:pt>
                <c:pt idx="3499">
                  <c:v>1.0019382512426178E-2</c:v>
                </c:pt>
                <c:pt idx="3500">
                  <c:v>1.0019696076596363E-2</c:v>
                </c:pt>
                <c:pt idx="3501">
                  <c:v>1.0019999841703875E-2</c:v>
                </c:pt>
                <c:pt idx="3502">
                  <c:v>1.0020293807991854E-2</c:v>
                </c:pt>
                <c:pt idx="3503">
                  <c:v>1.0020577975460299E-2</c:v>
                </c:pt>
                <c:pt idx="3504">
                  <c:v>1.0021203991710619E-2</c:v>
                </c:pt>
                <c:pt idx="3505">
                  <c:v>1.0021465776087387E-2</c:v>
                </c:pt>
                <c:pt idx="3506">
                  <c:v>1.0021717761050283E-2</c:v>
                </c:pt>
                <c:pt idx="3507">
                  <c:v>1.0021959946599306E-2</c:v>
                </c:pt>
                <c:pt idx="3508">
                  <c:v>1.0022192332707441E-2</c:v>
                </c:pt>
                <c:pt idx="3509">
                  <c:v>1.0022414919455732E-2</c:v>
                </c:pt>
                <c:pt idx="3510">
                  <c:v>1.0022627706736122E-2</c:v>
                </c:pt>
                <c:pt idx="3511">
                  <c:v>1.0022830694656667E-2</c:v>
                </c:pt>
                <c:pt idx="3512">
                  <c:v>1.002302388310931E-2</c:v>
                </c:pt>
                <c:pt idx="3513">
                  <c:v>1.0023207272175096E-2</c:v>
                </c:pt>
                <c:pt idx="3514">
                  <c:v>1.0023380861827007E-2</c:v>
                </c:pt>
                <c:pt idx="3515">
                  <c:v>1.0023544652065047E-2</c:v>
                </c:pt>
                <c:pt idx="3516">
                  <c:v>1.0023698642862197E-2</c:v>
                </c:pt>
                <c:pt idx="3517">
                  <c:v>1.0023842834272491E-2</c:v>
                </c:pt>
                <c:pt idx="3518">
                  <c:v>1.0023977226241895E-2</c:v>
                </c:pt>
                <c:pt idx="3519">
                  <c:v>1.0024101818797428E-2</c:v>
                </c:pt>
                <c:pt idx="3520">
                  <c:v>1.0023987584713012E-2</c:v>
                </c:pt>
                <c:pt idx="3521">
                  <c:v>1.0024088373219442E-2</c:v>
                </c:pt>
                <c:pt idx="3522">
                  <c:v>1.0024179362825292E-2</c:v>
                </c:pt>
                <c:pt idx="3523">
                  <c:v>1.0024260553530562E-2</c:v>
                </c:pt>
                <c:pt idx="3524">
                  <c:v>1.0024331945335252E-2</c:v>
                </c:pt>
                <c:pt idx="3525">
                  <c:v>1.0024393538239362E-2</c:v>
                </c:pt>
                <c:pt idx="3526">
                  <c:v>1.0024445332323939E-2</c:v>
                </c:pt>
                <c:pt idx="3527">
                  <c:v>1.0024487327588982E-2</c:v>
                </c:pt>
                <c:pt idx="3528">
                  <c:v>1.0024519523791353E-2</c:v>
                </c:pt>
                <c:pt idx="3529">
                  <c:v>1.0024541921255237E-2</c:v>
                </c:pt>
                <c:pt idx="3530">
                  <c:v>1.002455451981854E-2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876096"/>
        <c:axId val="745877888"/>
      </c:lineChart>
      <c:dateAx>
        <c:axId val="74587609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877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5877888"/>
        <c:scaling>
          <c:orientation val="minMax"/>
          <c:max val="1.4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58760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8.4590000000002163E-3</c:v>
                </c:pt>
                <c:pt idx="1">
                  <c:v>8.4192427991076624E-3</c:v>
                </c:pt>
                <c:pt idx="2">
                  <c:v>8.3770390539950057E-3</c:v>
                </c:pt>
                <c:pt idx="3">
                  <c:v>8.2689769566119623E-3</c:v>
                </c:pt>
                <c:pt idx="4">
                  <c:v>8.187304362115233E-3</c:v>
                </c:pt>
                <c:pt idx="5">
                  <c:v>8.1355270234668708E-3</c:v>
                </c:pt>
                <c:pt idx="6">
                  <c:v>8.0823666363774027E-3</c:v>
                </c:pt>
                <c:pt idx="7">
                  <c:v>8.0280003581330028E-3</c:v>
                </c:pt>
                <c:pt idx="8">
                  <c:v>7.8918333307641548E-3</c:v>
                </c:pt>
                <c:pt idx="9">
                  <c:v>7.8020182716516118E-3</c:v>
                </c:pt>
                <c:pt idx="10">
                  <c:v>7.7442786661368057E-3</c:v>
                </c:pt>
                <c:pt idx="11">
                  <c:v>7.6863953542103403E-3</c:v>
                </c:pt>
                <c:pt idx="12">
                  <c:v>7.628545229110939E-3</c:v>
                </c:pt>
                <c:pt idx="13">
                  <c:v>7.4894129197367772E-3</c:v>
                </c:pt>
                <c:pt idx="14">
                  <c:v>7.4010130475872238E-3</c:v>
                </c:pt>
                <c:pt idx="15">
                  <c:v>7.3459808483671285E-3</c:v>
                </c:pt>
                <c:pt idx="16">
                  <c:v>7.2920423612423679E-3</c:v>
                </c:pt>
                <c:pt idx="17">
                  <c:v>7.2393742106275916E-3</c:v>
                </c:pt>
                <c:pt idx="18">
                  <c:v>7.1220516340353606E-3</c:v>
                </c:pt>
                <c:pt idx="19">
                  <c:v>7.0449363731885928E-3</c:v>
                </c:pt>
                <c:pt idx="20">
                  <c:v>7.0012682206750387E-3</c:v>
                </c:pt>
                <c:pt idx="21">
                  <c:v>6.9599295610613954E-3</c:v>
                </c:pt>
                <c:pt idx="22">
                  <c:v>6.9210968515298621E-3</c:v>
                </c:pt>
                <c:pt idx="23">
                  <c:v>6.850000000017834E-3</c:v>
                </c:pt>
                <c:pt idx="24">
                  <c:v>6.7940909534143223E-3</c:v>
                </c:pt>
                <c:pt idx="25">
                  <c:v>6.7696156712349076E-3</c:v>
                </c:pt>
                <c:pt idx="26">
                  <c:v>6.7478185867055895E-3</c:v>
                </c:pt>
                <c:pt idx="27">
                  <c:v>6.728574088416428E-3</c:v>
                </c:pt>
                <c:pt idx="28">
                  <c:v>6.7104598060338918E-3</c:v>
                </c:pt>
                <c:pt idx="29">
                  <c:v>6.6746107034685309E-3</c:v>
                </c:pt>
                <c:pt idx="30">
                  <c:v>6.6662458979693806E-3</c:v>
                </c:pt>
                <c:pt idx="31">
                  <c:v>6.6596805299454775E-3</c:v>
                </c:pt>
                <c:pt idx="32">
                  <c:v>6.6547891359038935E-3</c:v>
                </c:pt>
                <c:pt idx="33">
                  <c:v>6.6719406229294809E-3</c:v>
                </c:pt>
                <c:pt idx="34">
                  <c:v>6.6494543813813145E-3</c:v>
                </c:pt>
                <c:pt idx="35">
                  <c:v>6.6510512306197089E-3</c:v>
                </c:pt>
                <c:pt idx="36">
                  <c:v>6.6535694437346304E-3</c:v>
                </c:pt>
                <c:pt idx="37">
                  <c:v>6.6568835990929998E-3</c:v>
                </c:pt>
                <c:pt idx="38">
                  <c:v>6.7072962204496296E-3</c:v>
                </c:pt>
                <c:pt idx="39">
                  <c:v>6.6810037371072273E-3</c:v>
                </c:pt>
                <c:pt idx="40">
                  <c:v>6.6864596616433847E-3</c:v>
                </c:pt>
                <c:pt idx="41">
                  <c:v>6.6918335493759695E-3</c:v>
                </c:pt>
                <c:pt idx="42">
                  <c:v>6.7267663005443684E-3</c:v>
                </c:pt>
                <c:pt idx="43">
                  <c:v>6.7099999999977733E-3</c:v>
                </c:pt>
                <c:pt idx="44">
                  <c:v>6.7131084292813004E-3</c:v>
                </c:pt>
                <c:pt idx="45">
                  <c:v>6.7155399377683E-3</c:v>
                </c:pt>
                <c:pt idx="46">
                  <c:v>6.7173268379894235E-3</c:v>
                </c:pt>
                <c:pt idx="47">
                  <c:v>6.7398190200765873E-3</c:v>
                </c:pt>
                <c:pt idx="48">
                  <c:v>6.7186746555079058E-3</c:v>
                </c:pt>
                <c:pt idx="49">
                  <c:v>6.7177232483630611E-3</c:v>
                </c:pt>
                <c:pt idx="50">
                  <c:v>6.7163211331480177E-3</c:v>
                </c:pt>
                <c:pt idx="51">
                  <c:v>6.7145006290900699E-3</c:v>
                </c:pt>
                <c:pt idx="52">
                  <c:v>6.7275417413788646E-3</c:v>
                </c:pt>
                <c:pt idx="53">
                  <c:v>6.7036811173968314E-3</c:v>
                </c:pt>
                <c:pt idx="54">
                  <c:v>6.7002534642897071E-3</c:v>
                </c:pt>
                <c:pt idx="55">
                  <c:v>6.6966013401803526E-3</c:v>
                </c:pt>
                <c:pt idx="56">
                  <c:v>6.6927570641583944E-3</c:v>
                </c:pt>
                <c:pt idx="57">
                  <c:v>6.7008724090798681E-3</c:v>
                </c:pt>
                <c:pt idx="58">
                  <c:v>6.6761048086596553E-3</c:v>
                </c:pt>
                <c:pt idx="59">
                  <c:v>6.6717845446979673E-3</c:v>
                </c:pt>
                <c:pt idx="60">
                  <c:v>6.667466033971392E-3</c:v>
                </c:pt>
                <c:pt idx="61">
                  <c:v>6.663181592154066E-3</c:v>
                </c:pt>
                <c:pt idx="62">
                  <c:v>6.6530595143062263E-3</c:v>
                </c:pt>
                <c:pt idx="63">
                  <c:v>6.6470308087072105E-3</c:v>
                </c:pt>
                <c:pt idx="64">
                  <c:v>6.6434014281628873E-3</c:v>
                </c:pt>
                <c:pt idx="65">
                  <c:v>6.6399999999977588E-3</c:v>
                </c:pt>
                <c:pt idx="66">
                  <c:v>6.6368522383319917E-3</c:v>
                </c:pt>
                <c:pt idx="67">
                  <c:v>6.6480635287560286E-3</c:v>
                </c:pt>
                <c:pt idx="68">
                  <c:v>6.6267182834491845E-3</c:v>
                </c:pt>
                <c:pt idx="69">
                  <c:v>6.6247626804569748E-3</c:v>
                </c:pt>
                <c:pt idx="70">
                  <c:v>6.6230236776718687E-3</c:v>
                </c:pt>
                <c:pt idx="71">
                  <c:v>6.6214939984068355E-3</c:v>
                </c:pt>
                <c:pt idx="72">
                  <c:v>6.6362977809819928E-3</c:v>
                </c:pt>
                <c:pt idx="73">
                  <c:v>6.6173229887265261E-3</c:v>
                </c:pt>
                <c:pt idx="74">
                  <c:v>6.6167307824744892E-3</c:v>
                </c:pt>
                <c:pt idx="75">
                  <c:v>6.6163042428541985E-3</c:v>
                </c:pt>
                <c:pt idx="76">
                  <c:v>6.6160360941303065E-3</c:v>
                </c:pt>
                <c:pt idx="77">
                  <c:v>6.6332781741530742E-3</c:v>
                </c:pt>
                <c:pt idx="78">
                  <c:v>6.6164018962260318E-3</c:v>
                </c:pt>
                <c:pt idx="79">
                  <c:v>6.6168165685400737E-3</c:v>
                </c:pt>
                <c:pt idx="80">
                  <c:v>6.6173459787461919E-3</c:v>
                </c:pt>
                <c:pt idx="81">
                  <c:v>6.6179828514862926E-3</c:v>
                </c:pt>
                <c:pt idx="82">
                  <c:v>6.6365225803109024E-3</c:v>
                </c:pt>
                <c:pt idx="83">
                  <c:v>6.6214594610882749E-3</c:v>
                </c:pt>
                <c:pt idx="84">
                  <c:v>6.6225245164925894E-3</c:v>
                </c:pt>
                <c:pt idx="85">
                  <c:v>6.6236533824084454E-3</c:v>
                </c:pt>
                <c:pt idx="86">
                  <c:v>6.6248387834617617E-3</c:v>
                </c:pt>
                <c:pt idx="87">
                  <c:v>6.6435489941088655E-3</c:v>
                </c:pt>
                <c:pt idx="88">
                  <c:v>6.6299999999757109E-3</c:v>
                </c:pt>
                <c:pt idx="89">
                  <c:v>6.6313571728169318E-3</c:v>
                </c:pt>
                <c:pt idx="90">
                  <c:v>6.6327235144492125E-3</c:v>
                </c:pt>
                <c:pt idx="91">
                  <c:v>6.6340894198753109E-3</c:v>
                </c:pt>
                <c:pt idx="92">
                  <c:v>6.6517866819710194E-3</c:v>
                </c:pt>
                <c:pt idx="93">
                  <c:v>6.6393565777664865E-3</c:v>
                </c:pt>
                <c:pt idx="94">
                  <c:v>6.6405762254164724E-3</c:v>
                </c:pt>
                <c:pt idx="95">
                  <c:v>6.6417378058329923E-3</c:v>
                </c:pt>
                <c:pt idx="96">
                  <c:v>6.6428317136963955E-3</c:v>
                </c:pt>
                <c:pt idx="97">
                  <c:v>6.6581816010734861E-3</c:v>
                </c:pt>
                <c:pt idx="98">
                  <c:v>6.6463385123662899E-3</c:v>
                </c:pt>
                <c:pt idx="99">
                  <c:v>6.6469499769146179E-3</c:v>
                </c:pt>
                <c:pt idx="100">
                  <c:v>6.6474361366541945E-3</c:v>
                </c:pt>
                <c:pt idx="101">
                  <c:v>6.6477873862382797E-3</c:v>
                </c:pt>
                <c:pt idx="102">
                  <c:v>6.659461167147598E-3</c:v>
                </c:pt>
                <c:pt idx="103">
                  <c:v>6.6476511777080471E-3</c:v>
                </c:pt>
                <c:pt idx="104">
                  <c:v>6.6471837981378901E-3</c:v>
                </c:pt>
                <c:pt idx="105">
                  <c:v>6.6465238776347579E-3</c:v>
                </c:pt>
                <c:pt idx="106">
                  <c:v>6.6456618114318911E-3</c:v>
                </c:pt>
                <c:pt idx="107">
                  <c:v>6.6523486040833994E-3</c:v>
                </c:pt>
                <c:pt idx="108">
                  <c:v>6.6399999999995352E-3</c:v>
                </c:pt>
                <c:pt idx="109">
                  <c:v>6.6379867142256632E-3</c:v>
                </c:pt>
                <c:pt idx="110">
                  <c:v>6.6357351045653878E-3</c:v>
                </c:pt>
                <c:pt idx="111">
                  <c:v>6.6332570140750224E-3</c:v>
                </c:pt>
                <c:pt idx="112">
                  <c:v>6.6343717303679649E-3</c:v>
                </c:pt>
                <c:pt idx="113">
                  <c:v>6.6213167058530864E-3</c:v>
                </c:pt>
                <c:pt idx="114">
                  <c:v>6.6178838576302912E-3</c:v>
                </c:pt>
                <c:pt idx="115">
                  <c:v>6.6142955869292752E-3</c:v>
                </c:pt>
                <c:pt idx="116">
                  <c:v>6.6105637366014047E-3</c:v>
                </c:pt>
                <c:pt idx="117">
                  <c:v>6.607859466936216E-3</c:v>
                </c:pt>
                <c:pt idx="118">
                  <c:v>6.5944373918565002E-3</c:v>
                </c:pt>
                <c:pt idx="119">
                  <c:v>6.5901652817623724E-3</c:v>
                </c:pt>
                <c:pt idx="120">
                  <c:v>6.5858206463105251E-3</c:v>
                </c:pt>
                <c:pt idx="121">
                  <c:v>6.5814153272876208E-3</c:v>
                </c:pt>
                <c:pt idx="122">
                  <c:v>6.5765915734589172E-3</c:v>
                </c:pt>
                <c:pt idx="123">
                  <c:v>6.554372172931977E-3</c:v>
                </c:pt>
                <c:pt idx="124">
                  <c:v>6.5498736219218312E-3</c:v>
                </c:pt>
                <c:pt idx="125">
                  <c:v>6.5454666039737354E-3</c:v>
                </c:pt>
                <c:pt idx="126">
                  <c:v>6.5281283123379552E-3</c:v>
                </c:pt>
                <c:pt idx="127">
                  <c:v>6.5240116161917605E-3</c:v>
                </c:pt>
                <c:pt idx="128">
                  <c:v>6.5199999999998592E-3</c:v>
                </c:pt>
                <c:pt idx="129">
                  <c:v>6.5174537734426045E-3</c:v>
                </c:pt>
                <c:pt idx="130">
                  <c:v>6.5051167914629282E-3</c:v>
                </c:pt>
                <c:pt idx="131">
                  <c:v>6.5016896652332345E-3</c:v>
                </c:pt>
                <c:pt idx="132">
                  <c:v>6.4983803772387105E-3</c:v>
                </c:pt>
                <c:pt idx="133">
                  <c:v>6.4951891114837235E-3</c:v>
                </c:pt>
                <c:pt idx="134">
                  <c:v>6.4949868105332771E-3</c:v>
                </c:pt>
                <c:pt idx="135">
                  <c:v>6.4836079523251655E-3</c:v>
                </c:pt>
                <c:pt idx="136">
                  <c:v>6.4810095592133798E-3</c:v>
                </c:pt>
                <c:pt idx="137">
                  <c:v>6.4785302931977817E-3</c:v>
                </c:pt>
                <c:pt idx="138">
                  <c:v>6.4761703385614044E-3</c:v>
                </c:pt>
                <c:pt idx="139">
                  <c:v>6.4780702019251431E-3</c:v>
                </c:pt>
                <c:pt idx="140">
                  <c:v>6.4679273208931853E-3</c:v>
                </c:pt>
                <c:pt idx="141">
                  <c:v>6.4661666888270464E-3</c:v>
                </c:pt>
                <c:pt idx="142">
                  <c:v>6.4645264746994169E-3</c:v>
                </c:pt>
                <c:pt idx="143">
                  <c:v>6.4630068630822102E-3</c:v>
                </c:pt>
                <c:pt idx="144">
                  <c:v>6.4667668327761099E-3</c:v>
                </c:pt>
                <c:pt idx="145">
                  <c:v>6.4581381346413558E-3</c:v>
                </c:pt>
                <c:pt idx="146">
                  <c:v>6.4572243056428835E-3</c:v>
                </c:pt>
                <c:pt idx="147">
                  <c:v>6.4564321874813757E-3</c:v>
                </c:pt>
                <c:pt idx="148">
                  <c:v>6.455761965029172E-3</c:v>
                </c:pt>
                <c:pt idx="149">
                  <c:v>6.4611396791144126E-3</c:v>
                </c:pt>
                <c:pt idx="150">
                  <c:v>6.454303731291855E-3</c:v>
                </c:pt>
                <c:pt idx="151">
                  <c:v>6.4542450794264905E-3</c:v>
                </c:pt>
                <c:pt idx="152">
                  <c:v>6.4543053379453319E-3</c:v>
                </c:pt>
                <c:pt idx="153">
                  <c:v>6.4544805965429664E-3</c:v>
                </c:pt>
                <c:pt idx="154">
                  <c:v>6.4612083624641407E-3</c:v>
                </c:pt>
                <c:pt idx="155">
                  <c:v>6.4562534268524097E-3</c:v>
                </c:pt>
                <c:pt idx="156">
                  <c:v>6.4569450324378774E-3</c:v>
                </c:pt>
                <c:pt idx="157">
                  <c:v>6.457728176914701E-3</c:v>
                </c:pt>
                <c:pt idx="158">
                  <c:v>6.4585989501539931E-3</c:v>
                </c:pt>
                <c:pt idx="159">
                  <c:v>6.4662627911418061E-3</c:v>
                </c:pt>
                <c:pt idx="160">
                  <c:v>6.4628801284489779E-3</c:v>
                </c:pt>
                <c:pt idx="161">
                  <c:v>6.4641303938115513E-3</c:v>
                </c:pt>
                <c:pt idx="162">
                  <c:v>6.4654448272651877E-3</c:v>
                </c:pt>
                <c:pt idx="163">
                  <c:v>6.4668195186872168E-3</c:v>
                </c:pt>
                <c:pt idx="164">
                  <c:v>6.4749873631986983E-3</c:v>
                </c:pt>
                <c:pt idx="165">
                  <c:v>6.4728426612059575E-3</c:v>
                </c:pt>
                <c:pt idx="166">
                  <c:v>6.4744599902004651E-3</c:v>
                </c:pt>
                <c:pt idx="167">
                  <c:v>6.4761141161415736E-3</c:v>
                </c:pt>
                <c:pt idx="168">
                  <c:v>6.4778011287940362E-3</c:v>
                </c:pt>
                <c:pt idx="169">
                  <c:v>6.486048152091764E-3</c:v>
                </c:pt>
                <c:pt idx="170">
                  <c:v>6.4847998409880425E-3</c:v>
                </c:pt>
                <c:pt idx="171">
                  <c:v>6.4865927511075228E-3</c:v>
                </c:pt>
                <c:pt idx="172">
                  <c:v>6.4883957956729521E-3</c:v>
                </c:pt>
                <c:pt idx="173">
                  <c:v>6.4902057739355534E-3</c:v>
                </c:pt>
                <c:pt idx="174">
                  <c:v>6.498118725479134E-3</c:v>
                </c:pt>
                <c:pt idx="175">
                  <c:v>6.4974510081863279E-3</c:v>
                </c:pt>
                <c:pt idx="176">
                  <c:v>6.4992476429042156E-3</c:v>
                </c:pt>
                <c:pt idx="177">
                  <c:v>6.501032006346108E-3</c:v>
                </c:pt>
                <c:pt idx="178">
                  <c:v>6.5028008976035778E-3</c:v>
                </c:pt>
                <c:pt idx="179">
                  <c:v>6.5099990563610745E-3</c:v>
                </c:pt>
                <c:pt idx="180">
                  <c:v>6.5096577218701768E-3</c:v>
                </c:pt>
                <c:pt idx="181">
                  <c:v>6.5113012378363866E-3</c:v>
                </c:pt>
                <c:pt idx="182">
                  <c:v>6.5129100757310709E-3</c:v>
                </c:pt>
                <c:pt idx="183">
                  <c:v>6.5144810345079129E-3</c:v>
                </c:pt>
                <c:pt idx="184">
                  <c:v>6.5205939968817255E-3</c:v>
                </c:pt>
                <c:pt idx="185">
                  <c:v>6.5203220569753917E-3</c:v>
                </c:pt>
                <c:pt idx="186">
                  <c:v>6.5216556039529028E-3</c:v>
                </c:pt>
                <c:pt idx="187">
                  <c:v>6.5229320652464562E-3</c:v>
                </c:pt>
                <c:pt idx="188">
                  <c:v>6.5221788945412067E-3</c:v>
                </c:pt>
                <c:pt idx="189">
                  <c:v>6.5214352924148431E-3</c:v>
                </c:pt>
                <c:pt idx="190">
                  <c:v>6.5283460468303911E-3</c:v>
                </c:pt>
                <c:pt idx="191">
                  <c:v>6.5292127702221148E-3</c:v>
                </c:pt>
                <c:pt idx="192">
                  <c:v>6.5299999999999248E-3</c:v>
                </c:pt>
                <c:pt idx="193">
                  <c:v>6.5307063249786523E-3</c:v>
                </c:pt>
                <c:pt idx="194">
                  <c:v>6.5336018702512356E-3</c:v>
                </c:pt>
                <c:pt idx="195">
                  <c:v>6.5328554481263179E-3</c:v>
                </c:pt>
                <c:pt idx="196">
                  <c:v>6.5332613776247772E-3</c:v>
                </c:pt>
                <c:pt idx="197">
                  <c:v>6.5336298438516405E-3</c:v>
                </c:pt>
                <c:pt idx="198">
                  <c:v>6.5339683854603869E-3</c:v>
                </c:pt>
                <c:pt idx="199">
                  <c:v>6.5354760779292587E-3</c:v>
                </c:pt>
                <c:pt idx="200">
                  <c:v>6.5357933841851956E-3</c:v>
                </c:pt>
                <c:pt idx="201">
                  <c:v>6.5361335366977968E-3</c:v>
                </c:pt>
                <c:pt idx="202">
                  <c:v>6.5364393891069955E-3</c:v>
                </c:pt>
                <c:pt idx="203">
                  <c:v>6.5378733842615944E-3</c:v>
                </c:pt>
                <c:pt idx="204">
                  <c:v>6.538440849414906E-3</c:v>
                </c:pt>
                <c:pt idx="205">
                  <c:v>6.539076393505372E-3</c:v>
                </c:pt>
                <c:pt idx="206">
                  <c:v>6.5397875553994123E-3</c:v>
                </c:pt>
                <c:pt idx="207">
                  <c:v>6.539456584014277E-3</c:v>
                </c:pt>
                <c:pt idx="208">
                  <c:v>6.5447414952231053E-3</c:v>
                </c:pt>
                <c:pt idx="209">
                  <c:v>6.5460646826784874E-3</c:v>
                </c:pt>
                <c:pt idx="210">
                  <c:v>6.547516261421471E-3</c:v>
                </c:pt>
                <c:pt idx="211">
                  <c:v>6.5458117222526009E-3</c:v>
                </c:pt>
                <c:pt idx="212">
                  <c:v>6.5546191807102083E-3</c:v>
                </c:pt>
                <c:pt idx="213">
                  <c:v>6.5566365632436785E-3</c:v>
                </c:pt>
                <c:pt idx="214">
                  <c:v>6.558704820347927E-3</c:v>
                </c:pt>
                <c:pt idx="215">
                  <c:v>6.5608008027346898E-3</c:v>
                </c:pt>
                <c:pt idx="216">
                  <c:v>6.5598021651475606E-3</c:v>
                </c:pt>
                <c:pt idx="217">
                  <c:v>6.5689989926924763E-3</c:v>
                </c:pt>
                <c:pt idx="218">
                  <c:v>6.5708863555420383E-3</c:v>
                </c:pt>
                <c:pt idx="219">
                  <c:v>6.572662544036989E-3</c:v>
                </c:pt>
                <c:pt idx="220">
                  <c:v>6.5743044076760349E-3</c:v>
                </c:pt>
                <c:pt idx="221">
                  <c:v>6.57180528671016E-3</c:v>
                </c:pt>
                <c:pt idx="222">
                  <c:v>6.5790656007915782E-3</c:v>
                </c:pt>
                <c:pt idx="223">
                  <c:v>6.5796885803188765E-3</c:v>
                </c:pt>
                <c:pt idx="224">
                  <c:v>6.5800383311835908E-3</c:v>
                </c:pt>
                <c:pt idx="225">
                  <c:v>6.5800917030547357E-3</c:v>
                </c:pt>
                <c:pt idx="226">
                  <c:v>6.5726531534497428E-3</c:v>
                </c:pt>
                <c:pt idx="227">
                  <c:v>6.5751026371252408E-3</c:v>
                </c:pt>
                <c:pt idx="228">
                  <c:v>6.5728915970046931E-3</c:v>
                </c:pt>
                <c:pt idx="229">
                  <c:v>6.5702221367425206E-3</c:v>
                </c:pt>
                <c:pt idx="230">
                  <c:v>6.5617299057792681E-3</c:v>
                </c:pt>
                <c:pt idx="231">
                  <c:v>6.5544971873747748E-3</c:v>
                </c:pt>
                <c:pt idx="232">
                  <c:v>6.5493343302325258E-3</c:v>
                </c:pt>
                <c:pt idx="233">
                  <c:v>6.5439237611317758E-3</c:v>
                </c:pt>
                <c:pt idx="234">
                  <c:v>6.5383290683280748E-3</c:v>
                </c:pt>
                <c:pt idx="235">
                  <c:v>6.5268689560277404E-3</c:v>
                </c:pt>
                <c:pt idx="236">
                  <c:v>6.5153807784743556E-3</c:v>
                </c:pt>
                <c:pt idx="237">
                  <c:v>6.5098192434820401E-3</c:v>
                </c:pt>
                <c:pt idx="238">
                  <c:v>6.5044550853667893E-3</c:v>
                </c:pt>
                <c:pt idx="239">
                  <c:v>6.4993518827722863E-3</c:v>
                </c:pt>
                <c:pt idx="240">
                  <c:v>6.4885187968779894E-3</c:v>
                </c:pt>
                <c:pt idx="241">
                  <c:v>6.4828201655908746E-3</c:v>
                </c:pt>
                <c:pt idx="242">
                  <c:v>6.4799753885234068E-3</c:v>
                </c:pt>
                <c:pt idx="243">
                  <c:v>6.4777730232894459E-3</c:v>
                </c:pt>
                <c:pt idx="244">
                  <c:v>6.4762766460124688E-3</c:v>
                </c:pt>
                <c:pt idx="245">
                  <c:v>6.4691575103999581E-3</c:v>
                </c:pt>
                <c:pt idx="246">
                  <c:v>6.4786225848065815E-3</c:v>
                </c:pt>
                <c:pt idx="247">
                  <c:v>6.4816098421118795E-3</c:v>
                </c:pt>
                <c:pt idx="248">
                  <c:v>6.485684583305007E-3</c:v>
                </c:pt>
                <c:pt idx="249">
                  <c:v>6.4909104028594289E-3</c:v>
                </c:pt>
                <c:pt idx="250">
                  <c:v>6.5007816658229581E-3</c:v>
                </c:pt>
                <c:pt idx="251">
                  <c:v>6.5245965496256719E-3</c:v>
                </c:pt>
                <c:pt idx="252">
                  <c:v>6.536531884582919E-3</c:v>
                </c:pt>
                <c:pt idx="253">
                  <c:v>6.5500000000033864E-3</c:v>
                </c:pt>
                <c:pt idx="254">
                  <c:v>6.5655280501653035E-3</c:v>
                </c:pt>
                <c:pt idx="255">
                  <c:v>6.5758487855545472E-3</c:v>
                </c:pt>
                <c:pt idx="256">
                  <c:v>6.6503204963432871E-3</c:v>
                </c:pt>
                <c:pt idx="257">
                  <c:v>6.6763587758027487E-3</c:v>
                </c:pt>
                <c:pt idx="258">
                  <c:v>6.7040011531205312E-3</c:v>
                </c:pt>
                <c:pt idx="259">
                  <c:v>6.7330816291235607E-3</c:v>
                </c:pt>
                <c:pt idx="260">
                  <c:v>6.7545438365426468E-3</c:v>
                </c:pt>
                <c:pt idx="261">
                  <c:v>6.8604640529366101E-3</c:v>
                </c:pt>
                <c:pt idx="262">
                  <c:v>6.8942445237178962E-3</c:v>
                </c:pt>
                <c:pt idx="263">
                  <c:v>6.9284667663538357E-3</c:v>
                </c:pt>
                <c:pt idx="264">
                  <c:v>6.9629646565996239E-3</c:v>
                </c:pt>
                <c:pt idx="265">
                  <c:v>6.9871526613397676E-3</c:v>
                </c:pt>
                <c:pt idx="266">
                  <c:v>7.1003894191152828E-3</c:v>
                </c:pt>
                <c:pt idx="267">
                  <c:v>7.1337728934537381E-3</c:v>
                </c:pt>
                <c:pt idx="268">
                  <c:v>7.1664347974538245E-3</c:v>
                </c:pt>
                <c:pt idx="269">
                  <c:v>7.1982088528106392E-3</c:v>
                </c:pt>
                <c:pt idx="270">
                  <c:v>7.2170092553555448E-3</c:v>
                </c:pt>
                <c:pt idx="271">
                  <c:v>7.313100396095118E-3</c:v>
                </c:pt>
                <c:pt idx="272">
                  <c:v>7.3379404343361099E-3</c:v>
                </c:pt>
                <c:pt idx="273">
                  <c:v>7.3608946230998562E-3</c:v>
                </c:pt>
                <c:pt idx="274">
                  <c:v>7.3817965951141762E-3</c:v>
                </c:pt>
                <c:pt idx="275">
                  <c:v>7.3873984927275245E-3</c:v>
                </c:pt>
                <c:pt idx="276">
                  <c:v>7.4415549795319169E-3</c:v>
                </c:pt>
                <c:pt idx="277">
                  <c:v>7.4498667908584615E-3</c:v>
                </c:pt>
                <c:pt idx="278">
                  <c:v>7.4556481836445254E-3</c:v>
                </c:pt>
                <c:pt idx="279">
                  <c:v>7.4590136132530738E-3</c:v>
                </c:pt>
                <c:pt idx="280">
                  <c:v>7.4464550588439335E-3</c:v>
                </c:pt>
                <c:pt idx="281">
                  <c:v>7.4506054333633998E-3</c:v>
                </c:pt>
                <c:pt idx="282">
                  <c:v>7.4436084680100656E-3</c:v>
                </c:pt>
                <c:pt idx="283">
                  <c:v>7.4348825913286287E-3</c:v>
                </c:pt>
                <c:pt idx="284">
                  <c:v>7.4245423432541813E-3</c:v>
                </c:pt>
                <c:pt idx="285">
                  <c:v>7.3991328030657329E-3</c:v>
                </c:pt>
                <c:pt idx="286">
                  <c:v>7.3693285198759284E-3</c:v>
                </c:pt>
                <c:pt idx="287">
                  <c:v>7.352634575051642E-3</c:v>
                </c:pt>
                <c:pt idx="288">
                  <c:v>7.3350135132936867E-3</c:v>
                </c:pt>
                <c:pt idx="289">
                  <c:v>7.3165798660042025E-3</c:v>
                </c:pt>
                <c:pt idx="290">
                  <c:v>7.2777810406270214E-3</c:v>
                </c:pt>
                <c:pt idx="291">
                  <c:v>7.2162309661247814E-3</c:v>
                </c:pt>
                <c:pt idx="292">
                  <c:v>7.1953265641986341E-3</c:v>
                </c:pt>
                <c:pt idx="293">
                  <c:v>7.17441108354544E-3</c:v>
                </c:pt>
                <c:pt idx="294">
                  <c:v>7.1410688398208105E-3</c:v>
                </c:pt>
                <c:pt idx="295">
                  <c:v>7.0929275317910268E-3</c:v>
                </c:pt>
                <c:pt idx="296">
                  <c:v>7.0736734460983275E-3</c:v>
                </c:pt>
                <c:pt idx="297">
                  <c:v>7.0550710121766169E-3</c:v>
                </c:pt>
                <c:pt idx="298">
                  <c:v>7.0371150317718456E-3</c:v>
                </c:pt>
                <c:pt idx="299">
                  <c:v>7.0078100501455203E-3</c:v>
                </c:pt>
                <c:pt idx="300">
                  <c:v>6.9711733149100397E-3</c:v>
                </c:pt>
                <c:pt idx="301">
                  <c:v>6.956012880275475E-3</c:v>
                </c:pt>
                <c:pt idx="302">
                  <c:v>6.9413242303231204E-3</c:v>
                </c:pt>
                <c:pt idx="303">
                  <c:v>6.9270782628083616E-3</c:v>
                </c:pt>
                <c:pt idx="304">
                  <c:v>6.9017093219675314E-3</c:v>
                </c:pt>
                <c:pt idx="305">
                  <c:v>6.8739392486405482E-3</c:v>
                </c:pt>
                <c:pt idx="306">
                  <c:v>6.8614702344429457E-3</c:v>
                </c:pt>
                <c:pt idx="307">
                  <c:v>6.849269332553698E-3</c:v>
                </c:pt>
                <c:pt idx="308">
                  <c:v>6.8373074542165124E-3</c:v>
                </c:pt>
                <c:pt idx="309">
                  <c:v>6.8143605282617861E-3</c:v>
                </c:pt>
                <c:pt idx="310">
                  <c:v>6.7912684548034896E-3</c:v>
                </c:pt>
                <c:pt idx="311">
                  <c:v>6.7800654156311424E-3</c:v>
                </c:pt>
                <c:pt idx="312">
                  <c:v>6.7689268984014728E-3</c:v>
                </c:pt>
                <c:pt idx="313">
                  <c:v>6.757823824258713E-3</c:v>
                </c:pt>
                <c:pt idx="314">
                  <c:v>6.7522036293351829E-3</c:v>
                </c:pt>
                <c:pt idx="315">
                  <c:v>6.7131844264911589E-3</c:v>
                </c:pt>
                <c:pt idx="316">
                  <c:v>6.7018224300317009E-3</c:v>
                </c:pt>
                <c:pt idx="317">
                  <c:v>6.6903214306803793E-3</c:v>
                </c:pt>
                <c:pt idx="318">
                  <c:v>6.6786523587738511E-3</c:v>
                </c:pt>
                <c:pt idx="319">
                  <c:v>6.6562322160009738E-3</c:v>
                </c:pt>
                <c:pt idx="320">
                  <c:v>6.6301072917975823E-3</c:v>
                </c:pt>
                <c:pt idx="321">
                  <c:v>6.6175367073593172E-3</c:v>
                </c:pt>
                <c:pt idx="322">
                  <c:v>6.6048080038909607E-3</c:v>
                </c:pt>
                <c:pt idx="323">
                  <c:v>6.5919289848743734E-3</c:v>
                </c:pt>
                <c:pt idx="324">
                  <c:v>6.5687318940304308E-3</c:v>
                </c:pt>
                <c:pt idx="325">
                  <c:v>6.5390658111978972E-3</c:v>
                </c:pt>
                <c:pt idx="326">
                  <c:v>6.5255522547544853E-3</c:v>
                </c:pt>
                <c:pt idx="327">
                  <c:v>6.5119351963611738E-3</c:v>
                </c:pt>
                <c:pt idx="328">
                  <c:v>6.4982224369771746E-3</c:v>
                </c:pt>
                <c:pt idx="329">
                  <c:v>6.4746804943295669E-3</c:v>
                </c:pt>
                <c:pt idx="330">
                  <c:v>6.4425703947141866E-3</c:v>
                </c:pt>
                <c:pt idx="331">
                  <c:v>6.4284961306682042E-3</c:v>
                </c:pt>
                <c:pt idx="332">
                  <c:v>6.4143729628427515E-3</c:v>
                </c:pt>
                <c:pt idx="333">
                  <c:v>6.4002086892958054E-3</c:v>
                </c:pt>
                <c:pt idx="334">
                  <c:v>6.3767393452370518E-3</c:v>
                </c:pt>
                <c:pt idx="335">
                  <c:v>6.3432964838541217E-3</c:v>
                </c:pt>
                <c:pt idx="336">
                  <c:v>6.3290436373331094E-3</c:v>
                </c:pt>
                <c:pt idx="337">
                  <c:v>6.3147964642669141E-3</c:v>
                </c:pt>
                <c:pt idx="338">
                  <c:v>6.3005627596430802E-3</c:v>
                </c:pt>
                <c:pt idx="339">
                  <c:v>6.2775688072521079E-3</c:v>
                </c:pt>
                <c:pt idx="340">
                  <c:v>6.2439185099216754E-3</c:v>
                </c:pt>
                <c:pt idx="341">
                  <c:v>6.2298692875450978E-3</c:v>
                </c:pt>
                <c:pt idx="342">
                  <c:v>6.2158816778739023E-3</c:v>
                </c:pt>
                <c:pt idx="343">
                  <c:v>6.2019648563156338E-3</c:v>
                </c:pt>
                <c:pt idx="344">
                  <c:v>6.1798428822308279E-3</c:v>
                </c:pt>
                <c:pt idx="345">
                  <c:v>6.1471889422217707E-3</c:v>
                </c:pt>
                <c:pt idx="346">
                  <c:v>6.133763675307824E-3</c:v>
                </c:pt>
                <c:pt idx="347">
                  <c:v>6.1204642388474895E-3</c:v>
                </c:pt>
                <c:pt idx="348">
                  <c:v>6.1072998049631622E-3</c:v>
                </c:pt>
                <c:pt idx="349">
                  <c:v>6.0864810417254117E-3</c:v>
                </c:pt>
                <c:pt idx="350">
                  <c:v>6.0561755229266989E-3</c:v>
                </c:pt>
                <c:pt idx="351">
                  <c:v>6.0438236692381686E-3</c:v>
                </c:pt>
                <c:pt idx="352">
                  <c:v>6.0316618423426061E-3</c:v>
                </c:pt>
                <c:pt idx="353">
                  <c:v>6.0196992116612336E-3</c:v>
                </c:pt>
                <c:pt idx="354">
                  <c:v>6.0006062347796683E-3</c:v>
                </c:pt>
                <c:pt idx="355">
                  <c:v>5.9740240286365598E-3</c:v>
                </c:pt>
                <c:pt idx="356">
                  <c:v>5.9631949097507242E-3</c:v>
                </c:pt>
                <c:pt idx="357">
                  <c:v>5.9526199975299399E-3</c:v>
                </c:pt>
                <c:pt idx="358">
                  <c:v>5.9423084595622289E-3</c:v>
                </c:pt>
                <c:pt idx="359">
                  <c:v>5.9253466593015133E-3</c:v>
                </c:pt>
                <c:pt idx="360">
                  <c:v>5.9038793964245606E-3</c:v>
                </c:pt>
                <c:pt idx="361">
                  <c:v>5.8950222383333806E-3</c:v>
                </c:pt>
                <c:pt idx="362">
                  <c:v>5.8864796446280732E-3</c:v>
                </c:pt>
                <c:pt idx="363">
                  <c:v>5.8782417193297132E-3</c:v>
                </c:pt>
                <c:pt idx="364">
                  <c:v>5.8637274716460165E-3</c:v>
                </c:pt>
                <c:pt idx="365">
                  <c:v>5.848062553605482E-3</c:v>
                </c:pt>
                <c:pt idx="366">
                  <c:v>5.8411423645632343E-3</c:v>
                </c:pt>
                <c:pt idx="367">
                  <c:v>5.8344446059530597E-3</c:v>
                </c:pt>
                <c:pt idx="368">
                  <c:v>5.8279555734543909E-3</c:v>
                </c:pt>
                <c:pt idx="369">
                  <c:v>5.8153913619710734E-3</c:v>
                </c:pt>
                <c:pt idx="370">
                  <c:v>5.8038126347255137E-3</c:v>
                </c:pt>
                <c:pt idx="371">
                  <c:v>5.7981616841795702E-3</c:v>
                </c:pt>
                <c:pt idx="372">
                  <c:v>5.7926372432006712E-3</c:v>
                </c:pt>
                <c:pt idx="373">
                  <c:v>5.7872256103821407E-3</c:v>
                </c:pt>
                <c:pt idx="374">
                  <c:v>5.7759056995243955E-3</c:v>
                </c:pt>
                <c:pt idx="375">
                  <c:v>5.7563575467023398E-3</c:v>
                </c:pt>
                <c:pt idx="376">
                  <c:v>5.7513519582446104E-3</c:v>
                </c:pt>
                <c:pt idx="377">
                  <c:v>5.7405962351881126E-3</c:v>
                </c:pt>
                <c:pt idx="378">
                  <c:v>5.7260981654974064E-3</c:v>
                </c:pt>
                <c:pt idx="379">
                  <c:v>5.7209063495038404E-3</c:v>
                </c:pt>
                <c:pt idx="380">
                  <c:v>5.7156355532343994E-3</c:v>
                </c:pt>
                <c:pt idx="381">
                  <c:v>5.70478949284744E-3</c:v>
                </c:pt>
                <c:pt idx="382">
                  <c:v>5.6935610321604546E-3</c:v>
                </c:pt>
                <c:pt idx="383">
                  <c:v>5.6877891029332162E-3</c:v>
                </c:pt>
                <c:pt idx="384">
                  <c:v>5.6819203721980571E-3</c:v>
                </c:pt>
                <c:pt idx="385">
                  <c:v>5.6759572330289387E-3</c:v>
                </c:pt>
                <c:pt idx="386">
                  <c:v>5.6647274538632981E-3</c:v>
                </c:pt>
                <c:pt idx="387">
                  <c:v>5.6512084524127371E-3</c:v>
                </c:pt>
                <c:pt idx="388">
                  <c:v>5.6448091660721289E-3</c:v>
                </c:pt>
                <c:pt idx="389">
                  <c:v>5.6383298290432204E-3</c:v>
                </c:pt>
                <c:pt idx="390">
                  <c:v>5.6317728341486184E-3</c:v>
                </c:pt>
                <c:pt idx="391">
                  <c:v>5.6203116523038865E-3</c:v>
                </c:pt>
                <c:pt idx="392">
                  <c:v>5.6048161307700184E-3</c:v>
                </c:pt>
                <c:pt idx="393">
                  <c:v>5.5979067372708968E-3</c:v>
                </c:pt>
                <c:pt idx="394">
                  <c:v>5.5909340418514031E-3</c:v>
                </c:pt>
                <c:pt idx="395">
                  <c:v>5.5839004369890866E-3</c:v>
                </c:pt>
                <c:pt idx="396">
                  <c:v>5.5723583817584394E-3</c:v>
                </c:pt>
                <c:pt idx="397">
                  <c:v>5.5552047706892704E-3</c:v>
                </c:pt>
                <c:pt idx="398">
                  <c:v>5.547902503784119E-3</c:v>
                </c:pt>
                <c:pt idx="399">
                  <c:v>5.5405536810881895E-3</c:v>
                </c:pt>
                <c:pt idx="400">
                  <c:v>5.5331606946618095E-3</c:v>
                </c:pt>
                <c:pt idx="401">
                  <c:v>5.5216838233420624E-3</c:v>
                </c:pt>
                <c:pt idx="402">
                  <c:v>5.5031949506061384E-3</c:v>
                </c:pt>
                <c:pt idx="403">
                  <c:v>5.4956170241604596E-3</c:v>
                </c:pt>
                <c:pt idx="404">
                  <c:v>5.4880092849673989E-3</c:v>
                </c:pt>
                <c:pt idx="405">
                  <c:v>5.4803741246181037E-3</c:v>
                </c:pt>
                <c:pt idx="406">
                  <c:v>5.4691040201657135E-3</c:v>
                </c:pt>
                <c:pt idx="407">
                  <c:v>5.449607101021936E-3</c:v>
                </c:pt>
                <c:pt idx="408">
                  <c:v>5.4418707062875438E-3</c:v>
                </c:pt>
                <c:pt idx="409">
                  <c:v>5.4341212384514392E-3</c:v>
                </c:pt>
                <c:pt idx="410">
                  <c:v>5.4263610886025049E-3</c:v>
                </c:pt>
                <c:pt idx="411">
                  <c:v>5.4154348584625738E-3</c:v>
                </c:pt>
                <c:pt idx="412">
                  <c:v>5.3952614882828431E-3</c:v>
                </c:pt>
                <c:pt idx="413">
                  <c:v>5.3874837921261687E-3</c:v>
                </c:pt>
                <c:pt idx="414">
                  <c:v>5.3797097589420861E-3</c:v>
                </c:pt>
                <c:pt idx="415">
                  <c:v>5.3719417793023361E-3</c:v>
                </c:pt>
                <c:pt idx="416">
                  <c:v>5.361492055376121E-3</c:v>
                </c:pt>
                <c:pt idx="417">
                  <c:v>5.3409782050528598E-3</c:v>
                </c:pt>
                <c:pt idx="418">
                  <c:v>5.3332763491422686E-3</c:v>
                </c:pt>
                <c:pt idx="419">
                  <c:v>5.3255948886670179E-3</c:v>
                </c:pt>
                <c:pt idx="420">
                  <c:v>5.3179362136885899E-3</c:v>
                </c:pt>
                <c:pt idx="421">
                  <c:v>5.3080911533997348E-3</c:v>
                </c:pt>
                <c:pt idx="422">
                  <c:v>5.2875771674785188E-3</c:v>
                </c:pt>
                <c:pt idx="423">
                  <c:v>5.2800682684230882E-3</c:v>
                </c:pt>
                <c:pt idx="424">
                  <c:v>5.2725964937538894E-3</c:v>
                </c:pt>
                <c:pt idx="425">
                  <c:v>5.2651642330463488E-3</c:v>
                </c:pt>
                <c:pt idx="426">
                  <c:v>5.2560475214711551E-3</c:v>
                </c:pt>
                <c:pt idx="427">
                  <c:v>5.2358781190398052E-3</c:v>
                </c:pt>
                <c:pt idx="428">
                  <c:v>5.2286792694866691E-3</c:v>
                </c:pt>
                <c:pt idx="429">
                  <c:v>5.2215342699926115E-3</c:v>
                </c:pt>
                <c:pt idx="430">
                  <c:v>5.2144455096911901E-3</c:v>
                </c:pt>
                <c:pt idx="431">
                  <c:v>5.2061763627158216E-3</c:v>
                </c:pt>
                <c:pt idx="432">
                  <c:v>5.1867006410870609E-3</c:v>
                </c:pt>
                <c:pt idx="433">
                  <c:v>5.1799289117722136E-3</c:v>
                </c:pt>
                <c:pt idx="434">
                  <c:v>5.1732277552813954E-3</c:v>
                </c:pt>
                <c:pt idx="435">
                  <c:v>5.1665995603720205E-3</c:v>
                </c:pt>
                <c:pt idx="436">
                  <c:v>5.1592927288395454E-3</c:v>
                </c:pt>
                <c:pt idx="437">
                  <c:v>5.1408641700623203E-3</c:v>
                </c:pt>
                <c:pt idx="438">
                  <c:v>5.1346366128153242E-3</c:v>
                </c:pt>
                <c:pt idx="439">
                  <c:v>5.1284963487581159E-3</c:v>
                </c:pt>
                <c:pt idx="440">
                  <c:v>5.1224457663541223E-3</c:v>
                </c:pt>
                <c:pt idx="441">
                  <c:v>5.0936216731047868E-3</c:v>
                </c:pt>
                <c:pt idx="442">
                  <c:v>5.0881593366083333E-3</c:v>
                </c:pt>
                <c:pt idx="443">
                  <c:v>5.0828034001839661E-3</c:v>
                </c:pt>
                <c:pt idx="444">
                  <c:v>5.0777471189979648E-3</c:v>
                </c:pt>
                <c:pt idx="445">
                  <c:v>5.0624592899266574E-3</c:v>
                </c:pt>
                <c:pt idx="446">
                  <c:v>5.0576405536537639E-3</c:v>
                </c:pt>
                <c:pt idx="447">
                  <c:v>5.0529274862143314E-3</c:v>
                </c:pt>
                <c:pt idx="448">
                  <c:v>5.048319463846429E-3</c:v>
                </c:pt>
                <c:pt idx="449">
                  <c:v>5.0444600673708343E-3</c:v>
                </c:pt>
                <c:pt idx="450">
                  <c:v>5.0309253513944885E-3</c:v>
                </c:pt>
                <c:pt idx="451">
                  <c:v>5.0268331994898219E-3</c:v>
                </c:pt>
                <c:pt idx="452">
                  <c:v>5.0228423509965925E-3</c:v>
                </c:pt>
                <c:pt idx="453">
                  <c:v>5.0210673899476312E-3</c:v>
                </c:pt>
                <c:pt idx="454">
                  <c:v>5.016814221615061E-3</c:v>
                </c:pt>
                <c:pt idx="455">
                  <c:v>5.0043858398514107E-3</c:v>
                </c:pt>
                <c:pt idx="456">
                  <c:v>5.0009897204621456E-3</c:v>
                </c:pt>
                <c:pt idx="457">
                  <c:v>4.9976905410549222E-3</c:v>
                </c:pt>
                <c:pt idx="458">
                  <c:v>4.9944876784329129E-3</c:v>
                </c:pt>
                <c:pt idx="459">
                  <c:v>4.9928905335177992E-3</c:v>
                </c:pt>
                <c:pt idx="460">
                  <c:v>4.9826269330992545E-3</c:v>
                </c:pt>
                <c:pt idx="461">
                  <c:v>4.979896307681031E-3</c:v>
                </c:pt>
                <c:pt idx="462">
                  <c:v>4.9772582605969173E-3</c:v>
                </c:pt>
                <c:pt idx="463">
                  <c:v>4.974712168888118E-3</c:v>
                </c:pt>
                <c:pt idx="464">
                  <c:v>4.9751720612387683E-3</c:v>
                </c:pt>
                <c:pt idx="465">
                  <c:v>4.9633392395904696E-3</c:v>
                </c:pt>
                <c:pt idx="466">
                  <c:v>4.9613317997270201E-3</c:v>
                </c:pt>
                <c:pt idx="467">
                  <c:v>4.9594119553806326E-3</c:v>
                </c:pt>
                <c:pt idx="468">
                  <c:v>4.9599095401653744E-3</c:v>
                </c:pt>
                <c:pt idx="469">
                  <c:v>4.9525960791454438E-3</c:v>
                </c:pt>
                <c:pt idx="470">
                  <c:v>4.951104872100931E-3</c:v>
                </c:pt>
                <c:pt idx="471">
                  <c:v>4.9496975246432484E-3</c:v>
                </c:pt>
                <c:pt idx="472">
                  <c:v>4.9483734142061753E-3</c:v>
                </c:pt>
                <c:pt idx="473">
                  <c:v>4.9498584748456486E-3</c:v>
                </c:pt>
                <c:pt idx="474">
                  <c:v>4.9438968921766691E-3</c:v>
                </c:pt>
                <c:pt idx="475">
                  <c:v>4.9429796291775574E-3</c:v>
                </c:pt>
                <c:pt idx="476">
                  <c:v>4.9421418682908946E-3</c:v>
                </c:pt>
                <c:pt idx="477">
                  <c:v>4.9413829871083337E-3</c:v>
                </c:pt>
                <c:pt idx="478">
                  <c:v>4.9454008429260076E-3</c:v>
                </c:pt>
                <c:pt idx="479">
                  <c:v>4.9387499938837731E-3</c:v>
                </c:pt>
                <c:pt idx="480">
                  <c:v>4.9384513214714154E-3</c:v>
                </c:pt>
                <c:pt idx="481">
                  <c:v>4.9382271724547344E-3</c:v>
                </c:pt>
                <c:pt idx="482">
                  <c:v>4.9415732562053559E-3</c:v>
                </c:pt>
                <c:pt idx="483">
                  <c:v>4.9380633654472206E-3</c:v>
                </c:pt>
                <c:pt idx="484">
                  <c:v>4.9382024998785301E-3</c:v>
                </c:pt>
                <c:pt idx="485">
                  <c:v>4.9384124244047367E-3</c:v>
                </c:pt>
                <c:pt idx="486">
                  <c:v>4.9386925168624085E-3</c:v>
                </c:pt>
                <c:pt idx="487">
                  <c:v>4.9429144832204954E-3</c:v>
                </c:pt>
                <c:pt idx="488">
                  <c:v>4.9405021232269419E-3</c:v>
                </c:pt>
                <c:pt idx="489">
                  <c:v>4.9411237233707439E-3</c:v>
                </c:pt>
                <c:pt idx="490">
                  <c:v>4.9418117587471944E-3</c:v>
                </c:pt>
                <c:pt idx="491">
                  <c:v>4.9425656072825674E-3</c:v>
                </c:pt>
                <c:pt idx="492">
                  <c:v>4.9476285915891483E-3</c:v>
                </c:pt>
                <c:pt idx="493">
                  <c:v>4.9462266919229059E-3</c:v>
                </c:pt>
                <c:pt idx="494">
                  <c:v>4.947300275524702E-3</c:v>
                </c:pt>
                <c:pt idx="495">
                  <c:v>4.9484359400637778E-3</c:v>
                </c:pt>
                <c:pt idx="496">
                  <c:v>4.9496330635359076E-3</c:v>
                </c:pt>
                <c:pt idx="497">
                  <c:v>4.9555033655298451E-3</c:v>
                </c:pt>
                <c:pt idx="498">
                  <c:v>4.9550237069622138E-3</c:v>
                </c:pt>
                <c:pt idx="499">
                  <c:v>4.9565187953211076E-3</c:v>
                </c:pt>
                <c:pt idx="500">
                  <c:v>4.9580716107522349E-3</c:v>
                </c:pt>
                <c:pt idx="501">
                  <c:v>4.959681531302218E-3</c:v>
                </c:pt>
                <c:pt idx="502">
                  <c:v>4.9588847675426052E-3</c:v>
                </c:pt>
                <c:pt idx="503">
                  <c:v>4.9666798258296563E-3</c:v>
                </c:pt>
                <c:pt idx="504">
                  <c:v>4.9685659428710949E-3</c:v>
                </c:pt>
                <c:pt idx="505">
                  <c:v>4.9705054334230336E-3</c:v>
                </c:pt>
                <c:pt idx="506">
                  <c:v>4.9724976755660677E-3</c:v>
                </c:pt>
                <c:pt idx="507">
                  <c:v>4.9798852921419372E-3</c:v>
                </c:pt>
                <c:pt idx="508">
                  <c:v>4.9809860353848823E-3</c:v>
                </c:pt>
                <c:pt idx="509">
                  <c:v>4.983236818230985E-3</c:v>
                </c:pt>
                <c:pt idx="510">
                  <c:v>4.9855386432466897E-3</c:v>
                </c:pt>
                <c:pt idx="511">
                  <c:v>4.9878912929484098E-3</c:v>
                </c:pt>
                <c:pt idx="512">
                  <c:v>4.9959865558139574E-3</c:v>
                </c:pt>
                <c:pt idx="513">
                  <c:v>4.9978057891486571E-3</c:v>
                </c:pt>
                <c:pt idx="514">
                  <c:v>5.0004093002273819E-3</c:v>
                </c:pt>
                <c:pt idx="515">
                  <c:v>5.0030623312082856E-3</c:v>
                </c:pt>
                <c:pt idx="516">
                  <c:v>5.0057646646455289E-3</c:v>
                </c:pt>
                <c:pt idx="517">
                  <c:v>5.0145362452669292E-3</c:v>
                </c:pt>
                <c:pt idx="518">
                  <c:v>5.0354601813643986E-3</c:v>
                </c:pt>
                <c:pt idx="519">
                  <c:v>5.058684196025111E-3</c:v>
                </c:pt>
                <c:pt idx="520">
                  <c:v>5.084134130485923E-3</c:v>
                </c:pt>
                <c:pt idx="521">
                  <c:v>5.111735833622141E-3</c:v>
                </c:pt>
                <c:pt idx="522">
                  <c:v>5.1451093927720676E-3</c:v>
                </c:pt>
                <c:pt idx="523">
                  <c:v>5.1617416802960843E-3</c:v>
                </c:pt>
                <c:pt idx="524">
                  <c:v>5.206710124655972E-3</c:v>
                </c:pt>
                <c:pt idx="525">
                  <c:v>5.24217748827162E-3</c:v>
                </c:pt>
                <c:pt idx="526">
                  <c:v>5.2794259245461939E-3</c:v>
                </c:pt>
                <c:pt idx="527">
                  <c:v>5.3183812959771799E-3</c:v>
                </c:pt>
                <c:pt idx="528">
                  <c:v>5.3589694624789595E-3</c:v>
                </c:pt>
                <c:pt idx="529">
                  <c:v>5.4011162801428265E-3</c:v>
                </c:pt>
                <c:pt idx="530">
                  <c:v>5.4447476000522108E-3</c:v>
                </c:pt>
                <c:pt idx="531">
                  <c:v>5.4897892671533282E-3</c:v>
                </c:pt>
                <c:pt idx="532">
                  <c:v>5.5361671191801595E-3</c:v>
                </c:pt>
                <c:pt idx="533">
                  <c:v>5.5838069856344145E-3</c:v>
                </c:pt>
                <c:pt idx="534">
                  <c:v>5.6326346868218104E-3</c:v>
                </c:pt>
                <c:pt idx="535">
                  <c:v>5.6825760329409104E-3</c:v>
                </c:pt>
                <c:pt idx="536">
                  <c:v>5.7202514520661787E-3</c:v>
                </c:pt>
                <c:pt idx="537">
                  <c:v>5.7855028451687298E-3</c:v>
                </c:pt>
                <c:pt idx="538">
                  <c:v>5.8383398737284695E-3</c:v>
                </c:pt>
                <c:pt idx="539">
                  <c:v>5.8919936706894006E-3</c:v>
                </c:pt>
                <c:pt idx="540">
                  <c:v>5.9463899840021227E-3</c:v>
                </c:pt>
                <c:pt idx="541">
                  <c:v>6.0014545472099915E-3</c:v>
                </c:pt>
                <c:pt idx="542">
                  <c:v>6.0571130789252971E-3</c:v>
                </c:pt>
                <c:pt idx="543">
                  <c:v>6.1132912823591056E-3</c:v>
                </c:pt>
                <c:pt idx="544">
                  <c:v>6.1699148449094058E-3</c:v>
                </c:pt>
                <c:pt idx="545">
                  <c:v>6.2269094378007038E-3</c:v>
                </c:pt>
                <c:pt idx="546">
                  <c:v>6.2842007157819244E-3</c:v>
                </c:pt>
                <c:pt idx="547">
                  <c:v>6.3417143168777506E-3</c:v>
                </c:pt>
                <c:pt idx="548">
                  <c:v>6.3993758621960529E-3</c:v>
                </c:pt>
                <c:pt idx="549">
                  <c:v>6.4571109557900941E-3</c:v>
                </c:pt>
                <c:pt idx="550">
                  <c:v>6.5148451845761512E-3</c:v>
                </c:pt>
                <c:pt idx="551">
                  <c:v>6.5725041183068017E-3</c:v>
                </c:pt>
                <c:pt idx="552">
                  <c:v>6.6300133095989634E-3</c:v>
                </c:pt>
                <c:pt idx="553">
                  <c:v>6.6910265733595969E-3</c:v>
                </c:pt>
                <c:pt idx="554">
                  <c:v>6.7442845902143788E-3</c:v>
                </c:pt>
                <c:pt idx="555">
                  <c:v>6.8044707075463045E-3</c:v>
                </c:pt>
                <c:pt idx="556">
                  <c:v>6.8854750554090977E-3</c:v>
                </c:pt>
                <c:pt idx="557">
                  <c:v>6.9408711082751149E-3</c:v>
                </c:pt>
                <c:pt idx="558">
                  <c:v>6.9956297117703698E-3</c:v>
                </c:pt>
                <c:pt idx="559">
                  <c:v>7.0496760940709745E-3</c:v>
                </c:pt>
                <c:pt idx="560">
                  <c:v>7.1029354686940726E-3</c:v>
                </c:pt>
                <c:pt idx="561">
                  <c:v>7.1553330350582981E-3</c:v>
                </c:pt>
                <c:pt idx="562">
                  <c:v>7.2067939790951647E-3</c:v>
                </c:pt>
                <c:pt idx="563">
                  <c:v>7.2572434739189163E-3</c:v>
                </c:pt>
                <c:pt idx="564">
                  <c:v>7.3066066805521782E-3</c:v>
                </c:pt>
                <c:pt idx="565">
                  <c:v>7.3548087487047562E-3</c:v>
                </c:pt>
                <c:pt idx="566">
                  <c:v>7.4017748176117767E-3</c:v>
                </c:pt>
                <c:pt idx="567">
                  <c:v>7.4474328400043182E-3</c:v>
                </c:pt>
                <c:pt idx="568">
                  <c:v>7.4917663042899357E-3</c:v>
                </c:pt>
                <c:pt idx="569">
                  <c:v>7.5348109948507038E-3</c:v>
                </c:pt>
                <c:pt idx="570">
                  <c:v>7.5766048730827413E-3</c:v>
                </c:pt>
                <c:pt idx="571">
                  <c:v>7.617185911491707E-3</c:v>
                </c:pt>
                <c:pt idx="572">
                  <c:v>7.6565920932284452E-3</c:v>
                </c:pt>
                <c:pt idx="573">
                  <c:v>7.6948614116354817E-3</c:v>
                </c:pt>
                <c:pt idx="574">
                  <c:v>7.7320318698096803E-3</c:v>
                </c:pt>
                <c:pt idx="575">
                  <c:v>7.7681414801788595E-3</c:v>
                </c:pt>
                <c:pt idx="576">
                  <c:v>7.8032282640927908E-3</c:v>
                </c:pt>
                <c:pt idx="577">
                  <c:v>7.8373302514281561E-3</c:v>
                </c:pt>
                <c:pt idx="578">
                  <c:v>7.8704854802085621E-3</c:v>
                </c:pt>
                <c:pt idx="579">
                  <c:v>7.9027319962384993E-3</c:v>
                </c:pt>
                <c:pt idx="580">
                  <c:v>7.9341078527510375E-3</c:v>
                </c:pt>
                <c:pt idx="581">
                  <c:v>7.9646511100716789E-3</c:v>
                </c:pt>
                <c:pt idx="582">
                  <c:v>7.9943998352952871E-3</c:v>
                </c:pt>
                <c:pt idx="583">
                  <c:v>8.0233921019771757E-3</c:v>
                </c:pt>
                <c:pt idx="584">
                  <c:v>8.0516659898394807E-3</c:v>
                </c:pt>
                <c:pt idx="585">
                  <c:v>8.0792595844914918E-3</c:v>
                </c:pt>
                <c:pt idx="586">
                  <c:v>8.1062109771652471E-3</c:v>
                </c:pt>
                <c:pt idx="587">
                  <c:v>8.1325582644633174E-3</c:v>
                </c:pt>
                <c:pt idx="588">
                  <c:v>8.1583395481238646E-3</c:v>
                </c:pt>
                <c:pt idx="589">
                  <c:v>8.1835929347978727E-3</c:v>
                </c:pt>
                <c:pt idx="590">
                  <c:v>8.2083565358427642E-3</c:v>
                </c:pt>
                <c:pt idx="591">
                  <c:v>8.2326684671282062E-3</c:v>
                </c:pt>
                <c:pt idx="592">
                  <c:v>8.2565668488582891E-3</c:v>
                </c:pt>
                <c:pt idx="593">
                  <c:v>8.2800898054081092E-3</c:v>
                </c:pt>
                <c:pt idx="594">
                  <c:v>8.3032754651718582E-3</c:v>
                </c:pt>
                <c:pt idx="595">
                  <c:v>8.3261619604306329E-3</c:v>
                </c:pt>
                <c:pt idx="596">
                  <c:v>8.3487874272293074E-3</c:v>
                </c:pt>
                <c:pt idx="597">
                  <c:v>8.3711900052715754E-3</c:v>
                </c:pt>
                <c:pt idx="598">
                  <c:v>8.3934078378280503E-3</c:v>
                </c:pt>
                <c:pt idx="599">
                  <c:v>8.4154790716583251E-3</c:v>
                </c:pt>
                <c:pt idx="600">
                  <c:v>8.4374418569483009E-3</c:v>
                </c:pt>
                <c:pt idx="601">
                  <c:v>8.4576082034049094E-3</c:v>
                </c:pt>
                <c:pt idx="602">
                  <c:v>8.479437423756897E-3</c:v>
                </c:pt>
                <c:pt idx="603">
                  <c:v>8.5012709010574561E-3</c:v>
                </c:pt>
                <c:pt idx="604">
                  <c:v>8.5231469023452355E-3</c:v>
                </c:pt>
                <c:pt idx="605">
                  <c:v>8.5451036979822259E-3</c:v>
                </c:pt>
                <c:pt idx="606">
                  <c:v>8.5671795616777402E-3</c:v>
                </c:pt>
                <c:pt idx="607">
                  <c:v>8.5894127705263834E-3</c:v>
                </c:pt>
                <c:pt idx="608">
                  <c:v>8.6118416050600111E-3</c:v>
                </c:pt>
                <c:pt idx="609">
                  <c:v>8.6345043493152307E-3</c:v>
                </c:pt>
                <c:pt idx="610">
                  <c:v>8.6574392909148923E-3</c:v>
                </c:pt>
                <c:pt idx="611">
                  <c:v>8.6806847211631233E-3</c:v>
                </c:pt>
                <c:pt idx="612">
                  <c:v>8.7042789351576833E-3</c:v>
                </c:pt>
                <c:pt idx="613">
                  <c:v>8.7282602319138647E-3</c:v>
                </c:pt>
                <c:pt idx="614">
                  <c:v>8.752666914503715E-3</c:v>
                </c:pt>
                <c:pt idx="615">
                  <c:v>8.7775372902116899E-3</c:v>
                </c:pt>
                <c:pt idx="616">
                  <c:v>8.8029096707022969E-3</c:v>
                </c:pt>
                <c:pt idx="617">
                  <c:v>8.8288223722037262E-3</c:v>
                </c:pt>
                <c:pt idx="618">
                  <c:v>8.8553137157059147E-3</c:v>
                </c:pt>
                <c:pt idx="619">
                  <c:v>8.8824219528194082E-3</c:v>
                </c:pt>
                <c:pt idx="620">
                  <c:v>8.9101710333576722E-3</c:v>
                </c:pt>
                <c:pt idx="621">
                  <c:v>8.9385515563122908E-3</c:v>
                </c:pt>
                <c:pt idx="622">
                  <c:v>8.9675492315008931E-3</c:v>
                </c:pt>
                <c:pt idx="623">
                  <c:v>8.9971497682417301E-3</c:v>
                </c:pt>
                <c:pt idx="624">
                  <c:v>9.0273388752688533E-3</c:v>
                </c:pt>
                <c:pt idx="625">
                  <c:v>9.0581022606457395E-3</c:v>
                </c:pt>
                <c:pt idx="626">
                  <c:v>9.0894256316842448E-3</c:v>
                </c:pt>
                <c:pt idx="627">
                  <c:v>9.1212946948626694E-3</c:v>
                </c:pt>
                <c:pt idx="628">
                  <c:v>9.153695155749153E-3</c:v>
                </c:pt>
                <c:pt idx="629">
                  <c:v>9.1866127189232927E-3</c:v>
                </c:pt>
                <c:pt idx="630">
                  <c:v>9.2200330879035342E-3</c:v>
                </c:pt>
                <c:pt idx="631">
                  <c:v>9.2539419650730093E-3</c:v>
                </c:pt>
                <c:pt idx="632">
                  <c:v>9.288325051611146E-3</c:v>
                </c:pt>
                <c:pt idx="633">
                  <c:v>9.3231680474232803E-3</c:v>
                </c:pt>
                <c:pt idx="634">
                  <c:v>9.3584566510760414E-3</c:v>
                </c:pt>
                <c:pt idx="635">
                  <c:v>9.3941765597329585E-3</c:v>
                </c:pt>
                <c:pt idx="636">
                  <c:v>9.4303134690905122E-3</c:v>
                </c:pt>
                <c:pt idx="637">
                  <c:v>9.4668530733204026E-3</c:v>
                </c:pt>
                <c:pt idx="638">
                  <c:v>9.5037810650091537E-3</c:v>
                </c:pt>
                <c:pt idx="639">
                  <c:v>9.5410831351037118E-3</c:v>
                </c:pt>
                <c:pt idx="640">
                  <c:v>9.5787449728561569E-3</c:v>
                </c:pt>
                <c:pt idx="641">
                  <c:v>9.6167522657719662E-3</c:v>
                </c:pt>
                <c:pt idx="642">
                  <c:v>9.6550906995604979E-3</c:v>
                </c:pt>
                <c:pt idx="643">
                  <c:v>9.6937459580861418E-3</c:v>
                </c:pt>
                <c:pt idx="644">
                  <c:v>9.7327037233225777E-3</c:v>
                </c:pt>
                <c:pt idx="645">
                  <c:v>9.7719496753090329E-3</c:v>
                </c:pt>
                <c:pt idx="646">
                  <c:v>9.8114694921083156E-3</c:v>
                </c:pt>
                <c:pt idx="647">
                  <c:v>9.8512488497666251E-3</c:v>
                </c:pt>
                <c:pt idx="648">
                  <c:v>9.8912734222755816E-3</c:v>
                </c:pt>
                <c:pt idx="649">
                  <c:v>9.9315288815375879E-3</c:v>
                </c:pt>
                <c:pt idx="650">
                  <c:v>9.9720008973298579E-3</c:v>
                </c:pt>
                <c:pt idx="651">
                  <c:v>1.0012675137275107E-2</c:v>
                </c:pt>
                <c:pt idx="652">
                  <c:v>1.0053537266809576E-2</c:v>
                </c:pt>
                <c:pt idx="653">
                  <c:v>1.0094572949156833E-2</c:v>
                </c:pt>
                <c:pt idx="654">
                  <c:v>1.0135767845301791E-2</c:v>
                </c:pt>
                <c:pt idx="655">
                  <c:v>1.0177107613966063E-2</c:v>
                </c:pt>
                <c:pt idx="656">
                  <c:v>1.0218577911587978E-2</c:v>
                </c:pt>
                <c:pt idx="657">
                  <c:v>1.0260164392301929E-2</c:v>
                </c:pt>
                <c:pt idx="658">
                  <c:v>1.0301852707921277E-2</c:v>
                </c:pt>
                <c:pt idx="659">
                  <c:v>1.0343628507922142E-2</c:v>
                </c:pt>
                <c:pt idx="660">
                  <c:v>1.0385477439431412E-2</c:v>
                </c:pt>
                <c:pt idx="661">
                  <c:v>1.0427385147213863E-2</c:v>
                </c:pt>
                <c:pt idx="662">
                  <c:v>1.0469337273663504E-2</c:v>
                </c:pt>
                <c:pt idx="663">
                  <c:v>1.051131945879602E-2</c:v>
                </c:pt>
                <c:pt idx="664">
                  <c:v>1.0553317340243673E-2</c:v>
                </c:pt>
                <c:pt idx="665">
                  <c:v>1.0595316553251966E-2</c:v>
                </c:pt>
                <c:pt idx="666">
                  <c:v>1.0637302730678311E-2</c:v>
                </c:pt>
                <c:pt idx="667">
                  <c:v>1.0679261502992921E-2</c:v>
                </c:pt>
                <c:pt idx="668">
                  <c:v>1.0721178498282136E-2</c:v>
                </c:pt>
                <c:pt idx="669">
                  <c:v>1.0763039342252201E-2</c:v>
                </c:pt>
                <c:pt idx="670">
                  <c:v>1.080482965823748E-2</c:v>
                </c:pt>
                <c:pt idx="671">
                  <c:v>1.0846535071928898E-2</c:v>
                </c:pt>
                <c:pt idx="672">
                  <c:v>1.0888143604542266E-2</c:v>
                </c:pt>
                <c:pt idx="673">
                  <c:v>1.0929649567672506E-2</c:v>
                </c:pt>
                <c:pt idx="674">
                  <c:v>1.0971048291665397E-2</c:v>
                </c:pt>
                <c:pt idx="675">
                  <c:v>1.1012335106137527E-2</c:v>
                </c:pt>
                <c:pt idx="676">
                  <c:v>1.1053505339980285E-2</c:v>
                </c:pt>
                <c:pt idx="677">
                  <c:v>1.1094554321366301E-2</c:v>
                </c:pt>
                <c:pt idx="678">
                  <c:v>1.1135477377753888E-2</c:v>
                </c:pt>
                <c:pt idx="679">
                  <c:v>1.1176269835893926E-2</c:v>
                </c:pt>
                <c:pt idx="680">
                  <c:v>1.1216927021834522E-2</c:v>
                </c:pt>
                <c:pt idx="681">
                  <c:v>1.1257444260927896E-2</c:v>
                </c:pt>
                <c:pt idx="682">
                  <c:v>1.1297816877836597E-2</c:v>
                </c:pt>
                <c:pt idx="683">
                  <c:v>1.1338040196539945E-2</c:v>
                </c:pt>
                <c:pt idx="684">
                  <c:v>1.1378109540340686E-2</c:v>
                </c:pt>
                <c:pt idx="685">
                  <c:v>1.1418020231872772E-2</c:v>
                </c:pt>
                <c:pt idx="686">
                  <c:v>1.1457767593107793E-2</c:v>
                </c:pt>
                <c:pt idx="687">
                  <c:v>1.1497346945361864E-2</c:v>
                </c:pt>
                <c:pt idx="688">
                  <c:v>1.1536753609305395E-2</c:v>
                </c:pt>
                <c:pt idx="689">
                  <c:v>1.1575982904968418E-2</c:v>
                </c:pt>
                <c:pt idx="690">
                  <c:v>1.1615030151750583E-2</c:v>
                </c:pt>
                <c:pt idx="691">
                  <c:v>1.1653890668427813E-2</c:v>
                </c:pt>
                <c:pt idx="692">
                  <c:v>1.1692559773162747E-2</c:v>
                </c:pt>
                <c:pt idx="693">
                  <c:v>1.1731032783512063E-2</c:v>
                </c:pt>
                <c:pt idx="694">
                  <c:v>1.1769305016435583E-2</c:v>
                </c:pt>
                <c:pt idx="695">
                  <c:v>1.1807371788305598E-2</c:v>
                </c:pt>
                <c:pt idx="696">
                  <c:v>1.1850619076559932E-2</c:v>
                </c:pt>
                <c:pt idx="697">
                  <c:v>1.1888229800669725E-2</c:v>
                </c:pt>
                <c:pt idx="698">
                  <c:v>1.1925620340035525E-2</c:v>
                </c:pt>
                <c:pt idx="699">
                  <c:v>1.1962786008698156E-2</c:v>
                </c:pt>
                <c:pt idx="700">
                  <c:v>1.1999722120161316E-2</c:v>
                </c:pt>
                <c:pt idx="701">
                  <c:v>1.20364239874029E-2</c:v>
                </c:pt>
                <c:pt idx="702">
                  <c:v>1.2072886922884996E-2</c:v>
                </c:pt>
                <c:pt idx="703">
                  <c:v>1.2109106238564094E-2</c:v>
                </c:pt>
                <c:pt idx="704">
                  <c:v>1.214507724590419E-2</c:v>
                </c:pt>
                <c:pt idx="705">
                  <c:v>1.2180795255886112E-2</c:v>
                </c:pt>
                <c:pt idx="706">
                  <c:v>1.2216255579020174E-2</c:v>
                </c:pt>
                <c:pt idx="707">
                  <c:v>1.2251453525358169E-2</c:v>
                </c:pt>
                <c:pt idx="708">
                  <c:v>1.2286384404504691E-2</c:v>
                </c:pt>
                <c:pt idx="709">
                  <c:v>1.2321043525629349E-2</c:v>
                </c:pt>
                <c:pt idx="710">
                  <c:v>1.2355426197480091E-2</c:v>
                </c:pt>
                <c:pt idx="711">
                  <c:v>1.2389527728395411E-2</c:v>
                </c:pt>
                <c:pt idx="712">
                  <c:v>1.2423343426316125E-2</c:v>
                </c:pt>
                <c:pt idx="713">
                  <c:v>1.2456868598800463E-2</c:v>
                </c:pt>
                <c:pt idx="714">
                  <c:v>1.2490098553035844E-2</c:v>
                </c:pt>
                <c:pt idx="715">
                  <c:v>1.2523028595853303E-2</c:v>
                </c:pt>
                <c:pt idx="716">
                  <c:v>1.2555654033741037E-2</c:v>
                </c:pt>
                <c:pt idx="717">
                  <c:v>1.2587970172857732E-2</c:v>
                </c:pt>
                <c:pt idx="718">
                  <c:v>1.2619972319047212E-2</c:v>
                </c:pt>
                <c:pt idx="719">
                  <c:v>1.2651655777853321E-2</c:v>
                </c:pt>
                <c:pt idx="720">
                  <c:v>1.268301585453413E-2</c:v>
                </c:pt>
                <c:pt idx="721">
                  <c:v>1.2714047854076371E-2</c:v>
                </c:pt>
                <c:pt idx="722">
                  <c:v>1.2744747081210983E-2</c:v>
                </c:pt>
                <c:pt idx="723">
                  <c:v>1.277510884574018E-2</c:v>
                </c:pt>
                <c:pt idx="724">
                  <c:v>1.2805131155842586E-2</c:v>
                </c:pt>
                <c:pt idx="725">
                  <c:v>1.2834819101181782E-2</c:v>
                </c:pt>
                <c:pt idx="726">
                  <c:v>1.2864178919860469E-2</c:v>
                </c:pt>
                <c:pt idx="727">
                  <c:v>1.2893216851030287E-2</c:v>
                </c:pt>
                <c:pt idx="728">
                  <c:v>1.2921939134872718E-2</c:v>
                </c:pt>
                <c:pt idx="729">
                  <c:v>1.2950352012579325E-2</c:v>
                </c:pt>
                <c:pt idx="730">
                  <c:v>1.2978461726332435E-2</c:v>
                </c:pt>
                <c:pt idx="731">
                  <c:v>1.3006274519285599E-2</c:v>
                </c:pt>
                <c:pt idx="732">
                  <c:v>1.3033796635546269E-2</c:v>
                </c:pt>
                <c:pt idx="733">
                  <c:v>1.3061034320156706E-2</c:v>
                </c:pt>
                <c:pt idx="734">
                  <c:v>1.3087993819076216E-2</c:v>
                </c:pt>
                <c:pt idx="735">
                  <c:v>1.3114681379164717E-2</c:v>
                </c:pt>
                <c:pt idx="736">
                  <c:v>1.314110324816431E-2</c:v>
                </c:pt>
                <c:pt idx="737">
                  <c:v>1.3167265674683737E-2</c:v>
                </c:pt>
                <c:pt idx="738">
                  <c:v>1.319317490818217E-2</c:v>
                </c:pt>
                <c:pt idx="739">
                  <c:v>1.3218837198953004E-2</c:v>
                </c:pt>
                <c:pt idx="740">
                  <c:v>1.3244258798107866E-2</c:v>
                </c:pt>
                <c:pt idx="741">
                  <c:v>1.3269445957563075E-2</c:v>
                </c:pt>
                <c:pt idx="742">
                  <c:v>1.3294404930023207E-2</c:v>
                </c:pt>
                <c:pt idx="743">
                  <c:v>1.3319141968967996E-2</c:v>
                </c:pt>
                <c:pt idx="744">
                  <c:v>1.3343663328638344E-2</c:v>
                </c:pt>
                <c:pt idx="745">
                  <c:v>1.3367975264022336E-2</c:v>
                </c:pt>
                <c:pt idx="746">
                  <c:v>1.3392084030841689E-2</c:v>
                </c:pt>
                <c:pt idx="747">
                  <c:v>1.3415995885540655E-2</c:v>
                </c:pt>
                <c:pt idx="748">
                  <c:v>1.3439717085272251E-2</c:v>
                </c:pt>
                <c:pt idx="749">
                  <c:v>1.3463253887885829E-2</c:v>
                </c:pt>
                <c:pt idx="750">
                  <c:v>1.3486612551917521E-2</c:v>
                </c:pt>
                <c:pt idx="751">
                  <c:v>1.3509799336576922E-2</c:v>
                </c:pt>
                <c:pt idx="752">
                  <c:v>1.3532820501737541E-2</c:v>
                </c:pt>
                <c:pt idx="753">
                  <c:v>1.3555682307926364E-2</c:v>
                </c:pt>
                <c:pt idx="754">
                  <c:v>1.3578391016312086E-2</c:v>
                </c:pt>
                <c:pt idx="755">
                  <c:v>1.3600952888698448E-2</c:v>
                </c:pt>
                <c:pt idx="756">
                  <c:v>1.3623374187512249E-2</c:v>
                </c:pt>
                <c:pt idx="757">
                  <c:v>1.3647436759536473E-2</c:v>
                </c:pt>
                <c:pt idx="758">
                  <c:v>1.3669592816142048E-2</c:v>
                </c:pt>
                <c:pt idx="759">
                  <c:v>1.3691627377922885E-2</c:v>
                </c:pt>
                <c:pt idx="760">
                  <c:v>1.3713546692819588E-2</c:v>
                </c:pt>
                <c:pt idx="761">
                  <c:v>1.3733591305542525E-2</c:v>
                </c:pt>
                <c:pt idx="762">
                  <c:v>1.3757064576633815E-2</c:v>
                </c:pt>
                <c:pt idx="763">
                  <c:v>1.3778675644322754E-2</c:v>
                </c:pt>
                <c:pt idx="764">
                  <c:v>1.3800196462657328E-2</c:v>
                </c:pt>
                <c:pt idx="765">
                  <c:v>1.3821633282430039E-2</c:v>
                </c:pt>
                <c:pt idx="766">
                  <c:v>1.3842992354985883E-2</c:v>
                </c:pt>
                <c:pt idx="767">
                  <c:v>1.3864279932217239E-2</c:v>
                </c:pt>
                <c:pt idx="768">
                  <c:v>1.3885502266559907E-2</c:v>
                </c:pt>
                <c:pt idx="769">
                  <c:v>1.3906665610988215E-2</c:v>
                </c:pt>
                <c:pt idx="770">
                  <c:v>1.3927776219011491E-2</c:v>
                </c:pt>
                <c:pt idx="771">
                  <c:v>1.3948840344670286E-2</c:v>
                </c:pt>
                <c:pt idx="772">
                  <c:v>1.3969864242533953E-2</c:v>
                </c:pt>
                <c:pt idx="773">
                  <c:v>1.3990854167697091E-2</c:v>
                </c:pt>
                <c:pt idx="774">
                  <c:v>1.4011816375778662E-2</c:v>
                </c:pt>
                <c:pt idx="775">
                  <c:v>1.4032757122917568E-2</c:v>
                </c:pt>
                <c:pt idx="776">
                  <c:v>1.4053681262600672E-2</c:v>
                </c:pt>
                <c:pt idx="777">
                  <c:v>1.4074588035907502E-2</c:v>
                </c:pt>
                <c:pt idx="778">
                  <c:v>1.4095475280624702E-2</c:v>
                </c:pt>
                <c:pt idx="779">
                  <c:v>1.4116340834360662E-2</c:v>
                </c:pt>
                <c:pt idx="780">
                  <c:v>1.4137182534547729E-2</c:v>
                </c:pt>
                <c:pt idx="781">
                  <c:v>1.415799821844132E-2</c:v>
                </c:pt>
                <c:pt idx="782">
                  <c:v>1.4178785723120145E-2</c:v>
                </c:pt>
                <c:pt idx="783">
                  <c:v>1.4199542885488421E-2</c:v>
                </c:pt>
                <c:pt idx="784">
                  <c:v>1.422026754227565E-2</c:v>
                </c:pt>
                <c:pt idx="785">
                  <c:v>1.4240957530035955E-2</c:v>
                </c:pt>
                <c:pt idx="786">
                  <c:v>1.4261610685151402E-2</c:v>
                </c:pt>
                <c:pt idx="787">
                  <c:v>1.428222484383045E-2</c:v>
                </c:pt>
                <c:pt idx="788">
                  <c:v>1.4302797842110387E-2</c:v>
                </c:pt>
                <c:pt idx="789">
                  <c:v>1.4323327515857107E-2</c:v>
                </c:pt>
                <c:pt idx="790">
                  <c:v>1.4343811700766439E-2</c:v>
                </c:pt>
                <c:pt idx="791">
                  <c:v>1.4364248232365479E-2</c:v>
                </c:pt>
                <c:pt idx="792">
                  <c:v>1.4384634946012142E-2</c:v>
                </c:pt>
                <c:pt idx="793">
                  <c:v>1.4404969676898707E-2</c:v>
                </c:pt>
                <c:pt idx="794">
                  <c:v>1.442525026005027E-2</c:v>
                </c:pt>
                <c:pt idx="795">
                  <c:v>1.4445474530327839E-2</c:v>
                </c:pt>
                <c:pt idx="796">
                  <c:v>1.4465640322427895E-2</c:v>
                </c:pt>
                <c:pt idx="797">
                  <c:v>1.448574547088527E-2</c:v>
                </c:pt>
                <c:pt idx="798">
                  <c:v>1.4505787810072701E-2</c:v>
                </c:pt>
                <c:pt idx="799">
                  <c:v>1.4525765174204378E-2</c:v>
                </c:pt>
                <c:pt idx="800">
                  <c:v>1.4545675397334831E-2</c:v>
                </c:pt>
                <c:pt idx="801">
                  <c:v>1.4565516313361374E-2</c:v>
                </c:pt>
                <c:pt idx="802">
                  <c:v>1.4585285756026974E-2</c:v>
                </c:pt>
                <c:pt idx="803">
                  <c:v>1.460498155891915E-2</c:v>
                </c:pt>
                <c:pt idx="804">
                  <c:v>1.4624601555473517E-2</c:v>
                </c:pt>
                <c:pt idx="805">
                  <c:v>1.4644143578974223E-2</c:v>
                </c:pt>
                <c:pt idx="806">
                  <c:v>1.4663605462557055E-2</c:v>
                </c:pt>
                <c:pt idx="807">
                  <c:v>1.4682985039208772E-2</c:v>
                </c:pt>
                <c:pt idx="808">
                  <c:v>1.4702280141771532E-2</c:v>
                </c:pt>
                <c:pt idx="809">
                  <c:v>1.4721488602942452E-2</c:v>
                </c:pt>
                <c:pt idx="810">
                  <c:v>1.4739011355391352E-2</c:v>
                </c:pt>
                <c:pt idx="811">
                  <c:v>1.4758047602502655E-2</c:v>
                </c:pt>
                <c:pt idx="812">
                  <c:v>1.4776990805152712E-2</c:v>
                </c:pt>
                <c:pt idx="813">
                  <c:v>1.479583878966384E-2</c:v>
                </c:pt>
                <c:pt idx="814">
                  <c:v>1.4814589382223353E-2</c:v>
                </c:pt>
                <c:pt idx="815">
                  <c:v>1.483324040888645E-2</c:v>
                </c:pt>
                <c:pt idx="816">
                  <c:v>1.4851789695577766E-2</c:v>
                </c:pt>
                <c:pt idx="817">
                  <c:v>1.4870235068093152E-2</c:v>
                </c:pt>
                <c:pt idx="818">
                  <c:v>1.4888574352102557E-2</c:v>
                </c:pt>
                <c:pt idx="819">
                  <c:v>1.4906805373152032E-2</c:v>
                </c:pt>
                <c:pt idx="820">
                  <c:v>1.4924925956665724E-2</c:v>
                </c:pt>
                <c:pt idx="821">
                  <c:v>1.4942933927948987E-2</c:v>
                </c:pt>
                <c:pt idx="822">
                  <c:v>1.496082711218949E-2</c:v>
                </c:pt>
                <c:pt idx="823">
                  <c:v>1.4978603334461216E-2</c:v>
                </c:pt>
                <c:pt idx="824">
                  <c:v>1.4996260419725793E-2</c:v>
                </c:pt>
                <c:pt idx="825">
                  <c:v>1.501379619283516E-2</c:v>
                </c:pt>
                <c:pt idx="826">
                  <c:v>1.5031208478535119E-2</c:v>
                </c:pt>
                <c:pt idx="827">
                  <c:v>1.5048495101465775E-2</c:v>
                </c:pt>
                <c:pt idx="828">
                  <c:v>1.5065653982614613E-2</c:v>
                </c:pt>
                <c:pt idx="829">
                  <c:v>1.5082683171040445E-2</c:v>
                </c:pt>
                <c:pt idx="830">
                  <c:v>1.5099580044981797E-2</c:v>
                </c:pt>
                <c:pt idx="831">
                  <c:v>1.511634190731681E-2</c:v>
                </c:pt>
                <c:pt idx="832">
                  <c:v>1.5132966060798836E-2</c:v>
                </c:pt>
                <c:pt idx="833">
                  <c:v>1.5149449808060433E-2</c:v>
                </c:pt>
                <c:pt idx="834">
                  <c:v>1.5165790451616923E-2</c:v>
                </c:pt>
                <c:pt idx="835">
                  <c:v>1.5181985293869937E-2</c:v>
                </c:pt>
                <c:pt idx="836">
                  <c:v>1.519803163711142E-2</c:v>
                </c:pt>
                <c:pt idx="837">
                  <c:v>1.5213926783528287E-2</c:v>
                </c:pt>
                <c:pt idx="838">
                  <c:v>1.5229668035205091E-2</c:v>
                </c:pt>
                <c:pt idx="839">
                  <c:v>1.5245252694128686E-2</c:v>
                </c:pt>
                <c:pt idx="840">
                  <c:v>1.5260678062192223E-2</c:v>
                </c:pt>
                <c:pt idx="841">
                  <c:v>1.5275941441200036E-2</c:v>
                </c:pt>
                <c:pt idx="842">
                  <c:v>1.529104013287097E-2</c:v>
                </c:pt>
                <c:pt idx="843">
                  <c:v>1.5305971438842825E-2</c:v>
                </c:pt>
                <c:pt idx="844">
                  <c:v>1.5320732660677461E-2</c:v>
                </c:pt>
                <c:pt idx="845">
                  <c:v>1.5335321099864352E-2</c:v>
                </c:pt>
                <c:pt idx="846">
                  <c:v>1.5349734057825914E-2</c:v>
                </c:pt>
                <c:pt idx="847">
                  <c:v>1.536396883592217E-2</c:v>
                </c:pt>
                <c:pt idx="848">
                  <c:v>1.5378022735454522E-2</c:v>
                </c:pt>
                <c:pt idx="849">
                  <c:v>1.539189305767108E-2</c:v>
                </c:pt>
                <c:pt idx="850">
                  <c:v>1.5405577103771995E-2</c:v>
                </c:pt>
                <c:pt idx="851">
                  <c:v>1.5419072174913451E-2</c:v>
                </c:pt>
                <c:pt idx="852">
                  <c:v>1.5438425700466158E-2</c:v>
                </c:pt>
                <c:pt idx="853">
                  <c:v>1.5451446678863584E-2</c:v>
                </c:pt>
                <c:pt idx="854">
                  <c:v>1.5464269409885314E-2</c:v>
                </c:pt>
                <c:pt idx="855">
                  <c:v>1.5476891208959421E-2</c:v>
                </c:pt>
                <c:pt idx="856">
                  <c:v>1.5489309391499624E-2</c:v>
                </c:pt>
                <c:pt idx="857">
                  <c:v>1.5498337603702101E-2</c:v>
                </c:pt>
                <c:pt idx="858">
                  <c:v>1.5513524168587268E-2</c:v>
                </c:pt>
                <c:pt idx="859">
                  <c:v>1.5525315393935649E-2</c:v>
                </c:pt>
                <c:pt idx="860">
                  <c:v>1.5536892264361279E-2</c:v>
                </c:pt>
                <c:pt idx="861">
                  <c:v>1.5545274637098721E-2</c:v>
                </c:pt>
                <c:pt idx="862">
                  <c:v>1.5559392202145327E-2</c:v>
                </c:pt>
                <c:pt idx="863">
                  <c:v>1.5570309900405163E-2</c:v>
                </c:pt>
                <c:pt idx="864">
                  <c:v>1.5581002505557455E-2</c:v>
                </c:pt>
                <c:pt idx="865">
                  <c:v>1.5591467333131197E-2</c:v>
                </c:pt>
                <c:pt idx="866">
                  <c:v>1.5602601540918902E-2</c:v>
                </c:pt>
                <c:pt idx="867">
                  <c:v>1.561170291787279E-2</c:v>
                </c:pt>
                <c:pt idx="868">
                  <c:v>1.5625230577853033E-2</c:v>
                </c:pt>
                <c:pt idx="869">
                  <c:v>1.5634656812128389E-2</c:v>
                </c:pt>
                <c:pt idx="870">
                  <c:v>1.5643840479127258E-2</c:v>
                </c:pt>
                <c:pt idx="871">
                  <c:v>1.565277888034089E-2</c:v>
                </c:pt>
                <c:pt idx="872">
                  <c:v>1.5661469317342469E-2</c:v>
                </c:pt>
                <c:pt idx="873">
                  <c:v>1.5669909091793111E-2</c:v>
                </c:pt>
                <c:pt idx="874">
                  <c:v>1.5678095505448963E-2</c:v>
                </c:pt>
                <c:pt idx="875">
                  <c:v>1.568602586016743E-2</c:v>
                </c:pt>
                <c:pt idx="876">
                  <c:v>1.5693697457914269E-2</c:v>
                </c:pt>
                <c:pt idx="877">
                  <c:v>1.5701107600770481E-2</c:v>
                </c:pt>
                <c:pt idx="878">
                  <c:v>1.5708253590938526E-2</c:v>
                </c:pt>
                <c:pt idx="879">
                  <c:v>1.5715132751300542E-2</c:v>
                </c:pt>
                <c:pt idx="880">
                  <c:v>1.5721744745882615E-2</c:v>
                </c:pt>
                <c:pt idx="881">
                  <c:v>1.5728093936352883E-2</c:v>
                </c:pt>
                <c:pt idx="882">
                  <c:v>1.5734185267917811E-2</c:v>
                </c:pt>
                <c:pt idx="883">
                  <c:v>1.5740023686099835E-2</c:v>
                </c:pt>
                <c:pt idx="884">
                  <c:v>1.5745614136727815E-2</c:v>
                </c:pt>
                <c:pt idx="885">
                  <c:v>1.575096156592326E-2</c:v>
                </c:pt>
                <c:pt idx="886">
                  <c:v>1.5756070920088794E-2</c:v>
                </c:pt>
                <c:pt idx="887">
                  <c:v>1.5760947145895932E-2</c:v>
                </c:pt>
                <c:pt idx="888">
                  <c:v>1.5765595190274873E-2</c:v>
                </c:pt>
                <c:pt idx="889">
                  <c:v>1.5770020000402063E-2</c:v>
                </c:pt>
                <c:pt idx="890">
                  <c:v>1.5774226523689538E-2</c:v>
                </c:pt>
                <c:pt idx="891">
                  <c:v>1.5778219707773822E-2</c:v>
                </c:pt>
                <c:pt idx="892">
                  <c:v>1.5782004500506597E-2</c:v>
                </c:pt>
                <c:pt idx="893">
                  <c:v>1.5785585849943162E-2</c:v>
                </c:pt>
                <c:pt idx="894">
                  <c:v>1.5788968704333106E-2</c:v>
                </c:pt>
                <c:pt idx="895">
                  <c:v>1.5792158012109869E-2</c:v>
                </c:pt>
                <c:pt idx="896">
                  <c:v>1.5795158721882085E-2</c:v>
                </c:pt>
                <c:pt idx="897">
                  <c:v>1.5797975782423812E-2</c:v>
                </c:pt>
                <c:pt idx="898">
                  <c:v>1.5800614142664759E-2</c:v>
                </c:pt>
                <c:pt idx="899">
                  <c:v>1.5803078751682964E-2</c:v>
                </c:pt>
                <c:pt idx="900">
                  <c:v>1.5805374558694796E-2</c:v>
                </c:pt>
                <c:pt idx="901">
                  <c:v>1.5807506513047853E-2</c:v>
                </c:pt>
                <c:pt idx="902">
                  <c:v>1.5809479564211193E-2</c:v>
                </c:pt>
                <c:pt idx="903">
                  <c:v>1.5811298661769779E-2</c:v>
                </c:pt>
                <c:pt idx="904">
                  <c:v>1.5812968755414269E-2</c:v>
                </c:pt>
                <c:pt idx="905">
                  <c:v>1.5814494794935907E-2</c:v>
                </c:pt>
                <c:pt idx="906">
                  <c:v>1.5815881730217862E-2</c:v>
                </c:pt>
                <c:pt idx="907">
                  <c:v>1.5817134511229014E-2</c:v>
                </c:pt>
                <c:pt idx="908">
                  <c:v>1.5818258088017068E-2</c:v>
                </c:pt>
                <c:pt idx="909">
                  <c:v>1.5819257410702336E-2</c:v>
                </c:pt>
                <c:pt idx="910">
                  <c:v>1.5820137429471748E-2</c:v>
                </c:pt>
                <c:pt idx="911">
                  <c:v>1.5820903094571737E-2</c:v>
                </c:pt>
                <c:pt idx="912">
                  <c:v>1.5821559356304249E-2</c:v>
                </c:pt>
                <c:pt idx="913">
                  <c:v>1.5822111165020081E-2</c:v>
                </c:pt>
                <c:pt idx="914">
                  <c:v>1.5822563471114215E-2</c:v>
                </c:pt>
                <c:pt idx="915">
                  <c:v>1.5822921225020492E-2</c:v>
                </c:pt>
                <c:pt idx="916">
                  <c:v>1.582318937720717E-2</c:v>
                </c:pt>
                <c:pt idx="917">
                  <c:v>1.5823372878172703E-2</c:v>
                </c:pt>
                <c:pt idx="918">
                  <c:v>1.5823476678440418E-2</c:v>
                </c:pt>
                <c:pt idx="919">
                  <c:v>1.5823505728555398E-2</c:v>
                </c:pt>
                <c:pt idx="920">
                  <c:v>1.5823464979081159E-2</c:v>
                </c:pt>
                <c:pt idx="921">
                  <c:v>1.5823359380594981E-2</c:v>
                </c:pt>
                <c:pt idx="922">
                  <c:v>1.5823193883685249E-2</c:v>
                </c:pt>
                <c:pt idx="923">
                  <c:v>1.5822973438948562E-2</c:v>
                </c:pt>
                <c:pt idx="924">
                  <c:v>1.5822702996986182E-2</c:v>
                </c:pt>
                <c:pt idx="925">
                  <c:v>1.5822387508402258E-2</c:v>
                </c:pt>
                <c:pt idx="926">
                  <c:v>1.5822031923801605E-2</c:v>
                </c:pt>
                <c:pt idx="927">
                  <c:v>1.5821641193787039E-2</c:v>
                </c:pt>
                <c:pt idx="928">
                  <c:v>1.5821220268957159E-2</c:v>
                </c:pt>
                <c:pt idx="929">
                  <c:v>1.5820774099906121E-2</c:v>
                </c:pt>
                <c:pt idx="930">
                  <c:v>1.5820307637221642E-2</c:v>
                </c:pt>
                <c:pt idx="931">
                  <c:v>1.5819825829077594E-2</c:v>
                </c:pt>
                <c:pt idx="932">
                  <c:v>1.5819332401638464E-2</c:v>
                </c:pt>
                <c:pt idx="933">
                  <c:v>1.5818827874511721E-2</c:v>
                </c:pt>
                <c:pt idx="934">
                  <c:v>1.5818312247714239E-2</c:v>
                </c:pt>
                <c:pt idx="935">
                  <c:v>1.5817785521262673E-2</c:v>
                </c:pt>
                <c:pt idx="936">
                  <c:v>1.5817247695174563E-2</c:v>
                </c:pt>
                <c:pt idx="937">
                  <c:v>1.5816698769467452E-2</c:v>
                </c:pt>
                <c:pt idx="938">
                  <c:v>1.5816138744159103E-2</c:v>
                </c:pt>
                <c:pt idx="939">
                  <c:v>1.5815567619267945E-2</c:v>
                </c:pt>
                <c:pt idx="940">
                  <c:v>1.5814985394813075E-2</c:v>
                </c:pt>
                <c:pt idx="941">
                  <c:v>1.5814392070813144E-2</c:v>
                </c:pt>
                <c:pt idx="942">
                  <c:v>1.5813787647287691E-2</c:v>
                </c:pt>
                <c:pt idx="943">
                  <c:v>1.5813172124256702E-2</c:v>
                </c:pt>
                <c:pt idx="944">
                  <c:v>1.5812545501740161E-2</c:v>
                </c:pt>
                <c:pt idx="945">
                  <c:v>1.5811907779758938E-2</c:v>
                </c:pt>
                <c:pt idx="946">
                  <c:v>1.5811258958333463E-2</c:v>
                </c:pt>
                <c:pt idx="947">
                  <c:v>1.5810599037485273E-2</c:v>
                </c:pt>
                <c:pt idx="948">
                  <c:v>1.580992801723613E-2</c:v>
                </c:pt>
                <c:pt idx="949">
                  <c:v>1.5809245897607793E-2</c:v>
                </c:pt>
                <c:pt idx="950">
                  <c:v>1.5808552678622689E-2</c:v>
                </c:pt>
                <c:pt idx="951">
                  <c:v>1.5807848360303467E-2</c:v>
                </c:pt>
                <c:pt idx="952">
                  <c:v>1.5807132942673441E-2</c:v>
                </c:pt>
                <c:pt idx="953">
                  <c:v>1.5806406425755926E-2</c:v>
                </c:pt>
                <c:pt idx="954">
                  <c:v>1.5805668809574458E-2</c:v>
                </c:pt>
                <c:pt idx="955">
                  <c:v>1.5804920094153685E-2</c:v>
                </c:pt>
                <c:pt idx="956">
                  <c:v>1.5804160279518031E-2</c:v>
                </c:pt>
                <c:pt idx="957">
                  <c:v>1.5803389365692366E-2</c:v>
                </c:pt>
                <c:pt idx="958">
                  <c:v>1.5802607352701781E-2</c:v>
                </c:pt>
                <c:pt idx="959">
                  <c:v>1.5801814240572254E-2</c:v>
                </c:pt>
                <c:pt idx="960">
                  <c:v>1.5801010029329099E-2</c:v>
                </c:pt>
                <c:pt idx="961">
                  <c:v>1.5800194718999627E-2</c:v>
                </c:pt>
                <c:pt idx="962">
                  <c:v>1.579936830961004E-2</c:v>
                </c:pt>
                <c:pt idx="963">
                  <c:v>1.5798530801187427E-2</c:v>
                </c:pt>
                <c:pt idx="964">
                  <c:v>1.5797682193759321E-2</c:v>
                </c:pt>
                <c:pt idx="965">
                  <c:v>1.5797093806604396E-2</c:v>
                </c:pt>
                <c:pt idx="966">
                  <c:v>1.57962221710473E-2</c:v>
                </c:pt>
                <c:pt idx="967">
                  <c:v>1.5795339436096865E-2</c:v>
                </c:pt>
                <c:pt idx="968">
                  <c:v>1.5794445601782323E-2</c:v>
                </c:pt>
                <c:pt idx="969">
                  <c:v>1.5793540668132683E-2</c:v>
                </c:pt>
                <c:pt idx="970">
                  <c:v>1.5792624635177614E-2</c:v>
                </c:pt>
                <c:pt idx="971">
                  <c:v>1.5791697502947673E-2</c:v>
                </c:pt>
                <c:pt idx="972">
                  <c:v>1.5790759271473203E-2</c:v>
                </c:pt>
                <c:pt idx="973">
                  <c:v>1.5789809940784983E-2</c:v>
                </c:pt>
                <c:pt idx="974">
                  <c:v>1.5788849510914232E-2</c:v>
                </c:pt>
                <c:pt idx="975">
                  <c:v>1.5787877981892171E-2</c:v>
                </c:pt>
                <c:pt idx="976">
                  <c:v>1.5786895353751138E-2</c:v>
                </c:pt>
                <c:pt idx="977">
                  <c:v>1.5785901626523456E-2</c:v>
                </c:pt>
                <c:pt idx="978">
                  <c:v>1.57848968002419E-2</c:v>
                </c:pt>
                <c:pt idx="979">
                  <c:v>1.5783880874938799E-2</c:v>
                </c:pt>
                <c:pt idx="980">
                  <c:v>1.578285385064826E-2</c:v>
                </c:pt>
                <c:pt idx="981">
                  <c:v>1.5781815727403933E-2</c:v>
                </c:pt>
                <c:pt idx="982">
                  <c:v>1.5780766505239702E-2</c:v>
                </c:pt>
                <c:pt idx="983">
                  <c:v>1.5779706183865705E-2</c:v>
                </c:pt>
                <c:pt idx="984">
                  <c:v>1.5778634598279686E-2</c:v>
                </c:pt>
                <c:pt idx="985">
                  <c:v>1.5777551151269317E-2</c:v>
                </c:pt>
                <c:pt idx="986">
                  <c:v>1.5776455175590093E-2</c:v>
                </c:pt>
                <c:pt idx="987">
                  <c:v>1.5775346004001486E-2</c:v>
                </c:pt>
                <c:pt idx="988">
                  <c:v>1.577422296926519E-2</c:v>
                </c:pt>
                <c:pt idx="989">
                  <c:v>1.577308540414777E-2</c:v>
                </c:pt>
                <c:pt idx="990">
                  <c:v>1.5771932641418004E-2</c:v>
                </c:pt>
                <c:pt idx="991">
                  <c:v>1.5770764013849543E-2</c:v>
                </c:pt>
                <c:pt idx="992">
                  <c:v>1.5769578854219136E-2</c:v>
                </c:pt>
                <c:pt idx="993">
                  <c:v>1.5768376495307518E-2</c:v>
                </c:pt>
                <c:pt idx="994">
                  <c:v>1.5767156269900075E-2</c:v>
                </c:pt>
                <c:pt idx="995">
                  <c:v>1.5765917510785297E-2</c:v>
                </c:pt>
                <c:pt idx="996">
                  <c:v>1.5764659550756982E-2</c:v>
                </c:pt>
                <c:pt idx="997">
                  <c:v>1.5763381722612473E-2</c:v>
                </c:pt>
                <c:pt idx="998">
                  <c:v>1.5762083359153987E-2</c:v>
                </c:pt>
                <c:pt idx="999">
                  <c:v>1.5760763793188391E-2</c:v>
                </c:pt>
                <c:pt idx="1000">
                  <c:v>1.5759422357527419E-2</c:v>
                </c:pt>
                <c:pt idx="1001">
                  <c:v>1.5758058384987682E-2</c:v>
                </c:pt>
                <c:pt idx="1002">
                  <c:v>1.5756671208390437E-2</c:v>
                </c:pt>
                <c:pt idx="1003">
                  <c:v>1.5755260160562702E-2</c:v>
                </c:pt>
                <c:pt idx="1004">
                  <c:v>1.5753824574336585E-2</c:v>
                </c:pt>
                <c:pt idx="1005">
                  <c:v>1.5752363782549957E-2</c:v>
                </c:pt>
                <c:pt idx="1006">
                  <c:v>1.5750877118046215E-2</c:v>
                </c:pt>
                <c:pt idx="1007">
                  <c:v>1.5749363913674749E-2</c:v>
                </c:pt>
                <c:pt idx="1008">
                  <c:v>1.5747601183640395E-2</c:v>
                </c:pt>
                <c:pt idx="1009">
                  <c:v>1.5746028861623854E-2</c:v>
                </c:pt>
                <c:pt idx="1010">
                  <c:v>1.5744427903020265E-2</c:v>
                </c:pt>
                <c:pt idx="1011">
                  <c:v>1.5742797640705138E-2</c:v>
                </c:pt>
                <c:pt idx="1012">
                  <c:v>1.5741137407560623E-2</c:v>
                </c:pt>
                <c:pt idx="1013">
                  <c:v>1.5739446536476184E-2</c:v>
                </c:pt>
                <c:pt idx="1014">
                  <c:v>1.5737724360347927E-2</c:v>
                </c:pt>
                <c:pt idx="1015">
                  <c:v>1.573597021208015E-2</c:v>
                </c:pt>
                <c:pt idx="1016">
                  <c:v>1.5734183424584242E-2</c:v>
                </c:pt>
                <c:pt idx="1017">
                  <c:v>1.5732179783196631E-2</c:v>
                </c:pt>
                <c:pt idx="1018">
                  <c:v>1.573032879968328E-2</c:v>
                </c:pt>
                <c:pt idx="1019">
                  <c:v>1.5728443208255616E-2</c:v>
                </c:pt>
                <c:pt idx="1020">
                  <c:v>1.572652234005667E-2</c:v>
                </c:pt>
                <c:pt idx="1021">
                  <c:v>1.5724565526238798E-2</c:v>
                </c:pt>
                <c:pt idx="1022">
                  <c:v>1.5722572097963461E-2</c:v>
                </c:pt>
                <c:pt idx="1023">
                  <c:v>1.5720541386400555E-2</c:v>
                </c:pt>
                <c:pt idx="1024">
                  <c:v>1.571847272272997E-2</c:v>
                </c:pt>
                <c:pt idx="1025">
                  <c:v>1.57163654381407E-2</c:v>
                </c:pt>
                <c:pt idx="1026">
                  <c:v>1.5714218863832174E-2</c:v>
                </c:pt>
                <c:pt idx="1027">
                  <c:v>1.5712032331013814E-2</c:v>
                </c:pt>
                <c:pt idx="1028">
                  <c:v>1.5709805170905033E-2</c:v>
                </c:pt>
                <c:pt idx="1029">
                  <c:v>1.5707536714737014E-2</c:v>
                </c:pt>
                <c:pt idx="1030">
                  <c:v>1.5705226293750707E-2</c:v>
                </c:pt>
                <c:pt idx="1031">
                  <c:v>1.5702873239199056E-2</c:v>
                </c:pt>
                <c:pt idx="1032">
                  <c:v>1.5700476882345882E-2</c:v>
                </c:pt>
                <c:pt idx="1033">
                  <c:v>1.5698036554467665E-2</c:v>
                </c:pt>
                <c:pt idx="1034">
                  <c:v>1.569555158685243E-2</c:v>
                </c:pt>
                <c:pt idx="1035">
                  <c:v>1.5693021310800415E-2</c:v>
                </c:pt>
                <c:pt idx="1036">
                  <c:v>1.5690445169129319E-2</c:v>
                </c:pt>
                <c:pt idx="1037">
                  <c:v>1.5687823050683836E-2</c:v>
                </c:pt>
                <c:pt idx="1038">
                  <c:v>1.5685154955820124E-2</c:v>
                </c:pt>
                <c:pt idx="1039">
                  <c:v>1.5682440884900783E-2</c:v>
                </c:pt>
                <c:pt idx="1040">
                  <c:v>1.5679680838294185E-2</c:v>
                </c:pt>
                <c:pt idx="1041">
                  <c:v>1.5676874816375364E-2</c:v>
                </c:pt>
                <c:pt idx="1042">
                  <c:v>1.5674022819525346E-2</c:v>
                </c:pt>
                <c:pt idx="1043">
                  <c:v>1.5671124848131601E-2</c:v>
                </c:pt>
                <c:pt idx="1044">
                  <c:v>1.5668180902587148E-2</c:v>
                </c:pt>
                <c:pt idx="1045">
                  <c:v>1.5665190983292554E-2</c:v>
                </c:pt>
                <c:pt idx="1046">
                  <c:v>1.5662155090653496E-2</c:v>
                </c:pt>
                <c:pt idx="1047">
                  <c:v>1.5659073225082309E-2</c:v>
                </c:pt>
                <c:pt idx="1048">
                  <c:v>1.5655945386997328E-2</c:v>
                </c:pt>
                <c:pt idx="1049">
                  <c:v>1.5652771576823765E-2</c:v>
                </c:pt>
                <c:pt idx="1050">
                  <c:v>1.5649551794992389E-2</c:v>
                </c:pt>
                <c:pt idx="1051">
                  <c:v>1.5646286041940627E-2</c:v>
                </c:pt>
                <c:pt idx="1052">
                  <c:v>1.5642974318111902E-2</c:v>
                </c:pt>
                <c:pt idx="1053">
                  <c:v>1.5639616623956076E-2</c:v>
                </c:pt>
                <c:pt idx="1054">
                  <c:v>1.5636212959928786E-2</c:v>
                </c:pt>
                <c:pt idx="1055">
                  <c:v>1.5632763326492771E-2</c:v>
                </c:pt>
                <c:pt idx="1056">
                  <c:v>1.5629267724116325E-2</c:v>
                </c:pt>
                <c:pt idx="1057">
                  <c:v>1.5625726153274178E-2</c:v>
                </c:pt>
                <c:pt idx="1058">
                  <c:v>1.5622138614447056E-2</c:v>
                </c:pt>
                <c:pt idx="1059">
                  <c:v>1.5618505108122571E-2</c:v>
                </c:pt>
                <c:pt idx="1060">
                  <c:v>1.5614825634793883E-2</c:v>
                </c:pt>
                <c:pt idx="1061">
                  <c:v>1.5611100194960814E-2</c:v>
                </c:pt>
                <c:pt idx="1062">
                  <c:v>1.5607328789129404E-2</c:v>
                </c:pt>
                <c:pt idx="1063">
                  <c:v>1.5603511417811688E-2</c:v>
                </c:pt>
                <c:pt idx="1064">
                  <c:v>1.5599648081525919E-2</c:v>
                </c:pt>
                <c:pt idx="1065">
                  <c:v>1.559573878079723E-2</c:v>
                </c:pt>
                <c:pt idx="1066">
                  <c:v>1.5591783516156088E-2</c:v>
                </c:pt>
                <c:pt idx="1067">
                  <c:v>1.558778228813984E-2</c:v>
                </c:pt>
                <c:pt idx="1068">
                  <c:v>1.5583735097291607E-2</c:v>
                </c:pt>
                <c:pt idx="1069">
                  <c:v>1.5579641944161615E-2</c:v>
                </c:pt>
                <c:pt idx="1070">
                  <c:v>1.5575502829304977E-2</c:v>
                </c:pt>
                <c:pt idx="1071">
                  <c:v>1.5571317753284131E-2</c:v>
                </c:pt>
                <c:pt idx="1072">
                  <c:v>1.5567086716667733E-2</c:v>
                </c:pt>
                <c:pt idx="1073">
                  <c:v>1.5562809720029769E-2</c:v>
                </c:pt>
                <c:pt idx="1074">
                  <c:v>1.5558486763951551E-2</c:v>
                </c:pt>
                <c:pt idx="1075">
                  <c:v>1.5554117849019944E-2</c:v>
                </c:pt>
                <c:pt idx="1076">
                  <c:v>1.5549702975828028E-2</c:v>
                </c:pt>
                <c:pt idx="1077">
                  <c:v>1.5545242144975768E-2</c:v>
                </c:pt>
                <c:pt idx="1078">
                  <c:v>1.554073535706868E-2</c:v>
                </c:pt>
                <c:pt idx="1079">
                  <c:v>1.5536182612718941E-2</c:v>
                </c:pt>
                <c:pt idx="1080">
                  <c:v>1.5531583912544722E-2</c:v>
                </c:pt>
                <c:pt idx="1081">
                  <c:v>1.5526939257170413E-2</c:v>
                </c:pt>
                <c:pt idx="1082">
                  <c:v>1.5522248647226844E-2</c:v>
                </c:pt>
                <c:pt idx="1083">
                  <c:v>1.5517512083351059E-2</c:v>
                </c:pt>
                <c:pt idx="1084">
                  <c:v>1.5512729566186101E-2</c:v>
                </c:pt>
                <c:pt idx="1085">
                  <c:v>1.5507901096381671E-2</c:v>
                </c:pt>
                <c:pt idx="1086">
                  <c:v>1.5503026674593245E-2</c:v>
                </c:pt>
                <c:pt idx="1087">
                  <c:v>1.5498106301482961E-2</c:v>
                </c:pt>
                <c:pt idx="1088">
                  <c:v>1.5493139977718728E-2</c:v>
                </c:pt>
                <c:pt idx="1089">
                  <c:v>1.5488127703975119E-2</c:v>
                </c:pt>
                <c:pt idx="1090">
                  <c:v>1.5483069480932699E-2</c:v>
                </c:pt>
                <c:pt idx="1091">
                  <c:v>1.5477965309278474E-2</c:v>
                </c:pt>
                <c:pt idx="1092">
                  <c:v>1.5472815189705447E-2</c:v>
                </c:pt>
                <c:pt idx="1093">
                  <c:v>1.5467619122912835E-2</c:v>
                </c:pt>
                <c:pt idx="1094">
                  <c:v>1.5462377109606296E-2</c:v>
                </c:pt>
                <c:pt idx="1095">
                  <c:v>1.5457089150498149E-2</c:v>
                </c:pt>
                <c:pt idx="1096">
                  <c:v>1.5451755246305598E-2</c:v>
                </c:pt>
                <c:pt idx="1097">
                  <c:v>1.5446375397753842E-2</c:v>
                </c:pt>
                <c:pt idx="1098">
                  <c:v>1.5440949605572518E-2</c:v>
                </c:pt>
                <c:pt idx="1099">
                  <c:v>1.5435477870499037E-2</c:v>
                </c:pt>
                <c:pt idx="1100">
                  <c:v>1.5429960193276138E-2</c:v>
                </c:pt>
                <c:pt idx="1101">
                  <c:v>1.5424396574653443E-2</c:v>
                </c:pt>
                <c:pt idx="1102">
                  <c:v>1.5418787015385904E-2</c:v>
                </c:pt>
                <c:pt idx="1103">
                  <c:v>1.5413131516235357E-2</c:v>
                </c:pt>
                <c:pt idx="1104">
                  <c:v>1.5407430077970075E-2</c:v>
                </c:pt>
                <c:pt idx="1105">
                  <c:v>1.5401682701363884E-2</c:v>
                </c:pt>
                <c:pt idx="1106">
                  <c:v>1.539588938719727E-2</c:v>
                </c:pt>
                <c:pt idx="1107">
                  <c:v>1.5390050136257161E-2</c:v>
                </c:pt>
                <c:pt idx="1108">
                  <c:v>1.5384164949336254E-2</c:v>
                </c:pt>
                <c:pt idx="1109">
                  <c:v>1.5378233827233467E-2</c:v>
                </c:pt>
                <c:pt idx="1110">
                  <c:v>1.53722567707546E-2</c:v>
                </c:pt>
                <c:pt idx="1111">
                  <c:v>1.5366233780710781E-2</c:v>
                </c:pt>
                <c:pt idx="1112">
                  <c:v>1.535929411938608E-2</c:v>
                </c:pt>
                <c:pt idx="1113">
                  <c:v>1.5353172703036932E-2</c:v>
                </c:pt>
                <c:pt idx="1114">
                  <c:v>1.5347005355714316E-2</c:v>
                </c:pt>
                <c:pt idx="1115">
                  <c:v>1.5340792078255783E-2</c:v>
                </c:pt>
                <c:pt idx="1116">
                  <c:v>1.533453287150488E-2</c:v>
                </c:pt>
                <c:pt idx="1117">
                  <c:v>1.5328227736311373E-2</c:v>
                </c:pt>
                <c:pt idx="1118">
                  <c:v>1.5321876673531687E-2</c:v>
                </c:pt>
                <c:pt idx="1119">
                  <c:v>1.53154796840278E-2</c:v>
                </c:pt>
                <c:pt idx="1120">
                  <c:v>1.5309036768668793E-2</c:v>
                </c:pt>
                <c:pt idx="1121">
                  <c:v>1.5302547928328858E-2</c:v>
                </c:pt>
                <c:pt idx="1122">
                  <c:v>1.529601316388951E-2</c:v>
                </c:pt>
                <c:pt idx="1123">
                  <c:v>1.5289432476237597E-2</c:v>
                </c:pt>
                <c:pt idx="1124">
                  <c:v>1.5282805866267068E-2</c:v>
                </c:pt>
                <c:pt idx="1125">
                  <c:v>1.5276133334877651E-2</c:v>
                </c:pt>
                <c:pt idx="1126">
                  <c:v>1.5269414882975063E-2</c:v>
                </c:pt>
                <c:pt idx="1127">
                  <c:v>1.5261864360668993E-2</c:v>
                </c:pt>
                <c:pt idx="1128">
                  <c:v>1.5255840221285233E-2</c:v>
                </c:pt>
                <c:pt idx="1129">
                  <c:v>1.5248984013341405E-2</c:v>
                </c:pt>
                <c:pt idx="1130">
                  <c:v>1.5242081888570791E-2</c:v>
                </c:pt>
                <c:pt idx="1131">
                  <c:v>1.523513384791042E-2</c:v>
                </c:pt>
                <c:pt idx="1132">
                  <c:v>1.5228139892303316E-2</c:v>
                </c:pt>
                <c:pt idx="1133">
                  <c:v>1.5221100022699607E-2</c:v>
                </c:pt>
                <c:pt idx="1134">
                  <c:v>1.5214014240054752E-2</c:v>
                </c:pt>
                <c:pt idx="1135">
                  <c:v>1.5206882545330869E-2</c:v>
                </c:pt>
                <c:pt idx="1136">
                  <c:v>1.5199704939496517E-2</c:v>
                </c:pt>
                <c:pt idx="1137">
                  <c:v>1.5192481423525583E-2</c:v>
                </c:pt>
                <c:pt idx="1138">
                  <c:v>1.5185211998399506E-2</c:v>
                </c:pt>
                <c:pt idx="1139">
                  <c:v>1.5177896665104607E-2</c:v>
                </c:pt>
                <c:pt idx="1140">
                  <c:v>1.5170535444327893E-2</c:v>
                </c:pt>
                <c:pt idx="1141">
                  <c:v>1.5163128687548211E-2</c:v>
                </c:pt>
                <c:pt idx="1142">
                  <c:v>1.5155677020714631E-2</c:v>
                </c:pt>
                <c:pt idx="1143">
                  <c:v>1.514818107807181E-2</c:v>
                </c:pt>
                <c:pt idx="1144">
                  <c:v>1.5140641493851081E-2</c:v>
                </c:pt>
                <c:pt idx="1145">
                  <c:v>1.5133058902271568E-2</c:v>
                </c:pt>
                <c:pt idx="1146">
                  <c:v>1.5125433937537958E-2</c:v>
                </c:pt>
                <c:pt idx="1147">
                  <c:v>1.5117767233842061E-2</c:v>
                </c:pt>
                <c:pt idx="1148">
                  <c:v>1.5110059425361699E-2</c:v>
                </c:pt>
                <c:pt idx="1149">
                  <c:v>1.5102311146259817E-2</c:v>
                </c:pt>
                <c:pt idx="1150">
                  <c:v>1.5094523030685592E-2</c:v>
                </c:pt>
                <c:pt idx="1151">
                  <c:v>1.5086695712773546E-2</c:v>
                </c:pt>
                <c:pt idx="1152">
                  <c:v>1.5078829826642437E-2</c:v>
                </c:pt>
                <c:pt idx="1153">
                  <c:v>1.5070926006397034E-2</c:v>
                </c:pt>
                <c:pt idx="1154">
                  <c:v>1.5062984886125896E-2</c:v>
                </c:pt>
                <c:pt idx="1155">
                  <c:v>1.5055007099901818E-2</c:v>
                </c:pt>
                <c:pt idx="1156">
                  <c:v>1.5046993281782273E-2</c:v>
                </c:pt>
                <c:pt idx="1157">
                  <c:v>1.5038944065808524E-2</c:v>
                </c:pt>
                <c:pt idx="1158">
                  <c:v>1.503086008600496E-2</c:v>
                </c:pt>
                <c:pt idx="1159">
                  <c:v>1.5022741976379761E-2</c:v>
                </c:pt>
                <c:pt idx="1160">
                  <c:v>1.5014590370924452E-2</c:v>
                </c:pt>
                <c:pt idx="1161">
                  <c:v>1.5006405903613684E-2</c:v>
                </c:pt>
                <c:pt idx="1162">
                  <c:v>1.4998189208404344E-2</c:v>
                </c:pt>
                <c:pt idx="1163">
                  <c:v>1.4989940919236666E-2</c:v>
                </c:pt>
                <c:pt idx="1164">
                  <c:v>1.4979864191057785E-2</c:v>
                </c:pt>
                <c:pt idx="1165">
                  <c:v>1.4971546568482021E-2</c:v>
                </c:pt>
                <c:pt idx="1166">
                  <c:v>1.4963199433460712E-2</c:v>
                </c:pt>
                <c:pt idx="1167">
                  <c:v>1.495482341646215E-2</c:v>
                </c:pt>
                <c:pt idx="1168">
                  <c:v>1.4946419147935859E-2</c:v>
                </c:pt>
                <c:pt idx="1169">
                  <c:v>1.493893235748406E-2</c:v>
                </c:pt>
                <c:pt idx="1170">
                  <c:v>1.4929528378004766E-2</c:v>
                </c:pt>
                <c:pt idx="1171">
                  <c:v>1.4921043137405816E-2</c:v>
                </c:pt>
                <c:pt idx="1172">
                  <c:v>1.4912532166889519E-2</c:v>
                </c:pt>
                <c:pt idx="1173">
                  <c:v>1.4904960704009835E-2</c:v>
                </c:pt>
                <c:pt idx="1174">
                  <c:v>1.4895435557506788E-2</c:v>
                </c:pt>
                <c:pt idx="1175">
                  <c:v>1.4886851179291623E-2</c:v>
                </c:pt>
                <c:pt idx="1176">
                  <c:v>1.487824359246275E-2</c:v>
                </c:pt>
                <c:pt idx="1177">
                  <c:v>1.4869285616656982E-2</c:v>
                </c:pt>
                <c:pt idx="1178">
                  <c:v>1.4860961314048897E-2</c:v>
                </c:pt>
                <c:pt idx="1179">
                  <c:v>1.4847653629576867E-2</c:v>
                </c:pt>
                <c:pt idx="1180">
                  <c:v>1.4838949353265619E-2</c:v>
                </c:pt>
                <c:pt idx="1181">
                  <c:v>1.4830225361506339E-2</c:v>
                </c:pt>
                <c:pt idx="1182">
                  <c:v>1.4821482286157095E-2</c:v>
                </c:pt>
                <c:pt idx="1183">
                  <c:v>1.4812720759054467E-2</c:v>
                </c:pt>
                <c:pt idx="1184">
                  <c:v>1.480394141201489E-2</c:v>
                </c:pt>
                <c:pt idx="1185">
                  <c:v>1.4795144876833758E-2</c:v>
                </c:pt>
                <c:pt idx="1186">
                  <c:v>1.4786331785285212E-2</c:v>
                </c:pt>
                <c:pt idx="1187">
                  <c:v>1.4777502769121908E-2</c:v>
                </c:pt>
                <c:pt idx="1188">
                  <c:v>1.4768658460076136E-2</c:v>
                </c:pt>
                <c:pt idx="1189">
                  <c:v>1.4759799489858255E-2</c:v>
                </c:pt>
                <c:pt idx="1190">
                  <c:v>1.4750926490157154E-2</c:v>
                </c:pt>
                <c:pt idx="1191">
                  <c:v>1.4742040092333764E-2</c:v>
                </c:pt>
                <c:pt idx="1192">
                  <c:v>1.473314077189769E-2</c:v>
                </c:pt>
                <c:pt idx="1193">
                  <c:v>1.4724228595449043E-2</c:v>
                </c:pt>
                <c:pt idx="1194">
                  <c:v>1.4715303563328619E-2</c:v>
                </c:pt>
                <c:pt idx="1195">
                  <c:v>1.4706365675878094E-2</c:v>
                </c:pt>
                <c:pt idx="1196">
                  <c:v>1.4697414933439588E-2</c:v>
                </c:pt>
                <c:pt idx="1197">
                  <c:v>1.4688451336355449E-2</c:v>
                </c:pt>
                <c:pt idx="1198">
                  <c:v>1.4679474884968459E-2</c:v>
                </c:pt>
                <c:pt idx="1199">
                  <c:v>1.4670485579622512E-2</c:v>
                </c:pt>
                <c:pt idx="1200">
                  <c:v>1.466148342066128E-2</c:v>
                </c:pt>
                <c:pt idx="1201">
                  <c:v>1.46524684084291E-2</c:v>
                </c:pt>
                <c:pt idx="1202">
                  <c:v>1.4643440543271413E-2</c:v>
                </c:pt>
                <c:pt idx="1203">
                  <c:v>1.4634399825533219E-2</c:v>
                </c:pt>
                <c:pt idx="1204">
                  <c:v>1.4625346255560629E-2</c:v>
                </c:pt>
                <c:pt idx="1205">
                  <c:v>1.461627983369997E-2</c:v>
                </c:pt>
                <c:pt idx="1206">
                  <c:v>1.4607200560298012E-2</c:v>
                </c:pt>
                <c:pt idx="1207">
                  <c:v>1.4598108435702636E-2</c:v>
                </c:pt>
                <c:pt idx="1208">
                  <c:v>1.45890034602615E-2</c:v>
                </c:pt>
                <c:pt idx="1209">
                  <c:v>1.4579885634322703E-2</c:v>
                </c:pt>
                <c:pt idx="1210">
                  <c:v>1.4570754958235453E-2</c:v>
                </c:pt>
                <c:pt idx="1211">
                  <c:v>1.4561611432348735E-2</c:v>
                </c:pt>
                <c:pt idx="1212">
                  <c:v>1.4552455057012867E-2</c:v>
                </c:pt>
                <c:pt idx="1213">
                  <c:v>1.4543285832577718E-2</c:v>
                </c:pt>
                <c:pt idx="1214">
                  <c:v>1.4534103759394268E-2</c:v>
                </c:pt>
                <c:pt idx="1215">
                  <c:v>1.4524908837814161E-2</c:v>
                </c:pt>
                <c:pt idx="1216">
                  <c:v>1.4515701068188818E-2</c:v>
                </c:pt>
                <c:pt idx="1217">
                  <c:v>1.450648045087077E-2</c:v>
                </c:pt>
                <c:pt idx="1218">
                  <c:v>1.4497246986212544E-2</c:v>
                </c:pt>
                <c:pt idx="1219">
                  <c:v>1.4488000674567555E-2</c:v>
                </c:pt>
                <c:pt idx="1220">
                  <c:v>1.4478741516289442E-2</c:v>
                </c:pt>
                <c:pt idx="1221">
                  <c:v>1.4469469511732723E-2</c:v>
                </c:pt>
                <c:pt idx="1222">
                  <c:v>1.4460184661251702E-2</c:v>
                </c:pt>
                <c:pt idx="1223">
                  <c:v>1.4450886965202008E-2</c:v>
                </c:pt>
                <c:pt idx="1224">
                  <c:v>1.4441576423939491E-2</c:v>
                </c:pt>
                <c:pt idx="1225">
                  <c:v>1.4432643472659823E-2</c:v>
                </c:pt>
                <c:pt idx="1226">
                  <c:v>1.4423308525787215E-2</c:v>
                </c:pt>
                <c:pt idx="1227">
                  <c:v>1.441396073501422E-2</c:v>
                </c:pt>
                <c:pt idx="1228">
                  <c:v>1.4404600100697218E-2</c:v>
                </c:pt>
                <c:pt idx="1229">
                  <c:v>1.4395226623193924E-2</c:v>
                </c:pt>
                <c:pt idx="1230">
                  <c:v>1.4385840302861608E-2</c:v>
                </c:pt>
                <c:pt idx="1231">
                  <c:v>1.4376441140058205E-2</c:v>
                </c:pt>
                <c:pt idx="1232">
                  <c:v>1.4367029135142539E-2</c:v>
                </c:pt>
                <c:pt idx="1233">
                  <c:v>1.435760428847388E-2</c:v>
                </c:pt>
                <c:pt idx="1234">
                  <c:v>1.4348166600411494E-2</c:v>
                </c:pt>
                <c:pt idx="1235">
                  <c:v>1.4338716071315538E-2</c:v>
                </c:pt>
                <c:pt idx="1236">
                  <c:v>1.4329252701546613E-2</c:v>
                </c:pt>
                <c:pt idx="1237">
                  <c:v>1.4319776491465763E-2</c:v>
                </c:pt>
                <c:pt idx="1238">
                  <c:v>1.4310287441434477E-2</c:v>
                </c:pt>
                <c:pt idx="1239">
                  <c:v>1.4300785551814688E-2</c:v>
                </c:pt>
                <c:pt idx="1240">
                  <c:v>1.4291270822968993E-2</c:v>
                </c:pt>
                <c:pt idx="1241">
                  <c:v>1.4281743255260437E-2</c:v>
                </c:pt>
                <c:pt idx="1242">
                  <c:v>1.4272202849052507E-2</c:v>
                </c:pt>
                <c:pt idx="1243">
                  <c:v>1.426264960470891E-2</c:v>
                </c:pt>
                <c:pt idx="1244">
                  <c:v>1.4253083522594245E-2</c:v>
                </c:pt>
                <c:pt idx="1245">
                  <c:v>1.4243504603073553E-2</c:v>
                </c:pt>
                <c:pt idx="1246">
                  <c:v>1.423391284651232E-2</c:v>
                </c:pt>
                <c:pt idx="1247">
                  <c:v>1.4224308253276252E-2</c:v>
                </c:pt>
                <c:pt idx="1248">
                  <c:v>1.4214690823731724E-2</c:v>
                </c:pt>
                <c:pt idx="1249">
                  <c:v>1.4205060558245997E-2</c:v>
                </c:pt>
                <c:pt idx="1250">
                  <c:v>1.4195417457185888E-2</c:v>
                </c:pt>
                <c:pt idx="1251">
                  <c:v>1.4185761520919549E-2</c:v>
                </c:pt>
                <c:pt idx="1252">
                  <c:v>1.4176092749815572E-2</c:v>
                </c:pt>
                <c:pt idx="1253">
                  <c:v>1.4166411144242552E-2</c:v>
                </c:pt>
                <c:pt idx="1254">
                  <c:v>1.4156716704569527E-2</c:v>
                </c:pt>
                <c:pt idx="1255">
                  <c:v>1.4147009431166646E-2</c:v>
                </c:pt>
                <c:pt idx="1256">
                  <c:v>1.4137289324404501E-2</c:v>
                </c:pt>
                <c:pt idx="1257">
                  <c:v>1.4127556384653461E-2</c:v>
                </c:pt>
                <c:pt idx="1258">
                  <c:v>1.4117810612284787E-2</c:v>
                </c:pt>
                <c:pt idx="1259">
                  <c:v>1.410805200767018E-2</c:v>
                </c:pt>
                <c:pt idx="1260">
                  <c:v>1.4098280571182231E-2</c:v>
                </c:pt>
                <c:pt idx="1261">
                  <c:v>1.408849630319331E-2</c:v>
                </c:pt>
                <c:pt idx="1262">
                  <c:v>1.4078699204076894E-2</c:v>
                </c:pt>
                <c:pt idx="1263">
                  <c:v>1.4068889274206686E-2</c:v>
                </c:pt>
                <c:pt idx="1264">
                  <c:v>1.405906651395683E-2</c:v>
                </c:pt>
                <c:pt idx="1265">
                  <c:v>1.4049230923701916E-2</c:v>
                </c:pt>
                <c:pt idx="1266">
                  <c:v>1.4039382503817199E-2</c:v>
                </c:pt>
                <c:pt idx="1267">
                  <c:v>1.4029521254678379E-2</c:v>
                </c:pt>
                <c:pt idx="1268">
                  <c:v>1.401823554685433E-2</c:v>
                </c:pt>
                <c:pt idx="1269">
                  <c:v>1.4008346807723893E-2</c:v>
                </c:pt>
                <c:pt idx="1270">
                  <c:v>1.399844524052285E-2</c:v>
                </c:pt>
                <c:pt idx="1271">
                  <c:v>1.3988530845629565E-2</c:v>
                </c:pt>
                <c:pt idx="1272">
                  <c:v>1.3978603623421293E-2</c:v>
                </c:pt>
                <c:pt idx="1273">
                  <c:v>1.3968663574277507E-2</c:v>
                </c:pt>
                <c:pt idx="1274">
                  <c:v>1.3958710698576793E-2</c:v>
                </c:pt>
                <c:pt idx="1275">
                  <c:v>1.394874499669907E-2</c:v>
                </c:pt>
                <c:pt idx="1276">
                  <c:v>1.3938766469024255E-2</c:v>
                </c:pt>
                <c:pt idx="1277">
                  <c:v>1.3928775115933156E-2</c:v>
                </c:pt>
                <c:pt idx="1278">
                  <c:v>1.3918770937806579E-2</c:v>
                </c:pt>
                <c:pt idx="1279">
                  <c:v>1.3908753935026441E-2</c:v>
                </c:pt>
                <c:pt idx="1280">
                  <c:v>1.3898724107974436E-2</c:v>
                </c:pt>
                <c:pt idx="1281">
                  <c:v>1.3888681457033369E-2</c:v>
                </c:pt>
                <c:pt idx="1282">
                  <c:v>1.3878625982586046E-2</c:v>
                </c:pt>
                <c:pt idx="1283">
                  <c:v>1.3868557685016158E-2</c:v>
                </c:pt>
                <c:pt idx="1284">
                  <c:v>1.3858476564707845E-2</c:v>
                </c:pt>
                <c:pt idx="1285">
                  <c:v>1.3848382622045241E-2</c:v>
                </c:pt>
                <c:pt idx="1286">
                  <c:v>1.3838275857413596E-2</c:v>
                </c:pt>
                <c:pt idx="1287">
                  <c:v>1.3828156271198155E-2</c:v>
                </c:pt>
                <c:pt idx="1288">
                  <c:v>1.3818023863785056E-2</c:v>
                </c:pt>
                <c:pt idx="1289">
                  <c:v>1.3807878635560433E-2</c:v>
                </c:pt>
                <c:pt idx="1290">
                  <c:v>1.3797720586911533E-2</c:v>
                </c:pt>
                <c:pt idx="1291">
                  <c:v>1.37875497182256E-2</c:v>
                </c:pt>
                <c:pt idx="1292">
                  <c:v>1.377736602989077E-2</c:v>
                </c:pt>
                <c:pt idx="1293">
                  <c:v>1.3767169522294953E-2</c:v>
                </c:pt>
                <c:pt idx="1294">
                  <c:v>1.3756960195827395E-2</c:v>
                </c:pt>
                <c:pt idx="1295">
                  <c:v>1.3746738050877338E-2</c:v>
                </c:pt>
                <c:pt idx="1296">
                  <c:v>1.3736503087834695E-2</c:v>
                </c:pt>
                <c:pt idx="1297">
                  <c:v>1.3726255307089819E-2</c:v>
                </c:pt>
                <c:pt idx="1298">
                  <c:v>1.3715994709033286E-2</c:v>
                </c:pt>
                <c:pt idx="1299">
                  <c:v>1.3705721294056339E-2</c:v>
                </c:pt>
                <c:pt idx="1300">
                  <c:v>1.3695435062551109E-2</c:v>
                </c:pt>
                <c:pt idx="1301">
                  <c:v>1.3685136014909727E-2</c:v>
                </c:pt>
                <c:pt idx="1302">
                  <c:v>1.3674824151524767E-2</c:v>
                </c:pt>
                <c:pt idx="1303">
                  <c:v>1.3664499472789693E-2</c:v>
                </c:pt>
                <c:pt idx="1304">
                  <c:v>1.3654161979098411E-2</c:v>
                </c:pt>
                <c:pt idx="1305">
                  <c:v>1.3643811670844386E-2</c:v>
                </c:pt>
                <c:pt idx="1306">
                  <c:v>1.3633448548423299E-2</c:v>
                </c:pt>
                <c:pt idx="1307">
                  <c:v>1.3623072612229503E-2</c:v>
                </c:pt>
                <c:pt idx="1308">
                  <c:v>1.3612683862659347E-2</c:v>
                </c:pt>
                <c:pt idx="1309">
                  <c:v>1.3602282300108293E-2</c:v>
                </c:pt>
                <c:pt idx="1310">
                  <c:v>1.3591867924973577E-2</c:v>
                </c:pt>
                <c:pt idx="1311">
                  <c:v>1.3581440737651773E-2</c:v>
                </c:pt>
                <c:pt idx="1312">
                  <c:v>1.3571000738541228E-2</c:v>
                </c:pt>
                <c:pt idx="1313">
                  <c:v>1.3560547928039401E-2</c:v>
                </c:pt>
                <c:pt idx="1314">
                  <c:v>1.3550082306545308E-2</c:v>
                </c:pt>
                <c:pt idx="1315">
                  <c:v>1.3539603874457518E-2</c:v>
                </c:pt>
                <c:pt idx="1316">
                  <c:v>1.3529112632176155E-2</c:v>
                </c:pt>
                <c:pt idx="1317">
                  <c:v>1.3518608580100677E-2</c:v>
                </c:pt>
                <c:pt idx="1318">
                  <c:v>1.350809171863232E-2</c:v>
                </c:pt>
                <c:pt idx="1319">
                  <c:v>1.349756204817143E-2</c:v>
                </c:pt>
                <c:pt idx="1320">
                  <c:v>1.3487019569119907E-2</c:v>
                </c:pt>
                <c:pt idx="1321">
                  <c:v>1.347646428187943E-2</c:v>
                </c:pt>
                <c:pt idx="1322">
                  <c:v>1.3465896186852788E-2</c:v>
                </c:pt>
                <c:pt idx="1323">
                  <c:v>1.3455315284442992E-2</c:v>
                </c:pt>
                <c:pt idx="1324">
                  <c:v>1.3444721575053054E-2</c:v>
                </c:pt>
                <c:pt idx="1325">
                  <c:v>1.3434115059087093E-2</c:v>
                </c:pt>
                <c:pt idx="1326">
                  <c:v>1.3423495736949675E-2</c:v>
                </c:pt>
                <c:pt idx="1327">
                  <c:v>1.3412863609045589E-2</c:v>
                </c:pt>
                <c:pt idx="1328">
                  <c:v>1.3402218675780064E-2</c:v>
                </c:pt>
                <c:pt idx="1329">
                  <c:v>1.3391560937559222E-2</c:v>
                </c:pt>
                <c:pt idx="1330">
                  <c:v>1.3380890394789402E-2</c:v>
                </c:pt>
                <c:pt idx="1331">
                  <c:v>1.3370207047877392E-2</c:v>
                </c:pt>
                <c:pt idx="1332">
                  <c:v>1.335951089723042E-2</c:v>
                </c:pt>
                <c:pt idx="1333">
                  <c:v>1.3348801943256383E-2</c:v>
                </c:pt>
                <c:pt idx="1334">
                  <c:v>1.3338080186363399E-2</c:v>
                </c:pt>
                <c:pt idx="1335">
                  <c:v>1.3327345626960696E-2</c:v>
                </c:pt>
                <c:pt idx="1336">
                  <c:v>1.3316598265457058E-2</c:v>
                </c:pt>
                <c:pt idx="1337">
                  <c:v>1.330583810226238E-2</c:v>
                </c:pt>
                <c:pt idx="1338">
                  <c:v>1.3295065137787221E-2</c:v>
                </c:pt>
                <c:pt idx="1339">
                  <c:v>1.3284279372441699E-2</c:v>
                </c:pt>
                <c:pt idx="1340">
                  <c:v>1.3273480806637483E-2</c:v>
                </c:pt>
                <c:pt idx="1341">
                  <c:v>1.3262669440786024E-2</c:v>
                </c:pt>
                <c:pt idx="1342">
                  <c:v>1.3251845275299878E-2</c:v>
                </c:pt>
                <c:pt idx="1343">
                  <c:v>1.3241008310591385E-2</c:v>
                </c:pt>
                <c:pt idx="1344">
                  <c:v>1.3230158547073545E-2</c:v>
                </c:pt>
                <c:pt idx="1345">
                  <c:v>1.3219295985160251E-2</c:v>
                </c:pt>
                <c:pt idx="1346">
                  <c:v>1.3208420625265616E-2</c:v>
                </c:pt>
                <c:pt idx="1347">
                  <c:v>1.3197532467804196E-2</c:v>
                </c:pt>
                <c:pt idx="1348">
                  <c:v>1.3186631513190994E-2</c:v>
                </c:pt>
                <c:pt idx="1349">
                  <c:v>1.3175717761841677E-2</c:v>
                </c:pt>
                <c:pt idx="1350">
                  <c:v>1.3164791214172356E-2</c:v>
                </c:pt>
                <c:pt idx="1351">
                  <c:v>1.3153851870599365E-2</c:v>
                </c:pt>
                <c:pt idx="1352">
                  <c:v>1.3142899731539925E-2</c:v>
                </c:pt>
                <c:pt idx="1353">
                  <c:v>1.3131934797411482E-2</c:v>
                </c:pt>
                <c:pt idx="1354">
                  <c:v>1.3120957068631922E-2</c:v>
                </c:pt>
                <c:pt idx="1355">
                  <c:v>1.3109966545620022E-2</c:v>
                </c:pt>
                <c:pt idx="1356">
                  <c:v>1.3098963228794558E-2</c:v>
                </c:pt>
                <c:pt idx="1357">
                  <c:v>1.308794711857475E-2</c:v>
                </c:pt>
                <c:pt idx="1358">
                  <c:v>1.3076918215380928E-2</c:v>
                </c:pt>
                <c:pt idx="1359">
                  <c:v>1.3065876519633424E-2</c:v>
                </c:pt>
                <c:pt idx="1360">
                  <c:v>1.3054822031753011E-2</c:v>
                </c:pt>
                <c:pt idx="1361">
                  <c:v>1.3043754752160908E-2</c:v>
                </c:pt>
                <c:pt idx="1362">
                  <c:v>1.3032674681279444E-2</c:v>
                </c:pt>
                <c:pt idx="1363">
                  <c:v>1.3021581819530503E-2</c:v>
                </c:pt>
                <c:pt idx="1364">
                  <c:v>1.3010476167337304E-2</c:v>
                </c:pt>
                <c:pt idx="1365">
                  <c:v>1.2999357725123062E-2</c:v>
                </c:pt>
                <c:pt idx="1366">
                  <c:v>1.2988226493311439E-2</c:v>
                </c:pt>
                <c:pt idx="1367">
                  <c:v>1.2977082472327206E-2</c:v>
                </c:pt>
                <c:pt idx="1368">
                  <c:v>1.2965925662594247E-2</c:v>
                </c:pt>
                <c:pt idx="1369">
                  <c:v>1.2954756064538664E-2</c:v>
                </c:pt>
                <c:pt idx="1370">
                  <c:v>1.2943573678585896E-2</c:v>
                </c:pt>
                <c:pt idx="1371">
                  <c:v>1.2932378505162045E-2</c:v>
                </c:pt>
                <c:pt idx="1372">
                  <c:v>1.2921170544694105E-2</c:v>
                </c:pt>
                <c:pt idx="1373">
                  <c:v>1.2909949797609066E-2</c:v>
                </c:pt>
                <c:pt idx="1374">
                  <c:v>1.2898716264334809E-2</c:v>
                </c:pt>
                <c:pt idx="1375">
                  <c:v>1.2887469945299213E-2</c:v>
                </c:pt>
                <c:pt idx="1376">
                  <c:v>1.2876210840931046E-2</c:v>
                </c:pt>
                <c:pt idx="1377">
                  <c:v>1.2864938951659521E-2</c:v>
                </c:pt>
                <c:pt idx="1378">
                  <c:v>1.2853654277914517E-2</c:v>
                </c:pt>
                <c:pt idx="1379">
                  <c:v>1.2842356820125689E-2</c:v>
                </c:pt>
                <c:pt idx="1380">
                  <c:v>1.2831046578723582E-2</c:v>
                </c:pt>
                <c:pt idx="1381">
                  <c:v>1.2819130401753099E-2</c:v>
                </c:pt>
                <c:pt idx="1382">
                  <c:v>1.2807793286019848E-2</c:v>
                </c:pt>
                <c:pt idx="1383">
                  <c:v>1.2796443387901472E-2</c:v>
                </c:pt>
                <c:pt idx="1384">
                  <c:v>1.2785080707831766E-2</c:v>
                </c:pt>
                <c:pt idx="1385">
                  <c:v>1.2773705246245194E-2</c:v>
                </c:pt>
                <c:pt idx="1386">
                  <c:v>1.2762317003576214E-2</c:v>
                </c:pt>
                <c:pt idx="1387">
                  <c:v>1.27485105738275E-2</c:v>
                </c:pt>
                <c:pt idx="1388">
                  <c:v>1.273950217673242E-2</c:v>
                </c:pt>
                <c:pt idx="1389">
                  <c:v>1.2728075593429852E-2</c:v>
                </c:pt>
                <c:pt idx="1390">
                  <c:v>1.271663623078848E-2</c:v>
                </c:pt>
                <c:pt idx="1391">
                  <c:v>1.2705184089245864E-2</c:v>
                </c:pt>
                <c:pt idx="1392">
                  <c:v>1.2693719169239344E-2</c:v>
                </c:pt>
                <c:pt idx="1393">
                  <c:v>1.2682241471207369E-2</c:v>
                </c:pt>
                <c:pt idx="1394">
                  <c:v>1.2670750995588162E-2</c:v>
                </c:pt>
                <c:pt idx="1395">
                  <c:v>1.2659247742821279E-2</c:v>
                </c:pt>
                <c:pt idx="1396">
                  <c:v>1.2647731713345611E-2</c:v>
                </c:pt>
                <c:pt idx="1397">
                  <c:v>1.2636202907602038E-2</c:v>
                </c:pt>
                <c:pt idx="1398">
                  <c:v>1.2624661326030339E-2</c:v>
                </c:pt>
                <c:pt idx="1399">
                  <c:v>1.2613106969072058E-2</c:v>
                </c:pt>
                <c:pt idx="1400">
                  <c:v>1.2601539873465298E-2</c:v>
                </c:pt>
                <c:pt idx="1401">
                  <c:v>1.2589960685609953E-2</c:v>
                </c:pt>
                <c:pt idx="1402">
                  <c:v>1.2578370557749631E-2</c:v>
                </c:pt>
                <c:pt idx="1403">
                  <c:v>1.2566770657387673E-2</c:v>
                </c:pt>
                <c:pt idx="1404">
                  <c:v>1.2555162151973609E-2</c:v>
                </c:pt>
                <c:pt idx="1405">
                  <c:v>1.254354620890427E-2</c:v>
                </c:pt>
                <c:pt idx="1406">
                  <c:v>1.2531923995522453E-2</c:v>
                </c:pt>
                <c:pt idx="1407">
                  <c:v>1.2520296679117367E-2</c:v>
                </c:pt>
                <c:pt idx="1408">
                  <c:v>1.2508665426925079E-2</c:v>
                </c:pt>
                <c:pt idx="1409">
                  <c:v>1.249703140612762E-2</c:v>
                </c:pt>
                <c:pt idx="1410">
                  <c:v>1.2485395783852554E-2</c:v>
                </c:pt>
                <c:pt idx="1411">
                  <c:v>1.2473759727174736E-2</c:v>
                </c:pt>
                <c:pt idx="1412">
                  <c:v>1.2462124403114776E-2</c:v>
                </c:pt>
                <c:pt idx="1413">
                  <c:v>1.2450490978639686E-2</c:v>
                </c:pt>
                <c:pt idx="1414">
                  <c:v>1.2438860620662236E-2</c:v>
                </c:pt>
                <c:pt idx="1415">
                  <c:v>1.2427234496042047E-2</c:v>
                </c:pt>
                <c:pt idx="1416">
                  <c:v>1.2415613771584705E-2</c:v>
                </c:pt>
                <c:pt idx="1417">
                  <c:v>1.2403999614041991E-2</c:v>
                </c:pt>
                <c:pt idx="1418">
                  <c:v>1.2392393190112542E-2</c:v>
                </c:pt>
                <c:pt idx="1419">
                  <c:v>1.2380795666440961E-2</c:v>
                </c:pt>
                <c:pt idx="1420">
                  <c:v>1.2369208209619372E-2</c:v>
                </c:pt>
                <c:pt idx="1421">
                  <c:v>1.2357631986185204E-2</c:v>
                </c:pt>
                <c:pt idx="1422">
                  <c:v>1.2346068162624287E-2</c:v>
                </c:pt>
                <c:pt idx="1423">
                  <c:v>1.2334517905368205E-2</c:v>
                </c:pt>
                <c:pt idx="1424">
                  <c:v>1.2320122687914497E-2</c:v>
                </c:pt>
                <c:pt idx="1425">
                  <c:v>1.2308609223496175E-2</c:v>
                </c:pt>
                <c:pt idx="1426">
                  <c:v>1.2297113161218761E-2</c:v>
                </c:pt>
                <c:pt idx="1427">
                  <c:v>1.2285635661022571E-2</c:v>
                </c:pt>
                <c:pt idx="1428">
                  <c:v>1.227417788279507E-2</c:v>
                </c:pt>
                <c:pt idx="1429">
                  <c:v>1.2264529982493499E-2</c:v>
                </c:pt>
                <c:pt idx="1430">
                  <c:v>1.2251326131537637E-2</c:v>
                </c:pt>
                <c:pt idx="1431">
                  <c:v>1.223993447802473E-2</c:v>
                </c:pt>
                <c:pt idx="1432">
                  <c:v>1.2228567185515448E-2</c:v>
                </c:pt>
                <c:pt idx="1433">
                  <c:v>1.2218985721944353E-2</c:v>
                </c:pt>
                <c:pt idx="1434">
                  <c:v>1.2207662983325207E-2</c:v>
                </c:pt>
                <c:pt idx="1435">
                  <c:v>1.2196367913322792E-2</c:v>
                </c:pt>
                <c:pt idx="1436">
                  <c:v>1.2185101680853405E-2</c:v>
                </c:pt>
                <c:pt idx="1437">
                  <c:v>1.2173865454784494E-2</c:v>
                </c:pt>
                <c:pt idx="1438">
                  <c:v>1.2160367009320472E-2</c:v>
                </c:pt>
                <c:pt idx="1439">
                  <c:v>1.2151487697069419E-2</c:v>
                </c:pt>
                <c:pt idx="1440">
                  <c:v>1.2140348502912124E-2</c:v>
                </c:pt>
                <c:pt idx="1441">
                  <c:v>1.2129243990133709E-2</c:v>
                </c:pt>
                <c:pt idx="1442">
                  <c:v>1.2118175327358038E-2</c:v>
                </c:pt>
                <c:pt idx="1443">
                  <c:v>1.2107143683161681E-2</c:v>
                </c:pt>
                <c:pt idx="1444">
                  <c:v>1.209615022607391E-2</c:v>
                </c:pt>
                <c:pt idx="1445">
                  <c:v>1.2085196124578035E-2</c:v>
                </c:pt>
                <c:pt idx="1446">
                  <c:v>1.2074282547110959E-2</c:v>
                </c:pt>
                <c:pt idx="1447">
                  <c:v>1.2063410662063623E-2</c:v>
                </c:pt>
                <c:pt idx="1448">
                  <c:v>1.2052581637781667E-2</c:v>
                </c:pt>
                <c:pt idx="1449">
                  <c:v>1.2041796642566771E-2</c:v>
                </c:pt>
                <c:pt idx="1450">
                  <c:v>1.203105684467598E-2</c:v>
                </c:pt>
                <c:pt idx="1451">
                  <c:v>1.2020363412322377E-2</c:v>
                </c:pt>
                <c:pt idx="1452">
                  <c:v>1.2009717498331129E-2</c:v>
                </c:pt>
                <c:pt idx="1453">
                  <c:v>1.1999119748533627E-2</c:v>
                </c:pt>
                <c:pt idx="1454">
                  <c:v>1.1988570197792647E-2</c:v>
                </c:pt>
                <c:pt idx="1455">
                  <c:v>1.1978068844602507E-2</c:v>
                </c:pt>
                <c:pt idx="1456">
                  <c:v>1.1967615687465072E-2</c:v>
                </c:pt>
                <c:pt idx="1457">
                  <c:v>1.1957210724889533E-2</c:v>
                </c:pt>
                <c:pt idx="1458">
                  <c:v>1.1946853955391079E-2</c:v>
                </c:pt>
                <c:pt idx="1459">
                  <c:v>1.1936545377492669E-2</c:v>
                </c:pt>
                <c:pt idx="1460">
                  <c:v>1.1926284989723035E-2</c:v>
                </c:pt>
                <c:pt idx="1461">
                  <c:v>1.1916072790618903E-2</c:v>
                </c:pt>
                <c:pt idx="1462">
                  <c:v>1.1905908778723662E-2</c:v>
                </c:pt>
                <c:pt idx="1463">
                  <c:v>1.1895792952586692E-2</c:v>
                </c:pt>
                <c:pt idx="1464">
                  <c:v>1.1885725310765372E-2</c:v>
                </c:pt>
                <c:pt idx="1465">
                  <c:v>1.1875705851823293E-2</c:v>
                </c:pt>
                <c:pt idx="1466">
                  <c:v>1.1865734574331377E-2</c:v>
                </c:pt>
                <c:pt idx="1467">
                  <c:v>1.1855811476866984E-2</c:v>
                </c:pt>
                <c:pt idx="1468">
                  <c:v>1.1845936558014802E-2</c:v>
                </c:pt>
                <c:pt idx="1469">
                  <c:v>1.1836109816365958E-2</c:v>
                </c:pt>
                <c:pt idx="1470">
                  <c:v>1.1826331250518685E-2</c:v>
                </c:pt>
                <c:pt idx="1471">
                  <c:v>1.1816600859078319E-2</c:v>
                </c:pt>
                <c:pt idx="1472">
                  <c:v>1.1806918640656416E-2</c:v>
                </c:pt>
                <c:pt idx="1473">
                  <c:v>1.1797284593872082E-2</c:v>
                </c:pt>
                <c:pt idx="1474">
                  <c:v>1.1787698717351303E-2</c:v>
                </c:pt>
                <c:pt idx="1475">
                  <c:v>1.1778161009726507E-2</c:v>
                </c:pt>
                <c:pt idx="1476">
                  <c:v>1.1763270501019329E-2</c:v>
                </c:pt>
                <c:pt idx="1477">
                  <c:v>1.175385665003903E-2</c:v>
                </c:pt>
                <c:pt idx="1478">
                  <c:v>1.1744490963127463E-2</c:v>
                </c:pt>
                <c:pt idx="1479">
                  <c:v>1.1735173438948365E-2</c:v>
                </c:pt>
                <c:pt idx="1480">
                  <c:v>1.17259040761728E-2</c:v>
                </c:pt>
                <c:pt idx="1481">
                  <c:v>1.1716682873478934E-2</c:v>
                </c:pt>
                <c:pt idx="1482">
                  <c:v>1.1707509829551377E-2</c:v>
                </c:pt>
                <c:pt idx="1483">
                  <c:v>1.1698384943081397E-2</c:v>
                </c:pt>
                <c:pt idx="1484">
                  <c:v>1.1689308212767591E-2</c:v>
                </c:pt>
                <c:pt idx="1485">
                  <c:v>1.1680279637315216E-2</c:v>
                </c:pt>
                <c:pt idx="1486">
                  <c:v>1.1671299215436637E-2</c:v>
                </c:pt>
                <c:pt idx="1487">
                  <c:v>1.1662366945851099E-2</c:v>
                </c:pt>
                <c:pt idx="1488">
                  <c:v>1.1653482827284067E-2</c:v>
                </c:pt>
                <c:pt idx="1489">
                  <c:v>1.1644646858468777E-2</c:v>
                </c:pt>
                <c:pt idx="1490">
                  <c:v>1.1634607565657262E-2</c:v>
                </c:pt>
                <c:pt idx="1491">
                  <c:v>1.1625874770645916E-2</c:v>
                </c:pt>
                <c:pt idx="1492">
                  <c:v>1.1617190121449017E-2</c:v>
                </c:pt>
                <c:pt idx="1493">
                  <c:v>1.1608553616826889E-2</c:v>
                </c:pt>
                <c:pt idx="1494">
                  <c:v>1.1599965255548295E-2</c:v>
                </c:pt>
                <c:pt idx="1495">
                  <c:v>1.1591425036387992E-2</c:v>
                </c:pt>
                <c:pt idx="1496">
                  <c:v>1.1582932958128067E-2</c:v>
                </c:pt>
                <c:pt idx="1497">
                  <c:v>1.157448901955771E-2</c:v>
                </c:pt>
                <c:pt idx="1498">
                  <c:v>1.1566093219471885E-2</c:v>
                </c:pt>
                <c:pt idx="1499">
                  <c:v>1.1557745556673549E-2</c:v>
                </c:pt>
                <c:pt idx="1500">
                  <c:v>1.1549446029972099E-2</c:v>
                </c:pt>
                <c:pt idx="1501">
                  <c:v>1.1541194638183816E-2</c:v>
                </c:pt>
                <c:pt idx="1502">
                  <c:v>1.1532991380131863E-2</c:v>
                </c:pt>
                <c:pt idx="1503">
                  <c:v>1.1524836254646287E-2</c:v>
                </c:pt>
                <c:pt idx="1504">
                  <c:v>1.151672926056424E-2</c:v>
                </c:pt>
                <c:pt idx="1505">
                  <c:v>1.1508670396729093E-2</c:v>
                </c:pt>
                <c:pt idx="1506">
                  <c:v>1.1500659661991763E-2</c:v>
                </c:pt>
                <c:pt idx="1507">
                  <c:v>1.1492697055209611E-2</c:v>
                </c:pt>
                <c:pt idx="1508">
                  <c:v>1.1484782575247099E-2</c:v>
                </c:pt>
                <c:pt idx="1509">
                  <c:v>1.1476916220975575E-2</c:v>
                </c:pt>
                <c:pt idx="1510">
                  <c:v>1.1469097991273047E-2</c:v>
                </c:pt>
                <c:pt idx="1511">
                  <c:v>1.146132788502463E-2</c:v>
                </c:pt>
                <c:pt idx="1512">
                  <c:v>1.1453605901122099E-2</c:v>
                </c:pt>
                <c:pt idx="1513">
                  <c:v>1.1445932038464335E-2</c:v>
                </c:pt>
                <c:pt idx="1514">
                  <c:v>1.1438306295956879E-2</c:v>
                </c:pt>
                <c:pt idx="1515">
                  <c:v>1.1430728672511936E-2</c:v>
                </c:pt>
                <c:pt idx="1516">
                  <c:v>1.1423199167049258E-2</c:v>
                </c:pt>
                <c:pt idx="1517">
                  <c:v>1.1415717778495038E-2</c:v>
                </c:pt>
                <c:pt idx="1518">
                  <c:v>1.1408284505782129E-2</c:v>
                </c:pt>
                <c:pt idx="1519">
                  <c:v>1.1400899347850713E-2</c:v>
                </c:pt>
                <c:pt idx="1520">
                  <c:v>1.1393562303647187E-2</c:v>
                </c:pt>
                <c:pt idx="1521">
                  <c:v>1.1386273372125499E-2</c:v>
                </c:pt>
                <c:pt idx="1522">
                  <c:v>1.137903255224626E-2</c:v>
                </c:pt>
                <c:pt idx="1523">
                  <c:v>1.1371839842976961E-2</c:v>
                </c:pt>
                <c:pt idx="1524">
                  <c:v>1.1364695243291756E-2</c:v>
                </c:pt>
                <c:pt idx="1525">
                  <c:v>1.1357598752171683E-2</c:v>
                </c:pt>
                <c:pt idx="1526">
                  <c:v>1.1350550368604662E-2</c:v>
                </c:pt>
                <c:pt idx="1527">
                  <c:v>1.1343550091586163E-2</c:v>
                </c:pt>
                <c:pt idx="1528">
                  <c:v>1.1336597920117208E-2</c:v>
                </c:pt>
                <c:pt idx="1529">
                  <c:v>1.1329693853206813E-2</c:v>
                </c:pt>
                <c:pt idx="1530">
                  <c:v>1.1322837889870208E-2</c:v>
                </c:pt>
                <c:pt idx="1531">
                  <c:v>1.1316030029129953E-2</c:v>
                </c:pt>
                <c:pt idx="1532">
                  <c:v>1.1309270270015048E-2</c:v>
                </c:pt>
                <c:pt idx="1533">
                  <c:v>1.1302558611561597E-2</c:v>
                </c:pt>
                <c:pt idx="1534">
                  <c:v>1.129589505281281E-2</c:v>
                </c:pt>
                <c:pt idx="1535">
                  <c:v>1.1289279592817891E-2</c:v>
                </c:pt>
                <c:pt idx="1536">
                  <c:v>1.128271223063404E-2</c:v>
                </c:pt>
                <c:pt idx="1537">
                  <c:v>1.1276192965324672E-2</c:v>
                </c:pt>
                <c:pt idx="1538">
                  <c:v>1.1269721795959864E-2</c:v>
                </c:pt>
                <c:pt idx="1539">
                  <c:v>1.1263298721617243E-2</c:v>
                </c:pt>
                <c:pt idx="1540">
                  <c:v>1.1256923741380431E-2</c:v>
                </c:pt>
                <c:pt idx="1541">
                  <c:v>1.1250596854340822E-2</c:v>
                </c:pt>
                <c:pt idx="1542">
                  <c:v>1.1244318059596248E-2</c:v>
                </c:pt>
                <c:pt idx="1543">
                  <c:v>1.1238087356250759E-2</c:v>
                </c:pt>
                <c:pt idx="1544">
                  <c:v>1.1231904743416621E-2</c:v>
                </c:pt>
                <c:pt idx="1545">
                  <c:v>1.1225770220211873E-2</c:v>
                </c:pt>
                <c:pt idx="1546">
                  <c:v>1.1219683785762102E-2</c:v>
                </c:pt>
                <c:pt idx="1547">
                  <c:v>1.1213645439198894E-2</c:v>
                </c:pt>
                <c:pt idx="1548">
                  <c:v>1.1207655179661824E-2</c:v>
                </c:pt>
                <c:pt idx="1549">
                  <c:v>1.1201713006296465E-2</c:v>
                </c:pt>
                <c:pt idx="1550">
                  <c:v>1.1195818918255496E-2</c:v>
                </c:pt>
                <c:pt idx="1551">
                  <c:v>1.1189972914698476E-2</c:v>
                </c:pt>
                <c:pt idx="1552">
                  <c:v>1.1184174994791629E-2</c:v>
                </c:pt>
                <c:pt idx="1553">
                  <c:v>1.1178425157708949E-2</c:v>
                </c:pt>
                <c:pt idx="1554">
                  <c:v>1.1172723402629758E-2</c:v>
                </c:pt>
                <c:pt idx="1555">
                  <c:v>1.1167069728741819E-2</c:v>
                </c:pt>
                <c:pt idx="1556">
                  <c:v>1.1161464135238219E-2</c:v>
                </c:pt>
                <c:pt idx="1557">
                  <c:v>1.1155906621320044E-2</c:v>
                </c:pt>
                <c:pt idx="1558">
                  <c:v>1.1150397186195038E-2</c:v>
                </c:pt>
                <c:pt idx="1559">
                  <c:v>1.1144935829077607E-2</c:v>
                </c:pt>
                <c:pt idx="1560">
                  <c:v>1.1139522549188818E-2</c:v>
                </c:pt>
                <c:pt idx="1561">
                  <c:v>1.1134157345756623E-2</c:v>
                </c:pt>
                <c:pt idx="1562">
                  <c:v>1.1128840218016745E-2</c:v>
                </c:pt>
                <c:pt idx="1563">
                  <c:v>1.1123571165210455E-2</c:v>
                </c:pt>
                <c:pt idx="1564">
                  <c:v>1.1118350186587023E-2</c:v>
                </c:pt>
                <c:pt idx="1565">
                  <c:v>1.1113177281401265E-2</c:v>
                </c:pt>
                <c:pt idx="1566">
                  <c:v>1.1108052448916217E-2</c:v>
                </c:pt>
                <c:pt idx="1567">
                  <c:v>1.1102975688400907E-2</c:v>
                </c:pt>
                <c:pt idx="1568">
                  <c:v>1.1097946999131691E-2</c:v>
                </c:pt>
                <c:pt idx="1569">
                  <c:v>1.1092966380391367E-2</c:v>
                </c:pt>
                <c:pt idx="1570">
                  <c:v>1.1088033831470057E-2</c:v>
                </c:pt>
                <c:pt idx="1571">
                  <c:v>1.1083149351664323E-2</c:v>
                </c:pt>
                <c:pt idx="1572">
                  <c:v>1.1078312940277613E-2</c:v>
                </c:pt>
                <c:pt idx="1573">
                  <c:v>1.1073524596620477E-2</c:v>
                </c:pt>
                <c:pt idx="1574">
                  <c:v>1.106878432001035E-2</c:v>
                </c:pt>
                <c:pt idx="1575">
                  <c:v>1.1064092109771106E-2</c:v>
                </c:pt>
                <c:pt idx="1576">
                  <c:v>1.1059447965233948E-2</c:v>
                </c:pt>
                <c:pt idx="1577">
                  <c:v>1.1054851885736738E-2</c:v>
                </c:pt>
                <c:pt idx="1578">
                  <c:v>1.1050303870624001E-2</c:v>
                </c:pt>
                <c:pt idx="1579">
                  <c:v>1.1045803919247588E-2</c:v>
                </c:pt>
                <c:pt idx="1580">
                  <c:v>1.1040719970406121E-2</c:v>
                </c:pt>
                <c:pt idx="1581">
                  <c:v>1.1036323010598315E-2</c:v>
                </c:pt>
                <c:pt idx="1582">
                  <c:v>1.1031974112533316E-2</c:v>
                </c:pt>
                <c:pt idx="1583">
                  <c:v>1.1027673275591177E-2</c:v>
                </c:pt>
                <c:pt idx="1584">
                  <c:v>1.1023420499158609E-2</c:v>
                </c:pt>
                <c:pt idx="1585">
                  <c:v>1.1019215782629432E-2</c:v>
                </c:pt>
                <c:pt idx="1586">
                  <c:v>1.1015059125403681E-2</c:v>
                </c:pt>
                <c:pt idx="1587">
                  <c:v>1.1010950526889829E-2</c:v>
                </c:pt>
                <c:pt idx="1588">
                  <c:v>1.100688998650079E-2</c:v>
                </c:pt>
                <c:pt idx="1589">
                  <c:v>1.1002787828274343E-2</c:v>
                </c:pt>
                <c:pt idx="1590">
                  <c:v>1.0998826716179574E-2</c:v>
                </c:pt>
                <c:pt idx="1591">
                  <c:v>1.0994913661937387E-2</c:v>
                </c:pt>
                <c:pt idx="1592">
                  <c:v>1.0991048664988429E-2</c:v>
                </c:pt>
                <c:pt idx="1593">
                  <c:v>1.0987308136415574E-2</c:v>
                </c:pt>
                <c:pt idx="1594">
                  <c:v>1.0983462840767561E-2</c:v>
                </c:pt>
                <c:pt idx="1595">
                  <c:v>1.0979742012411269E-2</c:v>
                </c:pt>
                <c:pt idx="1596">
                  <c:v>1.0976069239179001E-2</c:v>
                </c:pt>
                <c:pt idx="1597">
                  <c:v>1.0972444520546392E-2</c:v>
                </c:pt>
                <c:pt idx="1598">
                  <c:v>1.0968867855994834E-2</c:v>
                </c:pt>
                <c:pt idx="1599">
                  <c:v>1.0965339245013027E-2</c:v>
                </c:pt>
                <c:pt idx="1600">
                  <c:v>1.0961858687096758E-2</c:v>
                </c:pt>
                <c:pt idx="1601">
                  <c:v>1.0958426181748011E-2</c:v>
                </c:pt>
                <c:pt idx="1602">
                  <c:v>1.0955041728476745E-2</c:v>
                </c:pt>
                <c:pt idx="1603">
                  <c:v>1.0951705326798676E-2</c:v>
                </c:pt>
                <c:pt idx="1604">
                  <c:v>1.0948416976237047E-2</c:v>
                </c:pt>
                <c:pt idx="1605">
                  <c:v>1.0945176676321524E-2</c:v>
                </c:pt>
                <c:pt idx="1606">
                  <c:v>1.094198442658908E-2</c:v>
                </c:pt>
                <c:pt idx="1607">
                  <c:v>1.0938840226583112E-2</c:v>
                </c:pt>
                <c:pt idx="1608">
                  <c:v>1.093574407585454E-2</c:v>
                </c:pt>
                <c:pt idx="1609">
                  <c:v>1.0932695973960713E-2</c:v>
                </c:pt>
                <c:pt idx="1610">
                  <c:v>1.09296959204654E-2</c:v>
                </c:pt>
                <c:pt idx="1611">
                  <c:v>1.0926743914940334E-2</c:v>
                </c:pt>
                <c:pt idx="1612">
                  <c:v>1.0923839956963017E-2</c:v>
                </c:pt>
                <c:pt idx="1613">
                  <c:v>1.0920984046118692E-2</c:v>
                </c:pt>
                <c:pt idx="1614">
                  <c:v>1.0918176181999029E-2</c:v>
                </c:pt>
                <c:pt idx="1615">
                  <c:v>1.0915416364202341E-2</c:v>
                </c:pt>
                <c:pt idx="1616">
                  <c:v>1.0912704592334245E-2</c:v>
                </c:pt>
                <c:pt idx="1617">
                  <c:v>1.0910040866007446E-2</c:v>
                </c:pt>
                <c:pt idx="1618">
                  <c:v>1.0907425184840629E-2</c:v>
                </c:pt>
                <c:pt idx="1619">
                  <c:v>1.0904857548460227E-2</c:v>
                </c:pt>
                <c:pt idx="1620">
                  <c:v>1.0902337956499098E-2</c:v>
                </c:pt>
                <c:pt idx="1621">
                  <c:v>1.0899866408596961E-2</c:v>
                </c:pt>
                <c:pt idx="1622">
                  <c:v>1.0897442904400622E-2</c:v>
                </c:pt>
                <c:pt idx="1623">
                  <c:v>1.0895067443563311E-2</c:v>
                </c:pt>
                <c:pt idx="1624">
                  <c:v>1.0892740025746226E-2</c:v>
                </c:pt>
                <c:pt idx="1625">
                  <c:v>1.0890460650615883E-2</c:v>
                </c:pt>
                <c:pt idx="1626">
                  <c:v>1.0888229317846769E-2</c:v>
                </c:pt>
                <c:pt idx="1627">
                  <c:v>1.0886046027119789E-2</c:v>
                </c:pt>
                <c:pt idx="1628">
                  <c:v>1.0883910778122939E-2</c:v>
                </c:pt>
                <c:pt idx="1629">
                  <c:v>1.0881823570551077E-2</c:v>
                </c:pt>
                <c:pt idx="1630">
                  <c:v>1.0879784404105704E-2</c:v>
                </c:pt>
                <c:pt idx="1631">
                  <c:v>1.0877793278495409E-2</c:v>
                </c:pt>
                <c:pt idx="1632">
                  <c:v>1.0875850193435423E-2</c:v>
                </c:pt>
                <c:pt idx="1633">
                  <c:v>1.087395514864784E-2</c:v>
                </c:pt>
                <c:pt idx="1634">
                  <c:v>1.0872108143862507E-2</c:v>
                </c:pt>
                <c:pt idx="1635">
                  <c:v>1.0870309178814362E-2</c:v>
                </c:pt>
                <c:pt idx="1636">
                  <c:v>1.0868558253247203E-2</c:v>
                </c:pt>
                <c:pt idx="1637">
                  <c:v>1.0866855366909916E-2</c:v>
                </c:pt>
                <c:pt idx="1638">
                  <c:v>1.0865200519559587E-2</c:v>
                </c:pt>
                <c:pt idx="1639">
                  <c:v>1.0863593710959496E-2</c:v>
                </c:pt>
                <c:pt idx="1640">
                  <c:v>1.0862034940880014E-2</c:v>
                </c:pt>
                <c:pt idx="1641">
                  <c:v>1.0860439672362387E-2</c:v>
                </c:pt>
                <c:pt idx="1642">
                  <c:v>1.0858973590806453E-2</c:v>
                </c:pt>
                <c:pt idx="1643">
                  <c:v>1.0857555545709552E-2</c:v>
                </c:pt>
                <c:pt idx="1644">
                  <c:v>1.08561855368694E-2</c:v>
                </c:pt>
                <c:pt idx="1645">
                  <c:v>1.0854863564090822E-2</c:v>
                </c:pt>
                <c:pt idx="1646">
                  <c:v>1.0853589627185301E-2</c:v>
                </c:pt>
                <c:pt idx="1647">
                  <c:v>1.0852363725970982E-2</c:v>
                </c:pt>
                <c:pt idx="1648">
                  <c:v>1.0851185860273338E-2</c:v>
                </c:pt>
                <c:pt idx="1649">
                  <c:v>1.0850056029924504E-2</c:v>
                </c:pt>
                <c:pt idx="1650">
                  <c:v>1.0848974234763276E-2</c:v>
                </c:pt>
                <c:pt idx="1651">
                  <c:v>1.0847940474635553E-2</c:v>
                </c:pt>
                <c:pt idx="1652">
                  <c:v>1.08469547493939E-2</c:v>
                </c:pt>
                <c:pt idx="1653">
                  <c:v>1.0846017058897539E-2</c:v>
                </c:pt>
                <c:pt idx="1654">
                  <c:v>1.0845127403013466E-2</c:v>
                </c:pt>
                <c:pt idx="1655">
                  <c:v>1.0844285781614227E-2</c:v>
                </c:pt>
                <c:pt idx="1656">
                  <c:v>1.0843492194579918E-2</c:v>
                </c:pt>
                <c:pt idx="1657">
                  <c:v>1.084274664179774E-2</c:v>
                </c:pt>
                <c:pt idx="1658">
                  <c:v>1.0842049123161335E-2</c:v>
                </c:pt>
                <c:pt idx="1659">
                  <c:v>1.0841399638571003E-2</c:v>
                </c:pt>
                <c:pt idx="1660">
                  <c:v>1.08407980163856E-2</c:v>
                </c:pt>
                <c:pt idx="1661">
                  <c:v>1.0840243026293939E-2</c:v>
                </c:pt>
                <c:pt idx="1662">
                  <c:v>1.0839733034536891E-2</c:v>
                </c:pt>
                <c:pt idx="1663">
                  <c:v>1.0839266406571735E-2</c:v>
                </c:pt>
                <c:pt idx="1664">
                  <c:v>1.0838841507862851E-2</c:v>
                </c:pt>
                <c:pt idx="1665">
                  <c:v>1.0838456703883947E-2</c:v>
                </c:pt>
                <c:pt idx="1666">
                  <c:v>1.0838110360115616E-2</c:v>
                </c:pt>
                <c:pt idx="1667">
                  <c:v>1.0837800842045553E-2</c:v>
                </c:pt>
                <c:pt idx="1668">
                  <c:v>1.0837526515167006E-2</c:v>
                </c:pt>
                <c:pt idx="1669">
                  <c:v>1.0837285744979219E-2</c:v>
                </c:pt>
                <c:pt idx="1670">
                  <c:v>1.0837076896986764E-2</c:v>
                </c:pt>
                <c:pt idx="1671">
                  <c:v>1.0836898336697542E-2</c:v>
                </c:pt>
                <c:pt idx="1672">
                  <c:v>1.0836748429625231E-2</c:v>
                </c:pt>
                <c:pt idx="1673">
                  <c:v>1.0836625541284839E-2</c:v>
                </c:pt>
                <c:pt idx="1674">
                  <c:v>1.0836528037196258E-2</c:v>
                </c:pt>
                <c:pt idx="1675">
                  <c:v>1.0836454282881158E-2</c:v>
                </c:pt>
                <c:pt idx="1676">
                  <c:v>1.0836402643863652E-2</c:v>
                </c:pt>
                <c:pt idx="1677">
                  <c:v>1.0836371485669405E-2</c:v>
                </c:pt>
                <c:pt idx="1678">
                  <c:v>1.083635917382586E-2</c:v>
                </c:pt>
                <c:pt idx="1679">
                  <c:v>1.0836364073862015E-2</c:v>
                </c:pt>
                <c:pt idx="1680">
                  <c:v>1.0836384551307088E-2</c:v>
                </c:pt>
                <c:pt idx="1681">
                  <c:v>1.0836418971691408E-2</c:v>
                </c:pt>
                <c:pt idx="1682">
                  <c:v>1.0836465700545084E-2</c:v>
                </c:pt>
                <c:pt idx="1683">
                  <c:v>1.0836523103399331E-2</c:v>
                </c:pt>
                <c:pt idx="1684">
                  <c:v>1.08365996801707E-2</c:v>
                </c:pt>
                <c:pt idx="1685">
                  <c:v>1.0836674452057826E-2</c:v>
                </c:pt>
                <c:pt idx="1686">
                  <c:v>1.0836754761041734E-2</c:v>
                </c:pt>
                <c:pt idx="1687">
                  <c:v>1.0836838972651419E-2</c:v>
                </c:pt>
                <c:pt idx="1688">
                  <c:v>1.0836925452417212E-2</c:v>
                </c:pt>
                <c:pt idx="1689">
                  <c:v>1.0837012565867443E-2</c:v>
                </c:pt>
                <c:pt idx="1690">
                  <c:v>1.0837098678530221E-2</c:v>
                </c:pt>
                <c:pt idx="1691">
                  <c:v>1.0837182155933656E-2</c:v>
                </c:pt>
                <c:pt idx="1692">
                  <c:v>1.0837261363604744E-2</c:v>
                </c:pt>
                <c:pt idx="1693">
                  <c:v>1.0837334667070264E-2</c:v>
                </c:pt>
                <c:pt idx="1694">
                  <c:v>1.0837400431856992E-2</c:v>
                </c:pt>
                <c:pt idx="1695">
                  <c:v>1.0837457023489927E-2</c:v>
                </c:pt>
                <c:pt idx="1696">
                  <c:v>1.0837502807496291E-2</c:v>
                </c:pt>
                <c:pt idx="1697">
                  <c:v>1.0837536149400862E-2</c:v>
                </c:pt>
                <c:pt idx="1698">
                  <c:v>1.0838139290179976E-2</c:v>
                </c:pt>
                <c:pt idx="1699">
                  <c:v>1.0837558969011729E-2</c:v>
                </c:pt>
                <c:pt idx="1700">
                  <c:v>1.0837545177771579E-2</c:v>
                </c:pt>
                <c:pt idx="1701">
                  <c:v>1.0837512406538075E-2</c:v>
                </c:pt>
                <c:pt idx="1702">
                  <c:v>1.08374590208411E-2</c:v>
                </c:pt>
                <c:pt idx="1703">
                  <c:v>1.0837383386211208E-2</c:v>
                </c:pt>
                <c:pt idx="1704">
                  <c:v>1.0837283868181169E-2</c:v>
                </c:pt>
                <c:pt idx="1705">
                  <c:v>1.0837158832286198E-2</c:v>
                </c:pt>
                <c:pt idx="1706">
                  <c:v>1.0837006644063951E-2</c:v>
                </c:pt>
                <c:pt idx="1707">
                  <c:v>1.0836825669055417E-2</c:v>
                </c:pt>
                <c:pt idx="1708">
                  <c:v>1.0836614272804912E-2</c:v>
                </c:pt>
                <c:pt idx="1709">
                  <c:v>1.083637082086053E-2</c:v>
                </c:pt>
                <c:pt idx="1710">
                  <c:v>1.0836093678775471E-2</c:v>
                </c:pt>
                <c:pt idx="1711">
                  <c:v>1.083578121210782E-2</c:v>
                </c:pt>
                <c:pt idx="1712">
                  <c:v>1.0835431957968655E-2</c:v>
                </c:pt>
                <c:pt idx="1713">
                  <c:v>1.0835045512146868E-2</c:v>
                </c:pt>
                <c:pt idx="1714">
                  <c:v>1.0834621873891725E-2</c:v>
                </c:pt>
                <c:pt idx="1715">
                  <c:v>1.0834161043248969E-2</c:v>
                </c:pt>
                <c:pt idx="1716">
                  <c:v>1.0833663020270334E-2</c:v>
                </c:pt>
                <c:pt idx="1717">
                  <c:v>1.0833127805010223E-2</c:v>
                </c:pt>
                <c:pt idx="1718">
                  <c:v>1.0832555397528143E-2</c:v>
                </c:pt>
                <c:pt idx="1719">
                  <c:v>1.0831945797886711E-2</c:v>
                </c:pt>
                <c:pt idx="1720">
                  <c:v>1.0831299006153872E-2</c:v>
                </c:pt>
                <c:pt idx="1721">
                  <c:v>1.0830615022400236E-2</c:v>
                </c:pt>
                <c:pt idx="1722">
                  <c:v>1.0829893846702188E-2</c:v>
                </c:pt>
                <c:pt idx="1723">
                  <c:v>1.0829135479138996E-2</c:v>
                </c:pt>
                <c:pt idx="1724">
                  <c:v>1.082833991979415E-2</c:v>
                </c:pt>
                <c:pt idx="1725">
                  <c:v>1.0827507168755579E-2</c:v>
                </c:pt>
                <c:pt idx="1726">
                  <c:v>1.0826637226115432E-2</c:v>
                </c:pt>
                <c:pt idx="1727">
                  <c:v>1.0825730091969188E-2</c:v>
                </c:pt>
                <c:pt idx="1728">
                  <c:v>1.0824785766417433E-2</c:v>
                </c:pt>
                <c:pt idx="1729">
                  <c:v>1.0823804249564528E-2</c:v>
                </c:pt>
                <c:pt idx="1730">
                  <c:v>1.0822785541518165E-2</c:v>
                </c:pt>
                <c:pt idx="1731">
                  <c:v>1.0821729642391587E-2</c:v>
                </c:pt>
                <c:pt idx="1732">
                  <c:v>1.08206365523007E-2</c:v>
                </c:pt>
                <c:pt idx="1733">
                  <c:v>1.0819506271366519E-2</c:v>
                </c:pt>
                <c:pt idx="1734">
                  <c:v>1.0818338799713612E-2</c:v>
                </c:pt>
                <c:pt idx="1735">
                  <c:v>1.0817134137471207E-2</c:v>
                </c:pt>
                <c:pt idx="1736">
                  <c:v>1.0815803674485933E-2</c:v>
                </c:pt>
                <c:pt idx="1737">
                  <c:v>1.0814513929728813E-2</c:v>
                </c:pt>
                <c:pt idx="1738">
                  <c:v>1.0813186992653673E-2</c:v>
                </c:pt>
                <c:pt idx="1739">
                  <c:v>1.0811822863407152E-2</c:v>
                </c:pt>
                <c:pt idx="1740">
                  <c:v>1.0810421542140959E-2</c:v>
                </c:pt>
                <c:pt idx="1741">
                  <c:v>1.080888534196228E-2</c:v>
                </c:pt>
                <c:pt idx="1742">
                  <c:v>1.0807507324175632E-2</c:v>
                </c:pt>
                <c:pt idx="1743">
                  <c:v>1.0805994427799798E-2</c:v>
                </c:pt>
                <c:pt idx="1744">
                  <c:v>1.0804444340050899E-2</c:v>
                </c:pt>
                <c:pt idx="1745">
                  <c:v>1.0802791790293911E-2</c:v>
                </c:pt>
                <c:pt idx="1746">
                  <c:v>1.0801232591127098E-2</c:v>
                </c:pt>
                <c:pt idx="1747">
                  <c:v>1.0799570930308405E-2</c:v>
                </c:pt>
                <c:pt idx="1748">
                  <c:v>1.0797872078829721E-2</c:v>
                </c:pt>
                <c:pt idx="1749">
                  <c:v>1.0796146454020441E-2</c:v>
                </c:pt>
                <c:pt idx="1750">
                  <c:v>1.0793319734498485E-2</c:v>
                </c:pt>
                <c:pt idx="1751">
                  <c:v>1.0791493480980741E-2</c:v>
                </c:pt>
                <c:pt idx="1752">
                  <c:v>1.0789630039836684E-2</c:v>
                </c:pt>
                <c:pt idx="1753">
                  <c:v>1.0787729411271707E-2</c:v>
                </c:pt>
                <c:pt idx="1754">
                  <c:v>1.078579159549542E-2</c:v>
                </c:pt>
                <c:pt idx="1755">
                  <c:v>1.0783816592722095E-2</c:v>
                </c:pt>
                <c:pt idx="1756">
                  <c:v>1.0781804403169337E-2</c:v>
                </c:pt>
                <c:pt idx="1757">
                  <c:v>1.0779755027059412E-2</c:v>
                </c:pt>
                <c:pt idx="1758">
                  <c:v>1.0777668464618806E-2</c:v>
                </c:pt>
                <c:pt idx="1759">
                  <c:v>1.0775544716077556E-2</c:v>
                </c:pt>
                <c:pt idx="1760">
                  <c:v>1.0773383781669921E-2</c:v>
                </c:pt>
                <c:pt idx="1761">
                  <c:v>1.0771185661634597E-2</c:v>
                </c:pt>
                <c:pt idx="1762">
                  <c:v>1.076895035621428E-2</c:v>
                </c:pt>
                <c:pt idx="1763">
                  <c:v>1.0766677865655883E-2</c:v>
                </c:pt>
                <c:pt idx="1764">
                  <c:v>1.0764368190209428E-2</c:v>
                </c:pt>
                <c:pt idx="1765">
                  <c:v>1.0762021330130711E-2</c:v>
                </c:pt>
                <c:pt idx="1766">
                  <c:v>1.0759637285678636E-2</c:v>
                </c:pt>
                <c:pt idx="1767">
                  <c:v>1.0757216057115881E-2</c:v>
                </c:pt>
                <c:pt idx="1768">
                  <c:v>1.0754757644710233E-2</c:v>
                </c:pt>
                <c:pt idx="1769">
                  <c:v>1.0752262048732586E-2</c:v>
                </c:pt>
                <c:pt idx="1770">
                  <c:v>1.0749729269458497E-2</c:v>
                </c:pt>
                <c:pt idx="1771">
                  <c:v>1.0747159307167742E-2</c:v>
                </c:pt>
                <c:pt idx="1772">
                  <c:v>1.0744552162143872E-2</c:v>
                </c:pt>
                <c:pt idx="1773">
                  <c:v>1.074190783467488E-2</c:v>
                </c:pt>
                <c:pt idx="1774">
                  <c:v>1.0739226325052087E-2</c:v>
                </c:pt>
                <c:pt idx="1775">
                  <c:v>1.0736507633571701E-2</c:v>
                </c:pt>
                <c:pt idx="1776">
                  <c:v>1.0733751760533927E-2</c:v>
                </c:pt>
                <c:pt idx="1777">
                  <c:v>1.0730958706242966E-2</c:v>
                </c:pt>
                <c:pt idx="1778">
                  <c:v>1.0728128471007015E-2</c:v>
                </c:pt>
                <c:pt idx="1779">
                  <c:v>1.0725261055138491E-2</c:v>
                </c:pt>
                <c:pt idx="1780">
                  <c:v>1.0722356458953586E-2</c:v>
                </c:pt>
                <c:pt idx="1781">
                  <c:v>1.0719414682773598E-2</c:v>
                </c:pt>
                <c:pt idx="1782">
                  <c:v>1.0716435726922491E-2</c:v>
                </c:pt>
                <c:pt idx="1783">
                  <c:v>1.0713419591729112E-2</c:v>
                </c:pt>
                <c:pt idx="1784">
                  <c:v>1.0710366277526973E-2</c:v>
                </c:pt>
                <c:pt idx="1785">
                  <c:v>1.070727578465247E-2</c:v>
                </c:pt>
                <c:pt idx="1786">
                  <c:v>1.0704148113447109E-2</c:v>
                </c:pt>
                <c:pt idx="1787">
                  <c:v>1.0700983264255726E-2</c:v>
                </c:pt>
                <c:pt idx="1788">
                  <c:v>1.0697781237428039E-2</c:v>
                </c:pt>
                <c:pt idx="1789">
                  <c:v>1.0694542033317322E-2</c:v>
                </c:pt>
                <c:pt idx="1790">
                  <c:v>1.0691265652280624E-2</c:v>
                </c:pt>
                <c:pt idx="1791">
                  <c:v>1.068795209468032E-2</c:v>
                </c:pt>
                <c:pt idx="1792">
                  <c:v>1.0684601360881452E-2</c:v>
                </c:pt>
                <c:pt idx="1793">
                  <c:v>1.0681213451254612E-2</c:v>
                </c:pt>
                <c:pt idx="1794">
                  <c:v>1.0677788366172836E-2</c:v>
                </c:pt>
                <c:pt idx="1795">
                  <c:v>1.0674326106014931E-2</c:v>
                </c:pt>
                <c:pt idx="1796">
                  <c:v>1.067082667116237E-2</c:v>
                </c:pt>
                <c:pt idx="1797">
                  <c:v>1.0667168229870185E-2</c:v>
                </c:pt>
                <c:pt idx="1798">
                  <c:v>1.0663591687657988E-2</c:v>
                </c:pt>
                <c:pt idx="1799">
                  <c:v>1.0659977970906311E-2</c:v>
                </c:pt>
                <c:pt idx="1800">
                  <c:v>1.0656327080015295E-2</c:v>
                </c:pt>
                <c:pt idx="1801">
                  <c:v>1.0652639015388619E-2</c:v>
                </c:pt>
                <c:pt idx="1802">
                  <c:v>1.0648913777434616E-2</c:v>
                </c:pt>
                <c:pt idx="1803">
                  <c:v>1.0645151366566045E-2</c:v>
                </c:pt>
                <c:pt idx="1804">
                  <c:v>1.0641351783198546E-2</c:v>
                </c:pt>
                <c:pt idx="1805">
                  <c:v>1.0637515027753071E-2</c:v>
                </c:pt>
                <c:pt idx="1806">
                  <c:v>1.0633641100653898E-2</c:v>
                </c:pt>
                <c:pt idx="1807">
                  <c:v>1.0629730002330171E-2</c:v>
                </c:pt>
                <c:pt idx="1808">
                  <c:v>1.062578173321458E-2</c:v>
                </c:pt>
                <c:pt idx="1809">
                  <c:v>1.0621796293743801E-2</c:v>
                </c:pt>
                <c:pt idx="1810">
                  <c:v>1.061777368435916E-2</c:v>
                </c:pt>
                <c:pt idx="1811">
                  <c:v>1.0613713905505971E-2</c:v>
                </c:pt>
                <c:pt idx="1812">
                  <c:v>1.0609616957633083E-2</c:v>
                </c:pt>
                <c:pt idx="1813">
                  <c:v>1.0605482841194227E-2</c:v>
                </c:pt>
                <c:pt idx="1814">
                  <c:v>1.0601311556646892E-2</c:v>
                </c:pt>
                <c:pt idx="1815">
                  <c:v>1.0597103104452778E-2</c:v>
                </c:pt>
                <c:pt idx="1816">
                  <c:v>1.0592857485077344E-2</c:v>
                </c:pt>
                <c:pt idx="1817">
                  <c:v>1.0588574698990483E-2</c:v>
                </c:pt>
                <c:pt idx="1818">
                  <c:v>1.0584254746666296E-2</c:v>
                </c:pt>
                <c:pt idx="1819">
                  <c:v>1.0579897628582864E-2</c:v>
                </c:pt>
                <c:pt idx="1820">
                  <c:v>1.0575503345222479E-2</c:v>
                </c:pt>
                <c:pt idx="1821">
                  <c:v>1.057107189707098E-2</c:v>
                </c:pt>
                <c:pt idx="1822">
                  <c:v>1.0566603284619067E-2</c:v>
                </c:pt>
                <c:pt idx="1823">
                  <c:v>1.0562097508361437E-2</c:v>
                </c:pt>
                <c:pt idx="1824">
                  <c:v>1.0557554568796325E-2</c:v>
                </c:pt>
                <c:pt idx="1825">
                  <c:v>1.0552974466426836E-2</c:v>
                </c:pt>
                <c:pt idx="1826">
                  <c:v>1.0548357201759621E-2</c:v>
                </c:pt>
                <c:pt idx="1827">
                  <c:v>1.0543702775305757E-2</c:v>
                </c:pt>
                <c:pt idx="1828">
                  <c:v>1.0539011187580313E-2</c:v>
                </c:pt>
                <c:pt idx="1829">
                  <c:v>1.0534282439102115E-2</c:v>
                </c:pt>
                <c:pt idx="1830">
                  <c:v>1.0529516530394863E-2</c:v>
                </c:pt>
                <c:pt idx="1831">
                  <c:v>1.0524713461986024E-2</c:v>
                </c:pt>
                <c:pt idx="1832">
                  <c:v>1.0519873234406826E-2</c:v>
                </c:pt>
                <c:pt idx="1833">
                  <c:v>1.0514995848192928E-2</c:v>
                </c:pt>
                <c:pt idx="1834">
                  <c:v>1.0510081303884197E-2</c:v>
                </c:pt>
                <c:pt idx="1835">
                  <c:v>1.0505129602024483E-2</c:v>
                </c:pt>
                <c:pt idx="1836">
                  <c:v>1.0500140743161622E-2</c:v>
                </c:pt>
                <c:pt idx="1837">
                  <c:v>1.0495114727847662E-2</c:v>
                </c:pt>
                <c:pt idx="1838">
                  <c:v>1.0490051556638853E-2</c:v>
                </c:pt>
                <c:pt idx="1839">
                  <c:v>1.0484951230095435E-2</c:v>
                </c:pt>
                <c:pt idx="1840">
                  <c:v>1.0479813748782072E-2</c:v>
                </c:pt>
                <c:pt idx="1841">
                  <c:v>1.0474639113266975E-2</c:v>
                </c:pt>
                <c:pt idx="1842">
                  <c:v>1.0469427324122782E-2</c:v>
                </c:pt>
                <c:pt idx="1843">
                  <c:v>1.0464178381926119E-2</c:v>
                </c:pt>
                <c:pt idx="1844">
                  <c:v>1.0458892287258038E-2</c:v>
                </c:pt>
                <c:pt idx="1845">
                  <c:v>1.0453569040703577E-2</c:v>
                </c:pt>
                <c:pt idx="1846">
                  <c:v>1.044820864285154E-2</c:v>
                </c:pt>
                <c:pt idx="1847">
                  <c:v>1.044281109429516E-2</c:v>
                </c:pt>
                <c:pt idx="1848">
                  <c:v>1.0437376395631654E-2</c:v>
                </c:pt>
                <c:pt idx="1849">
                  <c:v>1.043217116791828E-2</c:v>
                </c:pt>
                <c:pt idx="1850">
                  <c:v>1.0426664980715206E-2</c:v>
                </c:pt>
                <c:pt idx="1851">
                  <c:v>1.0421121646149833E-2</c:v>
                </c:pt>
                <c:pt idx="1852">
                  <c:v>1.0415541164834119E-2</c:v>
                </c:pt>
                <c:pt idx="1853">
                  <c:v>1.0409923537383348E-2</c:v>
                </c:pt>
                <c:pt idx="1854">
                  <c:v>1.0404268764417912E-2</c:v>
                </c:pt>
                <c:pt idx="1855">
                  <c:v>1.0398576846561758E-2</c:v>
                </c:pt>
                <c:pt idx="1856">
                  <c:v>1.0392847784443049E-2</c:v>
                </c:pt>
                <c:pt idx="1857">
                  <c:v>1.0387081578693724E-2</c:v>
                </c:pt>
                <c:pt idx="1858">
                  <c:v>1.0381278229950164E-2</c:v>
                </c:pt>
                <c:pt idx="1859">
                  <c:v>1.0375437738852966E-2</c:v>
                </c:pt>
                <c:pt idx="1860">
                  <c:v>1.0369560106046283E-2</c:v>
                </c:pt>
                <c:pt idx="1861">
                  <c:v>1.0363645332178928E-2</c:v>
                </c:pt>
                <c:pt idx="1862">
                  <c:v>1.0357693417903491E-2</c:v>
                </c:pt>
                <c:pt idx="1863">
                  <c:v>1.0351704363877001E-2</c:v>
                </c:pt>
                <c:pt idx="1864">
                  <c:v>1.0345678170760042E-2</c:v>
                </c:pt>
                <c:pt idx="1865">
                  <c:v>1.0339614839217637E-2</c:v>
                </c:pt>
                <c:pt idx="1866">
                  <c:v>1.0333514369918806E-2</c:v>
                </c:pt>
                <c:pt idx="1867">
                  <c:v>1.0327376763536789E-2</c:v>
                </c:pt>
                <c:pt idx="1868">
                  <c:v>1.0321202020748821E-2</c:v>
                </c:pt>
                <c:pt idx="1869">
                  <c:v>1.0314990142236358E-2</c:v>
                </c:pt>
                <c:pt idx="1870">
                  <c:v>1.0308741128684407E-2</c:v>
                </c:pt>
                <c:pt idx="1871">
                  <c:v>1.0302454980783304E-2</c:v>
                </c:pt>
                <c:pt idx="1872">
                  <c:v>1.0296131699226052E-2</c:v>
                </c:pt>
                <c:pt idx="1873">
                  <c:v>1.0289771284710314E-2</c:v>
                </c:pt>
                <c:pt idx="1874">
                  <c:v>1.0283373737938417E-2</c:v>
                </c:pt>
                <c:pt idx="1875">
                  <c:v>1.0276939059615797E-2</c:v>
                </c:pt>
                <c:pt idx="1876">
                  <c:v>1.0270467250452775E-2</c:v>
                </c:pt>
                <c:pt idx="1877">
                  <c:v>1.0263958311163446E-2</c:v>
                </c:pt>
                <c:pt idx="1878">
                  <c:v>1.0257412242465902E-2</c:v>
                </c:pt>
                <c:pt idx="1879">
                  <c:v>1.0250829045082233E-2</c:v>
                </c:pt>
                <c:pt idx="1880">
                  <c:v>1.024420871973919E-2</c:v>
                </c:pt>
                <c:pt idx="1881">
                  <c:v>1.0237551267167078E-2</c:v>
                </c:pt>
                <c:pt idx="1882">
                  <c:v>1.023085668810042E-2</c:v>
                </c:pt>
                <c:pt idx="1883">
                  <c:v>1.0224124983277738E-2</c:v>
                </c:pt>
                <c:pt idx="1884">
                  <c:v>1.0217356153442436E-2</c:v>
                </c:pt>
                <c:pt idx="1885">
                  <c:v>1.0210550199340807E-2</c:v>
                </c:pt>
                <c:pt idx="1886">
                  <c:v>1.0203707121724026E-2</c:v>
                </c:pt>
                <c:pt idx="1887">
                  <c:v>1.0196826921347046E-2</c:v>
                </c:pt>
                <c:pt idx="1888">
                  <c:v>1.0189909598968594E-2</c:v>
                </c:pt>
                <c:pt idx="1889">
                  <c:v>1.0182955155352724E-2</c:v>
                </c:pt>
                <c:pt idx="1890">
                  <c:v>1.0175963591265935E-2</c:v>
                </c:pt>
                <c:pt idx="1891">
                  <c:v>1.0168934907480054E-2</c:v>
                </c:pt>
                <c:pt idx="1892">
                  <c:v>1.0160856674312768E-2</c:v>
                </c:pt>
                <c:pt idx="1893">
                  <c:v>1.0153748450931088E-2</c:v>
                </c:pt>
                <c:pt idx="1894">
                  <c:v>1.0146603110301466E-2</c:v>
                </c:pt>
                <c:pt idx="1895">
                  <c:v>1.0139420653211939E-2</c:v>
                </c:pt>
                <c:pt idx="1896">
                  <c:v>1.0132201080455205E-2</c:v>
                </c:pt>
                <c:pt idx="1897">
                  <c:v>1.0124944392827961E-2</c:v>
                </c:pt>
                <c:pt idx="1898">
                  <c:v>1.0117650591130234E-2</c:v>
                </c:pt>
                <c:pt idx="1899">
                  <c:v>1.0110319676167379E-2</c:v>
                </c:pt>
                <c:pt idx="1900">
                  <c:v>1.010295164874786E-2</c:v>
                </c:pt>
                <c:pt idx="1901">
                  <c:v>1.0095546509684583E-2</c:v>
                </c:pt>
                <c:pt idx="1902">
                  <c:v>1.0088104259794894E-2</c:v>
                </c:pt>
                <c:pt idx="1903">
                  <c:v>1.0080624899899249E-2</c:v>
                </c:pt>
                <c:pt idx="1904">
                  <c:v>1.007310843082343E-2</c:v>
                </c:pt>
                <c:pt idx="1905">
                  <c:v>1.006555485339633E-2</c:v>
                </c:pt>
                <c:pt idx="1906">
                  <c:v>1.0057964168451727E-2</c:v>
                </c:pt>
                <c:pt idx="1907">
                  <c:v>1.0050336376826507E-2</c:v>
                </c:pt>
                <c:pt idx="1908">
                  <c:v>1.0042671479362442E-2</c:v>
                </c:pt>
                <c:pt idx="1909">
                  <c:v>1.0034969476905298E-2</c:v>
                </c:pt>
                <c:pt idx="1910">
                  <c:v>1.0027230370304618E-2</c:v>
                </c:pt>
                <c:pt idx="1911">
                  <c:v>1.0019454160414387E-2</c:v>
                </c:pt>
                <c:pt idx="1912">
                  <c:v>1.001164084809214E-2</c:v>
                </c:pt>
                <c:pt idx="1913">
                  <c:v>1.0003790434200521E-2</c:v>
                </c:pt>
                <c:pt idx="1914">
                  <c:v>9.9959029196048377E-3</c:v>
                </c:pt>
                <c:pt idx="1915">
                  <c:v>9.9879783051755044E-3</c:v>
                </c:pt>
                <c:pt idx="1916">
                  <c:v>9.9800165917871553E-3</c:v>
                </c:pt>
                <c:pt idx="1917">
                  <c:v>9.9720177803175325E-3</c:v>
                </c:pt>
                <c:pt idx="1918">
                  <c:v>9.9639818716492634E-3</c:v>
                </c:pt>
                <c:pt idx="1919">
                  <c:v>9.9559088666691942E-3</c:v>
                </c:pt>
                <c:pt idx="1920">
                  <c:v>9.9477989419212154E-3</c:v>
                </c:pt>
                <c:pt idx="1921">
                  <c:v>9.9396529765560793E-3</c:v>
                </c:pt>
                <c:pt idx="1922">
                  <c:v>9.9314720253513844E-3</c:v>
                </c:pt>
                <c:pt idx="1923">
                  <c:v>9.9232571430540872E-3</c:v>
                </c:pt>
                <c:pt idx="1924">
                  <c:v>9.915009384380058E-3</c:v>
                </c:pt>
                <c:pt idx="1925">
                  <c:v>9.9067298040143026E-3</c:v>
                </c:pt>
                <c:pt idx="1926">
                  <c:v>9.8984194566102968E-3</c:v>
                </c:pt>
                <c:pt idx="1927">
                  <c:v>9.8900793967895417E-3</c:v>
                </c:pt>
                <c:pt idx="1928">
                  <c:v>9.8817106791417864E-3</c:v>
                </c:pt>
                <c:pt idx="1929">
                  <c:v>9.8733143582239169E-3</c:v>
                </c:pt>
                <c:pt idx="1930">
                  <c:v>9.864891488559957E-3</c:v>
                </c:pt>
                <c:pt idx="1931">
                  <c:v>9.856443124642178E-3</c:v>
                </c:pt>
                <c:pt idx="1932">
                  <c:v>9.847970320927546E-3</c:v>
                </c:pt>
                <c:pt idx="1933">
                  <c:v>9.8394741318412748E-3</c:v>
                </c:pt>
                <c:pt idx="1934">
                  <c:v>9.8309556117741614E-3</c:v>
                </c:pt>
                <c:pt idx="1935">
                  <c:v>9.8224158150823637E-3</c:v>
                </c:pt>
                <c:pt idx="1936">
                  <c:v>9.8138557960885109E-3</c:v>
                </c:pt>
                <c:pt idx="1937">
                  <c:v>9.8052766090808152E-3</c:v>
                </c:pt>
                <c:pt idx="1938">
                  <c:v>9.7966793083121839E-3</c:v>
                </c:pt>
                <c:pt idx="1939">
                  <c:v>9.7880649480015514E-3</c:v>
                </c:pt>
                <c:pt idx="1940">
                  <c:v>9.7794345823318807E-3</c:v>
                </c:pt>
                <c:pt idx="1941">
                  <c:v>9.7707892654514961E-3</c:v>
                </c:pt>
                <c:pt idx="1942">
                  <c:v>9.7621300514727505E-3</c:v>
                </c:pt>
                <c:pt idx="1943">
                  <c:v>9.75345799447358E-3</c:v>
                </c:pt>
                <c:pt idx="1944">
                  <c:v>9.7447741484948391E-3</c:v>
                </c:pt>
                <c:pt idx="1945">
                  <c:v>9.7360795675425216E-3</c:v>
                </c:pt>
                <c:pt idx="1946">
                  <c:v>9.7273753055864276E-3</c:v>
                </c:pt>
                <c:pt idx="1947">
                  <c:v>9.7186624165603863E-3</c:v>
                </c:pt>
                <c:pt idx="1948">
                  <c:v>9.7099419543615895E-3</c:v>
                </c:pt>
                <c:pt idx="1949">
                  <c:v>9.7012149728519237E-3</c:v>
                </c:pt>
                <c:pt idx="1950">
                  <c:v>9.6924825258564162E-3</c:v>
                </c:pt>
                <c:pt idx="1951">
                  <c:v>9.683745667163457E-3</c:v>
                </c:pt>
                <c:pt idx="1952">
                  <c:v>9.6750054505259087E-3</c:v>
                </c:pt>
                <c:pt idx="1953">
                  <c:v>9.6662629296595526E-3</c:v>
                </c:pt>
                <c:pt idx="1954">
                  <c:v>9.6575191582437547E-3</c:v>
                </c:pt>
                <c:pt idx="1955">
                  <c:v>9.6487751899214658E-3</c:v>
                </c:pt>
                <c:pt idx="1956">
                  <c:v>9.640032078299221E-3</c:v>
                </c:pt>
                <c:pt idx="1957">
                  <c:v>9.6312908769471406E-3</c:v>
                </c:pt>
                <c:pt idx="1958">
                  <c:v>9.622552639398485E-3</c:v>
                </c:pt>
                <c:pt idx="1959">
                  <c:v>9.6138184191505438E-3</c:v>
                </c:pt>
                <c:pt idx="1960">
                  <c:v>9.6050892696637469E-3</c:v>
                </c:pt>
                <c:pt idx="1961">
                  <c:v>9.596366244362553E-3</c:v>
                </c:pt>
                <c:pt idx="1962">
                  <c:v>9.5876503966345616E-3</c:v>
                </c:pt>
                <c:pt idx="1963">
                  <c:v>9.5789427798318449E-3</c:v>
                </c:pt>
                <c:pt idx="1964">
                  <c:v>9.5702444472696158E-3</c:v>
                </c:pt>
                <c:pt idx="1965">
                  <c:v>9.5615564522277818E-3</c:v>
                </c:pt>
                <c:pt idx="1966">
                  <c:v>9.5528798479491694E-3</c:v>
                </c:pt>
                <c:pt idx="1967">
                  <c:v>9.54421568764241E-3</c:v>
                </c:pt>
                <c:pt idx="1968">
                  <c:v>9.5355650244786094E-3</c:v>
                </c:pt>
                <c:pt idx="1969">
                  <c:v>9.5269289115942346E-3</c:v>
                </c:pt>
                <c:pt idx="1970">
                  <c:v>9.5183084020902253E-3</c:v>
                </c:pt>
                <c:pt idx="1971">
                  <c:v>9.5097045490324383E-3</c:v>
                </c:pt>
                <c:pt idx="1972">
                  <c:v>9.5011182948843143E-3</c:v>
                </c:pt>
                <c:pt idx="1973">
                  <c:v>9.4925498997442403E-3</c:v>
                </c:pt>
                <c:pt idx="1974">
                  <c:v>9.4839993636706144E-3</c:v>
                </c:pt>
                <c:pt idx="1975">
                  <c:v>9.4754666862111314E-3</c:v>
                </c:pt>
                <c:pt idx="1976">
                  <c:v>9.4669518669137087E-3</c:v>
                </c:pt>
                <c:pt idx="1977">
                  <c:v>9.4584549053282618E-3</c:v>
                </c:pt>
                <c:pt idx="1978">
                  <c:v>9.4499758010044843E-3</c:v>
                </c:pt>
                <c:pt idx="1979">
                  <c:v>9.4415145534938461E-3</c:v>
                </c:pt>
                <c:pt idx="1980">
                  <c:v>9.4330711623484831E-3</c:v>
                </c:pt>
                <c:pt idx="1981">
                  <c:v>9.4246456271216417E-3</c:v>
                </c:pt>
                <c:pt idx="1982">
                  <c:v>9.4162379473670121E-3</c:v>
                </c:pt>
                <c:pt idx="1983">
                  <c:v>9.4078481226396171E-3</c:v>
                </c:pt>
                <c:pt idx="1984">
                  <c:v>9.3994761524962556E-3</c:v>
                </c:pt>
                <c:pt idx="1985">
                  <c:v>9.3911220364928383E-3</c:v>
                </c:pt>
                <c:pt idx="1986">
                  <c:v>9.3827857741874965E-3</c:v>
                </c:pt>
                <c:pt idx="1987">
                  <c:v>9.3744673651394717E-3</c:v>
                </c:pt>
                <c:pt idx="1988">
                  <c:v>9.3661668089077832E-3</c:v>
                </c:pt>
                <c:pt idx="1989">
                  <c:v>9.3578841050534489E-3</c:v>
                </c:pt>
                <c:pt idx="1990">
                  <c:v>9.3496192531381528E-3</c:v>
                </c:pt>
                <c:pt idx="1991">
                  <c:v>9.341372252724689E-3</c:v>
                </c:pt>
                <c:pt idx="1992">
                  <c:v>9.3331431033760737E-3</c:v>
                </c:pt>
                <c:pt idx="1993">
                  <c:v>9.3249318046573215E-3</c:v>
                </c:pt>
                <c:pt idx="1994">
                  <c:v>9.3167383561332251E-3</c:v>
                </c:pt>
                <c:pt idx="1995">
                  <c:v>9.3085627573707974E-3</c:v>
                </c:pt>
                <c:pt idx="1996">
                  <c:v>9.2992410722239072E-3</c:v>
                </c:pt>
                <c:pt idx="1997">
                  <c:v>9.2911037214944425E-3</c:v>
                </c:pt>
                <c:pt idx="1998">
                  <c:v>9.282984219169732E-3</c:v>
                </c:pt>
                <c:pt idx="1999">
                  <c:v>9.2748825648198974E-3</c:v>
                </c:pt>
                <c:pt idx="2000">
                  <c:v>9.2667987580166145E-3</c:v>
                </c:pt>
                <c:pt idx="2001">
                  <c:v>9.2587327983315593E-3</c:v>
                </c:pt>
                <c:pt idx="2002">
                  <c:v>9.2506846853381841E-3</c:v>
                </c:pt>
                <c:pt idx="2003">
                  <c:v>9.2426544186108295E-3</c:v>
                </c:pt>
                <c:pt idx="2004">
                  <c:v>9.2346419977238359E-3</c:v>
                </c:pt>
                <c:pt idx="2005">
                  <c:v>9.2266474222537642E-3</c:v>
                </c:pt>
                <c:pt idx="2006">
                  <c:v>9.2173450269691926E-3</c:v>
                </c:pt>
                <c:pt idx="2007">
                  <c:v>9.2093893649346278E-3</c:v>
                </c:pt>
                <c:pt idx="2008">
                  <c:v>9.2014515488195742E-3</c:v>
                </c:pt>
                <c:pt idx="2009">
                  <c:v>9.193531578200298E-3</c:v>
                </c:pt>
                <c:pt idx="2010">
                  <c:v>9.1851920574208441E-3</c:v>
                </c:pt>
                <c:pt idx="2011">
                  <c:v>9.1777451717609849E-3</c:v>
                </c:pt>
                <c:pt idx="2012">
                  <c:v>9.1698787350985508E-3</c:v>
                </c:pt>
                <c:pt idx="2013">
                  <c:v>9.1620301422473231E-3</c:v>
                </c:pt>
                <c:pt idx="2014">
                  <c:v>9.1537663096059353E-3</c:v>
                </c:pt>
                <c:pt idx="2015">
                  <c:v>9.1463864863055785E-3</c:v>
                </c:pt>
                <c:pt idx="2016">
                  <c:v>9.1385914223801566E-3</c:v>
                </c:pt>
                <c:pt idx="2017">
                  <c:v>9.1303843575658173E-3</c:v>
                </c:pt>
                <c:pt idx="2018">
                  <c:v>9.1243416828534762E-3</c:v>
                </c:pt>
                <c:pt idx="2019">
                  <c:v>9.1153132817982513E-3</c:v>
                </c:pt>
                <c:pt idx="2020">
                  <c:v>9.1075895839556765E-3</c:v>
                </c:pt>
                <c:pt idx="2021">
                  <c:v>9.0998837266016274E-3</c:v>
                </c:pt>
                <c:pt idx="2022">
                  <c:v>9.0921957093242686E-3</c:v>
                </c:pt>
                <c:pt idx="2023">
                  <c:v>9.0845255317141844E-3</c:v>
                </c:pt>
                <c:pt idx="2024">
                  <c:v>9.0768731933617373E-3</c:v>
                </c:pt>
                <c:pt idx="2025">
                  <c:v>9.0692386938583929E-3</c:v>
                </c:pt>
                <c:pt idx="2026">
                  <c:v>9.0616220327973777E-3</c:v>
                </c:pt>
                <c:pt idx="2027">
                  <c:v>9.0540232097723588E-3</c:v>
                </c:pt>
                <c:pt idx="2028">
                  <c:v>9.0464422243774455E-3</c:v>
                </c:pt>
                <c:pt idx="2029">
                  <c:v>9.0388790762085062E-3</c:v>
                </c:pt>
                <c:pt idx="2030">
                  <c:v>9.0313337648618534E-3</c:v>
                </c:pt>
                <c:pt idx="2031">
                  <c:v>9.0250508346700897E-3</c:v>
                </c:pt>
                <c:pt idx="2032">
                  <c:v>9.0162966510270275E-3</c:v>
                </c:pt>
                <c:pt idx="2033">
                  <c:v>9.0088048477365412E-3</c:v>
                </c:pt>
                <c:pt idx="2034">
                  <c:v>9.0013308796639321E-3</c:v>
                </c:pt>
                <c:pt idx="2035">
                  <c:v>8.993874746411017E-3</c:v>
                </c:pt>
                <c:pt idx="2036">
                  <c:v>8.9864364475791703E-3</c:v>
                </c:pt>
                <c:pt idx="2037">
                  <c:v>8.9790159827724102E-3</c:v>
                </c:pt>
                <c:pt idx="2038">
                  <c:v>8.9716133515943142E-3</c:v>
                </c:pt>
                <c:pt idx="2039">
                  <c:v>8.9642285536502241E-3</c:v>
                </c:pt>
                <c:pt idx="2040">
                  <c:v>8.9580766685153357E-3</c:v>
                </c:pt>
                <c:pt idx="2041">
                  <c:v>8.9495124558889409E-3</c:v>
                </c:pt>
                <c:pt idx="2042">
                  <c:v>8.9421811552868324E-3</c:v>
                </c:pt>
                <c:pt idx="2043">
                  <c:v>8.9348676863486767E-3</c:v>
                </c:pt>
                <c:pt idx="2044">
                  <c:v>8.9275720486842198E-3</c:v>
                </c:pt>
                <c:pt idx="2045">
                  <c:v>8.9202942419043078E-3</c:v>
                </c:pt>
                <c:pt idx="2046">
                  <c:v>8.9130342656206646E-3</c:v>
                </c:pt>
                <c:pt idx="2047">
                  <c:v>8.9057921194458985E-3</c:v>
                </c:pt>
                <c:pt idx="2048">
                  <c:v>8.8975372132516842E-3</c:v>
                </c:pt>
                <c:pt idx="2049">
                  <c:v>8.8907281777613496E-3</c:v>
                </c:pt>
                <c:pt idx="2050">
                  <c:v>8.883540967382612E-3</c:v>
                </c:pt>
                <c:pt idx="2051">
                  <c:v>8.87637158497377E-3</c:v>
                </c:pt>
                <c:pt idx="2052">
                  <c:v>8.8692200301536666E-3</c:v>
                </c:pt>
                <c:pt idx="2053">
                  <c:v>8.8632584094056419E-3</c:v>
                </c:pt>
                <c:pt idx="2054">
                  <c:v>8.8549704017581148E-3</c:v>
                </c:pt>
                <c:pt idx="2055">
                  <c:v>8.8478723274247658E-3</c:v>
                </c:pt>
                <c:pt idx="2056">
                  <c:v>8.8407920791639012E-3</c:v>
                </c:pt>
                <c:pt idx="2057">
                  <c:v>8.8348885392975536E-3</c:v>
                </c:pt>
                <c:pt idx="2058">
                  <c:v>8.8266850593537605E-3</c:v>
                </c:pt>
                <c:pt idx="2059">
                  <c:v>8.8196582870538661E-3</c:v>
                </c:pt>
                <c:pt idx="2060">
                  <c:v>8.8126493393258891E-3</c:v>
                </c:pt>
                <c:pt idx="2061">
                  <c:v>8.8056582157966159E-3</c:v>
                </c:pt>
                <c:pt idx="2062">
                  <c:v>8.7954683564812619E-3</c:v>
                </c:pt>
                <c:pt idx="2063">
                  <c:v>8.7885208521416569E-3</c:v>
                </c:pt>
                <c:pt idx="2064">
                  <c:v>8.781591169613634E-3</c:v>
                </c:pt>
                <c:pt idx="2065">
                  <c:v>8.7746793085299313E-3</c:v>
                </c:pt>
                <c:pt idx="2066">
                  <c:v>8.7677852685252855E-3</c:v>
                </c:pt>
                <c:pt idx="2067">
                  <c:v>8.7609090492344333E-3</c:v>
                </c:pt>
                <c:pt idx="2068">
                  <c:v>8.7540506502945536E-3</c:v>
                </c:pt>
                <c:pt idx="2069">
                  <c:v>8.7472100713417156E-3</c:v>
                </c:pt>
                <c:pt idx="2070">
                  <c:v>8.7403873120148745E-3</c:v>
                </c:pt>
                <c:pt idx="2071">
                  <c:v>8.7335823719523198E-3</c:v>
                </c:pt>
                <c:pt idx="2072">
                  <c:v>8.7267952507947832E-3</c:v>
                </c:pt>
                <c:pt idx="2073">
                  <c:v>8.7200259481829967E-3</c:v>
                </c:pt>
                <c:pt idx="2074">
                  <c:v>8.7132744637585802E-3</c:v>
                </c:pt>
                <c:pt idx="2075">
                  <c:v>8.7065407971644859E-3</c:v>
                </c:pt>
                <c:pt idx="2076">
                  <c:v>8.6998249480445544E-3</c:v>
                </c:pt>
                <c:pt idx="2077">
                  <c:v>8.6931269160435143E-3</c:v>
                </c:pt>
                <c:pt idx="2078">
                  <c:v>8.6864467008069823E-3</c:v>
                </c:pt>
                <c:pt idx="2079">
                  <c:v>8.6797843019814636E-3</c:v>
                </c:pt>
                <c:pt idx="2080">
                  <c:v>8.6731397192147952E-3</c:v>
                </c:pt>
                <c:pt idx="2081">
                  <c:v>8.6665129521552586E-3</c:v>
                </c:pt>
                <c:pt idx="2082">
                  <c:v>8.6599040004522454E-3</c:v>
                </c:pt>
                <c:pt idx="2083">
                  <c:v>8.6533128637562573E-3</c:v>
                </c:pt>
                <c:pt idx="2084">
                  <c:v>8.6467395417186843E-3</c:v>
                </c:pt>
                <c:pt idx="2085">
                  <c:v>8.6401840339915825E-3</c:v>
                </c:pt>
                <c:pt idx="2086">
                  <c:v>8.6336463402283403E-3</c:v>
                </c:pt>
                <c:pt idx="2087">
                  <c:v>8.6271264600827902E-3</c:v>
                </c:pt>
                <c:pt idx="2088">
                  <c:v>8.6206243932107629E-3</c:v>
                </c:pt>
                <c:pt idx="2089">
                  <c:v>8.6141401392674233E-3</c:v>
                </c:pt>
                <c:pt idx="2090">
                  <c:v>8.6076736979103785E-3</c:v>
                </c:pt>
                <c:pt idx="2091">
                  <c:v>8.6012250687970138E-3</c:v>
                </c:pt>
                <c:pt idx="2092">
                  <c:v>8.5947942515869347E-3</c:v>
                </c:pt>
                <c:pt idx="2093">
                  <c:v>8.5883812459397468E-3</c:v>
                </c:pt>
                <c:pt idx="2094">
                  <c:v>8.581986051515722E-3</c:v>
                </c:pt>
                <c:pt idx="2095">
                  <c:v>8.5756086679769084E-3</c:v>
                </c:pt>
                <c:pt idx="2096">
                  <c:v>8.5692490949860201E-3</c:v>
                </c:pt>
                <c:pt idx="2097">
                  <c:v>8.5629073322064375E-3</c:v>
                </c:pt>
                <c:pt idx="2098">
                  <c:v>8.5565833793028734E-3</c:v>
                </c:pt>
                <c:pt idx="2099">
                  <c:v>8.5502772359407064E-3</c:v>
                </c:pt>
                <c:pt idx="2100">
                  <c:v>8.5439889017866477E-3</c:v>
                </c:pt>
                <c:pt idx="2101">
                  <c:v>8.5377183765076303E-3</c:v>
                </c:pt>
                <c:pt idx="2102">
                  <c:v>8.5314656597723637E-3</c:v>
                </c:pt>
                <c:pt idx="2103">
                  <c:v>8.5252307512497794E-3</c:v>
                </c:pt>
                <c:pt idx="2104">
                  <c:v>8.519013650610141E-3</c:v>
                </c:pt>
                <c:pt idx="2105">
                  <c:v>8.5128143575248227E-3</c:v>
                </c:pt>
                <c:pt idx="2106">
                  <c:v>8.5066328716656425E-3</c:v>
                </c:pt>
                <c:pt idx="2107">
                  <c:v>8.5004691927057507E-3</c:v>
                </c:pt>
                <c:pt idx="2108">
                  <c:v>8.4943233203191859E-3</c:v>
                </c:pt>
                <c:pt idx="2109">
                  <c:v>8.4881952541806527E-3</c:v>
                </c:pt>
                <c:pt idx="2110">
                  <c:v>8.48208499396641E-3</c:v>
                </c:pt>
                <c:pt idx="2111">
                  <c:v>8.4759925393527169E-3</c:v>
                </c:pt>
                <c:pt idx="2112">
                  <c:v>8.4699178900173866E-3</c:v>
                </c:pt>
                <c:pt idx="2113">
                  <c:v>8.4638610456395647E-3</c:v>
                </c:pt>
                <c:pt idx="2114">
                  <c:v>8.4578220058988407E-3</c:v>
                </c:pt>
                <c:pt idx="2115">
                  <c:v>8.4518007704754705E-3</c:v>
                </c:pt>
                <c:pt idx="2116">
                  <c:v>8.4457973390508201E-3</c:v>
                </c:pt>
                <c:pt idx="2117">
                  <c:v>8.4398117113078097E-3</c:v>
                </c:pt>
                <c:pt idx="2118">
                  <c:v>8.4338438869295818E-3</c:v>
                </c:pt>
                <c:pt idx="2119">
                  <c:v>8.4278938656003888E-3</c:v>
                </c:pt>
                <c:pt idx="2120">
                  <c:v>8.4219616470058156E-3</c:v>
                </c:pt>
                <c:pt idx="2121">
                  <c:v>8.4160472308318912E-3</c:v>
                </c:pt>
                <c:pt idx="2122">
                  <c:v>8.4101506167657547E-3</c:v>
                </c:pt>
                <c:pt idx="2123">
                  <c:v>8.4042718044958775E-3</c:v>
                </c:pt>
                <c:pt idx="2124">
                  <c:v>8.3984107937109531E-3</c:v>
                </c:pt>
                <c:pt idx="2125">
                  <c:v>8.3925675841007852E-3</c:v>
                </c:pt>
                <c:pt idx="2126">
                  <c:v>8.3867421753569538E-3</c:v>
                </c:pt>
                <c:pt idx="2127">
                  <c:v>8.3809345671708169E-3</c:v>
                </c:pt>
                <c:pt idx="2128">
                  <c:v>8.3751447592355088E-3</c:v>
                </c:pt>
                <c:pt idx="2129">
                  <c:v>8.3693727512446081E-3</c:v>
                </c:pt>
                <c:pt idx="2130">
                  <c:v>8.3636185428928034E-3</c:v>
                </c:pt>
                <c:pt idx="2131">
                  <c:v>8.3578821338761156E-3</c:v>
                </c:pt>
                <c:pt idx="2132">
                  <c:v>8.3521635238905656E-3</c:v>
                </c:pt>
                <c:pt idx="2133">
                  <c:v>8.3464627126343949E-3</c:v>
                </c:pt>
                <c:pt idx="2134">
                  <c:v>8.3407796998056227E-3</c:v>
                </c:pt>
                <c:pt idx="2135">
                  <c:v>8.3351144851033787E-3</c:v>
                </c:pt>
                <c:pt idx="2136">
                  <c:v>8.3294670682287908E-3</c:v>
                </c:pt>
                <c:pt idx="2137">
                  <c:v>8.3238374488829869E-3</c:v>
                </c:pt>
                <c:pt idx="2138">
                  <c:v>8.3182256267675392E-3</c:v>
                </c:pt>
                <c:pt idx="2139">
                  <c:v>8.3126316015864621E-3</c:v>
                </c:pt>
                <c:pt idx="2140">
                  <c:v>8.3070553730437702E-3</c:v>
                </c:pt>
                <c:pt idx="2141">
                  <c:v>8.3014969408441441E-3</c:v>
                </c:pt>
                <c:pt idx="2142">
                  <c:v>8.2959563046935969E-3</c:v>
                </c:pt>
                <c:pt idx="2143">
                  <c:v>8.2904334642994737E-3</c:v>
                </c:pt>
                <c:pt idx="2144">
                  <c:v>8.2849284193695638E-3</c:v>
                </c:pt>
                <c:pt idx="2145">
                  <c:v>8.2794411696129888E-3</c:v>
                </c:pt>
                <c:pt idx="2146">
                  <c:v>8.2739717147388703E-3</c:v>
                </c:pt>
                <c:pt idx="2147">
                  <c:v>8.2685200544581061E-3</c:v>
                </c:pt>
                <c:pt idx="2148">
                  <c:v>8.2630861884831486E-3</c:v>
                </c:pt>
                <c:pt idx="2149">
                  <c:v>8.2576701165257838E-3</c:v>
                </c:pt>
                <c:pt idx="2150">
                  <c:v>8.2522718382997962E-3</c:v>
                </c:pt>
                <c:pt idx="2151">
                  <c:v>8.2468913535198585E-3</c:v>
                </c:pt>
                <c:pt idx="2152">
                  <c:v>8.2407640155850448E-3</c:v>
                </c:pt>
                <c:pt idx="2153">
                  <c:v>8.2354216586606466E-3</c:v>
                </c:pt>
                <c:pt idx="2154">
                  <c:v>8.2300970942912333E-3</c:v>
                </c:pt>
                <c:pt idx="2155">
                  <c:v>8.2247903221948082E-3</c:v>
                </c:pt>
                <c:pt idx="2156">
                  <c:v>8.2195013420911511E-3</c:v>
                </c:pt>
                <c:pt idx="2157">
                  <c:v>8.2142301537002638E-3</c:v>
                </c:pt>
                <c:pt idx="2158">
                  <c:v>8.2089767567432581E-3</c:v>
                </c:pt>
                <c:pt idx="2159">
                  <c:v>8.2037411509430225E-3</c:v>
                </c:pt>
                <c:pt idx="2160">
                  <c:v>8.198523336021557E-3</c:v>
                </c:pt>
                <c:pt idx="2161">
                  <c:v>8.1933233117039705E-3</c:v>
                </c:pt>
                <c:pt idx="2162">
                  <c:v>8.1881410777142616E-3</c:v>
                </c:pt>
                <c:pt idx="2163">
                  <c:v>8.1829766337793153E-3</c:v>
                </c:pt>
                <c:pt idx="2164">
                  <c:v>8.1778299796257947E-3</c:v>
                </c:pt>
                <c:pt idx="2165">
                  <c:v>8.1727011149810291E-3</c:v>
                </c:pt>
                <c:pt idx="2166">
                  <c:v>8.1675900395741241E-3</c:v>
                </c:pt>
                <c:pt idx="2167">
                  <c:v>8.1624967531348513E-3</c:v>
                </c:pt>
                <c:pt idx="2168">
                  <c:v>8.1574212553936487E-3</c:v>
                </c:pt>
                <c:pt idx="2169">
                  <c:v>8.1523635460825083E-3</c:v>
                </c:pt>
                <c:pt idx="2170">
                  <c:v>8.1473236249334224E-3</c:v>
                </c:pt>
                <c:pt idx="2171">
                  <c:v>8.1423014916801595E-3</c:v>
                </c:pt>
                <c:pt idx="2172">
                  <c:v>8.1372971460571542E-3</c:v>
                </c:pt>
                <c:pt idx="2173">
                  <c:v>8.1323105877997293E-3</c:v>
                </c:pt>
                <c:pt idx="2174">
                  <c:v>8.1273418166443179E-3</c:v>
                </c:pt>
                <c:pt idx="2175">
                  <c:v>8.1223908323280192E-3</c:v>
                </c:pt>
                <c:pt idx="2176">
                  <c:v>8.1174576345885985E-3</c:v>
                </c:pt>
                <c:pt idx="2177">
                  <c:v>8.1125422231660416E-3</c:v>
                </c:pt>
                <c:pt idx="2178">
                  <c:v>8.1076445977998901E-3</c:v>
                </c:pt>
                <c:pt idx="2179">
                  <c:v>8.102764758231018E-3</c:v>
                </c:pt>
                <c:pt idx="2180">
                  <c:v>8.0979027042020757E-3</c:v>
                </c:pt>
                <c:pt idx="2181">
                  <c:v>8.0930584354550472E-3</c:v>
                </c:pt>
                <c:pt idx="2182">
                  <c:v>8.0882319517343593E-3</c:v>
                </c:pt>
                <c:pt idx="2183">
                  <c:v>8.0834232527846606E-3</c:v>
                </c:pt>
                <c:pt idx="2184">
                  <c:v>8.078632338351488E-3</c:v>
                </c:pt>
                <c:pt idx="2185">
                  <c:v>8.0738592081817107E-3</c:v>
                </c:pt>
                <c:pt idx="2186">
                  <c:v>8.0691038620226418E-3</c:v>
                </c:pt>
                <c:pt idx="2187">
                  <c:v>8.0643662996231491E-3</c:v>
                </c:pt>
                <c:pt idx="2188">
                  <c:v>8.0596465207325441E-3</c:v>
                </c:pt>
                <c:pt idx="2189">
                  <c:v>8.0549445251012486E-3</c:v>
                </c:pt>
                <c:pt idx="2190">
                  <c:v>8.0502603124810168E-3</c:v>
                </c:pt>
                <c:pt idx="2191">
                  <c:v>8.0455938826231588E-3</c:v>
                </c:pt>
                <c:pt idx="2192">
                  <c:v>8.0409452352818711E-3</c:v>
                </c:pt>
                <c:pt idx="2193">
                  <c:v>8.0363143702111284E-3</c:v>
                </c:pt>
                <c:pt idx="2194">
                  <c:v>8.0317012871657933E-3</c:v>
                </c:pt>
                <c:pt idx="2195">
                  <c:v>8.0271059859022831E-3</c:v>
                </c:pt>
                <c:pt idx="2196">
                  <c:v>8.0225284661770146E-3</c:v>
                </c:pt>
                <c:pt idx="2197">
                  <c:v>8.0179687277486256E-3</c:v>
                </c:pt>
                <c:pt idx="2198">
                  <c:v>8.0134267703755313E-3</c:v>
                </c:pt>
                <c:pt idx="2199">
                  <c:v>8.0089025938179237E-3</c:v>
                </c:pt>
                <c:pt idx="2200">
                  <c:v>8.0043961978362166E-3</c:v>
                </c:pt>
                <c:pt idx="2201">
                  <c:v>7.9999075821923782E-3</c:v>
                </c:pt>
                <c:pt idx="2202">
                  <c:v>7.9954367466488208E-3</c:v>
                </c:pt>
                <c:pt idx="2203">
                  <c:v>7.9909836909695109E-3</c:v>
                </c:pt>
                <c:pt idx="2204">
                  <c:v>7.9865484149186372E-3</c:v>
                </c:pt>
                <c:pt idx="2205">
                  <c:v>7.9821309182619427E-3</c:v>
                </c:pt>
                <c:pt idx="2206">
                  <c:v>7.9777312007656143E-3</c:v>
                </c:pt>
                <c:pt idx="2207">
                  <c:v>7.9733492621969493E-3</c:v>
                </c:pt>
                <c:pt idx="2208">
                  <c:v>7.9689851023245772E-3</c:v>
                </c:pt>
                <c:pt idx="2209">
                  <c:v>7.9646387209175717E-3</c:v>
                </c:pt>
                <c:pt idx="2210">
                  <c:v>7.9603101177461166E-3</c:v>
                </c:pt>
                <c:pt idx="2211">
                  <c:v>7.9559992925810619E-3</c:v>
                </c:pt>
                <c:pt idx="2212">
                  <c:v>7.9517062451950338E-3</c:v>
                </c:pt>
                <c:pt idx="2213">
                  <c:v>7.9472236071054993E-3</c:v>
                </c:pt>
                <c:pt idx="2214">
                  <c:v>7.9429672920696623E-3</c:v>
                </c:pt>
                <c:pt idx="2215">
                  <c:v>7.9387287545527891E-3</c:v>
                </c:pt>
                <c:pt idx="2216">
                  <c:v>7.9345079943303424E-3</c:v>
                </c:pt>
                <c:pt idx="2217">
                  <c:v>7.9303050111784509E-3</c:v>
                </c:pt>
                <c:pt idx="2218">
                  <c:v>7.9261198048743448E-3</c:v>
                </c:pt>
                <c:pt idx="2219">
                  <c:v>7.9219523751959241E-3</c:v>
                </c:pt>
                <c:pt idx="2220">
                  <c:v>7.9170073515251443E-3</c:v>
                </c:pt>
                <c:pt idx="2221">
                  <c:v>7.9136708448332618E-3</c:v>
                </c:pt>
                <c:pt idx="2222">
                  <c:v>7.9095567437103519E-3</c:v>
                </c:pt>
                <c:pt idx="2223">
                  <c:v>7.9054604183349045E-3</c:v>
                </c:pt>
                <c:pt idx="2224">
                  <c:v>7.9013818684901312E-3</c:v>
                </c:pt>
                <c:pt idx="2225">
                  <c:v>7.8973210939592437E-3</c:v>
                </c:pt>
                <c:pt idx="2226">
                  <c:v>7.8932780945274485E-3</c:v>
                </c:pt>
                <c:pt idx="2227">
                  <c:v>7.8892528699801706E-3</c:v>
                </c:pt>
                <c:pt idx="2228">
                  <c:v>7.8852454201041658E-3</c:v>
                </c:pt>
                <c:pt idx="2229">
                  <c:v>7.8812557446866337E-3</c:v>
                </c:pt>
                <c:pt idx="2230">
                  <c:v>7.8772838435160995E-3</c:v>
                </c:pt>
                <c:pt idx="2231">
                  <c:v>7.8733297163824188E-3</c:v>
                </c:pt>
                <c:pt idx="2232">
                  <c:v>7.8693933630756691E-3</c:v>
                </c:pt>
                <c:pt idx="2233">
                  <c:v>7.8654747833870331E-3</c:v>
                </c:pt>
                <c:pt idx="2234">
                  <c:v>7.8615739771088038E-3</c:v>
                </c:pt>
                <c:pt idx="2235">
                  <c:v>7.857690944034379E-3</c:v>
                </c:pt>
                <c:pt idx="2236">
                  <c:v>7.853825683957821E-3</c:v>
                </c:pt>
                <c:pt idx="2237">
                  <c:v>7.8499781966738565E-3</c:v>
                </c:pt>
                <c:pt idx="2238">
                  <c:v>7.8461484819789835E-3</c:v>
                </c:pt>
                <c:pt idx="2239">
                  <c:v>7.8423365396699252E-3</c:v>
                </c:pt>
                <c:pt idx="2240">
                  <c:v>7.8385423695447268E-3</c:v>
                </c:pt>
                <c:pt idx="2241">
                  <c:v>7.8347659714018813E-3</c:v>
                </c:pt>
                <c:pt idx="2242">
                  <c:v>7.8310073450416524E-3</c:v>
                </c:pt>
                <c:pt idx="2243">
                  <c:v>7.8272664902643008E-3</c:v>
                </c:pt>
                <c:pt idx="2244">
                  <c:v>7.8235434068718631E-3</c:v>
                </c:pt>
                <c:pt idx="2245">
                  <c:v>7.8198380946663728E-3</c:v>
                </c:pt>
                <c:pt idx="2246">
                  <c:v>7.8161505534527428E-3</c:v>
                </c:pt>
                <c:pt idx="2247">
                  <c:v>7.8124807830341168E-3</c:v>
                </c:pt>
                <c:pt idx="2248">
                  <c:v>7.8088287832162916E-3</c:v>
                </c:pt>
                <c:pt idx="2249">
                  <c:v>7.8051945538057301E-3</c:v>
                </c:pt>
                <c:pt idx="2250">
                  <c:v>7.8015780946097835E-3</c:v>
                </c:pt>
                <c:pt idx="2251">
                  <c:v>7.7979794054369063E-3</c:v>
                </c:pt>
                <c:pt idx="2252">
                  <c:v>7.7943984860959978E-3</c:v>
                </c:pt>
                <c:pt idx="2253">
                  <c:v>7.7908353363975082E-3</c:v>
                </c:pt>
                <c:pt idx="2254">
                  <c:v>7.7872899561523276E-3</c:v>
                </c:pt>
                <c:pt idx="2255">
                  <c:v>7.7837623451724571E-3</c:v>
                </c:pt>
                <c:pt idx="2256">
                  <c:v>7.7802525032710027E-3</c:v>
                </c:pt>
                <c:pt idx="2257">
                  <c:v>7.7767604302619552E-3</c:v>
                </c:pt>
                <c:pt idx="2258">
                  <c:v>7.7732861259599724E-3</c:v>
                </c:pt>
                <c:pt idx="2259">
                  <c:v>7.7698295901810393E-3</c:v>
                </c:pt>
                <c:pt idx="2260">
                  <c:v>7.7663908227418041E-3</c:v>
                </c:pt>
                <c:pt idx="2261">
                  <c:v>7.7629698234600256E-3</c:v>
                </c:pt>
                <c:pt idx="2262">
                  <c:v>7.7595665921543436E-3</c:v>
                </c:pt>
                <c:pt idx="2263">
                  <c:v>7.7561811286442879E-3</c:v>
                </c:pt>
                <c:pt idx="2264">
                  <c:v>7.7528134327507145E-3</c:v>
                </c:pt>
                <c:pt idx="2265">
                  <c:v>7.749463504294259E-3</c:v>
                </c:pt>
                <c:pt idx="2266">
                  <c:v>7.7462757407369409E-3</c:v>
                </c:pt>
                <c:pt idx="2267">
                  <c:v>7.7429601476695087E-3</c:v>
                </c:pt>
                <c:pt idx="2268">
                  <c:v>7.7396623211170024E-3</c:v>
                </c:pt>
                <c:pt idx="2269">
                  <c:v>7.7363822609051169E-3</c:v>
                </c:pt>
                <c:pt idx="2270">
                  <c:v>7.7331199668599915E-3</c:v>
                </c:pt>
                <c:pt idx="2271">
                  <c:v>7.7298754388095414E-3</c:v>
                </c:pt>
                <c:pt idx="2272">
                  <c:v>7.7266486765823483E-3</c:v>
                </c:pt>
                <c:pt idx="2273">
                  <c:v>7.7234396800076599E-3</c:v>
                </c:pt>
                <c:pt idx="2274">
                  <c:v>7.720248448915612E-3</c:v>
                </c:pt>
                <c:pt idx="2275">
                  <c:v>7.7170749831378949E-3</c:v>
                </c:pt>
                <c:pt idx="2276">
                  <c:v>7.7139192825066427E-3</c:v>
                </c:pt>
                <c:pt idx="2277">
                  <c:v>7.710781346854656E-3</c:v>
                </c:pt>
                <c:pt idx="2278">
                  <c:v>7.7076611760165115E-3</c:v>
                </c:pt>
                <c:pt idx="2279">
                  <c:v>7.7045587698270079E-3</c:v>
                </c:pt>
                <c:pt idx="2280">
                  <c:v>7.7014741281220545E-3</c:v>
                </c:pt>
                <c:pt idx="2281">
                  <c:v>7.6984072507386703E-3</c:v>
                </c:pt>
                <c:pt idx="2282">
                  <c:v>7.6953581375149849E-3</c:v>
                </c:pt>
                <c:pt idx="2283">
                  <c:v>7.6923267882893498E-3</c:v>
                </c:pt>
                <c:pt idx="2284">
                  <c:v>7.6893132029014488E-3</c:v>
                </c:pt>
                <c:pt idx="2285">
                  <c:v>7.6863173811927421E-3</c:v>
                </c:pt>
                <c:pt idx="2286">
                  <c:v>7.6833393230038016E-3</c:v>
                </c:pt>
                <c:pt idx="2287">
                  <c:v>7.680379028178308E-3</c:v>
                </c:pt>
                <c:pt idx="2288">
                  <c:v>7.6774364965586095E-3</c:v>
                </c:pt>
                <c:pt idx="2289">
                  <c:v>7.6745117279901631E-3</c:v>
                </c:pt>
                <c:pt idx="2290">
                  <c:v>7.6716047223175377E-3</c:v>
                </c:pt>
                <c:pt idx="2291">
                  <c:v>7.6687154793875223E-3</c:v>
                </c:pt>
                <c:pt idx="2292">
                  <c:v>7.6658439990473504E-3</c:v>
                </c:pt>
                <c:pt idx="2293">
                  <c:v>7.6629902811453654E-3</c:v>
                </c:pt>
                <c:pt idx="2294">
                  <c:v>7.660154325530133E-3</c:v>
                </c:pt>
                <c:pt idx="2295">
                  <c:v>7.657336132051773E-3</c:v>
                </c:pt>
                <c:pt idx="2296">
                  <c:v>7.6545357005619596E-3</c:v>
                </c:pt>
                <c:pt idx="2297">
                  <c:v>7.6517530309121451E-3</c:v>
                </c:pt>
                <c:pt idx="2298">
                  <c:v>7.6489881229555579E-3</c:v>
                </c:pt>
                <c:pt idx="2299">
                  <c:v>7.6462409765456485E-3</c:v>
                </c:pt>
                <c:pt idx="2300">
                  <c:v>7.6435115915374219E-3</c:v>
                </c:pt>
                <c:pt idx="2301">
                  <c:v>7.6407999677867711E-3</c:v>
                </c:pt>
                <c:pt idx="2302">
                  <c:v>7.6381061051498111E-3</c:v>
                </c:pt>
                <c:pt idx="2303">
                  <c:v>7.6354300034844336E-3</c:v>
                </c:pt>
                <c:pt idx="2304">
                  <c:v>7.6327716626491959E-3</c:v>
                </c:pt>
                <c:pt idx="2305">
                  <c:v>7.630131082503544E-3</c:v>
                </c:pt>
                <c:pt idx="2306">
                  <c:v>7.6275082629078117E-3</c:v>
                </c:pt>
                <c:pt idx="2307">
                  <c:v>7.6249032037234432E-3</c:v>
                </c:pt>
                <c:pt idx="2308">
                  <c:v>7.6213933321031598E-3</c:v>
                </c:pt>
                <c:pt idx="2309">
                  <c:v>7.6188312981533618E-3</c:v>
                </c:pt>
                <c:pt idx="2310">
                  <c:v>7.6162870249209475E-3</c:v>
                </c:pt>
                <c:pt idx="2311">
                  <c:v>7.6137605122707655E-3</c:v>
                </c:pt>
                <c:pt idx="2312">
                  <c:v>7.6112517600687704E-3</c:v>
                </c:pt>
                <c:pt idx="2313">
                  <c:v>7.6090226101881439E-3</c:v>
                </c:pt>
                <c:pt idx="2314">
                  <c:v>7.6062875364762443E-3</c:v>
                </c:pt>
                <c:pt idx="2315">
                  <c:v>7.6038320648220371E-3</c:v>
                </c:pt>
                <c:pt idx="2316">
                  <c:v>7.6013943530875592E-3</c:v>
                </c:pt>
                <c:pt idx="2317">
                  <c:v>7.5992216309393075E-3</c:v>
                </c:pt>
                <c:pt idx="2318">
                  <c:v>7.5965722088625828E-3</c:v>
                </c:pt>
                <c:pt idx="2319">
                  <c:v>7.5941877761159177E-3</c:v>
                </c:pt>
                <c:pt idx="2320">
                  <c:v>7.591821102776424E-3</c:v>
                </c:pt>
                <c:pt idx="2321">
                  <c:v>7.5893948863577235E-3</c:v>
                </c:pt>
                <c:pt idx="2322">
                  <c:v>7.5859680346432867E-3</c:v>
                </c:pt>
                <c:pt idx="2323">
                  <c:v>7.5836623452694152E-3</c:v>
                </c:pt>
                <c:pt idx="2324">
                  <c:v>7.5813744139887618E-3</c:v>
                </c:pt>
                <c:pt idx="2325">
                  <c:v>7.5791042406809783E-3</c:v>
                </c:pt>
                <c:pt idx="2326">
                  <c:v>7.5768518252257167E-3</c:v>
                </c:pt>
                <c:pt idx="2327">
                  <c:v>7.5746171675037388E-3</c:v>
                </c:pt>
                <c:pt idx="2328">
                  <c:v>7.5724002673971391E-3</c:v>
                </c:pt>
                <c:pt idx="2329">
                  <c:v>7.570201124788678E-3</c:v>
                </c:pt>
                <c:pt idx="2330">
                  <c:v>7.5680197395622262E-3</c:v>
                </c:pt>
                <c:pt idx="2331">
                  <c:v>7.5658561116018763E-3</c:v>
                </c:pt>
                <c:pt idx="2332">
                  <c:v>7.5637102407939416E-3</c:v>
                </c:pt>
                <c:pt idx="2333">
                  <c:v>7.5615821270251793E-3</c:v>
                </c:pt>
                <c:pt idx="2334">
                  <c:v>7.5594717701821246E-3</c:v>
                </c:pt>
                <c:pt idx="2335">
                  <c:v>7.5573791701537552E-3</c:v>
                </c:pt>
                <c:pt idx="2336">
                  <c:v>7.5553043268299369E-3</c:v>
                </c:pt>
                <c:pt idx="2337">
                  <c:v>7.5532472401000916E-3</c:v>
                </c:pt>
                <c:pt idx="2338">
                  <c:v>7.5512079098560836E-3</c:v>
                </c:pt>
                <c:pt idx="2339">
                  <c:v>7.5491863359897771E-3</c:v>
                </c:pt>
                <c:pt idx="2340">
                  <c:v>7.5471825183945906E-3</c:v>
                </c:pt>
                <c:pt idx="2341">
                  <c:v>7.545196456964387E-3</c:v>
                </c:pt>
                <c:pt idx="2342">
                  <c:v>7.5432281515943611E-3</c:v>
                </c:pt>
                <c:pt idx="2343">
                  <c:v>7.541277602180152E-3</c:v>
                </c:pt>
                <c:pt idx="2344">
                  <c:v>7.539344808619175E-3</c:v>
                </c:pt>
                <c:pt idx="2345">
                  <c:v>7.5374297708086235E-3</c:v>
                </c:pt>
                <c:pt idx="2346">
                  <c:v>7.5355324886479114E-3</c:v>
                </c:pt>
                <c:pt idx="2347">
                  <c:v>7.5336529620362302E-3</c:v>
                </c:pt>
                <c:pt idx="2348">
                  <c:v>7.5317911908745483E-3</c:v>
                </c:pt>
                <c:pt idx="2349">
                  <c:v>7.5299471750642777E-3</c:v>
                </c:pt>
                <c:pt idx="2350">
                  <c:v>7.5281209145077188E-3</c:v>
                </c:pt>
                <c:pt idx="2351">
                  <c:v>7.5263124091087263E-3</c:v>
                </c:pt>
                <c:pt idx="2352">
                  <c:v>7.5245216587718211E-3</c:v>
                </c:pt>
                <c:pt idx="2353">
                  <c:v>7.522748663401968E-3</c:v>
                </c:pt>
                <c:pt idx="2354">
                  <c:v>7.5209934229054642E-3</c:v>
                </c:pt>
                <c:pt idx="2355">
                  <c:v>7.5192559371897172E-3</c:v>
                </c:pt>
                <c:pt idx="2356">
                  <c:v>7.5175362061625783E-3</c:v>
                </c:pt>
                <c:pt idx="2357">
                  <c:v>7.5158342297338976E-3</c:v>
                </c:pt>
                <c:pt idx="2358">
                  <c:v>7.5141500078126366E-3</c:v>
                </c:pt>
                <c:pt idx="2359">
                  <c:v>7.5124835403106438E-3</c:v>
                </c:pt>
                <c:pt idx="2360">
                  <c:v>7.5108348271393233E-3</c:v>
                </c:pt>
                <c:pt idx="2361">
                  <c:v>7.5092038682116335E-3</c:v>
                </c:pt>
                <c:pt idx="2362">
                  <c:v>7.5075906634416434E-3</c:v>
                </c:pt>
                <c:pt idx="2363">
                  <c:v>7.5059952127436436E-3</c:v>
                </c:pt>
                <c:pt idx="2364">
                  <c:v>7.5044175160334792E-3</c:v>
                </c:pt>
                <c:pt idx="2365">
                  <c:v>7.5028575732278835E-3</c:v>
                </c:pt>
                <c:pt idx="2366">
                  <c:v>7.501315384244478E-3</c:v>
                </c:pt>
                <c:pt idx="2367">
                  <c:v>7.4997909490011061E-3</c:v>
                </c:pt>
                <c:pt idx="2368">
                  <c:v>7.4982842674180539E-3</c:v>
                </c:pt>
                <c:pt idx="2369">
                  <c:v>7.4967953394151632E-3</c:v>
                </c:pt>
                <c:pt idx="2370">
                  <c:v>7.4953241649136082E-3</c:v>
                </c:pt>
                <c:pt idx="2371">
                  <c:v>7.4938707438361174E-3</c:v>
                </c:pt>
                <c:pt idx="2372">
                  <c:v>7.4924350761054193E-3</c:v>
                </c:pt>
                <c:pt idx="2373">
                  <c:v>7.4910171616460186E-3</c:v>
                </c:pt>
                <c:pt idx="2374">
                  <c:v>7.4896170003824203E-3</c:v>
                </c:pt>
                <c:pt idx="2375">
                  <c:v>7.4882345922411275E-3</c:v>
                </c:pt>
                <c:pt idx="2376">
                  <c:v>7.4868699371490877E-3</c:v>
                </c:pt>
                <c:pt idx="2377">
                  <c:v>7.4855230350334701E-3</c:v>
                </c:pt>
                <c:pt idx="2378">
                  <c:v>7.4841938858236645E-3</c:v>
                </c:pt>
                <c:pt idx="2379">
                  <c:v>7.482882489449505E-3</c:v>
                </c:pt>
                <c:pt idx="2380">
                  <c:v>7.4815888458414914E-3</c:v>
                </c:pt>
                <c:pt idx="2381">
                  <c:v>7.4803129549312342E-3</c:v>
                </c:pt>
                <c:pt idx="2382">
                  <c:v>7.4790548166510096E-3</c:v>
                </c:pt>
                <c:pt idx="2383">
                  <c:v>7.4778144309346484E-3</c:v>
                </c:pt>
                <c:pt idx="2384">
                  <c:v>7.4765917977168694E-3</c:v>
                </c:pt>
                <c:pt idx="2385">
                  <c:v>7.4753869169323917E-3</c:v>
                </c:pt>
                <c:pt idx="2386">
                  <c:v>7.4741997885177103E-3</c:v>
                </c:pt>
                <c:pt idx="2387">
                  <c:v>7.4730304124104308E-3</c:v>
                </c:pt>
                <c:pt idx="2388">
                  <c:v>7.4718787885486027E-3</c:v>
                </c:pt>
                <c:pt idx="2389">
                  <c:v>7.4707449168711637E-3</c:v>
                </c:pt>
                <c:pt idx="2390">
                  <c:v>7.4696287973181619E-3</c:v>
                </c:pt>
                <c:pt idx="2391">
                  <c:v>7.4685304298307553E-3</c:v>
                </c:pt>
                <c:pt idx="2392">
                  <c:v>7.4674498143507684E-3</c:v>
                </c:pt>
                <c:pt idx="2393">
                  <c:v>7.4663869508213576E-3</c:v>
                </c:pt>
                <c:pt idx="2394">
                  <c:v>7.4653418391861237E-3</c:v>
                </c:pt>
                <c:pt idx="2395">
                  <c:v>7.4643144793895555E-3</c:v>
                </c:pt>
                <c:pt idx="2396">
                  <c:v>7.4633048713776962E-3</c:v>
                </c:pt>
                <c:pt idx="2397">
                  <c:v>7.462313015097477E-3</c:v>
                </c:pt>
                <c:pt idx="2398">
                  <c:v>7.4613389104956074E-3</c:v>
                </c:pt>
                <c:pt idx="2399">
                  <c:v>7.4603825575214611E-3</c:v>
                </c:pt>
                <c:pt idx="2400">
                  <c:v>7.4594439561239678E-3</c:v>
                </c:pt>
                <c:pt idx="2401">
                  <c:v>7.4585231062538337E-3</c:v>
                </c:pt>
                <c:pt idx="2402">
                  <c:v>7.457620007861987E-3</c:v>
                </c:pt>
                <c:pt idx="2403">
                  <c:v>7.456734660901132E-3</c:v>
                </c:pt>
                <c:pt idx="2404">
                  <c:v>7.4558670653239734E-3</c:v>
                </c:pt>
                <c:pt idx="2405">
                  <c:v>7.4550172210849919E-3</c:v>
                </c:pt>
                <c:pt idx="2406">
                  <c:v>7.4541851281393345E-3</c:v>
                </c:pt>
                <c:pt idx="2407">
                  <c:v>7.4533707864428145E-3</c:v>
                </c:pt>
                <c:pt idx="2408">
                  <c:v>7.4525741959525771E-3</c:v>
                </c:pt>
                <c:pt idx="2409">
                  <c:v>7.4517953566262118E-3</c:v>
                </c:pt>
                <c:pt idx="2410">
                  <c:v>7.4510342684230846E-3</c:v>
                </c:pt>
                <c:pt idx="2411">
                  <c:v>7.4502909313023391E-3</c:v>
                </c:pt>
                <c:pt idx="2412">
                  <c:v>7.4495653452251176E-3</c:v>
                </c:pt>
                <c:pt idx="2413">
                  <c:v>7.4488575101527843E-3</c:v>
                </c:pt>
                <c:pt idx="2414">
                  <c:v>7.4481674260480357E-3</c:v>
                </c:pt>
                <c:pt idx="2415">
                  <c:v>7.4474950928746786E-3</c:v>
                </c:pt>
                <c:pt idx="2416">
                  <c:v>7.4468405105967417E-3</c:v>
                </c:pt>
                <c:pt idx="2417">
                  <c:v>7.4462036791798081E-3</c:v>
                </c:pt>
                <c:pt idx="2418">
                  <c:v>7.445584598590127E-3</c:v>
                </c:pt>
                <c:pt idx="2419">
                  <c:v>7.4449832687952799E-3</c:v>
                </c:pt>
                <c:pt idx="2420">
                  <c:v>7.4443996897630704E-3</c:v>
                </c:pt>
                <c:pt idx="2421">
                  <c:v>7.4438808753163688E-3</c:v>
                </c:pt>
                <c:pt idx="2422">
                  <c:v>7.4433340545082115E-3</c:v>
                </c:pt>
                <c:pt idx="2423">
                  <c:v>7.442804984732829E-3</c:v>
                </c:pt>
                <c:pt idx="2424">
                  <c:v>7.4422936659623209E-3</c:v>
                </c:pt>
                <c:pt idx="2425">
                  <c:v>7.4418000981692272E-3</c:v>
                </c:pt>
                <c:pt idx="2426">
                  <c:v>7.4413242813274197E-3</c:v>
                </c:pt>
                <c:pt idx="2427">
                  <c:v>7.4408662154120961E-3</c:v>
                </c:pt>
                <c:pt idx="2428">
                  <c:v>7.4404259003982356E-3</c:v>
                </c:pt>
                <c:pt idx="2429">
                  <c:v>7.4400033362632505E-3</c:v>
                </c:pt>
                <c:pt idx="2430">
                  <c:v>7.4395985229843316E-3</c:v>
                </c:pt>
                <c:pt idx="2431">
                  <c:v>7.4392114605400014E-3</c:v>
                </c:pt>
                <c:pt idx="2432">
                  <c:v>7.4388421489098872E-3</c:v>
                </c:pt>
                <c:pt idx="2433">
                  <c:v>7.4384905880745013E-3</c:v>
                </c:pt>
                <c:pt idx="2434">
                  <c:v>7.4381567780150227E-3</c:v>
                </c:pt>
                <c:pt idx="2435">
                  <c:v>7.4378407187139575E-3</c:v>
                </c:pt>
                <c:pt idx="2436">
                  <c:v>7.4375424101540332E-3</c:v>
                </c:pt>
                <c:pt idx="2437">
                  <c:v>7.4372618523199704E-3</c:v>
                </c:pt>
                <c:pt idx="2438">
                  <c:v>7.4369990451969336E-3</c:v>
                </c:pt>
                <c:pt idx="2439">
                  <c:v>7.4367539886967893E-3</c:v>
                </c:pt>
                <c:pt idx="2440">
                  <c:v>7.436526645078545E-3</c:v>
                </c:pt>
                <c:pt idx="2441">
                  <c:v>7.4363168777998095E-3</c:v>
                </c:pt>
                <c:pt idx="2442">
                  <c:v>7.4361245343080107E-3</c:v>
                </c:pt>
                <c:pt idx="2443">
                  <c:v>7.4359494620523476E-3</c:v>
                </c:pt>
                <c:pt idx="2444">
                  <c:v>7.4357915084826819E-3</c:v>
                </c:pt>
                <c:pt idx="2445">
                  <c:v>7.4356505210502067E-3</c:v>
                </c:pt>
                <c:pt idx="2446">
                  <c:v>7.4355263472063336E-3</c:v>
                </c:pt>
                <c:pt idx="2447">
                  <c:v>7.4354188344044701E-3</c:v>
                </c:pt>
                <c:pt idx="2448">
                  <c:v>7.4353278300977989E-3</c:v>
                </c:pt>
                <c:pt idx="2449">
                  <c:v>7.4352531817410555E-3</c:v>
                </c:pt>
                <c:pt idx="2450">
                  <c:v>7.4351947367898609E-3</c:v>
                </c:pt>
                <c:pt idx="2451">
                  <c:v>7.4351523427002774E-3</c:v>
                </c:pt>
                <c:pt idx="2452">
                  <c:v>7.4351258469296964E-3</c:v>
                </c:pt>
                <c:pt idx="2453">
                  <c:v>7.4351150969355108E-3</c:v>
                </c:pt>
                <c:pt idx="2454">
                  <c:v>7.4351199401764406E-3</c:v>
                </c:pt>
                <c:pt idx="2455">
                  <c:v>7.4351402241118704E-3</c:v>
                </c:pt>
                <c:pt idx="2456">
                  <c:v>7.4351757962016285E-3</c:v>
                </c:pt>
                <c:pt idx="2457">
                  <c:v>7.4352265039068699E-3</c:v>
                </c:pt>
                <c:pt idx="2458">
                  <c:v>7.4352921946883093E-3</c:v>
                </c:pt>
                <c:pt idx="2459">
                  <c:v>7.4353727160084305E-3</c:v>
                </c:pt>
                <c:pt idx="2460">
                  <c:v>7.4354679153297194E-3</c:v>
                </c:pt>
                <c:pt idx="2461">
                  <c:v>7.4355776401155461E-3</c:v>
                </c:pt>
                <c:pt idx="2462">
                  <c:v>7.4357017378290603E-3</c:v>
                </c:pt>
                <c:pt idx="2463">
                  <c:v>7.4358400559349606E-3</c:v>
                </c:pt>
                <c:pt idx="2464">
                  <c:v>7.4360153508238715E-3</c:v>
                </c:pt>
                <c:pt idx="2465">
                  <c:v>7.4361836275614705E-3</c:v>
                </c:pt>
                <c:pt idx="2466">
                  <c:v>7.4363656452965049E-3</c:v>
                </c:pt>
                <c:pt idx="2467">
                  <c:v>7.4365612514956667E-3</c:v>
                </c:pt>
                <c:pt idx="2468">
                  <c:v>7.4367702936256478E-3</c:v>
                </c:pt>
                <c:pt idx="2469">
                  <c:v>7.4369926191540266E-3</c:v>
                </c:pt>
                <c:pt idx="2470">
                  <c:v>7.4372280755477171E-3</c:v>
                </c:pt>
                <c:pt idx="2471">
                  <c:v>7.4374765102754037E-3</c:v>
                </c:pt>
                <c:pt idx="2472">
                  <c:v>7.4377377708048859E-3</c:v>
                </c:pt>
                <c:pt idx="2473">
                  <c:v>7.437908681337424E-3</c:v>
                </c:pt>
                <c:pt idx="2474">
                  <c:v>7.4381943678489826E-3</c:v>
                </c:pt>
                <c:pt idx="2475">
                  <c:v>7.4384924294217392E-3</c:v>
                </c:pt>
                <c:pt idx="2476">
                  <c:v>7.4388027131104817E-3</c:v>
                </c:pt>
                <c:pt idx="2477">
                  <c:v>7.4391250659702202E-3</c:v>
                </c:pt>
                <c:pt idx="2478">
                  <c:v>7.4394593350559646E-3</c:v>
                </c:pt>
                <c:pt idx="2479">
                  <c:v>7.439805367423169E-3</c:v>
                </c:pt>
                <c:pt idx="2480">
                  <c:v>7.4401630101275096E-3</c:v>
                </c:pt>
                <c:pt idx="2481">
                  <c:v>7.4405321102248845E-3</c:v>
                </c:pt>
                <c:pt idx="2482">
                  <c:v>7.4409125147711919E-3</c:v>
                </c:pt>
                <c:pt idx="2483">
                  <c:v>7.441304070822552E-3</c:v>
                </c:pt>
                <c:pt idx="2484">
                  <c:v>7.441706625435085E-3</c:v>
                </c:pt>
                <c:pt idx="2485">
                  <c:v>7.4421200256653552E-3</c:v>
                </c:pt>
                <c:pt idx="2486">
                  <c:v>7.442544118569927E-3</c:v>
                </c:pt>
                <c:pt idx="2487">
                  <c:v>7.4429787512053647E-3</c:v>
                </c:pt>
                <c:pt idx="2488">
                  <c:v>7.4434237706275663E-3</c:v>
                </c:pt>
                <c:pt idx="2489">
                  <c:v>7.4438790238944286E-3</c:v>
                </c:pt>
                <c:pt idx="2490">
                  <c:v>7.4443443580618496E-3</c:v>
                </c:pt>
                <c:pt idx="2491">
                  <c:v>7.4448196201870598E-3</c:v>
                </c:pt>
                <c:pt idx="2492">
                  <c:v>7.4453046828193425E-3</c:v>
                </c:pt>
                <c:pt idx="2493">
                  <c:v>7.4457995204799676E-3</c:v>
                </c:pt>
                <c:pt idx="2494">
                  <c:v>7.446304133183812E-3</c:v>
                </c:pt>
                <c:pt idx="2495">
                  <c:v>7.4468185209450866E-3</c:v>
                </c:pt>
                <c:pt idx="2496">
                  <c:v>7.4473426837788903E-3</c:v>
                </c:pt>
                <c:pt idx="2497">
                  <c:v>7.4478766217005443E-3</c:v>
                </c:pt>
                <c:pt idx="2498">
                  <c:v>7.4484203347255917E-3</c:v>
                </c:pt>
                <c:pt idx="2499">
                  <c:v>7.4489738228695757E-3</c:v>
                </c:pt>
                <c:pt idx="2500">
                  <c:v>7.4495370861491494E-3</c:v>
                </c:pt>
                <c:pt idx="2501">
                  <c:v>7.4501101245803003E-3</c:v>
                </c:pt>
                <c:pt idx="2502">
                  <c:v>7.4506929381801257E-3</c:v>
                </c:pt>
                <c:pt idx="2503">
                  <c:v>7.4512855269648348E-3</c:v>
                </c:pt>
                <c:pt idx="2504">
                  <c:v>7.4518878909519692E-3</c:v>
                </c:pt>
                <c:pt idx="2505">
                  <c:v>7.4525000301597366E-3</c:v>
                </c:pt>
                <c:pt idx="2506">
                  <c:v>7.4531219446050123E-3</c:v>
                </c:pt>
                <c:pt idx="2507">
                  <c:v>7.4537536343066702E-3</c:v>
                </c:pt>
                <c:pt idx="2508">
                  <c:v>7.4543950992826957E-3</c:v>
                </c:pt>
                <c:pt idx="2509">
                  <c:v>7.4550463395517408E-3</c:v>
                </c:pt>
                <c:pt idx="2510">
                  <c:v>7.4557073551326791E-3</c:v>
                </c:pt>
                <c:pt idx="2511">
                  <c:v>7.4563781460450507E-3</c:v>
                </c:pt>
                <c:pt idx="2512">
                  <c:v>7.4570587123081733E-3</c:v>
                </c:pt>
                <c:pt idx="2513">
                  <c:v>7.457749053942031E-3</c:v>
                </c:pt>
                <c:pt idx="2514">
                  <c:v>7.4584491709668299E-3</c:v>
                </c:pt>
                <c:pt idx="2515">
                  <c:v>7.4591590634023319E-3</c:v>
                </c:pt>
                <c:pt idx="2516">
                  <c:v>7.4598787312696313E-3</c:v>
                </c:pt>
                <c:pt idx="2517">
                  <c:v>7.4606081745896002E-3</c:v>
                </c:pt>
                <c:pt idx="2518">
                  <c:v>7.4613473933837771E-3</c:v>
                </c:pt>
                <c:pt idx="2519">
                  <c:v>7.462096387673256E-3</c:v>
                </c:pt>
                <c:pt idx="2520">
                  <c:v>7.4628551574800195E-3</c:v>
                </c:pt>
                <c:pt idx="2521">
                  <c:v>7.4636237028260499E-3</c:v>
                </c:pt>
                <c:pt idx="2522">
                  <c:v>7.4644020237339959E-3</c:v>
                </c:pt>
                <c:pt idx="2523">
                  <c:v>7.4651901202262838E-3</c:v>
                </c:pt>
                <c:pt idx="2524">
                  <c:v>7.4659879923257844E-3</c:v>
                </c:pt>
                <c:pt idx="2525">
                  <c:v>7.4667956400558122E-3</c:v>
                </c:pt>
                <c:pt idx="2526">
                  <c:v>7.4676130634399041E-3</c:v>
                </c:pt>
                <c:pt idx="2527">
                  <c:v>7.4684402625018187E-3</c:v>
                </c:pt>
                <c:pt idx="2528">
                  <c:v>7.469277237265759E-3</c:v>
                </c:pt>
                <c:pt idx="2529">
                  <c:v>7.4701239877559278E-3</c:v>
                </c:pt>
                <c:pt idx="2530">
                  <c:v>7.470980513996972E-3</c:v>
                </c:pt>
                <c:pt idx="2531">
                  <c:v>7.4718468160139828E-3</c:v>
                </c:pt>
                <c:pt idx="2532">
                  <c:v>7.4727228938320511E-3</c:v>
                </c:pt>
                <c:pt idx="2533">
                  <c:v>7.4736087474769342E-3</c:v>
                </c:pt>
                <c:pt idx="2534">
                  <c:v>7.474504376973945E-3</c:v>
                </c:pt>
                <c:pt idx="2535">
                  <c:v>7.4754097823490628E-3</c:v>
                </c:pt>
                <c:pt idx="2536">
                  <c:v>7.4763249636295992E-3</c:v>
                </c:pt>
                <c:pt idx="2537">
                  <c:v>7.4772499208410892E-3</c:v>
                </c:pt>
                <c:pt idx="2538">
                  <c:v>7.4781846540110664E-3</c:v>
                </c:pt>
                <c:pt idx="2539">
                  <c:v>7.4791291631666201E-3</c:v>
                </c:pt>
                <c:pt idx="2540">
                  <c:v>7.4800834483355061E-3</c:v>
                </c:pt>
                <c:pt idx="2541">
                  <c:v>7.4810475095450357E-3</c:v>
                </c:pt>
                <c:pt idx="2542">
                  <c:v>7.4820213468234087E-3</c:v>
                </c:pt>
                <c:pt idx="2543">
                  <c:v>7.4830049601988247E-3</c:v>
                </c:pt>
                <c:pt idx="2544">
                  <c:v>7.4839983497005935E-3</c:v>
                </c:pt>
                <c:pt idx="2545">
                  <c:v>7.4850015153569149E-3</c:v>
                </c:pt>
                <c:pt idx="2546">
                  <c:v>7.4860144571970988E-3</c:v>
                </c:pt>
                <c:pt idx="2547">
                  <c:v>7.4870371752508991E-3</c:v>
                </c:pt>
                <c:pt idx="2548">
                  <c:v>7.4880696695480697E-3</c:v>
                </c:pt>
                <c:pt idx="2549">
                  <c:v>7.4891119401183648E-3</c:v>
                </c:pt>
                <c:pt idx="2550">
                  <c:v>7.4901639869924264E-3</c:v>
                </c:pt>
                <c:pt idx="2551">
                  <c:v>7.4912258102006746E-3</c:v>
                </c:pt>
                <c:pt idx="2552">
                  <c:v>7.4922974097741957E-3</c:v>
                </c:pt>
                <c:pt idx="2553">
                  <c:v>7.4933787857438539E-3</c:v>
                </c:pt>
                <c:pt idx="2554">
                  <c:v>7.4944699381416235E-3</c:v>
                </c:pt>
                <c:pt idx="2555">
                  <c:v>7.495570866998813E-3</c:v>
                </c:pt>
                <c:pt idx="2556">
                  <c:v>7.4966815723476188E-3</c:v>
                </c:pt>
                <c:pt idx="2557">
                  <c:v>7.4978020542206814E-3</c:v>
                </c:pt>
                <c:pt idx="2558">
                  <c:v>7.4989323126501972E-3</c:v>
                </c:pt>
                <c:pt idx="2559">
                  <c:v>7.500072347669251E-3</c:v>
                </c:pt>
                <c:pt idx="2560">
                  <c:v>7.5012221593111494E-3</c:v>
                </c:pt>
                <c:pt idx="2561">
                  <c:v>7.5023817476087551E-3</c:v>
                </c:pt>
                <c:pt idx="2562">
                  <c:v>7.5035511125967069E-3</c:v>
                </c:pt>
                <c:pt idx="2563">
                  <c:v>7.5047302543083116E-3</c:v>
                </c:pt>
                <c:pt idx="2564">
                  <c:v>7.5059191727784302E-3</c:v>
                </c:pt>
                <c:pt idx="2565">
                  <c:v>7.5071178680412576E-3</c:v>
                </c:pt>
                <c:pt idx="2566">
                  <c:v>7.5083263401320988E-3</c:v>
                </c:pt>
                <c:pt idx="2567">
                  <c:v>7.5095445890855927E-3</c:v>
                </c:pt>
                <c:pt idx="2568">
                  <c:v>7.5109488453184436E-3</c:v>
                </c:pt>
                <c:pt idx="2569">
                  <c:v>7.5121880448125733E-3</c:v>
                </c:pt>
                <c:pt idx="2570">
                  <c:v>7.5134370212819324E-3</c:v>
                </c:pt>
                <c:pt idx="2571">
                  <c:v>7.5146957747631582E-3</c:v>
                </c:pt>
                <c:pt idx="2572">
                  <c:v>7.5159643052924441E-3</c:v>
                </c:pt>
                <c:pt idx="2573">
                  <c:v>7.5172426129073155E-3</c:v>
                </c:pt>
                <c:pt idx="2574">
                  <c:v>7.518530697644632E-3</c:v>
                </c:pt>
                <c:pt idx="2575">
                  <c:v>7.519828559541919E-3</c:v>
                </c:pt>
                <c:pt idx="2576">
                  <c:v>7.5211361986369241E-3</c:v>
                </c:pt>
                <c:pt idx="2577">
                  <c:v>7.5224536149678389E-3</c:v>
                </c:pt>
                <c:pt idx="2578">
                  <c:v>7.5237808085728552E-3</c:v>
                </c:pt>
                <c:pt idx="2579">
                  <c:v>7.5251177794908308E-3</c:v>
                </c:pt>
                <c:pt idx="2580">
                  <c:v>7.5264645277604014E-3</c:v>
                </c:pt>
                <c:pt idx="2581">
                  <c:v>7.5276403438028104E-3</c:v>
                </c:pt>
                <c:pt idx="2582">
                  <c:v>7.5291873565122014E-3</c:v>
                </c:pt>
                <c:pt idx="2583">
                  <c:v>7.5305634370732566E-3</c:v>
                </c:pt>
                <c:pt idx="2584">
                  <c:v>7.5319492951446687E-3</c:v>
                </c:pt>
                <c:pt idx="2585">
                  <c:v>7.5333449307668499E-3</c:v>
                </c:pt>
                <c:pt idx="2586">
                  <c:v>7.5347503439802122E-3</c:v>
                </c:pt>
                <c:pt idx="2587">
                  <c:v>7.5361655348256118E-3</c:v>
                </c:pt>
                <c:pt idx="2588">
                  <c:v>7.5375905033443491E-3</c:v>
                </c:pt>
                <c:pt idx="2589">
                  <c:v>7.5390252495781684E-3</c:v>
                </c:pt>
                <c:pt idx="2590">
                  <c:v>7.5404697735683701E-3</c:v>
                </c:pt>
                <c:pt idx="2591">
                  <c:v>7.5419240753571426E-3</c:v>
                </c:pt>
                <c:pt idx="2592">
                  <c:v>7.5433881549868964E-3</c:v>
                </c:pt>
                <c:pt idx="2593">
                  <c:v>7.5448620125000421E-3</c:v>
                </c:pt>
                <c:pt idx="2594">
                  <c:v>7.5463456479401003E-3</c:v>
                </c:pt>
                <c:pt idx="2595">
                  <c:v>7.5478390613499258E-3</c:v>
                </c:pt>
                <c:pt idx="2596">
                  <c:v>7.549342252772373E-3</c:v>
                </c:pt>
                <c:pt idx="2597">
                  <c:v>7.550855222251851E-3</c:v>
                </c:pt>
                <c:pt idx="2598">
                  <c:v>7.5523779698325466E-3</c:v>
                </c:pt>
                <c:pt idx="2599">
                  <c:v>7.5539104955584246E-3</c:v>
                </c:pt>
                <c:pt idx="2600">
                  <c:v>7.5554527994741161E-3</c:v>
                </c:pt>
                <c:pt idx="2601">
                  <c:v>7.557004881624696E-3</c:v>
                </c:pt>
                <c:pt idx="2602">
                  <c:v>7.5585667420552394E-3</c:v>
                </c:pt>
                <c:pt idx="2603">
                  <c:v>7.5601383808110434E-3</c:v>
                </c:pt>
                <c:pt idx="2604">
                  <c:v>7.5617197979380713E-3</c:v>
                </c:pt>
                <c:pt idx="2605">
                  <c:v>7.5633109934825082E-3</c:v>
                </c:pt>
                <c:pt idx="2606">
                  <c:v>7.5649119674903176E-3</c:v>
                </c:pt>
                <c:pt idx="2607">
                  <c:v>7.5665227200083507E-3</c:v>
                </c:pt>
                <c:pt idx="2608">
                  <c:v>7.568143251083459E-3</c:v>
                </c:pt>
                <c:pt idx="2609">
                  <c:v>7.5697735607624939E-3</c:v>
                </c:pt>
                <c:pt idx="2610">
                  <c:v>7.571413649093639E-3</c:v>
                </c:pt>
                <c:pt idx="2611">
                  <c:v>7.5730635161237458E-3</c:v>
                </c:pt>
                <c:pt idx="2612">
                  <c:v>7.5747231619016642E-3</c:v>
                </c:pt>
                <c:pt idx="2613">
                  <c:v>7.5763925864751336E-3</c:v>
                </c:pt>
                <c:pt idx="2614">
                  <c:v>7.5780717898927819E-3</c:v>
                </c:pt>
                <c:pt idx="2615">
                  <c:v>7.5797607722039029E-3</c:v>
                </c:pt>
                <c:pt idx="2616">
                  <c:v>7.5814595334573465E-3</c:v>
                </c:pt>
                <c:pt idx="2617">
                  <c:v>7.5831680737028506E-3</c:v>
                </c:pt>
                <c:pt idx="2618">
                  <c:v>7.5848863929897092E-3</c:v>
                </c:pt>
                <c:pt idx="2619">
                  <c:v>7.5866144913681044E-3</c:v>
                </c:pt>
                <c:pt idx="2620">
                  <c:v>7.589020259522487E-3</c:v>
                </c:pt>
                <c:pt idx="2621">
                  <c:v>7.5907707828447692E-3</c:v>
                </c:pt>
                <c:pt idx="2622">
                  <c:v>7.5925310858466341E-3</c:v>
                </c:pt>
                <c:pt idx="2623">
                  <c:v>7.5943011685804182E-3</c:v>
                </c:pt>
                <c:pt idx="2624">
                  <c:v>7.596081031097577E-3</c:v>
                </c:pt>
                <c:pt idx="2625">
                  <c:v>7.5972315187669195E-3</c:v>
                </c:pt>
                <c:pt idx="2626">
                  <c:v>7.5996700956907056E-3</c:v>
                </c:pt>
                <c:pt idx="2627">
                  <c:v>7.6014792978717927E-3</c:v>
                </c:pt>
                <c:pt idx="2628">
                  <c:v>7.6032982800462679E-3</c:v>
                </c:pt>
                <c:pt idx="2629">
                  <c:v>7.60447905352512E-3</c:v>
                </c:pt>
                <c:pt idx="2630">
                  <c:v>7.6069655845889296E-3</c:v>
                </c:pt>
                <c:pt idx="2631">
                  <c:v>7.6088139070646628E-3</c:v>
                </c:pt>
                <c:pt idx="2632">
                  <c:v>7.6106720097486548E-3</c:v>
                </c:pt>
                <c:pt idx="2633">
                  <c:v>7.6133922062521829E-3</c:v>
                </c:pt>
                <c:pt idx="2634">
                  <c:v>7.6152747205606519E-3</c:v>
                </c:pt>
                <c:pt idx="2635">
                  <c:v>7.6171670150562039E-3</c:v>
                </c:pt>
                <c:pt idx="2636">
                  <c:v>7.619069089793754E-3</c:v>
                </c:pt>
                <c:pt idx="2637">
                  <c:v>7.6209809448288838E-3</c:v>
                </c:pt>
                <c:pt idx="2638">
                  <c:v>7.6229025802171746E-3</c:v>
                </c:pt>
                <c:pt idx="2639">
                  <c:v>7.6248339960148714E-3</c:v>
                </c:pt>
                <c:pt idx="2640">
                  <c:v>7.6267751922784403E-3</c:v>
                </c:pt>
                <c:pt idx="2641">
                  <c:v>7.6287261690645694E-3</c:v>
                </c:pt>
                <c:pt idx="2642">
                  <c:v>7.6306869264301698E-3</c:v>
                </c:pt>
                <c:pt idx="2643">
                  <c:v>7.6326574644321491E-3</c:v>
                </c:pt>
                <c:pt idx="2644">
                  <c:v>7.6346377831285252E-3</c:v>
                </c:pt>
                <c:pt idx="2645">
                  <c:v>7.6366278825768718E-3</c:v>
                </c:pt>
                <c:pt idx="2646">
                  <c:v>7.6386277628354262E-3</c:v>
                </c:pt>
                <c:pt idx="2647">
                  <c:v>7.6406374239624281E-3</c:v>
                </c:pt>
                <c:pt idx="2648">
                  <c:v>7.6426568660165574E-3</c:v>
                </c:pt>
                <c:pt idx="2649">
                  <c:v>7.6446860890564952E-3</c:v>
                </c:pt>
                <c:pt idx="2650">
                  <c:v>7.6467250931420297E-3</c:v>
                </c:pt>
                <c:pt idx="2651">
                  <c:v>7.6487738783325076E-3</c:v>
                </c:pt>
                <c:pt idx="2652">
                  <c:v>7.6508324446877152E-3</c:v>
                </c:pt>
                <c:pt idx="2653">
                  <c:v>7.6529007922672213E-3</c:v>
                </c:pt>
                <c:pt idx="2654">
                  <c:v>7.6549789211321408E-3</c:v>
                </c:pt>
                <c:pt idx="2655">
                  <c:v>7.6570668313429274E-3</c:v>
                </c:pt>
                <c:pt idx="2656">
                  <c:v>7.6591645229602545E-3</c:v>
                </c:pt>
                <c:pt idx="2657">
                  <c:v>7.6612719960454613E-3</c:v>
                </c:pt>
                <c:pt idx="2658">
                  <c:v>7.6633892506605492E-3</c:v>
                </c:pt>
                <c:pt idx="2659">
                  <c:v>7.6655162868668573E-3</c:v>
                </c:pt>
                <c:pt idx="2660">
                  <c:v>7.667653104726389E-3</c:v>
                </c:pt>
                <c:pt idx="2661">
                  <c:v>7.6697997043015881E-3</c:v>
                </c:pt>
                <c:pt idx="2662">
                  <c:v>7.6719560856553437E-3</c:v>
                </c:pt>
                <c:pt idx="2663">
                  <c:v>7.6741222488505446E-3</c:v>
                </c:pt>
                <c:pt idx="2664">
                  <c:v>7.6762981939503001E-3</c:v>
                </c:pt>
                <c:pt idx="2665">
                  <c:v>7.6784839210183838E-3</c:v>
                </c:pt>
                <c:pt idx="2666">
                  <c:v>7.6806794301181288E-3</c:v>
                </c:pt>
                <c:pt idx="2667">
                  <c:v>7.6828847213141925E-3</c:v>
                </c:pt>
                <c:pt idx="2668">
                  <c:v>7.6850997946705723E-3</c:v>
                </c:pt>
                <c:pt idx="2669">
                  <c:v>7.6873246502519275E-3</c:v>
                </c:pt>
                <c:pt idx="2670">
                  <c:v>7.6895592881233614E-3</c:v>
                </c:pt>
                <c:pt idx="2671">
                  <c:v>7.6918037083499756E-3</c:v>
                </c:pt>
                <c:pt idx="2672">
                  <c:v>7.6940579109975385E-3</c:v>
                </c:pt>
                <c:pt idx="2673">
                  <c:v>7.6963218961315942E-3</c:v>
                </c:pt>
                <c:pt idx="2674">
                  <c:v>7.6985956638183535E-3</c:v>
                </c:pt>
                <c:pt idx="2675">
                  <c:v>7.7008792141242477E-3</c:v>
                </c:pt>
                <c:pt idx="2676">
                  <c:v>7.7031725471157081E-3</c:v>
                </c:pt>
                <c:pt idx="2677">
                  <c:v>7.7054756628598311E-3</c:v>
                </c:pt>
                <c:pt idx="2678">
                  <c:v>7.7077885614239327E-3</c:v>
                </c:pt>
                <c:pt idx="2679">
                  <c:v>7.7101112428755525E-3</c:v>
                </c:pt>
                <c:pt idx="2680">
                  <c:v>7.7124437072822278E-3</c:v>
                </c:pt>
                <c:pt idx="2681">
                  <c:v>7.7145309313966237E-3</c:v>
                </c:pt>
                <c:pt idx="2682">
                  <c:v>7.7168822135964543E-3</c:v>
                </c:pt>
                <c:pt idx="2683">
                  <c:v>7.7192432787303034E-3</c:v>
                </c:pt>
                <c:pt idx="2684">
                  <c:v>7.7216141268672267E-3</c:v>
                </c:pt>
                <c:pt idx="2685">
                  <c:v>7.7239947580760582E-3</c:v>
                </c:pt>
                <c:pt idx="2686">
                  <c:v>7.7263851724262977E-3</c:v>
                </c:pt>
                <c:pt idx="2687">
                  <c:v>7.7287853699874454E-3</c:v>
                </c:pt>
                <c:pt idx="2688">
                  <c:v>7.7311953508294451E-3</c:v>
                </c:pt>
                <c:pt idx="2689">
                  <c:v>7.733615115022463E-3</c:v>
                </c:pt>
                <c:pt idx="2690">
                  <c:v>7.7360446626366652E-3</c:v>
                </c:pt>
                <c:pt idx="2691">
                  <c:v>7.738483993742884E-3</c:v>
                </c:pt>
                <c:pt idx="2692">
                  <c:v>7.7409331084123956E-3</c:v>
                </c:pt>
                <c:pt idx="2693">
                  <c:v>7.7433920067164763E-3</c:v>
                </c:pt>
                <c:pt idx="2694">
                  <c:v>7.7458606887266246E-3</c:v>
                </c:pt>
                <c:pt idx="2695">
                  <c:v>7.7483391545145608E-3</c:v>
                </c:pt>
                <c:pt idx="2696">
                  <c:v>7.7508274041526715E-3</c:v>
                </c:pt>
                <c:pt idx="2697">
                  <c:v>7.7533254377133431E-3</c:v>
                </c:pt>
                <c:pt idx="2698">
                  <c:v>7.7558332552689624E-3</c:v>
                </c:pt>
                <c:pt idx="2699">
                  <c:v>7.7583508568930259E-3</c:v>
                </c:pt>
                <c:pt idx="2700">
                  <c:v>7.7608782426583645E-3</c:v>
                </c:pt>
                <c:pt idx="2701">
                  <c:v>7.7634154126393629E-3</c:v>
                </c:pt>
                <c:pt idx="2702">
                  <c:v>7.7659623669088518E-3</c:v>
                </c:pt>
                <c:pt idx="2703">
                  <c:v>7.7685191055418823E-3</c:v>
                </c:pt>
                <c:pt idx="2704">
                  <c:v>7.7710856286123953E-3</c:v>
                </c:pt>
                <c:pt idx="2705">
                  <c:v>7.7736619361949977E-3</c:v>
                </c:pt>
                <c:pt idx="2706">
                  <c:v>7.7762480283651847E-3</c:v>
                </c:pt>
                <c:pt idx="2707">
                  <c:v>7.7788439051977853E-3</c:v>
                </c:pt>
                <c:pt idx="2708">
                  <c:v>7.7814495667687389E-3</c:v>
                </c:pt>
                <c:pt idx="2709">
                  <c:v>7.7840650131533184E-3</c:v>
                </c:pt>
                <c:pt idx="2710">
                  <c:v>7.7866902444285735E-3</c:v>
                </c:pt>
                <c:pt idx="2711">
                  <c:v>7.7893252606702212E-3</c:v>
                </c:pt>
                <c:pt idx="2712">
                  <c:v>7.7919700619553112E-3</c:v>
                </c:pt>
                <c:pt idx="2713">
                  <c:v>7.7946246483608927E-3</c:v>
                </c:pt>
                <c:pt idx="2714">
                  <c:v>7.7972890199637934E-3</c:v>
                </c:pt>
                <c:pt idx="2715">
                  <c:v>7.7999631768419508E-3</c:v>
                </c:pt>
                <c:pt idx="2716">
                  <c:v>7.8026471190733027E-3</c:v>
                </c:pt>
                <c:pt idx="2717">
                  <c:v>7.8053408467360086E-3</c:v>
                </c:pt>
                <c:pt idx="2718">
                  <c:v>7.8080443599080063E-3</c:v>
                </c:pt>
                <c:pt idx="2719">
                  <c:v>7.8107576586685656E-3</c:v>
                </c:pt>
                <c:pt idx="2720">
                  <c:v>7.8134807430962905E-3</c:v>
                </c:pt>
                <c:pt idx="2721">
                  <c:v>7.8162136132706728E-3</c:v>
                </c:pt>
                <c:pt idx="2722">
                  <c:v>7.8189562692714265E-3</c:v>
                </c:pt>
                <c:pt idx="2723">
                  <c:v>7.8217087111782657E-3</c:v>
                </c:pt>
                <c:pt idx="2724">
                  <c:v>7.824866341916481E-3</c:v>
                </c:pt>
                <c:pt idx="2725">
                  <c:v>7.8276397538918907E-3</c:v>
                </c:pt>
                <c:pt idx="2726">
                  <c:v>7.8304229520265167E-3</c:v>
                </c:pt>
                <c:pt idx="2727">
                  <c:v>7.8332159364005172E-3</c:v>
                </c:pt>
                <c:pt idx="2728">
                  <c:v>7.8360187070962706E-3</c:v>
                </c:pt>
                <c:pt idx="2729">
                  <c:v>7.8388312641946012E-3</c:v>
                </c:pt>
                <c:pt idx="2730">
                  <c:v>7.8416536077778876E-3</c:v>
                </c:pt>
                <c:pt idx="2731">
                  <c:v>7.8444857379278421E-3</c:v>
                </c:pt>
                <c:pt idx="2732">
                  <c:v>7.8473276547270654E-3</c:v>
                </c:pt>
                <c:pt idx="2733">
                  <c:v>7.8501793582583801E-3</c:v>
                </c:pt>
                <c:pt idx="2734">
                  <c:v>7.8530408486050529E-3</c:v>
                </c:pt>
                <c:pt idx="2735">
                  <c:v>7.8559121258501285E-3</c:v>
                </c:pt>
                <c:pt idx="2736">
                  <c:v>7.8587931900768737E-3</c:v>
                </c:pt>
                <c:pt idx="2737">
                  <c:v>7.8616840413696654E-3</c:v>
                </c:pt>
                <c:pt idx="2738">
                  <c:v>7.8645846798126584E-3</c:v>
                </c:pt>
                <c:pt idx="2739">
                  <c:v>7.8674951054902298E-3</c:v>
                </c:pt>
                <c:pt idx="2740">
                  <c:v>7.8704153184872006E-3</c:v>
                </c:pt>
                <c:pt idx="2741">
                  <c:v>7.8733453188879476E-3</c:v>
                </c:pt>
                <c:pt idx="2742">
                  <c:v>7.8762851067788464E-3</c:v>
                </c:pt>
                <c:pt idx="2743">
                  <c:v>7.8792346822447179E-3</c:v>
                </c:pt>
                <c:pt idx="2744">
                  <c:v>7.8821940453719375E-3</c:v>
                </c:pt>
                <c:pt idx="2745">
                  <c:v>7.8851631962459923E-3</c:v>
                </c:pt>
                <c:pt idx="2746">
                  <c:v>7.8881421349539238E-3</c:v>
                </c:pt>
                <c:pt idx="2747">
                  <c:v>7.8911308615825515E-3</c:v>
                </c:pt>
                <c:pt idx="2748">
                  <c:v>7.8941293762182507E-3</c:v>
                </c:pt>
                <c:pt idx="2749">
                  <c:v>7.8971376789489511E-3</c:v>
                </c:pt>
                <c:pt idx="2750">
                  <c:v>7.9001557698619163E-3</c:v>
                </c:pt>
                <c:pt idx="2751">
                  <c:v>7.9031836490450758E-3</c:v>
                </c:pt>
                <c:pt idx="2752">
                  <c:v>7.9062213165868034E-3</c:v>
                </c:pt>
                <c:pt idx="2753">
                  <c:v>7.9092687725752508E-3</c:v>
                </c:pt>
                <c:pt idx="2754">
                  <c:v>7.912326017099458E-3</c:v>
                </c:pt>
                <c:pt idx="2755">
                  <c:v>7.9153930502480208E-3</c:v>
                </c:pt>
                <c:pt idx="2756">
                  <c:v>7.918469872110645E-3</c:v>
                </c:pt>
                <c:pt idx="2757">
                  <c:v>7.9215564827765927E-3</c:v>
                </c:pt>
                <c:pt idx="2758">
                  <c:v>7.9246528823360141E-3</c:v>
                </c:pt>
                <c:pt idx="2759">
                  <c:v>7.9277590708790591E-3</c:v>
                </c:pt>
                <c:pt idx="2760">
                  <c:v>7.9308750484958779E-3</c:v>
                </c:pt>
                <c:pt idx="2761">
                  <c:v>7.9340008152775088E-3</c:v>
                </c:pt>
                <c:pt idx="2762">
                  <c:v>7.9371363713149901E-3</c:v>
                </c:pt>
                <c:pt idx="2763">
                  <c:v>7.940281716699138E-3</c:v>
                </c:pt>
                <c:pt idx="2764">
                  <c:v>7.943436851522101E-3</c:v>
                </c:pt>
                <c:pt idx="2765">
                  <c:v>7.9466017758753615E-3</c:v>
                </c:pt>
                <c:pt idx="2766">
                  <c:v>7.9497764898512902E-3</c:v>
                </c:pt>
                <c:pt idx="2767">
                  <c:v>7.9529609935422574E-3</c:v>
                </c:pt>
                <c:pt idx="2768">
                  <c:v>7.9561552870410779E-3</c:v>
                </c:pt>
                <c:pt idx="2769">
                  <c:v>7.9593593704403443E-3</c:v>
                </c:pt>
                <c:pt idx="2770">
                  <c:v>7.9625732438342034E-3</c:v>
                </c:pt>
                <c:pt idx="2771">
                  <c:v>7.96579690731547E-3</c:v>
                </c:pt>
                <c:pt idx="2772">
                  <c:v>7.9690303609782909E-3</c:v>
                </c:pt>
                <c:pt idx="2773">
                  <c:v>7.9722736049170351E-3</c:v>
                </c:pt>
                <c:pt idx="2774">
                  <c:v>7.9755266392254054E-3</c:v>
                </c:pt>
                <c:pt idx="2775">
                  <c:v>7.978789463998881E-3</c:v>
                </c:pt>
                <c:pt idx="2776">
                  <c:v>7.982062079332275E-3</c:v>
                </c:pt>
                <c:pt idx="2777">
                  <c:v>7.9853444853206224E-3</c:v>
                </c:pt>
                <c:pt idx="2778">
                  <c:v>7.9886366820598464E-3</c:v>
                </c:pt>
                <c:pt idx="2779">
                  <c:v>7.9919386696456485E-3</c:v>
                </c:pt>
                <c:pt idx="2780">
                  <c:v>7.9952504481741737E-3</c:v>
                </c:pt>
                <c:pt idx="2781">
                  <c:v>7.9985720177417896E-3</c:v>
                </c:pt>
                <c:pt idx="2782">
                  <c:v>8.0019033784453075E-3</c:v>
                </c:pt>
                <c:pt idx="2783">
                  <c:v>8.005244530381761E-3</c:v>
                </c:pt>
                <c:pt idx="2784">
                  <c:v>8.0085954736484055E-3</c:v>
                </c:pt>
                <c:pt idx="2785">
                  <c:v>8.0119562083427187E-3</c:v>
                </c:pt>
                <c:pt idx="2786">
                  <c:v>8.0153267345626222E-3</c:v>
                </c:pt>
                <c:pt idx="2787">
                  <c:v>8.0187070524064818E-3</c:v>
                </c:pt>
                <c:pt idx="2788">
                  <c:v>8.0220971619722192E-3</c:v>
                </c:pt>
                <c:pt idx="2789">
                  <c:v>8.0254970633590883E-3</c:v>
                </c:pt>
                <c:pt idx="2790">
                  <c:v>8.0289067566658989E-3</c:v>
                </c:pt>
                <c:pt idx="2791">
                  <c:v>8.032326241991683E-3</c:v>
                </c:pt>
                <c:pt idx="2792">
                  <c:v>8.0357555194365826E-3</c:v>
                </c:pt>
                <c:pt idx="2793">
                  <c:v>8.0391945890996297E-3</c:v>
                </c:pt>
                <c:pt idx="2794">
                  <c:v>8.0426434510818545E-3</c:v>
                </c:pt>
                <c:pt idx="2795">
                  <c:v>8.0461021054829551E-3</c:v>
                </c:pt>
                <c:pt idx="2796">
                  <c:v>8.0495705524041838E-3</c:v>
                </c:pt>
                <c:pt idx="2797">
                  <c:v>8.0530487919461269E-3</c:v>
                </c:pt>
                <c:pt idx="2798">
                  <c:v>8.0565368242104807E-3</c:v>
                </c:pt>
                <c:pt idx="2799">
                  <c:v>8.0600346492987196E-3</c:v>
                </c:pt>
                <c:pt idx="2800">
                  <c:v>8.063542267312318E-3</c:v>
                </c:pt>
                <c:pt idx="2801">
                  <c:v>8.0670596783538606E-3</c:v>
                </c:pt>
                <c:pt idx="2802">
                  <c:v>8.0705868825254878E-3</c:v>
                </c:pt>
                <c:pt idx="2803">
                  <c:v>8.0741238799300064E-3</c:v>
                </c:pt>
                <c:pt idx="2804">
                  <c:v>8.0776706706704449E-3</c:v>
                </c:pt>
                <c:pt idx="2805">
                  <c:v>8.0812272548502762E-3</c:v>
                </c:pt>
                <c:pt idx="2806">
                  <c:v>8.0847936325725289E-3</c:v>
                </c:pt>
                <c:pt idx="2807">
                  <c:v>8.0883698039415641E-3</c:v>
                </c:pt>
                <c:pt idx="2808">
                  <c:v>8.0919557690610766E-3</c:v>
                </c:pt>
                <c:pt idx="2809">
                  <c:v>8.0955515280358714E-3</c:v>
                </c:pt>
                <c:pt idx="2810">
                  <c:v>8.0991570809705316E-3</c:v>
                </c:pt>
                <c:pt idx="2811">
                  <c:v>8.1027724279703062E-3</c:v>
                </c:pt>
                <c:pt idx="2812">
                  <c:v>8.1063975691402224E-3</c:v>
                </c:pt>
                <c:pt idx="2813">
                  <c:v>8.1100325045857513E-3</c:v>
                </c:pt>
                <c:pt idx="2814">
                  <c:v>8.1136772344128083E-3</c:v>
                </c:pt>
                <c:pt idx="2815">
                  <c:v>8.1173317587275307E-3</c:v>
                </c:pt>
                <c:pt idx="2816">
                  <c:v>8.1209960776364998E-3</c:v>
                </c:pt>
                <c:pt idx="2817">
                  <c:v>8.124670191246075E-3</c:v>
                </c:pt>
                <c:pt idx="2818">
                  <c:v>8.128354099663726E-3</c:v>
                </c:pt>
                <c:pt idx="2819">
                  <c:v>8.1320478029962562E-3</c:v>
                </c:pt>
                <c:pt idx="2820">
                  <c:v>8.1357513013515792E-3</c:v>
                </c:pt>
                <c:pt idx="2821">
                  <c:v>8.1394645948376088E-3</c:v>
                </c:pt>
                <c:pt idx="2822">
                  <c:v>8.1431876835622585E-3</c:v>
                </c:pt>
                <c:pt idx="2823">
                  <c:v>8.1469205676336642E-3</c:v>
                </c:pt>
                <c:pt idx="2824">
                  <c:v>8.1506632471610718E-3</c:v>
                </c:pt>
                <c:pt idx="2825">
                  <c:v>8.1544157222532831E-3</c:v>
                </c:pt>
                <c:pt idx="2826">
                  <c:v>8.1581779930195442E-3</c:v>
                </c:pt>
                <c:pt idx="2827">
                  <c:v>8.1619500595693228E-3</c:v>
                </c:pt>
                <c:pt idx="2828">
                  <c:v>8.1657319220127533E-3</c:v>
                </c:pt>
                <c:pt idx="2829">
                  <c:v>8.1695235804597477E-3</c:v>
                </c:pt>
                <c:pt idx="2830">
                  <c:v>8.1733250350204401E-3</c:v>
                </c:pt>
                <c:pt idx="2831">
                  <c:v>8.1771362858062968E-3</c:v>
                </c:pt>
                <c:pt idx="2832">
                  <c:v>8.1809573329276741E-3</c:v>
                </c:pt>
                <c:pt idx="2833">
                  <c:v>8.1847881764962604E-3</c:v>
                </c:pt>
                <c:pt idx="2834">
                  <c:v>8.1886288166233001E-3</c:v>
                </c:pt>
                <c:pt idx="2835">
                  <c:v>8.1924792534207036E-3</c:v>
                </c:pt>
                <c:pt idx="2836">
                  <c:v>8.1963394870003814E-3</c:v>
                </c:pt>
                <c:pt idx="2837">
                  <c:v>8.2005842742117335E-3</c:v>
                </c:pt>
                <c:pt idx="2838">
                  <c:v>8.2044648883584891E-3</c:v>
                </c:pt>
                <c:pt idx="2839">
                  <c:v>8.2083552998940684E-3</c:v>
                </c:pt>
                <c:pt idx="2840">
                  <c:v>8.2122555089329547E-3</c:v>
                </c:pt>
                <c:pt idx="2841">
                  <c:v>8.2161655155878598E-3</c:v>
                </c:pt>
                <c:pt idx="2842">
                  <c:v>8.2216008995976749E-3</c:v>
                </c:pt>
                <c:pt idx="2843">
                  <c:v>8.224014922205208E-3</c:v>
                </c:pt>
                <c:pt idx="2844">
                  <c:v>8.2279543223966172E-3</c:v>
                </c:pt>
                <c:pt idx="2845">
                  <c:v>8.231903520663086E-3</c:v>
                </c:pt>
                <c:pt idx="2846">
                  <c:v>8.235862517119984E-3</c:v>
                </c:pt>
                <c:pt idx="2847">
                  <c:v>8.239831311882901E-3</c:v>
                </c:pt>
                <c:pt idx="2848">
                  <c:v>8.2438099050676488E-3</c:v>
                </c:pt>
                <c:pt idx="2849">
                  <c:v>8.2477982967907055E-3</c:v>
                </c:pt>
                <c:pt idx="2850">
                  <c:v>8.2517964871681015E-3</c:v>
                </c:pt>
                <c:pt idx="2851">
                  <c:v>8.2558044763171995E-3</c:v>
                </c:pt>
                <c:pt idx="2852">
                  <c:v>8.2598222643544793E-3</c:v>
                </c:pt>
                <c:pt idx="2853">
                  <c:v>8.2638498513975204E-3</c:v>
                </c:pt>
                <c:pt idx="2854">
                  <c:v>8.2678872375639076E-3</c:v>
                </c:pt>
                <c:pt idx="2855">
                  <c:v>8.271934422971668E-3</c:v>
                </c:pt>
                <c:pt idx="2856">
                  <c:v>8.2759914077388287E-3</c:v>
                </c:pt>
                <c:pt idx="2857">
                  <c:v>8.2800581919836354E-3</c:v>
                </c:pt>
                <c:pt idx="2858">
                  <c:v>8.2841347758256644E-3</c:v>
                </c:pt>
                <c:pt idx="2859">
                  <c:v>8.2882211593831665E-3</c:v>
                </c:pt>
                <c:pt idx="2860">
                  <c:v>8.2923173427757162E-3</c:v>
                </c:pt>
                <c:pt idx="2861">
                  <c:v>8.2964233261228915E-3</c:v>
                </c:pt>
                <c:pt idx="2862">
                  <c:v>8.3005391095449296E-3</c:v>
                </c:pt>
                <c:pt idx="2863">
                  <c:v>8.3046646931616321E-3</c:v>
                </c:pt>
                <c:pt idx="2864">
                  <c:v>8.308800077093682E-3</c:v>
                </c:pt>
                <c:pt idx="2865">
                  <c:v>8.3129452614619827E-3</c:v>
                </c:pt>
                <c:pt idx="2866">
                  <c:v>8.3171002463872188E-3</c:v>
                </c:pt>
                <c:pt idx="2867">
                  <c:v>8.3212650319909598E-3</c:v>
                </c:pt>
                <c:pt idx="2868">
                  <c:v>8.3254396183947751E-3</c:v>
                </c:pt>
                <c:pt idx="2869">
                  <c:v>8.3296240057208985E-3</c:v>
                </c:pt>
                <c:pt idx="2870">
                  <c:v>8.3338181940909011E-3</c:v>
                </c:pt>
                <c:pt idx="2871">
                  <c:v>8.3380221836276778E-3</c:v>
                </c:pt>
                <c:pt idx="2872">
                  <c:v>8.3422359744541284E-3</c:v>
                </c:pt>
                <c:pt idx="2873">
                  <c:v>8.3464595666931495E-3</c:v>
                </c:pt>
                <c:pt idx="2874">
                  <c:v>8.3506929604678631E-3</c:v>
                </c:pt>
                <c:pt idx="2875">
                  <c:v>8.3549361559022723E-3</c:v>
                </c:pt>
                <c:pt idx="2876">
                  <c:v>8.3591891531199416E-3</c:v>
                </c:pt>
                <c:pt idx="2877">
                  <c:v>8.3634519522455385E-3</c:v>
                </c:pt>
                <c:pt idx="2878">
                  <c:v>8.3677245534032902E-3</c:v>
                </c:pt>
                <c:pt idx="2879">
                  <c:v>8.3720069567178659E-3</c:v>
                </c:pt>
                <c:pt idx="2880">
                  <c:v>8.3777312700446215E-3</c:v>
                </c:pt>
                <c:pt idx="2881">
                  <c:v>8.3820362756509403E-3</c:v>
                </c:pt>
                <c:pt idx="2882">
                  <c:v>8.3863510843753281E-3</c:v>
                </c:pt>
                <c:pt idx="2883">
                  <c:v>8.3906756963448605E-3</c:v>
                </c:pt>
                <c:pt idx="2884">
                  <c:v>8.3950101116863941E-3</c:v>
                </c:pt>
                <c:pt idx="2885">
                  <c:v>8.3981152636509737E-3</c:v>
                </c:pt>
                <c:pt idx="2886">
                  <c:v>8.4037083529950821E-3</c:v>
                </c:pt>
                <c:pt idx="2887">
                  <c:v>8.4080721792177109E-3</c:v>
                </c:pt>
                <c:pt idx="2888">
                  <c:v>8.4124458093235016E-3</c:v>
                </c:pt>
                <c:pt idx="2889">
                  <c:v>8.4155805711243481E-3</c:v>
                </c:pt>
                <c:pt idx="2890">
                  <c:v>8.4199714058743602E-3</c:v>
                </c:pt>
                <c:pt idx="2891">
                  <c:v>8.4243720440329017E-3</c:v>
                </c:pt>
                <c:pt idx="2892">
                  <c:v>8.4287824857274263E-3</c:v>
                </c:pt>
                <c:pt idx="2893">
                  <c:v>8.4348806190913377E-3</c:v>
                </c:pt>
                <c:pt idx="2894">
                  <c:v>8.437632780240012E-3</c:v>
                </c:pt>
                <c:pt idx="2895">
                  <c:v>8.4420726333154228E-3</c:v>
                </c:pt>
                <c:pt idx="2896">
                  <c:v>8.4465222904428483E-3</c:v>
                </c:pt>
                <c:pt idx="2897">
                  <c:v>8.4509817517517405E-3</c:v>
                </c:pt>
                <c:pt idx="2898">
                  <c:v>8.4554510173719954E-3</c:v>
                </c:pt>
                <c:pt idx="2899">
                  <c:v>8.4599300874337313E-3</c:v>
                </c:pt>
                <c:pt idx="2900">
                  <c:v>8.4644189620672883E-3</c:v>
                </c:pt>
                <c:pt idx="2901">
                  <c:v>8.4689176414038947E-3</c:v>
                </c:pt>
                <c:pt idx="2902">
                  <c:v>8.4734261255743348E-3</c:v>
                </c:pt>
                <c:pt idx="2903">
                  <c:v>8.477944414709615E-3</c:v>
                </c:pt>
                <c:pt idx="2904">
                  <c:v>8.4824725089420738E-3</c:v>
                </c:pt>
                <c:pt idx="2905">
                  <c:v>8.4870104084027176E-3</c:v>
                </c:pt>
                <c:pt idx="2906">
                  <c:v>8.491558113224329E-3</c:v>
                </c:pt>
                <c:pt idx="2907">
                  <c:v>8.4961156235390245E-3</c:v>
                </c:pt>
                <c:pt idx="2908">
                  <c:v>8.500682939480031E-3</c:v>
                </c:pt>
                <c:pt idx="2909">
                  <c:v>8.505260061179909E-3</c:v>
                </c:pt>
                <c:pt idx="2910">
                  <c:v>8.5098469887721073E-3</c:v>
                </c:pt>
                <c:pt idx="2911">
                  <c:v>8.5144437223902969E-3</c:v>
                </c:pt>
                <c:pt idx="2912">
                  <c:v>8.5190502621683706E-3</c:v>
                </c:pt>
                <c:pt idx="2913">
                  <c:v>8.5236666082406654E-3</c:v>
                </c:pt>
                <c:pt idx="2914">
                  <c:v>8.5282927607412962E-3</c:v>
                </c:pt>
                <c:pt idx="2915">
                  <c:v>8.5329287198052661E-3</c:v>
                </c:pt>
                <c:pt idx="2916">
                  <c:v>8.5375744855678004E-3</c:v>
                </c:pt>
                <c:pt idx="2917">
                  <c:v>8.5422300581636801E-3</c:v>
                </c:pt>
                <c:pt idx="2918">
                  <c:v>8.5468954377287965E-3</c:v>
                </c:pt>
                <c:pt idx="2919">
                  <c:v>8.5515706243990408E-3</c:v>
                </c:pt>
                <c:pt idx="2920">
                  <c:v>8.5562556183109706E-3</c:v>
                </c:pt>
                <c:pt idx="2921">
                  <c:v>8.560950419600255E-3</c:v>
                </c:pt>
                <c:pt idx="2922">
                  <c:v>8.5656550284045618E-3</c:v>
                </c:pt>
                <c:pt idx="2923">
                  <c:v>8.5703694448600043E-3</c:v>
                </c:pt>
                <c:pt idx="2924">
                  <c:v>8.5750936691049162E-3</c:v>
                </c:pt>
                <c:pt idx="2925">
                  <c:v>8.5798277012760771E-3</c:v>
                </c:pt>
                <c:pt idx="2926">
                  <c:v>8.5845715415115986E-3</c:v>
                </c:pt>
                <c:pt idx="2927">
                  <c:v>8.5893251899500367E-3</c:v>
                </c:pt>
                <c:pt idx="2928">
                  <c:v>8.594088646729281E-3</c:v>
                </c:pt>
                <c:pt idx="2929">
                  <c:v>8.5988619119885534E-3</c:v>
                </c:pt>
                <c:pt idx="2930">
                  <c:v>8.603644985867076E-3</c:v>
                </c:pt>
                <c:pt idx="2931">
                  <c:v>8.6084378685031826E-3</c:v>
                </c:pt>
                <c:pt idx="2932">
                  <c:v>8.6159893592487879E-3</c:v>
                </c:pt>
                <c:pt idx="2933">
                  <c:v>8.6208074650482303E-3</c:v>
                </c:pt>
                <c:pt idx="2934">
                  <c:v>8.6256353801059671E-3</c:v>
                </c:pt>
                <c:pt idx="2935">
                  <c:v>8.6304731045625527E-3</c:v>
                </c:pt>
                <c:pt idx="2936">
                  <c:v>8.6353206385587633E-3</c:v>
                </c:pt>
                <c:pt idx="2937">
                  <c:v>8.6401779822360414E-3</c:v>
                </c:pt>
                <c:pt idx="2938">
                  <c:v>8.6450451357356073E-3</c:v>
                </c:pt>
                <c:pt idx="2939">
                  <c:v>8.6499220991997916E-3</c:v>
                </c:pt>
                <c:pt idx="2940">
                  <c:v>8.6548088727700367E-3</c:v>
                </c:pt>
                <c:pt idx="2941">
                  <c:v>8.6597054565888953E-3</c:v>
                </c:pt>
                <c:pt idx="2942">
                  <c:v>8.6646118507993641E-3</c:v>
                </c:pt>
                <c:pt idx="2943">
                  <c:v>8.6695280555437737E-3</c:v>
                </c:pt>
                <c:pt idx="2944">
                  <c:v>8.674454070966231E-3</c:v>
                </c:pt>
                <c:pt idx="2945">
                  <c:v>8.6800958161357133E-3</c:v>
                </c:pt>
                <c:pt idx="2946">
                  <c:v>8.6850428549216652E-3</c:v>
                </c:pt>
                <c:pt idx="2947">
                  <c:v>8.6899997048370814E-3</c:v>
                </c:pt>
                <c:pt idx="2948">
                  <c:v>8.694966366026291E-3</c:v>
                </c:pt>
                <c:pt idx="2949">
                  <c:v>8.6999428386340671E-3</c:v>
                </c:pt>
                <c:pt idx="2950">
                  <c:v>8.7049291228054049E-3</c:v>
                </c:pt>
                <c:pt idx="2951">
                  <c:v>8.7099252186855214E-3</c:v>
                </c:pt>
                <c:pt idx="2952">
                  <c:v>8.7149311264198559E-3</c:v>
                </c:pt>
                <c:pt idx="2953">
                  <c:v>8.7199468461547358E-3</c:v>
                </c:pt>
                <c:pt idx="2954">
                  <c:v>8.7249723780356003E-3</c:v>
                </c:pt>
                <c:pt idx="2955">
                  <c:v>8.7300077222089989E-3</c:v>
                </c:pt>
                <c:pt idx="2956">
                  <c:v>8.735052878821925E-3</c:v>
                </c:pt>
                <c:pt idx="2957">
                  <c:v>8.7401078480213723E-3</c:v>
                </c:pt>
                <c:pt idx="2958">
                  <c:v>8.7451726299543342E-3</c:v>
                </c:pt>
                <c:pt idx="2959">
                  <c:v>8.7502472232772188E-3</c:v>
                </c:pt>
                <c:pt idx="2960">
                  <c:v>8.7553314967303564E-3</c:v>
                </c:pt>
                <c:pt idx="2961">
                  <c:v>8.7604250901602843E-3</c:v>
                </c:pt>
                <c:pt idx="2962">
                  <c:v>8.7655276201057397E-3</c:v>
                </c:pt>
                <c:pt idx="2963">
                  <c:v>8.7706387030985766E-3</c:v>
                </c:pt>
                <c:pt idx="2964">
                  <c:v>8.7757579556637655E-3</c:v>
                </c:pt>
                <c:pt idx="2965">
                  <c:v>8.780884994317173E-3</c:v>
                </c:pt>
                <c:pt idx="2966">
                  <c:v>8.7860194355684484E-3</c:v>
                </c:pt>
                <c:pt idx="2967">
                  <c:v>8.7911608959190257E-3</c:v>
                </c:pt>
                <c:pt idx="2968">
                  <c:v>8.7963089918630111E-3</c:v>
                </c:pt>
                <c:pt idx="2969">
                  <c:v>8.801463339885629E-3</c:v>
                </c:pt>
                <c:pt idx="2970">
                  <c:v>8.8066235564665529E-3</c:v>
                </c:pt>
                <c:pt idx="2971">
                  <c:v>8.8117892580756862E-3</c:v>
                </c:pt>
                <c:pt idx="2972">
                  <c:v>8.8169600611756049E-3</c:v>
                </c:pt>
                <c:pt idx="2973">
                  <c:v>8.8221355822222236E-3</c:v>
                </c:pt>
                <c:pt idx="2974">
                  <c:v>8.827315437662131E-3</c:v>
                </c:pt>
                <c:pt idx="2975">
                  <c:v>8.8324992439356986E-3</c:v>
                </c:pt>
                <c:pt idx="2976">
                  <c:v>8.8376866174737501E-3</c:v>
                </c:pt>
                <c:pt idx="2977">
                  <c:v>8.8428771747004475E-3</c:v>
                </c:pt>
                <c:pt idx="2978">
                  <c:v>8.8480705320317377E-3</c:v>
                </c:pt>
                <c:pt idx="2979">
                  <c:v>8.8532663058757954E-3</c:v>
                </c:pt>
                <c:pt idx="2980">
                  <c:v>8.8584641126325803E-3</c:v>
                </c:pt>
                <c:pt idx="2981">
                  <c:v>8.863663568694724E-3</c:v>
                </c:pt>
                <c:pt idx="2982">
                  <c:v>8.868864290446421E-3</c:v>
                </c:pt>
                <c:pt idx="2983">
                  <c:v>8.8740658942640938E-3</c:v>
                </c:pt>
                <c:pt idx="2984">
                  <c:v>8.8792679965163934E-3</c:v>
                </c:pt>
                <c:pt idx="2985">
                  <c:v>8.8844702135639775E-3</c:v>
                </c:pt>
                <c:pt idx="2986">
                  <c:v>8.8896721617595098E-3</c:v>
                </c:pt>
                <c:pt idx="2987">
                  <c:v>8.8948734574481048E-3</c:v>
                </c:pt>
                <c:pt idx="2988">
                  <c:v>8.9000737169666611E-3</c:v>
                </c:pt>
                <c:pt idx="2989">
                  <c:v>8.9052725566438617E-3</c:v>
                </c:pt>
                <c:pt idx="2990">
                  <c:v>8.9104695928015065E-3</c:v>
                </c:pt>
                <c:pt idx="2991">
                  <c:v>8.9156644417522912E-3</c:v>
                </c:pt>
                <c:pt idx="2992">
                  <c:v>8.9208567198015842E-3</c:v>
                </c:pt>
                <c:pt idx="2993">
                  <c:v>8.9260460432472044E-3</c:v>
                </c:pt>
                <c:pt idx="2994">
                  <c:v>8.9312320283783109E-3</c:v>
                </c:pt>
                <c:pt idx="2995">
                  <c:v>8.9364142914767353E-3</c:v>
                </c:pt>
                <c:pt idx="2996">
                  <c:v>8.9415924488165377E-3</c:v>
                </c:pt>
                <c:pt idx="2997">
                  <c:v>8.9467661166640067E-3</c:v>
                </c:pt>
                <c:pt idx="2998">
                  <c:v>8.951934911276771E-3</c:v>
                </c:pt>
                <c:pt idx="2999">
                  <c:v>8.9570984489057981E-3</c:v>
                </c:pt>
                <c:pt idx="3000">
                  <c:v>8.9622563457938398E-3</c:v>
                </c:pt>
                <c:pt idx="3001">
                  <c:v>8.9674082181749881E-3</c:v>
                </c:pt>
                <c:pt idx="3002">
                  <c:v>8.972553682277562E-3</c:v>
                </c:pt>
                <c:pt idx="3003">
                  <c:v>8.9776923543201104E-3</c:v>
                </c:pt>
                <c:pt idx="3004">
                  <c:v>8.9828238505151869E-3</c:v>
                </c:pt>
                <c:pt idx="3005">
                  <c:v>8.9879477870664637E-3</c:v>
                </c:pt>
                <c:pt idx="3006">
                  <c:v>8.9930637801705071E-3</c:v>
                </c:pt>
                <c:pt idx="3007">
                  <c:v>8.9981714460163342E-3</c:v>
                </c:pt>
                <c:pt idx="3008">
                  <c:v>9.0032704007854125E-3</c:v>
                </c:pt>
                <c:pt idx="3009">
                  <c:v>9.0083602606509938E-3</c:v>
                </c:pt>
                <c:pt idx="3010">
                  <c:v>9.0134406417798907E-3</c:v>
                </c:pt>
                <c:pt idx="3011">
                  <c:v>9.0185111605176616E-3</c:v>
                </c:pt>
                <c:pt idx="3012">
                  <c:v>9.0235715279145534E-3</c:v>
                </c:pt>
                <c:pt idx="3013">
                  <c:v>9.0286217035457916E-3</c:v>
                </c:pt>
                <c:pt idx="3014">
                  <c:v>9.0336616872586095E-3</c:v>
                </c:pt>
                <c:pt idx="3015">
                  <c:v>9.0386914788991302E-3</c:v>
                </c:pt>
                <c:pt idx="3016">
                  <c:v>9.0437110783156971E-3</c:v>
                </c:pt>
                <c:pt idx="3017">
                  <c:v>9.0487204853548775E-3</c:v>
                </c:pt>
                <c:pt idx="3018">
                  <c:v>9.0537196998659031E-3</c:v>
                </c:pt>
                <c:pt idx="3019">
                  <c:v>9.0587087216960072E-3</c:v>
                </c:pt>
                <c:pt idx="3020">
                  <c:v>9.0636875506941994E-3</c:v>
                </c:pt>
                <c:pt idx="3021">
                  <c:v>9.0686561867092674E-3</c:v>
                </c:pt>
                <c:pt idx="3022">
                  <c:v>9.0736146295902209E-3</c:v>
                </c:pt>
                <c:pt idx="3023">
                  <c:v>9.0785628791869577E-3</c:v>
                </c:pt>
                <c:pt idx="3024">
                  <c:v>9.0835009353489315E-3</c:v>
                </c:pt>
                <c:pt idx="3025">
                  <c:v>9.0884287979264844E-3</c:v>
                </c:pt>
                <c:pt idx="3026">
                  <c:v>9.0933464667697361E-3</c:v>
                </c:pt>
                <c:pt idx="3027">
                  <c:v>9.0982539417296948E-3</c:v>
                </c:pt>
                <c:pt idx="3028">
                  <c:v>9.1031512226573685E-3</c:v>
                </c:pt>
                <c:pt idx="3029">
                  <c:v>9.1080383094042094E-3</c:v>
                </c:pt>
                <c:pt idx="3030">
                  <c:v>9.1129152018216697E-3</c:v>
                </c:pt>
                <c:pt idx="3031">
                  <c:v>9.1177818997616455E-3</c:v>
                </c:pt>
                <c:pt idx="3032">
                  <c:v>9.1226384030764773E-3</c:v>
                </c:pt>
                <c:pt idx="3033">
                  <c:v>9.1274847116191715E-3</c:v>
                </c:pt>
                <c:pt idx="3034">
                  <c:v>9.1323208252420685E-3</c:v>
                </c:pt>
                <c:pt idx="3035">
                  <c:v>9.1371467437983966E-3</c:v>
                </c:pt>
                <c:pt idx="3036">
                  <c:v>9.1426495953488285E-3</c:v>
                </c:pt>
                <c:pt idx="3037">
                  <c:v>9.1474536668416651E-3</c:v>
                </c:pt>
                <c:pt idx="3038">
                  <c:v>9.1522475428087446E-3</c:v>
                </c:pt>
                <c:pt idx="3039">
                  <c:v>9.157031223104628E-3</c:v>
                </c:pt>
                <c:pt idx="3040">
                  <c:v>9.161804707583876E-3</c:v>
                </c:pt>
                <c:pt idx="3041">
                  <c:v>9.1665679961017155E-3</c:v>
                </c:pt>
                <c:pt idx="3042">
                  <c:v>9.1713210885138174E-3</c:v>
                </c:pt>
                <c:pt idx="3043">
                  <c:v>9.1760639846756309E-3</c:v>
                </c:pt>
                <c:pt idx="3044">
                  <c:v>9.1807966844430489E-3</c:v>
                </c:pt>
                <c:pt idx="3045">
                  <c:v>9.1859650046710681E-3</c:v>
                </c:pt>
                <c:pt idx="3046">
                  <c:v>9.1906767009154611E-3</c:v>
                </c:pt>
                <c:pt idx="3047">
                  <c:v>9.1953782001296062E-3</c:v>
                </c:pt>
                <c:pt idx="3048">
                  <c:v>9.2000695021711189E-3</c:v>
                </c:pt>
                <c:pt idx="3049">
                  <c:v>9.2047506068969505E-3</c:v>
                </c:pt>
                <c:pt idx="3050">
                  <c:v>9.2094215141642708E-3</c:v>
                </c:pt>
                <c:pt idx="3051">
                  <c:v>9.2140822238313633E-3</c:v>
                </c:pt>
                <c:pt idx="3052">
                  <c:v>9.2204983868417051E-3</c:v>
                </c:pt>
                <c:pt idx="3053">
                  <c:v>9.2233730497968732E-3</c:v>
                </c:pt>
                <c:pt idx="3054">
                  <c:v>9.2280031658127336E-3</c:v>
                </c:pt>
                <c:pt idx="3055">
                  <c:v>9.232623083662371E-3</c:v>
                </c:pt>
                <c:pt idx="3056">
                  <c:v>9.2372328032056129E-3</c:v>
                </c:pt>
                <c:pt idx="3057">
                  <c:v>9.2418323243018477E-3</c:v>
                </c:pt>
                <c:pt idx="3058">
                  <c:v>9.2464216468109029E-3</c:v>
                </c:pt>
                <c:pt idx="3059">
                  <c:v>9.2510007705934958E-3</c:v>
                </c:pt>
                <c:pt idx="3060">
                  <c:v>9.2555696955098996E-3</c:v>
                </c:pt>
                <c:pt idx="3061">
                  <c:v>9.2601284214212706E-3</c:v>
                </c:pt>
                <c:pt idx="3062">
                  <c:v>9.264676948188548E-3</c:v>
                </c:pt>
                <c:pt idx="3063">
                  <c:v>9.2692152756735525E-3</c:v>
                </c:pt>
                <c:pt idx="3064">
                  <c:v>9.2737434037383302E-3</c:v>
                </c:pt>
                <c:pt idx="3065">
                  <c:v>9.2782613322444814E-3</c:v>
                </c:pt>
                <c:pt idx="3066">
                  <c:v>9.2827690610547148E-3</c:v>
                </c:pt>
                <c:pt idx="3067">
                  <c:v>9.2872665900321835E-3</c:v>
                </c:pt>
                <c:pt idx="3068">
                  <c:v>9.2917539190393705E-3</c:v>
                </c:pt>
                <c:pt idx="3069">
                  <c:v>9.2962310479398728E-3</c:v>
                </c:pt>
                <c:pt idx="3070">
                  <c:v>9.3006979765975044E-3</c:v>
                </c:pt>
                <c:pt idx="3071">
                  <c:v>9.3051547048767485E-3</c:v>
                </c:pt>
                <c:pt idx="3072">
                  <c:v>9.3096012326409749E-3</c:v>
                </c:pt>
                <c:pt idx="3073">
                  <c:v>9.3140375597553296E-3</c:v>
                </c:pt>
                <c:pt idx="3074">
                  <c:v>9.3184636860851756E-3</c:v>
                </c:pt>
                <c:pt idx="3075">
                  <c:v>9.3228796114949962E-3</c:v>
                </c:pt>
                <c:pt idx="3076">
                  <c:v>9.3272853358508205E-3</c:v>
                </c:pt>
                <c:pt idx="3077">
                  <c:v>9.3316808590184572E-3</c:v>
                </c:pt>
                <c:pt idx="3078">
                  <c:v>9.3360661808641558E-3</c:v>
                </c:pt>
                <c:pt idx="3079">
                  <c:v>9.3404413012543909E-3</c:v>
                </c:pt>
                <c:pt idx="3080">
                  <c:v>9.3448062200556375E-3</c:v>
                </c:pt>
                <c:pt idx="3081">
                  <c:v>9.3491609371356924E-3</c:v>
                </c:pt>
                <c:pt idx="3082">
                  <c:v>9.3535054523614745E-3</c:v>
                </c:pt>
                <c:pt idx="3083">
                  <c:v>9.3578397656005653E-3</c:v>
                </c:pt>
                <c:pt idx="3084">
                  <c:v>9.3621638767216481E-3</c:v>
                </c:pt>
                <c:pt idx="3085">
                  <c:v>9.3664777855927486E-3</c:v>
                </c:pt>
                <c:pt idx="3086">
                  <c:v>9.3707814920825534E-3</c:v>
                </c:pt>
                <c:pt idx="3087">
                  <c:v>9.3750749960601933E-3</c:v>
                </c:pt>
                <c:pt idx="3088">
                  <c:v>9.3793582973945768E-3</c:v>
                </c:pt>
                <c:pt idx="3089">
                  <c:v>9.3836313959557178E-3</c:v>
                </c:pt>
                <c:pt idx="3090">
                  <c:v>9.3878942916131927E-3</c:v>
                </c:pt>
                <c:pt idx="3091">
                  <c:v>9.3921469842374594E-3</c:v>
                </c:pt>
                <c:pt idx="3092">
                  <c:v>9.396389473699418E-3</c:v>
                </c:pt>
                <c:pt idx="3093">
                  <c:v>9.400621759869306E-3</c:v>
                </c:pt>
                <c:pt idx="3094">
                  <c:v>9.404843842618027E-3</c:v>
                </c:pt>
                <c:pt idx="3095">
                  <c:v>9.4090557218178099E-3</c:v>
                </c:pt>
                <c:pt idx="3096">
                  <c:v>9.4132573973404431E-3</c:v>
                </c:pt>
                <c:pt idx="3097">
                  <c:v>9.4170350684854576E-3</c:v>
                </c:pt>
                <c:pt idx="3098">
                  <c:v>9.4212169577387872E-3</c:v>
                </c:pt>
                <c:pt idx="3099">
                  <c:v>9.4253886431561185E-3</c:v>
                </c:pt>
                <c:pt idx="3100">
                  <c:v>9.4295501246099978E-3</c:v>
                </c:pt>
                <c:pt idx="3101">
                  <c:v>9.4337014019745258E-3</c:v>
                </c:pt>
                <c:pt idx="3102">
                  <c:v>9.4378424751240253E-3</c:v>
                </c:pt>
                <c:pt idx="3103">
                  <c:v>9.4419733439314868E-3</c:v>
                </c:pt>
                <c:pt idx="3104">
                  <c:v>9.4460940082727873E-3</c:v>
                </c:pt>
                <c:pt idx="3105">
                  <c:v>9.4502044680222497E-3</c:v>
                </c:pt>
                <c:pt idx="3106">
                  <c:v>9.4543047230555288E-3</c:v>
                </c:pt>
                <c:pt idx="3107">
                  <c:v>9.4583947732471696E-3</c:v>
                </c:pt>
                <c:pt idx="3108">
                  <c:v>9.4624746184741593E-3</c:v>
                </c:pt>
                <c:pt idx="3109">
                  <c:v>9.4665442586119308E-3</c:v>
                </c:pt>
                <c:pt idx="3110">
                  <c:v>9.4706036935370275E-3</c:v>
                </c:pt>
                <c:pt idx="3111">
                  <c:v>9.4746529231264365E-3</c:v>
                </c:pt>
                <c:pt idx="3112">
                  <c:v>9.4786919472569231E-3</c:v>
                </c:pt>
                <c:pt idx="3113">
                  <c:v>9.4827207658059187E-3</c:v>
                </c:pt>
                <c:pt idx="3114">
                  <c:v>9.4867393786512988E-3</c:v>
                </c:pt>
                <c:pt idx="3115">
                  <c:v>9.4907477856707168E-3</c:v>
                </c:pt>
                <c:pt idx="3116">
                  <c:v>9.4947459867427142E-3</c:v>
                </c:pt>
                <c:pt idx="3117">
                  <c:v>9.4987339817458327E-3</c:v>
                </c:pt>
                <c:pt idx="3118">
                  <c:v>9.5027117705592801E-3</c:v>
                </c:pt>
                <c:pt idx="3119">
                  <c:v>9.5066793530618199E-3</c:v>
                </c:pt>
                <c:pt idx="3120">
                  <c:v>9.510636729133104E-3</c:v>
                </c:pt>
                <c:pt idx="3121">
                  <c:v>9.5145838986530062E-3</c:v>
                </c:pt>
                <c:pt idx="3122">
                  <c:v>9.5185208615020667E-3</c:v>
                </c:pt>
                <c:pt idx="3123">
                  <c:v>9.5224476175603812E-3</c:v>
                </c:pt>
                <c:pt idx="3124">
                  <c:v>9.5263641667084897E-3</c:v>
                </c:pt>
                <c:pt idx="3125">
                  <c:v>9.5302705088280426E-3</c:v>
                </c:pt>
                <c:pt idx="3126">
                  <c:v>9.5341666437998018E-3</c:v>
                </c:pt>
                <c:pt idx="3127">
                  <c:v>9.5380525715063058E-3</c:v>
                </c:pt>
                <c:pt idx="3128">
                  <c:v>9.5419282918287607E-3</c:v>
                </c:pt>
                <c:pt idx="3129">
                  <c:v>9.5457938046501489E-3</c:v>
                </c:pt>
                <c:pt idx="3130">
                  <c:v>9.5496491098523428E-3</c:v>
                </c:pt>
                <c:pt idx="3131">
                  <c:v>9.553494207318769E-3</c:v>
                </c:pt>
                <c:pt idx="3132">
                  <c:v>9.5573290969328539E-3</c:v>
                </c:pt>
                <c:pt idx="3133">
                  <c:v>9.5611537785775802E-3</c:v>
                </c:pt>
                <c:pt idx="3134">
                  <c:v>9.5649682521374846E-3</c:v>
                </c:pt>
                <c:pt idx="3135">
                  <c:v>9.5687725174964378E-3</c:v>
                </c:pt>
                <c:pt idx="3136">
                  <c:v>9.5725665745387545E-3</c:v>
                </c:pt>
                <c:pt idx="3137">
                  <c:v>9.5763504231494156E-3</c:v>
                </c:pt>
                <c:pt idx="3138">
                  <c:v>9.5801240632136242E-3</c:v>
                </c:pt>
                <c:pt idx="3139">
                  <c:v>9.5838874946168051E-3</c:v>
                </c:pt>
                <c:pt idx="3140">
                  <c:v>9.5881760585294629E-3</c:v>
                </c:pt>
                <c:pt idx="3141">
                  <c:v>9.5919176138457019E-3</c:v>
                </c:pt>
                <c:pt idx="3142">
                  <c:v>9.5956489601425332E-3</c:v>
                </c:pt>
                <c:pt idx="3143">
                  <c:v>9.5993700973071583E-3</c:v>
                </c:pt>
                <c:pt idx="3144">
                  <c:v>9.6030810252258902E-3</c:v>
                </c:pt>
                <c:pt idx="3145">
                  <c:v>9.6067817437865966E-3</c:v>
                </c:pt>
                <c:pt idx="3146">
                  <c:v>9.6104722528769226E-3</c:v>
                </c:pt>
                <c:pt idx="3147">
                  <c:v>9.614152552384736E-3</c:v>
                </c:pt>
                <c:pt idx="3148">
                  <c:v>9.617822642197682E-3</c:v>
                </c:pt>
                <c:pt idx="3149">
                  <c:v>9.6214825222051825E-3</c:v>
                </c:pt>
                <c:pt idx="3150">
                  <c:v>9.6251321922957711E-3</c:v>
                </c:pt>
                <c:pt idx="3151">
                  <c:v>9.6287716523584255E-3</c:v>
                </c:pt>
                <c:pt idx="3152">
                  <c:v>9.6324009022830115E-3</c:v>
                </c:pt>
                <c:pt idx="3153">
                  <c:v>9.6356413337278443E-3</c:v>
                </c:pt>
                <c:pt idx="3154">
                  <c:v>9.6396287712765538E-3</c:v>
                </c:pt>
                <c:pt idx="3155">
                  <c:v>9.6432273901265742E-3</c:v>
                </c:pt>
                <c:pt idx="3156">
                  <c:v>9.6468157983993219E-3</c:v>
                </c:pt>
                <c:pt idx="3157">
                  <c:v>9.6503939959855511E-3</c:v>
                </c:pt>
                <c:pt idx="3158">
                  <c:v>9.6539619827771261E-3</c:v>
                </c:pt>
                <c:pt idx="3159">
                  <c:v>9.6575197586656891E-3</c:v>
                </c:pt>
                <c:pt idx="3160">
                  <c:v>9.6610673235428823E-3</c:v>
                </c:pt>
                <c:pt idx="3161">
                  <c:v>9.6646046773014582E-3</c:v>
                </c:pt>
                <c:pt idx="3162">
                  <c:v>9.6681318198335031E-3</c:v>
                </c:pt>
                <c:pt idx="3163">
                  <c:v>9.6716487510322136E-3</c:v>
                </c:pt>
                <c:pt idx="3164">
                  <c:v>9.675155470790342E-3</c:v>
                </c:pt>
                <c:pt idx="3165">
                  <c:v>9.6786519790024172E-3</c:v>
                </c:pt>
                <c:pt idx="3166">
                  <c:v>9.6821382755611918E-3</c:v>
                </c:pt>
                <c:pt idx="3167">
                  <c:v>9.6856143603616385E-3</c:v>
                </c:pt>
                <c:pt idx="3168">
                  <c:v>9.6890802332971759E-3</c:v>
                </c:pt>
                <c:pt idx="3169">
                  <c:v>9.6925358942638873E-3</c:v>
                </c:pt>
                <c:pt idx="3170">
                  <c:v>9.6959813431558572E-3</c:v>
                </c:pt>
                <c:pt idx="3171">
                  <c:v>9.6994165798687249E-3</c:v>
                </c:pt>
                <c:pt idx="3172">
                  <c:v>9.7028416042981291E-3</c:v>
                </c:pt>
                <c:pt idx="3173">
                  <c:v>9.7062564163401532E-3</c:v>
                </c:pt>
                <c:pt idx="3174">
                  <c:v>9.7096610158913244E-3</c:v>
                </c:pt>
                <c:pt idx="3175">
                  <c:v>9.7130554028477256E-3</c:v>
                </c:pt>
                <c:pt idx="3176">
                  <c:v>9.7164395771067724E-3</c:v>
                </c:pt>
                <c:pt idx="3177">
                  <c:v>9.7198135385656581E-3</c:v>
                </c:pt>
                <c:pt idx="3178">
                  <c:v>9.7231772871217981E-3</c:v>
                </c:pt>
                <c:pt idx="3179">
                  <c:v>9.7265308226726077E-3</c:v>
                </c:pt>
                <c:pt idx="3180">
                  <c:v>9.7298741451172788E-3</c:v>
                </c:pt>
                <c:pt idx="3181">
                  <c:v>9.7332072543532266E-3</c:v>
                </c:pt>
                <c:pt idx="3182">
                  <c:v>9.7365301502798651E-3</c:v>
                </c:pt>
                <c:pt idx="3183">
                  <c:v>9.7398428327959419E-3</c:v>
                </c:pt>
                <c:pt idx="3184">
                  <c:v>9.7431453018013148E-3</c:v>
                </c:pt>
                <c:pt idx="3185">
                  <c:v>9.7464375571953976E-3</c:v>
                </c:pt>
                <c:pt idx="3186">
                  <c:v>9.7497195988780483E-3</c:v>
                </c:pt>
                <c:pt idx="3187">
                  <c:v>9.7529914267500128E-3</c:v>
                </c:pt>
                <c:pt idx="3188">
                  <c:v>9.7562530407120374E-3</c:v>
                </c:pt>
                <c:pt idx="3189">
                  <c:v>9.7595044406642018E-3</c:v>
                </c:pt>
                <c:pt idx="3190">
                  <c:v>9.7627456265085844E-3</c:v>
                </c:pt>
                <c:pt idx="3191">
                  <c:v>9.7659765981465974E-3</c:v>
                </c:pt>
                <c:pt idx="3192">
                  <c:v>9.7703636444845532E-3</c:v>
                </c:pt>
                <c:pt idx="3193">
                  <c:v>9.7735714398751554E-3</c:v>
                </c:pt>
                <c:pt idx="3194">
                  <c:v>9.7767690202494994E-3</c:v>
                </c:pt>
                <c:pt idx="3195">
                  <c:v>9.7799563855097572E-3</c:v>
                </c:pt>
                <c:pt idx="3196">
                  <c:v>9.783133535558982E-3</c:v>
                </c:pt>
                <c:pt idx="3197">
                  <c:v>9.7852495351757572E-3</c:v>
                </c:pt>
                <c:pt idx="3198">
                  <c:v>9.7894571896358883E-3</c:v>
                </c:pt>
                <c:pt idx="3199">
                  <c:v>9.7926036934707795E-3</c:v>
                </c:pt>
                <c:pt idx="3200">
                  <c:v>9.7957399817081795E-3</c:v>
                </c:pt>
                <c:pt idx="3201">
                  <c:v>9.7978228685709767E-3</c:v>
                </c:pt>
                <c:pt idx="3202">
                  <c:v>9.8019819110082337E-3</c:v>
                </c:pt>
                <c:pt idx="3203">
                  <c:v>9.8050875518800873E-3</c:v>
                </c:pt>
                <c:pt idx="3204">
                  <c:v>9.8081829767735079E-3</c:v>
                </c:pt>
                <c:pt idx="3205">
                  <c:v>9.8123370881102456E-3</c:v>
                </c:pt>
                <c:pt idx="3206">
                  <c:v>9.8154075381040595E-3</c:v>
                </c:pt>
                <c:pt idx="3207">
                  <c:v>9.8184677722925606E-3</c:v>
                </c:pt>
                <c:pt idx="3208">
                  <c:v>9.8215177905822681E-3</c:v>
                </c:pt>
                <c:pt idx="3209">
                  <c:v>9.8245575928808115E-3</c:v>
                </c:pt>
                <c:pt idx="3210">
                  <c:v>9.8275871790955982E-3</c:v>
                </c:pt>
                <c:pt idx="3211">
                  <c:v>9.8306065491351458E-3</c:v>
                </c:pt>
                <c:pt idx="3212">
                  <c:v>9.8336157029075277E-3</c:v>
                </c:pt>
                <c:pt idx="3213">
                  <c:v>9.8366146403214838E-3</c:v>
                </c:pt>
                <c:pt idx="3214">
                  <c:v>9.8396033612850875E-3</c:v>
                </c:pt>
                <c:pt idx="3215">
                  <c:v>9.8425818657086328E-3</c:v>
                </c:pt>
                <c:pt idx="3216">
                  <c:v>9.8455501535013035E-3</c:v>
                </c:pt>
                <c:pt idx="3217">
                  <c:v>9.8485082245729494E-3</c:v>
                </c:pt>
                <c:pt idx="3218">
                  <c:v>9.8514560788338645E-3</c:v>
                </c:pt>
                <c:pt idx="3219">
                  <c:v>9.8543937161943429E-3</c:v>
                </c:pt>
                <c:pt idx="3220">
                  <c:v>9.8573211365646785E-3</c:v>
                </c:pt>
                <c:pt idx="3221">
                  <c:v>9.8602383398571636E-3</c:v>
                </c:pt>
                <c:pt idx="3222">
                  <c:v>9.8631453259823143E-3</c:v>
                </c:pt>
                <c:pt idx="3223">
                  <c:v>9.8660420948517569E-3</c:v>
                </c:pt>
                <c:pt idx="3224">
                  <c:v>9.8689286463782278E-3</c:v>
                </c:pt>
                <c:pt idx="3225">
                  <c:v>9.8718049804737973E-3</c:v>
                </c:pt>
                <c:pt idx="3226">
                  <c:v>9.8746710970507579E-3</c:v>
                </c:pt>
                <c:pt idx="3227">
                  <c:v>9.8775269960225121E-3</c:v>
                </c:pt>
                <c:pt idx="3228">
                  <c:v>9.8803726773020184E-3</c:v>
                </c:pt>
                <c:pt idx="3229">
                  <c:v>9.8832081408029016E-3</c:v>
                </c:pt>
                <c:pt idx="3230">
                  <c:v>9.8860333864394523E-3</c:v>
                </c:pt>
                <c:pt idx="3231">
                  <c:v>9.8888484141250732E-3</c:v>
                </c:pt>
                <c:pt idx="3232">
                  <c:v>9.8916532237749433E-3</c:v>
                </c:pt>
                <c:pt idx="3233">
                  <c:v>9.8944478153037974E-3</c:v>
                </c:pt>
                <c:pt idx="3234">
                  <c:v>9.8972321886263703E-3</c:v>
                </c:pt>
                <c:pt idx="3235">
                  <c:v>9.9000063436585073E-3</c:v>
                </c:pt>
                <c:pt idx="3236">
                  <c:v>9.9027702803158313E-3</c:v>
                </c:pt>
                <c:pt idx="3237">
                  <c:v>9.9055239985141874E-3</c:v>
                </c:pt>
                <c:pt idx="3238">
                  <c:v>9.908267498170531E-3</c:v>
                </c:pt>
                <c:pt idx="3239">
                  <c:v>9.9110007792007071E-3</c:v>
                </c:pt>
                <c:pt idx="3240">
                  <c:v>9.9137238415225593E-3</c:v>
                </c:pt>
                <c:pt idx="3241">
                  <c:v>9.9164366850530428E-3</c:v>
                </c:pt>
                <c:pt idx="3242">
                  <c:v>9.919139309709335E-3</c:v>
                </c:pt>
                <c:pt idx="3243">
                  <c:v>9.9218317154101676E-3</c:v>
                </c:pt>
                <c:pt idx="3244">
                  <c:v>9.92451390207294E-3</c:v>
                </c:pt>
                <c:pt idx="3245">
                  <c:v>9.927185869616828E-3</c:v>
                </c:pt>
                <c:pt idx="3246">
                  <c:v>9.9298476179603412E-3</c:v>
                </c:pt>
                <c:pt idx="3247">
                  <c:v>9.9324991470230994E-3</c:v>
                </c:pt>
                <c:pt idx="3248">
                  <c:v>9.9351404567238344E-3</c:v>
                </c:pt>
                <c:pt idx="3249">
                  <c:v>9.937771546982832E-3</c:v>
                </c:pt>
                <c:pt idx="3250">
                  <c:v>9.9403924177201564E-3</c:v>
                </c:pt>
                <c:pt idx="3251">
                  <c:v>9.9430030688558713E-3</c:v>
                </c:pt>
                <c:pt idx="3252">
                  <c:v>9.9456035003111509E-3</c:v>
                </c:pt>
                <c:pt idx="3253">
                  <c:v>9.9485071086588064E-3</c:v>
                </c:pt>
                <c:pt idx="3254">
                  <c:v>9.9510864404708105E-3</c:v>
                </c:pt>
                <c:pt idx="3255">
                  <c:v>9.9536555521014519E-3</c:v>
                </c:pt>
                <c:pt idx="3256">
                  <c:v>9.9562144434725657E-3</c:v>
                </c:pt>
                <c:pt idx="3257">
                  <c:v>9.9587631145062021E-3</c:v>
                </c:pt>
                <c:pt idx="3258">
                  <c:v>9.9613015651244165E-3</c:v>
                </c:pt>
                <c:pt idx="3259">
                  <c:v>9.9638297952501509E-3</c:v>
                </c:pt>
                <c:pt idx="3260">
                  <c:v>9.96634780480634E-3</c:v>
                </c:pt>
                <c:pt idx="3261">
                  <c:v>9.9688555937163716E-3</c:v>
                </c:pt>
                <c:pt idx="3262">
                  <c:v>9.971353161903845E-3</c:v>
                </c:pt>
                <c:pt idx="3263">
                  <c:v>9.9738405092928105E-3</c:v>
                </c:pt>
                <c:pt idx="3264">
                  <c:v>9.9763176358070929E-3</c:v>
                </c:pt>
                <c:pt idx="3265">
                  <c:v>9.9787845413716221E-3</c:v>
                </c:pt>
                <c:pt idx="3266">
                  <c:v>9.9812412259113331E-3</c:v>
                </c:pt>
                <c:pt idx="3267">
                  <c:v>9.9836876893511575E-3</c:v>
                </c:pt>
                <c:pt idx="3268">
                  <c:v>9.9861239316169151E-3</c:v>
                </c:pt>
                <c:pt idx="3269">
                  <c:v>9.988549952633978E-3</c:v>
                </c:pt>
                <c:pt idx="3270">
                  <c:v>9.9909657523286118E-3</c:v>
                </c:pt>
                <c:pt idx="3271">
                  <c:v>9.9933713306275158E-3</c:v>
                </c:pt>
                <c:pt idx="3272">
                  <c:v>9.9957666874571759E-3</c:v>
                </c:pt>
                <c:pt idx="3273">
                  <c:v>9.998151822744961E-3</c:v>
                </c:pt>
                <c:pt idx="3274">
                  <c:v>1.0000526736417572E-2</c:v>
                </c:pt>
                <c:pt idx="3275">
                  <c:v>1.0002891428403488E-2</c:v>
                </c:pt>
                <c:pt idx="3276">
                  <c:v>1.000524589862963E-2</c:v>
                </c:pt>
                <c:pt idx="3277">
                  <c:v>1.0007590147025364E-2</c:v>
                </c:pt>
                <c:pt idx="3278">
                  <c:v>1.0009924173518942E-2</c:v>
                </c:pt>
                <c:pt idx="3279">
                  <c:v>1.0012247978039282E-2</c:v>
                </c:pt>
                <c:pt idx="3280">
                  <c:v>1.0014561560515303E-2</c:v>
                </c:pt>
                <c:pt idx="3281">
                  <c:v>1.0016864920876809E-2</c:v>
                </c:pt>
                <c:pt idx="3282">
                  <c:v>1.0019158059053604E-2</c:v>
                </c:pt>
                <c:pt idx="3283">
                  <c:v>1.0021440974976157E-2</c:v>
                </c:pt>
                <c:pt idx="3284">
                  <c:v>1.0023713668574715E-2</c:v>
                </c:pt>
                <c:pt idx="3285">
                  <c:v>1.0025976139779525E-2</c:v>
                </c:pt>
                <c:pt idx="3286">
                  <c:v>1.0028228388522605E-2</c:v>
                </c:pt>
                <c:pt idx="3287">
                  <c:v>1.0030470414734868E-2</c:v>
                </c:pt>
                <c:pt idx="3288">
                  <c:v>1.0032702218347666E-2</c:v>
                </c:pt>
                <c:pt idx="3289">
                  <c:v>1.0034923799293905E-2</c:v>
                </c:pt>
                <c:pt idx="3290">
                  <c:v>1.0037135157505379E-2</c:v>
                </c:pt>
                <c:pt idx="3291">
                  <c:v>1.0039336292914777E-2</c:v>
                </c:pt>
                <c:pt idx="3292">
                  <c:v>1.0041527205455219E-2</c:v>
                </c:pt>
                <c:pt idx="3293">
                  <c:v>1.0043707895059832E-2</c:v>
                </c:pt>
                <c:pt idx="3294">
                  <c:v>1.0045878361661745E-2</c:v>
                </c:pt>
                <c:pt idx="3295">
                  <c:v>1.0048038605196073E-2</c:v>
                </c:pt>
                <c:pt idx="3296">
                  <c:v>1.0050188625596385E-2</c:v>
                </c:pt>
                <c:pt idx="3297">
                  <c:v>1.0052328422796474E-2</c:v>
                </c:pt>
                <c:pt idx="3298">
                  <c:v>1.0054457996732342E-2</c:v>
                </c:pt>
                <c:pt idx="3299">
                  <c:v>1.0056577347338221E-2</c:v>
                </c:pt>
                <c:pt idx="3300">
                  <c:v>1.0058686474550339E-2</c:v>
                </c:pt>
                <c:pt idx="3301">
                  <c:v>1.0060785378303592E-2</c:v>
                </c:pt>
                <c:pt idx="3302">
                  <c:v>1.0062874058534871E-2</c:v>
                </c:pt>
                <c:pt idx="3303">
                  <c:v>1.006495251518018E-2</c:v>
                </c:pt>
                <c:pt idx="3304">
                  <c:v>1.0067020748176409E-2</c:v>
                </c:pt>
                <c:pt idx="3305">
                  <c:v>1.0068800038326886E-2</c:v>
                </c:pt>
                <c:pt idx="3306">
                  <c:v>1.0070848497888418E-2</c:v>
                </c:pt>
                <c:pt idx="3307">
                  <c:v>1.0072886733886177E-2</c:v>
                </c:pt>
                <c:pt idx="3308">
                  <c:v>1.0074914746258656E-2</c:v>
                </c:pt>
                <c:pt idx="3309">
                  <c:v>1.0076932534944349E-2</c:v>
                </c:pt>
                <c:pt idx="3310">
                  <c:v>1.0078940099881306E-2</c:v>
                </c:pt>
                <c:pt idx="3311">
                  <c:v>1.008093744100913E-2</c:v>
                </c:pt>
                <c:pt idx="3312">
                  <c:v>1.0082924558266981E-2</c:v>
                </c:pt>
                <c:pt idx="3313">
                  <c:v>1.0084901451594463E-2</c:v>
                </c:pt>
                <c:pt idx="3314">
                  <c:v>1.0086868120931625E-2</c:v>
                </c:pt>
                <c:pt idx="3315">
                  <c:v>1.0088824566218513E-2</c:v>
                </c:pt>
                <c:pt idx="3316">
                  <c:v>1.0090770787396064E-2</c:v>
                </c:pt>
                <c:pt idx="3317">
                  <c:v>1.0092706784404992E-2</c:v>
                </c:pt>
                <c:pt idx="3318">
                  <c:v>1.0094632557186456E-2</c:v>
                </c:pt>
                <c:pt idx="3319">
                  <c:v>1.0096548105682279E-2</c:v>
                </c:pt>
                <c:pt idx="3320">
                  <c:v>1.009845342983362E-2</c:v>
                </c:pt>
                <c:pt idx="3321">
                  <c:v>1.0100348529583192E-2</c:v>
                </c:pt>
                <c:pt idx="3322">
                  <c:v>1.0102233404872818E-2</c:v>
                </c:pt>
                <c:pt idx="3323">
                  <c:v>1.0104108055646099E-2</c:v>
                </c:pt>
                <c:pt idx="3324">
                  <c:v>1.0105972481845305E-2</c:v>
                </c:pt>
                <c:pt idx="3325">
                  <c:v>1.0107826683414478E-2</c:v>
                </c:pt>
                <c:pt idx="3326">
                  <c:v>1.0109670660296777E-2</c:v>
                </c:pt>
                <c:pt idx="3327">
                  <c:v>1.0111504412436467E-2</c:v>
                </c:pt>
                <c:pt idx="3328">
                  <c:v>1.0113327939777594E-2</c:v>
                </c:pt>
                <c:pt idx="3329">
                  <c:v>1.0115141242265091E-2</c:v>
                </c:pt>
                <c:pt idx="3330">
                  <c:v>1.0116944319843668E-2</c:v>
                </c:pt>
                <c:pt idx="3331">
                  <c:v>1.0118737172458703E-2</c:v>
                </c:pt>
                <c:pt idx="3332">
                  <c:v>1.012051980005535E-2</c:v>
                </c:pt>
                <c:pt idx="3333">
                  <c:v>1.0122292202580097E-2</c:v>
                </c:pt>
                <c:pt idx="3334">
                  <c:v>1.0124054379978764E-2</c:v>
                </c:pt>
                <c:pt idx="3335">
                  <c:v>1.0125806332198062E-2</c:v>
                </c:pt>
                <c:pt idx="3336">
                  <c:v>1.0127548059184255E-2</c:v>
                </c:pt>
                <c:pt idx="3337">
                  <c:v>1.0129279560884497E-2</c:v>
                </c:pt>
                <c:pt idx="3338">
                  <c:v>1.0131000837246606E-2</c:v>
                </c:pt>
                <c:pt idx="3339">
                  <c:v>1.0132711888218404E-2</c:v>
                </c:pt>
                <c:pt idx="3340">
                  <c:v>1.0134412713747487E-2</c:v>
                </c:pt>
                <c:pt idx="3341">
                  <c:v>1.0136103313782119E-2</c:v>
                </c:pt>
                <c:pt idx="3342">
                  <c:v>1.0137783688271673E-2</c:v>
                </c:pt>
                <c:pt idx="3343">
                  <c:v>1.0139453837164414E-2</c:v>
                </c:pt>
                <c:pt idx="3344">
                  <c:v>1.0141113760409715E-2</c:v>
                </c:pt>
                <c:pt idx="3345">
                  <c:v>1.0142763457957393E-2</c:v>
                </c:pt>
                <c:pt idx="3346">
                  <c:v>1.0144402929757268E-2</c:v>
                </c:pt>
                <c:pt idx="3347">
                  <c:v>1.0146032175759157E-2</c:v>
                </c:pt>
                <c:pt idx="3348">
                  <c:v>1.0147881649742008E-2</c:v>
                </c:pt>
                <c:pt idx="3349">
                  <c:v>1.0149488983154376E-2</c:v>
                </c:pt>
                <c:pt idx="3350">
                  <c:v>1.0151086090614436E-2</c:v>
                </c:pt>
                <c:pt idx="3351">
                  <c:v>1.0152672972073784E-2</c:v>
                </c:pt>
                <c:pt idx="3352">
                  <c:v>1.0154249627484457E-2</c:v>
                </c:pt>
                <c:pt idx="3353">
                  <c:v>1.0155816056798495E-2</c:v>
                </c:pt>
                <c:pt idx="3354">
                  <c:v>1.0157372259968156E-2</c:v>
                </c:pt>
                <c:pt idx="3355">
                  <c:v>1.0158918236945924E-2</c:v>
                </c:pt>
                <c:pt idx="3356">
                  <c:v>1.0160453987685392E-2</c:v>
                </c:pt>
                <c:pt idx="3357">
                  <c:v>1.0161979512139707E-2</c:v>
                </c:pt>
                <c:pt idx="3358">
                  <c:v>1.0163494810262241E-2</c:v>
                </c:pt>
                <c:pt idx="3359">
                  <c:v>1.0164999882007475E-2</c:v>
                </c:pt>
                <c:pt idx="3360">
                  <c:v>1.0166494727329223E-2</c:v>
                </c:pt>
                <c:pt idx="3361">
                  <c:v>1.016797934618241E-2</c:v>
                </c:pt>
                <c:pt idx="3362">
                  <c:v>1.0169453738521739E-2</c:v>
                </c:pt>
                <c:pt idx="3363">
                  <c:v>1.0170917904302357E-2</c:v>
                </c:pt>
                <c:pt idx="3364">
                  <c:v>1.0172371843480077E-2</c:v>
                </c:pt>
                <c:pt idx="3365">
                  <c:v>1.0173815556010712E-2</c:v>
                </c:pt>
                <c:pt idx="3366">
                  <c:v>1.0175249041850076E-2</c:v>
                </c:pt>
                <c:pt idx="3367">
                  <c:v>1.0176672300955092E-2</c:v>
                </c:pt>
                <c:pt idx="3368">
                  <c:v>1.0178085333282016E-2</c:v>
                </c:pt>
                <c:pt idx="3369">
                  <c:v>1.0179488138788217E-2</c:v>
                </c:pt>
                <c:pt idx="3370">
                  <c:v>1.0180880717431506E-2</c:v>
                </c:pt>
                <c:pt idx="3371">
                  <c:v>1.018226306916814E-2</c:v>
                </c:pt>
                <c:pt idx="3372">
                  <c:v>1.0183635193957929E-2</c:v>
                </c:pt>
                <c:pt idx="3373">
                  <c:v>1.0184997091758019E-2</c:v>
                </c:pt>
                <c:pt idx="3374">
                  <c:v>1.0186348762527775E-2</c:v>
                </c:pt>
                <c:pt idx="3375">
                  <c:v>1.0187690206225231E-2</c:v>
                </c:pt>
                <c:pt idx="3376">
                  <c:v>1.018902142281064E-2</c:v>
                </c:pt>
                <c:pt idx="3377">
                  <c:v>1.0190342412242925E-2</c:v>
                </c:pt>
                <c:pt idx="3378">
                  <c:v>1.0191653174482118E-2</c:v>
                </c:pt>
                <c:pt idx="3379">
                  <c:v>1.0192953709488473E-2</c:v>
                </c:pt>
                <c:pt idx="3380">
                  <c:v>1.0194244017222465E-2</c:v>
                </c:pt>
                <c:pt idx="3381">
                  <c:v>1.0195524097644793E-2</c:v>
                </c:pt>
                <c:pt idx="3382">
                  <c:v>1.019679395071682E-2</c:v>
                </c:pt>
                <c:pt idx="3383">
                  <c:v>1.019805357639969E-2</c:v>
                </c:pt>
                <c:pt idx="3384">
                  <c:v>1.0199302974655211E-2</c:v>
                </c:pt>
                <c:pt idx="3385">
                  <c:v>1.0200542145445413E-2</c:v>
                </c:pt>
                <c:pt idx="3386">
                  <c:v>1.0201771088732769E-2</c:v>
                </c:pt>
                <c:pt idx="3387">
                  <c:v>1.0202989804479756E-2</c:v>
                </c:pt>
                <c:pt idx="3388">
                  <c:v>1.0204198292649957E-2</c:v>
                </c:pt>
                <c:pt idx="3389">
                  <c:v>1.0205396553205848E-2</c:v>
                </c:pt>
                <c:pt idx="3390">
                  <c:v>1.0206584586111678E-2</c:v>
                </c:pt>
                <c:pt idx="3391">
                  <c:v>1.0207762391331032E-2</c:v>
                </c:pt>
                <c:pt idx="3392">
                  <c:v>1.0208929968827718E-2</c:v>
                </c:pt>
                <c:pt idx="3393">
                  <c:v>1.0210087318567096E-2</c:v>
                </c:pt>
                <c:pt idx="3394">
                  <c:v>1.0211234440513861E-2</c:v>
                </c:pt>
                <c:pt idx="3395">
                  <c:v>1.0212371334632486E-2</c:v>
                </c:pt>
                <c:pt idx="3396">
                  <c:v>1.0213498000888999E-2</c:v>
                </c:pt>
                <c:pt idx="3397">
                  <c:v>1.0214614439249203E-2</c:v>
                </c:pt>
                <c:pt idx="3398">
                  <c:v>1.0215720649678683E-2</c:v>
                </c:pt>
                <c:pt idx="3399">
                  <c:v>1.0216816632144798E-2</c:v>
                </c:pt>
                <c:pt idx="3400">
                  <c:v>1.0217902386613131E-2</c:v>
                </c:pt>
                <c:pt idx="3401">
                  <c:v>1.0218977913051708E-2</c:v>
                </c:pt>
                <c:pt idx="3402">
                  <c:v>1.0220043211427221E-2</c:v>
                </c:pt>
                <c:pt idx="3403">
                  <c:v>1.0221098281707475E-2</c:v>
                </c:pt>
                <c:pt idx="3404">
                  <c:v>1.022214312386005E-2</c:v>
                </c:pt>
                <c:pt idx="3405">
                  <c:v>1.0223177737854083E-2</c:v>
                </c:pt>
                <c:pt idx="3406">
                  <c:v>1.02242021236576E-2</c:v>
                </c:pt>
                <c:pt idx="3407">
                  <c:v>1.0225216281239291E-2</c:v>
                </c:pt>
                <c:pt idx="3408">
                  <c:v>1.0226220210568737E-2</c:v>
                </c:pt>
                <c:pt idx="3409">
                  <c:v>1.0227213911615074E-2</c:v>
                </c:pt>
                <c:pt idx="3410">
                  <c:v>1.0228197384348547E-2</c:v>
                </c:pt>
                <c:pt idx="3411">
                  <c:v>1.0229170628739181E-2</c:v>
                </c:pt>
                <c:pt idx="3412">
                  <c:v>1.0230133644757222E-2</c:v>
                </c:pt>
                <c:pt idx="3413">
                  <c:v>1.023108643237336E-2</c:v>
                </c:pt>
                <c:pt idx="3414">
                  <c:v>1.023202899155895E-2</c:v>
                </c:pt>
                <c:pt idx="3415">
                  <c:v>1.0232961322285128E-2</c:v>
                </c:pt>
                <c:pt idx="3416">
                  <c:v>1.0233883424523471E-2</c:v>
                </c:pt>
                <c:pt idx="3417">
                  <c:v>1.0234795298246668E-2</c:v>
                </c:pt>
                <c:pt idx="3418">
                  <c:v>1.0235696943425854E-2</c:v>
                </c:pt>
                <c:pt idx="3419">
                  <c:v>1.0236588360034604E-2</c:v>
                </c:pt>
                <c:pt idx="3420">
                  <c:v>1.0237469548045608E-2</c:v>
                </c:pt>
                <c:pt idx="3421">
                  <c:v>1.0238340507431776E-2</c:v>
                </c:pt>
                <c:pt idx="3422">
                  <c:v>1.0239201238167128E-2</c:v>
                </c:pt>
                <c:pt idx="3423">
                  <c:v>1.024005174022502E-2</c:v>
                </c:pt>
                <c:pt idx="3424">
                  <c:v>1.0240892013580138E-2</c:v>
                </c:pt>
                <c:pt idx="3425">
                  <c:v>1.0241722058206504E-2</c:v>
                </c:pt>
                <c:pt idx="3426">
                  <c:v>1.0242541874079025E-2</c:v>
                </c:pt>
                <c:pt idx="3427">
                  <c:v>1.0243351461173056E-2</c:v>
                </c:pt>
                <c:pt idx="3428">
                  <c:v>1.0244150819463727E-2</c:v>
                </c:pt>
                <c:pt idx="3429">
                  <c:v>1.0244939948927057E-2</c:v>
                </c:pt>
                <c:pt idx="3430">
                  <c:v>1.0245718849538399E-2</c:v>
                </c:pt>
                <c:pt idx="3431">
                  <c:v>1.0246487521274883E-2</c:v>
                </c:pt>
                <c:pt idx="3432">
                  <c:v>1.024724596411275E-2</c:v>
                </c:pt>
                <c:pt idx="3433">
                  <c:v>1.0247994178029129E-2</c:v>
                </c:pt>
                <c:pt idx="3434">
                  <c:v>1.0248732163001151E-2</c:v>
                </c:pt>
                <c:pt idx="3435">
                  <c:v>1.0249459919006609E-2</c:v>
                </c:pt>
                <c:pt idx="3436">
                  <c:v>1.0250177446022635E-2</c:v>
                </c:pt>
                <c:pt idx="3437">
                  <c:v>1.0250884744028577E-2</c:v>
                </c:pt>
                <c:pt idx="3438">
                  <c:v>1.0251581813002231E-2</c:v>
                </c:pt>
                <c:pt idx="3439">
                  <c:v>1.0252268652922947E-2</c:v>
                </c:pt>
                <c:pt idx="3440">
                  <c:v>1.0252945263769186E-2</c:v>
                </c:pt>
                <c:pt idx="3441">
                  <c:v>1.0253611645520744E-2</c:v>
                </c:pt>
                <c:pt idx="3442">
                  <c:v>1.0254267798157413E-2</c:v>
                </c:pt>
                <c:pt idx="3443">
                  <c:v>1.0254913721658987E-2</c:v>
                </c:pt>
                <c:pt idx="3444">
                  <c:v>1.0255549416006371E-2</c:v>
                </c:pt>
                <c:pt idx="3445">
                  <c:v>1.0256174881179803E-2</c:v>
                </c:pt>
                <c:pt idx="3446">
                  <c:v>1.025679011716063E-2</c:v>
                </c:pt>
                <c:pt idx="3447">
                  <c:v>1.0257395123929536E-2</c:v>
                </c:pt>
                <c:pt idx="3448">
                  <c:v>1.0257989901468756E-2</c:v>
                </c:pt>
                <c:pt idx="3449">
                  <c:v>1.0258574449760305E-2</c:v>
                </c:pt>
                <c:pt idx="3450">
                  <c:v>1.0259148768785753E-2</c:v>
                </c:pt>
                <c:pt idx="3451">
                  <c:v>1.0259712858528225E-2</c:v>
                </c:pt>
                <c:pt idx="3452">
                  <c:v>1.0260345006845251E-2</c:v>
                </c:pt>
                <c:pt idx="3453">
                  <c:v>1.0260887176637645E-2</c:v>
                </c:pt>
                <c:pt idx="3454">
                  <c:v>1.0261419117094661E-2</c:v>
                </c:pt>
                <c:pt idx="3455">
                  <c:v>1.0261940828199201E-2</c:v>
                </c:pt>
                <c:pt idx="3456">
                  <c:v>1.0262452309935943E-2</c:v>
                </c:pt>
                <c:pt idx="3457">
                  <c:v>1.0262953562289123E-2</c:v>
                </c:pt>
                <c:pt idx="3458">
                  <c:v>1.0263444585243642E-2</c:v>
                </c:pt>
                <c:pt idx="3459">
                  <c:v>1.0263925378784844E-2</c:v>
                </c:pt>
                <c:pt idx="3460">
                  <c:v>1.0264395942897186E-2</c:v>
                </c:pt>
                <c:pt idx="3461">
                  <c:v>1.0264856277567347E-2</c:v>
                </c:pt>
                <c:pt idx="3462">
                  <c:v>1.0265813972975268E-2</c:v>
                </c:pt>
                <c:pt idx="3463">
                  <c:v>1.0266251693421881E-2</c:v>
                </c:pt>
                <c:pt idx="3464">
                  <c:v>1.0266679183525525E-2</c:v>
                </c:pt>
                <c:pt idx="3465">
                  <c:v>1.0267096443272328E-2</c:v>
                </c:pt>
                <c:pt idx="3466">
                  <c:v>1.0267503472649736E-2</c:v>
                </c:pt>
                <c:pt idx="3467">
                  <c:v>1.0267900271645413E-2</c:v>
                </c:pt>
                <c:pt idx="3468">
                  <c:v>1.0268451590612822E-2</c:v>
                </c:pt>
                <c:pt idx="3469">
                  <c:v>1.0268663178443351E-2</c:v>
                </c:pt>
                <c:pt idx="3470">
                  <c:v>1.0269192595834359E-2</c:v>
                </c:pt>
                <c:pt idx="3471">
                  <c:v>1.0269385163572762E-2</c:v>
                </c:pt>
                <c:pt idx="3472">
                  <c:v>1.0269730810483386E-2</c:v>
                </c:pt>
                <c:pt idx="3473">
                  <c:v>1.0270227373275809E-2</c:v>
                </c:pt>
                <c:pt idx="3474">
                  <c:v>1.0269909743069405E-2</c:v>
                </c:pt>
                <c:pt idx="3475">
                  <c:v>1.027070636847561E-2</c:v>
                </c:pt>
                <c:pt idx="3476">
                  <c:v>1.0271011093526326E-2</c:v>
                </c:pt>
                <c:pt idx="3477">
                  <c:v>1.0271305588087618E-2</c:v>
                </c:pt>
                <c:pt idx="3478">
                  <c:v>1.0271589852150676E-2</c:v>
                </c:pt>
                <c:pt idx="3479">
                  <c:v>1.0271863885707132E-2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398848"/>
        <c:axId val="74840102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  <c:pt idx="12">
                  <c:v>42954</c:v>
                </c:pt>
                <c:pt idx="13">
                  <c:v>42983</c:v>
                </c:pt>
                <c:pt idx="14">
                  <c:v>43013</c:v>
                </c:pt>
                <c:pt idx="15">
                  <c:v>43045</c:v>
                </c:pt>
                <c:pt idx="16">
                  <c:v>43074</c:v>
                </c:pt>
                <c:pt idx="17">
                  <c:v>43105</c:v>
                </c:pt>
                <c:pt idx="18">
                  <c:v>43136</c:v>
                </c:pt>
                <c:pt idx="19">
                  <c:v>43164</c:v>
                </c:pt>
                <c:pt idx="20">
                  <c:v>43195</c:v>
                </c:pt>
                <c:pt idx="21">
                  <c:v>43228</c:v>
                </c:pt>
                <c:pt idx="22">
                  <c:v>43256</c:v>
                </c:pt>
                <c:pt idx="23">
                  <c:v>43286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6.8500000000000002E-3</c:v>
                </c:pt>
                <c:pt idx="1">
                  <c:v>6.7100000000000007E-3</c:v>
                </c:pt>
                <c:pt idx="2">
                  <c:v>6.6399999999999992E-3</c:v>
                </c:pt>
                <c:pt idx="3">
                  <c:v>6.6300000000000005E-3</c:v>
                </c:pt>
                <c:pt idx="4">
                  <c:v>6.6399999999999992E-3</c:v>
                </c:pt>
                <c:pt idx="5">
                  <c:v>6.5200000000000006E-3</c:v>
                </c:pt>
                <c:pt idx="6">
                  <c:v>#N/A</c:v>
                </c:pt>
                <c:pt idx="7">
                  <c:v>#N/A</c:v>
                </c:pt>
                <c:pt idx="8">
                  <c:v>6.5300000000000002E-3</c:v>
                </c:pt>
                <c:pt idx="9">
                  <c:v>#N/A</c:v>
                </c:pt>
                <c:pt idx="10">
                  <c:v>#N/A</c:v>
                </c:pt>
                <c:pt idx="11">
                  <c:v>6.5500000000000003E-3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98848"/>
        <c:axId val="748401024"/>
      </c:scatterChart>
      <c:dateAx>
        <c:axId val="74839884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4010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8401024"/>
        <c:scaling>
          <c:orientation val="minMax"/>
          <c:max val="1.7000000000000001E-2"/>
          <c:min val="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83988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42612</c:v>
                </c:pt>
                <c:pt idx="40">
                  <c:v>42613</c:v>
                </c:pt>
                <c:pt idx="41">
                  <c:v>42614</c:v>
                </c:pt>
                <c:pt idx="42">
                  <c:v>42615</c:v>
                </c:pt>
                <c:pt idx="43">
                  <c:v>42618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42919</c:v>
                </c:pt>
                <c:pt idx="252">
                  <c:v>42920</c:v>
                </c:pt>
                <c:pt idx="253">
                  <c:v>42921</c:v>
                </c:pt>
                <c:pt idx="254">
                  <c:v>42922</c:v>
                </c:pt>
                <c:pt idx="255">
                  <c:v>42923</c:v>
                </c:pt>
                <c:pt idx="256">
                  <c:v>42926</c:v>
                </c:pt>
                <c:pt idx="257">
                  <c:v>42927</c:v>
                </c:pt>
                <c:pt idx="258">
                  <c:v>42928</c:v>
                </c:pt>
                <c:pt idx="259">
                  <c:v>42929</c:v>
                </c:pt>
                <c:pt idx="260">
                  <c:v>42930</c:v>
                </c:pt>
                <c:pt idx="261">
                  <c:v>42933</c:v>
                </c:pt>
                <c:pt idx="262">
                  <c:v>42934</c:v>
                </c:pt>
                <c:pt idx="263">
                  <c:v>42935</c:v>
                </c:pt>
                <c:pt idx="264">
                  <c:v>42936</c:v>
                </c:pt>
                <c:pt idx="265">
                  <c:v>42937</c:v>
                </c:pt>
                <c:pt idx="266">
                  <c:v>42940</c:v>
                </c:pt>
                <c:pt idx="267">
                  <c:v>42941</c:v>
                </c:pt>
                <c:pt idx="268">
                  <c:v>42942</c:v>
                </c:pt>
                <c:pt idx="269">
                  <c:v>42943</c:v>
                </c:pt>
                <c:pt idx="270">
                  <c:v>42944</c:v>
                </c:pt>
                <c:pt idx="271">
                  <c:v>42947</c:v>
                </c:pt>
                <c:pt idx="272">
                  <c:v>42948</c:v>
                </c:pt>
                <c:pt idx="273">
                  <c:v>42949</c:v>
                </c:pt>
                <c:pt idx="274">
                  <c:v>42950</c:v>
                </c:pt>
                <c:pt idx="275">
                  <c:v>42951</c:v>
                </c:pt>
                <c:pt idx="276">
                  <c:v>42954</c:v>
                </c:pt>
                <c:pt idx="277">
                  <c:v>42955</c:v>
                </c:pt>
                <c:pt idx="278">
                  <c:v>42956</c:v>
                </c:pt>
                <c:pt idx="279">
                  <c:v>42957</c:v>
                </c:pt>
                <c:pt idx="280">
                  <c:v>42958</c:v>
                </c:pt>
                <c:pt idx="281">
                  <c:v>42961</c:v>
                </c:pt>
                <c:pt idx="282">
                  <c:v>42962</c:v>
                </c:pt>
                <c:pt idx="283">
                  <c:v>42963</c:v>
                </c:pt>
                <c:pt idx="284">
                  <c:v>42964</c:v>
                </c:pt>
                <c:pt idx="285">
                  <c:v>42965</c:v>
                </c:pt>
                <c:pt idx="286">
                  <c:v>42968</c:v>
                </c:pt>
                <c:pt idx="287">
                  <c:v>42969</c:v>
                </c:pt>
                <c:pt idx="288">
                  <c:v>42970</c:v>
                </c:pt>
                <c:pt idx="289">
                  <c:v>42971</c:v>
                </c:pt>
                <c:pt idx="290">
                  <c:v>42972</c:v>
                </c:pt>
                <c:pt idx="291">
                  <c:v>42976</c:v>
                </c:pt>
                <c:pt idx="292">
                  <c:v>42977</c:v>
                </c:pt>
                <c:pt idx="293">
                  <c:v>42978</c:v>
                </c:pt>
                <c:pt idx="294">
                  <c:v>42979</c:v>
                </c:pt>
                <c:pt idx="295">
                  <c:v>42982</c:v>
                </c:pt>
                <c:pt idx="296">
                  <c:v>42983</c:v>
                </c:pt>
                <c:pt idx="297">
                  <c:v>42984</c:v>
                </c:pt>
                <c:pt idx="298">
                  <c:v>42985</c:v>
                </c:pt>
                <c:pt idx="299">
                  <c:v>42986</c:v>
                </c:pt>
                <c:pt idx="300">
                  <c:v>42989</c:v>
                </c:pt>
                <c:pt idx="301">
                  <c:v>42990</c:v>
                </c:pt>
                <c:pt idx="302">
                  <c:v>42991</c:v>
                </c:pt>
                <c:pt idx="303">
                  <c:v>42992</c:v>
                </c:pt>
                <c:pt idx="304">
                  <c:v>42993</c:v>
                </c:pt>
                <c:pt idx="305">
                  <c:v>42996</c:v>
                </c:pt>
                <c:pt idx="306">
                  <c:v>42997</c:v>
                </c:pt>
                <c:pt idx="307">
                  <c:v>42998</c:v>
                </c:pt>
                <c:pt idx="308">
                  <c:v>42999</c:v>
                </c:pt>
                <c:pt idx="309">
                  <c:v>43000</c:v>
                </c:pt>
                <c:pt idx="310">
                  <c:v>43003</c:v>
                </c:pt>
                <c:pt idx="311">
                  <c:v>43004</c:v>
                </c:pt>
                <c:pt idx="312">
                  <c:v>43005</c:v>
                </c:pt>
                <c:pt idx="313">
                  <c:v>43006</c:v>
                </c:pt>
                <c:pt idx="314">
                  <c:v>43007</c:v>
                </c:pt>
                <c:pt idx="315">
                  <c:v>43010</c:v>
                </c:pt>
                <c:pt idx="316">
                  <c:v>43011</c:v>
                </c:pt>
                <c:pt idx="317">
                  <c:v>43012</c:v>
                </c:pt>
                <c:pt idx="318">
                  <c:v>43013</c:v>
                </c:pt>
                <c:pt idx="319">
                  <c:v>43014</c:v>
                </c:pt>
                <c:pt idx="320">
                  <c:v>43017</c:v>
                </c:pt>
                <c:pt idx="321">
                  <c:v>43018</c:v>
                </c:pt>
                <c:pt idx="322">
                  <c:v>43019</c:v>
                </c:pt>
                <c:pt idx="323">
                  <c:v>43020</c:v>
                </c:pt>
                <c:pt idx="324">
                  <c:v>43021</c:v>
                </c:pt>
                <c:pt idx="325">
                  <c:v>43024</c:v>
                </c:pt>
                <c:pt idx="326">
                  <c:v>43025</c:v>
                </c:pt>
                <c:pt idx="327">
                  <c:v>43026</c:v>
                </c:pt>
                <c:pt idx="328">
                  <c:v>43027</c:v>
                </c:pt>
                <c:pt idx="329">
                  <c:v>43028</c:v>
                </c:pt>
                <c:pt idx="330">
                  <c:v>43031</c:v>
                </c:pt>
                <c:pt idx="331">
                  <c:v>43032</c:v>
                </c:pt>
                <c:pt idx="332">
                  <c:v>43033</c:v>
                </c:pt>
                <c:pt idx="333">
                  <c:v>43034</c:v>
                </c:pt>
                <c:pt idx="334">
                  <c:v>43035</c:v>
                </c:pt>
                <c:pt idx="335">
                  <c:v>43038</c:v>
                </c:pt>
                <c:pt idx="336">
                  <c:v>43039</c:v>
                </c:pt>
                <c:pt idx="337">
                  <c:v>43040</c:v>
                </c:pt>
                <c:pt idx="338">
                  <c:v>43041</c:v>
                </c:pt>
                <c:pt idx="339">
                  <c:v>43042</c:v>
                </c:pt>
                <c:pt idx="340">
                  <c:v>43045</c:v>
                </c:pt>
                <c:pt idx="341">
                  <c:v>43046</c:v>
                </c:pt>
                <c:pt idx="342">
                  <c:v>43047</c:v>
                </c:pt>
                <c:pt idx="343">
                  <c:v>43048</c:v>
                </c:pt>
                <c:pt idx="344">
                  <c:v>43049</c:v>
                </c:pt>
                <c:pt idx="345">
                  <c:v>43052</c:v>
                </c:pt>
                <c:pt idx="346">
                  <c:v>43053</c:v>
                </c:pt>
                <c:pt idx="347">
                  <c:v>43054</c:v>
                </c:pt>
                <c:pt idx="348">
                  <c:v>43055</c:v>
                </c:pt>
                <c:pt idx="349">
                  <c:v>43056</c:v>
                </c:pt>
                <c:pt idx="350">
                  <c:v>43059</c:v>
                </c:pt>
                <c:pt idx="351">
                  <c:v>43060</c:v>
                </c:pt>
                <c:pt idx="352">
                  <c:v>43061</c:v>
                </c:pt>
                <c:pt idx="353">
                  <c:v>43062</c:v>
                </c:pt>
                <c:pt idx="354">
                  <c:v>43063</c:v>
                </c:pt>
                <c:pt idx="355">
                  <c:v>43066</c:v>
                </c:pt>
                <c:pt idx="356">
                  <c:v>43067</c:v>
                </c:pt>
                <c:pt idx="357">
                  <c:v>43068</c:v>
                </c:pt>
                <c:pt idx="358">
                  <c:v>43069</c:v>
                </c:pt>
                <c:pt idx="359">
                  <c:v>43070</c:v>
                </c:pt>
                <c:pt idx="360">
                  <c:v>43073</c:v>
                </c:pt>
                <c:pt idx="361">
                  <c:v>43074</c:v>
                </c:pt>
                <c:pt idx="362">
                  <c:v>43075</c:v>
                </c:pt>
                <c:pt idx="363">
                  <c:v>43076</c:v>
                </c:pt>
                <c:pt idx="364">
                  <c:v>43077</c:v>
                </c:pt>
                <c:pt idx="365">
                  <c:v>43080</c:v>
                </c:pt>
                <c:pt idx="366">
                  <c:v>43081</c:v>
                </c:pt>
                <c:pt idx="367">
                  <c:v>43082</c:v>
                </c:pt>
                <c:pt idx="368">
                  <c:v>43083</c:v>
                </c:pt>
                <c:pt idx="369">
                  <c:v>43084</c:v>
                </c:pt>
                <c:pt idx="370">
                  <c:v>43087</c:v>
                </c:pt>
                <c:pt idx="371">
                  <c:v>43088</c:v>
                </c:pt>
                <c:pt idx="372">
                  <c:v>43089</c:v>
                </c:pt>
                <c:pt idx="373">
                  <c:v>43090</c:v>
                </c:pt>
                <c:pt idx="374">
                  <c:v>43091</c:v>
                </c:pt>
                <c:pt idx="375">
                  <c:v>43096</c:v>
                </c:pt>
                <c:pt idx="376">
                  <c:v>43097</c:v>
                </c:pt>
                <c:pt idx="377">
                  <c:v>43098</c:v>
                </c:pt>
                <c:pt idx="378">
                  <c:v>43102</c:v>
                </c:pt>
                <c:pt idx="379">
                  <c:v>43103</c:v>
                </c:pt>
                <c:pt idx="380">
                  <c:v>43104</c:v>
                </c:pt>
                <c:pt idx="381">
                  <c:v>43105</c:v>
                </c:pt>
                <c:pt idx="382">
                  <c:v>43108</c:v>
                </c:pt>
                <c:pt idx="383">
                  <c:v>43109</c:v>
                </c:pt>
                <c:pt idx="384">
                  <c:v>43110</c:v>
                </c:pt>
                <c:pt idx="385">
                  <c:v>43111</c:v>
                </c:pt>
                <c:pt idx="386">
                  <c:v>43112</c:v>
                </c:pt>
                <c:pt idx="387">
                  <c:v>43115</c:v>
                </c:pt>
                <c:pt idx="388">
                  <c:v>43116</c:v>
                </c:pt>
                <c:pt idx="389">
                  <c:v>43117</c:v>
                </c:pt>
                <c:pt idx="390">
                  <c:v>43118</c:v>
                </c:pt>
                <c:pt idx="391">
                  <c:v>43119</c:v>
                </c:pt>
                <c:pt idx="392">
                  <c:v>43122</c:v>
                </c:pt>
                <c:pt idx="393">
                  <c:v>43123</c:v>
                </c:pt>
                <c:pt idx="394">
                  <c:v>43124</c:v>
                </c:pt>
                <c:pt idx="395">
                  <c:v>43125</c:v>
                </c:pt>
                <c:pt idx="396">
                  <c:v>43126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43215</c:v>
                </c:pt>
                <c:pt idx="458">
                  <c:v>43216</c:v>
                </c:pt>
                <c:pt idx="459">
                  <c:v>43217</c:v>
                </c:pt>
                <c:pt idx="460">
                  <c:v>43220</c:v>
                </c:pt>
                <c:pt idx="461">
                  <c:v>43221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43249</c:v>
                </c:pt>
                <c:pt idx="480">
                  <c:v>43250</c:v>
                </c:pt>
                <c:pt idx="481">
                  <c:v>43251</c:v>
                </c:pt>
                <c:pt idx="482">
                  <c:v>43252</c:v>
                </c:pt>
                <c:pt idx="483">
                  <c:v>43255</c:v>
                </c:pt>
                <c:pt idx="484">
                  <c:v>43256</c:v>
                </c:pt>
                <c:pt idx="485">
                  <c:v>43257</c:v>
                </c:pt>
                <c:pt idx="486">
                  <c:v>43258</c:v>
                </c:pt>
                <c:pt idx="487">
                  <c:v>43259</c:v>
                </c:pt>
                <c:pt idx="488">
                  <c:v>43262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44587</c:v>
                </c:pt>
                <c:pt idx="701">
                  <c:v>44594</c:v>
                </c:pt>
                <c:pt idx="702">
                  <c:v>44601</c:v>
                </c:pt>
                <c:pt idx="703">
                  <c:v>44608</c:v>
                </c:pt>
                <c:pt idx="704">
                  <c:v>44615</c:v>
                </c:pt>
                <c:pt idx="705">
                  <c:v>44622</c:v>
                </c:pt>
                <c:pt idx="706">
                  <c:v>44629</c:v>
                </c:pt>
                <c:pt idx="707">
                  <c:v>44636</c:v>
                </c:pt>
                <c:pt idx="708">
                  <c:v>44643</c:v>
                </c:pt>
                <c:pt idx="709">
                  <c:v>44650</c:v>
                </c:pt>
                <c:pt idx="710">
                  <c:v>44657</c:v>
                </c:pt>
                <c:pt idx="711">
                  <c:v>44664</c:v>
                </c:pt>
                <c:pt idx="712">
                  <c:v>44671</c:v>
                </c:pt>
                <c:pt idx="713">
                  <c:v>44678</c:v>
                </c:pt>
                <c:pt idx="714">
                  <c:v>44685</c:v>
                </c:pt>
                <c:pt idx="715">
                  <c:v>44692</c:v>
                </c:pt>
                <c:pt idx="716">
                  <c:v>44699</c:v>
                </c:pt>
                <c:pt idx="717">
                  <c:v>44706</c:v>
                </c:pt>
                <c:pt idx="718">
                  <c:v>44713</c:v>
                </c:pt>
                <c:pt idx="719">
                  <c:v>44720</c:v>
                </c:pt>
                <c:pt idx="720">
                  <c:v>44727</c:v>
                </c:pt>
                <c:pt idx="721">
                  <c:v>44734</c:v>
                </c:pt>
                <c:pt idx="722">
                  <c:v>44741</c:v>
                </c:pt>
                <c:pt idx="723">
                  <c:v>44748</c:v>
                </c:pt>
                <c:pt idx="724">
                  <c:v>44755</c:v>
                </c:pt>
                <c:pt idx="725">
                  <c:v>44762</c:v>
                </c:pt>
                <c:pt idx="726">
                  <c:v>44769</c:v>
                </c:pt>
                <c:pt idx="727">
                  <c:v>44776</c:v>
                </c:pt>
                <c:pt idx="728">
                  <c:v>44783</c:v>
                </c:pt>
                <c:pt idx="729">
                  <c:v>44790</c:v>
                </c:pt>
                <c:pt idx="730">
                  <c:v>44797</c:v>
                </c:pt>
                <c:pt idx="731">
                  <c:v>44804</c:v>
                </c:pt>
                <c:pt idx="732">
                  <c:v>44811</c:v>
                </c:pt>
                <c:pt idx="733">
                  <c:v>44818</c:v>
                </c:pt>
                <c:pt idx="734">
                  <c:v>44825</c:v>
                </c:pt>
                <c:pt idx="735">
                  <c:v>44832</c:v>
                </c:pt>
                <c:pt idx="736">
                  <c:v>44839</c:v>
                </c:pt>
                <c:pt idx="737">
                  <c:v>44846</c:v>
                </c:pt>
                <c:pt idx="738">
                  <c:v>44853</c:v>
                </c:pt>
                <c:pt idx="739">
                  <c:v>44860</c:v>
                </c:pt>
                <c:pt idx="740">
                  <c:v>44867</c:v>
                </c:pt>
                <c:pt idx="741">
                  <c:v>44874</c:v>
                </c:pt>
                <c:pt idx="742">
                  <c:v>44881</c:v>
                </c:pt>
                <c:pt idx="743">
                  <c:v>44888</c:v>
                </c:pt>
                <c:pt idx="744">
                  <c:v>44895</c:v>
                </c:pt>
                <c:pt idx="745">
                  <c:v>44902</c:v>
                </c:pt>
                <c:pt idx="746">
                  <c:v>44909</c:v>
                </c:pt>
                <c:pt idx="747">
                  <c:v>44916</c:v>
                </c:pt>
                <c:pt idx="748">
                  <c:v>44923</c:v>
                </c:pt>
                <c:pt idx="749">
                  <c:v>44930</c:v>
                </c:pt>
                <c:pt idx="750">
                  <c:v>44937</c:v>
                </c:pt>
                <c:pt idx="751">
                  <c:v>44944</c:v>
                </c:pt>
                <c:pt idx="752">
                  <c:v>44951</c:v>
                </c:pt>
                <c:pt idx="753">
                  <c:v>44958</c:v>
                </c:pt>
                <c:pt idx="754">
                  <c:v>44965</c:v>
                </c:pt>
                <c:pt idx="755">
                  <c:v>44972</c:v>
                </c:pt>
                <c:pt idx="756">
                  <c:v>44979</c:v>
                </c:pt>
                <c:pt idx="757">
                  <c:v>44986</c:v>
                </c:pt>
                <c:pt idx="758">
                  <c:v>44993</c:v>
                </c:pt>
                <c:pt idx="759">
                  <c:v>45000</c:v>
                </c:pt>
                <c:pt idx="760">
                  <c:v>45007</c:v>
                </c:pt>
                <c:pt idx="761">
                  <c:v>45014</c:v>
                </c:pt>
                <c:pt idx="762">
                  <c:v>45021</c:v>
                </c:pt>
                <c:pt idx="763">
                  <c:v>45028</c:v>
                </c:pt>
                <c:pt idx="764">
                  <c:v>45035</c:v>
                </c:pt>
                <c:pt idx="765">
                  <c:v>45042</c:v>
                </c:pt>
                <c:pt idx="766">
                  <c:v>45049</c:v>
                </c:pt>
                <c:pt idx="767">
                  <c:v>45056</c:v>
                </c:pt>
                <c:pt idx="768">
                  <c:v>45063</c:v>
                </c:pt>
                <c:pt idx="769">
                  <c:v>45070</c:v>
                </c:pt>
                <c:pt idx="770">
                  <c:v>45077</c:v>
                </c:pt>
                <c:pt idx="771">
                  <c:v>45084</c:v>
                </c:pt>
                <c:pt idx="772">
                  <c:v>45091</c:v>
                </c:pt>
                <c:pt idx="773">
                  <c:v>45098</c:v>
                </c:pt>
                <c:pt idx="774">
                  <c:v>45105</c:v>
                </c:pt>
                <c:pt idx="775">
                  <c:v>45112</c:v>
                </c:pt>
                <c:pt idx="776">
                  <c:v>45119</c:v>
                </c:pt>
                <c:pt idx="777">
                  <c:v>45126</c:v>
                </c:pt>
                <c:pt idx="778">
                  <c:v>45133</c:v>
                </c:pt>
                <c:pt idx="779">
                  <c:v>45140</c:v>
                </c:pt>
                <c:pt idx="780">
                  <c:v>45147</c:v>
                </c:pt>
                <c:pt idx="781">
                  <c:v>45154</c:v>
                </c:pt>
                <c:pt idx="782">
                  <c:v>45161</c:v>
                </c:pt>
                <c:pt idx="783">
                  <c:v>45168</c:v>
                </c:pt>
                <c:pt idx="784">
                  <c:v>45175</c:v>
                </c:pt>
                <c:pt idx="785">
                  <c:v>45182</c:v>
                </c:pt>
                <c:pt idx="786">
                  <c:v>45189</c:v>
                </c:pt>
                <c:pt idx="787">
                  <c:v>45196</c:v>
                </c:pt>
                <c:pt idx="788">
                  <c:v>45203</c:v>
                </c:pt>
                <c:pt idx="789">
                  <c:v>45210</c:v>
                </c:pt>
                <c:pt idx="790">
                  <c:v>45217</c:v>
                </c:pt>
                <c:pt idx="791">
                  <c:v>45224</c:v>
                </c:pt>
                <c:pt idx="792">
                  <c:v>45231</c:v>
                </c:pt>
                <c:pt idx="793">
                  <c:v>45238</c:v>
                </c:pt>
                <c:pt idx="794">
                  <c:v>45245</c:v>
                </c:pt>
                <c:pt idx="795">
                  <c:v>45252</c:v>
                </c:pt>
                <c:pt idx="796">
                  <c:v>45259</c:v>
                </c:pt>
                <c:pt idx="797">
                  <c:v>45266</c:v>
                </c:pt>
                <c:pt idx="798">
                  <c:v>45273</c:v>
                </c:pt>
                <c:pt idx="799">
                  <c:v>45280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45413</c:v>
                </c:pt>
                <c:pt idx="819">
                  <c:v>45420</c:v>
                </c:pt>
                <c:pt idx="820">
                  <c:v>45427</c:v>
                </c:pt>
                <c:pt idx="821">
                  <c:v>45434</c:v>
                </c:pt>
                <c:pt idx="822">
                  <c:v>45441</c:v>
                </c:pt>
                <c:pt idx="823">
                  <c:v>45448</c:v>
                </c:pt>
                <c:pt idx="824">
                  <c:v>45455</c:v>
                </c:pt>
                <c:pt idx="825">
                  <c:v>45462</c:v>
                </c:pt>
                <c:pt idx="826">
                  <c:v>45469</c:v>
                </c:pt>
                <c:pt idx="827">
                  <c:v>45476</c:v>
                </c:pt>
                <c:pt idx="828">
                  <c:v>45483</c:v>
                </c:pt>
                <c:pt idx="829">
                  <c:v>45490</c:v>
                </c:pt>
                <c:pt idx="830">
                  <c:v>45497</c:v>
                </c:pt>
                <c:pt idx="831">
                  <c:v>45504</c:v>
                </c:pt>
                <c:pt idx="832">
                  <c:v>45511</c:v>
                </c:pt>
                <c:pt idx="833">
                  <c:v>45518</c:v>
                </c:pt>
                <c:pt idx="834">
                  <c:v>45525</c:v>
                </c:pt>
                <c:pt idx="835">
                  <c:v>45532</c:v>
                </c:pt>
                <c:pt idx="836">
                  <c:v>45539</c:v>
                </c:pt>
                <c:pt idx="837">
                  <c:v>45546</c:v>
                </c:pt>
                <c:pt idx="838">
                  <c:v>45553</c:v>
                </c:pt>
                <c:pt idx="839">
                  <c:v>45560</c:v>
                </c:pt>
                <c:pt idx="840">
                  <c:v>45567</c:v>
                </c:pt>
                <c:pt idx="841">
                  <c:v>45574</c:v>
                </c:pt>
                <c:pt idx="842">
                  <c:v>45581</c:v>
                </c:pt>
                <c:pt idx="843">
                  <c:v>45588</c:v>
                </c:pt>
                <c:pt idx="844">
                  <c:v>45595</c:v>
                </c:pt>
                <c:pt idx="845">
                  <c:v>45602</c:v>
                </c:pt>
                <c:pt idx="846">
                  <c:v>45609</c:v>
                </c:pt>
                <c:pt idx="847">
                  <c:v>45616</c:v>
                </c:pt>
                <c:pt idx="848">
                  <c:v>45623</c:v>
                </c:pt>
                <c:pt idx="849">
                  <c:v>45630</c:v>
                </c:pt>
                <c:pt idx="850">
                  <c:v>45637</c:v>
                </c:pt>
                <c:pt idx="851">
                  <c:v>45644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45839</c:v>
                </c:pt>
                <c:pt idx="879">
                  <c:v>45846</c:v>
                </c:pt>
                <c:pt idx="880">
                  <c:v>45853</c:v>
                </c:pt>
                <c:pt idx="881">
                  <c:v>45860</c:v>
                </c:pt>
                <c:pt idx="882">
                  <c:v>45867</c:v>
                </c:pt>
                <c:pt idx="883">
                  <c:v>45874</c:v>
                </c:pt>
                <c:pt idx="884">
                  <c:v>45881</c:v>
                </c:pt>
                <c:pt idx="885">
                  <c:v>45888</c:v>
                </c:pt>
                <c:pt idx="886">
                  <c:v>45895</c:v>
                </c:pt>
                <c:pt idx="887">
                  <c:v>45902</c:v>
                </c:pt>
                <c:pt idx="888">
                  <c:v>45909</c:v>
                </c:pt>
                <c:pt idx="889">
                  <c:v>45916</c:v>
                </c:pt>
                <c:pt idx="890">
                  <c:v>45923</c:v>
                </c:pt>
                <c:pt idx="891">
                  <c:v>45930</c:v>
                </c:pt>
                <c:pt idx="892">
                  <c:v>45937</c:v>
                </c:pt>
                <c:pt idx="893">
                  <c:v>45944</c:v>
                </c:pt>
                <c:pt idx="894">
                  <c:v>45951</c:v>
                </c:pt>
                <c:pt idx="895">
                  <c:v>45958</c:v>
                </c:pt>
                <c:pt idx="896">
                  <c:v>45965</c:v>
                </c:pt>
                <c:pt idx="897">
                  <c:v>45972</c:v>
                </c:pt>
                <c:pt idx="898">
                  <c:v>45979</c:v>
                </c:pt>
                <c:pt idx="899">
                  <c:v>45986</c:v>
                </c:pt>
                <c:pt idx="900">
                  <c:v>45993</c:v>
                </c:pt>
                <c:pt idx="901">
                  <c:v>46000</c:v>
                </c:pt>
                <c:pt idx="902">
                  <c:v>46007</c:v>
                </c:pt>
                <c:pt idx="903">
                  <c:v>46014</c:v>
                </c:pt>
                <c:pt idx="904">
                  <c:v>46021</c:v>
                </c:pt>
                <c:pt idx="905">
                  <c:v>46028</c:v>
                </c:pt>
                <c:pt idx="906">
                  <c:v>46035</c:v>
                </c:pt>
                <c:pt idx="907">
                  <c:v>46042</c:v>
                </c:pt>
                <c:pt idx="908">
                  <c:v>46049</c:v>
                </c:pt>
                <c:pt idx="909">
                  <c:v>46056</c:v>
                </c:pt>
                <c:pt idx="910">
                  <c:v>46063</c:v>
                </c:pt>
                <c:pt idx="911">
                  <c:v>46070</c:v>
                </c:pt>
                <c:pt idx="912">
                  <c:v>46077</c:v>
                </c:pt>
                <c:pt idx="913">
                  <c:v>46084</c:v>
                </c:pt>
                <c:pt idx="914">
                  <c:v>46091</c:v>
                </c:pt>
                <c:pt idx="915">
                  <c:v>46098</c:v>
                </c:pt>
                <c:pt idx="916">
                  <c:v>46105</c:v>
                </c:pt>
                <c:pt idx="917">
                  <c:v>46112</c:v>
                </c:pt>
                <c:pt idx="918">
                  <c:v>46119</c:v>
                </c:pt>
                <c:pt idx="919">
                  <c:v>46126</c:v>
                </c:pt>
                <c:pt idx="920">
                  <c:v>46133</c:v>
                </c:pt>
                <c:pt idx="921">
                  <c:v>46140</c:v>
                </c:pt>
                <c:pt idx="922">
                  <c:v>46147</c:v>
                </c:pt>
                <c:pt idx="923">
                  <c:v>46154</c:v>
                </c:pt>
                <c:pt idx="924">
                  <c:v>46161</c:v>
                </c:pt>
                <c:pt idx="925">
                  <c:v>46168</c:v>
                </c:pt>
                <c:pt idx="926">
                  <c:v>46175</c:v>
                </c:pt>
                <c:pt idx="927">
                  <c:v>46182</c:v>
                </c:pt>
                <c:pt idx="928">
                  <c:v>46189</c:v>
                </c:pt>
                <c:pt idx="929">
                  <c:v>46196</c:v>
                </c:pt>
                <c:pt idx="930">
                  <c:v>46203</c:v>
                </c:pt>
                <c:pt idx="931">
                  <c:v>46210</c:v>
                </c:pt>
                <c:pt idx="932">
                  <c:v>46217</c:v>
                </c:pt>
                <c:pt idx="933">
                  <c:v>46224</c:v>
                </c:pt>
                <c:pt idx="934">
                  <c:v>46231</c:v>
                </c:pt>
                <c:pt idx="935">
                  <c:v>46238</c:v>
                </c:pt>
                <c:pt idx="936">
                  <c:v>46245</c:v>
                </c:pt>
                <c:pt idx="937">
                  <c:v>46252</c:v>
                </c:pt>
                <c:pt idx="938">
                  <c:v>46259</c:v>
                </c:pt>
                <c:pt idx="939">
                  <c:v>46266</c:v>
                </c:pt>
                <c:pt idx="940">
                  <c:v>46273</c:v>
                </c:pt>
                <c:pt idx="941">
                  <c:v>46280</c:v>
                </c:pt>
                <c:pt idx="942">
                  <c:v>46287</c:v>
                </c:pt>
                <c:pt idx="943">
                  <c:v>46294</c:v>
                </c:pt>
                <c:pt idx="944">
                  <c:v>46301</c:v>
                </c:pt>
                <c:pt idx="945">
                  <c:v>46308</c:v>
                </c:pt>
                <c:pt idx="946">
                  <c:v>46315</c:v>
                </c:pt>
                <c:pt idx="947">
                  <c:v>46322</c:v>
                </c:pt>
                <c:pt idx="948">
                  <c:v>46329</c:v>
                </c:pt>
                <c:pt idx="949">
                  <c:v>46336</c:v>
                </c:pt>
                <c:pt idx="950">
                  <c:v>46343</c:v>
                </c:pt>
                <c:pt idx="951">
                  <c:v>46350</c:v>
                </c:pt>
                <c:pt idx="952">
                  <c:v>46357</c:v>
                </c:pt>
                <c:pt idx="953">
                  <c:v>46364</c:v>
                </c:pt>
                <c:pt idx="954">
                  <c:v>46371</c:v>
                </c:pt>
                <c:pt idx="955">
                  <c:v>46378</c:v>
                </c:pt>
                <c:pt idx="956">
                  <c:v>46385</c:v>
                </c:pt>
                <c:pt idx="957">
                  <c:v>46392</c:v>
                </c:pt>
                <c:pt idx="958">
                  <c:v>46399</c:v>
                </c:pt>
                <c:pt idx="959">
                  <c:v>46406</c:v>
                </c:pt>
                <c:pt idx="960">
                  <c:v>46413</c:v>
                </c:pt>
                <c:pt idx="961">
                  <c:v>46420</c:v>
                </c:pt>
                <c:pt idx="962">
                  <c:v>46427</c:v>
                </c:pt>
                <c:pt idx="963">
                  <c:v>46434</c:v>
                </c:pt>
                <c:pt idx="964">
                  <c:v>46441</c:v>
                </c:pt>
                <c:pt idx="965">
                  <c:v>46448</c:v>
                </c:pt>
                <c:pt idx="966">
                  <c:v>46455</c:v>
                </c:pt>
                <c:pt idx="967">
                  <c:v>46462</c:v>
                </c:pt>
                <c:pt idx="968">
                  <c:v>46469</c:v>
                </c:pt>
                <c:pt idx="969">
                  <c:v>46476</c:v>
                </c:pt>
                <c:pt idx="970">
                  <c:v>46483</c:v>
                </c:pt>
                <c:pt idx="971">
                  <c:v>46490</c:v>
                </c:pt>
                <c:pt idx="972">
                  <c:v>46497</c:v>
                </c:pt>
                <c:pt idx="973">
                  <c:v>46504</c:v>
                </c:pt>
                <c:pt idx="974">
                  <c:v>46511</c:v>
                </c:pt>
                <c:pt idx="975">
                  <c:v>46518</c:v>
                </c:pt>
                <c:pt idx="976">
                  <c:v>46525</c:v>
                </c:pt>
                <c:pt idx="977">
                  <c:v>46532</c:v>
                </c:pt>
                <c:pt idx="978">
                  <c:v>46539</c:v>
                </c:pt>
                <c:pt idx="979">
                  <c:v>46546</c:v>
                </c:pt>
                <c:pt idx="980">
                  <c:v>46553</c:v>
                </c:pt>
                <c:pt idx="981">
                  <c:v>46560</c:v>
                </c:pt>
                <c:pt idx="982">
                  <c:v>46567</c:v>
                </c:pt>
                <c:pt idx="983">
                  <c:v>46574</c:v>
                </c:pt>
                <c:pt idx="984">
                  <c:v>46581</c:v>
                </c:pt>
                <c:pt idx="985">
                  <c:v>46588</c:v>
                </c:pt>
                <c:pt idx="986">
                  <c:v>46595</c:v>
                </c:pt>
                <c:pt idx="987">
                  <c:v>46602</c:v>
                </c:pt>
                <c:pt idx="988">
                  <c:v>46609</c:v>
                </c:pt>
                <c:pt idx="989">
                  <c:v>46616</c:v>
                </c:pt>
                <c:pt idx="990">
                  <c:v>46623</c:v>
                </c:pt>
                <c:pt idx="991">
                  <c:v>46630</c:v>
                </c:pt>
                <c:pt idx="992">
                  <c:v>46637</c:v>
                </c:pt>
                <c:pt idx="993">
                  <c:v>46644</c:v>
                </c:pt>
                <c:pt idx="994">
                  <c:v>46651</c:v>
                </c:pt>
                <c:pt idx="995">
                  <c:v>46658</c:v>
                </c:pt>
                <c:pt idx="996">
                  <c:v>46665</c:v>
                </c:pt>
                <c:pt idx="997">
                  <c:v>46672</c:v>
                </c:pt>
                <c:pt idx="998">
                  <c:v>46679</c:v>
                </c:pt>
                <c:pt idx="999">
                  <c:v>46686</c:v>
                </c:pt>
                <c:pt idx="1000">
                  <c:v>46693</c:v>
                </c:pt>
                <c:pt idx="1001">
                  <c:v>46700</c:v>
                </c:pt>
                <c:pt idx="1002">
                  <c:v>46707</c:v>
                </c:pt>
                <c:pt idx="1003">
                  <c:v>46714</c:v>
                </c:pt>
                <c:pt idx="1004">
                  <c:v>46721</c:v>
                </c:pt>
                <c:pt idx="1005">
                  <c:v>46728</c:v>
                </c:pt>
                <c:pt idx="1006">
                  <c:v>46735</c:v>
                </c:pt>
                <c:pt idx="1007">
                  <c:v>46742</c:v>
                </c:pt>
                <c:pt idx="1008">
                  <c:v>46750</c:v>
                </c:pt>
                <c:pt idx="1009">
                  <c:v>46757</c:v>
                </c:pt>
                <c:pt idx="1010">
                  <c:v>46764</c:v>
                </c:pt>
                <c:pt idx="1011">
                  <c:v>46771</c:v>
                </c:pt>
                <c:pt idx="1012">
                  <c:v>46778</c:v>
                </c:pt>
                <c:pt idx="1013">
                  <c:v>46785</c:v>
                </c:pt>
                <c:pt idx="1014">
                  <c:v>46792</c:v>
                </c:pt>
                <c:pt idx="1015">
                  <c:v>46799</c:v>
                </c:pt>
                <c:pt idx="1016">
                  <c:v>46806</c:v>
                </c:pt>
                <c:pt idx="1017">
                  <c:v>46813</c:v>
                </c:pt>
                <c:pt idx="1018">
                  <c:v>46820</c:v>
                </c:pt>
                <c:pt idx="1019">
                  <c:v>46827</c:v>
                </c:pt>
                <c:pt idx="1020">
                  <c:v>46834</c:v>
                </c:pt>
                <c:pt idx="1021">
                  <c:v>46841</c:v>
                </c:pt>
                <c:pt idx="1022">
                  <c:v>46848</c:v>
                </c:pt>
                <c:pt idx="1023">
                  <c:v>46855</c:v>
                </c:pt>
                <c:pt idx="1024">
                  <c:v>46862</c:v>
                </c:pt>
                <c:pt idx="1025">
                  <c:v>46869</c:v>
                </c:pt>
                <c:pt idx="1026">
                  <c:v>46876</c:v>
                </c:pt>
                <c:pt idx="1027">
                  <c:v>46883</c:v>
                </c:pt>
                <c:pt idx="1028">
                  <c:v>46890</c:v>
                </c:pt>
                <c:pt idx="1029">
                  <c:v>46897</c:v>
                </c:pt>
                <c:pt idx="1030">
                  <c:v>46904</c:v>
                </c:pt>
                <c:pt idx="1031">
                  <c:v>46911</c:v>
                </c:pt>
                <c:pt idx="1032">
                  <c:v>46918</c:v>
                </c:pt>
                <c:pt idx="1033">
                  <c:v>46925</c:v>
                </c:pt>
                <c:pt idx="1034">
                  <c:v>46932</c:v>
                </c:pt>
                <c:pt idx="1035">
                  <c:v>46939</c:v>
                </c:pt>
                <c:pt idx="1036">
                  <c:v>46946</c:v>
                </c:pt>
                <c:pt idx="1037">
                  <c:v>46953</c:v>
                </c:pt>
                <c:pt idx="1038">
                  <c:v>46960</c:v>
                </c:pt>
                <c:pt idx="1039">
                  <c:v>46967</c:v>
                </c:pt>
                <c:pt idx="1040">
                  <c:v>46974</c:v>
                </c:pt>
                <c:pt idx="1041">
                  <c:v>46981</c:v>
                </c:pt>
                <c:pt idx="1042">
                  <c:v>46988</c:v>
                </c:pt>
                <c:pt idx="1043">
                  <c:v>46995</c:v>
                </c:pt>
                <c:pt idx="1044">
                  <c:v>47002</c:v>
                </c:pt>
                <c:pt idx="1045">
                  <c:v>47009</c:v>
                </c:pt>
                <c:pt idx="1046">
                  <c:v>47016</c:v>
                </c:pt>
                <c:pt idx="1047">
                  <c:v>47023</c:v>
                </c:pt>
                <c:pt idx="1048">
                  <c:v>47030</c:v>
                </c:pt>
                <c:pt idx="1049">
                  <c:v>47037</c:v>
                </c:pt>
                <c:pt idx="1050">
                  <c:v>47044</c:v>
                </c:pt>
                <c:pt idx="1051">
                  <c:v>47051</c:v>
                </c:pt>
                <c:pt idx="1052">
                  <c:v>47058</c:v>
                </c:pt>
                <c:pt idx="1053">
                  <c:v>47065</c:v>
                </c:pt>
                <c:pt idx="1054">
                  <c:v>47072</c:v>
                </c:pt>
                <c:pt idx="1055">
                  <c:v>47079</c:v>
                </c:pt>
                <c:pt idx="1056">
                  <c:v>47086</c:v>
                </c:pt>
                <c:pt idx="1057">
                  <c:v>47093</c:v>
                </c:pt>
                <c:pt idx="1058">
                  <c:v>47100</c:v>
                </c:pt>
                <c:pt idx="1059">
                  <c:v>47107</c:v>
                </c:pt>
                <c:pt idx="1060">
                  <c:v>47114</c:v>
                </c:pt>
                <c:pt idx="1061">
                  <c:v>47121</c:v>
                </c:pt>
                <c:pt idx="1062">
                  <c:v>47128</c:v>
                </c:pt>
                <c:pt idx="1063">
                  <c:v>47135</c:v>
                </c:pt>
                <c:pt idx="1064">
                  <c:v>47142</c:v>
                </c:pt>
                <c:pt idx="1065">
                  <c:v>47149</c:v>
                </c:pt>
                <c:pt idx="1066">
                  <c:v>47156</c:v>
                </c:pt>
                <c:pt idx="1067">
                  <c:v>47163</c:v>
                </c:pt>
                <c:pt idx="1068">
                  <c:v>47170</c:v>
                </c:pt>
                <c:pt idx="1069">
                  <c:v>47177</c:v>
                </c:pt>
                <c:pt idx="1070">
                  <c:v>47184</c:v>
                </c:pt>
                <c:pt idx="1071">
                  <c:v>47191</c:v>
                </c:pt>
                <c:pt idx="1072">
                  <c:v>47198</c:v>
                </c:pt>
                <c:pt idx="1073">
                  <c:v>47205</c:v>
                </c:pt>
                <c:pt idx="1074">
                  <c:v>47212</c:v>
                </c:pt>
                <c:pt idx="1075">
                  <c:v>47219</c:v>
                </c:pt>
                <c:pt idx="1076">
                  <c:v>47226</c:v>
                </c:pt>
                <c:pt idx="1077">
                  <c:v>47233</c:v>
                </c:pt>
                <c:pt idx="1078">
                  <c:v>47240</c:v>
                </c:pt>
                <c:pt idx="1079">
                  <c:v>47247</c:v>
                </c:pt>
                <c:pt idx="1080">
                  <c:v>47254</c:v>
                </c:pt>
                <c:pt idx="1081">
                  <c:v>47261</c:v>
                </c:pt>
                <c:pt idx="1082">
                  <c:v>47268</c:v>
                </c:pt>
                <c:pt idx="1083">
                  <c:v>47275</c:v>
                </c:pt>
                <c:pt idx="1084">
                  <c:v>47282</c:v>
                </c:pt>
                <c:pt idx="1085">
                  <c:v>47289</c:v>
                </c:pt>
                <c:pt idx="1086">
                  <c:v>47296</c:v>
                </c:pt>
                <c:pt idx="1087">
                  <c:v>47303</c:v>
                </c:pt>
                <c:pt idx="1088">
                  <c:v>47310</c:v>
                </c:pt>
                <c:pt idx="1089">
                  <c:v>47317</c:v>
                </c:pt>
                <c:pt idx="1090">
                  <c:v>47324</c:v>
                </c:pt>
                <c:pt idx="1091">
                  <c:v>47331</c:v>
                </c:pt>
                <c:pt idx="1092">
                  <c:v>47338</c:v>
                </c:pt>
                <c:pt idx="1093">
                  <c:v>47345</c:v>
                </c:pt>
                <c:pt idx="1094">
                  <c:v>47352</c:v>
                </c:pt>
                <c:pt idx="1095">
                  <c:v>47359</c:v>
                </c:pt>
                <c:pt idx="1096">
                  <c:v>47366</c:v>
                </c:pt>
                <c:pt idx="1097">
                  <c:v>47373</c:v>
                </c:pt>
                <c:pt idx="1098">
                  <c:v>47380</c:v>
                </c:pt>
                <c:pt idx="1099">
                  <c:v>47387</c:v>
                </c:pt>
                <c:pt idx="1100">
                  <c:v>47394</c:v>
                </c:pt>
                <c:pt idx="1101">
                  <c:v>47401</c:v>
                </c:pt>
                <c:pt idx="1102">
                  <c:v>47408</c:v>
                </c:pt>
                <c:pt idx="1103">
                  <c:v>47415</c:v>
                </c:pt>
                <c:pt idx="1104">
                  <c:v>47422</c:v>
                </c:pt>
                <c:pt idx="1105">
                  <c:v>47429</c:v>
                </c:pt>
                <c:pt idx="1106">
                  <c:v>47436</c:v>
                </c:pt>
                <c:pt idx="1107">
                  <c:v>47443</c:v>
                </c:pt>
                <c:pt idx="1108">
                  <c:v>47450</c:v>
                </c:pt>
                <c:pt idx="1109">
                  <c:v>47457</c:v>
                </c:pt>
                <c:pt idx="1110">
                  <c:v>47464</c:v>
                </c:pt>
                <c:pt idx="1111">
                  <c:v>47471</c:v>
                </c:pt>
                <c:pt idx="1112">
                  <c:v>47479</c:v>
                </c:pt>
                <c:pt idx="1113">
                  <c:v>47486</c:v>
                </c:pt>
                <c:pt idx="1114">
                  <c:v>47493</c:v>
                </c:pt>
                <c:pt idx="1115">
                  <c:v>47500</c:v>
                </c:pt>
                <c:pt idx="1116">
                  <c:v>47507</c:v>
                </c:pt>
                <c:pt idx="1117">
                  <c:v>47514</c:v>
                </c:pt>
                <c:pt idx="1118">
                  <c:v>47521</c:v>
                </c:pt>
                <c:pt idx="1119">
                  <c:v>47528</c:v>
                </c:pt>
                <c:pt idx="1120">
                  <c:v>47535</c:v>
                </c:pt>
                <c:pt idx="1121">
                  <c:v>47542</c:v>
                </c:pt>
                <c:pt idx="1122">
                  <c:v>47549</c:v>
                </c:pt>
                <c:pt idx="1123">
                  <c:v>47556</c:v>
                </c:pt>
                <c:pt idx="1124">
                  <c:v>47563</c:v>
                </c:pt>
                <c:pt idx="1125">
                  <c:v>47570</c:v>
                </c:pt>
                <c:pt idx="1126">
                  <c:v>47577</c:v>
                </c:pt>
                <c:pt idx="1127">
                  <c:v>47584</c:v>
                </c:pt>
                <c:pt idx="1128">
                  <c:v>47591</c:v>
                </c:pt>
                <c:pt idx="1129">
                  <c:v>47598</c:v>
                </c:pt>
                <c:pt idx="1130">
                  <c:v>47605</c:v>
                </c:pt>
                <c:pt idx="1131">
                  <c:v>47612</c:v>
                </c:pt>
                <c:pt idx="1132">
                  <c:v>47619</c:v>
                </c:pt>
                <c:pt idx="1133">
                  <c:v>47626</c:v>
                </c:pt>
                <c:pt idx="1134">
                  <c:v>47633</c:v>
                </c:pt>
                <c:pt idx="1135">
                  <c:v>47640</c:v>
                </c:pt>
                <c:pt idx="1136">
                  <c:v>47647</c:v>
                </c:pt>
                <c:pt idx="1137">
                  <c:v>47654</c:v>
                </c:pt>
                <c:pt idx="1138">
                  <c:v>47661</c:v>
                </c:pt>
                <c:pt idx="1139">
                  <c:v>47668</c:v>
                </c:pt>
                <c:pt idx="1140">
                  <c:v>47675</c:v>
                </c:pt>
                <c:pt idx="1141">
                  <c:v>47682</c:v>
                </c:pt>
                <c:pt idx="1142">
                  <c:v>47689</c:v>
                </c:pt>
                <c:pt idx="1143">
                  <c:v>47696</c:v>
                </c:pt>
                <c:pt idx="1144">
                  <c:v>47703</c:v>
                </c:pt>
                <c:pt idx="1145">
                  <c:v>47710</c:v>
                </c:pt>
                <c:pt idx="1146">
                  <c:v>47717</c:v>
                </c:pt>
                <c:pt idx="1147">
                  <c:v>47724</c:v>
                </c:pt>
                <c:pt idx="1148">
                  <c:v>47731</c:v>
                </c:pt>
                <c:pt idx="1149">
                  <c:v>47738</c:v>
                </c:pt>
                <c:pt idx="1150">
                  <c:v>47745</c:v>
                </c:pt>
                <c:pt idx="1151">
                  <c:v>47752</c:v>
                </c:pt>
                <c:pt idx="1152">
                  <c:v>47759</c:v>
                </c:pt>
                <c:pt idx="1153">
                  <c:v>47766</c:v>
                </c:pt>
                <c:pt idx="1154">
                  <c:v>47773</c:v>
                </c:pt>
                <c:pt idx="1155">
                  <c:v>47780</c:v>
                </c:pt>
                <c:pt idx="1156">
                  <c:v>47787</c:v>
                </c:pt>
                <c:pt idx="1157">
                  <c:v>47794</c:v>
                </c:pt>
                <c:pt idx="1158">
                  <c:v>47801</c:v>
                </c:pt>
                <c:pt idx="1159">
                  <c:v>47808</c:v>
                </c:pt>
                <c:pt idx="1160">
                  <c:v>47815</c:v>
                </c:pt>
                <c:pt idx="1161">
                  <c:v>47822</c:v>
                </c:pt>
                <c:pt idx="1162">
                  <c:v>47829</c:v>
                </c:pt>
                <c:pt idx="1163">
                  <c:v>47836</c:v>
                </c:pt>
                <c:pt idx="1164">
                  <c:v>47844</c:v>
                </c:pt>
                <c:pt idx="1165">
                  <c:v>47851</c:v>
                </c:pt>
                <c:pt idx="1166">
                  <c:v>47858</c:v>
                </c:pt>
                <c:pt idx="1167">
                  <c:v>47865</c:v>
                </c:pt>
                <c:pt idx="1168">
                  <c:v>47872</c:v>
                </c:pt>
                <c:pt idx="1169">
                  <c:v>47879</c:v>
                </c:pt>
                <c:pt idx="1170">
                  <c:v>47886</c:v>
                </c:pt>
                <c:pt idx="1171">
                  <c:v>47893</c:v>
                </c:pt>
                <c:pt idx="1172">
                  <c:v>47900</c:v>
                </c:pt>
                <c:pt idx="1173">
                  <c:v>47907</c:v>
                </c:pt>
                <c:pt idx="1174">
                  <c:v>47914</c:v>
                </c:pt>
                <c:pt idx="1175">
                  <c:v>47921</c:v>
                </c:pt>
                <c:pt idx="1176">
                  <c:v>47928</c:v>
                </c:pt>
                <c:pt idx="1177">
                  <c:v>47935</c:v>
                </c:pt>
                <c:pt idx="1178">
                  <c:v>47942</c:v>
                </c:pt>
                <c:pt idx="1179">
                  <c:v>47953</c:v>
                </c:pt>
                <c:pt idx="1180">
                  <c:v>47960</c:v>
                </c:pt>
                <c:pt idx="1181">
                  <c:v>47967</c:v>
                </c:pt>
                <c:pt idx="1182">
                  <c:v>47974</c:v>
                </c:pt>
                <c:pt idx="1183">
                  <c:v>47981</c:v>
                </c:pt>
                <c:pt idx="1184">
                  <c:v>47988</c:v>
                </c:pt>
                <c:pt idx="1185">
                  <c:v>47995</c:v>
                </c:pt>
                <c:pt idx="1186">
                  <c:v>48002</c:v>
                </c:pt>
                <c:pt idx="1187">
                  <c:v>48009</c:v>
                </c:pt>
                <c:pt idx="1188">
                  <c:v>48016</c:v>
                </c:pt>
                <c:pt idx="1189">
                  <c:v>48023</c:v>
                </c:pt>
                <c:pt idx="1190">
                  <c:v>48030</c:v>
                </c:pt>
                <c:pt idx="1191">
                  <c:v>48037</c:v>
                </c:pt>
                <c:pt idx="1192">
                  <c:v>48044</c:v>
                </c:pt>
                <c:pt idx="1193">
                  <c:v>48051</c:v>
                </c:pt>
                <c:pt idx="1194">
                  <c:v>48058</c:v>
                </c:pt>
                <c:pt idx="1195">
                  <c:v>48065</c:v>
                </c:pt>
                <c:pt idx="1196">
                  <c:v>48072</c:v>
                </c:pt>
                <c:pt idx="1197">
                  <c:v>48079</c:v>
                </c:pt>
                <c:pt idx="1198">
                  <c:v>48086</c:v>
                </c:pt>
                <c:pt idx="1199">
                  <c:v>48093</c:v>
                </c:pt>
                <c:pt idx="1200">
                  <c:v>48100</c:v>
                </c:pt>
                <c:pt idx="1201">
                  <c:v>48107</c:v>
                </c:pt>
                <c:pt idx="1202">
                  <c:v>48114</c:v>
                </c:pt>
                <c:pt idx="1203">
                  <c:v>48121</c:v>
                </c:pt>
                <c:pt idx="1204">
                  <c:v>48128</c:v>
                </c:pt>
                <c:pt idx="1205">
                  <c:v>48135</c:v>
                </c:pt>
                <c:pt idx="1206">
                  <c:v>48142</c:v>
                </c:pt>
                <c:pt idx="1207">
                  <c:v>48149</c:v>
                </c:pt>
                <c:pt idx="1208">
                  <c:v>48156</c:v>
                </c:pt>
                <c:pt idx="1209">
                  <c:v>48163</c:v>
                </c:pt>
                <c:pt idx="1210">
                  <c:v>48170</c:v>
                </c:pt>
                <c:pt idx="1211">
                  <c:v>48177</c:v>
                </c:pt>
                <c:pt idx="1212">
                  <c:v>48184</c:v>
                </c:pt>
                <c:pt idx="1213">
                  <c:v>48191</c:v>
                </c:pt>
                <c:pt idx="1214">
                  <c:v>48198</c:v>
                </c:pt>
                <c:pt idx="1215">
                  <c:v>48205</c:v>
                </c:pt>
                <c:pt idx="1216">
                  <c:v>48212</c:v>
                </c:pt>
                <c:pt idx="1217">
                  <c:v>48219</c:v>
                </c:pt>
                <c:pt idx="1218">
                  <c:v>48226</c:v>
                </c:pt>
                <c:pt idx="1219">
                  <c:v>48233</c:v>
                </c:pt>
                <c:pt idx="1220">
                  <c:v>48240</c:v>
                </c:pt>
                <c:pt idx="1221">
                  <c:v>48247</c:v>
                </c:pt>
                <c:pt idx="1222">
                  <c:v>48254</c:v>
                </c:pt>
                <c:pt idx="1223">
                  <c:v>48261</c:v>
                </c:pt>
                <c:pt idx="1224">
                  <c:v>48268</c:v>
                </c:pt>
                <c:pt idx="1225">
                  <c:v>48275</c:v>
                </c:pt>
                <c:pt idx="1226">
                  <c:v>48282</c:v>
                </c:pt>
                <c:pt idx="1227">
                  <c:v>48289</c:v>
                </c:pt>
                <c:pt idx="1228">
                  <c:v>48296</c:v>
                </c:pt>
                <c:pt idx="1229">
                  <c:v>48303</c:v>
                </c:pt>
                <c:pt idx="1230">
                  <c:v>48310</c:v>
                </c:pt>
                <c:pt idx="1231">
                  <c:v>48317</c:v>
                </c:pt>
                <c:pt idx="1232">
                  <c:v>48324</c:v>
                </c:pt>
                <c:pt idx="1233">
                  <c:v>48331</c:v>
                </c:pt>
                <c:pt idx="1234">
                  <c:v>48338</c:v>
                </c:pt>
                <c:pt idx="1235">
                  <c:v>48345</c:v>
                </c:pt>
                <c:pt idx="1236">
                  <c:v>48352</c:v>
                </c:pt>
                <c:pt idx="1237">
                  <c:v>48359</c:v>
                </c:pt>
                <c:pt idx="1238">
                  <c:v>48366</c:v>
                </c:pt>
                <c:pt idx="1239">
                  <c:v>48373</c:v>
                </c:pt>
                <c:pt idx="1240">
                  <c:v>48380</c:v>
                </c:pt>
                <c:pt idx="1241">
                  <c:v>48387</c:v>
                </c:pt>
                <c:pt idx="1242">
                  <c:v>48394</c:v>
                </c:pt>
                <c:pt idx="1243">
                  <c:v>48401</c:v>
                </c:pt>
                <c:pt idx="1244">
                  <c:v>48408</c:v>
                </c:pt>
                <c:pt idx="1245">
                  <c:v>48415</c:v>
                </c:pt>
                <c:pt idx="1246">
                  <c:v>48422</c:v>
                </c:pt>
                <c:pt idx="1247">
                  <c:v>48429</c:v>
                </c:pt>
                <c:pt idx="1248">
                  <c:v>48436</c:v>
                </c:pt>
                <c:pt idx="1249">
                  <c:v>48443</c:v>
                </c:pt>
                <c:pt idx="1250">
                  <c:v>48450</c:v>
                </c:pt>
                <c:pt idx="1251">
                  <c:v>48457</c:v>
                </c:pt>
                <c:pt idx="1252">
                  <c:v>48464</c:v>
                </c:pt>
                <c:pt idx="1253">
                  <c:v>48471</c:v>
                </c:pt>
                <c:pt idx="1254">
                  <c:v>48478</c:v>
                </c:pt>
                <c:pt idx="1255">
                  <c:v>48485</c:v>
                </c:pt>
                <c:pt idx="1256">
                  <c:v>48492</c:v>
                </c:pt>
                <c:pt idx="1257">
                  <c:v>48499</c:v>
                </c:pt>
                <c:pt idx="1258">
                  <c:v>48506</c:v>
                </c:pt>
                <c:pt idx="1259">
                  <c:v>48513</c:v>
                </c:pt>
                <c:pt idx="1260">
                  <c:v>48520</c:v>
                </c:pt>
                <c:pt idx="1261">
                  <c:v>48527</c:v>
                </c:pt>
                <c:pt idx="1262">
                  <c:v>48534</c:v>
                </c:pt>
                <c:pt idx="1263">
                  <c:v>48541</c:v>
                </c:pt>
                <c:pt idx="1264">
                  <c:v>48548</c:v>
                </c:pt>
                <c:pt idx="1265">
                  <c:v>48555</c:v>
                </c:pt>
                <c:pt idx="1266">
                  <c:v>48562</c:v>
                </c:pt>
                <c:pt idx="1267">
                  <c:v>48569</c:v>
                </c:pt>
                <c:pt idx="1268">
                  <c:v>48577</c:v>
                </c:pt>
                <c:pt idx="1269">
                  <c:v>48584</c:v>
                </c:pt>
                <c:pt idx="1270">
                  <c:v>48591</c:v>
                </c:pt>
                <c:pt idx="1271">
                  <c:v>48598</c:v>
                </c:pt>
                <c:pt idx="1272">
                  <c:v>48605</c:v>
                </c:pt>
                <c:pt idx="1273">
                  <c:v>48612</c:v>
                </c:pt>
                <c:pt idx="1274">
                  <c:v>48619</c:v>
                </c:pt>
                <c:pt idx="1275">
                  <c:v>48626</c:v>
                </c:pt>
                <c:pt idx="1276">
                  <c:v>48633</c:v>
                </c:pt>
                <c:pt idx="1277">
                  <c:v>48640</c:v>
                </c:pt>
                <c:pt idx="1278">
                  <c:v>48647</c:v>
                </c:pt>
                <c:pt idx="1279">
                  <c:v>48654</c:v>
                </c:pt>
                <c:pt idx="1280">
                  <c:v>48661</c:v>
                </c:pt>
                <c:pt idx="1281">
                  <c:v>48668</c:v>
                </c:pt>
                <c:pt idx="1282">
                  <c:v>48675</c:v>
                </c:pt>
                <c:pt idx="1283">
                  <c:v>48682</c:v>
                </c:pt>
                <c:pt idx="1284">
                  <c:v>48689</c:v>
                </c:pt>
                <c:pt idx="1285">
                  <c:v>48696</c:v>
                </c:pt>
                <c:pt idx="1286">
                  <c:v>48703</c:v>
                </c:pt>
                <c:pt idx="1287">
                  <c:v>48710</c:v>
                </c:pt>
                <c:pt idx="1288">
                  <c:v>48717</c:v>
                </c:pt>
                <c:pt idx="1289">
                  <c:v>48724</c:v>
                </c:pt>
                <c:pt idx="1290">
                  <c:v>48731</c:v>
                </c:pt>
                <c:pt idx="1291">
                  <c:v>48738</c:v>
                </c:pt>
                <c:pt idx="1292">
                  <c:v>48745</c:v>
                </c:pt>
                <c:pt idx="1293">
                  <c:v>48752</c:v>
                </c:pt>
                <c:pt idx="1294">
                  <c:v>48759</c:v>
                </c:pt>
                <c:pt idx="1295">
                  <c:v>48766</c:v>
                </c:pt>
                <c:pt idx="1296">
                  <c:v>48773</c:v>
                </c:pt>
                <c:pt idx="1297">
                  <c:v>48780</c:v>
                </c:pt>
                <c:pt idx="1298">
                  <c:v>48787</c:v>
                </c:pt>
                <c:pt idx="1299">
                  <c:v>48794</c:v>
                </c:pt>
                <c:pt idx="1300">
                  <c:v>48801</c:v>
                </c:pt>
                <c:pt idx="1301">
                  <c:v>48808</c:v>
                </c:pt>
                <c:pt idx="1302">
                  <c:v>48815</c:v>
                </c:pt>
                <c:pt idx="1303">
                  <c:v>48822</c:v>
                </c:pt>
                <c:pt idx="1304">
                  <c:v>48829</c:v>
                </c:pt>
                <c:pt idx="1305">
                  <c:v>48836</c:v>
                </c:pt>
                <c:pt idx="1306">
                  <c:v>48843</c:v>
                </c:pt>
                <c:pt idx="1307">
                  <c:v>48850</c:v>
                </c:pt>
                <c:pt idx="1308">
                  <c:v>48857</c:v>
                </c:pt>
                <c:pt idx="1309">
                  <c:v>48864</c:v>
                </c:pt>
                <c:pt idx="1310">
                  <c:v>48871</c:v>
                </c:pt>
                <c:pt idx="1311">
                  <c:v>48878</c:v>
                </c:pt>
                <c:pt idx="1312">
                  <c:v>48885</c:v>
                </c:pt>
                <c:pt idx="1313">
                  <c:v>48892</c:v>
                </c:pt>
                <c:pt idx="1314">
                  <c:v>48899</c:v>
                </c:pt>
                <c:pt idx="1315">
                  <c:v>48906</c:v>
                </c:pt>
                <c:pt idx="1316">
                  <c:v>48913</c:v>
                </c:pt>
                <c:pt idx="1317">
                  <c:v>48920</c:v>
                </c:pt>
                <c:pt idx="1318">
                  <c:v>48927</c:v>
                </c:pt>
                <c:pt idx="1319">
                  <c:v>48934</c:v>
                </c:pt>
                <c:pt idx="1320">
                  <c:v>48941</c:v>
                </c:pt>
                <c:pt idx="1321">
                  <c:v>48948</c:v>
                </c:pt>
                <c:pt idx="1322">
                  <c:v>48955</c:v>
                </c:pt>
                <c:pt idx="1323">
                  <c:v>48962</c:v>
                </c:pt>
                <c:pt idx="1324">
                  <c:v>48969</c:v>
                </c:pt>
                <c:pt idx="1325">
                  <c:v>48976</c:v>
                </c:pt>
                <c:pt idx="1326">
                  <c:v>48983</c:v>
                </c:pt>
                <c:pt idx="1327">
                  <c:v>48990</c:v>
                </c:pt>
                <c:pt idx="1328">
                  <c:v>48997</c:v>
                </c:pt>
                <c:pt idx="1329">
                  <c:v>49004</c:v>
                </c:pt>
                <c:pt idx="1330">
                  <c:v>49011</c:v>
                </c:pt>
                <c:pt idx="1331">
                  <c:v>49018</c:v>
                </c:pt>
                <c:pt idx="1332">
                  <c:v>49025</c:v>
                </c:pt>
                <c:pt idx="1333">
                  <c:v>49032</c:v>
                </c:pt>
                <c:pt idx="1334">
                  <c:v>49039</c:v>
                </c:pt>
                <c:pt idx="1335">
                  <c:v>49046</c:v>
                </c:pt>
                <c:pt idx="1336">
                  <c:v>49053</c:v>
                </c:pt>
                <c:pt idx="1337">
                  <c:v>49060</c:v>
                </c:pt>
                <c:pt idx="1338">
                  <c:v>49067</c:v>
                </c:pt>
                <c:pt idx="1339">
                  <c:v>49074</c:v>
                </c:pt>
                <c:pt idx="1340">
                  <c:v>49081</c:v>
                </c:pt>
                <c:pt idx="1341">
                  <c:v>49088</c:v>
                </c:pt>
                <c:pt idx="1342">
                  <c:v>49095</c:v>
                </c:pt>
                <c:pt idx="1343">
                  <c:v>49102</c:v>
                </c:pt>
                <c:pt idx="1344">
                  <c:v>49109</c:v>
                </c:pt>
                <c:pt idx="1345">
                  <c:v>49116</c:v>
                </c:pt>
                <c:pt idx="1346">
                  <c:v>49123</c:v>
                </c:pt>
                <c:pt idx="1347">
                  <c:v>49130</c:v>
                </c:pt>
                <c:pt idx="1348">
                  <c:v>49137</c:v>
                </c:pt>
                <c:pt idx="1349">
                  <c:v>49144</c:v>
                </c:pt>
                <c:pt idx="1350">
                  <c:v>49151</c:v>
                </c:pt>
                <c:pt idx="1351">
                  <c:v>49158</c:v>
                </c:pt>
                <c:pt idx="1352">
                  <c:v>49165</c:v>
                </c:pt>
                <c:pt idx="1353">
                  <c:v>49172</c:v>
                </c:pt>
                <c:pt idx="1354">
                  <c:v>49179</c:v>
                </c:pt>
                <c:pt idx="1355">
                  <c:v>49186</c:v>
                </c:pt>
                <c:pt idx="1356">
                  <c:v>49193</c:v>
                </c:pt>
                <c:pt idx="1357">
                  <c:v>49200</c:v>
                </c:pt>
                <c:pt idx="1358">
                  <c:v>49207</c:v>
                </c:pt>
                <c:pt idx="1359">
                  <c:v>49214</c:v>
                </c:pt>
                <c:pt idx="1360">
                  <c:v>49221</c:v>
                </c:pt>
                <c:pt idx="1361">
                  <c:v>49228</c:v>
                </c:pt>
                <c:pt idx="1362">
                  <c:v>49235</c:v>
                </c:pt>
                <c:pt idx="1363">
                  <c:v>49242</c:v>
                </c:pt>
                <c:pt idx="1364">
                  <c:v>49249</c:v>
                </c:pt>
                <c:pt idx="1365">
                  <c:v>49256</c:v>
                </c:pt>
                <c:pt idx="1366">
                  <c:v>49263</c:v>
                </c:pt>
                <c:pt idx="1367">
                  <c:v>49270</c:v>
                </c:pt>
                <c:pt idx="1368">
                  <c:v>49277</c:v>
                </c:pt>
                <c:pt idx="1369">
                  <c:v>49284</c:v>
                </c:pt>
                <c:pt idx="1370">
                  <c:v>49291</c:v>
                </c:pt>
                <c:pt idx="1371">
                  <c:v>49298</c:v>
                </c:pt>
                <c:pt idx="1372">
                  <c:v>49305</c:v>
                </c:pt>
                <c:pt idx="1373">
                  <c:v>49312</c:v>
                </c:pt>
                <c:pt idx="1374">
                  <c:v>49319</c:v>
                </c:pt>
                <c:pt idx="1375">
                  <c:v>49326</c:v>
                </c:pt>
                <c:pt idx="1376">
                  <c:v>49333</c:v>
                </c:pt>
                <c:pt idx="1377">
                  <c:v>49340</c:v>
                </c:pt>
                <c:pt idx="1378">
                  <c:v>49347</c:v>
                </c:pt>
                <c:pt idx="1379">
                  <c:v>49354</c:v>
                </c:pt>
                <c:pt idx="1380">
                  <c:v>49361</c:v>
                </c:pt>
                <c:pt idx="1381">
                  <c:v>49368</c:v>
                </c:pt>
                <c:pt idx="1382">
                  <c:v>49375</c:v>
                </c:pt>
                <c:pt idx="1383">
                  <c:v>49382</c:v>
                </c:pt>
                <c:pt idx="1384">
                  <c:v>49389</c:v>
                </c:pt>
                <c:pt idx="1385">
                  <c:v>49396</c:v>
                </c:pt>
                <c:pt idx="1386">
                  <c:v>49403</c:v>
                </c:pt>
                <c:pt idx="1387">
                  <c:v>49410</c:v>
                </c:pt>
                <c:pt idx="1388">
                  <c:v>49417</c:v>
                </c:pt>
                <c:pt idx="1389">
                  <c:v>49424</c:v>
                </c:pt>
                <c:pt idx="1390">
                  <c:v>49431</c:v>
                </c:pt>
                <c:pt idx="1391">
                  <c:v>49438</c:v>
                </c:pt>
                <c:pt idx="1392">
                  <c:v>49445</c:v>
                </c:pt>
                <c:pt idx="1393">
                  <c:v>49452</c:v>
                </c:pt>
                <c:pt idx="1394">
                  <c:v>49459</c:v>
                </c:pt>
                <c:pt idx="1395">
                  <c:v>49466</c:v>
                </c:pt>
                <c:pt idx="1396">
                  <c:v>49473</c:v>
                </c:pt>
                <c:pt idx="1397">
                  <c:v>49480</c:v>
                </c:pt>
                <c:pt idx="1398">
                  <c:v>49487</c:v>
                </c:pt>
                <c:pt idx="1399">
                  <c:v>49494</c:v>
                </c:pt>
                <c:pt idx="1400">
                  <c:v>49501</c:v>
                </c:pt>
                <c:pt idx="1401">
                  <c:v>49508</c:v>
                </c:pt>
                <c:pt idx="1402">
                  <c:v>49515</c:v>
                </c:pt>
                <c:pt idx="1403">
                  <c:v>49522</c:v>
                </c:pt>
                <c:pt idx="1404">
                  <c:v>49529</c:v>
                </c:pt>
                <c:pt idx="1405">
                  <c:v>49536</c:v>
                </c:pt>
                <c:pt idx="1406">
                  <c:v>49543</c:v>
                </c:pt>
                <c:pt idx="1407">
                  <c:v>49550</c:v>
                </c:pt>
                <c:pt idx="1408">
                  <c:v>49557</c:v>
                </c:pt>
                <c:pt idx="1409">
                  <c:v>49564</c:v>
                </c:pt>
                <c:pt idx="1410">
                  <c:v>49571</c:v>
                </c:pt>
                <c:pt idx="1411">
                  <c:v>49578</c:v>
                </c:pt>
                <c:pt idx="1412">
                  <c:v>49585</c:v>
                </c:pt>
                <c:pt idx="1413">
                  <c:v>49592</c:v>
                </c:pt>
                <c:pt idx="1414">
                  <c:v>49599</c:v>
                </c:pt>
                <c:pt idx="1415">
                  <c:v>49606</c:v>
                </c:pt>
                <c:pt idx="1416">
                  <c:v>49613</c:v>
                </c:pt>
                <c:pt idx="1417">
                  <c:v>49620</c:v>
                </c:pt>
                <c:pt idx="1418">
                  <c:v>49627</c:v>
                </c:pt>
                <c:pt idx="1419">
                  <c:v>49634</c:v>
                </c:pt>
                <c:pt idx="1420">
                  <c:v>49641</c:v>
                </c:pt>
                <c:pt idx="1421">
                  <c:v>49648</c:v>
                </c:pt>
                <c:pt idx="1422">
                  <c:v>49655</c:v>
                </c:pt>
                <c:pt idx="1423">
                  <c:v>49662</c:v>
                </c:pt>
                <c:pt idx="1424">
                  <c:v>49670</c:v>
                </c:pt>
                <c:pt idx="1425">
                  <c:v>49677</c:v>
                </c:pt>
                <c:pt idx="1426">
                  <c:v>49684</c:v>
                </c:pt>
                <c:pt idx="1427">
                  <c:v>49691</c:v>
                </c:pt>
                <c:pt idx="1428">
                  <c:v>49698</c:v>
                </c:pt>
                <c:pt idx="1429">
                  <c:v>49705</c:v>
                </c:pt>
                <c:pt idx="1430">
                  <c:v>49712</c:v>
                </c:pt>
                <c:pt idx="1431">
                  <c:v>49719</c:v>
                </c:pt>
                <c:pt idx="1432">
                  <c:v>49726</c:v>
                </c:pt>
                <c:pt idx="1433">
                  <c:v>49733</c:v>
                </c:pt>
                <c:pt idx="1434">
                  <c:v>49740</c:v>
                </c:pt>
                <c:pt idx="1435">
                  <c:v>49747</c:v>
                </c:pt>
                <c:pt idx="1436">
                  <c:v>49754</c:v>
                </c:pt>
                <c:pt idx="1437">
                  <c:v>49761</c:v>
                </c:pt>
                <c:pt idx="1438">
                  <c:v>49768</c:v>
                </c:pt>
                <c:pt idx="1439">
                  <c:v>49775</c:v>
                </c:pt>
                <c:pt idx="1440">
                  <c:v>49782</c:v>
                </c:pt>
                <c:pt idx="1441">
                  <c:v>49789</c:v>
                </c:pt>
                <c:pt idx="1442">
                  <c:v>49796</c:v>
                </c:pt>
                <c:pt idx="1443">
                  <c:v>49803</c:v>
                </c:pt>
                <c:pt idx="1444">
                  <c:v>49810</c:v>
                </c:pt>
                <c:pt idx="1445">
                  <c:v>49817</c:v>
                </c:pt>
                <c:pt idx="1446">
                  <c:v>49824</c:v>
                </c:pt>
                <c:pt idx="1447">
                  <c:v>49831</c:v>
                </c:pt>
                <c:pt idx="1448">
                  <c:v>49838</c:v>
                </c:pt>
                <c:pt idx="1449">
                  <c:v>49845</c:v>
                </c:pt>
                <c:pt idx="1450">
                  <c:v>49852</c:v>
                </c:pt>
                <c:pt idx="1451">
                  <c:v>49859</c:v>
                </c:pt>
                <c:pt idx="1452">
                  <c:v>49866</c:v>
                </c:pt>
                <c:pt idx="1453">
                  <c:v>49873</c:v>
                </c:pt>
                <c:pt idx="1454">
                  <c:v>49880</c:v>
                </c:pt>
                <c:pt idx="1455">
                  <c:v>49887</c:v>
                </c:pt>
                <c:pt idx="1456">
                  <c:v>49894</c:v>
                </c:pt>
                <c:pt idx="1457">
                  <c:v>49901</c:v>
                </c:pt>
                <c:pt idx="1458">
                  <c:v>49908</c:v>
                </c:pt>
                <c:pt idx="1459">
                  <c:v>49915</c:v>
                </c:pt>
                <c:pt idx="1460">
                  <c:v>49922</c:v>
                </c:pt>
                <c:pt idx="1461">
                  <c:v>49929</c:v>
                </c:pt>
                <c:pt idx="1462">
                  <c:v>49936</c:v>
                </c:pt>
                <c:pt idx="1463">
                  <c:v>49943</c:v>
                </c:pt>
                <c:pt idx="1464">
                  <c:v>49950</c:v>
                </c:pt>
                <c:pt idx="1465">
                  <c:v>49957</c:v>
                </c:pt>
                <c:pt idx="1466">
                  <c:v>49964</c:v>
                </c:pt>
                <c:pt idx="1467">
                  <c:v>49971</c:v>
                </c:pt>
                <c:pt idx="1468">
                  <c:v>49978</c:v>
                </c:pt>
                <c:pt idx="1469">
                  <c:v>49985</c:v>
                </c:pt>
                <c:pt idx="1470">
                  <c:v>49992</c:v>
                </c:pt>
                <c:pt idx="1471">
                  <c:v>49999</c:v>
                </c:pt>
                <c:pt idx="1472">
                  <c:v>50006</c:v>
                </c:pt>
                <c:pt idx="1473">
                  <c:v>50013</c:v>
                </c:pt>
                <c:pt idx="1474">
                  <c:v>50020</c:v>
                </c:pt>
                <c:pt idx="1475">
                  <c:v>50027</c:v>
                </c:pt>
                <c:pt idx="1476">
                  <c:v>50038</c:v>
                </c:pt>
                <c:pt idx="1477">
                  <c:v>50045</c:v>
                </c:pt>
                <c:pt idx="1478">
                  <c:v>50052</c:v>
                </c:pt>
                <c:pt idx="1479">
                  <c:v>50059</c:v>
                </c:pt>
                <c:pt idx="1480">
                  <c:v>50066</c:v>
                </c:pt>
                <c:pt idx="1481">
                  <c:v>50073</c:v>
                </c:pt>
                <c:pt idx="1482">
                  <c:v>50080</c:v>
                </c:pt>
                <c:pt idx="1483">
                  <c:v>50087</c:v>
                </c:pt>
                <c:pt idx="1484">
                  <c:v>50094</c:v>
                </c:pt>
                <c:pt idx="1485">
                  <c:v>50101</c:v>
                </c:pt>
                <c:pt idx="1486">
                  <c:v>50108</c:v>
                </c:pt>
                <c:pt idx="1487">
                  <c:v>50115</c:v>
                </c:pt>
                <c:pt idx="1488">
                  <c:v>50122</c:v>
                </c:pt>
                <c:pt idx="1489">
                  <c:v>50129</c:v>
                </c:pt>
                <c:pt idx="1490">
                  <c:v>50137</c:v>
                </c:pt>
                <c:pt idx="1491">
                  <c:v>50144</c:v>
                </c:pt>
                <c:pt idx="1492">
                  <c:v>50151</c:v>
                </c:pt>
                <c:pt idx="1493">
                  <c:v>50158</c:v>
                </c:pt>
                <c:pt idx="1494">
                  <c:v>50165</c:v>
                </c:pt>
                <c:pt idx="1495">
                  <c:v>50172</c:v>
                </c:pt>
                <c:pt idx="1496">
                  <c:v>50179</c:v>
                </c:pt>
                <c:pt idx="1497">
                  <c:v>50186</c:v>
                </c:pt>
                <c:pt idx="1498">
                  <c:v>50193</c:v>
                </c:pt>
                <c:pt idx="1499">
                  <c:v>50200</c:v>
                </c:pt>
                <c:pt idx="1500">
                  <c:v>50207</c:v>
                </c:pt>
                <c:pt idx="1501">
                  <c:v>50214</c:v>
                </c:pt>
                <c:pt idx="1502">
                  <c:v>50221</c:v>
                </c:pt>
                <c:pt idx="1503">
                  <c:v>50228</c:v>
                </c:pt>
                <c:pt idx="1504">
                  <c:v>50235</c:v>
                </c:pt>
                <c:pt idx="1505">
                  <c:v>50242</c:v>
                </c:pt>
                <c:pt idx="1506">
                  <c:v>50249</c:v>
                </c:pt>
                <c:pt idx="1507">
                  <c:v>50256</c:v>
                </c:pt>
                <c:pt idx="1508">
                  <c:v>50263</c:v>
                </c:pt>
                <c:pt idx="1509">
                  <c:v>50270</c:v>
                </c:pt>
                <c:pt idx="1510">
                  <c:v>50277</c:v>
                </c:pt>
                <c:pt idx="1511">
                  <c:v>50284</c:v>
                </c:pt>
                <c:pt idx="1512">
                  <c:v>50291</c:v>
                </c:pt>
                <c:pt idx="1513">
                  <c:v>50298</c:v>
                </c:pt>
                <c:pt idx="1514">
                  <c:v>50305</c:v>
                </c:pt>
                <c:pt idx="1515">
                  <c:v>50312</c:v>
                </c:pt>
                <c:pt idx="1516">
                  <c:v>50319</c:v>
                </c:pt>
                <c:pt idx="1517">
                  <c:v>50326</c:v>
                </c:pt>
                <c:pt idx="1518">
                  <c:v>50333</c:v>
                </c:pt>
                <c:pt idx="1519">
                  <c:v>50340</c:v>
                </c:pt>
                <c:pt idx="1520">
                  <c:v>50347</c:v>
                </c:pt>
                <c:pt idx="1521">
                  <c:v>50354</c:v>
                </c:pt>
                <c:pt idx="1522">
                  <c:v>50361</c:v>
                </c:pt>
                <c:pt idx="1523">
                  <c:v>50368</c:v>
                </c:pt>
                <c:pt idx="1524">
                  <c:v>50375</c:v>
                </c:pt>
                <c:pt idx="1525">
                  <c:v>50382</c:v>
                </c:pt>
                <c:pt idx="1526">
                  <c:v>50389</c:v>
                </c:pt>
                <c:pt idx="1527">
                  <c:v>50396</c:v>
                </c:pt>
                <c:pt idx="1528">
                  <c:v>50403</c:v>
                </c:pt>
                <c:pt idx="1529">
                  <c:v>50410</c:v>
                </c:pt>
                <c:pt idx="1530">
                  <c:v>50417</c:v>
                </c:pt>
                <c:pt idx="1531">
                  <c:v>50424</c:v>
                </c:pt>
                <c:pt idx="1532">
                  <c:v>50431</c:v>
                </c:pt>
                <c:pt idx="1533">
                  <c:v>50438</c:v>
                </c:pt>
                <c:pt idx="1534">
                  <c:v>50445</c:v>
                </c:pt>
                <c:pt idx="1535">
                  <c:v>50452</c:v>
                </c:pt>
                <c:pt idx="1536">
                  <c:v>50459</c:v>
                </c:pt>
                <c:pt idx="1537">
                  <c:v>50466</c:v>
                </c:pt>
                <c:pt idx="1538">
                  <c:v>50473</c:v>
                </c:pt>
                <c:pt idx="1539">
                  <c:v>50480</c:v>
                </c:pt>
                <c:pt idx="1540">
                  <c:v>50487</c:v>
                </c:pt>
                <c:pt idx="1541">
                  <c:v>50494</c:v>
                </c:pt>
                <c:pt idx="1542">
                  <c:v>50501</c:v>
                </c:pt>
                <c:pt idx="1543">
                  <c:v>50508</c:v>
                </c:pt>
                <c:pt idx="1544">
                  <c:v>50515</c:v>
                </c:pt>
                <c:pt idx="1545">
                  <c:v>50522</c:v>
                </c:pt>
                <c:pt idx="1546">
                  <c:v>50529</c:v>
                </c:pt>
                <c:pt idx="1547">
                  <c:v>50536</c:v>
                </c:pt>
                <c:pt idx="1548">
                  <c:v>50543</c:v>
                </c:pt>
                <c:pt idx="1549">
                  <c:v>50550</c:v>
                </c:pt>
                <c:pt idx="1550">
                  <c:v>50557</c:v>
                </c:pt>
                <c:pt idx="1551">
                  <c:v>50564</c:v>
                </c:pt>
                <c:pt idx="1552">
                  <c:v>50571</c:v>
                </c:pt>
                <c:pt idx="1553">
                  <c:v>50578</c:v>
                </c:pt>
                <c:pt idx="1554">
                  <c:v>50585</c:v>
                </c:pt>
                <c:pt idx="1555">
                  <c:v>50592</c:v>
                </c:pt>
                <c:pt idx="1556">
                  <c:v>50599</c:v>
                </c:pt>
                <c:pt idx="1557">
                  <c:v>50606</c:v>
                </c:pt>
                <c:pt idx="1558">
                  <c:v>50613</c:v>
                </c:pt>
                <c:pt idx="1559">
                  <c:v>50620</c:v>
                </c:pt>
                <c:pt idx="1560">
                  <c:v>50627</c:v>
                </c:pt>
                <c:pt idx="1561">
                  <c:v>50634</c:v>
                </c:pt>
                <c:pt idx="1562">
                  <c:v>50641</c:v>
                </c:pt>
                <c:pt idx="1563">
                  <c:v>50648</c:v>
                </c:pt>
                <c:pt idx="1564">
                  <c:v>50655</c:v>
                </c:pt>
                <c:pt idx="1565">
                  <c:v>50662</c:v>
                </c:pt>
                <c:pt idx="1566">
                  <c:v>50669</c:v>
                </c:pt>
                <c:pt idx="1567">
                  <c:v>50676</c:v>
                </c:pt>
                <c:pt idx="1568">
                  <c:v>50683</c:v>
                </c:pt>
                <c:pt idx="1569">
                  <c:v>50690</c:v>
                </c:pt>
                <c:pt idx="1570">
                  <c:v>50697</c:v>
                </c:pt>
                <c:pt idx="1571">
                  <c:v>50704</c:v>
                </c:pt>
                <c:pt idx="1572">
                  <c:v>50711</c:v>
                </c:pt>
                <c:pt idx="1573">
                  <c:v>50718</c:v>
                </c:pt>
                <c:pt idx="1574">
                  <c:v>50725</c:v>
                </c:pt>
                <c:pt idx="1575">
                  <c:v>50732</c:v>
                </c:pt>
                <c:pt idx="1576">
                  <c:v>50739</c:v>
                </c:pt>
                <c:pt idx="1577">
                  <c:v>50746</c:v>
                </c:pt>
                <c:pt idx="1578">
                  <c:v>50753</c:v>
                </c:pt>
                <c:pt idx="1579">
                  <c:v>50760</c:v>
                </c:pt>
                <c:pt idx="1580">
                  <c:v>50768</c:v>
                </c:pt>
                <c:pt idx="1581">
                  <c:v>50775</c:v>
                </c:pt>
                <c:pt idx="1582">
                  <c:v>50782</c:v>
                </c:pt>
                <c:pt idx="1583">
                  <c:v>50789</c:v>
                </c:pt>
                <c:pt idx="1584">
                  <c:v>50796</c:v>
                </c:pt>
                <c:pt idx="1585">
                  <c:v>50803</c:v>
                </c:pt>
                <c:pt idx="1586">
                  <c:v>50810</c:v>
                </c:pt>
                <c:pt idx="1587">
                  <c:v>50817</c:v>
                </c:pt>
                <c:pt idx="1588">
                  <c:v>50824</c:v>
                </c:pt>
                <c:pt idx="1589">
                  <c:v>50831</c:v>
                </c:pt>
                <c:pt idx="1590">
                  <c:v>50838</c:v>
                </c:pt>
                <c:pt idx="1591">
                  <c:v>50845</c:v>
                </c:pt>
                <c:pt idx="1592">
                  <c:v>50852</c:v>
                </c:pt>
                <c:pt idx="1593">
                  <c:v>50859</c:v>
                </c:pt>
                <c:pt idx="1594">
                  <c:v>50866</c:v>
                </c:pt>
                <c:pt idx="1595">
                  <c:v>50873</c:v>
                </c:pt>
                <c:pt idx="1596">
                  <c:v>50880</c:v>
                </c:pt>
                <c:pt idx="1597">
                  <c:v>50887</c:v>
                </c:pt>
                <c:pt idx="1598">
                  <c:v>50894</c:v>
                </c:pt>
                <c:pt idx="1599">
                  <c:v>50901</c:v>
                </c:pt>
                <c:pt idx="1600">
                  <c:v>50908</c:v>
                </c:pt>
                <c:pt idx="1601">
                  <c:v>50915</c:v>
                </c:pt>
                <c:pt idx="1602">
                  <c:v>50922</c:v>
                </c:pt>
                <c:pt idx="1603">
                  <c:v>50929</c:v>
                </c:pt>
                <c:pt idx="1604">
                  <c:v>50936</c:v>
                </c:pt>
                <c:pt idx="1605">
                  <c:v>50943</c:v>
                </c:pt>
                <c:pt idx="1606">
                  <c:v>50950</c:v>
                </c:pt>
                <c:pt idx="1607">
                  <c:v>50957</c:v>
                </c:pt>
                <c:pt idx="1608">
                  <c:v>50964</c:v>
                </c:pt>
                <c:pt idx="1609">
                  <c:v>50971</c:v>
                </c:pt>
                <c:pt idx="1610">
                  <c:v>50978</c:v>
                </c:pt>
                <c:pt idx="1611">
                  <c:v>50985</c:v>
                </c:pt>
                <c:pt idx="1612">
                  <c:v>50992</c:v>
                </c:pt>
                <c:pt idx="1613">
                  <c:v>50999</c:v>
                </c:pt>
                <c:pt idx="1614">
                  <c:v>51006</c:v>
                </c:pt>
                <c:pt idx="1615">
                  <c:v>51013</c:v>
                </c:pt>
                <c:pt idx="1616">
                  <c:v>51020</c:v>
                </c:pt>
                <c:pt idx="1617">
                  <c:v>51027</c:v>
                </c:pt>
                <c:pt idx="1618">
                  <c:v>51034</c:v>
                </c:pt>
                <c:pt idx="1619">
                  <c:v>51041</c:v>
                </c:pt>
                <c:pt idx="1620">
                  <c:v>51048</c:v>
                </c:pt>
                <c:pt idx="1621">
                  <c:v>51055</c:v>
                </c:pt>
                <c:pt idx="1622">
                  <c:v>51062</c:v>
                </c:pt>
                <c:pt idx="1623">
                  <c:v>51069</c:v>
                </c:pt>
                <c:pt idx="1624">
                  <c:v>51076</c:v>
                </c:pt>
                <c:pt idx="1625">
                  <c:v>51083</c:v>
                </c:pt>
                <c:pt idx="1626">
                  <c:v>51090</c:v>
                </c:pt>
                <c:pt idx="1627">
                  <c:v>51097</c:v>
                </c:pt>
                <c:pt idx="1628">
                  <c:v>51104</c:v>
                </c:pt>
                <c:pt idx="1629">
                  <c:v>51111</c:v>
                </c:pt>
                <c:pt idx="1630">
                  <c:v>51118</c:v>
                </c:pt>
                <c:pt idx="1631">
                  <c:v>51125</c:v>
                </c:pt>
                <c:pt idx="1632">
                  <c:v>51132</c:v>
                </c:pt>
                <c:pt idx="1633">
                  <c:v>51139</c:v>
                </c:pt>
                <c:pt idx="1634">
                  <c:v>51146</c:v>
                </c:pt>
                <c:pt idx="1635">
                  <c:v>51153</c:v>
                </c:pt>
                <c:pt idx="1636">
                  <c:v>51160</c:v>
                </c:pt>
                <c:pt idx="1637">
                  <c:v>51167</c:v>
                </c:pt>
                <c:pt idx="1638">
                  <c:v>51174</c:v>
                </c:pt>
                <c:pt idx="1639">
                  <c:v>51181</c:v>
                </c:pt>
                <c:pt idx="1640">
                  <c:v>51188</c:v>
                </c:pt>
                <c:pt idx="1641">
                  <c:v>51195</c:v>
                </c:pt>
                <c:pt idx="1642">
                  <c:v>51202</c:v>
                </c:pt>
                <c:pt idx="1643">
                  <c:v>51209</c:v>
                </c:pt>
                <c:pt idx="1644">
                  <c:v>51216</c:v>
                </c:pt>
                <c:pt idx="1645">
                  <c:v>51223</c:v>
                </c:pt>
                <c:pt idx="1646">
                  <c:v>51230</c:v>
                </c:pt>
                <c:pt idx="1647">
                  <c:v>51237</c:v>
                </c:pt>
                <c:pt idx="1648">
                  <c:v>51244</c:v>
                </c:pt>
                <c:pt idx="1649">
                  <c:v>51251</c:v>
                </c:pt>
                <c:pt idx="1650">
                  <c:v>51258</c:v>
                </c:pt>
                <c:pt idx="1651">
                  <c:v>51265</c:v>
                </c:pt>
                <c:pt idx="1652">
                  <c:v>51272</c:v>
                </c:pt>
                <c:pt idx="1653">
                  <c:v>51279</c:v>
                </c:pt>
                <c:pt idx="1654">
                  <c:v>51286</c:v>
                </c:pt>
                <c:pt idx="1655">
                  <c:v>51293</c:v>
                </c:pt>
                <c:pt idx="1656">
                  <c:v>51300</c:v>
                </c:pt>
                <c:pt idx="1657">
                  <c:v>51307</c:v>
                </c:pt>
                <c:pt idx="1658">
                  <c:v>51314</c:v>
                </c:pt>
                <c:pt idx="1659">
                  <c:v>51321</c:v>
                </c:pt>
                <c:pt idx="1660">
                  <c:v>51328</c:v>
                </c:pt>
                <c:pt idx="1661">
                  <c:v>51335</c:v>
                </c:pt>
                <c:pt idx="1662">
                  <c:v>51342</c:v>
                </c:pt>
                <c:pt idx="1663">
                  <c:v>51349</c:v>
                </c:pt>
                <c:pt idx="1664">
                  <c:v>51356</c:v>
                </c:pt>
                <c:pt idx="1665">
                  <c:v>51363</c:v>
                </c:pt>
                <c:pt idx="1666">
                  <c:v>51370</c:v>
                </c:pt>
                <c:pt idx="1667">
                  <c:v>51377</c:v>
                </c:pt>
                <c:pt idx="1668">
                  <c:v>51384</c:v>
                </c:pt>
                <c:pt idx="1669">
                  <c:v>51391</c:v>
                </c:pt>
                <c:pt idx="1670">
                  <c:v>51398</c:v>
                </c:pt>
                <c:pt idx="1671">
                  <c:v>51405</c:v>
                </c:pt>
                <c:pt idx="1672">
                  <c:v>51412</c:v>
                </c:pt>
                <c:pt idx="1673">
                  <c:v>51419</c:v>
                </c:pt>
                <c:pt idx="1674">
                  <c:v>51426</c:v>
                </c:pt>
                <c:pt idx="1675">
                  <c:v>51433</c:v>
                </c:pt>
                <c:pt idx="1676">
                  <c:v>51440</c:v>
                </c:pt>
                <c:pt idx="1677">
                  <c:v>51447</c:v>
                </c:pt>
                <c:pt idx="1678">
                  <c:v>51454</c:v>
                </c:pt>
                <c:pt idx="1679">
                  <c:v>51461</c:v>
                </c:pt>
                <c:pt idx="1680">
                  <c:v>51468</c:v>
                </c:pt>
                <c:pt idx="1681">
                  <c:v>51475</c:v>
                </c:pt>
                <c:pt idx="1682">
                  <c:v>51482</c:v>
                </c:pt>
                <c:pt idx="1683">
                  <c:v>51489</c:v>
                </c:pt>
                <c:pt idx="1684">
                  <c:v>51497</c:v>
                </c:pt>
                <c:pt idx="1685">
                  <c:v>51504</c:v>
                </c:pt>
                <c:pt idx="1686">
                  <c:v>51511</c:v>
                </c:pt>
                <c:pt idx="1687">
                  <c:v>51518</c:v>
                </c:pt>
                <c:pt idx="1688">
                  <c:v>51525</c:v>
                </c:pt>
                <c:pt idx="1689">
                  <c:v>51532</c:v>
                </c:pt>
                <c:pt idx="1690">
                  <c:v>51539</c:v>
                </c:pt>
                <c:pt idx="1691">
                  <c:v>51546</c:v>
                </c:pt>
                <c:pt idx="1692">
                  <c:v>51553</c:v>
                </c:pt>
                <c:pt idx="1693">
                  <c:v>51560</c:v>
                </c:pt>
                <c:pt idx="1694">
                  <c:v>51567</c:v>
                </c:pt>
                <c:pt idx="1695">
                  <c:v>51574</c:v>
                </c:pt>
                <c:pt idx="1696">
                  <c:v>51581</c:v>
                </c:pt>
                <c:pt idx="1697">
                  <c:v>51588</c:v>
                </c:pt>
                <c:pt idx="1698">
                  <c:v>51595</c:v>
                </c:pt>
                <c:pt idx="1699">
                  <c:v>51602</c:v>
                </c:pt>
                <c:pt idx="1700">
                  <c:v>51609</c:v>
                </c:pt>
                <c:pt idx="1701">
                  <c:v>51616</c:v>
                </c:pt>
                <c:pt idx="1702">
                  <c:v>51623</c:v>
                </c:pt>
                <c:pt idx="1703">
                  <c:v>51630</c:v>
                </c:pt>
                <c:pt idx="1704">
                  <c:v>51637</c:v>
                </c:pt>
                <c:pt idx="1705">
                  <c:v>51644</c:v>
                </c:pt>
                <c:pt idx="1706">
                  <c:v>51651</c:v>
                </c:pt>
                <c:pt idx="1707">
                  <c:v>51658</c:v>
                </c:pt>
                <c:pt idx="1708">
                  <c:v>51665</c:v>
                </c:pt>
                <c:pt idx="1709">
                  <c:v>51672</c:v>
                </c:pt>
                <c:pt idx="1710">
                  <c:v>51679</c:v>
                </c:pt>
                <c:pt idx="1711">
                  <c:v>51686</c:v>
                </c:pt>
                <c:pt idx="1712">
                  <c:v>51693</c:v>
                </c:pt>
                <c:pt idx="1713">
                  <c:v>51700</c:v>
                </c:pt>
                <c:pt idx="1714">
                  <c:v>51707</c:v>
                </c:pt>
                <c:pt idx="1715">
                  <c:v>51714</c:v>
                </c:pt>
                <c:pt idx="1716">
                  <c:v>51721</c:v>
                </c:pt>
                <c:pt idx="1717">
                  <c:v>51728</c:v>
                </c:pt>
                <c:pt idx="1718">
                  <c:v>51735</c:v>
                </c:pt>
                <c:pt idx="1719">
                  <c:v>51742</c:v>
                </c:pt>
                <c:pt idx="1720">
                  <c:v>51749</c:v>
                </c:pt>
                <c:pt idx="1721">
                  <c:v>51756</c:v>
                </c:pt>
                <c:pt idx="1722">
                  <c:v>51763</c:v>
                </c:pt>
                <c:pt idx="1723">
                  <c:v>51770</c:v>
                </c:pt>
                <c:pt idx="1724">
                  <c:v>51777</c:v>
                </c:pt>
                <c:pt idx="1725">
                  <c:v>51784</c:v>
                </c:pt>
                <c:pt idx="1726">
                  <c:v>51791</c:v>
                </c:pt>
                <c:pt idx="1727">
                  <c:v>51798</c:v>
                </c:pt>
                <c:pt idx="1728">
                  <c:v>51805</c:v>
                </c:pt>
                <c:pt idx="1729">
                  <c:v>51812</c:v>
                </c:pt>
                <c:pt idx="1730">
                  <c:v>51819</c:v>
                </c:pt>
                <c:pt idx="1731">
                  <c:v>51826</c:v>
                </c:pt>
                <c:pt idx="1732">
                  <c:v>51833</c:v>
                </c:pt>
                <c:pt idx="1733">
                  <c:v>51840</c:v>
                </c:pt>
                <c:pt idx="1734">
                  <c:v>51847</c:v>
                </c:pt>
                <c:pt idx="1735">
                  <c:v>51854</c:v>
                </c:pt>
                <c:pt idx="1736">
                  <c:v>51862</c:v>
                </c:pt>
                <c:pt idx="1737">
                  <c:v>51869</c:v>
                </c:pt>
                <c:pt idx="1738">
                  <c:v>51876</c:v>
                </c:pt>
                <c:pt idx="1739">
                  <c:v>51883</c:v>
                </c:pt>
                <c:pt idx="1740">
                  <c:v>51890</c:v>
                </c:pt>
                <c:pt idx="1741">
                  <c:v>51897</c:v>
                </c:pt>
                <c:pt idx="1742">
                  <c:v>51904</c:v>
                </c:pt>
                <c:pt idx="1743">
                  <c:v>51911</c:v>
                </c:pt>
                <c:pt idx="1744">
                  <c:v>51918</c:v>
                </c:pt>
                <c:pt idx="1745">
                  <c:v>51925</c:v>
                </c:pt>
                <c:pt idx="1746">
                  <c:v>51932</c:v>
                </c:pt>
                <c:pt idx="1747">
                  <c:v>51939</c:v>
                </c:pt>
                <c:pt idx="1748">
                  <c:v>51946</c:v>
                </c:pt>
                <c:pt idx="1749">
                  <c:v>51953</c:v>
                </c:pt>
                <c:pt idx="1750">
                  <c:v>51964</c:v>
                </c:pt>
                <c:pt idx="1751">
                  <c:v>51971</c:v>
                </c:pt>
                <c:pt idx="1752">
                  <c:v>51978</c:v>
                </c:pt>
                <c:pt idx="1753">
                  <c:v>51985</c:v>
                </c:pt>
                <c:pt idx="1754">
                  <c:v>51992</c:v>
                </c:pt>
                <c:pt idx="1755">
                  <c:v>51999</c:v>
                </c:pt>
                <c:pt idx="1756">
                  <c:v>52006</c:v>
                </c:pt>
                <c:pt idx="1757">
                  <c:v>52013</c:v>
                </c:pt>
                <c:pt idx="1758">
                  <c:v>52020</c:v>
                </c:pt>
                <c:pt idx="1759">
                  <c:v>52027</c:v>
                </c:pt>
                <c:pt idx="1760">
                  <c:v>52034</c:v>
                </c:pt>
                <c:pt idx="1761">
                  <c:v>52041</c:v>
                </c:pt>
                <c:pt idx="1762">
                  <c:v>52048</c:v>
                </c:pt>
                <c:pt idx="1763">
                  <c:v>52055</c:v>
                </c:pt>
                <c:pt idx="1764">
                  <c:v>52062</c:v>
                </c:pt>
                <c:pt idx="1765">
                  <c:v>52069</c:v>
                </c:pt>
                <c:pt idx="1766">
                  <c:v>52076</c:v>
                </c:pt>
                <c:pt idx="1767">
                  <c:v>52083</c:v>
                </c:pt>
                <c:pt idx="1768">
                  <c:v>52090</c:v>
                </c:pt>
                <c:pt idx="1769">
                  <c:v>52097</c:v>
                </c:pt>
                <c:pt idx="1770">
                  <c:v>52104</c:v>
                </c:pt>
                <c:pt idx="1771">
                  <c:v>52111</c:v>
                </c:pt>
                <c:pt idx="1772">
                  <c:v>52118</c:v>
                </c:pt>
                <c:pt idx="1773">
                  <c:v>52125</c:v>
                </c:pt>
                <c:pt idx="1774">
                  <c:v>52132</c:v>
                </c:pt>
                <c:pt idx="1775">
                  <c:v>52139</c:v>
                </c:pt>
                <c:pt idx="1776">
                  <c:v>52146</c:v>
                </c:pt>
                <c:pt idx="1777">
                  <c:v>52153</c:v>
                </c:pt>
                <c:pt idx="1778">
                  <c:v>52160</c:v>
                </c:pt>
                <c:pt idx="1779">
                  <c:v>52167</c:v>
                </c:pt>
                <c:pt idx="1780">
                  <c:v>52174</c:v>
                </c:pt>
                <c:pt idx="1781">
                  <c:v>52181</c:v>
                </c:pt>
                <c:pt idx="1782">
                  <c:v>52188</c:v>
                </c:pt>
                <c:pt idx="1783">
                  <c:v>52195</c:v>
                </c:pt>
                <c:pt idx="1784">
                  <c:v>52202</c:v>
                </c:pt>
                <c:pt idx="1785">
                  <c:v>52209</c:v>
                </c:pt>
                <c:pt idx="1786">
                  <c:v>52216</c:v>
                </c:pt>
                <c:pt idx="1787">
                  <c:v>52223</c:v>
                </c:pt>
                <c:pt idx="1788">
                  <c:v>52230</c:v>
                </c:pt>
                <c:pt idx="1789">
                  <c:v>52237</c:v>
                </c:pt>
                <c:pt idx="1790">
                  <c:v>52244</c:v>
                </c:pt>
                <c:pt idx="1791">
                  <c:v>52251</c:v>
                </c:pt>
                <c:pt idx="1792">
                  <c:v>52258</c:v>
                </c:pt>
                <c:pt idx="1793">
                  <c:v>52265</c:v>
                </c:pt>
                <c:pt idx="1794">
                  <c:v>52272</c:v>
                </c:pt>
                <c:pt idx="1795">
                  <c:v>52279</c:v>
                </c:pt>
                <c:pt idx="1796">
                  <c:v>52286</c:v>
                </c:pt>
                <c:pt idx="1797">
                  <c:v>52293</c:v>
                </c:pt>
                <c:pt idx="1798">
                  <c:v>52300</c:v>
                </c:pt>
                <c:pt idx="1799">
                  <c:v>52307</c:v>
                </c:pt>
                <c:pt idx="1800">
                  <c:v>52314</c:v>
                </c:pt>
                <c:pt idx="1801">
                  <c:v>52321</c:v>
                </c:pt>
                <c:pt idx="1802">
                  <c:v>52328</c:v>
                </c:pt>
                <c:pt idx="1803">
                  <c:v>52335</c:v>
                </c:pt>
                <c:pt idx="1804">
                  <c:v>52342</c:v>
                </c:pt>
                <c:pt idx="1805">
                  <c:v>52349</c:v>
                </c:pt>
                <c:pt idx="1806">
                  <c:v>52356</c:v>
                </c:pt>
                <c:pt idx="1807">
                  <c:v>52363</c:v>
                </c:pt>
                <c:pt idx="1808">
                  <c:v>52370</c:v>
                </c:pt>
                <c:pt idx="1809">
                  <c:v>52377</c:v>
                </c:pt>
                <c:pt idx="1810">
                  <c:v>52384</c:v>
                </c:pt>
                <c:pt idx="1811">
                  <c:v>52391</c:v>
                </c:pt>
                <c:pt idx="1812">
                  <c:v>52398</c:v>
                </c:pt>
                <c:pt idx="1813">
                  <c:v>52405</c:v>
                </c:pt>
                <c:pt idx="1814">
                  <c:v>52412</c:v>
                </c:pt>
                <c:pt idx="1815">
                  <c:v>52419</c:v>
                </c:pt>
                <c:pt idx="1816">
                  <c:v>52426</c:v>
                </c:pt>
                <c:pt idx="1817">
                  <c:v>52433</c:v>
                </c:pt>
                <c:pt idx="1818">
                  <c:v>52440</c:v>
                </c:pt>
                <c:pt idx="1819">
                  <c:v>52447</c:v>
                </c:pt>
                <c:pt idx="1820">
                  <c:v>52454</c:v>
                </c:pt>
                <c:pt idx="1821">
                  <c:v>52461</c:v>
                </c:pt>
                <c:pt idx="1822">
                  <c:v>52468</c:v>
                </c:pt>
                <c:pt idx="1823">
                  <c:v>52475</c:v>
                </c:pt>
                <c:pt idx="1824">
                  <c:v>52482</c:v>
                </c:pt>
                <c:pt idx="1825">
                  <c:v>52489</c:v>
                </c:pt>
                <c:pt idx="1826">
                  <c:v>52496</c:v>
                </c:pt>
                <c:pt idx="1827">
                  <c:v>52503</c:v>
                </c:pt>
                <c:pt idx="1828">
                  <c:v>52510</c:v>
                </c:pt>
                <c:pt idx="1829">
                  <c:v>52517</c:v>
                </c:pt>
                <c:pt idx="1830">
                  <c:v>52524</c:v>
                </c:pt>
                <c:pt idx="1831">
                  <c:v>52531</c:v>
                </c:pt>
                <c:pt idx="1832">
                  <c:v>52538</c:v>
                </c:pt>
                <c:pt idx="1833">
                  <c:v>52545</c:v>
                </c:pt>
                <c:pt idx="1834">
                  <c:v>52552</c:v>
                </c:pt>
                <c:pt idx="1835">
                  <c:v>52559</c:v>
                </c:pt>
                <c:pt idx="1836">
                  <c:v>52566</c:v>
                </c:pt>
                <c:pt idx="1837">
                  <c:v>52573</c:v>
                </c:pt>
                <c:pt idx="1838">
                  <c:v>52580</c:v>
                </c:pt>
                <c:pt idx="1839">
                  <c:v>52587</c:v>
                </c:pt>
                <c:pt idx="1840">
                  <c:v>52594</c:v>
                </c:pt>
                <c:pt idx="1841">
                  <c:v>52601</c:v>
                </c:pt>
                <c:pt idx="1842">
                  <c:v>52608</c:v>
                </c:pt>
                <c:pt idx="1843">
                  <c:v>52615</c:v>
                </c:pt>
                <c:pt idx="1844">
                  <c:v>52622</c:v>
                </c:pt>
                <c:pt idx="1845">
                  <c:v>52629</c:v>
                </c:pt>
                <c:pt idx="1846">
                  <c:v>52636</c:v>
                </c:pt>
                <c:pt idx="1847">
                  <c:v>52643</c:v>
                </c:pt>
                <c:pt idx="1848">
                  <c:v>52650</c:v>
                </c:pt>
                <c:pt idx="1849">
                  <c:v>52657</c:v>
                </c:pt>
                <c:pt idx="1850">
                  <c:v>52664</c:v>
                </c:pt>
                <c:pt idx="1851">
                  <c:v>52671</c:v>
                </c:pt>
                <c:pt idx="1852">
                  <c:v>52678</c:v>
                </c:pt>
                <c:pt idx="1853">
                  <c:v>52685</c:v>
                </c:pt>
                <c:pt idx="1854">
                  <c:v>52692</c:v>
                </c:pt>
                <c:pt idx="1855">
                  <c:v>52699</c:v>
                </c:pt>
                <c:pt idx="1856">
                  <c:v>52706</c:v>
                </c:pt>
                <c:pt idx="1857">
                  <c:v>52713</c:v>
                </c:pt>
                <c:pt idx="1858">
                  <c:v>52720</c:v>
                </c:pt>
                <c:pt idx="1859">
                  <c:v>52727</c:v>
                </c:pt>
                <c:pt idx="1860">
                  <c:v>52734</c:v>
                </c:pt>
                <c:pt idx="1861">
                  <c:v>52741</c:v>
                </c:pt>
                <c:pt idx="1862">
                  <c:v>52748</c:v>
                </c:pt>
                <c:pt idx="1863">
                  <c:v>52755</c:v>
                </c:pt>
                <c:pt idx="1864">
                  <c:v>52762</c:v>
                </c:pt>
                <c:pt idx="1865">
                  <c:v>52769</c:v>
                </c:pt>
                <c:pt idx="1866">
                  <c:v>52776</c:v>
                </c:pt>
                <c:pt idx="1867">
                  <c:v>52783</c:v>
                </c:pt>
                <c:pt idx="1868">
                  <c:v>52790</c:v>
                </c:pt>
                <c:pt idx="1869">
                  <c:v>52797</c:v>
                </c:pt>
                <c:pt idx="1870">
                  <c:v>52804</c:v>
                </c:pt>
                <c:pt idx="1871">
                  <c:v>52811</c:v>
                </c:pt>
                <c:pt idx="1872">
                  <c:v>52818</c:v>
                </c:pt>
                <c:pt idx="1873">
                  <c:v>52825</c:v>
                </c:pt>
                <c:pt idx="1874">
                  <c:v>52832</c:v>
                </c:pt>
                <c:pt idx="1875">
                  <c:v>52839</c:v>
                </c:pt>
                <c:pt idx="1876">
                  <c:v>52846</c:v>
                </c:pt>
                <c:pt idx="1877">
                  <c:v>52853</c:v>
                </c:pt>
                <c:pt idx="1878">
                  <c:v>52860</c:v>
                </c:pt>
                <c:pt idx="1879">
                  <c:v>52867</c:v>
                </c:pt>
                <c:pt idx="1880">
                  <c:v>52874</c:v>
                </c:pt>
                <c:pt idx="1881">
                  <c:v>52881</c:v>
                </c:pt>
                <c:pt idx="1882">
                  <c:v>52888</c:v>
                </c:pt>
                <c:pt idx="1883">
                  <c:v>52895</c:v>
                </c:pt>
                <c:pt idx="1884">
                  <c:v>52902</c:v>
                </c:pt>
                <c:pt idx="1885">
                  <c:v>52909</c:v>
                </c:pt>
                <c:pt idx="1886">
                  <c:v>52916</c:v>
                </c:pt>
                <c:pt idx="1887">
                  <c:v>52923</c:v>
                </c:pt>
                <c:pt idx="1888">
                  <c:v>52930</c:v>
                </c:pt>
                <c:pt idx="1889">
                  <c:v>52937</c:v>
                </c:pt>
                <c:pt idx="1890">
                  <c:v>52944</c:v>
                </c:pt>
                <c:pt idx="1891">
                  <c:v>52951</c:v>
                </c:pt>
                <c:pt idx="1892">
                  <c:v>52959</c:v>
                </c:pt>
                <c:pt idx="1893">
                  <c:v>52966</c:v>
                </c:pt>
                <c:pt idx="1894">
                  <c:v>52973</c:v>
                </c:pt>
                <c:pt idx="1895">
                  <c:v>52980</c:v>
                </c:pt>
                <c:pt idx="1896">
                  <c:v>52987</c:v>
                </c:pt>
                <c:pt idx="1897">
                  <c:v>52994</c:v>
                </c:pt>
                <c:pt idx="1898">
                  <c:v>53001</c:v>
                </c:pt>
                <c:pt idx="1899">
                  <c:v>53008</c:v>
                </c:pt>
                <c:pt idx="1900">
                  <c:v>53015</c:v>
                </c:pt>
                <c:pt idx="1901">
                  <c:v>53022</c:v>
                </c:pt>
                <c:pt idx="1902">
                  <c:v>53029</c:v>
                </c:pt>
                <c:pt idx="1903">
                  <c:v>53036</c:v>
                </c:pt>
                <c:pt idx="1904">
                  <c:v>53043</c:v>
                </c:pt>
                <c:pt idx="1905">
                  <c:v>53050</c:v>
                </c:pt>
                <c:pt idx="1906">
                  <c:v>53057</c:v>
                </c:pt>
                <c:pt idx="1907">
                  <c:v>53064</c:v>
                </c:pt>
                <c:pt idx="1908">
                  <c:v>53071</c:v>
                </c:pt>
                <c:pt idx="1909">
                  <c:v>53078</c:v>
                </c:pt>
                <c:pt idx="1910">
                  <c:v>53085</c:v>
                </c:pt>
                <c:pt idx="1911">
                  <c:v>53092</c:v>
                </c:pt>
                <c:pt idx="1912">
                  <c:v>53099</c:v>
                </c:pt>
                <c:pt idx="1913">
                  <c:v>53106</c:v>
                </c:pt>
                <c:pt idx="1914">
                  <c:v>53113</c:v>
                </c:pt>
                <c:pt idx="1915">
                  <c:v>53120</c:v>
                </c:pt>
                <c:pt idx="1916">
                  <c:v>53127</c:v>
                </c:pt>
                <c:pt idx="1917">
                  <c:v>53134</c:v>
                </c:pt>
                <c:pt idx="1918">
                  <c:v>53141</c:v>
                </c:pt>
                <c:pt idx="1919">
                  <c:v>53148</c:v>
                </c:pt>
                <c:pt idx="1920">
                  <c:v>53155</c:v>
                </c:pt>
                <c:pt idx="1921">
                  <c:v>53162</c:v>
                </c:pt>
                <c:pt idx="1922">
                  <c:v>53169</c:v>
                </c:pt>
                <c:pt idx="1923">
                  <c:v>53176</c:v>
                </c:pt>
                <c:pt idx="1924">
                  <c:v>53183</c:v>
                </c:pt>
                <c:pt idx="1925">
                  <c:v>53190</c:v>
                </c:pt>
                <c:pt idx="1926">
                  <c:v>53197</c:v>
                </c:pt>
                <c:pt idx="1927">
                  <c:v>53204</c:v>
                </c:pt>
                <c:pt idx="1928">
                  <c:v>53211</c:v>
                </c:pt>
                <c:pt idx="1929">
                  <c:v>53218</c:v>
                </c:pt>
                <c:pt idx="1930">
                  <c:v>53225</c:v>
                </c:pt>
                <c:pt idx="1931">
                  <c:v>53232</c:v>
                </c:pt>
                <c:pt idx="1932">
                  <c:v>53239</c:v>
                </c:pt>
                <c:pt idx="1933">
                  <c:v>53246</c:v>
                </c:pt>
                <c:pt idx="1934">
                  <c:v>53253</c:v>
                </c:pt>
                <c:pt idx="1935">
                  <c:v>53260</c:v>
                </c:pt>
                <c:pt idx="1936">
                  <c:v>53267</c:v>
                </c:pt>
                <c:pt idx="1937">
                  <c:v>53274</c:v>
                </c:pt>
                <c:pt idx="1938">
                  <c:v>53281</c:v>
                </c:pt>
                <c:pt idx="1939">
                  <c:v>53288</c:v>
                </c:pt>
                <c:pt idx="1940">
                  <c:v>53295</c:v>
                </c:pt>
                <c:pt idx="1941">
                  <c:v>53302</c:v>
                </c:pt>
                <c:pt idx="1942">
                  <c:v>53309</c:v>
                </c:pt>
                <c:pt idx="1943">
                  <c:v>53316</c:v>
                </c:pt>
                <c:pt idx="1944">
                  <c:v>53323</c:v>
                </c:pt>
                <c:pt idx="1945">
                  <c:v>53330</c:v>
                </c:pt>
                <c:pt idx="1946">
                  <c:v>53337</c:v>
                </c:pt>
                <c:pt idx="1947">
                  <c:v>53344</c:v>
                </c:pt>
                <c:pt idx="1948">
                  <c:v>53351</c:v>
                </c:pt>
                <c:pt idx="1949">
                  <c:v>53358</c:v>
                </c:pt>
                <c:pt idx="1950">
                  <c:v>53365</c:v>
                </c:pt>
                <c:pt idx="1951">
                  <c:v>53372</c:v>
                </c:pt>
                <c:pt idx="1952">
                  <c:v>53379</c:v>
                </c:pt>
                <c:pt idx="1953">
                  <c:v>53386</c:v>
                </c:pt>
                <c:pt idx="1954">
                  <c:v>53393</c:v>
                </c:pt>
                <c:pt idx="1955">
                  <c:v>53400</c:v>
                </c:pt>
                <c:pt idx="1956">
                  <c:v>53407</c:v>
                </c:pt>
                <c:pt idx="1957">
                  <c:v>53414</c:v>
                </c:pt>
                <c:pt idx="1958">
                  <c:v>53421</c:v>
                </c:pt>
                <c:pt idx="1959">
                  <c:v>53428</c:v>
                </c:pt>
                <c:pt idx="1960">
                  <c:v>53435</c:v>
                </c:pt>
                <c:pt idx="1961">
                  <c:v>53442</c:v>
                </c:pt>
                <c:pt idx="1962">
                  <c:v>53449</c:v>
                </c:pt>
                <c:pt idx="1963">
                  <c:v>53456</c:v>
                </c:pt>
                <c:pt idx="1964">
                  <c:v>53463</c:v>
                </c:pt>
                <c:pt idx="1965">
                  <c:v>53470</c:v>
                </c:pt>
                <c:pt idx="1966">
                  <c:v>53477</c:v>
                </c:pt>
                <c:pt idx="1967">
                  <c:v>53484</c:v>
                </c:pt>
                <c:pt idx="1968">
                  <c:v>53491</c:v>
                </c:pt>
                <c:pt idx="1969">
                  <c:v>53498</c:v>
                </c:pt>
                <c:pt idx="1970">
                  <c:v>53505</c:v>
                </c:pt>
                <c:pt idx="1971">
                  <c:v>53512</c:v>
                </c:pt>
                <c:pt idx="1972">
                  <c:v>53519</c:v>
                </c:pt>
                <c:pt idx="1973">
                  <c:v>53526</c:v>
                </c:pt>
                <c:pt idx="1974">
                  <c:v>53533</c:v>
                </c:pt>
                <c:pt idx="1975">
                  <c:v>53540</c:v>
                </c:pt>
                <c:pt idx="1976">
                  <c:v>53547</c:v>
                </c:pt>
                <c:pt idx="1977">
                  <c:v>53554</c:v>
                </c:pt>
                <c:pt idx="1978">
                  <c:v>53561</c:v>
                </c:pt>
                <c:pt idx="1979">
                  <c:v>53568</c:v>
                </c:pt>
                <c:pt idx="1980">
                  <c:v>53575</c:v>
                </c:pt>
                <c:pt idx="1981">
                  <c:v>53582</c:v>
                </c:pt>
                <c:pt idx="1982">
                  <c:v>53589</c:v>
                </c:pt>
                <c:pt idx="1983">
                  <c:v>53596</c:v>
                </c:pt>
                <c:pt idx="1984">
                  <c:v>53603</c:v>
                </c:pt>
                <c:pt idx="1985">
                  <c:v>53610</c:v>
                </c:pt>
                <c:pt idx="1986">
                  <c:v>53617</c:v>
                </c:pt>
                <c:pt idx="1987">
                  <c:v>53624</c:v>
                </c:pt>
                <c:pt idx="1988">
                  <c:v>53631</c:v>
                </c:pt>
                <c:pt idx="1989">
                  <c:v>53638</c:v>
                </c:pt>
                <c:pt idx="1990">
                  <c:v>53645</c:v>
                </c:pt>
                <c:pt idx="1991">
                  <c:v>53652</c:v>
                </c:pt>
                <c:pt idx="1992">
                  <c:v>53659</c:v>
                </c:pt>
                <c:pt idx="1993">
                  <c:v>53666</c:v>
                </c:pt>
                <c:pt idx="1994">
                  <c:v>53673</c:v>
                </c:pt>
                <c:pt idx="1995">
                  <c:v>53680</c:v>
                </c:pt>
                <c:pt idx="1996">
                  <c:v>53688</c:v>
                </c:pt>
                <c:pt idx="1997">
                  <c:v>53695</c:v>
                </c:pt>
                <c:pt idx="1998">
                  <c:v>53702</c:v>
                </c:pt>
                <c:pt idx="1999">
                  <c:v>53709</c:v>
                </c:pt>
                <c:pt idx="2000">
                  <c:v>53716</c:v>
                </c:pt>
                <c:pt idx="2001">
                  <c:v>53723</c:v>
                </c:pt>
                <c:pt idx="2002">
                  <c:v>53730</c:v>
                </c:pt>
                <c:pt idx="2003">
                  <c:v>53737</c:v>
                </c:pt>
                <c:pt idx="2004">
                  <c:v>53744</c:v>
                </c:pt>
                <c:pt idx="2005">
                  <c:v>53751</c:v>
                </c:pt>
                <c:pt idx="2006">
                  <c:v>53758</c:v>
                </c:pt>
                <c:pt idx="2007">
                  <c:v>53765</c:v>
                </c:pt>
                <c:pt idx="2008">
                  <c:v>53772</c:v>
                </c:pt>
                <c:pt idx="2009">
                  <c:v>53779</c:v>
                </c:pt>
                <c:pt idx="2010">
                  <c:v>53786</c:v>
                </c:pt>
                <c:pt idx="2011">
                  <c:v>53793</c:v>
                </c:pt>
                <c:pt idx="2012">
                  <c:v>53800</c:v>
                </c:pt>
                <c:pt idx="2013">
                  <c:v>53807</c:v>
                </c:pt>
                <c:pt idx="2014">
                  <c:v>53814</c:v>
                </c:pt>
                <c:pt idx="2015">
                  <c:v>53821</c:v>
                </c:pt>
                <c:pt idx="2016">
                  <c:v>53828</c:v>
                </c:pt>
                <c:pt idx="2017">
                  <c:v>53835</c:v>
                </c:pt>
                <c:pt idx="2018">
                  <c:v>53842</c:v>
                </c:pt>
                <c:pt idx="2019">
                  <c:v>53849</c:v>
                </c:pt>
                <c:pt idx="2020">
                  <c:v>53856</c:v>
                </c:pt>
                <c:pt idx="2021">
                  <c:v>53863</c:v>
                </c:pt>
                <c:pt idx="2022">
                  <c:v>53870</c:v>
                </c:pt>
                <c:pt idx="2023">
                  <c:v>53877</c:v>
                </c:pt>
                <c:pt idx="2024">
                  <c:v>53884</c:v>
                </c:pt>
                <c:pt idx="2025">
                  <c:v>53891</c:v>
                </c:pt>
                <c:pt idx="2026">
                  <c:v>53898</c:v>
                </c:pt>
                <c:pt idx="2027">
                  <c:v>53905</c:v>
                </c:pt>
                <c:pt idx="2028">
                  <c:v>53912</c:v>
                </c:pt>
                <c:pt idx="2029">
                  <c:v>53919</c:v>
                </c:pt>
                <c:pt idx="2030">
                  <c:v>53926</c:v>
                </c:pt>
                <c:pt idx="2031">
                  <c:v>53933</c:v>
                </c:pt>
                <c:pt idx="2032">
                  <c:v>53940</c:v>
                </c:pt>
                <c:pt idx="2033">
                  <c:v>53947</c:v>
                </c:pt>
                <c:pt idx="2034">
                  <c:v>53954</c:v>
                </c:pt>
                <c:pt idx="2035">
                  <c:v>53961</c:v>
                </c:pt>
                <c:pt idx="2036">
                  <c:v>53968</c:v>
                </c:pt>
                <c:pt idx="2037">
                  <c:v>53975</c:v>
                </c:pt>
                <c:pt idx="2038">
                  <c:v>53982</c:v>
                </c:pt>
                <c:pt idx="2039">
                  <c:v>53989</c:v>
                </c:pt>
                <c:pt idx="2040">
                  <c:v>53996</c:v>
                </c:pt>
                <c:pt idx="2041">
                  <c:v>54003</c:v>
                </c:pt>
                <c:pt idx="2042">
                  <c:v>54010</c:v>
                </c:pt>
                <c:pt idx="2043">
                  <c:v>54017</c:v>
                </c:pt>
                <c:pt idx="2044">
                  <c:v>54024</c:v>
                </c:pt>
                <c:pt idx="2045">
                  <c:v>54031</c:v>
                </c:pt>
                <c:pt idx="2046">
                  <c:v>54038</c:v>
                </c:pt>
                <c:pt idx="2047">
                  <c:v>54045</c:v>
                </c:pt>
                <c:pt idx="2048">
                  <c:v>54053</c:v>
                </c:pt>
                <c:pt idx="2049">
                  <c:v>54060</c:v>
                </c:pt>
                <c:pt idx="2050">
                  <c:v>54067</c:v>
                </c:pt>
                <c:pt idx="2051">
                  <c:v>54074</c:v>
                </c:pt>
                <c:pt idx="2052">
                  <c:v>54081</c:v>
                </c:pt>
                <c:pt idx="2053">
                  <c:v>54088</c:v>
                </c:pt>
                <c:pt idx="2054">
                  <c:v>54095</c:v>
                </c:pt>
                <c:pt idx="2055">
                  <c:v>54102</c:v>
                </c:pt>
                <c:pt idx="2056">
                  <c:v>54109</c:v>
                </c:pt>
                <c:pt idx="2057">
                  <c:v>54116</c:v>
                </c:pt>
                <c:pt idx="2058">
                  <c:v>54123</c:v>
                </c:pt>
                <c:pt idx="2059">
                  <c:v>54130</c:v>
                </c:pt>
                <c:pt idx="2060">
                  <c:v>54137</c:v>
                </c:pt>
                <c:pt idx="2061">
                  <c:v>54144</c:v>
                </c:pt>
                <c:pt idx="2062">
                  <c:v>54155</c:v>
                </c:pt>
                <c:pt idx="2063">
                  <c:v>54162</c:v>
                </c:pt>
                <c:pt idx="2064">
                  <c:v>54169</c:v>
                </c:pt>
                <c:pt idx="2065">
                  <c:v>54176</c:v>
                </c:pt>
                <c:pt idx="2066">
                  <c:v>54183</c:v>
                </c:pt>
                <c:pt idx="2067">
                  <c:v>54190</c:v>
                </c:pt>
                <c:pt idx="2068">
                  <c:v>54197</c:v>
                </c:pt>
                <c:pt idx="2069">
                  <c:v>54204</c:v>
                </c:pt>
                <c:pt idx="2070">
                  <c:v>54211</c:v>
                </c:pt>
                <c:pt idx="2071">
                  <c:v>54218</c:v>
                </c:pt>
                <c:pt idx="2072">
                  <c:v>54225</c:v>
                </c:pt>
                <c:pt idx="2073">
                  <c:v>54232</c:v>
                </c:pt>
                <c:pt idx="2074">
                  <c:v>54239</c:v>
                </c:pt>
                <c:pt idx="2075">
                  <c:v>54246</c:v>
                </c:pt>
                <c:pt idx="2076">
                  <c:v>54253</c:v>
                </c:pt>
                <c:pt idx="2077">
                  <c:v>54260</c:v>
                </c:pt>
                <c:pt idx="2078">
                  <c:v>54267</c:v>
                </c:pt>
                <c:pt idx="2079">
                  <c:v>54274</c:v>
                </c:pt>
                <c:pt idx="2080">
                  <c:v>54281</c:v>
                </c:pt>
                <c:pt idx="2081">
                  <c:v>54288</c:v>
                </c:pt>
                <c:pt idx="2082">
                  <c:v>54295</c:v>
                </c:pt>
                <c:pt idx="2083">
                  <c:v>54302</c:v>
                </c:pt>
                <c:pt idx="2084">
                  <c:v>54309</c:v>
                </c:pt>
                <c:pt idx="2085">
                  <c:v>54316</c:v>
                </c:pt>
                <c:pt idx="2086">
                  <c:v>54323</c:v>
                </c:pt>
                <c:pt idx="2087">
                  <c:v>54330</c:v>
                </c:pt>
                <c:pt idx="2088">
                  <c:v>54337</c:v>
                </c:pt>
                <c:pt idx="2089">
                  <c:v>54344</c:v>
                </c:pt>
                <c:pt idx="2090">
                  <c:v>54351</c:v>
                </c:pt>
                <c:pt idx="2091">
                  <c:v>54358</c:v>
                </c:pt>
                <c:pt idx="2092">
                  <c:v>54365</c:v>
                </c:pt>
                <c:pt idx="2093">
                  <c:v>54372</c:v>
                </c:pt>
                <c:pt idx="2094">
                  <c:v>54379</c:v>
                </c:pt>
                <c:pt idx="2095">
                  <c:v>54386</c:v>
                </c:pt>
                <c:pt idx="2096">
                  <c:v>54393</c:v>
                </c:pt>
                <c:pt idx="2097">
                  <c:v>54400</c:v>
                </c:pt>
                <c:pt idx="2098">
                  <c:v>54407</c:v>
                </c:pt>
                <c:pt idx="2099">
                  <c:v>54414</c:v>
                </c:pt>
                <c:pt idx="2100">
                  <c:v>54421</c:v>
                </c:pt>
                <c:pt idx="2101">
                  <c:v>54428</c:v>
                </c:pt>
                <c:pt idx="2102">
                  <c:v>54435</c:v>
                </c:pt>
                <c:pt idx="2103">
                  <c:v>54442</c:v>
                </c:pt>
                <c:pt idx="2104">
                  <c:v>54449</c:v>
                </c:pt>
                <c:pt idx="2105">
                  <c:v>54456</c:v>
                </c:pt>
                <c:pt idx="2106">
                  <c:v>54463</c:v>
                </c:pt>
                <c:pt idx="2107">
                  <c:v>54470</c:v>
                </c:pt>
                <c:pt idx="2108">
                  <c:v>54477</c:v>
                </c:pt>
                <c:pt idx="2109">
                  <c:v>54484</c:v>
                </c:pt>
                <c:pt idx="2110">
                  <c:v>54491</c:v>
                </c:pt>
                <c:pt idx="2111">
                  <c:v>54498</c:v>
                </c:pt>
                <c:pt idx="2112">
                  <c:v>54505</c:v>
                </c:pt>
                <c:pt idx="2113">
                  <c:v>54512</c:v>
                </c:pt>
                <c:pt idx="2114">
                  <c:v>54519</c:v>
                </c:pt>
                <c:pt idx="2115">
                  <c:v>54526</c:v>
                </c:pt>
                <c:pt idx="2116">
                  <c:v>54533</c:v>
                </c:pt>
                <c:pt idx="2117">
                  <c:v>54540</c:v>
                </c:pt>
                <c:pt idx="2118">
                  <c:v>54547</c:v>
                </c:pt>
                <c:pt idx="2119">
                  <c:v>54554</c:v>
                </c:pt>
                <c:pt idx="2120">
                  <c:v>54561</c:v>
                </c:pt>
                <c:pt idx="2121">
                  <c:v>54568</c:v>
                </c:pt>
                <c:pt idx="2122">
                  <c:v>54575</c:v>
                </c:pt>
                <c:pt idx="2123">
                  <c:v>54582</c:v>
                </c:pt>
                <c:pt idx="2124">
                  <c:v>54589</c:v>
                </c:pt>
                <c:pt idx="2125">
                  <c:v>54596</c:v>
                </c:pt>
                <c:pt idx="2126">
                  <c:v>54603</c:v>
                </c:pt>
                <c:pt idx="2127">
                  <c:v>54610</c:v>
                </c:pt>
                <c:pt idx="2128">
                  <c:v>54617</c:v>
                </c:pt>
                <c:pt idx="2129">
                  <c:v>54624</c:v>
                </c:pt>
                <c:pt idx="2130">
                  <c:v>54631</c:v>
                </c:pt>
                <c:pt idx="2131">
                  <c:v>54638</c:v>
                </c:pt>
                <c:pt idx="2132">
                  <c:v>54645</c:v>
                </c:pt>
                <c:pt idx="2133">
                  <c:v>54652</c:v>
                </c:pt>
                <c:pt idx="2134">
                  <c:v>54659</c:v>
                </c:pt>
                <c:pt idx="2135">
                  <c:v>54666</c:v>
                </c:pt>
                <c:pt idx="2136">
                  <c:v>54673</c:v>
                </c:pt>
                <c:pt idx="2137">
                  <c:v>54680</c:v>
                </c:pt>
                <c:pt idx="2138">
                  <c:v>54687</c:v>
                </c:pt>
                <c:pt idx="2139">
                  <c:v>54694</c:v>
                </c:pt>
                <c:pt idx="2140">
                  <c:v>54701</c:v>
                </c:pt>
                <c:pt idx="2141">
                  <c:v>54708</c:v>
                </c:pt>
                <c:pt idx="2142">
                  <c:v>54715</c:v>
                </c:pt>
                <c:pt idx="2143">
                  <c:v>54722</c:v>
                </c:pt>
                <c:pt idx="2144">
                  <c:v>54729</c:v>
                </c:pt>
                <c:pt idx="2145">
                  <c:v>54736</c:v>
                </c:pt>
                <c:pt idx="2146">
                  <c:v>54743</c:v>
                </c:pt>
                <c:pt idx="2147">
                  <c:v>54750</c:v>
                </c:pt>
                <c:pt idx="2148">
                  <c:v>54757</c:v>
                </c:pt>
                <c:pt idx="2149">
                  <c:v>54764</c:v>
                </c:pt>
                <c:pt idx="2150">
                  <c:v>54771</c:v>
                </c:pt>
                <c:pt idx="2151">
                  <c:v>54778</c:v>
                </c:pt>
                <c:pt idx="2152">
                  <c:v>54786</c:v>
                </c:pt>
                <c:pt idx="2153">
                  <c:v>54793</c:v>
                </c:pt>
                <c:pt idx="2154">
                  <c:v>54800</c:v>
                </c:pt>
                <c:pt idx="2155">
                  <c:v>54807</c:v>
                </c:pt>
                <c:pt idx="2156">
                  <c:v>54814</c:v>
                </c:pt>
                <c:pt idx="2157">
                  <c:v>54821</c:v>
                </c:pt>
                <c:pt idx="2158">
                  <c:v>54828</c:v>
                </c:pt>
                <c:pt idx="2159">
                  <c:v>54835</c:v>
                </c:pt>
                <c:pt idx="2160">
                  <c:v>54842</c:v>
                </c:pt>
                <c:pt idx="2161">
                  <c:v>54849</c:v>
                </c:pt>
                <c:pt idx="2162">
                  <c:v>54856</c:v>
                </c:pt>
                <c:pt idx="2163">
                  <c:v>54863</c:v>
                </c:pt>
                <c:pt idx="2164">
                  <c:v>54870</c:v>
                </c:pt>
                <c:pt idx="2165">
                  <c:v>54877</c:v>
                </c:pt>
                <c:pt idx="2166">
                  <c:v>54884</c:v>
                </c:pt>
                <c:pt idx="2167">
                  <c:v>54891</c:v>
                </c:pt>
                <c:pt idx="2168">
                  <c:v>54898</c:v>
                </c:pt>
                <c:pt idx="2169">
                  <c:v>54905</c:v>
                </c:pt>
                <c:pt idx="2170">
                  <c:v>54912</c:v>
                </c:pt>
                <c:pt idx="2171">
                  <c:v>54919</c:v>
                </c:pt>
                <c:pt idx="2172">
                  <c:v>54926</c:v>
                </c:pt>
                <c:pt idx="2173">
                  <c:v>54933</c:v>
                </c:pt>
                <c:pt idx="2174">
                  <c:v>54940</c:v>
                </c:pt>
                <c:pt idx="2175">
                  <c:v>54947</c:v>
                </c:pt>
                <c:pt idx="2176">
                  <c:v>54954</c:v>
                </c:pt>
                <c:pt idx="2177">
                  <c:v>54961</c:v>
                </c:pt>
                <c:pt idx="2178">
                  <c:v>54968</c:v>
                </c:pt>
                <c:pt idx="2179">
                  <c:v>54975</c:v>
                </c:pt>
                <c:pt idx="2180">
                  <c:v>54982</c:v>
                </c:pt>
                <c:pt idx="2181">
                  <c:v>54989</c:v>
                </c:pt>
                <c:pt idx="2182">
                  <c:v>54996</c:v>
                </c:pt>
                <c:pt idx="2183">
                  <c:v>55003</c:v>
                </c:pt>
                <c:pt idx="2184">
                  <c:v>55010</c:v>
                </c:pt>
                <c:pt idx="2185">
                  <c:v>55017</c:v>
                </c:pt>
                <c:pt idx="2186">
                  <c:v>55024</c:v>
                </c:pt>
                <c:pt idx="2187">
                  <c:v>55031</c:v>
                </c:pt>
                <c:pt idx="2188">
                  <c:v>55038</c:v>
                </c:pt>
                <c:pt idx="2189">
                  <c:v>55045</c:v>
                </c:pt>
                <c:pt idx="2190">
                  <c:v>55052</c:v>
                </c:pt>
                <c:pt idx="2191">
                  <c:v>55059</c:v>
                </c:pt>
                <c:pt idx="2192">
                  <c:v>55066</c:v>
                </c:pt>
                <c:pt idx="2193">
                  <c:v>55073</c:v>
                </c:pt>
                <c:pt idx="2194">
                  <c:v>55080</c:v>
                </c:pt>
                <c:pt idx="2195">
                  <c:v>55087</c:v>
                </c:pt>
                <c:pt idx="2196">
                  <c:v>55094</c:v>
                </c:pt>
                <c:pt idx="2197">
                  <c:v>55101</c:v>
                </c:pt>
                <c:pt idx="2198">
                  <c:v>55108</c:v>
                </c:pt>
                <c:pt idx="2199">
                  <c:v>55115</c:v>
                </c:pt>
                <c:pt idx="2200">
                  <c:v>55122</c:v>
                </c:pt>
                <c:pt idx="2201">
                  <c:v>55129</c:v>
                </c:pt>
                <c:pt idx="2202">
                  <c:v>55136</c:v>
                </c:pt>
                <c:pt idx="2203">
                  <c:v>55143</c:v>
                </c:pt>
                <c:pt idx="2204">
                  <c:v>55150</c:v>
                </c:pt>
                <c:pt idx="2205">
                  <c:v>55157</c:v>
                </c:pt>
                <c:pt idx="2206">
                  <c:v>55164</c:v>
                </c:pt>
                <c:pt idx="2207">
                  <c:v>55171</c:v>
                </c:pt>
                <c:pt idx="2208">
                  <c:v>55178</c:v>
                </c:pt>
                <c:pt idx="2209">
                  <c:v>55185</c:v>
                </c:pt>
                <c:pt idx="2210">
                  <c:v>55192</c:v>
                </c:pt>
                <c:pt idx="2211">
                  <c:v>55199</c:v>
                </c:pt>
                <c:pt idx="2212">
                  <c:v>55206</c:v>
                </c:pt>
                <c:pt idx="2213">
                  <c:v>55213</c:v>
                </c:pt>
                <c:pt idx="2214">
                  <c:v>55220</c:v>
                </c:pt>
                <c:pt idx="2215">
                  <c:v>55227</c:v>
                </c:pt>
                <c:pt idx="2216">
                  <c:v>55234</c:v>
                </c:pt>
                <c:pt idx="2217">
                  <c:v>55241</c:v>
                </c:pt>
                <c:pt idx="2218">
                  <c:v>55248</c:v>
                </c:pt>
                <c:pt idx="2219">
                  <c:v>55255</c:v>
                </c:pt>
                <c:pt idx="2220">
                  <c:v>55262</c:v>
                </c:pt>
                <c:pt idx="2221">
                  <c:v>55269</c:v>
                </c:pt>
                <c:pt idx="2222">
                  <c:v>55276</c:v>
                </c:pt>
                <c:pt idx="2223">
                  <c:v>55283</c:v>
                </c:pt>
                <c:pt idx="2224">
                  <c:v>55290</c:v>
                </c:pt>
                <c:pt idx="2225">
                  <c:v>55297</c:v>
                </c:pt>
                <c:pt idx="2226">
                  <c:v>55304</c:v>
                </c:pt>
                <c:pt idx="2227">
                  <c:v>55311</c:v>
                </c:pt>
                <c:pt idx="2228">
                  <c:v>55318</c:v>
                </c:pt>
                <c:pt idx="2229">
                  <c:v>55325</c:v>
                </c:pt>
                <c:pt idx="2230">
                  <c:v>55332</c:v>
                </c:pt>
                <c:pt idx="2231">
                  <c:v>55339</c:v>
                </c:pt>
                <c:pt idx="2232">
                  <c:v>55346</c:v>
                </c:pt>
                <c:pt idx="2233">
                  <c:v>55353</c:v>
                </c:pt>
                <c:pt idx="2234">
                  <c:v>55360</c:v>
                </c:pt>
                <c:pt idx="2235">
                  <c:v>55367</c:v>
                </c:pt>
                <c:pt idx="2236">
                  <c:v>55374</c:v>
                </c:pt>
                <c:pt idx="2237">
                  <c:v>55381</c:v>
                </c:pt>
                <c:pt idx="2238">
                  <c:v>55388</c:v>
                </c:pt>
                <c:pt idx="2239">
                  <c:v>55395</c:v>
                </c:pt>
                <c:pt idx="2240">
                  <c:v>55402</c:v>
                </c:pt>
                <c:pt idx="2241">
                  <c:v>55409</c:v>
                </c:pt>
                <c:pt idx="2242">
                  <c:v>55416</c:v>
                </c:pt>
                <c:pt idx="2243">
                  <c:v>55423</c:v>
                </c:pt>
                <c:pt idx="2244">
                  <c:v>55430</c:v>
                </c:pt>
                <c:pt idx="2245">
                  <c:v>55437</c:v>
                </c:pt>
                <c:pt idx="2246">
                  <c:v>55444</c:v>
                </c:pt>
                <c:pt idx="2247">
                  <c:v>55451</c:v>
                </c:pt>
                <c:pt idx="2248">
                  <c:v>55458</c:v>
                </c:pt>
                <c:pt idx="2249">
                  <c:v>55465</c:v>
                </c:pt>
                <c:pt idx="2250">
                  <c:v>55472</c:v>
                </c:pt>
                <c:pt idx="2251">
                  <c:v>55479</c:v>
                </c:pt>
                <c:pt idx="2252">
                  <c:v>55486</c:v>
                </c:pt>
                <c:pt idx="2253">
                  <c:v>55493</c:v>
                </c:pt>
                <c:pt idx="2254">
                  <c:v>55500</c:v>
                </c:pt>
                <c:pt idx="2255">
                  <c:v>55507</c:v>
                </c:pt>
                <c:pt idx="2256">
                  <c:v>55514</c:v>
                </c:pt>
                <c:pt idx="2257">
                  <c:v>55521</c:v>
                </c:pt>
                <c:pt idx="2258">
                  <c:v>55528</c:v>
                </c:pt>
                <c:pt idx="2259">
                  <c:v>55535</c:v>
                </c:pt>
                <c:pt idx="2260">
                  <c:v>55542</c:v>
                </c:pt>
                <c:pt idx="2261">
                  <c:v>55549</c:v>
                </c:pt>
                <c:pt idx="2262">
                  <c:v>55556</c:v>
                </c:pt>
                <c:pt idx="2263">
                  <c:v>55563</c:v>
                </c:pt>
                <c:pt idx="2264">
                  <c:v>55570</c:v>
                </c:pt>
                <c:pt idx="2265">
                  <c:v>55577</c:v>
                </c:pt>
                <c:pt idx="2266">
                  <c:v>55584</c:v>
                </c:pt>
                <c:pt idx="2267">
                  <c:v>55591</c:v>
                </c:pt>
                <c:pt idx="2268">
                  <c:v>55598</c:v>
                </c:pt>
                <c:pt idx="2269">
                  <c:v>55605</c:v>
                </c:pt>
                <c:pt idx="2270">
                  <c:v>55612</c:v>
                </c:pt>
                <c:pt idx="2271">
                  <c:v>55619</c:v>
                </c:pt>
                <c:pt idx="2272">
                  <c:v>55626</c:v>
                </c:pt>
                <c:pt idx="2273">
                  <c:v>55633</c:v>
                </c:pt>
                <c:pt idx="2274">
                  <c:v>55640</c:v>
                </c:pt>
                <c:pt idx="2275">
                  <c:v>55647</c:v>
                </c:pt>
                <c:pt idx="2276">
                  <c:v>55654</c:v>
                </c:pt>
                <c:pt idx="2277">
                  <c:v>55661</c:v>
                </c:pt>
                <c:pt idx="2278">
                  <c:v>55668</c:v>
                </c:pt>
                <c:pt idx="2279">
                  <c:v>55675</c:v>
                </c:pt>
                <c:pt idx="2280">
                  <c:v>55682</c:v>
                </c:pt>
                <c:pt idx="2281">
                  <c:v>55689</c:v>
                </c:pt>
                <c:pt idx="2282">
                  <c:v>55696</c:v>
                </c:pt>
                <c:pt idx="2283">
                  <c:v>55703</c:v>
                </c:pt>
                <c:pt idx="2284">
                  <c:v>55710</c:v>
                </c:pt>
                <c:pt idx="2285">
                  <c:v>55717</c:v>
                </c:pt>
                <c:pt idx="2286">
                  <c:v>55724</c:v>
                </c:pt>
                <c:pt idx="2287">
                  <c:v>55731</c:v>
                </c:pt>
                <c:pt idx="2288">
                  <c:v>55738</c:v>
                </c:pt>
                <c:pt idx="2289">
                  <c:v>55745</c:v>
                </c:pt>
                <c:pt idx="2290">
                  <c:v>55752</c:v>
                </c:pt>
                <c:pt idx="2291">
                  <c:v>55759</c:v>
                </c:pt>
                <c:pt idx="2292">
                  <c:v>55766</c:v>
                </c:pt>
                <c:pt idx="2293">
                  <c:v>55773</c:v>
                </c:pt>
                <c:pt idx="2294">
                  <c:v>55780</c:v>
                </c:pt>
                <c:pt idx="2295">
                  <c:v>55787</c:v>
                </c:pt>
                <c:pt idx="2296">
                  <c:v>55794</c:v>
                </c:pt>
                <c:pt idx="2297">
                  <c:v>55801</c:v>
                </c:pt>
                <c:pt idx="2298">
                  <c:v>55808</c:v>
                </c:pt>
                <c:pt idx="2299">
                  <c:v>55815</c:v>
                </c:pt>
                <c:pt idx="2300">
                  <c:v>55822</c:v>
                </c:pt>
                <c:pt idx="2301">
                  <c:v>55829</c:v>
                </c:pt>
                <c:pt idx="2302">
                  <c:v>55836</c:v>
                </c:pt>
                <c:pt idx="2303">
                  <c:v>55843</c:v>
                </c:pt>
                <c:pt idx="2304">
                  <c:v>55850</c:v>
                </c:pt>
                <c:pt idx="2305">
                  <c:v>55857</c:v>
                </c:pt>
                <c:pt idx="2306">
                  <c:v>55864</c:v>
                </c:pt>
                <c:pt idx="2307">
                  <c:v>55871</c:v>
                </c:pt>
                <c:pt idx="2308">
                  <c:v>55880</c:v>
                </c:pt>
                <c:pt idx="2309">
                  <c:v>55887</c:v>
                </c:pt>
                <c:pt idx="2310">
                  <c:v>55894</c:v>
                </c:pt>
                <c:pt idx="2311">
                  <c:v>55901</c:v>
                </c:pt>
                <c:pt idx="2312">
                  <c:v>55908</c:v>
                </c:pt>
                <c:pt idx="2313">
                  <c:v>55915</c:v>
                </c:pt>
                <c:pt idx="2314">
                  <c:v>55922</c:v>
                </c:pt>
                <c:pt idx="2315">
                  <c:v>55929</c:v>
                </c:pt>
                <c:pt idx="2316">
                  <c:v>55936</c:v>
                </c:pt>
                <c:pt idx="2317">
                  <c:v>55943</c:v>
                </c:pt>
                <c:pt idx="2318">
                  <c:v>55950</c:v>
                </c:pt>
                <c:pt idx="2319">
                  <c:v>55957</c:v>
                </c:pt>
                <c:pt idx="2320">
                  <c:v>55964</c:v>
                </c:pt>
                <c:pt idx="2321">
                  <c:v>55971</c:v>
                </c:pt>
                <c:pt idx="2322">
                  <c:v>55982</c:v>
                </c:pt>
                <c:pt idx="2323">
                  <c:v>55989</c:v>
                </c:pt>
                <c:pt idx="2324">
                  <c:v>55996</c:v>
                </c:pt>
                <c:pt idx="2325">
                  <c:v>56003</c:v>
                </c:pt>
                <c:pt idx="2326">
                  <c:v>56010</c:v>
                </c:pt>
                <c:pt idx="2327">
                  <c:v>56017</c:v>
                </c:pt>
                <c:pt idx="2328">
                  <c:v>56024</c:v>
                </c:pt>
                <c:pt idx="2329">
                  <c:v>56031</c:v>
                </c:pt>
                <c:pt idx="2330">
                  <c:v>56038</c:v>
                </c:pt>
                <c:pt idx="2331">
                  <c:v>56045</c:v>
                </c:pt>
                <c:pt idx="2332">
                  <c:v>56052</c:v>
                </c:pt>
                <c:pt idx="2333">
                  <c:v>56059</c:v>
                </c:pt>
                <c:pt idx="2334">
                  <c:v>56066</c:v>
                </c:pt>
                <c:pt idx="2335">
                  <c:v>56073</c:v>
                </c:pt>
                <c:pt idx="2336">
                  <c:v>56080</c:v>
                </c:pt>
                <c:pt idx="2337">
                  <c:v>56087</c:v>
                </c:pt>
                <c:pt idx="2338">
                  <c:v>56094</c:v>
                </c:pt>
                <c:pt idx="2339">
                  <c:v>56101</c:v>
                </c:pt>
                <c:pt idx="2340">
                  <c:v>56108</c:v>
                </c:pt>
                <c:pt idx="2341">
                  <c:v>56115</c:v>
                </c:pt>
                <c:pt idx="2342">
                  <c:v>56122</c:v>
                </c:pt>
                <c:pt idx="2343">
                  <c:v>56129</c:v>
                </c:pt>
                <c:pt idx="2344">
                  <c:v>56136</c:v>
                </c:pt>
                <c:pt idx="2345">
                  <c:v>56143</c:v>
                </c:pt>
                <c:pt idx="2346">
                  <c:v>56150</c:v>
                </c:pt>
                <c:pt idx="2347">
                  <c:v>56157</c:v>
                </c:pt>
                <c:pt idx="2348">
                  <c:v>56164</c:v>
                </c:pt>
                <c:pt idx="2349">
                  <c:v>56171</c:v>
                </c:pt>
                <c:pt idx="2350">
                  <c:v>56178</c:v>
                </c:pt>
                <c:pt idx="2351">
                  <c:v>56185</c:v>
                </c:pt>
                <c:pt idx="2352">
                  <c:v>56192</c:v>
                </c:pt>
                <c:pt idx="2353">
                  <c:v>56199</c:v>
                </c:pt>
                <c:pt idx="2354">
                  <c:v>56206</c:v>
                </c:pt>
                <c:pt idx="2355">
                  <c:v>56213</c:v>
                </c:pt>
                <c:pt idx="2356">
                  <c:v>56220</c:v>
                </c:pt>
                <c:pt idx="2357">
                  <c:v>56227</c:v>
                </c:pt>
                <c:pt idx="2358">
                  <c:v>56234</c:v>
                </c:pt>
                <c:pt idx="2359">
                  <c:v>56241</c:v>
                </c:pt>
                <c:pt idx="2360">
                  <c:v>56248</c:v>
                </c:pt>
                <c:pt idx="2361">
                  <c:v>56255</c:v>
                </c:pt>
                <c:pt idx="2362">
                  <c:v>56262</c:v>
                </c:pt>
                <c:pt idx="2363">
                  <c:v>56269</c:v>
                </c:pt>
                <c:pt idx="2364">
                  <c:v>56276</c:v>
                </c:pt>
                <c:pt idx="2365">
                  <c:v>56283</c:v>
                </c:pt>
                <c:pt idx="2366">
                  <c:v>56290</c:v>
                </c:pt>
                <c:pt idx="2367">
                  <c:v>56297</c:v>
                </c:pt>
                <c:pt idx="2368">
                  <c:v>56304</c:v>
                </c:pt>
                <c:pt idx="2369">
                  <c:v>56311</c:v>
                </c:pt>
                <c:pt idx="2370">
                  <c:v>56318</c:v>
                </c:pt>
                <c:pt idx="2371">
                  <c:v>56325</c:v>
                </c:pt>
                <c:pt idx="2372">
                  <c:v>56332</c:v>
                </c:pt>
                <c:pt idx="2373">
                  <c:v>56339</c:v>
                </c:pt>
                <c:pt idx="2374">
                  <c:v>56346</c:v>
                </c:pt>
                <c:pt idx="2375">
                  <c:v>56353</c:v>
                </c:pt>
                <c:pt idx="2376">
                  <c:v>56360</c:v>
                </c:pt>
                <c:pt idx="2377">
                  <c:v>56367</c:v>
                </c:pt>
                <c:pt idx="2378">
                  <c:v>56374</c:v>
                </c:pt>
                <c:pt idx="2379">
                  <c:v>56381</c:v>
                </c:pt>
                <c:pt idx="2380">
                  <c:v>56388</c:v>
                </c:pt>
                <c:pt idx="2381">
                  <c:v>56395</c:v>
                </c:pt>
                <c:pt idx="2382">
                  <c:v>56402</c:v>
                </c:pt>
                <c:pt idx="2383">
                  <c:v>56409</c:v>
                </c:pt>
                <c:pt idx="2384">
                  <c:v>56416</c:v>
                </c:pt>
                <c:pt idx="2385">
                  <c:v>56423</c:v>
                </c:pt>
                <c:pt idx="2386">
                  <c:v>56430</c:v>
                </c:pt>
                <c:pt idx="2387">
                  <c:v>56437</c:v>
                </c:pt>
                <c:pt idx="2388">
                  <c:v>56444</c:v>
                </c:pt>
                <c:pt idx="2389">
                  <c:v>56451</c:v>
                </c:pt>
                <c:pt idx="2390">
                  <c:v>56458</c:v>
                </c:pt>
                <c:pt idx="2391">
                  <c:v>56465</c:v>
                </c:pt>
                <c:pt idx="2392">
                  <c:v>56472</c:v>
                </c:pt>
                <c:pt idx="2393">
                  <c:v>56479</c:v>
                </c:pt>
                <c:pt idx="2394">
                  <c:v>56486</c:v>
                </c:pt>
                <c:pt idx="2395">
                  <c:v>56493</c:v>
                </c:pt>
                <c:pt idx="2396">
                  <c:v>56500</c:v>
                </c:pt>
                <c:pt idx="2397">
                  <c:v>56507</c:v>
                </c:pt>
                <c:pt idx="2398">
                  <c:v>56514</c:v>
                </c:pt>
                <c:pt idx="2399">
                  <c:v>56521</c:v>
                </c:pt>
                <c:pt idx="2400">
                  <c:v>56528</c:v>
                </c:pt>
                <c:pt idx="2401">
                  <c:v>56535</c:v>
                </c:pt>
                <c:pt idx="2402">
                  <c:v>56542</c:v>
                </c:pt>
                <c:pt idx="2403">
                  <c:v>56549</c:v>
                </c:pt>
                <c:pt idx="2404">
                  <c:v>56556</c:v>
                </c:pt>
                <c:pt idx="2405">
                  <c:v>56563</c:v>
                </c:pt>
                <c:pt idx="2406">
                  <c:v>56570</c:v>
                </c:pt>
                <c:pt idx="2407">
                  <c:v>56577</c:v>
                </c:pt>
                <c:pt idx="2408">
                  <c:v>56584</c:v>
                </c:pt>
                <c:pt idx="2409">
                  <c:v>56591</c:v>
                </c:pt>
                <c:pt idx="2410">
                  <c:v>56598</c:v>
                </c:pt>
                <c:pt idx="2411">
                  <c:v>56605</c:v>
                </c:pt>
                <c:pt idx="2412">
                  <c:v>56612</c:v>
                </c:pt>
                <c:pt idx="2413">
                  <c:v>56619</c:v>
                </c:pt>
                <c:pt idx="2414">
                  <c:v>56626</c:v>
                </c:pt>
                <c:pt idx="2415">
                  <c:v>56633</c:v>
                </c:pt>
                <c:pt idx="2416">
                  <c:v>56640</c:v>
                </c:pt>
                <c:pt idx="2417">
                  <c:v>56647</c:v>
                </c:pt>
                <c:pt idx="2418">
                  <c:v>56654</c:v>
                </c:pt>
                <c:pt idx="2419">
                  <c:v>56661</c:v>
                </c:pt>
                <c:pt idx="2420">
                  <c:v>56668</c:v>
                </c:pt>
                <c:pt idx="2421">
                  <c:v>56675</c:v>
                </c:pt>
                <c:pt idx="2422">
                  <c:v>56682</c:v>
                </c:pt>
                <c:pt idx="2423">
                  <c:v>56689</c:v>
                </c:pt>
                <c:pt idx="2424">
                  <c:v>56696</c:v>
                </c:pt>
                <c:pt idx="2425">
                  <c:v>56703</c:v>
                </c:pt>
                <c:pt idx="2426">
                  <c:v>56710</c:v>
                </c:pt>
                <c:pt idx="2427">
                  <c:v>56717</c:v>
                </c:pt>
                <c:pt idx="2428">
                  <c:v>56724</c:v>
                </c:pt>
                <c:pt idx="2429">
                  <c:v>56731</c:v>
                </c:pt>
                <c:pt idx="2430">
                  <c:v>56738</c:v>
                </c:pt>
                <c:pt idx="2431">
                  <c:v>56745</c:v>
                </c:pt>
                <c:pt idx="2432">
                  <c:v>56752</c:v>
                </c:pt>
                <c:pt idx="2433">
                  <c:v>56759</c:v>
                </c:pt>
                <c:pt idx="2434">
                  <c:v>56766</c:v>
                </c:pt>
                <c:pt idx="2435">
                  <c:v>56773</c:v>
                </c:pt>
                <c:pt idx="2436">
                  <c:v>56780</c:v>
                </c:pt>
                <c:pt idx="2437">
                  <c:v>56787</c:v>
                </c:pt>
                <c:pt idx="2438">
                  <c:v>56794</c:v>
                </c:pt>
                <c:pt idx="2439">
                  <c:v>56801</c:v>
                </c:pt>
                <c:pt idx="2440">
                  <c:v>56808</c:v>
                </c:pt>
                <c:pt idx="2441">
                  <c:v>56815</c:v>
                </c:pt>
                <c:pt idx="2442">
                  <c:v>56822</c:v>
                </c:pt>
                <c:pt idx="2443">
                  <c:v>56829</c:v>
                </c:pt>
                <c:pt idx="2444">
                  <c:v>56836</c:v>
                </c:pt>
                <c:pt idx="2445">
                  <c:v>56843</c:v>
                </c:pt>
                <c:pt idx="2446">
                  <c:v>56850</c:v>
                </c:pt>
                <c:pt idx="2447">
                  <c:v>56857</c:v>
                </c:pt>
                <c:pt idx="2448">
                  <c:v>56864</c:v>
                </c:pt>
                <c:pt idx="2449">
                  <c:v>56871</c:v>
                </c:pt>
                <c:pt idx="2450">
                  <c:v>56878</c:v>
                </c:pt>
                <c:pt idx="2451">
                  <c:v>56885</c:v>
                </c:pt>
                <c:pt idx="2452">
                  <c:v>56892</c:v>
                </c:pt>
                <c:pt idx="2453">
                  <c:v>56899</c:v>
                </c:pt>
                <c:pt idx="2454">
                  <c:v>56906</c:v>
                </c:pt>
                <c:pt idx="2455">
                  <c:v>56913</c:v>
                </c:pt>
                <c:pt idx="2456">
                  <c:v>56920</c:v>
                </c:pt>
                <c:pt idx="2457">
                  <c:v>56927</c:v>
                </c:pt>
                <c:pt idx="2458">
                  <c:v>56934</c:v>
                </c:pt>
                <c:pt idx="2459">
                  <c:v>56941</c:v>
                </c:pt>
                <c:pt idx="2460">
                  <c:v>56948</c:v>
                </c:pt>
                <c:pt idx="2461">
                  <c:v>56955</c:v>
                </c:pt>
                <c:pt idx="2462">
                  <c:v>56962</c:v>
                </c:pt>
                <c:pt idx="2463">
                  <c:v>56969</c:v>
                </c:pt>
                <c:pt idx="2464">
                  <c:v>56977</c:v>
                </c:pt>
                <c:pt idx="2465">
                  <c:v>56984</c:v>
                </c:pt>
                <c:pt idx="2466">
                  <c:v>56991</c:v>
                </c:pt>
                <c:pt idx="2467">
                  <c:v>56998</c:v>
                </c:pt>
                <c:pt idx="2468">
                  <c:v>57005</c:v>
                </c:pt>
                <c:pt idx="2469">
                  <c:v>57012</c:v>
                </c:pt>
                <c:pt idx="2470">
                  <c:v>57019</c:v>
                </c:pt>
                <c:pt idx="2471">
                  <c:v>57026</c:v>
                </c:pt>
                <c:pt idx="2472">
                  <c:v>57033</c:v>
                </c:pt>
                <c:pt idx="2473">
                  <c:v>57040</c:v>
                </c:pt>
                <c:pt idx="2474">
                  <c:v>57047</c:v>
                </c:pt>
                <c:pt idx="2475">
                  <c:v>57054</c:v>
                </c:pt>
                <c:pt idx="2476">
                  <c:v>57061</c:v>
                </c:pt>
                <c:pt idx="2477">
                  <c:v>57068</c:v>
                </c:pt>
                <c:pt idx="2478">
                  <c:v>57075</c:v>
                </c:pt>
                <c:pt idx="2479">
                  <c:v>57082</c:v>
                </c:pt>
                <c:pt idx="2480">
                  <c:v>57089</c:v>
                </c:pt>
                <c:pt idx="2481">
                  <c:v>57096</c:v>
                </c:pt>
                <c:pt idx="2482">
                  <c:v>57103</c:v>
                </c:pt>
                <c:pt idx="2483">
                  <c:v>57110</c:v>
                </c:pt>
                <c:pt idx="2484">
                  <c:v>57117</c:v>
                </c:pt>
                <c:pt idx="2485">
                  <c:v>57124</c:v>
                </c:pt>
                <c:pt idx="2486">
                  <c:v>57131</c:v>
                </c:pt>
                <c:pt idx="2487">
                  <c:v>57138</c:v>
                </c:pt>
                <c:pt idx="2488">
                  <c:v>57145</c:v>
                </c:pt>
                <c:pt idx="2489">
                  <c:v>57152</c:v>
                </c:pt>
                <c:pt idx="2490">
                  <c:v>57159</c:v>
                </c:pt>
                <c:pt idx="2491">
                  <c:v>57166</c:v>
                </c:pt>
                <c:pt idx="2492">
                  <c:v>57173</c:v>
                </c:pt>
                <c:pt idx="2493">
                  <c:v>57180</c:v>
                </c:pt>
                <c:pt idx="2494">
                  <c:v>57187</c:v>
                </c:pt>
                <c:pt idx="2495">
                  <c:v>57194</c:v>
                </c:pt>
                <c:pt idx="2496">
                  <c:v>57201</c:v>
                </c:pt>
                <c:pt idx="2497">
                  <c:v>57208</c:v>
                </c:pt>
                <c:pt idx="2498">
                  <c:v>57215</c:v>
                </c:pt>
                <c:pt idx="2499">
                  <c:v>57222</c:v>
                </c:pt>
                <c:pt idx="2500">
                  <c:v>57229</c:v>
                </c:pt>
                <c:pt idx="2501">
                  <c:v>57236</c:v>
                </c:pt>
                <c:pt idx="2502">
                  <c:v>57243</c:v>
                </c:pt>
                <c:pt idx="2503">
                  <c:v>57250</c:v>
                </c:pt>
                <c:pt idx="2504">
                  <c:v>57257</c:v>
                </c:pt>
                <c:pt idx="2505">
                  <c:v>57264</c:v>
                </c:pt>
                <c:pt idx="2506">
                  <c:v>57271</c:v>
                </c:pt>
                <c:pt idx="2507">
                  <c:v>57278</c:v>
                </c:pt>
                <c:pt idx="2508">
                  <c:v>57285</c:v>
                </c:pt>
                <c:pt idx="2509">
                  <c:v>57292</c:v>
                </c:pt>
                <c:pt idx="2510">
                  <c:v>57299</c:v>
                </c:pt>
                <c:pt idx="2511">
                  <c:v>57306</c:v>
                </c:pt>
                <c:pt idx="2512">
                  <c:v>57313</c:v>
                </c:pt>
                <c:pt idx="2513">
                  <c:v>57320</c:v>
                </c:pt>
                <c:pt idx="2514">
                  <c:v>57327</c:v>
                </c:pt>
                <c:pt idx="2515">
                  <c:v>57334</c:v>
                </c:pt>
                <c:pt idx="2516">
                  <c:v>57341</c:v>
                </c:pt>
                <c:pt idx="2517">
                  <c:v>57348</c:v>
                </c:pt>
                <c:pt idx="2518">
                  <c:v>57355</c:v>
                </c:pt>
                <c:pt idx="2519">
                  <c:v>57362</c:v>
                </c:pt>
                <c:pt idx="2520">
                  <c:v>57369</c:v>
                </c:pt>
                <c:pt idx="2521">
                  <c:v>57376</c:v>
                </c:pt>
                <c:pt idx="2522">
                  <c:v>57383</c:v>
                </c:pt>
                <c:pt idx="2523">
                  <c:v>57390</c:v>
                </c:pt>
                <c:pt idx="2524">
                  <c:v>57397</c:v>
                </c:pt>
                <c:pt idx="2525">
                  <c:v>57404</c:v>
                </c:pt>
                <c:pt idx="2526">
                  <c:v>57411</c:v>
                </c:pt>
                <c:pt idx="2527">
                  <c:v>57418</c:v>
                </c:pt>
                <c:pt idx="2528">
                  <c:v>57425</c:v>
                </c:pt>
                <c:pt idx="2529">
                  <c:v>57432</c:v>
                </c:pt>
                <c:pt idx="2530">
                  <c:v>57439</c:v>
                </c:pt>
                <c:pt idx="2531">
                  <c:v>57446</c:v>
                </c:pt>
                <c:pt idx="2532">
                  <c:v>57453</c:v>
                </c:pt>
                <c:pt idx="2533">
                  <c:v>57460</c:v>
                </c:pt>
                <c:pt idx="2534">
                  <c:v>57467</c:v>
                </c:pt>
                <c:pt idx="2535">
                  <c:v>57474</c:v>
                </c:pt>
                <c:pt idx="2536">
                  <c:v>57481</c:v>
                </c:pt>
                <c:pt idx="2537">
                  <c:v>57488</c:v>
                </c:pt>
                <c:pt idx="2538">
                  <c:v>57495</c:v>
                </c:pt>
                <c:pt idx="2539">
                  <c:v>57502</c:v>
                </c:pt>
                <c:pt idx="2540">
                  <c:v>57509</c:v>
                </c:pt>
                <c:pt idx="2541">
                  <c:v>57516</c:v>
                </c:pt>
                <c:pt idx="2542">
                  <c:v>57523</c:v>
                </c:pt>
                <c:pt idx="2543">
                  <c:v>57530</c:v>
                </c:pt>
                <c:pt idx="2544">
                  <c:v>57537</c:v>
                </c:pt>
                <c:pt idx="2545">
                  <c:v>57544</c:v>
                </c:pt>
                <c:pt idx="2546">
                  <c:v>57551</c:v>
                </c:pt>
                <c:pt idx="2547">
                  <c:v>57558</c:v>
                </c:pt>
                <c:pt idx="2548">
                  <c:v>57565</c:v>
                </c:pt>
                <c:pt idx="2549">
                  <c:v>57572</c:v>
                </c:pt>
                <c:pt idx="2550">
                  <c:v>57579</c:v>
                </c:pt>
                <c:pt idx="2551">
                  <c:v>57586</c:v>
                </c:pt>
                <c:pt idx="2552">
                  <c:v>57593</c:v>
                </c:pt>
                <c:pt idx="2553">
                  <c:v>57600</c:v>
                </c:pt>
                <c:pt idx="2554">
                  <c:v>57607</c:v>
                </c:pt>
                <c:pt idx="2555">
                  <c:v>57614</c:v>
                </c:pt>
                <c:pt idx="2556">
                  <c:v>57621</c:v>
                </c:pt>
                <c:pt idx="2557">
                  <c:v>57628</c:v>
                </c:pt>
                <c:pt idx="2558">
                  <c:v>57635</c:v>
                </c:pt>
                <c:pt idx="2559">
                  <c:v>57642</c:v>
                </c:pt>
                <c:pt idx="2560">
                  <c:v>57649</c:v>
                </c:pt>
                <c:pt idx="2561">
                  <c:v>57656</c:v>
                </c:pt>
                <c:pt idx="2562">
                  <c:v>57663</c:v>
                </c:pt>
                <c:pt idx="2563">
                  <c:v>57670</c:v>
                </c:pt>
                <c:pt idx="2564">
                  <c:v>57677</c:v>
                </c:pt>
                <c:pt idx="2565">
                  <c:v>57684</c:v>
                </c:pt>
                <c:pt idx="2566">
                  <c:v>57691</c:v>
                </c:pt>
                <c:pt idx="2567">
                  <c:v>57698</c:v>
                </c:pt>
                <c:pt idx="2568">
                  <c:v>57706</c:v>
                </c:pt>
                <c:pt idx="2569">
                  <c:v>57713</c:v>
                </c:pt>
                <c:pt idx="2570">
                  <c:v>57720</c:v>
                </c:pt>
                <c:pt idx="2571">
                  <c:v>57727</c:v>
                </c:pt>
                <c:pt idx="2572">
                  <c:v>57734</c:v>
                </c:pt>
                <c:pt idx="2573">
                  <c:v>57741</c:v>
                </c:pt>
                <c:pt idx="2574">
                  <c:v>57748</c:v>
                </c:pt>
                <c:pt idx="2575">
                  <c:v>57755</c:v>
                </c:pt>
                <c:pt idx="2576">
                  <c:v>57762</c:v>
                </c:pt>
                <c:pt idx="2577">
                  <c:v>57769</c:v>
                </c:pt>
                <c:pt idx="2578">
                  <c:v>57776</c:v>
                </c:pt>
                <c:pt idx="2579">
                  <c:v>57783</c:v>
                </c:pt>
                <c:pt idx="2580">
                  <c:v>57790</c:v>
                </c:pt>
                <c:pt idx="2581">
                  <c:v>57797</c:v>
                </c:pt>
                <c:pt idx="2582">
                  <c:v>57804</c:v>
                </c:pt>
                <c:pt idx="2583">
                  <c:v>57811</c:v>
                </c:pt>
                <c:pt idx="2584">
                  <c:v>57818</c:v>
                </c:pt>
                <c:pt idx="2585">
                  <c:v>57825</c:v>
                </c:pt>
                <c:pt idx="2586">
                  <c:v>57832</c:v>
                </c:pt>
                <c:pt idx="2587">
                  <c:v>57839</c:v>
                </c:pt>
                <c:pt idx="2588">
                  <c:v>57846</c:v>
                </c:pt>
                <c:pt idx="2589">
                  <c:v>57853</c:v>
                </c:pt>
                <c:pt idx="2590">
                  <c:v>57860</c:v>
                </c:pt>
                <c:pt idx="2591">
                  <c:v>57867</c:v>
                </c:pt>
                <c:pt idx="2592">
                  <c:v>57874</c:v>
                </c:pt>
                <c:pt idx="2593">
                  <c:v>57881</c:v>
                </c:pt>
                <c:pt idx="2594">
                  <c:v>57888</c:v>
                </c:pt>
                <c:pt idx="2595">
                  <c:v>57895</c:v>
                </c:pt>
                <c:pt idx="2596">
                  <c:v>57902</c:v>
                </c:pt>
                <c:pt idx="2597">
                  <c:v>57909</c:v>
                </c:pt>
                <c:pt idx="2598">
                  <c:v>57916</c:v>
                </c:pt>
                <c:pt idx="2599">
                  <c:v>57923</c:v>
                </c:pt>
                <c:pt idx="2600">
                  <c:v>57930</c:v>
                </c:pt>
                <c:pt idx="2601">
                  <c:v>57937</c:v>
                </c:pt>
                <c:pt idx="2602">
                  <c:v>57944</c:v>
                </c:pt>
                <c:pt idx="2603">
                  <c:v>57951</c:v>
                </c:pt>
                <c:pt idx="2604">
                  <c:v>57958</c:v>
                </c:pt>
                <c:pt idx="2605">
                  <c:v>57965</c:v>
                </c:pt>
                <c:pt idx="2606">
                  <c:v>57972</c:v>
                </c:pt>
                <c:pt idx="2607">
                  <c:v>57979</c:v>
                </c:pt>
                <c:pt idx="2608">
                  <c:v>57986</c:v>
                </c:pt>
                <c:pt idx="2609">
                  <c:v>57993</c:v>
                </c:pt>
                <c:pt idx="2610">
                  <c:v>58000</c:v>
                </c:pt>
                <c:pt idx="2611">
                  <c:v>58007</c:v>
                </c:pt>
                <c:pt idx="2612">
                  <c:v>58014</c:v>
                </c:pt>
                <c:pt idx="2613">
                  <c:v>58021</c:v>
                </c:pt>
                <c:pt idx="2614">
                  <c:v>58028</c:v>
                </c:pt>
                <c:pt idx="2615">
                  <c:v>58035</c:v>
                </c:pt>
                <c:pt idx="2616">
                  <c:v>58042</c:v>
                </c:pt>
                <c:pt idx="2617">
                  <c:v>58049</c:v>
                </c:pt>
                <c:pt idx="2618">
                  <c:v>58056</c:v>
                </c:pt>
                <c:pt idx="2619">
                  <c:v>58063</c:v>
                </c:pt>
                <c:pt idx="2620">
                  <c:v>58071</c:v>
                </c:pt>
                <c:pt idx="2621">
                  <c:v>58078</c:v>
                </c:pt>
                <c:pt idx="2622">
                  <c:v>58085</c:v>
                </c:pt>
                <c:pt idx="2623">
                  <c:v>58092</c:v>
                </c:pt>
                <c:pt idx="2624">
                  <c:v>58099</c:v>
                </c:pt>
                <c:pt idx="2625">
                  <c:v>58106</c:v>
                </c:pt>
                <c:pt idx="2626">
                  <c:v>58113</c:v>
                </c:pt>
                <c:pt idx="2627">
                  <c:v>58120</c:v>
                </c:pt>
                <c:pt idx="2628">
                  <c:v>58127</c:v>
                </c:pt>
                <c:pt idx="2629">
                  <c:v>58134</c:v>
                </c:pt>
                <c:pt idx="2630">
                  <c:v>58141</c:v>
                </c:pt>
                <c:pt idx="2631">
                  <c:v>58148</c:v>
                </c:pt>
                <c:pt idx="2632">
                  <c:v>58155</c:v>
                </c:pt>
                <c:pt idx="2633">
                  <c:v>58166</c:v>
                </c:pt>
                <c:pt idx="2634">
                  <c:v>58173</c:v>
                </c:pt>
                <c:pt idx="2635">
                  <c:v>58180</c:v>
                </c:pt>
                <c:pt idx="2636">
                  <c:v>58187</c:v>
                </c:pt>
                <c:pt idx="2637">
                  <c:v>58194</c:v>
                </c:pt>
                <c:pt idx="2638">
                  <c:v>58201</c:v>
                </c:pt>
                <c:pt idx="2639">
                  <c:v>58208</c:v>
                </c:pt>
                <c:pt idx="2640">
                  <c:v>58215</c:v>
                </c:pt>
                <c:pt idx="2641">
                  <c:v>58222</c:v>
                </c:pt>
                <c:pt idx="2642">
                  <c:v>58229</c:v>
                </c:pt>
                <c:pt idx="2643">
                  <c:v>58236</c:v>
                </c:pt>
                <c:pt idx="2644">
                  <c:v>58243</c:v>
                </c:pt>
                <c:pt idx="2645">
                  <c:v>58250</c:v>
                </c:pt>
                <c:pt idx="2646">
                  <c:v>58257</c:v>
                </c:pt>
                <c:pt idx="2647">
                  <c:v>58264</c:v>
                </c:pt>
                <c:pt idx="2648">
                  <c:v>58271</c:v>
                </c:pt>
                <c:pt idx="2649">
                  <c:v>58278</c:v>
                </c:pt>
                <c:pt idx="2650">
                  <c:v>58285</c:v>
                </c:pt>
                <c:pt idx="2651">
                  <c:v>58292</c:v>
                </c:pt>
                <c:pt idx="2652">
                  <c:v>58299</c:v>
                </c:pt>
                <c:pt idx="2653">
                  <c:v>58306</c:v>
                </c:pt>
                <c:pt idx="2654">
                  <c:v>58313</c:v>
                </c:pt>
                <c:pt idx="2655">
                  <c:v>58320</c:v>
                </c:pt>
                <c:pt idx="2656">
                  <c:v>58327</c:v>
                </c:pt>
                <c:pt idx="2657">
                  <c:v>58334</c:v>
                </c:pt>
                <c:pt idx="2658">
                  <c:v>58341</c:v>
                </c:pt>
                <c:pt idx="2659">
                  <c:v>58348</c:v>
                </c:pt>
                <c:pt idx="2660">
                  <c:v>58355</c:v>
                </c:pt>
                <c:pt idx="2661">
                  <c:v>58362</c:v>
                </c:pt>
                <c:pt idx="2662">
                  <c:v>58369</c:v>
                </c:pt>
                <c:pt idx="2663">
                  <c:v>58376</c:v>
                </c:pt>
                <c:pt idx="2664">
                  <c:v>58383</c:v>
                </c:pt>
                <c:pt idx="2665">
                  <c:v>58390</c:v>
                </c:pt>
                <c:pt idx="2666">
                  <c:v>58397</c:v>
                </c:pt>
                <c:pt idx="2667">
                  <c:v>58404</c:v>
                </c:pt>
                <c:pt idx="2668">
                  <c:v>58411</c:v>
                </c:pt>
                <c:pt idx="2669">
                  <c:v>58418</c:v>
                </c:pt>
                <c:pt idx="2670">
                  <c:v>58425</c:v>
                </c:pt>
                <c:pt idx="2671">
                  <c:v>58432</c:v>
                </c:pt>
                <c:pt idx="2672">
                  <c:v>58439</c:v>
                </c:pt>
                <c:pt idx="2673">
                  <c:v>58446</c:v>
                </c:pt>
                <c:pt idx="2674">
                  <c:v>58453</c:v>
                </c:pt>
                <c:pt idx="2675">
                  <c:v>58460</c:v>
                </c:pt>
                <c:pt idx="2676">
                  <c:v>58467</c:v>
                </c:pt>
                <c:pt idx="2677">
                  <c:v>58474</c:v>
                </c:pt>
                <c:pt idx="2678">
                  <c:v>58481</c:v>
                </c:pt>
                <c:pt idx="2679">
                  <c:v>58488</c:v>
                </c:pt>
                <c:pt idx="2680">
                  <c:v>58495</c:v>
                </c:pt>
                <c:pt idx="2681">
                  <c:v>58502</c:v>
                </c:pt>
                <c:pt idx="2682">
                  <c:v>58509</c:v>
                </c:pt>
                <c:pt idx="2683">
                  <c:v>58516</c:v>
                </c:pt>
                <c:pt idx="2684">
                  <c:v>58523</c:v>
                </c:pt>
                <c:pt idx="2685">
                  <c:v>58530</c:v>
                </c:pt>
                <c:pt idx="2686">
                  <c:v>58537</c:v>
                </c:pt>
                <c:pt idx="2687">
                  <c:v>58544</c:v>
                </c:pt>
                <c:pt idx="2688">
                  <c:v>58551</c:v>
                </c:pt>
                <c:pt idx="2689">
                  <c:v>58558</c:v>
                </c:pt>
                <c:pt idx="2690">
                  <c:v>58565</c:v>
                </c:pt>
                <c:pt idx="2691">
                  <c:v>58572</c:v>
                </c:pt>
                <c:pt idx="2692">
                  <c:v>58579</c:v>
                </c:pt>
                <c:pt idx="2693">
                  <c:v>58586</c:v>
                </c:pt>
                <c:pt idx="2694">
                  <c:v>58593</c:v>
                </c:pt>
                <c:pt idx="2695">
                  <c:v>58600</c:v>
                </c:pt>
                <c:pt idx="2696">
                  <c:v>58607</c:v>
                </c:pt>
                <c:pt idx="2697">
                  <c:v>58614</c:v>
                </c:pt>
                <c:pt idx="2698">
                  <c:v>58621</c:v>
                </c:pt>
                <c:pt idx="2699">
                  <c:v>58628</c:v>
                </c:pt>
                <c:pt idx="2700">
                  <c:v>58635</c:v>
                </c:pt>
                <c:pt idx="2701">
                  <c:v>58642</c:v>
                </c:pt>
                <c:pt idx="2702">
                  <c:v>58649</c:v>
                </c:pt>
                <c:pt idx="2703">
                  <c:v>58656</c:v>
                </c:pt>
                <c:pt idx="2704">
                  <c:v>58663</c:v>
                </c:pt>
                <c:pt idx="2705">
                  <c:v>58670</c:v>
                </c:pt>
                <c:pt idx="2706">
                  <c:v>58677</c:v>
                </c:pt>
                <c:pt idx="2707">
                  <c:v>58684</c:v>
                </c:pt>
                <c:pt idx="2708">
                  <c:v>58691</c:v>
                </c:pt>
                <c:pt idx="2709">
                  <c:v>58698</c:v>
                </c:pt>
                <c:pt idx="2710">
                  <c:v>58705</c:v>
                </c:pt>
                <c:pt idx="2711">
                  <c:v>58712</c:v>
                </c:pt>
                <c:pt idx="2712">
                  <c:v>58719</c:v>
                </c:pt>
                <c:pt idx="2713">
                  <c:v>58726</c:v>
                </c:pt>
                <c:pt idx="2714">
                  <c:v>58733</c:v>
                </c:pt>
                <c:pt idx="2715">
                  <c:v>58740</c:v>
                </c:pt>
                <c:pt idx="2716">
                  <c:v>58747</c:v>
                </c:pt>
                <c:pt idx="2717">
                  <c:v>58754</c:v>
                </c:pt>
                <c:pt idx="2718">
                  <c:v>58761</c:v>
                </c:pt>
                <c:pt idx="2719">
                  <c:v>58768</c:v>
                </c:pt>
                <c:pt idx="2720">
                  <c:v>58775</c:v>
                </c:pt>
                <c:pt idx="2721">
                  <c:v>58782</c:v>
                </c:pt>
                <c:pt idx="2722">
                  <c:v>58789</c:v>
                </c:pt>
                <c:pt idx="2723">
                  <c:v>58796</c:v>
                </c:pt>
                <c:pt idx="2724">
                  <c:v>58804</c:v>
                </c:pt>
                <c:pt idx="2725">
                  <c:v>58811</c:v>
                </c:pt>
                <c:pt idx="2726">
                  <c:v>58818</c:v>
                </c:pt>
                <c:pt idx="2727">
                  <c:v>58825</c:v>
                </c:pt>
                <c:pt idx="2728">
                  <c:v>58832</c:v>
                </c:pt>
                <c:pt idx="2729">
                  <c:v>58839</c:v>
                </c:pt>
                <c:pt idx="2730">
                  <c:v>58846</c:v>
                </c:pt>
                <c:pt idx="2731">
                  <c:v>58853</c:v>
                </c:pt>
                <c:pt idx="2732">
                  <c:v>58860</c:v>
                </c:pt>
                <c:pt idx="2733">
                  <c:v>58867</c:v>
                </c:pt>
                <c:pt idx="2734">
                  <c:v>58874</c:v>
                </c:pt>
                <c:pt idx="2735">
                  <c:v>58881</c:v>
                </c:pt>
                <c:pt idx="2736">
                  <c:v>58888</c:v>
                </c:pt>
                <c:pt idx="2737">
                  <c:v>58895</c:v>
                </c:pt>
                <c:pt idx="2738">
                  <c:v>58902</c:v>
                </c:pt>
                <c:pt idx="2739">
                  <c:v>58909</c:v>
                </c:pt>
                <c:pt idx="2740">
                  <c:v>58916</c:v>
                </c:pt>
                <c:pt idx="2741">
                  <c:v>58923</c:v>
                </c:pt>
                <c:pt idx="2742">
                  <c:v>58930</c:v>
                </c:pt>
                <c:pt idx="2743">
                  <c:v>58937</c:v>
                </c:pt>
                <c:pt idx="2744">
                  <c:v>58944</c:v>
                </c:pt>
                <c:pt idx="2745">
                  <c:v>58951</c:v>
                </c:pt>
                <c:pt idx="2746">
                  <c:v>58958</c:v>
                </c:pt>
                <c:pt idx="2747">
                  <c:v>58965</c:v>
                </c:pt>
                <c:pt idx="2748">
                  <c:v>58972</c:v>
                </c:pt>
                <c:pt idx="2749">
                  <c:v>58979</c:v>
                </c:pt>
                <c:pt idx="2750">
                  <c:v>58986</c:v>
                </c:pt>
                <c:pt idx="2751">
                  <c:v>58993</c:v>
                </c:pt>
                <c:pt idx="2752">
                  <c:v>59000</c:v>
                </c:pt>
                <c:pt idx="2753">
                  <c:v>59007</c:v>
                </c:pt>
                <c:pt idx="2754">
                  <c:v>59014</c:v>
                </c:pt>
                <c:pt idx="2755">
                  <c:v>59021</c:v>
                </c:pt>
                <c:pt idx="2756">
                  <c:v>59028</c:v>
                </c:pt>
                <c:pt idx="2757">
                  <c:v>59035</c:v>
                </c:pt>
                <c:pt idx="2758">
                  <c:v>59042</c:v>
                </c:pt>
                <c:pt idx="2759">
                  <c:v>59049</c:v>
                </c:pt>
                <c:pt idx="2760">
                  <c:v>59056</c:v>
                </c:pt>
                <c:pt idx="2761">
                  <c:v>59063</c:v>
                </c:pt>
                <c:pt idx="2762">
                  <c:v>59070</c:v>
                </c:pt>
                <c:pt idx="2763">
                  <c:v>59077</c:v>
                </c:pt>
                <c:pt idx="2764">
                  <c:v>59084</c:v>
                </c:pt>
                <c:pt idx="2765">
                  <c:v>59091</c:v>
                </c:pt>
                <c:pt idx="2766">
                  <c:v>59098</c:v>
                </c:pt>
                <c:pt idx="2767">
                  <c:v>59105</c:v>
                </c:pt>
                <c:pt idx="2768">
                  <c:v>59112</c:v>
                </c:pt>
                <c:pt idx="2769">
                  <c:v>59119</c:v>
                </c:pt>
                <c:pt idx="2770">
                  <c:v>59126</c:v>
                </c:pt>
                <c:pt idx="2771">
                  <c:v>59133</c:v>
                </c:pt>
                <c:pt idx="2772">
                  <c:v>59140</c:v>
                </c:pt>
                <c:pt idx="2773">
                  <c:v>59147</c:v>
                </c:pt>
                <c:pt idx="2774">
                  <c:v>59154</c:v>
                </c:pt>
                <c:pt idx="2775">
                  <c:v>59161</c:v>
                </c:pt>
                <c:pt idx="2776">
                  <c:v>59168</c:v>
                </c:pt>
                <c:pt idx="2777">
                  <c:v>59175</c:v>
                </c:pt>
                <c:pt idx="2778">
                  <c:v>59182</c:v>
                </c:pt>
                <c:pt idx="2779">
                  <c:v>59189</c:v>
                </c:pt>
                <c:pt idx="2780">
                  <c:v>59196</c:v>
                </c:pt>
                <c:pt idx="2781">
                  <c:v>59203</c:v>
                </c:pt>
                <c:pt idx="2782">
                  <c:v>59210</c:v>
                </c:pt>
                <c:pt idx="2783">
                  <c:v>59217</c:v>
                </c:pt>
                <c:pt idx="2784">
                  <c:v>59224</c:v>
                </c:pt>
                <c:pt idx="2785">
                  <c:v>59231</c:v>
                </c:pt>
                <c:pt idx="2786">
                  <c:v>59238</c:v>
                </c:pt>
                <c:pt idx="2787">
                  <c:v>59245</c:v>
                </c:pt>
                <c:pt idx="2788">
                  <c:v>59252</c:v>
                </c:pt>
                <c:pt idx="2789">
                  <c:v>59259</c:v>
                </c:pt>
                <c:pt idx="2790">
                  <c:v>59266</c:v>
                </c:pt>
                <c:pt idx="2791">
                  <c:v>59273</c:v>
                </c:pt>
                <c:pt idx="2792">
                  <c:v>59280</c:v>
                </c:pt>
                <c:pt idx="2793">
                  <c:v>59287</c:v>
                </c:pt>
                <c:pt idx="2794">
                  <c:v>59294</c:v>
                </c:pt>
                <c:pt idx="2795">
                  <c:v>59301</c:v>
                </c:pt>
                <c:pt idx="2796">
                  <c:v>59308</c:v>
                </c:pt>
                <c:pt idx="2797">
                  <c:v>59315</c:v>
                </c:pt>
                <c:pt idx="2798">
                  <c:v>59322</c:v>
                </c:pt>
                <c:pt idx="2799">
                  <c:v>59329</c:v>
                </c:pt>
                <c:pt idx="2800">
                  <c:v>59336</c:v>
                </c:pt>
                <c:pt idx="2801">
                  <c:v>59343</c:v>
                </c:pt>
                <c:pt idx="2802">
                  <c:v>59350</c:v>
                </c:pt>
                <c:pt idx="2803">
                  <c:v>59357</c:v>
                </c:pt>
                <c:pt idx="2804">
                  <c:v>59364</c:v>
                </c:pt>
                <c:pt idx="2805">
                  <c:v>59371</c:v>
                </c:pt>
                <c:pt idx="2806">
                  <c:v>59378</c:v>
                </c:pt>
                <c:pt idx="2807">
                  <c:v>59385</c:v>
                </c:pt>
                <c:pt idx="2808">
                  <c:v>59392</c:v>
                </c:pt>
                <c:pt idx="2809">
                  <c:v>59399</c:v>
                </c:pt>
                <c:pt idx="2810">
                  <c:v>59406</c:v>
                </c:pt>
                <c:pt idx="2811">
                  <c:v>59413</c:v>
                </c:pt>
                <c:pt idx="2812">
                  <c:v>59420</c:v>
                </c:pt>
                <c:pt idx="2813">
                  <c:v>59427</c:v>
                </c:pt>
                <c:pt idx="2814">
                  <c:v>59434</c:v>
                </c:pt>
                <c:pt idx="2815">
                  <c:v>59441</c:v>
                </c:pt>
                <c:pt idx="2816">
                  <c:v>59448</c:v>
                </c:pt>
                <c:pt idx="2817">
                  <c:v>59455</c:v>
                </c:pt>
                <c:pt idx="2818">
                  <c:v>59462</c:v>
                </c:pt>
                <c:pt idx="2819">
                  <c:v>59469</c:v>
                </c:pt>
                <c:pt idx="2820">
                  <c:v>59476</c:v>
                </c:pt>
                <c:pt idx="2821">
                  <c:v>59483</c:v>
                </c:pt>
                <c:pt idx="2822">
                  <c:v>59490</c:v>
                </c:pt>
                <c:pt idx="2823">
                  <c:v>59497</c:v>
                </c:pt>
                <c:pt idx="2824">
                  <c:v>59504</c:v>
                </c:pt>
                <c:pt idx="2825">
                  <c:v>59511</c:v>
                </c:pt>
                <c:pt idx="2826">
                  <c:v>59518</c:v>
                </c:pt>
                <c:pt idx="2827">
                  <c:v>59525</c:v>
                </c:pt>
                <c:pt idx="2828">
                  <c:v>59532</c:v>
                </c:pt>
                <c:pt idx="2829">
                  <c:v>59539</c:v>
                </c:pt>
                <c:pt idx="2830">
                  <c:v>59546</c:v>
                </c:pt>
                <c:pt idx="2831">
                  <c:v>59553</c:v>
                </c:pt>
                <c:pt idx="2832">
                  <c:v>59560</c:v>
                </c:pt>
                <c:pt idx="2833">
                  <c:v>59567</c:v>
                </c:pt>
                <c:pt idx="2834">
                  <c:v>59574</c:v>
                </c:pt>
                <c:pt idx="2835">
                  <c:v>59581</c:v>
                </c:pt>
                <c:pt idx="2836">
                  <c:v>59588</c:v>
                </c:pt>
                <c:pt idx="2837">
                  <c:v>59595</c:v>
                </c:pt>
                <c:pt idx="2838">
                  <c:v>59602</c:v>
                </c:pt>
                <c:pt idx="2839">
                  <c:v>59609</c:v>
                </c:pt>
                <c:pt idx="2840">
                  <c:v>59616</c:v>
                </c:pt>
                <c:pt idx="2841">
                  <c:v>59623</c:v>
                </c:pt>
                <c:pt idx="2842">
                  <c:v>59630</c:v>
                </c:pt>
                <c:pt idx="2843">
                  <c:v>59637</c:v>
                </c:pt>
                <c:pt idx="2844">
                  <c:v>59644</c:v>
                </c:pt>
                <c:pt idx="2845">
                  <c:v>59651</c:v>
                </c:pt>
                <c:pt idx="2846">
                  <c:v>59658</c:v>
                </c:pt>
                <c:pt idx="2847">
                  <c:v>59665</c:v>
                </c:pt>
                <c:pt idx="2848">
                  <c:v>59672</c:v>
                </c:pt>
                <c:pt idx="2849">
                  <c:v>59679</c:v>
                </c:pt>
                <c:pt idx="2850">
                  <c:v>59686</c:v>
                </c:pt>
                <c:pt idx="2851">
                  <c:v>59693</c:v>
                </c:pt>
                <c:pt idx="2852">
                  <c:v>59700</c:v>
                </c:pt>
                <c:pt idx="2853">
                  <c:v>59707</c:v>
                </c:pt>
                <c:pt idx="2854">
                  <c:v>59714</c:v>
                </c:pt>
                <c:pt idx="2855">
                  <c:v>59721</c:v>
                </c:pt>
                <c:pt idx="2856">
                  <c:v>59728</c:v>
                </c:pt>
                <c:pt idx="2857">
                  <c:v>59735</c:v>
                </c:pt>
                <c:pt idx="2858">
                  <c:v>59742</c:v>
                </c:pt>
                <c:pt idx="2859">
                  <c:v>59749</c:v>
                </c:pt>
                <c:pt idx="2860">
                  <c:v>59756</c:v>
                </c:pt>
                <c:pt idx="2861">
                  <c:v>59763</c:v>
                </c:pt>
                <c:pt idx="2862">
                  <c:v>59770</c:v>
                </c:pt>
                <c:pt idx="2863">
                  <c:v>59777</c:v>
                </c:pt>
                <c:pt idx="2864">
                  <c:v>59784</c:v>
                </c:pt>
                <c:pt idx="2865">
                  <c:v>59791</c:v>
                </c:pt>
                <c:pt idx="2866">
                  <c:v>59798</c:v>
                </c:pt>
                <c:pt idx="2867">
                  <c:v>59805</c:v>
                </c:pt>
                <c:pt idx="2868">
                  <c:v>59812</c:v>
                </c:pt>
                <c:pt idx="2869">
                  <c:v>59819</c:v>
                </c:pt>
                <c:pt idx="2870">
                  <c:v>59826</c:v>
                </c:pt>
                <c:pt idx="2871">
                  <c:v>59833</c:v>
                </c:pt>
                <c:pt idx="2872">
                  <c:v>59840</c:v>
                </c:pt>
                <c:pt idx="2873">
                  <c:v>59847</c:v>
                </c:pt>
                <c:pt idx="2874">
                  <c:v>59854</c:v>
                </c:pt>
                <c:pt idx="2875">
                  <c:v>59861</c:v>
                </c:pt>
                <c:pt idx="2876">
                  <c:v>59868</c:v>
                </c:pt>
                <c:pt idx="2877">
                  <c:v>59875</c:v>
                </c:pt>
                <c:pt idx="2878">
                  <c:v>59882</c:v>
                </c:pt>
                <c:pt idx="2879">
                  <c:v>59889</c:v>
                </c:pt>
                <c:pt idx="2880">
                  <c:v>59897</c:v>
                </c:pt>
                <c:pt idx="2881">
                  <c:v>59904</c:v>
                </c:pt>
                <c:pt idx="2882">
                  <c:v>59911</c:v>
                </c:pt>
                <c:pt idx="2883">
                  <c:v>59918</c:v>
                </c:pt>
                <c:pt idx="2884">
                  <c:v>59925</c:v>
                </c:pt>
                <c:pt idx="2885">
                  <c:v>59932</c:v>
                </c:pt>
                <c:pt idx="2886">
                  <c:v>59939</c:v>
                </c:pt>
                <c:pt idx="2887">
                  <c:v>59946</c:v>
                </c:pt>
                <c:pt idx="2888">
                  <c:v>59953</c:v>
                </c:pt>
                <c:pt idx="2889">
                  <c:v>59960</c:v>
                </c:pt>
                <c:pt idx="2890">
                  <c:v>59967</c:v>
                </c:pt>
                <c:pt idx="2891">
                  <c:v>59974</c:v>
                </c:pt>
                <c:pt idx="2892">
                  <c:v>59981</c:v>
                </c:pt>
                <c:pt idx="2893">
                  <c:v>59988</c:v>
                </c:pt>
                <c:pt idx="2894">
                  <c:v>59995</c:v>
                </c:pt>
                <c:pt idx="2895">
                  <c:v>60002</c:v>
                </c:pt>
                <c:pt idx="2896">
                  <c:v>60009</c:v>
                </c:pt>
                <c:pt idx="2897">
                  <c:v>60016</c:v>
                </c:pt>
                <c:pt idx="2898">
                  <c:v>60023</c:v>
                </c:pt>
                <c:pt idx="2899">
                  <c:v>60030</c:v>
                </c:pt>
                <c:pt idx="2900">
                  <c:v>60037</c:v>
                </c:pt>
                <c:pt idx="2901">
                  <c:v>60044</c:v>
                </c:pt>
                <c:pt idx="2902">
                  <c:v>60051</c:v>
                </c:pt>
                <c:pt idx="2903">
                  <c:v>60058</c:v>
                </c:pt>
                <c:pt idx="2904">
                  <c:v>60065</c:v>
                </c:pt>
                <c:pt idx="2905">
                  <c:v>60072</c:v>
                </c:pt>
                <c:pt idx="2906">
                  <c:v>60079</c:v>
                </c:pt>
                <c:pt idx="2907">
                  <c:v>60086</c:v>
                </c:pt>
                <c:pt idx="2908">
                  <c:v>60093</c:v>
                </c:pt>
                <c:pt idx="2909">
                  <c:v>60100</c:v>
                </c:pt>
                <c:pt idx="2910">
                  <c:v>60107</c:v>
                </c:pt>
                <c:pt idx="2911">
                  <c:v>60114</c:v>
                </c:pt>
                <c:pt idx="2912">
                  <c:v>60121</c:v>
                </c:pt>
                <c:pt idx="2913">
                  <c:v>60128</c:v>
                </c:pt>
                <c:pt idx="2914">
                  <c:v>60135</c:v>
                </c:pt>
                <c:pt idx="2915">
                  <c:v>60142</c:v>
                </c:pt>
                <c:pt idx="2916">
                  <c:v>60149</c:v>
                </c:pt>
                <c:pt idx="2917">
                  <c:v>60156</c:v>
                </c:pt>
                <c:pt idx="2918">
                  <c:v>60163</c:v>
                </c:pt>
                <c:pt idx="2919">
                  <c:v>60170</c:v>
                </c:pt>
                <c:pt idx="2920">
                  <c:v>60177</c:v>
                </c:pt>
                <c:pt idx="2921">
                  <c:v>60184</c:v>
                </c:pt>
                <c:pt idx="2922">
                  <c:v>60191</c:v>
                </c:pt>
                <c:pt idx="2923">
                  <c:v>60198</c:v>
                </c:pt>
                <c:pt idx="2924">
                  <c:v>60205</c:v>
                </c:pt>
                <c:pt idx="2925">
                  <c:v>60212</c:v>
                </c:pt>
                <c:pt idx="2926">
                  <c:v>60219</c:v>
                </c:pt>
                <c:pt idx="2927">
                  <c:v>60226</c:v>
                </c:pt>
                <c:pt idx="2928">
                  <c:v>60233</c:v>
                </c:pt>
                <c:pt idx="2929">
                  <c:v>60240</c:v>
                </c:pt>
                <c:pt idx="2930">
                  <c:v>60247</c:v>
                </c:pt>
                <c:pt idx="2931">
                  <c:v>60254</c:v>
                </c:pt>
                <c:pt idx="2932">
                  <c:v>60265</c:v>
                </c:pt>
                <c:pt idx="2933">
                  <c:v>60272</c:v>
                </c:pt>
                <c:pt idx="2934">
                  <c:v>60279</c:v>
                </c:pt>
                <c:pt idx="2935">
                  <c:v>60286</c:v>
                </c:pt>
                <c:pt idx="2936">
                  <c:v>60293</c:v>
                </c:pt>
                <c:pt idx="2937">
                  <c:v>60300</c:v>
                </c:pt>
                <c:pt idx="2938">
                  <c:v>60307</c:v>
                </c:pt>
                <c:pt idx="2939">
                  <c:v>60314</c:v>
                </c:pt>
                <c:pt idx="2940">
                  <c:v>60321</c:v>
                </c:pt>
                <c:pt idx="2941">
                  <c:v>60328</c:v>
                </c:pt>
                <c:pt idx="2942">
                  <c:v>60335</c:v>
                </c:pt>
                <c:pt idx="2943">
                  <c:v>60342</c:v>
                </c:pt>
                <c:pt idx="2944">
                  <c:v>60349</c:v>
                </c:pt>
                <c:pt idx="2945">
                  <c:v>60357</c:v>
                </c:pt>
                <c:pt idx="2946">
                  <c:v>60364</c:v>
                </c:pt>
                <c:pt idx="2947">
                  <c:v>60371</c:v>
                </c:pt>
                <c:pt idx="2948">
                  <c:v>60378</c:v>
                </c:pt>
                <c:pt idx="2949">
                  <c:v>60385</c:v>
                </c:pt>
                <c:pt idx="2950">
                  <c:v>60392</c:v>
                </c:pt>
                <c:pt idx="2951">
                  <c:v>60399</c:v>
                </c:pt>
                <c:pt idx="2952">
                  <c:v>60406</c:v>
                </c:pt>
                <c:pt idx="2953">
                  <c:v>60413</c:v>
                </c:pt>
                <c:pt idx="2954">
                  <c:v>60420</c:v>
                </c:pt>
                <c:pt idx="2955">
                  <c:v>60427</c:v>
                </c:pt>
                <c:pt idx="2956">
                  <c:v>60434</c:v>
                </c:pt>
                <c:pt idx="2957">
                  <c:v>60441</c:v>
                </c:pt>
                <c:pt idx="2958">
                  <c:v>60448</c:v>
                </c:pt>
                <c:pt idx="2959">
                  <c:v>60455</c:v>
                </c:pt>
                <c:pt idx="2960">
                  <c:v>60462</c:v>
                </c:pt>
                <c:pt idx="2961">
                  <c:v>60469</c:v>
                </c:pt>
                <c:pt idx="2962">
                  <c:v>60476</c:v>
                </c:pt>
                <c:pt idx="2963">
                  <c:v>60483</c:v>
                </c:pt>
                <c:pt idx="2964">
                  <c:v>60490</c:v>
                </c:pt>
                <c:pt idx="2965">
                  <c:v>60497</c:v>
                </c:pt>
                <c:pt idx="2966">
                  <c:v>60504</c:v>
                </c:pt>
                <c:pt idx="2967">
                  <c:v>60511</c:v>
                </c:pt>
                <c:pt idx="2968">
                  <c:v>60518</c:v>
                </c:pt>
                <c:pt idx="2969">
                  <c:v>60525</c:v>
                </c:pt>
                <c:pt idx="2970">
                  <c:v>60532</c:v>
                </c:pt>
                <c:pt idx="2971">
                  <c:v>60539</c:v>
                </c:pt>
                <c:pt idx="2972">
                  <c:v>60546</c:v>
                </c:pt>
                <c:pt idx="2973">
                  <c:v>60553</c:v>
                </c:pt>
                <c:pt idx="2974">
                  <c:v>60560</c:v>
                </c:pt>
                <c:pt idx="2975">
                  <c:v>60567</c:v>
                </c:pt>
                <c:pt idx="2976">
                  <c:v>60574</c:v>
                </c:pt>
                <c:pt idx="2977">
                  <c:v>60581</c:v>
                </c:pt>
                <c:pt idx="2978">
                  <c:v>60588</c:v>
                </c:pt>
                <c:pt idx="2979">
                  <c:v>60595</c:v>
                </c:pt>
                <c:pt idx="2980">
                  <c:v>60602</c:v>
                </c:pt>
                <c:pt idx="2981">
                  <c:v>60609</c:v>
                </c:pt>
                <c:pt idx="2982">
                  <c:v>60616</c:v>
                </c:pt>
                <c:pt idx="2983">
                  <c:v>60623</c:v>
                </c:pt>
                <c:pt idx="2984">
                  <c:v>60630</c:v>
                </c:pt>
                <c:pt idx="2985">
                  <c:v>60637</c:v>
                </c:pt>
                <c:pt idx="2986">
                  <c:v>60644</c:v>
                </c:pt>
                <c:pt idx="2987">
                  <c:v>60651</c:v>
                </c:pt>
                <c:pt idx="2988">
                  <c:v>60658</c:v>
                </c:pt>
                <c:pt idx="2989">
                  <c:v>60665</c:v>
                </c:pt>
                <c:pt idx="2990">
                  <c:v>60672</c:v>
                </c:pt>
                <c:pt idx="2991">
                  <c:v>60679</c:v>
                </c:pt>
                <c:pt idx="2992">
                  <c:v>60686</c:v>
                </c:pt>
                <c:pt idx="2993">
                  <c:v>60693</c:v>
                </c:pt>
                <c:pt idx="2994">
                  <c:v>60700</c:v>
                </c:pt>
                <c:pt idx="2995">
                  <c:v>60707</c:v>
                </c:pt>
                <c:pt idx="2996">
                  <c:v>60714</c:v>
                </c:pt>
                <c:pt idx="2997">
                  <c:v>60721</c:v>
                </c:pt>
                <c:pt idx="2998">
                  <c:v>60728</c:v>
                </c:pt>
                <c:pt idx="2999">
                  <c:v>60735</c:v>
                </c:pt>
                <c:pt idx="3000">
                  <c:v>60742</c:v>
                </c:pt>
                <c:pt idx="3001">
                  <c:v>60749</c:v>
                </c:pt>
                <c:pt idx="3002">
                  <c:v>60756</c:v>
                </c:pt>
                <c:pt idx="3003">
                  <c:v>60763</c:v>
                </c:pt>
                <c:pt idx="3004">
                  <c:v>60770</c:v>
                </c:pt>
                <c:pt idx="3005">
                  <c:v>60777</c:v>
                </c:pt>
                <c:pt idx="3006">
                  <c:v>60784</c:v>
                </c:pt>
                <c:pt idx="3007">
                  <c:v>60791</c:v>
                </c:pt>
                <c:pt idx="3008">
                  <c:v>60798</c:v>
                </c:pt>
                <c:pt idx="3009">
                  <c:v>60805</c:v>
                </c:pt>
                <c:pt idx="3010">
                  <c:v>60812</c:v>
                </c:pt>
                <c:pt idx="3011">
                  <c:v>60819</c:v>
                </c:pt>
                <c:pt idx="3012">
                  <c:v>60826</c:v>
                </c:pt>
                <c:pt idx="3013">
                  <c:v>60833</c:v>
                </c:pt>
                <c:pt idx="3014">
                  <c:v>60840</c:v>
                </c:pt>
                <c:pt idx="3015">
                  <c:v>60847</c:v>
                </c:pt>
                <c:pt idx="3016">
                  <c:v>60854</c:v>
                </c:pt>
                <c:pt idx="3017">
                  <c:v>60861</c:v>
                </c:pt>
                <c:pt idx="3018">
                  <c:v>60868</c:v>
                </c:pt>
                <c:pt idx="3019">
                  <c:v>60875</c:v>
                </c:pt>
                <c:pt idx="3020">
                  <c:v>60882</c:v>
                </c:pt>
                <c:pt idx="3021">
                  <c:v>60889</c:v>
                </c:pt>
                <c:pt idx="3022">
                  <c:v>60896</c:v>
                </c:pt>
                <c:pt idx="3023">
                  <c:v>60903</c:v>
                </c:pt>
                <c:pt idx="3024">
                  <c:v>60910</c:v>
                </c:pt>
                <c:pt idx="3025">
                  <c:v>60917</c:v>
                </c:pt>
                <c:pt idx="3026">
                  <c:v>60924</c:v>
                </c:pt>
                <c:pt idx="3027">
                  <c:v>60931</c:v>
                </c:pt>
                <c:pt idx="3028">
                  <c:v>60938</c:v>
                </c:pt>
                <c:pt idx="3029">
                  <c:v>60945</c:v>
                </c:pt>
                <c:pt idx="3030">
                  <c:v>60952</c:v>
                </c:pt>
                <c:pt idx="3031">
                  <c:v>60959</c:v>
                </c:pt>
                <c:pt idx="3032">
                  <c:v>60966</c:v>
                </c:pt>
                <c:pt idx="3033">
                  <c:v>60973</c:v>
                </c:pt>
                <c:pt idx="3034">
                  <c:v>60980</c:v>
                </c:pt>
                <c:pt idx="3035">
                  <c:v>60987</c:v>
                </c:pt>
                <c:pt idx="3036">
                  <c:v>60995</c:v>
                </c:pt>
                <c:pt idx="3037">
                  <c:v>61002</c:v>
                </c:pt>
                <c:pt idx="3038">
                  <c:v>61009</c:v>
                </c:pt>
                <c:pt idx="3039">
                  <c:v>61016</c:v>
                </c:pt>
                <c:pt idx="3040">
                  <c:v>61023</c:v>
                </c:pt>
                <c:pt idx="3041">
                  <c:v>61030</c:v>
                </c:pt>
                <c:pt idx="3042">
                  <c:v>61037</c:v>
                </c:pt>
                <c:pt idx="3043">
                  <c:v>61044</c:v>
                </c:pt>
                <c:pt idx="3044">
                  <c:v>61051</c:v>
                </c:pt>
                <c:pt idx="3045">
                  <c:v>61058</c:v>
                </c:pt>
                <c:pt idx="3046">
                  <c:v>61065</c:v>
                </c:pt>
                <c:pt idx="3047">
                  <c:v>61072</c:v>
                </c:pt>
                <c:pt idx="3048">
                  <c:v>61079</c:v>
                </c:pt>
                <c:pt idx="3049">
                  <c:v>61086</c:v>
                </c:pt>
                <c:pt idx="3050">
                  <c:v>61093</c:v>
                </c:pt>
                <c:pt idx="3051">
                  <c:v>61100</c:v>
                </c:pt>
                <c:pt idx="3052">
                  <c:v>61107</c:v>
                </c:pt>
                <c:pt idx="3053">
                  <c:v>61114</c:v>
                </c:pt>
                <c:pt idx="3054">
                  <c:v>61121</c:v>
                </c:pt>
                <c:pt idx="3055">
                  <c:v>61128</c:v>
                </c:pt>
                <c:pt idx="3056">
                  <c:v>61135</c:v>
                </c:pt>
                <c:pt idx="3057">
                  <c:v>61142</c:v>
                </c:pt>
                <c:pt idx="3058">
                  <c:v>61149</c:v>
                </c:pt>
                <c:pt idx="3059">
                  <c:v>61156</c:v>
                </c:pt>
                <c:pt idx="3060">
                  <c:v>61163</c:v>
                </c:pt>
                <c:pt idx="3061">
                  <c:v>61170</c:v>
                </c:pt>
                <c:pt idx="3062">
                  <c:v>61177</c:v>
                </c:pt>
                <c:pt idx="3063">
                  <c:v>61184</c:v>
                </c:pt>
                <c:pt idx="3064">
                  <c:v>61191</c:v>
                </c:pt>
                <c:pt idx="3065">
                  <c:v>61198</c:v>
                </c:pt>
                <c:pt idx="3066">
                  <c:v>61205</c:v>
                </c:pt>
                <c:pt idx="3067">
                  <c:v>61212</c:v>
                </c:pt>
                <c:pt idx="3068">
                  <c:v>61219</c:v>
                </c:pt>
                <c:pt idx="3069">
                  <c:v>61226</c:v>
                </c:pt>
                <c:pt idx="3070">
                  <c:v>61233</c:v>
                </c:pt>
                <c:pt idx="3071">
                  <c:v>61240</c:v>
                </c:pt>
                <c:pt idx="3072">
                  <c:v>61247</c:v>
                </c:pt>
                <c:pt idx="3073">
                  <c:v>61254</c:v>
                </c:pt>
                <c:pt idx="3074">
                  <c:v>61261</c:v>
                </c:pt>
                <c:pt idx="3075">
                  <c:v>61268</c:v>
                </c:pt>
                <c:pt idx="3076">
                  <c:v>61275</c:v>
                </c:pt>
                <c:pt idx="3077">
                  <c:v>61282</c:v>
                </c:pt>
                <c:pt idx="3078">
                  <c:v>61289</c:v>
                </c:pt>
                <c:pt idx="3079">
                  <c:v>61296</c:v>
                </c:pt>
                <c:pt idx="3080">
                  <c:v>61303</c:v>
                </c:pt>
                <c:pt idx="3081">
                  <c:v>61310</c:v>
                </c:pt>
                <c:pt idx="3082">
                  <c:v>61317</c:v>
                </c:pt>
                <c:pt idx="3083">
                  <c:v>61324</c:v>
                </c:pt>
                <c:pt idx="3084">
                  <c:v>61331</c:v>
                </c:pt>
                <c:pt idx="3085">
                  <c:v>61338</c:v>
                </c:pt>
                <c:pt idx="3086">
                  <c:v>61345</c:v>
                </c:pt>
                <c:pt idx="3087">
                  <c:v>61352</c:v>
                </c:pt>
                <c:pt idx="3088">
                  <c:v>61359</c:v>
                </c:pt>
                <c:pt idx="3089">
                  <c:v>61366</c:v>
                </c:pt>
                <c:pt idx="3090">
                  <c:v>61373</c:v>
                </c:pt>
                <c:pt idx="3091">
                  <c:v>61380</c:v>
                </c:pt>
                <c:pt idx="3092">
                  <c:v>61387</c:v>
                </c:pt>
                <c:pt idx="3093">
                  <c:v>61394</c:v>
                </c:pt>
                <c:pt idx="3094">
                  <c:v>61401</c:v>
                </c:pt>
                <c:pt idx="3095">
                  <c:v>61408</c:v>
                </c:pt>
                <c:pt idx="3096">
                  <c:v>61415</c:v>
                </c:pt>
                <c:pt idx="3097">
                  <c:v>61422</c:v>
                </c:pt>
                <c:pt idx="3098">
                  <c:v>61429</c:v>
                </c:pt>
                <c:pt idx="3099">
                  <c:v>61436</c:v>
                </c:pt>
                <c:pt idx="3100">
                  <c:v>61443</c:v>
                </c:pt>
                <c:pt idx="3101">
                  <c:v>61450</c:v>
                </c:pt>
                <c:pt idx="3102">
                  <c:v>61457</c:v>
                </c:pt>
                <c:pt idx="3103">
                  <c:v>61464</c:v>
                </c:pt>
                <c:pt idx="3104">
                  <c:v>61471</c:v>
                </c:pt>
                <c:pt idx="3105">
                  <c:v>61478</c:v>
                </c:pt>
                <c:pt idx="3106">
                  <c:v>61485</c:v>
                </c:pt>
                <c:pt idx="3107">
                  <c:v>61492</c:v>
                </c:pt>
                <c:pt idx="3108">
                  <c:v>61499</c:v>
                </c:pt>
                <c:pt idx="3109">
                  <c:v>61506</c:v>
                </c:pt>
                <c:pt idx="3110">
                  <c:v>61513</c:v>
                </c:pt>
                <c:pt idx="3111">
                  <c:v>61520</c:v>
                </c:pt>
                <c:pt idx="3112">
                  <c:v>61527</c:v>
                </c:pt>
                <c:pt idx="3113">
                  <c:v>61534</c:v>
                </c:pt>
                <c:pt idx="3114">
                  <c:v>61541</c:v>
                </c:pt>
                <c:pt idx="3115">
                  <c:v>61548</c:v>
                </c:pt>
                <c:pt idx="3116">
                  <c:v>61555</c:v>
                </c:pt>
                <c:pt idx="3117">
                  <c:v>61562</c:v>
                </c:pt>
                <c:pt idx="3118">
                  <c:v>61569</c:v>
                </c:pt>
                <c:pt idx="3119">
                  <c:v>61576</c:v>
                </c:pt>
                <c:pt idx="3120">
                  <c:v>61583</c:v>
                </c:pt>
                <c:pt idx="3121">
                  <c:v>61590</c:v>
                </c:pt>
                <c:pt idx="3122">
                  <c:v>61597</c:v>
                </c:pt>
                <c:pt idx="3123">
                  <c:v>61604</c:v>
                </c:pt>
                <c:pt idx="3124">
                  <c:v>61611</c:v>
                </c:pt>
                <c:pt idx="3125">
                  <c:v>61618</c:v>
                </c:pt>
                <c:pt idx="3126">
                  <c:v>61625</c:v>
                </c:pt>
                <c:pt idx="3127">
                  <c:v>61632</c:v>
                </c:pt>
                <c:pt idx="3128">
                  <c:v>61639</c:v>
                </c:pt>
                <c:pt idx="3129">
                  <c:v>61646</c:v>
                </c:pt>
                <c:pt idx="3130">
                  <c:v>61653</c:v>
                </c:pt>
                <c:pt idx="3131">
                  <c:v>61660</c:v>
                </c:pt>
                <c:pt idx="3132">
                  <c:v>61667</c:v>
                </c:pt>
                <c:pt idx="3133">
                  <c:v>61674</c:v>
                </c:pt>
                <c:pt idx="3134">
                  <c:v>61681</c:v>
                </c:pt>
                <c:pt idx="3135">
                  <c:v>61688</c:v>
                </c:pt>
                <c:pt idx="3136">
                  <c:v>61695</c:v>
                </c:pt>
                <c:pt idx="3137">
                  <c:v>61702</c:v>
                </c:pt>
                <c:pt idx="3138">
                  <c:v>61709</c:v>
                </c:pt>
                <c:pt idx="3139">
                  <c:v>61716</c:v>
                </c:pt>
                <c:pt idx="3140">
                  <c:v>61724</c:v>
                </c:pt>
                <c:pt idx="3141">
                  <c:v>61731</c:v>
                </c:pt>
                <c:pt idx="3142">
                  <c:v>61738</c:v>
                </c:pt>
                <c:pt idx="3143">
                  <c:v>61745</c:v>
                </c:pt>
                <c:pt idx="3144">
                  <c:v>61752</c:v>
                </c:pt>
                <c:pt idx="3145">
                  <c:v>61759</c:v>
                </c:pt>
                <c:pt idx="3146">
                  <c:v>61766</c:v>
                </c:pt>
                <c:pt idx="3147">
                  <c:v>61773</c:v>
                </c:pt>
                <c:pt idx="3148">
                  <c:v>61780</c:v>
                </c:pt>
                <c:pt idx="3149">
                  <c:v>61787</c:v>
                </c:pt>
                <c:pt idx="3150">
                  <c:v>61794</c:v>
                </c:pt>
                <c:pt idx="3151">
                  <c:v>61801</c:v>
                </c:pt>
                <c:pt idx="3152">
                  <c:v>61808</c:v>
                </c:pt>
                <c:pt idx="3153">
                  <c:v>61815</c:v>
                </c:pt>
                <c:pt idx="3154">
                  <c:v>61822</c:v>
                </c:pt>
                <c:pt idx="3155">
                  <c:v>61829</c:v>
                </c:pt>
                <c:pt idx="3156">
                  <c:v>61836</c:v>
                </c:pt>
                <c:pt idx="3157">
                  <c:v>61843</c:v>
                </c:pt>
                <c:pt idx="3158">
                  <c:v>61850</c:v>
                </c:pt>
                <c:pt idx="3159">
                  <c:v>61857</c:v>
                </c:pt>
                <c:pt idx="3160">
                  <c:v>61864</c:v>
                </c:pt>
                <c:pt idx="3161">
                  <c:v>61871</c:v>
                </c:pt>
                <c:pt idx="3162">
                  <c:v>61878</c:v>
                </c:pt>
                <c:pt idx="3163">
                  <c:v>61885</c:v>
                </c:pt>
                <c:pt idx="3164">
                  <c:v>61892</c:v>
                </c:pt>
                <c:pt idx="3165">
                  <c:v>61899</c:v>
                </c:pt>
                <c:pt idx="3166">
                  <c:v>61906</c:v>
                </c:pt>
                <c:pt idx="3167">
                  <c:v>61913</c:v>
                </c:pt>
                <c:pt idx="3168">
                  <c:v>61920</c:v>
                </c:pt>
                <c:pt idx="3169">
                  <c:v>61927</c:v>
                </c:pt>
                <c:pt idx="3170">
                  <c:v>61934</c:v>
                </c:pt>
                <c:pt idx="3171">
                  <c:v>61941</c:v>
                </c:pt>
                <c:pt idx="3172">
                  <c:v>61948</c:v>
                </c:pt>
                <c:pt idx="3173">
                  <c:v>61955</c:v>
                </c:pt>
                <c:pt idx="3174">
                  <c:v>61962</c:v>
                </c:pt>
                <c:pt idx="3175">
                  <c:v>61969</c:v>
                </c:pt>
                <c:pt idx="3176">
                  <c:v>61976</c:v>
                </c:pt>
                <c:pt idx="3177">
                  <c:v>61983</c:v>
                </c:pt>
                <c:pt idx="3178">
                  <c:v>61990</c:v>
                </c:pt>
                <c:pt idx="3179">
                  <c:v>61997</c:v>
                </c:pt>
                <c:pt idx="3180">
                  <c:v>62004</c:v>
                </c:pt>
                <c:pt idx="3181">
                  <c:v>62011</c:v>
                </c:pt>
                <c:pt idx="3182">
                  <c:v>62018</c:v>
                </c:pt>
                <c:pt idx="3183">
                  <c:v>62025</c:v>
                </c:pt>
                <c:pt idx="3184">
                  <c:v>62032</c:v>
                </c:pt>
                <c:pt idx="3185">
                  <c:v>62039</c:v>
                </c:pt>
                <c:pt idx="3186">
                  <c:v>62046</c:v>
                </c:pt>
                <c:pt idx="3187">
                  <c:v>62053</c:v>
                </c:pt>
                <c:pt idx="3188">
                  <c:v>62060</c:v>
                </c:pt>
                <c:pt idx="3189">
                  <c:v>62067</c:v>
                </c:pt>
                <c:pt idx="3190">
                  <c:v>62074</c:v>
                </c:pt>
                <c:pt idx="3191">
                  <c:v>62081</c:v>
                </c:pt>
                <c:pt idx="3192">
                  <c:v>62089</c:v>
                </c:pt>
                <c:pt idx="3193">
                  <c:v>62096</c:v>
                </c:pt>
                <c:pt idx="3194">
                  <c:v>62103</c:v>
                </c:pt>
                <c:pt idx="3195">
                  <c:v>62110</c:v>
                </c:pt>
                <c:pt idx="3196">
                  <c:v>62117</c:v>
                </c:pt>
                <c:pt idx="3197">
                  <c:v>62124</c:v>
                </c:pt>
                <c:pt idx="3198">
                  <c:v>62131</c:v>
                </c:pt>
                <c:pt idx="3199">
                  <c:v>62138</c:v>
                </c:pt>
                <c:pt idx="3200">
                  <c:v>62145</c:v>
                </c:pt>
                <c:pt idx="3201">
                  <c:v>62152</c:v>
                </c:pt>
                <c:pt idx="3202">
                  <c:v>62159</c:v>
                </c:pt>
                <c:pt idx="3203">
                  <c:v>62166</c:v>
                </c:pt>
                <c:pt idx="3204">
                  <c:v>62173</c:v>
                </c:pt>
                <c:pt idx="3205">
                  <c:v>62184</c:v>
                </c:pt>
                <c:pt idx="3206">
                  <c:v>62191</c:v>
                </c:pt>
                <c:pt idx="3207">
                  <c:v>62198</c:v>
                </c:pt>
                <c:pt idx="3208">
                  <c:v>62205</c:v>
                </c:pt>
                <c:pt idx="3209">
                  <c:v>62212</c:v>
                </c:pt>
                <c:pt idx="3210">
                  <c:v>62219</c:v>
                </c:pt>
                <c:pt idx="3211">
                  <c:v>62226</c:v>
                </c:pt>
                <c:pt idx="3212">
                  <c:v>62233</c:v>
                </c:pt>
                <c:pt idx="3213">
                  <c:v>62240</c:v>
                </c:pt>
                <c:pt idx="3214">
                  <c:v>62247</c:v>
                </c:pt>
                <c:pt idx="3215">
                  <c:v>62254</c:v>
                </c:pt>
                <c:pt idx="3216">
                  <c:v>62261</c:v>
                </c:pt>
                <c:pt idx="3217">
                  <c:v>62268</c:v>
                </c:pt>
                <c:pt idx="3218">
                  <c:v>62275</c:v>
                </c:pt>
                <c:pt idx="3219">
                  <c:v>62282</c:v>
                </c:pt>
                <c:pt idx="3220">
                  <c:v>62289</c:v>
                </c:pt>
                <c:pt idx="3221">
                  <c:v>62296</c:v>
                </c:pt>
                <c:pt idx="3222">
                  <c:v>62303</c:v>
                </c:pt>
                <c:pt idx="3223">
                  <c:v>62310</c:v>
                </c:pt>
                <c:pt idx="3224">
                  <c:v>62317</c:v>
                </c:pt>
                <c:pt idx="3225">
                  <c:v>62324</c:v>
                </c:pt>
                <c:pt idx="3226">
                  <c:v>62331</c:v>
                </c:pt>
                <c:pt idx="3227">
                  <c:v>62338</c:v>
                </c:pt>
                <c:pt idx="3228">
                  <c:v>62345</c:v>
                </c:pt>
                <c:pt idx="3229">
                  <c:v>62352</c:v>
                </c:pt>
                <c:pt idx="3230">
                  <c:v>62359</c:v>
                </c:pt>
                <c:pt idx="3231">
                  <c:v>62366</c:v>
                </c:pt>
                <c:pt idx="3232">
                  <c:v>62373</c:v>
                </c:pt>
                <c:pt idx="3233">
                  <c:v>62380</c:v>
                </c:pt>
                <c:pt idx="3234">
                  <c:v>62387</c:v>
                </c:pt>
                <c:pt idx="3235">
                  <c:v>62394</c:v>
                </c:pt>
                <c:pt idx="3236">
                  <c:v>62401</c:v>
                </c:pt>
                <c:pt idx="3237">
                  <c:v>62408</c:v>
                </c:pt>
                <c:pt idx="3238">
                  <c:v>62415</c:v>
                </c:pt>
                <c:pt idx="3239">
                  <c:v>62422</c:v>
                </c:pt>
                <c:pt idx="3240">
                  <c:v>62429</c:v>
                </c:pt>
                <c:pt idx="3241">
                  <c:v>62436</c:v>
                </c:pt>
                <c:pt idx="3242">
                  <c:v>62443</c:v>
                </c:pt>
                <c:pt idx="3243">
                  <c:v>62450</c:v>
                </c:pt>
                <c:pt idx="3244">
                  <c:v>62457</c:v>
                </c:pt>
                <c:pt idx="3245">
                  <c:v>62464</c:v>
                </c:pt>
                <c:pt idx="3246">
                  <c:v>62471</c:v>
                </c:pt>
                <c:pt idx="3247">
                  <c:v>62478</c:v>
                </c:pt>
                <c:pt idx="3248">
                  <c:v>62485</c:v>
                </c:pt>
                <c:pt idx="3249">
                  <c:v>62492</c:v>
                </c:pt>
                <c:pt idx="3250">
                  <c:v>62499</c:v>
                </c:pt>
                <c:pt idx="3251">
                  <c:v>62506</c:v>
                </c:pt>
                <c:pt idx="3252">
                  <c:v>62513</c:v>
                </c:pt>
                <c:pt idx="3253">
                  <c:v>62520</c:v>
                </c:pt>
                <c:pt idx="3254">
                  <c:v>62527</c:v>
                </c:pt>
                <c:pt idx="3255">
                  <c:v>62534</c:v>
                </c:pt>
                <c:pt idx="3256">
                  <c:v>62541</c:v>
                </c:pt>
                <c:pt idx="3257">
                  <c:v>62548</c:v>
                </c:pt>
                <c:pt idx="3258">
                  <c:v>62555</c:v>
                </c:pt>
                <c:pt idx="3259">
                  <c:v>62562</c:v>
                </c:pt>
                <c:pt idx="3260">
                  <c:v>62569</c:v>
                </c:pt>
                <c:pt idx="3261">
                  <c:v>62576</c:v>
                </c:pt>
                <c:pt idx="3262">
                  <c:v>62583</c:v>
                </c:pt>
                <c:pt idx="3263">
                  <c:v>62590</c:v>
                </c:pt>
                <c:pt idx="3264">
                  <c:v>62597</c:v>
                </c:pt>
                <c:pt idx="3265">
                  <c:v>62604</c:v>
                </c:pt>
                <c:pt idx="3266">
                  <c:v>62611</c:v>
                </c:pt>
                <c:pt idx="3267">
                  <c:v>62618</c:v>
                </c:pt>
                <c:pt idx="3268">
                  <c:v>62625</c:v>
                </c:pt>
                <c:pt idx="3269">
                  <c:v>62632</c:v>
                </c:pt>
                <c:pt idx="3270">
                  <c:v>62639</c:v>
                </c:pt>
                <c:pt idx="3271">
                  <c:v>62646</c:v>
                </c:pt>
                <c:pt idx="3272">
                  <c:v>62653</c:v>
                </c:pt>
                <c:pt idx="3273">
                  <c:v>62660</c:v>
                </c:pt>
                <c:pt idx="3274">
                  <c:v>62667</c:v>
                </c:pt>
                <c:pt idx="3275">
                  <c:v>62674</c:v>
                </c:pt>
                <c:pt idx="3276">
                  <c:v>62681</c:v>
                </c:pt>
                <c:pt idx="3277">
                  <c:v>62688</c:v>
                </c:pt>
                <c:pt idx="3278">
                  <c:v>62695</c:v>
                </c:pt>
                <c:pt idx="3279">
                  <c:v>62702</c:v>
                </c:pt>
                <c:pt idx="3280">
                  <c:v>62709</c:v>
                </c:pt>
                <c:pt idx="3281">
                  <c:v>62716</c:v>
                </c:pt>
                <c:pt idx="3282">
                  <c:v>62723</c:v>
                </c:pt>
                <c:pt idx="3283">
                  <c:v>62730</c:v>
                </c:pt>
                <c:pt idx="3284">
                  <c:v>62737</c:v>
                </c:pt>
                <c:pt idx="3285">
                  <c:v>62744</c:v>
                </c:pt>
                <c:pt idx="3286">
                  <c:v>62751</c:v>
                </c:pt>
                <c:pt idx="3287">
                  <c:v>62758</c:v>
                </c:pt>
                <c:pt idx="3288">
                  <c:v>62765</c:v>
                </c:pt>
                <c:pt idx="3289">
                  <c:v>62772</c:v>
                </c:pt>
                <c:pt idx="3290">
                  <c:v>62779</c:v>
                </c:pt>
                <c:pt idx="3291">
                  <c:v>62786</c:v>
                </c:pt>
                <c:pt idx="3292">
                  <c:v>62793</c:v>
                </c:pt>
                <c:pt idx="3293">
                  <c:v>62800</c:v>
                </c:pt>
                <c:pt idx="3294">
                  <c:v>62807</c:v>
                </c:pt>
                <c:pt idx="3295">
                  <c:v>62814</c:v>
                </c:pt>
                <c:pt idx="3296">
                  <c:v>62821</c:v>
                </c:pt>
                <c:pt idx="3297">
                  <c:v>62828</c:v>
                </c:pt>
                <c:pt idx="3298">
                  <c:v>62835</c:v>
                </c:pt>
                <c:pt idx="3299">
                  <c:v>62842</c:v>
                </c:pt>
                <c:pt idx="3300">
                  <c:v>62849</c:v>
                </c:pt>
                <c:pt idx="3301">
                  <c:v>62856</c:v>
                </c:pt>
                <c:pt idx="3302">
                  <c:v>62863</c:v>
                </c:pt>
                <c:pt idx="3303">
                  <c:v>62870</c:v>
                </c:pt>
                <c:pt idx="3304">
                  <c:v>62877</c:v>
                </c:pt>
                <c:pt idx="3305">
                  <c:v>62884</c:v>
                </c:pt>
                <c:pt idx="3306">
                  <c:v>62891</c:v>
                </c:pt>
                <c:pt idx="3307">
                  <c:v>62898</c:v>
                </c:pt>
                <c:pt idx="3308">
                  <c:v>62905</c:v>
                </c:pt>
                <c:pt idx="3309">
                  <c:v>62912</c:v>
                </c:pt>
                <c:pt idx="3310">
                  <c:v>62919</c:v>
                </c:pt>
                <c:pt idx="3311">
                  <c:v>62926</c:v>
                </c:pt>
                <c:pt idx="3312">
                  <c:v>62933</c:v>
                </c:pt>
                <c:pt idx="3313">
                  <c:v>62940</c:v>
                </c:pt>
                <c:pt idx="3314">
                  <c:v>62947</c:v>
                </c:pt>
                <c:pt idx="3315">
                  <c:v>62954</c:v>
                </c:pt>
                <c:pt idx="3316">
                  <c:v>62961</c:v>
                </c:pt>
                <c:pt idx="3317">
                  <c:v>62968</c:v>
                </c:pt>
                <c:pt idx="3318">
                  <c:v>62975</c:v>
                </c:pt>
                <c:pt idx="3319">
                  <c:v>62982</c:v>
                </c:pt>
                <c:pt idx="3320">
                  <c:v>62989</c:v>
                </c:pt>
                <c:pt idx="3321">
                  <c:v>62996</c:v>
                </c:pt>
                <c:pt idx="3322">
                  <c:v>63003</c:v>
                </c:pt>
                <c:pt idx="3323">
                  <c:v>63010</c:v>
                </c:pt>
                <c:pt idx="3324">
                  <c:v>63017</c:v>
                </c:pt>
                <c:pt idx="3325">
                  <c:v>63024</c:v>
                </c:pt>
                <c:pt idx="3326">
                  <c:v>63031</c:v>
                </c:pt>
                <c:pt idx="3327">
                  <c:v>63038</c:v>
                </c:pt>
                <c:pt idx="3328">
                  <c:v>63045</c:v>
                </c:pt>
                <c:pt idx="3329">
                  <c:v>63052</c:v>
                </c:pt>
                <c:pt idx="3330">
                  <c:v>63059</c:v>
                </c:pt>
                <c:pt idx="3331">
                  <c:v>63066</c:v>
                </c:pt>
                <c:pt idx="3332">
                  <c:v>63073</c:v>
                </c:pt>
                <c:pt idx="3333">
                  <c:v>63080</c:v>
                </c:pt>
                <c:pt idx="3334">
                  <c:v>63087</c:v>
                </c:pt>
                <c:pt idx="3335">
                  <c:v>63094</c:v>
                </c:pt>
                <c:pt idx="3336">
                  <c:v>63101</c:v>
                </c:pt>
                <c:pt idx="3337">
                  <c:v>63108</c:v>
                </c:pt>
                <c:pt idx="3338">
                  <c:v>63115</c:v>
                </c:pt>
                <c:pt idx="3339">
                  <c:v>63122</c:v>
                </c:pt>
                <c:pt idx="3340">
                  <c:v>63129</c:v>
                </c:pt>
                <c:pt idx="3341">
                  <c:v>63136</c:v>
                </c:pt>
                <c:pt idx="3342">
                  <c:v>63143</c:v>
                </c:pt>
                <c:pt idx="3343">
                  <c:v>63150</c:v>
                </c:pt>
                <c:pt idx="3344">
                  <c:v>63157</c:v>
                </c:pt>
                <c:pt idx="3345">
                  <c:v>63164</c:v>
                </c:pt>
                <c:pt idx="3346">
                  <c:v>63171</c:v>
                </c:pt>
                <c:pt idx="3347">
                  <c:v>63178</c:v>
                </c:pt>
                <c:pt idx="3348">
                  <c:v>63186</c:v>
                </c:pt>
                <c:pt idx="3349">
                  <c:v>63193</c:v>
                </c:pt>
                <c:pt idx="3350">
                  <c:v>63200</c:v>
                </c:pt>
                <c:pt idx="3351">
                  <c:v>63207</c:v>
                </c:pt>
                <c:pt idx="3352">
                  <c:v>63214</c:v>
                </c:pt>
                <c:pt idx="3353">
                  <c:v>63221</c:v>
                </c:pt>
                <c:pt idx="3354">
                  <c:v>63228</c:v>
                </c:pt>
                <c:pt idx="3355">
                  <c:v>63235</c:v>
                </c:pt>
                <c:pt idx="3356">
                  <c:v>63242</c:v>
                </c:pt>
                <c:pt idx="3357">
                  <c:v>63249</c:v>
                </c:pt>
                <c:pt idx="3358">
                  <c:v>63256</c:v>
                </c:pt>
                <c:pt idx="3359">
                  <c:v>63263</c:v>
                </c:pt>
                <c:pt idx="3360">
                  <c:v>63270</c:v>
                </c:pt>
                <c:pt idx="3361">
                  <c:v>63277</c:v>
                </c:pt>
                <c:pt idx="3362">
                  <c:v>63284</c:v>
                </c:pt>
                <c:pt idx="3363">
                  <c:v>63291</c:v>
                </c:pt>
                <c:pt idx="3364">
                  <c:v>63298</c:v>
                </c:pt>
                <c:pt idx="3365">
                  <c:v>63305</c:v>
                </c:pt>
                <c:pt idx="3366">
                  <c:v>63312</c:v>
                </c:pt>
                <c:pt idx="3367">
                  <c:v>63319</c:v>
                </c:pt>
                <c:pt idx="3368">
                  <c:v>63326</c:v>
                </c:pt>
                <c:pt idx="3369">
                  <c:v>63333</c:v>
                </c:pt>
                <c:pt idx="3370">
                  <c:v>63340</c:v>
                </c:pt>
                <c:pt idx="3371">
                  <c:v>63347</c:v>
                </c:pt>
                <c:pt idx="3372">
                  <c:v>63354</c:v>
                </c:pt>
                <c:pt idx="3373">
                  <c:v>63361</c:v>
                </c:pt>
                <c:pt idx="3374">
                  <c:v>63368</c:v>
                </c:pt>
                <c:pt idx="3375">
                  <c:v>63375</c:v>
                </c:pt>
                <c:pt idx="3376">
                  <c:v>63382</c:v>
                </c:pt>
                <c:pt idx="3377">
                  <c:v>63389</c:v>
                </c:pt>
                <c:pt idx="3378">
                  <c:v>63396</c:v>
                </c:pt>
                <c:pt idx="3379">
                  <c:v>63403</c:v>
                </c:pt>
                <c:pt idx="3380">
                  <c:v>63410</c:v>
                </c:pt>
                <c:pt idx="3381">
                  <c:v>63417</c:v>
                </c:pt>
                <c:pt idx="3382">
                  <c:v>63424</c:v>
                </c:pt>
                <c:pt idx="3383">
                  <c:v>63431</c:v>
                </c:pt>
                <c:pt idx="3384">
                  <c:v>63438</c:v>
                </c:pt>
                <c:pt idx="3385">
                  <c:v>63445</c:v>
                </c:pt>
                <c:pt idx="3386">
                  <c:v>63452</c:v>
                </c:pt>
                <c:pt idx="3387">
                  <c:v>63459</c:v>
                </c:pt>
                <c:pt idx="3388">
                  <c:v>63466</c:v>
                </c:pt>
                <c:pt idx="3389">
                  <c:v>63473</c:v>
                </c:pt>
                <c:pt idx="3390">
                  <c:v>63480</c:v>
                </c:pt>
                <c:pt idx="3391">
                  <c:v>63487</c:v>
                </c:pt>
                <c:pt idx="3392">
                  <c:v>63494</c:v>
                </c:pt>
                <c:pt idx="3393">
                  <c:v>63501</c:v>
                </c:pt>
                <c:pt idx="3394">
                  <c:v>63508</c:v>
                </c:pt>
                <c:pt idx="3395">
                  <c:v>63515</c:v>
                </c:pt>
                <c:pt idx="3396">
                  <c:v>63522</c:v>
                </c:pt>
                <c:pt idx="3397">
                  <c:v>63529</c:v>
                </c:pt>
                <c:pt idx="3398">
                  <c:v>63536</c:v>
                </c:pt>
                <c:pt idx="3399">
                  <c:v>63543</c:v>
                </c:pt>
                <c:pt idx="3400">
                  <c:v>63550</c:v>
                </c:pt>
                <c:pt idx="3401">
                  <c:v>63557</c:v>
                </c:pt>
                <c:pt idx="3402">
                  <c:v>63564</c:v>
                </c:pt>
                <c:pt idx="3403">
                  <c:v>63571</c:v>
                </c:pt>
                <c:pt idx="3404">
                  <c:v>63578</c:v>
                </c:pt>
                <c:pt idx="3405">
                  <c:v>63585</c:v>
                </c:pt>
                <c:pt idx="3406">
                  <c:v>63592</c:v>
                </c:pt>
                <c:pt idx="3407">
                  <c:v>63599</c:v>
                </c:pt>
                <c:pt idx="3408">
                  <c:v>63606</c:v>
                </c:pt>
                <c:pt idx="3409">
                  <c:v>63613</c:v>
                </c:pt>
                <c:pt idx="3410">
                  <c:v>63620</c:v>
                </c:pt>
                <c:pt idx="3411">
                  <c:v>63627</c:v>
                </c:pt>
                <c:pt idx="3412">
                  <c:v>63634</c:v>
                </c:pt>
                <c:pt idx="3413">
                  <c:v>63641</c:v>
                </c:pt>
                <c:pt idx="3414">
                  <c:v>63648</c:v>
                </c:pt>
                <c:pt idx="3415">
                  <c:v>63655</c:v>
                </c:pt>
                <c:pt idx="3416">
                  <c:v>63662</c:v>
                </c:pt>
                <c:pt idx="3417">
                  <c:v>63669</c:v>
                </c:pt>
                <c:pt idx="3418">
                  <c:v>63676</c:v>
                </c:pt>
                <c:pt idx="3419">
                  <c:v>63683</c:v>
                </c:pt>
                <c:pt idx="3420">
                  <c:v>63690</c:v>
                </c:pt>
                <c:pt idx="3421">
                  <c:v>63697</c:v>
                </c:pt>
                <c:pt idx="3422">
                  <c:v>63704</c:v>
                </c:pt>
                <c:pt idx="3423">
                  <c:v>63711</c:v>
                </c:pt>
                <c:pt idx="3424">
                  <c:v>63718</c:v>
                </c:pt>
                <c:pt idx="3425">
                  <c:v>63725</c:v>
                </c:pt>
                <c:pt idx="3426">
                  <c:v>63732</c:v>
                </c:pt>
                <c:pt idx="3427">
                  <c:v>63739</c:v>
                </c:pt>
                <c:pt idx="3428">
                  <c:v>63746</c:v>
                </c:pt>
                <c:pt idx="3429">
                  <c:v>63753</c:v>
                </c:pt>
                <c:pt idx="3430">
                  <c:v>63760</c:v>
                </c:pt>
                <c:pt idx="3431">
                  <c:v>63767</c:v>
                </c:pt>
                <c:pt idx="3432">
                  <c:v>63774</c:v>
                </c:pt>
                <c:pt idx="3433">
                  <c:v>63781</c:v>
                </c:pt>
                <c:pt idx="3434">
                  <c:v>63788</c:v>
                </c:pt>
                <c:pt idx="3435">
                  <c:v>63795</c:v>
                </c:pt>
                <c:pt idx="3436">
                  <c:v>63802</c:v>
                </c:pt>
                <c:pt idx="3437">
                  <c:v>63809</c:v>
                </c:pt>
                <c:pt idx="3438">
                  <c:v>63816</c:v>
                </c:pt>
                <c:pt idx="3439">
                  <c:v>63823</c:v>
                </c:pt>
                <c:pt idx="3440">
                  <c:v>63830</c:v>
                </c:pt>
                <c:pt idx="3441">
                  <c:v>63837</c:v>
                </c:pt>
                <c:pt idx="3442">
                  <c:v>63844</c:v>
                </c:pt>
                <c:pt idx="3443">
                  <c:v>63851</c:v>
                </c:pt>
                <c:pt idx="3444">
                  <c:v>63858</c:v>
                </c:pt>
                <c:pt idx="3445">
                  <c:v>63865</c:v>
                </c:pt>
                <c:pt idx="3446">
                  <c:v>63872</c:v>
                </c:pt>
                <c:pt idx="3447">
                  <c:v>63879</c:v>
                </c:pt>
                <c:pt idx="3448">
                  <c:v>63886</c:v>
                </c:pt>
                <c:pt idx="3449">
                  <c:v>63893</c:v>
                </c:pt>
                <c:pt idx="3450">
                  <c:v>63900</c:v>
                </c:pt>
                <c:pt idx="3451">
                  <c:v>63907</c:v>
                </c:pt>
                <c:pt idx="3452">
                  <c:v>63915</c:v>
                </c:pt>
                <c:pt idx="3453">
                  <c:v>63922</c:v>
                </c:pt>
                <c:pt idx="3454">
                  <c:v>63929</c:v>
                </c:pt>
                <c:pt idx="3455">
                  <c:v>63936</c:v>
                </c:pt>
                <c:pt idx="3456">
                  <c:v>63943</c:v>
                </c:pt>
                <c:pt idx="3457">
                  <c:v>63950</c:v>
                </c:pt>
                <c:pt idx="3458">
                  <c:v>63957</c:v>
                </c:pt>
                <c:pt idx="3459">
                  <c:v>63964</c:v>
                </c:pt>
                <c:pt idx="3460">
                  <c:v>63971</c:v>
                </c:pt>
                <c:pt idx="3461">
                  <c:v>63978</c:v>
                </c:pt>
                <c:pt idx="3462">
                  <c:v>63985</c:v>
                </c:pt>
                <c:pt idx="3463">
                  <c:v>63992</c:v>
                </c:pt>
                <c:pt idx="3464">
                  <c:v>63999</c:v>
                </c:pt>
                <c:pt idx="3465">
                  <c:v>64006</c:v>
                </c:pt>
                <c:pt idx="3466">
                  <c:v>64013</c:v>
                </c:pt>
                <c:pt idx="3467">
                  <c:v>64020</c:v>
                </c:pt>
                <c:pt idx="3468">
                  <c:v>64027</c:v>
                </c:pt>
                <c:pt idx="3469">
                  <c:v>64034</c:v>
                </c:pt>
                <c:pt idx="3470">
                  <c:v>64041</c:v>
                </c:pt>
                <c:pt idx="3471">
                  <c:v>64048</c:v>
                </c:pt>
                <c:pt idx="3472">
                  <c:v>64055</c:v>
                </c:pt>
                <c:pt idx="3473">
                  <c:v>64062</c:v>
                </c:pt>
                <c:pt idx="3474">
                  <c:v>64069</c:v>
                </c:pt>
                <c:pt idx="3475">
                  <c:v>64076</c:v>
                </c:pt>
                <c:pt idx="3476">
                  <c:v>64083</c:v>
                </c:pt>
                <c:pt idx="3477">
                  <c:v>64090</c:v>
                </c:pt>
                <c:pt idx="3478">
                  <c:v>64097</c:v>
                </c:pt>
                <c:pt idx="3479">
                  <c:v>64104</c:v>
                </c:pt>
                <c:pt idx="3480">
                  <c:v>64111</c:v>
                </c:pt>
                <c:pt idx="3481">
                  <c:v>64118</c:v>
                </c:pt>
                <c:pt idx="3482">
                  <c:v>64125</c:v>
                </c:pt>
                <c:pt idx="3483">
                  <c:v>64132</c:v>
                </c:pt>
                <c:pt idx="3484">
                  <c:v>64139</c:v>
                </c:pt>
                <c:pt idx="3485">
                  <c:v>64146</c:v>
                </c:pt>
                <c:pt idx="3486">
                  <c:v>64153</c:v>
                </c:pt>
                <c:pt idx="3487">
                  <c:v>64160</c:v>
                </c:pt>
                <c:pt idx="3488">
                  <c:v>64167</c:v>
                </c:pt>
                <c:pt idx="3489">
                  <c:v>64174</c:v>
                </c:pt>
                <c:pt idx="3490">
                  <c:v>64181</c:v>
                </c:pt>
                <c:pt idx="3491">
                  <c:v>64188</c:v>
                </c:pt>
                <c:pt idx="3492">
                  <c:v>64195</c:v>
                </c:pt>
                <c:pt idx="3493">
                  <c:v>64202</c:v>
                </c:pt>
                <c:pt idx="3494">
                  <c:v>64209</c:v>
                </c:pt>
                <c:pt idx="3495">
                  <c:v>64216</c:v>
                </c:pt>
                <c:pt idx="3496">
                  <c:v>64223</c:v>
                </c:pt>
                <c:pt idx="3497">
                  <c:v>64230</c:v>
                </c:pt>
                <c:pt idx="3498">
                  <c:v>64237</c:v>
                </c:pt>
                <c:pt idx="3499">
                  <c:v>64244</c:v>
                </c:pt>
                <c:pt idx="3500">
                  <c:v>64251</c:v>
                </c:pt>
                <c:pt idx="3501">
                  <c:v>64258</c:v>
                </c:pt>
                <c:pt idx="3502">
                  <c:v>64265</c:v>
                </c:pt>
                <c:pt idx="3503">
                  <c:v>64272</c:v>
                </c:pt>
                <c:pt idx="3504">
                  <c:v>64280</c:v>
                </c:pt>
                <c:pt idx="3505">
                  <c:v>64287</c:v>
                </c:pt>
                <c:pt idx="3506">
                  <c:v>64294</c:v>
                </c:pt>
                <c:pt idx="3507">
                  <c:v>64301</c:v>
                </c:pt>
                <c:pt idx="3508">
                  <c:v>64308</c:v>
                </c:pt>
                <c:pt idx="3509">
                  <c:v>64315</c:v>
                </c:pt>
                <c:pt idx="3510">
                  <c:v>64322</c:v>
                </c:pt>
                <c:pt idx="3511">
                  <c:v>64329</c:v>
                </c:pt>
                <c:pt idx="3512">
                  <c:v>64336</c:v>
                </c:pt>
                <c:pt idx="3513">
                  <c:v>64343</c:v>
                </c:pt>
                <c:pt idx="3514">
                  <c:v>64350</c:v>
                </c:pt>
                <c:pt idx="3515">
                  <c:v>64357</c:v>
                </c:pt>
                <c:pt idx="3516">
                  <c:v>64364</c:v>
                </c:pt>
                <c:pt idx="3517">
                  <c:v>64371</c:v>
                </c:pt>
                <c:pt idx="3518">
                  <c:v>64378</c:v>
                </c:pt>
                <c:pt idx="3519">
                  <c:v>64385</c:v>
                </c:pt>
                <c:pt idx="3520">
                  <c:v>64396</c:v>
                </c:pt>
                <c:pt idx="3521">
                  <c:v>64403</c:v>
                </c:pt>
                <c:pt idx="3522">
                  <c:v>64410</c:v>
                </c:pt>
                <c:pt idx="3523">
                  <c:v>64417</c:v>
                </c:pt>
                <c:pt idx="3524">
                  <c:v>64424</c:v>
                </c:pt>
                <c:pt idx="3525">
                  <c:v>64431</c:v>
                </c:pt>
                <c:pt idx="3526">
                  <c:v>64438</c:v>
                </c:pt>
                <c:pt idx="3527">
                  <c:v>64445</c:v>
                </c:pt>
                <c:pt idx="3528">
                  <c:v>64452</c:v>
                </c:pt>
                <c:pt idx="3529">
                  <c:v>64459</c:v>
                </c:pt>
                <c:pt idx="3530">
                  <c:v>64466</c:v>
                </c:pt>
                <c:pt idx="3531">
                  <c:v>64473</c:v>
                </c:pt>
                <c:pt idx="3532">
                  <c:v>64480</c:v>
                </c:pt>
                <c:pt idx="3533">
                  <c:v>64487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1.3925150591570512E-2</c:v>
                </c:pt>
                <c:pt idx="1">
                  <c:v>1.3921366562359427E-2</c:v>
                </c:pt>
                <c:pt idx="2">
                  <c:v>1.3913798504018304E-2</c:v>
                </c:pt>
                <c:pt idx="3">
                  <c:v>1.3886577245413314E-2</c:v>
                </c:pt>
                <c:pt idx="4">
                  <c:v>1.3845685986404455E-2</c:v>
                </c:pt>
                <c:pt idx="5">
                  <c:v>1.3819197788572657E-2</c:v>
                </c:pt>
                <c:pt idx="6">
                  <c:v>1.3788925564771626E-2</c:v>
                </c:pt>
                <c:pt idx="7">
                  <c:v>1.3754869316054963E-2</c:v>
                </c:pt>
                <c:pt idx="8">
                  <c:v>1.3674655692130038E-2</c:v>
                </c:pt>
                <c:pt idx="9">
                  <c:v>1.3580804094319721E-2</c:v>
                </c:pt>
                <c:pt idx="10">
                  <c:v>1.3527827738936127E-2</c:v>
                </c:pt>
                <c:pt idx="11">
                  <c:v>1.3471067366660483E-2</c:v>
                </c:pt>
                <c:pt idx="12">
                  <c:v>1.34105229794379E-2</c:v>
                </c:pt>
                <c:pt idx="13">
                  <c:v>1.3277303774597387E-2</c:v>
                </c:pt>
                <c:pt idx="14">
                  <c:v>1.3130505318764696E-2</c:v>
                </c:pt>
                <c:pt idx="15">
                  <c:v>1.3051040886632448E-2</c:v>
                </c:pt>
                <c:pt idx="16">
                  <c:v>1.2967792452439619E-2</c:v>
                </c:pt>
                <c:pt idx="17">
                  <c:v>1.2880760018860737E-2</c:v>
                </c:pt>
                <c:pt idx="18">
                  <c:v>1.2694523309305651E-2</c:v>
                </c:pt>
                <c:pt idx="19">
                  <c:v>1.2494790346120332E-2</c:v>
                </c:pt>
                <c:pt idx="20">
                  <c:v>1.2388837958322574E-2</c:v>
                </c:pt>
                <c:pt idx="21">
                  <c:v>1.2279101589131036E-2</c:v>
                </c:pt>
                <c:pt idx="22">
                  <c:v>1.2165581241787571E-2</c:v>
                </c:pt>
                <c:pt idx="23">
                  <c:v>1.1938065711475748E-2</c:v>
                </c:pt>
                <c:pt idx="24">
                  <c:v>1.1721957376485959E-2</c:v>
                </c:pt>
                <c:pt idx="25">
                  <c:v>1.1620845102807698E-2</c:v>
                </c:pt>
                <c:pt idx="26">
                  <c:v>1.1523780832560782E-2</c:v>
                </c:pt>
                <c:pt idx="27">
                  <c:v>1.1430764562422313E-2</c:v>
                </c:pt>
                <c:pt idx="28">
                  <c:v>1.1258572592038515E-2</c:v>
                </c:pt>
                <c:pt idx="29">
                  <c:v>1.1099179423789129E-2</c:v>
                </c:pt>
                <c:pt idx="30">
                  <c:v>1.1026403110752092E-2</c:v>
                </c:pt>
                <c:pt idx="31">
                  <c:v>1.0957674781290061E-2</c:v>
                </c:pt>
                <c:pt idx="32">
                  <c:v>1.0892994433214787E-2</c:v>
                </c:pt>
                <c:pt idx="33">
                  <c:v>1.0777445207398319E-2</c:v>
                </c:pt>
                <c:pt idx="34">
                  <c:v>1.0674752812799282E-2</c:v>
                </c:pt>
                <c:pt idx="35">
                  <c:v>1.0630312341751713E-2</c:v>
                </c:pt>
                <c:pt idx="36">
                  <c:v>1.0589919841068607E-2</c:v>
                </c:pt>
                <c:pt idx="37">
                  <c:v>1.0553575309453223E-2</c:v>
                </c:pt>
                <c:pt idx="38">
                  <c:v>1.0483405435932069E-2</c:v>
                </c:pt>
                <c:pt idx="39">
                  <c:v>1.0432572150191888E-2</c:v>
                </c:pt>
                <c:pt idx="40">
                  <c:v>1.042051541239708E-2</c:v>
                </c:pt>
                <c:pt idx="41">
                  <c:v>1.0412506638077801E-2</c:v>
                </c:pt>
                <c:pt idx="42">
                  <c:v>1.0410279200539312E-2</c:v>
                </c:pt>
                <c:pt idx="43">
                  <c:v>1.0420089251682585E-2</c:v>
                </c:pt>
                <c:pt idx="44">
                  <c:v>1.0427148771924299E-2</c:v>
                </c:pt>
                <c:pt idx="45">
                  <c:v>1.043308473420268E-2</c:v>
                </c:pt>
                <c:pt idx="46">
                  <c:v>1.0437897138355634E-2</c:v>
                </c:pt>
                <c:pt idx="47">
                  <c:v>1.0444075584649475E-2</c:v>
                </c:pt>
                <c:pt idx="48">
                  <c:v>1.044591117403737E-2</c:v>
                </c:pt>
                <c:pt idx="49">
                  <c:v>1.0445105787563191E-2</c:v>
                </c:pt>
                <c:pt idx="50">
                  <c:v>1.0443176842963586E-2</c:v>
                </c:pt>
                <c:pt idx="51">
                  <c:v>1.0440124340238555E-2</c:v>
                </c:pt>
                <c:pt idx="52">
                  <c:v>1.0430572200432383E-2</c:v>
                </c:pt>
                <c:pt idx="53">
                  <c:v>1.0416678748732533E-2</c:v>
                </c:pt>
                <c:pt idx="54">
                  <c:v>1.0408008455947693E-2</c:v>
                </c:pt>
                <c:pt idx="55">
                  <c:v>1.0398214605361611E-2</c:v>
                </c:pt>
                <c:pt idx="56">
                  <c:v>1.0387297197055334E-2</c:v>
                </c:pt>
                <c:pt idx="57">
                  <c:v>1.0362011342438528E-2</c:v>
                </c:pt>
                <c:pt idx="58">
                  <c:v>1.0332391988978618E-2</c:v>
                </c:pt>
                <c:pt idx="59">
                  <c:v>1.0315856793773337E-2</c:v>
                </c:pt>
                <c:pt idx="60">
                  <c:v>1.0298198041658324E-2</c:v>
                </c:pt>
                <c:pt idx="61">
                  <c:v>1.0279415732795671E-2</c:v>
                </c:pt>
                <c:pt idx="62">
                  <c:v>1.0238393103655005E-2</c:v>
                </c:pt>
                <c:pt idx="63">
                  <c:v>1.0193050932948422E-2</c:v>
                </c:pt>
                <c:pt idx="64">
                  <c:v>1.0168650842860005E-2</c:v>
                </c:pt>
                <c:pt idx="65">
                  <c:v>1.0143291545886557E-2</c:v>
                </c:pt>
                <c:pt idx="66">
                  <c:v>1.0117630436939917E-2</c:v>
                </c:pt>
                <c:pt idx="67">
                  <c:v>1.006612760287129E-2</c:v>
                </c:pt>
                <c:pt idx="68">
                  <c:v>1.001361136886314E-2</c:v>
                </c:pt>
                <c:pt idx="69">
                  <c:v>9.9872629438524374E-3</c:v>
                </c:pt>
                <c:pt idx="70">
                  <c:v>9.9607770558396425E-3</c:v>
                </c:pt>
                <c:pt idx="71">
                  <c:v>9.9341537046626627E-3</c:v>
                </c:pt>
                <c:pt idx="72">
                  <c:v>9.8807162549700393E-3</c:v>
                </c:pt>
                <c:pt idx="73">
                  <c:v>9.8262856697717282E-3</c:v>
                </c:pt>
                <c:pt idx="74">
                  <c:v>9.7989750036653334E-3</c:v>
                </c:pt>
                <c:pt idx="75">
                  <c:v>9.7715268746378925E-3</c:v>
                </c:pt>
                <c:pt idx="76">
                  <c:v>9.7439412827704519E-3</c:v>
                </c:pt>
                <c:pt idx="77">
                  <c:v>9.6885690510658175E-3</c:v>
                </c:pt>
                <c:pt idx="78">
                  <c:v>9.6322242871438313E-3</c:v>
                </c:pt>
                <c:pt idx="79">
                  <c:v>9.603951381319531E-3</c:v>
                </c:pt>
                <c:pt idx="80">
                  <c:v>9.5755410128983698E-3</c:v>
                </c:pt>
                <c:pt idx="81">
                  <c:v>9.5469931817993015E-3</c:v>
                </c:pt>
                <c:pt idx="82">
                  <c:v>9.4896860231178763E-3</c:v>
                </c:pt>
                <c:pt idx="83">
                  <c:v>9.4314272315154657E-3</c:v>
                </c:pt>
                <c:pt idx="84">
                  <c:v>9.4021920876752318E-3</c:v>
                </c:pt>
                <c:pt idx="85">
                  <c:v>9.3728194813191834E-3</c:v>
                </c:pt>
                <c:pt idx="86">
                  <c:v>9.3433094126094129E-3</c:v>
                </c:pt>
                <c:pt idx="87">
                  <c:v>9.284067204139065E-3</c:v>
                </c:pt>
                <c:pt idx="88">
                  <c:v>9.2239516407577327E-3</c:v>
                </c:pt>
                <c:pt idx="89">
                  <c:v>9.1940970195891758E-3</c:v>
                </c:pt>
                <c:pt idx="90">
                  <c:v>9.1644476951335818E-3</c:v>
                </c:pt>
                <c:pt idx="91">
                  <c:v>9.1350036676340896E-3</c:v>
                </c:pt>
                <c:pt idx="92">
                  <c:v>9.077025657386514E-3</c:v>
                </c:pt>
                <c:pt idx="93">
                  <c:v>9.0192805243605179E-3</c:v>
                </c:pt>
                <c:pt idx="94">
                  <c:v>8.9908629800206086E-3</c:v>
                </c:pt>
                <c:pt idx="95">
                  <c:v>8.9626507322315696E-3</c:v>
                </c:pt>
                <c:pt idx="96">
                  <c:v>8.9346437808313084E-3</c:v>
                </c:pt>
                <c:pt idx="97">
                  <c:v>8.8795302064407604E-3</c:v>
                </c:pt>
                <c:pt idx="98">
                  <c:v>8.8246689388749022E-3</c:v>
                </c:pt>
                <c:pt idx="99">
                  <c:v>8.7976884690132984E-3</c:v>
                </c:pt>
                <c:pt idx="100">
                  <c:v>8.7709132952973334E-3</c:v>
                </c:pt>
                <c:pt idx="101">
                  <c:v>8.7443434178080537E-3</c:v>
                </c:pt>
                <c:pt idx="102">
                  <c:v>8.6920949673034258E-3</c:v>
                </c:pt>
                <c:pt idx="103">
                  <c:v>8.6401168680916296E-3</c:v>
                </c:pt>
                <c:pt idx="104">
                  <c:v>8.6145734705200816E-3</c:v>
                </c:pt>
                <c:pt idx="105">
                  <c:v>8.5892353688510337E-3</c:v>
                </c:pt>
                <c:pt idx="106">
                  <c:v>8.5641025629223932E-3</c:v>
                </c:pt>
                <c:pt idx="107">
                  <c:v>8.5147198934809598E-3</c:v>
                </c:pt>
                <c:pt idx="108">
                  <c:v>8.4657117004061089E-3</c:v>
                </c:pt>
                <c:pt idx="109">
                  <c:v>8.4421297945669327E-3</c:v>
                </c:pt>
                <c:pt idx="110">
                  <c:v>8.4192776058555907E-3</c:v>
                </c:pt>
                <c:pt idx="111">
                  <c:v>8.3971551340289441E-3</c:v>
                </c:pt>
                <c:pt idx="112">
                  <c:v>8.3555338455939179E-3</c:v>
                </c:pt>
                <c:pt idx="113">
                  <c:v>8.3159624133810617E-3</c:v>
                </c:pt>
                <c:pt idx="114">
                  <c:v>8.2974885243569663E-3</c:v>
                </c:pt>
                <c:pt idx="115">
                  <c:v>8.2797443514071034E-3</c:v>
                </c:pt>
                <c:pt idx="116">
                  <c:v>8.2627298946125194E-3</c:v>
                </c:pt>
                <c:pt idx="117">
                  <c:v>8.2313189893960352E-3</c:v>
                </c:pt>
                <c:pt idx="118">
                  <c:v>8.2019692263934907E-3</c:v>
                </c:pt>
                <c:pt idx="119">
                  <c:v>8.1886033485922827E-3</c:v>
                </c:pt>
                <c:pt idx="120">
                  <c:v>8.1759671862979832E-3</c:v>
                </c:pt>
                <c:pt idx="121">
                  <c:v>8.1640607395105924E-3</c:v>
                </c:pt>
                <c:pt idx="122">
                  <c:v>8.1338118965728068E-3</c:v>
                </c:pt>
                <c:pt idx="123">
                  <c:v>8.1079460800548286E-3</c:v>
                </c:pt>
                <c:pt idx="124">
                  <c:v>8.1011476397896409E-3</c:v>
                </c:pt>
                <c:pt idx="125">
                  <c:v>8.0880689365778191E-3</c:v>
                </c:pt>
                <c:pt idx="126">
                  <c:v>8.0781011631247956E-3</c:v>
                </c:pt>
                <c:pt idx="127">
                  <c:v>8.0756810124971157E-3</c:v>
                </c:pt>
                <c:pt idx="128">
                  <c:v>8.0737217528603633E-3</c:v>
                </c:pt>
                <c:pt idx="129">
                  <c:v>8.0675750967810593E-3</c:v>
                </c:pt>
                <c:pt idx="130">
                  <c:v>8.0581277242863791E-3</c:v>
                </c:pt>
                <c:pt idx="131">
                  <c:v>8.0520211458900981E-3</c:v>
                </c:pt>
                <c:pt idx="132">
                  <c:v>8.0450313389845984E-3</c:v>
                </c:pt>
                <c:pt idx="133">
                  <c:v>8.0371583037319727E-3</c:v>
                </c:pt>
                <c:pt idx="134">
                  <c:v>8.018644293124785E-3</c:v>
                </c:pt>
                <c:pt idx="135">
                  <c:v>7.9968338802227645E-3</c:v>
                </c:pt>
                <c:pt idx="136">
                  <c:v>7.9845447040449713E-3</c:v>
                </c:pt>
                <c:pt idx="137">
                  <c:v>7.9713722999252834E-3</c:v>
                </c:pt>
                <c:pt idx="138">
                  <c:v>7.9573166679447471E-3</c:v>
                </c:pt>
                <c:pt idx="139">
                  <c:v>7.9264334377186323E-3</c:v>
                </c:pt>
                <c:pt idx="140">
                  <c:v>7.8922618637644604E-3</c:v>
                </c:pt>
                <c:pt idx="141">
                  <c:v>7.8737900942627004E-3</c:v>
                </c:pt>
                <c:pt idx="142">
                  <c:v>7.8544350975484623E-3</c:v>
                </c:pt>
                <c:pt idx="143">
                  <c:v>7.8341968738648848E-3</c:v>
                </c:pt>
                <c:pt idx="144">
                  <c:v>7.7909426289527843E-3</c:v>
                </c:pt>
                <c:pt idx="145">
                  <c:v>7.7444117121927558E-3</c:v>
                </c:pt>
                <c:pt idx="146">
                  <c:v>7.7197573558507315E-3</c:v>
                </c:pt>
                <c:pt idx="147">
                  <c:v>7.6942197735119233E-3</c:v>
                </c:pt>
                <c:pt idx="148">
                  <c:v>7.6677989653384238E-3</c:v>
                </c:pt>
                <c:pt idx="149">
                  <c:v>7.6121720113867912E-3</c:v>
                </c:pt>
                <c:pt idx="150">
                  <c:v>7.553531027487681E-3</c:v>
                </c:pt>
                <c:pt idx="151">
                  <c:v>7.5241793893443543E-3</c:v>
                </c:pt>
                <c:pt idx="152">
                  <c:v>7.4954298223817162E-3</c:v>
                </c:pt>
                <c:pt idx="153">
                  <c:v>7.4672823265997668E-3</c:v>
                </c:pt>
                <c:pt idx="154">
                  <c:v>7.4131447930821572E-3</c:v>
                </c:pt>
                <c:pt idx="155">
                  <c:v>7.3607130517128194E-3</c:v>
                </c:pt>
                <c:pt idx="156">
                  <c:v>7.3355759094029249E-3</c:v>
                </c:pt>
                <c:pt idx="157">
                  <c:v>7.31104083738221E-3</c:v>
                </c:pt>
                <c:pt idx="158">
                  <c:v>7.2871078356506747E-3</c:v>
                </c:pt>
                <c:pt idx="159">
                  <c:v>7.2413923920337337E-3</c:v>
                </c:pt>
                <c:pt idx="160">
                  <c:v>7.197396528131339E-3</c:v>
                </c:pt>
                <c:pt idx="161">
                  <c:v>7.176473875657452E-3</c:v>
                </c:pt>
                <c:pt idx="162">
                  <c:v>7.1561532926622817E-3</c:v>
                </c:pt>
                <c:pt idx="163">
                  <c:v>7.136434779064782E-3</c:v>
                </c:pt>
                <c:pt idx="164">
                  <c:v>7.0991427210894322E-3</c:v>
                </c:pt>
                <c:pt idx="165">
                  <c:v>7.0635814173547473E-3</c:v>
                </c:pt>
                <c:pt idx="166">
                  <c:v>7.0468732495299058E-3</c:v>
                </c:pt>
                <c:pt idx="167">
                  <c:v>7.0307671506164571E-3</c:v>
                </c:pt>
                <c:pt idx="168">
                  <c:v>7.0152631205333549E-3</c:v>
                </c:pt>
                <c:pt idx="169">
                  <c:v>6.9863956768341975E-3</c:v>
                </c:pt>
                <c:pt idx="170">
                  <c:v>6.9592247932204199E-3</c:v>
                </c:pt>
                <c:pt idx="171">
                  <c:v>6.9464737448243774E-3</c:v>
                </c:pt>
                <c:pt idx="172">
                  <c:v>6.9340674037665639E-3</c:v>
                </c:pt>
                <c:pt idx="173">
                  <c:v>6.9220057697227944E-3</c:v>
                </c:pt>
                <c:pt idx="174">
                  <c:v>6.8991619277788043E-3</c:v>
                </c:pt>
                <c:pt idx="175">
                  <c:v>6.8772063044986176E-3</c:v>
                </c:pt>
                <c:pt idx="176">
                  <c:v>6.8668682057682062E-3</c:v>
                </c:pt>
                <c:pt idx="177">
                  <c:v>6.8568748139707925E-3</c:v>
                </c:pt>
                <c:pt idx="178">
                  <c:v>6.8472261291063763E-3</c:v>
                </c:pt>
                <c:pt idx="179">
                  <c:v>6.8292055539213399E-3</c:v>
                </c:pt>
                <c:pt idx="180">
                  <c:v>6.8120784586545025E-3</c:v>
                </c:pt>
                <c:pt idx="181">
                  <c:v>6.8041533081308891E-3</c:v>
                </c:pt>
                <c:pt idx="182">
                  <c:v>6.7965728643781809E-3</c:v>
                </c:pt>
                <c:pt idx="183">
                  <c:v>6.7893371273963776E-3</c:v>
                </c:pt>
                <c:pt idx="184">
                  <c:v>6.7761404693937139E-3</c:v>
                </c:pt>
                <c:pt idx="185">
                  <c:v>6.7638412466919373E-3</c:v>
                </c:pt>
                <c:pt idx="186">
                  <c:v>6.7583290431594278E-3</c:v>
                </c:pt>
                <c:pt idx="187">
                  <c:v>6.7531615463978234E-3</c:v>
                </c:pt>
                <c:pt idx="188">
                  <c:v>6.7483387563260777E-3</c:v>
                </c:pt>
                <c:pt idx="189">
                  <c:v>6.7399666521783539E-3</c:v>
                </c:pt>
                <c:pt idx="190">
                  <c:v>6.7324946618840809E-3</c:v>
                </c:pt>
                <c:pt idx="191">
                  <c:v>6.729395404694305E-3</c:v>
                </c:pt>
                <c:pt idx="192">
                  <c:v>6.726174078270919E-3</c:v>
                </c:pt>
                <c:pt idx="193">
                  <c:v>6.720963578839001E-3</c:v>
                </c:pt>
                <c:pt idx="194">
                  <c:v>6.7024791575805622E-3</c:v>
                </c:pt>
                <c:pt idx="195">
                  <c:v>6.6755620946279404E-3</c:v>
                </c:pt>
                <c:pt idx="196">
                  <c:v>6.6580718531294991E-3</c:v>
                </c:pt>
                <c:pt idx="197">
                  <c:v>6.6381256641578901E-3</c:v>
                </c:pt>
                <c:pt idx="198">
                  <c:v>6.5613313518007033E-3</c:v>
                </c:pt>
                <c:pt idx="199">
                  <c:v>6.4668736577055963E-3</c:v>
                </c:pt>
                <c:pt idx="200">
                  <c:v>6.4297358498754953E-3</c:v>
                </c:pt>
                <c:pt idx="201">
                  <c:v>6.3901420991918645E-3</c:v>
                </c:pt>
                <c:pt idx="202">
                  <c:v>6.3028769595071168E-3</c:v>
                </c:pt>
                <c:pt idx="203">
                  <c:v>6.2072076838071144E-3</c:v>
                </c:pt>
                <c:pt idx="204">
                  <c:v>6.1553342314990545E-3</c:v>
                </c:pt>
                <c:pt idx="205">
                  <c:v>6.1010048416865192E-3</c:v>
                </c:pt>
                <c:pt idx="206">
                  <c:v>6.0442195156662493E-3</c:v>
                </c:pt>
                <c:pt idx="207">
                  <c:v>5.8901190928509206E-3</c:v>
                </c:pt>
                <c:pt idx="208">
                  <c:v>5.7234538826478332E-3</c:v>
                </c:pt>
                <c:pt idx="209">
                  <c:v>5.6519329645865479E-3</c:v>
                </c:pt>
                <c:pt idx="210">
                  <c:v>5.5779561193136651E-3</c:v>
                </c:pt>
                <c:pt idx="211">
                  <c:v>5.4385897253794733E-3</c:v>
                </c:pt>
                <c:pt idx="212">
                  <c:v>5.3261149520522633E-3</c:v>
                </c:pt>
                <c:pt idx="213">
                  <c:v>5.2843722832229822E-3</c:v>
                </c:pt>
                <c:pt idx="214">
                  <c:v>5.2513021310074404E-3</c:v>
                </c:pt>
                <c:pt idx="215">
                  <c:v>5.2269044930552955E-3</c:v>
                </c:pt>
                <c:pt idx="216">
                  <c:v>5.2070918734063261E-3</c:v>
                </c:pt>
                <c:pt idx="217">
                  <c:v>5.2160390589184313E-3</c:v>
                </c:pt>
                <c:pt idx="218">
                  <c:v>5.2350039787485425E-3</c:v>
                </c:pt>
                <c:pt idx="219">
                  <c:v>5.2626414117074027E-3</c:v>
                </c:pt>
                <c:pt idx="220">
                  <c:v>5.298951359821169E-3</c:v>
                </c:pt>
                <c:pt idx="221">
                  <c:v>5.400559555772678E-3</c:v>
                </c:pt>
                <c:pt idx="222">
                  <c:v>5.5309163642858206E-3</c:v>
                </c:pt>
                <c:pt idx="223">
                  <c:v>5.6105889389901353E-3</c:v>
                </c:pt>
                <c:pt idx="224">
                  <c:v>5.6989340537305644E-3</c:v>
                </c:pt>
                <c:pt idx="225">
                  <c:v>5.7959517146666251E-3</c:v>
                </c:pt>
                <c:pt idx="226">
                  <c:v>6.0820106470280133E-3</c:v>
                </c:pt>
                <c:pt idx="227">
                  <c:v>6.411128475843908E-3</c:v>
                </c:pt>
                <c:pt idx="228">
                  <c:v>6.5601815809090969E-3</c:v>
                </c:pt>
                <c:pt idx="229">
                  <c:v>6.7179072934409056E-3</c:v>
                </c:pt>
                <c:pt idx="230">
                  <c:v>7.0624040850490273E-3</c:v>
                </c:pt>
                <c:pt idx="231">
                  <c:v>7.3826376681718209E-3</c:v>
                </c:pt>
                <c:pt idx="232">
                  <c:v>7.4569605163077313E-3</c:v>
                </c:pt>
                <c:pt idx="233">
                  <c:v>7.5085032690735964E-3</c:v>
                </c:pt>
                <c:pt idx="234">
                  <c:v>7.5372659170680478E-3</c:v>
                </c:pt>
                <c:pt idx="235">
                  <c:v>7.5190123974470495E-3</c:v>
                </c:pt>
                <c:pt idx="236">
                  <c:v>7.4245154162699833E-3</c:v>
                </c:pt>
                <c:pt idx="237">
                  <c:v>7.3393775442975873E-3</c:v>
                </c:pt>
                <c:pt idx="238">
                  <c:v>7.2314595991618269E-3</c:v>
                </c:pt>
                <c:pt idx="239">
                  <c:v>7.1007616009621799E-3</c:v>
                </c:pt>
                <c:pt idx="240">
                  <c:v>6.7635575200342144E-3</c:v>
                </c:pt>
                <c:pt idx="241">
                  <c:v>6.3501696314760547E-3</c:v>
                </c:pt>
                <c:pt idx="242">
                  <c:v>6.1055718204383602E-3</c:v>
                </c:pt>
                <c:pt idx="243">
                  <c:v>5.8381941673812943E-3</c:v>
                </c:pt>
                <c:pt idx="244">
                  <c:v>5.5480367220672733E-3</c:v>
                </c:pt>
                <c:pt idx="245">
                  <c:v>4.8918549219260461E-3</c:v>
                </c:pt>
                <c:pt idx="246">
                  <c:v>4.1596101699092891E-3</c:v>
                </c:pt>
                <c:pt idx="247">
                  <c:v>3.7555546640588577E-3</c:v>
                </c:pt>
                <c:pt idx="248">
                  <c:v>3.3287197559461745E-3</c:v>
                </c:pt>
                <c:pt idx="249">
                  <c:v>2.8791055255639186E-3</c:v>
                </c:pt>
                <c:pt idx="250">
                  <c:v>1.9039561169760986E-3</c:v>
                </c:pt>
                <c:pt idx="251">
                  <c:v>8.5285712837279704E-4</c:v>
                </c:pt>
                <c:pt idx="252">
                  <c:v>2.8934763452337364E-4</c:v>
                </c:pt>
                <c:pt idx="253">
                  <c:v>-4.6505461340273779E-4</c:v>
                </c:pt>
                <c:pt idx="254">
                  <c:v>-1.3549727279432711E-3</c:v>
                </c:pt>
                <c:pt idx="255">
                  <c:v>-2.9338331060333829E-3</c:v>
                </c:pt>
                <c:pt idx="256">
                  <c:v>-4.311788817620843E-3</c:v>
                </c:pt>
                <c:pt idx="257">
                  <c:v>-4.9002805792408566E-3</c:v>
                </c:pt>
                <c:pt idx="258">
                  <c:v>-5.4284880645444344E-3</c:v>
                </c:pt>
                <c:pt idx="259">
                  <c:v>-5.8964115352705404E-3</c:v>
                </c:pt>
                <c:pt idx="260">
                  <c:v>-6.6311924761436334E-3</c:v>
                </c:pt>
                <c:pt idx="261">
                  <c:v>-7.1652694608720369E-3</c:v>
                </c:pt>
                <c:pt idx="262">
                  <c:v>-7.3317757389335103E-3</c:v>
                </c:pt>
                <c:pt idx="263">
                  <c:v>-7.4379989453909889E-3</c:v>
                </c:pt>
                <c:pt idx="264">
                  <c:v>-7.4839391329650784E-3</c:v>
                </c:pt>
                <c:pt idx="265">
                  <c:v>-7.3747271666418932E-3</c:v>
                </c:pt>
                <c:pt idx="266">
                  <c:v>-7.0648697011949091E-3</c:v>
                </c:pt>
                <c:pt idx="267">
                  <c:v>-6.8093945382052823E-3</c:v>
                </c:pt>
                <c:pt idx="268">
                  <c:v>-6.4936360448308861E-3</c:v>
                </c:pt>
                <c:pt idx="269">
                  <c:v>-6.1175940646118754E-3</c:v>
                </c:pt>
                <c:pt idx="270">
                  <c:v>-5.1644913347601946E-3</c:v>
                </c:pt>
                <c:pt idx="271">
                  <c:v>-4.0105871008389027E-3</c:v>
                </c:pt>
                <c:pt idx="272">
                  <c:v>-3.3331242941642136E-3</c:v>
                </c:pt>
                <c:pt idx="273">
                  <c:v>-2.5953764346686725E-3</c:v>
                </c:pt>
                <c:pt idx="274">
                  <c:v>-1.7973431567930298E-3</c:v>
                </c:pt>
                <c:pt idx="275">
                  <c:v>-3.239918278108434E-7</c:v>
                </c:pt>
                <c:pt idx="276">
                  <c:v>1.9373762913288406E-3</c:v>
                </c:pt>
                <c:pt idx="277">
                  <c:v>2.8484796971639526E-3</c:v>
                </c:pt>
                <c:pt idx="278">
                  <c:v>3.718154129634943E-3</c:v>
                </c:pt>
                <c:pt idx="279">
                  <c:v>4.5463992925176555E-3</c:v>
                </c:pt>
                <c:pt idx="280">
                  <c:v>6.0648909638690487E-3</c:v>
                </c:pt>
                <c:pt idx="281">
                  <c:v>7.4450818197668855E-3</c:v>
                </c:pt>
                <c:pt idx="282">
                  <c:v>8.066176686619686E-3</c:v>
                </c:pt>
                <c:pt idx="283">
                  <c:v>8.645840803330751E-3</c:v>
                </c:pt>
                <c:pt idx="284">
                  <c:v>9.1840739724713405E-3</c:v>
                </c:pt>
                <c:pt idx="285">
                  <c:v>1.0122716816721352E-2</c:v>
                </c:pt>
                <c:pt idx="286">
                  <c:v>1.0922693720027965E-2</c:v>
                </c:pt>
                <c:pt idx="287">
                  <c:v>1.1253769684510528E-2</c:v>
                </c:pt>
                <c:pt idx="288">
                  <c:v>1.1543413813398518E-2</c:v>
                </c:pt>
                <c:pt idx="289">
                  <c:v>1.1791626008058609E-2</c:v>
                </c:pt>
                <c:pt idx="290">
                  <c:v>1.2205608317210903E-2</c:v>
                </c:pt>
                <c:pt idx="291">
                  <c:v>1.2411205503566336E-2</c:v>
                </c:pt>
                <c:pt idx="292">
                  <c:v>1.2410824811760479E-2</c:v>
                </c:pt>
                <c:pt idx="293">
                  <c:v>1.2369011890313031E-2</c:v>
                </c:pt>
                <c:pt idx="294">
                  <c:v>1.214768296390038E-2</c:v>
                </c:pt>
                <c:pt idx="295">
                  <c:v>1.1787438404839978E-2</c:v>
                </c:pt>
                <c:pt idx="296">
                  <c:v>1.1547135847553847E-2</c:v>
                </c:pt>
                <c:pt idx="297">
                  <c:v>1.130875639588802E-2</c:v>
                </c:pt>
                <c:pt idx="298">
                  <c:v>1.1080971051377064E-2</c:v>
                </c:pt>
                <c:pt idx="299">
                  <c:v>1.0661025293633813E-2</c:v>
                </c:pt>
                <c:pt idx="300">
                  <c:v>1.0275770362019321E-2</c:v>
                </c:pt>
                <c:pt idx="301">
                  <c:v>1.0100955274240375E-2</c:v>
                </c:pt>
                <c:pt idx="302">
                  <c:v>9.9367341884992744E-3</c:v>
                </c:pt>
                <c:pt idx="303">
                  <c:v>9.7831070904508266E-3</c:v>
                </c:pt>
                <c:pt idx="304">
                  <c:v>9.5114139508704447E-3</c:v>
                </c:pt>
                <c:pt idx="305">
                  <c:v>9.2745383215897537E-3</c:v>
                </c:pt>
                <c:pt idx="306">
                  <c:v>9.173880979812532E-3</c:v>
                </c:pt>
                <c:pt idx="307">
                  <c:v>9.0838175593510595E-3</c:v>
                </c:pt>
                <c:pt idx="308">
                  <c:v>9.0043480523438468E-3</c:v>
                </c:pt>
                <c:pt idx="309">
                  <c:v>8.880938124060286E-3</c:v>
                </c:pt>
                <c:pt idx="310">
                  <c:v>8.7924090340463223E-3</c:v>
                </c:pt>
                <c:pt idx="311">
                  <c:v>8.765909008887629E-3</c:v>
                </c:pt>
                <c:pt idx="312">
                  <c:v>8.7500028693843213E-3</c:v>
                </c:pt>
                <c:pt idx="313">
                  <c:v>8.7446906144017511E-3</c:v>
                </c:pt>
                <c:pt idx="314">
                  <c:v>8.7695897434251595E-3</c:v>
                </c:pt>
                <c:pt idx="315">
                  <c:v>8.8293804424344202E-3</c:v>
                </c:pt>
                <c:pt idx="316">
                  <c:v>8.8770376208346935E-3</c:v>
                </c:pt>
                <c:pt idx="317">
                  <c:v>8.9352886945348597E-3</c:v>
                </c:pt>
                <c:pt idx="318">
                  <c:v>9.0019054131562637E-3</c:v>
                </c:pt>
                <c:pt idx="319">
                  <c:v>9.1305716489860824E-3</c:v>
                </c:pt>
                <c:pt idx="320">
                  <c:v>9.2495289937222225E-3</c:v>
                </c:pt>
                <c:pt idx="321">
                  <c:v>9.3044958030508162E-3</c:v>
                </c:pt>
                <c:pt idx="322">
                  <c:v>9.3566869755823401E-3</c:v>
                </c:pt>
                <c:pt idx="323">
                  <c:v>9.4061025099390072E-3</c:v>
                </c:pt>
                <c:pt idx="324">
                  <c:v>9.4959284822226948E-3</c:v>
                </c:pt>
                <c:pt idx="325">
                  <c:v>9.5760082448692607E-3</c:v>
                </c:pt>
                <c:pt idx="326">
                  <c:v>9.6115455731149435E-3</c:v>
                </c:pt>
                <c:pt idx="327">
                  <c:v>9.6443072574314836E-3</c:v>
                </c:pt>
                <c:pt idx="328">
                  <c:v>9.6742932970894646E-3</c:v>
                </c:pt>
                <c:pt idx="329">
                  <c:v>9.7252723381494981E-3</c:v>
                </c:pt>
                <c:pt idx="330">
                  <c:v>9.7664809964925769E-3</c:v>
                </c:pt>
                <c:pt idx="331">
                  <c:v>9.7825888038616249E-3</c:v>
                </c:pt>
                <c:pt idx="332">
                  <c:v>9.795920963492355E-3</c:v>
                </c:pt>
                <c:pt idx="333">
                  <c:v>9.8064774749795358E-3</c:v>
                </c:pt>
                <c:pt idx="334">
                  <c:v>9.8186024476913207E-3</c:v>
                </c:pt>
                <c:pt idx="335">
                  <c:v>9.8209470356835915E-3</c:v>
                </c:pt>
                <c:pt idx="336">
                  <c:v>9.8176253042647765E-3</c:v>
                </c:pt>
                <c:pt idx="337">
                  <c:v>9.8115279241350883E-3</c:v>
                </c:pt>
                <c:pt idx="338">
                  <c:v>9.8026548955376658E-3</c:v>
                </c:pt>
                <c:pt idx="339">
                  <c:v>9.7759184978204097E-3</c:v>
                </c:pt>
                <c:pt idx="340">
                  <c:v>9.7393226544395528E-3</c:v>
                </c:pt>
                <c:pt idx="341">
                  <c:v>9.7160695048148504E-3</c:v>
                </c:pt>
                <c:pt idx="342">
                  <c:v>9.6895388260076487E-3</c:v>
                </c:pt>
                <c:pt idx="343">
                  <c:v>9.6597306188284104E-3</c:v>
                </c:pt>
                <c:pt idx="344">
                  <c:v>9.5894410393696887E-3</c:v>
                </c:pt>
                <c:pt idx="345">
                  <c:v>9.5077225226813944E-3</c:v>
                </c:pt>
                <c:pt idx="346">
                  <c:v>9.4615266870146097E-3</c:v>
                </c:pt>
                <c:pt idx="347">
                  <c:v>9.4120533289732133E-3</c:v>
                </c:pt>
                <c:pt idx="348">
                  <c:v>9.3593024500160382E-3</c:v>
                </c:pt>
                <c:pt idx="349">
                  <c:v>9.2431096847437715E-3</c:v>
                </c:pt>
                <c:pt idx="350">
                  <c:v>9.1155237538820266E-3</c:v>
                </c:pt>
                <c:pt idx="351">
                  <c:v>9.0463852930389166E-3</c:v>
                </c:pt>
                <c:pt idx="352">
                  <c:v>8.9739693210866278E-3</c:v>
                </c:pt>
                <c:pt idx="353">
                  <c:v>8.8982758399702711E-3</c:v>
                </c:pt>
                <c:pt idx="354">
                  <c:v>8.7361729404356048E-3</c:v>
                </c:pt>
                <c:pt idx="355">
                  <c:v>8.5627268656029987E-3</c:v>
                </c:pt>
                <c:pt idx="356">
                  <c:v>8.4706458708416754E-3</c:v>
                </c:pt>
                <c:pt idx="357">
                  <c:v>8.3752873805320593E-3</c:v>
                </c:pt>
                <c:pt idx="358">
                  <c:v>8.2766513971055389E-3</c:v>
                </c:pt>
                <c:pt idx="359">
                  <c:v>8.068632813907536E-3</c:v>
                </c:pt>
                <c:pt idx="360">
                  <c:v>7.8493325875039766E-3</c:v>
                </c:pt>
                <c:pt idx="361">
                  <c:v>7.7356926752569777E-3</c:v>
                </c:pt>
                <c:pt idx="362">
                  <c:v>7.6256927584728018E-3</c:v>
                </c:pt>
                <c:pt idx="363">
                  <c:v>7.5207163277191125E-3</c:v>
                </c:pt>
                <c:pt idx="364">
                  <c:v>7.3276554943594681E-3</c:v>
                </c:pt>
                <c:pt idx="365">
                  <c:v>7.1510453824230602E-3</c:v>
                </c:pt>
                <c:pt idx="366">
                  <c:v>7.0711863214423243E-3</c:v>
                </c:pt>
                <c:pt idx="367">
                  <c:v>6.9963507236370237E-3</c:v>
                </c:pt>
                <c:pt idx="368">
                  <c:v>6.9265385859273998E-3</c:v>
                </c:pt>
                <c:pt idx="369">
                  <c:v>6.8037859827748317E-3</c:v>
                </c:pt>
                <c:pt idx="370">
                  <c:v>6.6975245819878015E-3</c:v>
                </c:pt>
                <c:pt idx="371">
                  <c:v>6.6528297058543462E-3</c:v>
                </c:pt>
                <c:pt idx="372">
                  <c:v>6.6131582756334684E-3</c:v>
                </c:pt>
                <c:pt idx="373">
                  <c:v>6.5785102897852887E-3</c:v>
                </c:pt>
                <c:pt idx="374">
                  <c:v>6.5099626284006451E-3</c:v>
                </c:pt>
                <c:pt idx="375">
                  <c:v>6.4761146394165525E-3</c:v>
                </c:pt>
                <c:pt idx="376">
                  <c:v>6.4766307351626917E-3</c:v>
                </c:pt>
                <c:pt idx="377">
                  <c:v>6.5032119634064744E-3</c:v>
                </c:pt>
                <c:pt idx="378">
                  <c:v>6.5545628020846625E-3</c:v>
                </c:pt>
                <c:pt idx="379">
                  <c:v>6.5852195374838107E-3</c:v>
                </c:pt>
                <c:pt idx="380">
                  <c:v>6.620899716039963E-3</c:v>
                </c:pt>
                <c:pt idx="381">
                  <c:v>6.700368611309849E-3</c:v>
                </c:pt>
                <c:pt idx="382">
                  <c:v>6.7778445362287609E-3</c:v>
                </c:pt>
                <c:pt idx="383">
                  <c:v>6.815283878610634E-3</c:v>
                </c:pt>
                <c:pt idx="384">
                  <c:v>6.8519071501871309E-3</c:v>
                </c:pt>
                <c:pt idx="385">
                  <c:v>6.8877143506340666E-3</c:v>
                </c:pt>
                <c:pt idx="386">
                  <c:v>6.9567411007146846E-3</c:v>
                </c:pt>
                <c:pt idx="387">
                  <c:v>7.0227824371549286E-3</c:v>
                </c:pt>
                <c:pt idx="388">
                  <c:v>7.0545092787932528E-3</c:v>
                </c:pt>
                <c:pt idx="389">
                  <c:v>7.0854200480052754E-3</c:v>
                </c:pt>
                <c:pt idx="390">
                  <c:v>7.1155147446289035E-3</c:v>
                </c:pt>
                <c:pt idx="391">
                  <c:v>7.173124858468328E-3</c:v>
                </c:pt>
                <c:pt idx="392">
                  <c:v>7.2277328007008812E-3</c:v>
                </c:pt>
                <c:pt idx="393">
                  <c:v>7.2537471312217328E-3</c:v>
                </c:pt>
                <c:pt idx="394">
                  <c:v>7.2789453879384958E-3</c:v>
                </c:pt>
                <c:pt idx="395">
                  <c:v>7.303327570770124E-3</c:v>
                </c:pt>
                <c:pt idx="396">
                  <c:v>7.3495196712029349E-3</c:v>
                </c:pt>
                <c:pt idx="397">
                  <c:v>7.3926955595171595E-3</c:v>
                </c:pt>
                <c:pt idx="398">
                  <c:v>7.4129973702485863E-3</c:v>
                </c:pt>
                <c:pt idx="399">
                  <c:v>7.4324831062844154E-3</c:v>
                </c:pt>
                <c:pt idx="400">
                  <c:v>7.4511527672194156E-3</c:v>
                </c:pt>
                <c:pt idx="401">
                  <c:v>7.4859253650202042E-3</c:v>
                </c:pt>
                <c:pt idx="402">
                  <c:v>7.5176706592217091E-3</c:v>
                </c:pt>
                <c:pt idx="403">
                  <c:v>7.5322599436800086E-3</c:v>
                </c:pt>
                <c:pt idx="404">
                  <c:v>7.5460331525512014E-3</c:v>
                </c:pt>
                <c:pt idx="405">
                  <c:v>7.5589902855921487E-3</c:v>
                </c:pt>
                <c:pt idx="406">
                  <c:v>7.5823418054103246E-3</c:v>
                </c:pt>
                <c:pt idx="407">
                  <c:v>7.6026580590482506E-3</c:v>
                </c:pt>
                <c:pt idx="408">
                  <c:v>7.6115348122895998E-3</c:v>
                </c:pt>
                <c:pt idx="409">
                  <c:v>7.6195954893765183E-3</c:v>
                </c:pt>
                <c:pt idx="410">
                  <c:v>7.6268400902279598E-3</c:v>
                </c:pt>
                <c:pt idx="411">
                  <c:v>7.6387688973600385E-3</c:v>
                </c:pt>
                <c:pt idx="412">
                  <c:v>7.6476577307926785E-3</c:v>
                </c:pt>
                <c:pt idx="413">
                  <c:v>7.6508219499804575E-3</c:v>
                </c:pt>
                <c:pt idx="414">
                  <c:v>7.653170092770667E-3</c:v>
                </c:pt>
                <c:pt idx="415">
                  <c:v>7.6547021590012143E-3</c:v>
                </c:pt>
                <c:pt idx="416">
                  <c:v>7.6552065851365212E-3</c:v>
                </c:pt>
                <c:pt idx="417">
                  <c:v>7.6526696597856159E-3</c:v>
                </c:pt>
                <c:pt idx="418">
                  <c:v>7.650121343866223E-3</c:v>
                </c:pt>
                <c:pt idx="419">
                  <c:v>7.6467569514682143E-3</c:v>
                </c:pt>
                <c:pt idx="420">
                  <c:v>7.6425764826726361E-3</c:v>
                </c:pt>
                <c:pt idx="421">
                  <c:v>7.6316548526385777E-3</c:v>
                </c:pt>
                <c:pt idx="422">
                  <c:v>7.6176938443250908E-3</c:v>
                </c:pt>
                <c:pt idx="423">
                  <c:v>7.6094329941089889E-3</c:v>
                </c:pt>
                <c:pt idx="424">
                  <c:v>7.6003560677384563E-3</c:v>
                </c:pt>
                <c:pt idx="425">
                  <c:v>7.590463065213493E-3</c:v>
                </c:pt>
                <c:pt idx="426">
                  <c:v>7.5681137229914146E-3</c:v>
                </c:pt>
                <c:pt idx="427">
                  <c:v>7.5427302960007214E-3</c:v>
                </c:pt>
                <c:pt idx="428">
                  <c:v>7.5287569141624378E-3</c:v>
                </c:pt>
                <c:pt idx="429">
                  <c:v>7.5139674567370474E-3</c:v>
                </c:pt>
                <c:pt idx="430">
                  <c:v>7.4983619238866428E-3</c:v>
                </c:pt>
                <c:pt idx="431">
                  <c:v>7.4645832589248515E-3</c:v>
                </c:pt>
                <c:pt idx="432">
                  <c:v>7.4277790392884846E-3</c:v>
                </c:pt>
                <c:pt idx="433">
                  <c:v>7.4080931305287034E-3</c:v>
                </c:pt>
                <c:pt idx="434">
                  <c:v>7.3875911469922784E-3</c:v>
                </c:pt>
                <c:pt idx="435">
                  <c:v>7.3662730887602557E-3</c:v>
                </c:pt>
                <c:pt idx="436">
                  <c:v>7.3210635624761568E-3</c:v>
                </c:pt>
                <c:pt idx="437">
                  <c:v>7.2728401121180397E-3</c:v>
                </c:pt>
                <c:pt idx="438">
                  <c:v>7.2474416828394173E-3</c:v>
                </c:pt>
                <c:pt idx="439">
                  <c:v>7.2212271798377525E-3</c:v>
                </c:pt>
                <c:pt idx="440">
                  <c:v>7.1371502559882671E-3</c:v>
                </c:pt>
                <c:pt idx="441">
                  <c:v>7.0468026239367543E-3</c:v>
                </c:pt>
                <c:pt idx="442">
                  <c:v>7.0148756101418019E-3</c:v>
                </c:pt>
                <c:pt idx="443">
                  <c:v>6.9823148470926633E-3</c:v>
                </c:pt>
                <c:pt idx="444">
                  <c:v>6.9178860042133179E-3</c:v>
                </c:pt>
                <c:pt idx="445">
                  <c:v>6.8541211588701856E-3</c:v>
                </c:pt>
                <c:pt idx="446">
                  <c:v>6.8227674003318306E-3</c:v>
                </c:pt>
                <c:pt idx="447">
                  <c:v>6.7916915071031259E-3</c:v>
                </c:pt>
                <c:pt idx="448">
                  <c:v>6.7608934791840714E-3</c:v>
                </c:pt>
                <c:pt idx="449">
                  <c:v>6.700346634584224E-3</c:v>
                </c:pt>
                <c:pt idx="450">
                  <c:v>6.6404800178487822E-3</c:v>
                </c:pt>
                <c:pt idx="451">
                  <c:v>6.6110713148570532E-3</c:v>
                </c:pt>
                <c:pt idx="452">
                  <c:v>6.5819404766886969E-3</c:v>
                </c:pt>
                <c:pt idx="453">
                  <c:v>6.5530875031816205E-3</c:v>
                </c:pt>
                <c:pt idx="454">
                  <c:v>6.4964233936259949E-3</c:v>
                </c:pt>
                <c:pt idx="455">
                  <c:v>6.4404542553608835E-3</c:v>
                </c:pt>
                <c:pt idx="456">
                  <c:v>6.4129906045118368E-3</c:v>
                </c:pt>
                <c:pt idx="457">
                  <c:v>6.3858048181619775E-3</c:v>
                </c:pt>
                <c:pt idx="458">
                  <c:v>6.3588968959871206E-3</c:v>
                </c:pt>
                <c:pt idx="459">
                  <c:v>6.3061162128545218E-3</c:v>
                </c:pt>
                <c:pt idx="460">
                  <c:v>6.2540438489566696E-3</c:v>
                </c:pt>
                <c:pt idx="461">
                  <c:v>6.2285252473326391E-3</c:v>
                </c:pt>
                <c:pt idx="462">
                  <c:v>6.2032845096404721E-3</c:v>
                </c:pt>
                <c:pt idx="463">
                  <c:v>6.1783216357991222E-3</c:v>
                </c:pt>
                <c:pt idx="464">
                  <c:v>6.1174575573277878E-3</c:v>
                </c:pt>
                <c:pt idx="465">
                  <c:v>6.0576752226526587E-3</c:v>
                </c:pt>
                <c:pt idx="466">
                  <c:v>6.034379530781564E-3</c:v>
                </c:pt>
                <c:pt idx="467">
                  <c:v>6.0113617024371013E-3</c:v>
                </c:pt>
                <c:pt idx="468">
                  <c:v>5.9663497808985317E-3</c:v>
                </c:pt>
                <c:pt idx="469">
                  <c:v>5.9220690228667383E-3</c:v>
                </c:pt>
                <c:pt idx="470">
                  <c:v>5.9004405111018343E-3</c:v>
                </c:pt>
                <c:pt idx="471">
                  <c:v>5.8790898626204235E-3</c:v>
                </c:pt>
                <c:pt idx="472">
                  <c:v>5.8580170771793671E-3</c:v>
                </c:pt>
                <c:pt idx="473">
                  <c:v>5.8168904156548819E-3</c:v>
                </c:pt>
                <c:pt idx="474">
                  <c:v>5.7765045658186853E-3</c:v>
                </c:pt>
                <c:pt idx="475">
                  <c:v>5.7568210954173082E-3</c:v>
                </c:pt>
                <c:pt idx="476">
                  <c:v>5.7374154877321004E-3</c:v>
                </c:pt>
                <c:pt idx="477">
                  <c:v>5.7182877428441081E-3</c:v>
                </c:pt>
                <c:pt idx="478">
                  <c:v>5.6719899006263397E-3</c:v>
                </c:pt>
                <c:pt idx="479">
                  <c:v>5.626816959308778E-3</c:v>
                </c:pt>
                <c:pt idx="480">
                  <c:v>5.6093563903936161E-3</c:v>
                </c:pt>
                <c:pt idx="481">
                  <c:v>5.5921736840325309E-3</c:v>
                </c:pt>
                <c:pt idx="482">
                  <c:v>5.5588191357710173E-3</c:v>
                </c:pt>
                <c:pt idx="483">
                  <c:v>5.5262214827511702E-3</c:v>
                </c:pt>
                <c:pt idx="484">
                  <c:v>5.5104280882689594E-3</c:v>
                </c:pt>
                <c:pt idx="485">
                  <c:v>5.4949125561787326E-3</c:v>
                </c:pt>
                <c:pt idx="486">
                  <c:v>5.4796748862373512E-3</c:v>
                </c:pt>
                <c:pt idx="487">
                  <c:v>5.4502071344923282E-3</c:v>
                </c:pt>
                <c:pt idx="488">
                  <c:v>5.4215028285276023E-3</c:v>
                </c:pt>
                <c:pt idx="489">
                  <c:v>5.4076544694114936E-3</c:v>
                </c:pt>
                <c:pt idx="490">
                  <c:v>5.3940839722821377E-3</c:v>
                </c:pt>
                <c:pt idx="491">
                  <c:v>5.3807913371395344E-3</c:v>
                </c:pt>
                <c:pt idx="492">
                  <c:v>5.3552108421728315E-3</c:v>
                </c:pt>
                <c:pt idx="493">
                  <c:v>5.3303994164366486E-3</c:v>
                </c:pt>
                <c:pt idx="494">
                  <c:v>5.3184960910657164E-3</c:v>
                </c:pt>
                <c:pt idx="495">
                  <c:v>5.3068706274383981E-3</c:v>
                </c:pt>
                <c:pt idx="496">
                  <c:v>5.29552302563574E-3</c:v>
                </c:pt>
                <c:pt idx="497">
                  <c:v>5.2738302269343213E-3</c:v>
                </c:pt>
                <c:pt idx="498">
                  <c:v>5.2529112362664776E-3</c:v>
                </c:pt>
                <c:pt idx="499">
                  <c:v>5.2429529432629352E-3</c:v>
                </c:pt>
                <c:pt idx="500">
                  <c:v>5.2332725119219603E-3</c:v>
                </c:pt>
                <c:pt idx="501">
                  <c:v>5.2238699421625068E-3</c:v>
                </c:pt>
                <c:pt idx="502">
                  <c:v>5.206065261437188E-3</c:v>
                </c:pt>
                <c:pt idx="503">
                  <c:v>5.1890382794261836E-3</c:v>
                </c:pt>
                <c:pt idx="504">
                  <c:v>5.1810250176553829E-3</c:v>
                </c:pt>
                <c:pt idx="505">
                  <c:v>5.1732896173850573E-3</c:v>
                </c:pt>
                <c:pt idx="506">
                  <c:v>5.1657944132477152E-3</c:v>
                </c:pt>
                <c:pt idx="507">
                  <c:v>5.1511249254709854E-3</c:v>
                </c:pt>
                <c:pt idx="508">
                  <c:v>5.1364829442346327E-3</c:v>
                </c:pt>
                <c:pt idx="509">
                  <c:v>5.1292847484574189E-3</c:v>
                </c:pt>
                <c:pt idx="510">
                  <c:v>5.1221384212463139E-3</c:v>
                </c:pt>
                <c:pt idx="511">
                  <c:v>5.1150439626823641E-3</c:v>
                </c:pt>
                <c:pt idx="512">
                  <c:v>5.1010992299208953E-3</c:v>
                </c:pt>
                <c:pt idx="513">
                  <c:v>5.0871848138445142E-3</c:v>
                </c:pt>
                <c:pt idx="514">
                  <c:v>5.0803496980300622E-3</c:v>
                </c:pt>
                <c:pt idx="515">
                  <c:v>5.0735664508627654E-3</c:v>
                </c:pt>
                <c:pt idx="516">
                  <c:v>5.0668350721805311E-3</c:v>
                </c:pt>
                <c:pt idx="517">
                  <c:v>5.0536151782361784E-3</c:v>
                </c:pt>
                <c:pt idx="518">
                  <c:v>5.008672767391106E-3</c:v>
                </c:pt>
                <c:pt idx="519">
                  <c:v>4.9662719946301044E-3</c:v>
                </c:pt>
                <c:pt idx="520">
                  <c:v>4.9264128572246166E-3</c:v>
                </c:pt>
                <c:pt idx="521">
                  <c:v>4.889095352689222E-3</c:v>
                </c:pt>
                <c:pt idx="522">
                  <c:v>4.8519801208476987E-3</c:v>
                </c:pt>
                <c:pt idx="523">
                  <c:v>4.8220852331515305E-3</c:v>
                </c:pt>
                <c:pt idx="524">
                  <c:v>4.7923926139348269E-3</c:v>
                </c:pt>
                <c:pt idx="525">
                  <c:v>4.7652416191594034E-3</c:v>
                </c:pt>
                <c:pt idx="526">
                  <c:v>4.7406322472313507E-3</c:v>
                </c:pt>
                <c:pt idx="527">
                  <c:v>4.7185644965027276E-3</c:v>
                </c:pt>
                <c:pt idx="528">
                  <c:v>4.6990383656497778E-3</c:v>
                </c:pt>
                <c:pt idx="529">
                  <c:v>4.6820538534568064E-3</c:v>
                </c:pt>
                <c:pt idx="530">
                  <c:v>4.6676109588161827E-3</c:v>
                </c:pt>
                <c:pt idx="531">
                  <c:v>4.6557096808634109E-3</c:v>
                </c:pt>
                <c:pt idx="532">
                  <c:v>4.6463500188420612E-3</c:v>
                </c:pt>
                <c:pt idx="533">
                  <c:v>4.6395319721307766E-3</c:v>
                </c:pt>
                <c:pt idx="534">
                  <c:v>4.6352555403513431E-3</c:v>
                </c:pt>
                <c:pt idx="535">
                  <c:v>4.6335207232065896E-3</c:v>
                </c:pt>
                <c:pt idx="536">
                  <c:v>4.6343275206154706E-3</c:v>
                </c:pt>
                <c:pt idx="537">
                  <c:v>4.6376759325779861E-3</c:v>
                </c:pt>
                <c:pt idx="538">
                  <c:v>4.6435659593372742E-3</c:v>
                </c:pt>
                <c:pt idx="539">
                  <c:v>4.6519976012985671E-3</c:v>
                </c:pt>
                <c:pt idx="540">
                  <c:v>4.6629708589211267E-3</c:v>
                </c:pt>
                <c:pt idx="541">
                  <c:v>4.6764857329343696E-3</c:v>
                </c:pt>
                <c:pt idx="542">
                  <c:v>4.6925422241757744E-3</c:v>
                </c:pt>
                <c:pt idx="543">
                  <c:v>4.7111403336449111E-3</c:v>
                </c:pt>
                <c:pt idx="544">
                  <c:v>4.7322800625034436E-3</c:v>
                </c:pt>
                <c:pt idx="545">
                  <c:v>4.7559614121021427E-3</c:v>
                </c:pt>
                <c:pt idx="546">
                  <c:v>4.7821843838998426E-3</c:v>
                </c:pt>
                <c:pt idx="547">
                  <c:v>4.8109489795444835E-3</c:v>
                </c:pt>
                <c:pt idx="548">
                  <c:v>4.8422552008460986E-3</c:v>
                </c:pt>
                <c:pt idx="549">
                  <c:v>4.8761030497768152E-3</c:v>
                </c:pt>
                <c:pt idx="550">
                  <c:v>4.9124925284168199E-3</c:v>
                </c:pt>
                <c:pt idx="551">
                  <c:v>4.9514236391164559E-3</c:v>
                </c:pt>
                <c:pt idx="552">
                  <c:v>4.99289638425308E-3</c:v>
                </c:pt>
                <c:pt idx="553">
                  <c:v>5.0369107664201742E-3</c:v>
                </c:pt>
                <c:pt idx="554">
                  <c:v>5.0834667884273417E-3</c:v>
                </c:pt>
                <c:pt idx="555">
                  <c:v>5.1325644531652346E-3</c:v>
                </c:pt>
                <c:pt idx="556">
                  <c:v>5.207021379729504E-3</c:v>
                </c:pt>
                <c:pt idx="557">
                  <c:v>5.2622900332066624E-3</c:v>
                </c:pt>
                <c:pt idx="558">
                  <c:v>5.3201002498270977E-3</c:v>
                </c:pt>
                <c:pt idx="559">
                  <c:v>5.380452030806504E-3</c:v>
                </c:pt>
                <c:pt idx="560">
                  <c:v>5.4433453773605756E-3</c:v>
                </c:pt>
                <c:pt idx="561">
                  <c:v>5.5087802907860528E-3</c:v>
                </c:pt>
                <c:pt idx="562">
                  <c:v>5.5767567725417688E-3</c:v>
                </c:pt>
                <c:pt idx="563">
                  <c:v>5.6472748240055104E-3</c:v>
                </c:pt>
                <c:pt idx="564">
                  <c:v>5.7203344467171569E-3</c:v>
                </c:pt>
                <c:pt idx="565">
                  <c:v>5.7959356419734487E-3</c:v>
                </c:pt>
                <c:pt idx="566">
                  <c:v>5.8740784116384503E-3</c:v>
                </c:pt>
                <c:pt idx="567">
                  <c:v>5.9539584103585064E-3</c:v>
                </c:pt>
                <c:pt idx="568">
                  <c:v>6.0327538318638574E-3</c:v>
                </c:pt>
                <c:pt idx="569">
                  <c:v>6.1102141410285249E-3</c:v>
                </c:pt>
                <c:pt idx="570">
                  <c:v>6.1863393370420461E-3</c:v>
                </c:pt>
                <c:pt idx="571">
                  <c:v>6.2611294191750044E-3</c:v>
                </c:pt>
                <c:pt idx="572">
                  <c:v>6.3345843864548446E-3</c:v>
                </c:pt>
                <c:pt idx="573">
                  <c:v>6.40670423815215E-3</c:v>
                </c:pt>
                <c:pt idx="574">
                  <c:v>6.4774889734564578E-3</c:v>
                </c:pt>
                <c:pt idx="575">
                  <c:v>6.5469385915573053E-3</c:v>
                </c:pt>
                <c:pt idx="576">
                  <c:v>6.6150530917252759E-3</c:v>
                </c:pt>
                <c:pt idx="577">
                  <c:v>6.6818324732309531E-3</c:v>
                </c:pt>
                <c:pt idx="578">
                  <c:v>6.7472767353449203E-3</c:v>
                </c:pt>
                <c:pt idx="579">
                  <c:v>6.8113858773377611E-3</c:v>
                </c:pt>
                <c:pt idx="580">
                  <c:v>6.8741598984800589E-3</c:v>
                </c:pt>
                <c:pt idx="581">
                  <c:v>6.9355987980423972E-3</c:v>
                </c:pt>
                <c:pt idx="582">
                  <c:v>6.995702575457452E-3</c:v>
                </c:pt>
                <c:pt idx="583">
                  <c:v>7.0544712299958068E-3</c:v>
                </c:pt>
                <c:pt idx="584">
                  <c:v>7.1119047610090913E-3</c:v>
                </c:pt>
                <c:pt idx="585">
                  <c:v>7.1680031679299816E-3</c:v>
                </c:pt>
                <c:pt idx="586">
                  <c:v>7.2227664501101074E-3</c:v>
                </c:pt>
                <c:pt idx="587">
                  <c:v>7.2761946069010985E-3</c:v>
                </c:pt>
                <c:pt idx="588">
                  <c:v>7.3282876378166772E-3</c:v>
                </c:pt>
                <c:pt idx="589">
                  <c:v>7.3790455422084733E-3</c:v>
                </c:pt>
                <c:pt idx="590">
                  <c:v>7.4284683195091628E-3</c:v>
                </c:pt>
                <c:pt idx="591">
                  <c:v>7.483460986302445E-3</c:v>
                </c:pt>
                <c:pt idx="592">
                  <c:v>7.5266710637605927E-3</c:v>
                </c:pt>
                <c:pt idx="593">
                  <c:v>7.5687258837586757E-3</c:v>
                </c:pt>
                <c:pt idx="594">
                  <c:v>7.6128081475079767E-3</c:v>
                </c:pt>
                <c:pt idx="595">
                  <c:v>7.6555552816537364E-3</c:v>
                </c:pt>
                <c:pt idx="596">
                  <c:v>7.6969672857096771E-3</c:v>
                </c:pt>
                <c:pt idx="597">
                  <c:v>7.7370441591895212E-3</c:v>
                </c:pt>
                <c:pt idx="598">
                  <c:v>7.7757859016880371E-3</c:v>
                </c:pt>
                <c:pt idx="599">
                  <c:v>7.8131925127999935E-3</c:v>
                </c:pt>
                <c:pt idx="600">
                  <c:v>7.8492639920391127E-3</c:v>
                </c:pt>
                <c:pt idx="601">
                  <c:v>7.8840003390812097E-3</c:v>
                </c:pt>
                <c:pt idx="602">
                  <c:v>7.9174015535210529E-3</c:v>
                </c:pt>
                <c:pt idx="603">
                  <c:v>7.9494676350344573E-3</c:v>
                </c:pt>
                <c:pt idx="604">
                  <c:v>7.9801985831351452E-3</c:v>
                </c:pt>
                <c:pt idx="605">
                  <c:v>8.009594397661024E-3</c:v>
                </c:pt>
                <c:pt idx="606">
                  <c:v>8.037655078125816E-3</c:v>
                </c:pt>
                <c:pt idx="607">
                  <c:v>8.0643806243674288E-3</c:v>
                </c:pt>
                <c:pt idx="608">
                  <c:v>8.0897710359806307E-3</c:v>
                </c:pt>
                <c:pt idx="609">
                  <c:v>8.1138263127222832E-3</c:v>
                </c:pt>
                <c:pt idx="610">
                  <c:v>8.1365464543492472E-3</c:v>
                </c:pt>
                <c:pt idx="611">
                  <c:v>8.1579314606183839E-3</c:v>
                </c:pt>
                <c:pt idx="612">
                  <c:v>8.1779813312055083E-3</c:v>
                </c:pt>
                <c:pt idx="613">
                  <c:v>8.1966960661106203E-3</c:v>
                </c:pt>
                <c:pt idx="614">
                  <c:v>8.2140756648474422E-3</c:v>
                </c:pt>
                <c:pt idx="615">
                  <c:v>8.2301201273349278E-3</c:v>
                </c:pt>
                <c:pt idx="616">
                  <c:v>8.2448294535730771E-3</c:v>
                </c:pt>
                <c:pt idx="617">
                  <c:v>8.2582036430756123E-3</c:v>
                </c:pt>
                <c:pt idx="618">
                  <c:v>8.270242696004626E-3</c:v>
                </c:pt>
                <c:pt idx="619">
                  <c:v>8.2809937197003691E-3</c:v>
                </c:pt>
                <c:pt idx="620">
                  <c:v>8.2917757283618165E-3</c:v>
                </c:pt>
                <c:pt idx="621">
                  <c:v>8.3032011216266355E-3</c:v>
                </c:pt>
                <c:pt idx="622">
                  <c:v>8.3152698995758723E-3</c:v>
                </c:pt>
                <c:pt idx="623">
                  <c:v>8.3279820621284806E-3</c:v>
                </c:pt>
                <c:pt idx="624">
                  <c:v>8.341337609446553E-3</c:v>
                </c:pt>
                <c:pt idx="625">
                  <c:v>8.3553365416111358E-3</c:v>
                </c:pt>
                <c:pt idx="626">
                  <c:v>8.369978858622229E-3</c:v>
                </c:pt>
                <c:pt idx="627">
                  <c:v>8.3852645607229714E-3</c:v>
                </c:pt>
                <c:pt idx="628">
                  <c:v>8.4011936477512705E-3</c:v>
                </c:pt>
                <c:pt idx="629">
                  <c:v>8.4177661199502651E-3</c:v>
                </c:pt>
                <c:pt idx="630">
                  <c:v>8.4349819774010015E-3</c:v>
                </c:pt>
                <c:pt idx="631">
                  <c:v>8.452841220184526E-3</c:v>
                </c:pt>
                <c:pt idx="632">
                  <c:v>8.4713438483818848E-3</c:v>
                </c:pt>
                <c:pt idx="633">
                  <c:v>8.4904898620741243E-3</c:v>
                </c:pt>
                <c:pt idx="634">
                  <c:v>8.5102792612612443E-3</c:v>
                </c:pt>
                <c:pt idx="635">
                  <c:v>8.5307120463484765E-3</c:v>
                </c:pt>
                <c:pt idx="636">
                  <c:v>8.5517882171737281E-3</c:v>
                </c:pt>
                <c:pt idx="637">
                  <c:v>8.573507773980138E-3</c:v>
                </c:pt>
                <c:pt idx="638">
                  <c:v>8.5958707167677062E-3</c:v>
                </c:pt>
                <c:pt idx="639">
                  <c:v>8.6188770457795716E-3</c:v>
                </c:pt>
                <c:pt idx="640">
                  <c:v>8.6425267610157341E-3</c:v>
                </c:pt>
                <c:pt idx="641">
                  <c:v>8.6668198627193327E-3</c:v>
                </c:pt>
                <c:pt idx="642">
                  <c:v>8.6917563508903672E-3</c:v>
                </c:pt>
                <c:pt idx="643">
                  <c:v>8.7173362258530229E-3</c:v>
                </c:pt>
                <c:pt idx="644">
                  <c:v>8.7435594875262534E-3</c:v>
                </c:pt>
                <c:pt idx="645">
                  <c:v>8.7704261363152902E-3</c:v>
                </c:pt>
                <c:pt idx="646">
                  <c:v>8.7979361719769944E-3</c:v>
                </c:pt>
                <c:pt idx="647">
                  <c:v>8.8260895949976437E-3</c:v>
                </c:pt>
                <c:pt idx="648">
                  <c:v>8.8548864054582843E-3</c:v>
                </c:pt>
                <c:pt idx="649">
                  <c:v>8.8843266033589163E-3</c:v>
                </c:pt>
                <c:pt idx="650">
                  <c:v>8.9144101889426786E-3</c:v>
                </c:pt>
                <c:pt idx="651">
                  <c:v>8.9451371624527098E-3</c:v>
                </c:pt>
                <c:pt idx="652">
                  <c:v>8.9765075239700565E-3</c:v>
                </c:pt>
                <c:pt idx="653">
                  <c:v>9.0085212735757647E-3</c:v>
                </c:pt>
                <c:pt idx="654">
                  <c:v>9.041178411675066E-3</c:v>
                </c:pt>
                <c:pt idx="655">
                  <c:v>9.0744789381058677E-3</c:v>
                </c:pt>
                <c:pt idx="656">
                  <c:v>9.1084228534354938E-3</c:v>
                </c:pt>
                <c:pt idx="657">
                  <c:v>9.1430101575018519E-3</c:v>
                </c:pt>
                <c:pt idx="658">
                  <c:v>9.1782408507101731E-3</c:v>
                </c:pt>
                <c:pt idx="659">
                  <c:v>9.214114933141504E-3</c:v>
                </c:pt>
                <c:pt idx="660">
                  <c:v>9.2506324050389832E-3</c:v>
                </c:pt>
                <c:pt idx="661">
                  <c:v>9.2877932664836571E-3</c:v>
                </c:pt>
                <c:pt idx="662">
                  <c:v>9.3255975178807571E-3</c:v>
                </c:pt>
                <c:pt idx="663">
                  <c:v>9.3640451591492369E-3</c:v>
                </c:pt>
                <c:pt idx="664">
                  <c:v>9.4031361907753741E-3</c:v>
                </c:pt>
                <c:pt idx="665">
                  <c:v>9.4428706128402151E-3</c:v>
                </c:pt>
                <c:pt idx="666">
                  <c:v>9.4832484255058525E-3</c:v>
                </c:pt>
                <c:pt idx="667">
                  <c:v>9.524269629015425E-3</c:v>
                </c:pt>
                <c:pt idx="668">
                  <c:v>9.5659342236120715E-3</c:v>
                </c:pt>
                <c:pt idx="669">
                  <c:v>9.6082422095389308E-3</c:v>
                </c:pt>
                <c:pt idx="670">
                  <c:v>9.6511935869580956E-3</c:v>
                </c:pt>
                <c:pt idx="671">
                  <c:v>9.6947707066641353E-3</c:v>
                </c:pt>
                <c:pt idx="672">
                  <c:v>9.7384793823140914E-3</c:v>
                </c:pt>
                <c:pt idx="673">
                  <c:v>9.7820901701850538E-3</c:v>
                </c:pt>
                <c:pt idx="674">
                  <c:v>9.8256030703580688E-3</c:v>
                </c:pt>
                <c:pt idx="675">
                  <c:v>9.8690180827520901E-3</c:v>
                </c:pt>
                <c:pt idx="676">
                  <c:v>9.9123352072860715E-3</c:v>
                </c:pt>
                <c:pt idx="677">
                  <c:v>9.955554443960013E-3</c:v>
                </c:pt>
                <c:pt idx="678">
                  <c:v>9.9986757927739145E-3</c:v>
                </c:pt>
                <c:pt idx="679">
                  <c:v>1.0041699253565683E-2</c:v>
                </c:pt>
                <c:pt idx="680">
                  <c:v>1.0084624826497413E-2</c:v>
                </c:pt>
                <c:pt idx="681">
                  <c:v>1.0127452511325963E-2</c:v>
                </c:pt>
                <c:pt idx="682">
                  <c:v>1.0170182308213427E-2</c:v>
                </c:pt>
                <c:pt idx="683">
                  <c:v>1.0212814216997712E-2</c:v>
                </c:pt>
                <c:pt idx="684">
                  <c:v>1.0255348237678819E-2</c:v>
                </c:pt>
                <c:pt idx="685">
                  <c:v>1.02977843701757E-2</c:v>
                </c:pt>
                <c:pt idx="686">
                  <c:v>1.0340122614569403E-2</c:v>
                </c:pt>
                <c:pt idx="687">
                  <c:v>1.0382362970616787E-2</c:v>
                </c:pt>
                <c:pt idx="688">
                  <c:v>1.0424505438560994E-2</c:v>
                </c:pt>
                <c:pt idx="689">
                  <c:v>1.0466550018158882E-2</c:v>
                </c:pt>
                <c:pt idx="690">
                  <c:v>1.0508496709491499E-2</c:v>
                </c:pt>
                <c:pt idx="691">
                  <c:v>1.0550345512477799E-2</c:v>
                </c:pt>
                <c:pt idx="692">
                  <c:v>1.0592096427117781E-2</c:v>
                </c:pt>
                <c:pt idx="693">
                  <c:v>1.0633749453249353E-2</c:v>
                </c:pt>
                <c:pt idx="694">
                  <c:v>1.0675304591034607E-2</c:v>
                </c:pt>
                <c:pt idx="695">
                  <c:v>1.0716761840311451E-2</c:v>
                </c:pt>
                <c:pt idx="696">
                  <c:v>1.0764021690292669E-2</c:v>
                </c:pt>
                <c:pt idx="697">
                  <c:v>1.0805269178422172E-2</c:v>
                </c:pt>
                <c:pt idx="698">
                  <c:v>1.0846418777881173E-2</c:v>
                </c:pt>
                <c:pt idx="699">
                  <c:v>1.0887470488912809E-2</c:v>
                </c:pt>
                <c:pt idx="700">
                  <c:v>1.0928424311111851E-2</c:v>
                </c:pt>
                <c:pt idx="701">
                  <c:v>1.0969280244802482E-2</c:v>
                </c:pt>
                <c:pt idx="702">
                  <c:v>1.1010038289660518E-2</c:v>
                </c:pt>
                <c:pt idx="703">
                  <c:v>1.1050698445767004E-2</c:v>
                </c:pt>
                <c:pt idx="704">
                  <c:v>1.1091260713121942E-2</c:v>
                </c:pt>
                <c:pt idx="705">
                  <c:v>1.1131725091725331E-2</c:v>
                </c:pt>
                <c:pt idx="706">
                  <c:v>1.1172091581415078E-2</c:v>
                </c:pt>
                <c:pt idx="707">
                  <c:v>1.121236018227223E-2</c:v>
                </c:pt>
                <c:pt idx="708">
                  <c:v>1.125253089421574E-2</c:v>
                </c:pt>
                <c:pt idx="709">
                  <c:v>1.1292603717164562E-2</c:v>
                </c:pt>
                <c:pt idx="710">
                  <c:v>1.1332578651118697E-2</c:v>
                </c:pt>
                <c:pt idx="711">
                  <c:v>1.1372455696159189E-2</c:v>
                </c:pt>
                <c:pt idx="712">
                  <c:v>1.1412234852204994E-2</c:v>
                </c:pt>
                <c:pt idx="713">
                  <c:v>1.1451916119012973E-2</c:v>
                </c:pt>
                <c:pt idx="714">
                  <c:v>1.1491499496826263E-2</c:v>
                </c:pt>
                <c:pt idx="715">
                  <c:v>1.1530984985482773E-2</c:v>
                </c:pt>
                <c:pt idx="716">
                  <c:v>1.1570372584982502E-2</c:v>
                </c:pt>
                <c:pt idx="717">
                  <c:v>1.1609662295244405E-2</c:v>
                </c:pt>
                <c:pt idx="718">
                  <c:v>1.1648854116349527E-2</c:v>
                </c:pt>
                <c:pt idx="719">
                  <c:v>1.1687948048135777E-2</c:v>
                </c:pt>
                <c:pt idx="720">
                  <c:v>1.1726944090603153E-2</c:v>
                </c:pt>
                <c:pt idx="721">
                  <c:v>1.1765842243832703E-2</c:v>
                </c:pt>
                <c:pt idx="722">
                  <c:v>1.1804642507662333E-2</c:v>
                </c:pt>
                <c:pt idx="723">
                  <c:v>1.1843339163142286E-2</c:v>
                </c:pt>
                <c:pt idx="724">
                  <c:v>1.1881772079841424E-2</c:v>
                </c:pt>
                <c:pt idx="725">
                  <c:v>1.1919866911331845E-2</c:v>
                </c:pt>
                <c:pt idx="726">
                  <c:v>1.1957623657451455E-2</c:v>
                </c:pt>
                <c:pt idx="727">
                  <c:v>1.1995042318119209E-2</c:v>
                </c:pt>
                <c:pt idx="728">
                  <c:v>1.2032122893335107E-2</c:v>
                </c:pt>
                <c:pt idx="729">
                  <c:v>1.2068865382937055E-2</c:v>
                </c:pt>
                <c:pt idx="730">
                  <c:v>1.2105269786762962E-2</c:v>
                </c:pt>
                <c:pt idx="731">
                  <c:v>1.2141336104731781E-2</c:v>
                </c:pt>
                <c:pt idx="732">
                  <c:v>1.2177064336843513E-2</c:v>
                </c:pt>
                <c:pt idx="733">
                  <c:v>1.2212454482855017E-2</c:v>
                </c:pt>
                <c:pt idx="734">
                  <c:v>1.2247506542685249E-2</c:v>
                </c:pt>
                <c:pt idx="735">
                  <c:v>1.2282220516334208E-2</c:v>
                </c:pt>
                <c:pt idx="736">
                  <c:v>1.2316596403720848E-2</c:v>
                </c:pt>
                <c:pt idx="737">
                  <c:v>1.2350634204602029E-2</c:v>
                </c:pt>
                <c:pt idx="738">
                  <c:v>1.2384333918977752E-2</c:v>
                </c:pt>
                <c:pt idx="739">
                  <c:v>1.2417695546766971E-2</c:v>
                </c:pt>
                <c:pt idx="740">
                  <c:v>1.245071908788864E-2</c:v>
                </c:pt>
                <c:pt idx="741">
                  <c:v>1.2483404542099619E-2</c:v>
                </c:pt>
                <c:pt idx="742">
                  <c:v>1.2515751909480954E-2</c:v>
                </c:pt>
                <c:pt idx="743">
                  <c:v>1.2547761189951601E-2</c:v>
                </c:pt>
                <c:pt idx="744">
                  <c:v>1.2579432383268419E-2</c:v>
                </c:pt>
                <c:pt idx="745">
                  <c:v>1.2610765489512454E-2</c:v>
                </c:pt>
                <c:pt idx="746">
                  <c:v>1.2641760508440569E-2</c:v>
                </c:pt>
                <c:pt idx="747">
                  <c:v>1.267241744013381E-2</c:v>
                </c:pt>
                <c:pt idx="748">
                  <c:v>1.2702736284349037E-2</c:v>
                </c:pt>
                <c:pt idx="749">
                  <c:v>1.273271704108625E-2</c:v>
                </c:pt>
                <c:pt idx="750">
                  <c:v>1.2762359710264404E-2</c:v>
                </c:pt>
                <c:pt idx="751">
                  <c:v>1.2791664291802451E-2</c:v>
                </c:pt>
                <c:pt idx="752">
                  <c:v>1.2820630785457254E-2</c:v>
                </c:pt>
                <c:pt idx="753">
                  <c:v>1.2849259191471951E-2</c:v>
                </c:pt>
                <c:pt idx="754">
                  <c:v>1.2877549509522357E-2</c:v>
                </c:pt>
                <c:pt idx="755">
                  <c:v>1.2905501739527425E-2</c:v>
                </c:pt>
                <c:pt idx="756">
                  <c:v>1.2933115881568202E-2</c:v>
                </c:pt>
                <c:pt idx="757">
                  <c:v>1.296039193540155E-2</c:v>
                </c:pt>
                <c:pt idx="758">
                  <c:v>1.2987329901027467E-2</c:v>
                </c:pt>
                <c:pt idx="759">
                  <c:v>1.3013929778364908E-2</c:v>
                </c:pt>
                <c:pt idx="760">
                  <c:v>1.3040191567413872E-2</c:v>
                </c:pt>
                <c:pt idx="761">
                  <c:v>1.3066115268012268E-2</c:v>
                </c:pt>
                <c:pt idx="762">
                  <c:v>1.3091700879998003E-2</c:v>
                </c:pt>
                <c:pt idx="763">
                  <c:v>1.3116948403533168E-2</c:v>
                </c:pt>
                <c:pt idx="764">
                  <c:v>1.3141857838374627E-2</c:v>
                </c:pt>
                <c:pt idx="765">
                  <c:v>1.3166429184522377E-2</c:v>
                </c:pt>
                <c:pt idx="766">
                  <c:v>1.3190662441814327E-2</c:v>
                </c:pt>
                <c:pt idx="767">
                  <c:v>1.3214557610331523E-2</c:v>
                </c:pt>
                <c:pt idx="768">
                  <c:v>1.3238114689911873E-2</c:v>
                </c:pt>
                <c:pt idx="769">
                  <c:v>1.3261333680555376E-2</c:v>
                </c:pt>
                <c:pt idx="770">
                  <c:v>1.328421458209994E-2</c:v>
                </c:pt>
                <c:pt idx="771">
                  <c:v>1.3306757394545565E-2</c:v>
                </c:pt>
                <c:pt idx="772">
                  <c:v>1.3328962117811205E-2</c:v>
                </c:pt>
                <c:pt idx="773">
                  <c:v>1.3350828751815813E-2</c:v>
                </c:pt>
                <c:pt idx="774">
                  <c:v>1.337235729655939E-2</c:v>
                </c:pt>
                <c:pt idx="775">
                  <c:v>1.3393548849408576E-2</c:v>
                </c:pt>
                <c:pt idx="776">
                  <c:v>1.3414585598026108E-2</c:v>
                </c:pt>
                <c:pt idx="777">
                  <c:v>1.3435606926535115E-2</c:v>
                </c:pt>
                <c:pt idx="778">
                  <c:v>1.3456612835178738E-2</c:v>
                </c:pt>
                <c:pt idx="779">
                  <c:v>1.3477603323794884E-2</c:v>
                </c:pt>
                <c:pt idx="780">
                  <c:v>1.3498578392545646E-2</c:v>
                </c:pt>
                <c:pt idx="781">
                  <c:v>1.351953804126893E-2</c:v>
                </c:pt>
                <c:pt idx="782">
                  <c:v>1.3540482270045784E-2</c:v>
                </c:pt>
                <c:pt idx="783">
                  <c:v>1.3561411078876207E-2</c:v>
                </c:pt>
                <c:pt idx="784">
                  <c:v>1.3582324467760198E-2</c:v>
                </c:pt>
                <c:pt idx="785">
                  <c:v>1.3603222436616713E-2</c:v>
                </c:pt>
                <c:pt idx="786">
                  <c:v>1.3624104985526797E-2</c:v>
                </c:pt>
                <c:pt idx="787">
                  <c:v>1.3644972114409404E-2</c:v>
                </c:pt>
                <c:pt idx="788">
                  <c:v>1.366582382334558E-2</c:v>
                </c:pt>
                <c:pt idx="789">
                  <c:v>1.3686660112335325E-2</c:v>
                </c:pt>
                <c:pt idx="790">
                  <c:v>1.3707480981297593E-2</c:v>
                </c:pt>
                <c:pt idx="791">
                  <c:v>1.3728286430232384E-2</c:v>
                </c:pt>
                <c:pt idx="792">
                  <c:v>1.3749076459220744E-2</c:v>
                </c:pt>
                <c:pt idx="793">
                  <c:v>1.3769851068262673E-2</c:v>
                </c:pt>
                <c:pt idx="794">
                  <c:v>1.3790610257196079E-2</c:v>
                </c:pt>
                <c:pt idx="795">
                  <c:v>1.38113540262641E-2</c:v>
                </c:pt>
                <c:pt idx="796">
                  <c:v>1.3832082375223598E-2</c:v>
                </c:pt>
                <c:pt idx="797">
                  <c:v>1.3852795304236665E-2</c:v>
                </c:pt>
                <c:pt idx="798">
                  <c:v>1.3873492813141208E-2</c:v>
                </c:pt>
                <c:pt idx="799">
                  <c:v>1.3894174902099321E-2</c:v>
                </c:pt>
                <c:pt idx="800">
                  <c:v>1.3914841571111003E-2</c:v>
                </c:pt>
                <c:pt idx="801">
                  <c:v>1.3935492820095208E-2</c:v>
                </c:pt>
                <c:pt idx="802">
                  <c:v>1.3956128648970889E-2</c:v>
                </c:pt>
                <c:pt idx="803">
                  <c:v>1.397674905790014E-2</c:v>
                </c:pt>
                <c:pt idx="804">
                  <c:v>1.3997354046801913E-2</c:v>
                </c:pt>
                <c:pt idx="805">
                  <c:v>1.4017943615676209E-2</c:v>
                </c:pt>
                <c:pt idx="806">
                  <c:v>1.4038517764523029E-2</c:v>
                </c:pt>
                <c:pt idx="807">
                  <c:v>1.4059076493342371E-2</c:v>
                </c:pt>
                <c:pt idx="808">
                  <c:v>1.4079619802053189E-2</c:v>
                </c:pt>
                <c:pt idx="809">
                  <c:v>1.4100147690817577E-2</c:v>
                </c:pt>
                <c:pt idx="810">
                  <c:v>1.4120660159554488E-2</c:v>
                </c:pt>
                <c:pt idx="811">
                  <c:v>1.4141157208101829E-2</c:v>
                </c:pt>
                <c:pt idx="812">
                  <c:v>1.4161638836783785E-2</c:v>
                </c:pt>
                <c:pt idx="813">
                  <c:v>1.4182105045357218E-2</c:v>
                </c:pt>
                <c:pt idx="814">
                  <c:v>1.4202555833822128E-2</c:v>
                </c:pt>
                <c:pt idx="815">
                  <c:v>1.4222991202340607E-2</c:v>
                </c:pt>
                <c:pt idx="816">
                  <c:v>1.4243411150750562E-2</c:v>
                </c:pt>
                <c:pt idx="817">
                  <c:v>1.4263815679051994E-2</c:v>
                </c:pt>
                <c:pt idx="818">
                  <c:v>1.4284204787406996E-2</c:v>
                </c:pt>
                <c:pt idx="819">
                  <c:v>1.4304578475572427E-2</c:v>
                </c:pt>
                <c:pt idx="820">
                  <c:v>1.4324936743791428E-2</c:v>
                </c:pt>
                <c:pt idx="821">
                  <c:v>1.4345279591901905E-2</c:v>
                </c:pt>
                <c:pt idx="822">
                  <c:v>1.4365607019903859E-2</c:v>
                </c:pt>
                <c:pt idx="823">
                  <c:v>1.4385919027878336E-2</c:v>
                </c:pt>
                <c:pt idx="824">
                  <c:v>1.4406215615744289E-2</c:v>
                </c:pt>
                <c:pt idx="825">
                  <c:v>1.4426496783582765E-2</c:v>
                </c:pt>
                <c:pt idx="826">
                  <c:v>1.4446762531312718E-2</c:v>
                </c:pt>
                <c:pt idx="827">
                  <c:v>1.4467012858934147E-2</c:v>
                </c:pt>
                <c:pt idx="828">
                  <c:v>1.4487213277769584E-2</c:v>
                </c:pt>
                <c:pt idx="829">
                  <c:v>1.4507289504201992E-2</c:v>
                </c:pt>
                <c:pt idx="830">
                  <c:v>1.4527238885343463E-2</c:v>
                </c:pt>
                <c:pt idx="831">
                  <c:v>1.454706142111295E-2</c:v>
                </c:pt>
                <c:pt idx="832">
                  <c:v>1.4566757111510453E-2</c:v>
                </c:pt>
                <c:pt idx="833">
                  <c:v>1.4586325956454926E-2</c:v>
                </c:pt>
                <c:pt idx="834">
                  <c:v>1.4605767955946369E-2</c:v>
                </c:pt>
                <c:pt idx="835">
                  <c:v>1.4625083110065829E-2</c:v>
                </c:pt>
                <c:pt idx="836">
                  <c:v>1.4644271418732258E-2</c:v>
                </c:pt>
                <c:pt idx="837">
                  <c:v>1.466333288186461E-2</c:v>
                </c:pt>
                <c:pt idx="838">
                  <c:v>1.4682267499543933E-2</c:v>
                </c:pt>
                <c:pt idx="839">
                  <c:v>1.4701075271689179E-2</c:v>
                </c:pt>
                <c:pt idx="840">
                  <c:v>1.4719756198219303E-2</c:v>
                </c:pt>
                <c:pt idx="841">
                  <c:v>1.4738310279296396E-2</c:v>
                </c:pt>
                <c:pt idx="842">
                  <c:v>1.4756737514677321E-2</c:v>
                </c:pt>
                <c:pt idx="843">
                  <c:v>1.4775037904524169E-2</c:v>
                </c:pt>
                <c:pt idx="844">
                  <c:v>1.4793211448755894E-2</c:v>
                </c:pt>
                <c:pt idx="845">
                  <c:v>1.4811258147291451E-2</c:v>
                </c:pt>
                <c:pt idx="846">
                  <c:v>1.4829178000211884E-2</c:v>
                </c:pt>
                <c:pt idx="847">
                  <c:v>1.4846971007436149E-2</c:v>
                </c:pt>
                <c:pt idx="848">
                  <c:v>1.4864637168964245E-2</c:v>
                </c:pt>
                <c:pt idx="849">
                  <c:v>1.4882176484796172E-2</c:v>
                </c:pt>
                <c:pt idx="850">
                  <c:v>1.489958895493193E-2</c:v>
                </c:pt>
                <c:pt idx="851">
                  <c:v>1.4916874579290473E-2</c:v>
                </c:pt>
                <c:pt idx="852">
                  <c:v>1.4941959062184653E-2</c:v>
                </c:pt>
                <c:pt idx="853">
                  <c:v>1.4958938023274714E-2</c:v>
                </c:pt>
                <c:pt idx="854">
                  <c:v>1.4975790129726498E-2</c:v>
                </c:pt>
                <c:pt idx="855">
                  <c:v>1.4992515381458961E-2</c:v>
                </c:pt>
                <c:pt idx="856">
                  <c:v>1.5009113778445087E-2</c:v>
                </c:pt>
                <c:pt idx="857">
                  <c:v>1.5025585320657862E-2</c:v>
                </c:pt>
                <c:pt idx="858">
                  <c:v>1.5041930007989222E-2</c:v>
                </c:pt>
                <c:pt idx="859">
                  <c:v>1.5058147840439167E-2</c:v>
                </c:pt>
                <c:pt idx="860">
                  <c:v>1.5074238817926654E-2</c:v>
                </c:pt>
                <c:pt idx="861">
                  <c:v>1.5090202940424662E-2</c:v>
                </c:pt>
                <c:pt idx="862">
                  <c:v>1.5106040207879166E-2</c:v>
                </c:pt>
                <c:pt idx="863">
                  <c:v>1.5121750620209116E-2</c:v>
                </c:pt>
                <c:pt idx="864">
                  <c:v>1.5137334177387498E-2</c:v>
                </c:pt>
                <c:pt idx="865">
                  <c:v>1.5152790879387295E-2</c:v>
                </c:pt>
                <c:pt idx="866">
                  <c:v>1.5168120726127464E-2</c:v>
                </c:pt>
                <c:pt idx="867">
                  <c:v>1.518332371755397E-2</c:v>
                </c:pt>
                <c:pt idx="868">
                  <c:v>1.5204189740452012E-2</c:v>
                </c:pt>
                <c:pt idx="869">
                  <c:v>1.5219083413101631E-2</c:v>
                </c:pt>
                <c:pt idx="870">
                  <c:v>1.5233850239730895E-2</c:v>
                </c:pt>
                <c:pt idx="871">
                  <c:v>1.5248490220177713E-2</c:v>
                </c:pt>
                <c:pt idx="872">
                  <c:v>1.5263003354604177E-2</c:v>
                </c:pt>
                <c:pt idx="873">
                  <c:v>1.5277389642848194E-2</c:v>
                </c:pt>
                <c:pt idx="874">
                  <c:v>1.5291649084909764E-2</c:v>
                </c:pt>
                <c:pt idx="875">
                  <c:v>1.5305781680869934E-2</c:v>
                </c:pt>
                <c:pt idx="876">
                  <c:v>1.5319787430647658E-2</c:v>
                </c:pt>
                <c:pt idx="877">
                  <c:v>1.5333666334161888E-2</c:v>
                </c:pt>
                <c:pt idx="878">
                  <c:v>1.5347418391574719E-2</c:v>
                </c:pt>
                <c:pt idx="879">
                  <c:v>1.5361040312082963E-2</c:v>
                </c:pt>
                <c:pt idx="880">
                  <c:v>1.537443995749288E-2</c:v>
                </c:pt>
                <c:pt idx="881">
                  <c:v>1.5387574549227123E-2</c:v>
                </c:pt>
                <c:pt idx="882">
                  <c:v>1.5400444087366738E-2</c:v>
                </c:pt>
                <c:pt idx="883">
                  <c:v>1.5413048571830679E-2</c:v>
                </c:pt>
                <c:pt idx="884">
                  <c:v>1.5425388002699991E-2</c:v>
                </c:pt>
                <c:pt idx="885">
                  <c:v>1.5437462379812583E-2</c:v>
                </c:pt>
                <c:pt idx="886">
                  <c:v>1.5449271703168455E-2</c:v>
                </c:pt>
                <c:pt idx="887">
                  <c:v>1.5460815972767605E-2</c:v>
                </c:pt>
                <c:pt idx="888">
                  <c:v>1.5472095188610036E-2</c:v>
                </c:pt>
                <c:pt idx="889">
                  <c:v>1.5483109350533653E-2</c:v>
                </c:pt>
                <c:pt idx="890">
                  <c:v>1.5493858458700549E-2</c:v>
                </c:pt>
                <c:pt idx="891">
                  <c:v>1.5504342512948632E-2</c:v>
                </c:pt>
                <c:pt idx="892">
                  <c:v>1.5514561513439995E-2</c:v>
                </c:pt>
                <c:pt idx="893">
                  <c:v>1.5524515459850452E-2</c:v>
                </c:pt>
                <c:pt idx="894">
                  <c:v>1.5534204352423142E-2</c:v>
                </c:pt>
                <c:pt idx="895">
                  <c:v>1.5543628191077019E-2</c:v>
                </c:pt>
                <c:pt idx="896">
                  <c:v>1.555278697564999E-2</c:v>
                </c:pt>
                <c:pt idx="897">
                  <c:v>1.5561680706385195E-2</c:v>
                </c:pt>
                <c:pt idx="898">
                  <c:v>1.5570309383039493E-2</c:v>
                </c:pt>
                <c:pt idx="899">
                  <c:v>1.5578673005693933E-2</c:v>
                </c:pt>
                <c:pt idx="900">
                  <c:v>1.5586771574267466E-2</c:v>
                </c:pt>
                <c:pt idx="901">
                  <c:v>1.5594605088679048E-2</c:v>
                </c:pt>
                <c:pt idx="902">
                  <c:v>1.5602173549171816E-2</c:v>
                </c:pt>
                <c:pt idx="903">
                  <c:v>1.5609476955502632E-2</c:v>
                </c:pt>
                <c:pt idx="904">
                  <c:v>1.5616515307752543E-2</c:v>
                </c:pt>
                <c:pt idx="905">
                  <c:v>1.5623288605759456E-2</c:v>
                </c:pt>
                <c:pt idx="906">
                  <c:v>1.5629796849766509E-2</c:v>
                </c:pt>
                <c:pt idx="907">
                  <c:v>1.5636040039611609E-2</c:v>
                </c:pt>
                <c:pt idx="908">
                  <c:v>1.5642018175213712E-2</c:v>
                </c:pt>
                <c:pt idx="909">
                  <c:v>1.5647731256572817E-2</c:v>
                </c:pt>
                <c:pt idx="910">
                  <c:v>1.5653179283851015E-2</c:v>
                </c:pt>
                <c:pt idx="911">
                  <c:v>1.5658362256886216E-2</c:v>
                </c:pt>
                <c:pt idx="912">
                  <c:v>1.5663280175678418E-2</c:v>
                </c:pt>
                <c:pt idx="913">
                  <c:v>1.5667933040227622E-2</c:v>
                </c:pt>
                <c:pt idx="914">
                  <c:v>1.5672320850533827E-2</c:v>
                </c:pt>
                <c:pt idx="915">
                  <c:v>1.5676443606678081E-2</c:v>
                </c:pt>
                <c:pt idx="916">
                  <c:v>1.568030130849829E-2</c:v>
                </c:pt>
                <c:pt idx="917">
                  <c:v>1.5683893956075501E-2</c:v>
                </c:pt>
                <c:pt idx="918">
                  <c:v>1.5687221549328667E-2</c:v>
                </c:pt>
                <c:pt idx="919">
                  <c:v>1.5690284088338835E-2</c:v>
                </c:pt>
                <c:pt idx="920">
                  <c:v>1.5693081573024958E-2</c:v>
                </c:pt>
                <c:pt idx="921">
                  <c:v>1.5695614003387037E-2</c:v>
                </c:pt>
                <c:pt idx="922">
                  <c:v>1.5697881379506118E-2</c:v>
                </c:pt>
                <c:pt idx="923">
                  <c:v>1.56998837013822E-2</c:v>
                </c:pt>
                <c:pt idx="924">
                  <c:v>1.5701620968853192E-2</c:v>
                </c:pt>
                <c:pt idx="925">
                  <c:v>1.5703093182000138E-2</c:v>
                </c:pt>
                <c:pt idx="926">
                  <c:v>1.5704300340904087E-2</c:v>
                </c:pt>
                <c:pt idx="927">
                  <c:v>1.5705242445402945E-2</c:v>
                </c:pt>
                <c:pt idx="928">
                  <c:v>1.5705919495658804E-2</c:v>
                </c:pt>
                <c:pt idx="929">
                  <c:v>1.5706331491509573E-2</c:v>
                </c:pt>
                <c:pt idx="930">
                  <c:v>1.5706478433117343E-2</c:v>
                </c:pt>
                <c:pt idx="931">
                  <c:v>1.5706366370992209E-2</c:v>
                </c:pt>
                <c:pt idx="932">
                  <c:v>1.5706164722982807E-2</c:v>
                </c:pt>
                <c:pt idx="933">
                  <c:v>1.5705952147503366E-2</c:v>
                </c:pt>
                <c:pt idx="934">
                  <c:v>1.5705728644472838E-2</c:v>
                </c:pt>
                <c:pt idx="935">
                  <c:v>1.5705494213891225E-2</c:v>
                </c:pt>
                <c:pt idx="936">
                  <c:v>1.5705248855839571E-2</c:v>
                </c:pt>
                <c:pt idx="937">
                  <c:v>1.5704992570074738E-2</c:v>
                </c:pt>
                <c:pt idx="938">
                  <c:v>1.5704725356920912E-2</c:v>
                </c:pt>
                <c:pt idx="939">
                  <c:v>1.5704447216134954E-2</c:v>
                </c:pt>
                <c:pt idx="940">
                  <c:v>1.5704158147797909E-2</c:v>
                </c:pt>
                <c:pt idx="941">
                  <c:v>1.5703858151990824E-2</c:v>
                </c:pt>
                <c:pt idx="942">
                  <c:v>1.5703547228632653E-2</c:v>
                </c:pt>
                <c:pt idx="943">
                  <c:v>1.5703225377723395E-2</c:v>
                </c:pt>
                <c:pt idx="944">
                  <c:v>1.5702892599182006E-2</c:v>
                </c:pt>
                <c:pt idx="945">
                  <c:v>1.5702548893170576E-2</c:v>
                </c:pt>
                <c:pt idx="946">
                  <c:v>1.570219425960806E-2</c:v>
                </c:pt>
                <c:pt idx="947">
                  <c:v>1.5701828698494458E-2</c:v>
                </c:pt>
                <c:pt idx="948">
                  <c:v>1.5701452209910816E-2</c:v>
                </c:pt>
                <c:pt idx="949">
                  <c:v>1.5701064793695041E-2</c:v>
                </c:pt>
                <c:pt idx="950">
                  <c:v>1.570066644992818E-2</c:v>
                </c:pt>
                <c:pt idx="951">
                  <c:v>1.5700257178691279E-2</c:v>
                </c:pt>
                <c:pt idx="952">
                  <c:v>1.5699836979822246E-2</c:v>
                </c:pt>
                <c:pt idx="953">
                  <c:v>1.5699405853483173E-2</c:v>
                </c:pt>
                <c:pt idx="954">
                  <c:v>1.5698963799593013E-2</c:v>
                </c:pt>
                <c:pt idx="955">
                  <c:v>1.5698510818151767E-2</c:v>
                </c:pt>
                <c:pt idx="956">
                  <c:v>1.5698046909159435E-2</c:v>
                </c:pt>
                <c:pt idx="957">
                  <c:v>1.5697572072616017E-2</c:v>
                </c:pt>
                <c:pt idx="958">
                  <c:v>1.5697086308521513E-2</c:v>
                </c:pt>
                <c:pt idx="959">
                  <c:v>1.5696589616956969E-2</c:v>
                </c:pt>
                <c:pt idx="960">
                  <c:v>1.5696081997760292E-2</c:v>
                </c:pt>
                <c:pt idx="961">
                  <c:v>1.5695563451012529E-2</c:v>
                </c:pt>
                <c:pt idx="962">
                  <c:v>1.5695033976875772E-2</c:v>
                </c:pt>
                <c:pt idx="963">
                  <c:v>1.5694493575025836E-2</c:v>
                </c:pt>
                <c:pt idx="964">
                  <c:v>1.5693942245705861E-2</c:v>
                </c:pt>
                <c:pt idx="965">
                  <c:v>1.5693379988834799E-2</c:v>
                </c:pt>
                <c:pt idx="966">
                  <c:v>1.5692806804412651E-2</c:v>
                </c:pt>
                <c:pt idx="967">
                  <c:v>1.5692222692439417E-2</c:v>
                </c:pt>
                <c:pt idx="968">
                  <c:v>1.5691627652915097E-2</c:v>
                </c:pt>
                <c:pt idx="969">
                  <c:v>1.5691021685920736E-2</c:v>
                </c:pt>
                <c:pt idx="970">
                  <c:v>1.5690404791294243E-2</c:v>
                </c:pt>
                <c:pt idx="971">
                  <c:v>1.5689776969197711E-2</c:v>
                </c:pt>
                <c:pt idx="972">
                  <c:v>1.5689138219469045E-2</c:v>
                </c:pt>
                <c:pt idx="973">
                  <c:v>1.568848854227034E-2</c:v>
                </c:pt>
                <c:pt idx="974">
                  <c:v>1.5687827937520549E-2</c:v>
                </c:pt>
                <c:pt idx="975">
                  <c:v>1.5687156405219671E-2</c:v>
                </c:pt>
                <c:pt idx="976">
                  <c:v>1.5686473945448753E-2</c:v>
                </c:pt>
                <c:pt idx="977">
                  <c:v>1.5685780557964657E-2</c:v>
                </c:pt>
                <c:pt idx="978">
                  <c:v>1.5685076243091567E-2</c:v>
                </c:pt>
                <c:pt idx="979">
                  <c:v>1.5684361000667391E-2</c:v>
                </c:pt>
                <c:pt idx="980">
                  <c:v>1.5683634830611082E-2</c:v>
                </c:pt>
                <c:pt idx="981">
                  <c:v>1.5682897733084733E-2</c:v>
                </c:pt>
                <c:pt idx="982">
                  <c:v>1.5682149708007298E-2</c:v>
                </c:pt>
                <c:pt idx="983">
                  <c:v>1.5681390755378777E-2</c:v>
                </c:pt>
                <c:pt idx="984">
                  <c:v>1.5680620875199169E-2</c:v>
                </c:pt>
                <c:pt idx="985">
                  <c:v>1.5679840067468476E-2</c:v>
                </c:pt>
                <c:pt idx="986">
                  <c:v>1.5679048332186696E-2</c:v>
                </c:pt>
                <c:pt idx="987">
                  <c:v>1.567824566935383E-2</c:v>
                </c:pt>
                <c:pt idx="988">
                  <c:v>1.5677432079050924E-2</c:v>
                </c:pt>
                <c:pt idx="989">
                  <c:v>1.5676607561196931E-2</c:v>
                </c:pt>
                <c:pt idx="990">
                  <c:v>1.5675772115791853E-2</c:v>
                </c:pt>
                <c:pt idx="991">
                  <c:v>1.5674925742835688E-2</c:v>
                </c:pt>
                <c:pt idx="992">
                  <c:v>1.5674068442328437E-2</c:v>
                </c:pt>
                <c:pt idx="993">
                  <c:v>1.56732002142701E-2</c:v>
                </c:pt>
                <c:pt idx="994">
                  <c:v>1.5672321058660676E-2</c:v>
                </c:pt>
                <c:pt idx="995">
                  <c:v>1.5671430975581213E-2</c:v>
                </c:pt>
                <c:pt idx="996">
                  <c:v>1.5670529964869617E-2</c:v>
                </c:pt>
                <c:pt idx="997">
                  <c:v>1.5669618026769028E-2</c:v>
                </c:pt>
                <c:pt idx="998">
                  <c:v>1.5668695160955259E-2</c:v>
                </c:pt>
                <c:pt idx="999">
                  <c:v>1.5667761367671451E-2</c:v>
                </c:pt>
                <c:pt idx="1000">
                  <c:v>1.5666816646917603E-2</c:v>
                </c:pt>
                <c:pt idx="1001">
                  <c:v>1.5665860998531622E-2</c:v>
                </c:pt>
                <c:pt idx="1002">
                  <c:v>1.5664894422594555E-2</c:v>
                </c:pt>
                <c:pt idx="1003">
                  <c:v>1.5663916919106402E-2</c:v>
                </c:pt>
                <c:pt idx="1004">
                  <c:v>1.5662928488148209E-2</c:v>
                </c:pt>
                <c:pt idx="1005">
                  <c:v>1.566192912963893E-2</c:v>
                </c:pt>
                <c:pt idx="1006">
                  <c:v>1.5660918843497518E-2</c:v>
                </c:pt>
                <c:pt idx="1007">
                  <c:v>1.5659897629967112E-2</c:v>
                </c:pt>
                <c:pt idx="1008">
                  <c:v>1.5658717148013812E-2</c:v>
                </c:pt>
                <c:pt idx="1009">
                  <c:v>1.5657672518267773E-2</c:v>
                </c:pt>
                <c:pt idx="1010">
                  <c:v>1.5656616960970648E-2</c:v>
                </c:pt>
                <c:pt idx="1011">
                  <c:v>1.5655550476122437E-2</c:v>
                </c:pt>
                <c:pt idx="1012">
                  <c:v>1.5654473063804186E-2</c:v>
                </c:pt>
                <c:pt idx="1013">
                  <c:v>1.5653384723853803E-2</c:v>
                </c:pt>
                <c:pt idx="1014">
                  <c:v>1.5652285456433379E-2</c:v>
                </c:pt>
                <c:pt idx="1015">
                  <c:v>1.5651175261380823E-2</c:v>
                </c:pt>
                <c:pt idx="1016">
                  <c:v>1.5650054138939273E-2</c:v>
                </c:pt>
                <c:pt idx="1017">
                  <c:v>1.5648922088784545E-2</c:v>
                </c:pt>
                <c:pt idx="1018">
                  <c:v>1.5647779111240823E-2</c:v>
                </c:pt>
                <c:pt idx="1019">
                  <c:v>1.5646625206064968E-2</c:v>
                </c:pt>
                <c:pt idx="1020">
                  <c:v>1.5645460373419073E-2</c:v>
                </c:pt>
                <c:pt idx="1021">
                  <c:v>1.5644284613141046E-2</c:v>
                </c:pt>
                <c:pt idx="1022">
                  <c:v>1.5643097925392979E-2</c:v>
                </c:pt>
                <c:pt idx="1023">
                  <c:v>1.5641900310093826E-2</c:v>
                </c:pt>
                <c:pt idx="1024">
                  <c:v>1.5640691767243586E-2</c:v>
                </c:pt>
                <c:pt idx="1025">
                  <c:v>1.5639472296923307E-2</c:v>
                </c:pt>
                <c:pt idx="1026">
                  <c:v>1.5638241898970895E-2</c:v>
                </c:pt>
                <c:pt idx="1027">
                  <c:v>1.5637000573548443E-2</c:v>
                </c:pt>
                <c:pt idx="1028">
                  <c:v>1.5635748320493859E-2</c:v>
                </c:pt>
                <c:pt idx="1029">
                  <c:v>1.5634485139969234E-2</c:v>
                </c:pt>
                <c:pt idx="1030">
                  <c:v>1.563321103197457E-2</c:v>
                </c:pt>
                <c:pt idx="1031">
                  <c:v>1.5631925996347773E-2</c:v>
                </c:pt>
                <c:pt idx="1032">
                  <c:v>1.5630630033250936E-2</c:v>
                </c:pt>
                <c:pt idx="1033">
                  <c:v>1.5629323142521967E-2</c:v>
                </c:pt>
                <c:pt idx="1034">
                  <c:v>1.5628005324322958E-2</c:v>
                </c:pt>
                <c:pt idx="1035">
                  <c:v>1.5626676461785172E-2</c:v>
                </c:pt>
                <c:pt idx="1036">
                  <c:v>1.5625317161425123E-2</c:v>
                </c:pt>
                <c:pt idx="1037">
                  <c:v>1.5623912585938093E-2</c:v>
                </c:pt>
                <c:pt idx="1038">
                  <c:v>1.5622462735567222E-2</c:v>
                </c:pt>
                <c:pt idx="1039">
                  <c:v>1.562096761006937E-2</c:v>
                </c:pt>
                <c:pt idx="1040">
                  <c:v>1.5619427209687675E-2</c:v>
                </c:pt>
                <c:pt idx="1041">
                  <c:v>1.5617841534260046E-2</c:v>
                </c:pt>
                <c:pt idx="1042">
                  <c:v>1.5616210583867529E-2</c:v>
                </c:pt>
                <c:pt idx="1043">
                  <c:v>1.5614534358429077E-2</c:v>
                </c:pt>
                <c:pt idx="1044">
                  <c:v>1.5612812858025737E-2</c:v>
                </c:pt>
                <c:pt idx="1045">
                  <c:v>1.5611046082576463E-2</c:v>
                </c:pt>
                <c:pt idx="1046">
                  <c:v>1.56092340321623E-2</c:v>
                </c:pt>
                <c:pt idx="1047">
                  <c:v>1.5607376706702203E-2</c:v>
                </c:pt>
                <c:pt idx="1048">
                  <c:v>1.5605474106358264E-2</c:v>
                </c:pt>
                <c:pt idx="1049">
                  <c:v>1.5603526230887343E-2</c:v>
                </c:pt>
                <c:pt idx="1050">
                  <c:v>1.5601533080451535E-2</c:v>
                </c:pt>
                <c:pt idx="1051">
                  <c:v>1.5599494655050838E-2</c:v>
                </c:pt>
                <c:pt idx="1052">
                  <c:v>1.5597410954685254E-2</c:v>
                </c:pt>
                <c:pt idx="1053">
                  <c:v>1.559528197935478E-2</c:v>
                </c:pt>
                <c:pt idx="1054">
                  <c:v>1.5593107728897326E-2</c:v>
                </c:pt>
                <c:pt idx="1055">
                  <c:v>1.559088820355603E-2</c:v>
                </c:pt>
                <c:pt idx="1056">
                  <c:v>1.55886234031688E-2</c:v>
                </c:pt>
                <c:pt idx="1057">
                  <c:v>1.5586313327816681E-2</c:v>
                </c:pt>
                <c:pt idx="1058">
                  <c:v>1.5583957977418628E-2</c:v>
                </c:pt>
                <c:pt idx="1059">
                  <c:v>1.5581557352136732E-2</c:v>
                </c:pt>
                <c:pt idx="1060">
                  <c:v>1.5579111451727856E-2</c:v>
                </c:pt>
                <c:pt idx="1061">
                  <c:v>1.5576620276435138E-2</c:v>
                </c:pt>
                <c:pt idx="1062">
                  <c:v>1.5574083826177532E-2</c:v>
                </c:pt>
                <c:pt idx="1063">
                  <c:v>1.5571502100873991E-2</c:v>
                </c:pt>
                <c:pt idx="1064">
                  <c:v>1.5568875100605561E-2</c:v>
                </c:pt>
                <c:pt idx="1065">
                  <c:v>1.5566202825372244E-2</c:v>
                </c:pt>
                <c:pt idx="1066">
                  <c:v>1.5563485275174038E-2</c:v>
                </c:pt>
                <c:pt idx="1067">
                  <c:v>1.5560722449929898E-2</c:v>
                </c:pt>
                <c:pt idx="1068">
                  <c:v>1.5557914349720869E-2</c:v>
                </c:pt>
                <c:pt idx="1069">
                  <c:v>1.5555060974546953E-2</c:v>
                </c:pt>
                <c:pt idx="1070">
                  <c:v>1.5552162324408147E-2</c:v>
                </c:pt>
                <c:pt idx="1071">
                  <c:v>1.5549218399304454E-2</c:v>
                </c:pt>
                <c:pt idx="1072">
                  <c:v>1.5546229199154826E-2</c:v>
                </c:pt>
                <c:pt idx="1073">
                  <c:v>1.554319472404031E-2</c:v>
                </c:pt>
                <c:pt idx="1074">
                  <c:v>1.5540114974041952E-2</c:v>
                </c:pt>
                <c:pt idx="1075">
                  <c:v>1.5536989948997659E-2</c:v>
                </c:pt>
                <c:pt idx="1076">
                  <c:v>1.5533819648988478E-2</c:v>
                </c:pt>
                <c:pt idx="1077">
                  <c:v>1.5530604074014409E-2</c:v>
                </c:pt>
                <c:pt idx="1078">
                  <c:v>1.5527343224156498E-2</c:v>
                </c:pt>
                <c:pt idx="1079">
                  <c:v>1.5524037099252652E-2</c:v>
                </c:pt>
                <c:pt idx="1080">
                  <c:v>1.5520685699302872E-2</c:v>
                </c:pt>
                <c:pt idx="1081">
                  <c:v>1.5517289024550296E-2</c:v>
                </c:pt>
                <c:pt idx="1082">
                  <c:v>1.5513847074670739E-2</c:v>
                </c:pt>
                <c:pt idx="1083">
                  <c:v>1.551035984990734E-2</c:v>
                </c:pt>
                <c:pt idx="1084">
                  <c:v>1.5506827350179053E-2</c:v>
                </c:pt>
                <c:pt idx="1085">
                  <c:v>1.5503249575566924E-2</c:v>
                </c:pt>
                <c:pt idx="1086">
                  <c:v>1.5499626525908861E-2</c:v>
                </c:pt>
                <c:pt idx="1087">
                  <c:v>1.5495958201285909E-2</c:v>
                </c:pt>
                <c:pt idx="1088">
                  <c:v>1.5492244601698069E-2</c:v>
                </c:pt>
                <c:pt idx="1089">
                  <c:v>1.5488485727226387E-2</c:v>
                </c:pt>
                <c:pt idx="1090">
                  <c:v>1.5484681577789816E-2</c:v>
                </c:pt>
                <c:pt idx="1091">
                  <c:v>1.5480832153388357E-2</c:v>
                </c:pt>
                <c:pt idx="1092">
                  <c:v>1.5476937454022011E-2</c:v>
                </c:pt>
                <c:pt idx="1093">
                  <c:v>1.5472997479690775E-2</c:v>
                </c:pt>
                <c:pt idx="1094">
                  <c:v>1.5469012230394652E-2</c:v>
                </c:pt>
                <c:pt idx="1095">
                  <c:v>1.5464981706214687E-2</c:v>
                </c:pt>
                <c:pt idx="1096">
                  <c:v>1.5460905907069833E-2</c:v>
                </c:pt>
                <c:pt idx="1097">
                  <c:v>1.5456784832960091E-2</c:v>
                </c:pt>
                <c:pt idx="1098">
                  <c:v>1.5452618483966507E-2</c:v>
                </c:pt>
                <c:pt idx="1099">
                  <c:v>1.5448406860008035E-2</c:v>
                </c:pt>
                <c:pt idx="1100">
                  <c:v>1.5444149961084674E-2</c:v>
                </c:pt>
                <c:pt idx="1101">
                  <c:v>1.5439847787196426E-2</c:v>
                </c:pt>
                <c:pt idx="1102">
                  <c:v>1.5435500338424335E-2</c:v>
                </c:pt>
                <c:pt idx="1103">
                  <c:v>1.5431107614687356E-2</c:v>
                </c:pt>
                <c:pt idx="1104">
                  <c:v>1.5426669616066535E-2</c:v>
                </c:pt>
                <c:pt idx="1105">
                  <c:v>1.5422186342480826E-2</c:v>
                </c:pt>
                <c:pt idx="1106">
                  <c:v>1.5417657793930228E-2</c:v>
                </c:pt>
                <c:pt idx="1107">
                  <c:v>1.5413083970576835E-2</c:v>
                </c:pt>
                <c:pt idx="1108">
                  <c:v>1.5408464872177507E-2</c:v>
                </c:pt>
                <c:pt idx="1109">
                  <c:v>1.5403800498894338E-2</c:v>
                </c:pt>
                <c:pt idx="1110">
                  <c:v>1.539909085064628E-2</c:v>
                </c:pt>
                <c:pt idx="1111">
                  <c:v>1.539433592751438E-2</c:v>
                </c:pt>
                <c:pt idx="1112">
                  <c:v>1.538884629107562E-2</c:v>
                </c:pt>
                <c:pt idx="1113">
                  <c:v>1.538399435019655E-2</c:v>
                </c:pt>
                <c:pt idx="1114">
                  <c:v>1.5379097134514685E-2</c:v>
                </c:pt>
                <c:pt idx="1115">
                  <c:v>1.5374154643867932E-2</c:v>
                </c:pt>
                <c:pt idx="1116">
                  <c:v>1.5369166878337337E-2</c:v>
                </c:pt>
                <c:pt idx="1117">
                  <c:v>1.5364133837841853E-2</c:v>
                </c:pt>
                <c:pt idx="1118">
                  <c:v>1.5359055522462528E-2</c:v>
                </c:pt>
                <c:pt idx="1119">
                  <c:v>1.5353931932199361E-2</c:v>
                </c:pt>
                <c:pt idx="1120">
                  <c:v>1.5348763067052351E-2</c:v>
                </c:pt>
                <c:pt idx="1121">
                  <c:v>1.53435489270215E-2</c:v>
                </c:pt>
                <c:pt idx="1122">
                  <c:v>1.533828951202576E-2</c:v>
                </c:pt>
                <c:pt idx="1123">
                  <c:v>1.5332984822146178E-2</c:v>
                </c:pt>
                <c:pt idx="1124">
                  <c:v>1.5327634857463801E-2</c:v>
                </c:pt>
                <c:pt idx="1125">
                  <c:v>1.5322239617735489E-2</c:v>
                </c:pt>
                <c:pt idx="1126">
                  <c:v>1.5316799103204382E-2</c:v>
                </c:pt>
                <c:pt idx="1127">
                  <c:v>1.5311313313789432E-2</c:v>
                </c:pt>
                <c:pt idx="1128">
                  <c:v>1.530547614744604E-2</c:v>
                </c:pt>
                <c:pt idx="1129">
                  <c:v>1.5300205910308007E-2</c:v>
                </c:pt>
                <c:pt idx="1130">
                  <c:v>1.5294584296160485E-2</c:v>
                </c:pt>
                <c:pt idx="1131">
                  <c:v>1.5288917407210167E-2</c:v>
                </c:pt>
                <c:pt idx="1132">
                  <c:v>1.5283205243294962E-2</c:v>
                </c:pt>
                <c:pt idx="1133">
                  <c:v>1.5277447804658006E-2</c:v>
                </c:pt>
                <c:pt idx="1134">
                  <c:v>1.5271645091056163E-2</c:v>
                </c:pt>
                <c:pt idx="1135">
                  <c:v>1.5265797102489431E-2</c:v>
                </c:pt>
                <c:pt idx="1136">
                  <c:v>1.5259903839281996E-2</c:v>
                </c:pt>
                <c:pt idx="1137">
                  <c:v>1.5253965301028627E-2</c:v>
                </c:pt>
                <c:pt idx="1138">
                  <c:v>1.5247981487891415E-2</c:v>
                </c:pt>
                <c:pt idx="1139">
                  <c:v>1.5241952400032455E-2</c:v>
                </c:pt>
                <c:pt idx="1140">
                  <c:v>1.5235878037208606E-2</c:v>
                </c:pt>
                <c:pt idx="1141">
                  <c:v>1.5229758399500914E-2</c:v>
                </c:pt>
                <c:pt idx="1142">
                  <c:v>1.5223593486990428E-2</c:v>
                </c:pt>
                <c:pt idx="1143">
                  <c:v>1.5217383299677145E-2</c:v>
                </c:pt>
                <c:pt idx="1144">
                  <c:v>1.5211127837398974E-2</c:v>
                </c:pt>
                <c:pt idx="1145">
                  <c:v>1.5204827100318008E-2</c:v>
                </c:pt>
                <c:pt idx="1146">
                  <c:v>1.5198481088434246E-2</c:v>
                </c:pt>
                <c:pt idx="1147">
                  <c:v>1.5192089801666642E-2</c:v>
                </c:pt>
                <c:pt idx="1148">
                  <c:v>1.5185653240015196E-2</c:v>
                </c:pt>
                <c:pt idx="1149">
                  <c:v>1.5179171403560954E-2</c:v>
                </c:pt>
                <c:pt idx="1150">
                  <c:v>1.5172644292303916E-2</c:v>
                </c:pt>
                <c:pt idx="1151">
                  <c:v>1.5166071906163037E-2</c:v>
                </c:pt>
                <c:pt idx="1152">
                  <c:v>1.5159454245219361E-2</c:v>
                </c:pt>
                <c:pt idx="1153">
                  <c:v>1.5152791309391844E-2</c:v>
                </c:pt>
                <c:pt idx="1154">
                  <c:v>1.5146083098761531E-2</c:v>
                </c:pt>
                <c:pt idx="1155">
                  <c:v>1.5139329613328423E-2</c:v>
                </c:pt>
                <c:pt idx="1156">
                  <c:v>1.5132530853092518E-2</c:v>
                </c:pt>
                <c:pt idx="1157">
                  <c:v>1.5125686818053818E-2</c:v>
                </c:pt>
                <c:pt idx="1158">
                  <c:v>1.5118797508131276E-2</c:v>
                </c:pt>
                <c:pt idx="1159">
                  <c:v>1.5111862923324892E-2</c:v>
                </c:pt>
                <c:pt idx="1160">
                  <c:v>1.5104883063796759E-2</c:v>
                </c:pt>
                <c:pt idx="1161">
                  <c:v>1.509785792946583E-2</c:v>
                </c:pt>
                <c:pt idx="1162">
                  <c:v>1.5090787520332105E-2</c:v>
                </c:pt>
                <c:pt idx="1163">
                  <c:v>1.5083671836395585E-2</c:v>
                </c:pt>
                <c:pt idx="1164">
                  <c:v>1.507507884744445E-2</c:v>
                </c:pt>
                <c:pt idx="1165">
                  <c:v>1.5067859082064096E-2</c:v>
                </c:pt>
                <c:pt idx="1166">
                  <c:v>1.5060594038422971E-2</c:v>
                </c:pt>
                <c:pt idx="1167">
                  <c:v>1.5053283716548092E-2</c:v>
                </c:pt>
                <c:pt idx="1168">
                  <c:v>1.5045928116439457E-2</c:v>
                </c:pt>
                <c:pt idx="1169">
                  <c:v>1.5038527238124082E-2</c:v>
                </c:pt>
                <c:pt idx="1170">
                  <c:v>1.5031081081574953E-2</c:v>
                </c:pt>
                <c:pt idx="1171">
                  <c:v>1.5023589646819085E-2</c:v>
                </c:pt>
                <c:pt idx="1172">
                  <c:v>1.5016052933856477E-2</c:v>
                </c:pt>
                <c:pt idx="1173">
                  <c:v>1.5008470942741161E-2</c:v>
                </c:pt>
                <c:pt idx="1174">
                  <c:v>1.500084367344612E-2</c:v>
                </c:pt>
                <c:pt idx="1175">
                  <c:v>1.499317112594434E-2</c:v>
                </c:pt>
                <c:pt idx="1176">
                  <c:v>1.4985453300289851E-2</c:v>
                </c:pt>
                <c:pt idx="1177">
                  <c:v>1.4977690196509668E-2</c:v>
                </c:pt>
                <c:pt idx="1178">
                  <c:v>1.4969881814522747E-2</c:v>
                </c:pt>
                <c:pt idx="1179">
                  <c:v>1.4958035745026299E-2</c:v>
                </c:pt>
                <c:pt idx="1180">
                  <c:v>1.4950118050679473E-2</c:v>
                </c:pt>
                <c:pt idx="1181">
                  <c:v>1.4942155081610897E-2</c:v>
                </c:pt>
                <c:pt idx="1182">
                  <c:v>1.4934146837739526E-2</c:v>
                </c:pt>
                <c:pt idx="1183">
                  <c:v>1.4926093319227451E-2</c:v>
                </c:pt>
                <c:pt idx="1184">
                  <c:v>1.4917994525831535E-2</c:v>
                </c:pt>
                <c:pt idx="1185">
                  <c:v>1.4909850457794915E-2</c:v>
                </c:pt>
                <c:pt idx="1186">
                  <c:v>1.4901661115036546E-2</c:v>
                </c:pt>
                <c:pt idx="1187">
                  <c:v>1.4893426497394335E-2</c:v>
                </c:pt>
                <c:pt idx="1188">
                  <c:v>1.4885146605192467E-2</c:v>
                </c:pt>
                <c:pt idx="1189">
                  <c:v>1.4876821438187804E-2</c:v>
                </c:pt>
                <c:pt idx="1190">
                  <c:v>1.4868450996380345E-2</c:v>
                </c:pt>
                <c:pt idx="1191">
                  <c:v>1.4860036054491488E-2</c:v>
                </c:pt>
                <c:pt idx="1192">
                  <c:v>1.4851598297750401E-2</c:v>
                </c:pt>
                <c:pt idx="1193">
                  <c:v>1.4843147794698641E-2</c:v>
                </c:pt>
                <c:pt idx="1194">
                  <c:v>1.4834684545255161E-2</c:v>
                </c:pt>
                <c:pt idx="1195">
                  <c:v>1.4826208549338915E-2</c:v>
                </c:pt>
                <c:pt idx="1196">
                  <c:v>1.4817719807111995E-2</c:v>
                </c:pt>
                <c:pt idx="1197">
                  <c:v>1.4809218318412309E-2</c:v>
                </c:pt>
                <c:pt idx="1198">
                  <c:v>1.480070408340195E-2</c:v>
                </c:pt>
                <c:pt idx="1199">
                  <c:v>1.4792177101918824E-2</c:v>
                </c:pt>
                <c:pt idx="1200">
                  <c:v>1.4783637374043979E-2</c:v>
                </c:pt>
                <c:pt idx="1201">
                  <c:v>1.4775084899777413E-2</c:v>
                </c:pt>
                <c:pt idx="1202">
                  <c:v>1.4766519679119128E-2</c:v>
                </c:pt>
                <c:pt idx="1203">
                  <c:v>1.4757941712069123E-2</c:v>
                </c:pt>
                <c:pt idx="1204">
                  <c:v>1.4749350998627397E-2</c:v>
                </c:pt>
                <c:pt idx="1205">
                  <c:v>1.4740747538793952E-2</c:v>
                </c:pt>
                <c:pt idx="1206">
                  <c:v>1.4732131332568787E-2</c:v>
                </c:pt>
                <c:pt idx="1207">
                  <c:v>1.4723502379951903E-2</c:v>
                </c:pt>
                <c:pt idx="1208">
                  <c:v>1.4714860680943298E-2</c:v>
                </c:pt>
                <c:pt idx="1209">
                  <c:v>1.4706206235461927E-2</c:v>
                </c:pt>
                <c:pt idx="1210">
                  <c:v>1.4697539043750929E-2</c:v>
                </c:pt>
                <c:pt idx="1211">
                  <c:v>1.4688859105567165E-2</c:v>
                </c:pt>
                <c:pt idx="1212">
                  <c:v>1.468016642099168E-2</c:v>
                </c:pt>
                <c:pt idx="1213">
                  <c:v>1.4671460990024476E-2</c:v>
                </c:pt>
                <c:pt idx="1214">
                  <c:v>1.4662742812665552E-2</c:v>
                </c:pt>
                <c:pt idx="1215">
                  <c:v>1.4654011888995955E-2</c:v>
                </c:pt>
                <c:pt idx="1216">
                  <c:v>1.4645268218853591E-2</c:v>
                </c:pt>
                <c:pt idx="1217">
                  <c:v>1.4636511802400554E-2</c:v>
                </c:pt>
                <c:pt idx="1218">
                  <c:v>1.4627742639555796E-2</c:v>
                </c:pt>
                <c:pt idx="1219">
                  <c:v>1.4618960730319319E-2</c:v>
                </c:pt>
                <c:pt idx="1220">
                  <c:v>1.4610166074691122E-2</c:v>
                </c:pt>
                <c:pt idx="1221">
                  <c:v>1.4601358672671205E-2</c:v>
                </c:pt>
                <c:pt idx="1222">
                  <c:v>1.4592538524340615E-2</c:v>
                </c:pt>
                <c:pt idx="1223">
                  <c:v>1.4583705629537258E-2</c:v>
                </c:pt>
                <c:pt idx="1224">
                  <c:v>1.4574859988423228E-2</c:v>
                </c:pt>
                <c:pt idx="1225">
                  <c:v>1.4566001600917478E-2</c:v>
                </c:pt>
                <c:pt idx="1226">
                  <c:v>1.4557130467020007E-2</c:v>
                </c:pt>
                <c:pt idx="1227">
                  <c:v>1.4548246586811864E-2</c:v>
                </c:pt>
                <c:pt idx="1228">
                  <c:v>1.4539349960130954E-2</c:v>
                </c:pt>
                <c:pt idx="1229">
                  <c:v>1.453044058713937E-2</c:v>
                </c:pt>
                <c:pt idx="1230">
                  <c:v>1.4521518467756067E-2</c:v>
                </c:pt>
                <c:pt idx="1231">
                  <c:v>1.451258360206209E-2</c:v>
                </c:pt>
                <c:pt idx="1232">
                  <c:v>1.4503635989895347E-2</c:v>
                </c:pt>
                <c:pt idx="1233">
                  <c:v>1.4494675631498977E-2</c:v>
                </c:pt>
                <c:pt idx="1234">
                  <c:v>1.4485702526710886E-2</c:v>
                </c:pt>
                <c:pt idx="1235">
                  <c:v>1.447671667545003E-2</c:v>
                </c:pt>
                <c:pt idx="1236">
                  <c:v>1.4467718077959546E-2</c:v>
                </c:pt>
                <c:pt idx="1237">
                  <c:v>1.4458706733996296E-2</c:v>
                </c:pt>
                <c:pt idx="1238">
                  <c:v>1.4449682643722372E-2</c:v>
                </c:pt>
                <c:pt idx="1239">
                  <c:v>1.4440645807056729E-2</c:v>
                </c:pt>
                <c:pt idx="1240">
                  <c:v>1.4431596223999366E-2</c:v>
                </c:pt>
                <c:pt idx="1241">
                  <c:v>1.4422533894631329E-2</c:v>
                </c:pt>
                <c:pt idx="1242">
                  <c:v>1.4413458818952618E-2</c:v>
                </c:pt>
                <c:pt idx="1243">
                  <c:v>1.4404370996801141E-2</c:v>
                </c:pt>
                <c:pt idx="1244">
                  <c:v>1.4395270428420037E-2</c:v>
                </c:pt>
                <c:pt idx="1245">
                  <c:v>1.4386157113647213E-2</c:v>
                </c:pt>
                <c:pt idx="1246">
                  <c:v>1.4377031052401623E-2</c:v>
                </c:pt>
                <c:pt idx="1247">
                  <c:v>1.4367892245007452E-2</c:v>
                </c:pt>
                <c:pt idx="1248">
                  <c:v>1.4358740691059468E-2</c:v>
                </c:pt>
                <c:pt idx="1249">
                  <c:v>1.4349576390881857E-2</c:v>
                </c:pt>
                <c:pt idx="1250">
                  <c:v>1.4340399344312527E-2</c:v>
                </c:pt>
                <c:pt idx="1251">
                  <c:v>1.4331209551351476E-2</c:v>
                </c:pt>
                <c:pt idx="1252">
                  <c:v>1.4322007012079752E-2</c:v>
                </c:pt>
                <c:pt idx="1253">
                  <c:v>1.4312791726497354E-2</c:v>
                </c:pt>
                <c:pt idx="1254">
                  <c:v>1.4303563694523236E-2</c:v>
                </c:pt>
                <c:pt idx="1255">
                  <c:v>1.4294322916238444E-2</c:v>
                </c:pt>
                <c:pt idx="1256">
                  <c:v>1.4285069391561933E-2</c:v>
                </c:pt>
                <c:pt idx="1257">
                  <c:v>1.4275803120574748E-2</c:v>
                </c:pt>
                <c:pt idx="1258">
                  <c:v>1.426652410327689E-2</c:v>
                </c:pt>
                <c:pt idx="1259">
                  <c:v>1.4257232339587311E-2</c:v>
                </c:pt>
                <c:pt idx="1260">
                  <c:v>1.4247927829587059E-2</c:v>
                </c:pt>
                <c:pt idx="1261">
                  <c:v>1.4238610573195087E-2</c:v>
                </c:pt>
                <c:pt idx="1262">
                  <c:v>1.4229280570492442E-2</c:v>
                </c:pt>
                <c:pt idx="1263">
                  <c:v>1.4219937821479123E-2</c:v>
                </c:pt>
                <c:pt idx="1264">
                  <c:v>1.4210582326074084E-2</c:v>
                </c:pt>
                <c:pt idx="1265">
                  <c:v>1.4201214084358371E-2</c:v>
                </c:pt>
                <c:pt idx="1266">
                  <c:v>1.4191833096331985E-2</c:v>
                </c:pt>
                <c:pt idx="1267">
                  <c:v>1.4182439361913879E-2</c:v>
                </c:pt>
                <c:pt idx="1268">
                  <c:v>1.4171688057798004E-2</c:v>
                </c:pt>
                <c:pt idx="1269">
                  <c:v>1.4162267009810714E-2</c:v>
                </c:pt>
                <c:pt idx="1270">
                  <c:v>1.415283321551275E-2</c:v>
                </c:pt>
                <c:pt idx="1271">
                  <c:v>1.4143386674904113E-2</c:v>
                </c:pt>
                <c:pt idx="1272">
                  <c:v>1.4133927387903755E-2</c:v>
                </c:pt>
                <c:pt idx="1273">
                  <c:v>1.4124455354673771E-2</c:v>
                </c:pt>
                <c:pt idx="1274">
                  <c:v>1.4114970575052066E-2</c:v>
                </c:pt>
                <c:pt idx="1275">
                  <c:v>1.4105473049200734E-2</c:v>
                </c:pt>
                <c:pt idx="1276">
                  <c:v>1.4095962776957682E-2</c:v>
                </c:pt>
                <c:pt idx="1277">
                  <c:v>1.4086439758322911E-2</c:v>
                </c:pt>
                <c:pt idx="1278">
                  <c:v>1.4076903993377465E-2</c:v>
                </c:pt>
                <c:pt idx="1279">
                  <c:v>1.4067355482202393E-2</c:v>
                </c:pt>
                <c:pt idx="1280">
                  <c:v>1.40577942246356E-2</c:v>
                </c:pt>
                <c:pt idx="1281">
                  <c:v>1.404822022083918E-2</c:v>
                </c:pt>
                <c:pt idx="1282">
                  <c:v>1.4038633470569994E-2</c:v>
                </c:pt>
                <c:pt idx="1283">
                  <c:v>1.4029033974152227E-2</c:v>
                </c:pt>
                <c:pt idx="1284">
                  <c:v>1.4019421731261694E-2</c:v>
                </c:pt>
                <c:pt idx="1285">
                  <c:v>1.4009796742141534E-2</c:v>
                </c:pt>
                <c:pt idx="1286">
                  <c:v>1.40001590067107E-2</c:v>
                </c:pt>
                <c:pt idx="1287">
                  <c:v>1.3990508524969192E-2</c:v>
                </c:pt>
                <c:pt idx="1288">
                  <c:v>1.3980845296917011E-2</c:v>
                </c:pt>
                <c:pt idx="1289">
                  <c:v>1.3971169322473109E-2</c:v>
                </c:pt>
                <c:pt idx="1290">
                  <c:v>1.3961480601799581E-2</c:v>
                </c:pt>
                <c:pt idx="1291">
                  <c:v>1.3951779134734332E-2</c:v>
                </c:pt>
                <c:pt idx="1292">
                  <c:v>1.3942064921439457E-2</c:v>
                </c:pt>
                <c:pt idx="1293">
                  <c:v>1.3932337961752861E-2</c:v>
                </c:pt>
                <c:pt idx="1294">
                  <c:v>1.3922598255836638E-2</c:v>
                </c:pt>
                <c:pt idx="1295">
                  <c:v>1.3912845803609741E-2</c:v>
                </c:pt>
                <c:pt idx="1296">
                  <c:v>1.3903080605153217E-2</c:v>
                </c:pt>
                <c:pt idx="1297">
                  <c:v>1.3893302660223927E-2</c:v>
                </c:pt>
                <c:pt idx="1298">
                  <c:v>1.388351196906501E-2</c:v>
                </c:pt>
                <c:pt idx="1299">
                  <c:v>1.3873708531595419E-2</c:v>
                </c:pt>
                <c:pt idx="1300">
                  <c:v>1.3863892347896201E-2</c:v>
                </c:pt>
                <c:pt idx="1301">
                  <c:v>1.3854063417805262E-2</c:v>
                </c:pt>
                <c:pt idx="1302">
                  <c:v>1.3844221741484697E-2</c:v>
                </c:pt>
                <c:pt idx="1303">
                  <c:v>1.3834367318772411E-2</c:v>
                </c:pt>
                <c:pt idx="1304">
                  <c:v>1.3824500149830499E-2</c:v>
                </c:pt>
                <c:pt idx="1305">
                  <c:v>1.3814620234577912E-2</c:v>
                </c:pt>
                <c:pt idx="1306">
                  <c:v>1.3804727573095699E-2</c:v>
                </c:pt>
                <c:pt idx="1307">
                  <c:v>1.3794822165221765E-2</c:v>
                </c:pt>
                <c:pt idx="1308">
                  <c:v>1.3784904011118204E-2</c:v>
                </c:pt>
                <c:pt idx="1309">
                  <c:v>1.377497311070397E-2</c:v>
                </c:pt>
                <c:pt idx="1310">
                  <c:v>1.3765029463979062E-2</c:v>
                </c:pt>
                <c:pt idx="1311">
                  <c:v>1.375507307094348E-2</c:v>
                </c:pt>
                <c:pt idx="1312">
                  <c:v>1.3745103931597225E-2</c:v>
                </c:pt>
                <c:pt idx="1313">
                  <c:v>1.3735122046102388E-2</c:v>
                </c:pt>
                <c:pt idx="1314">
                  <c:v>1.3725127414215832E-2</c:v>
                </c:pt>
                <c:pt idx="1315">
                  <c:v>1.3715120036099648E-2</c:v>
                </c:pt>
                <c:pt idx="1316">
                  <c:v>1.3705099911591745E-2</c:v>
                </c:pt>
                <c:pt idx="1317">
                  <c:v>1.3695067040854214E-2</c:v>
                </c:pt>
                <c:pt idx="1318">
                  <c:v>1.3685021423887056E-2</c:v>
                </c:pt>
                <c:pt idx="1319">
                  <c:v>1.3674963060609224E-2</c:v>
                </c:pt>
                <c:pt idx="1320">
                  <c:v>1.3664891951020719E-2</c:v>
                </c:pt>
                <c:pt idx="1321">
                  <c:v>1.3654808095202586E-2</c:v>
                </c:pt>
                <c:pt idx="1322">
                  <c:v>1.364471149307378E-2</c:v>
                </c:pt>
                <c:pt idx="1323">
                  <c:v>1.3634602144715346E-2</c:v>
                </c:pt>
                <c:pt idx="1324">
                  <c:v>1.3624480050046239E-2</c:v>
                </c:pt>
                <c:pt idx="1325">
                  <c:v>1.3614345209066459E-2</c:v>
                </c:pt>
                <c:pt idx="1326">
                  <c:v>1.360419762185705E-2</c:v>
                </c:pt>
                <c:pt idx="1327">
                  <c:v>1.3594037288336969E-2</c:v>
                </c:pt>
                <c:pt idx="1328">
                  <c:v>1.358386420858726E-2</c:v>
                </c:pt>
                <c:pt idx="1329">
                  <c:v>1.3573678382526877E-2</c:v>
                </c:pt>
                <c:pt idx="1330">
                  <c:v>1.3563479810236867E-2</c:v>
                </c:pt>
                <c:pt idx="1331">
                  <c:v>1.3553268491636183E-2</c:v>
                </c:pt>
                <c:pt idx="1332">
                  <c:v>1.3543044426805873E-2</c:v>
                </c:pt>
                <c:pt idx="1333">
                  <c:v>1.3532807615745934E-2</c:v>
                </c:pt>
                <c:pt idx="1334">
                  <c:v>1.3522558058375322E-2</c:v>
                </c:pt>
                <c:pt idx="1335">
                  <c:v>1.3512295754694037E-2</c:v>
                </c:pt>
                <c:pt idx="1336">
                  <c:v>1.3502020704783124E-2</c:v>
                </c:pt>
                <c:pt idx="1337">
                  <c:v>1.3491732908642584E-2</c:v>
                </c:pt>
                <c:pt idx="1338">
                  <c:v>1.3481432366272417E-2</c:v>
                </c:pt>
                <c:pt idx="1339">
                  <c:v>1.3471119077510529E-2</c:v>
                </c:pt>
                <c:pt idx="1340">
                  <c:v>1.3460793042600061E-2</c:v>
                </c:pt>
                <c:pt idx="1341">
                  <c:v>1.3450454261297873E-2</c:v>
                </c:pt>
                <c:pt idx="1342">
                  <c:v>1.344010273392815E-2</c:v>
                </c:pt>
                <c:pt idx="1343">
                  <c:v>1.3429738460166707E-2</c:v>
                </c:pt>
                <c:pt idx="1344">
                  <c:v>1.3419361440256683E-2</c:v>
                </c:pt>
                <c:pt idx="1345">
                  <c:v>1.3408971673954939E-2</c:v>
                </c:pt>
                <c:pt idx="1346">
                  <c:v>1.3398569161585661E-2</c:v>
                </c:pt>
                <c:pt idx="1347">
                  <c:v>1.3388153902824662E-2</c:v>
                </c:pt>
                <c:pt idx="1348">
                  <c:v>1.3377725897834036E-2</c:v>
                </c:pt>
                <c:pt idx="1349">
                  <c:v>1.3367285146613783E-2</c:v>
                </c:pt>
                <c:pt idx="1350">
                  <c:v>1.3356831649163903E-2</c:v>
                </c:pt>
                <c:pt idx="1351">
                  <c:v>1.3346365405403349E-2</c:v>
                </c:pt>
                <c:pt idx="1352">
                  <c:v>1.3335886415413167E-2</c:v>
                </c:pt>
                <c:pt idx="1353">
                  <c:v>1.3325394679193359E-2</c:v>
                </c:pt>
                <c:pt idx="1354">
                  <c:v>1.3314890196743923E-2</c:v>
                </c:pt>
                <c:pt idx="1355">
                  <c:v>1.3304372968064859E-2</c:v>
                </c:pt>
                <c:pt idx="1356">
                  <c:v>1.3293842993156169E-2</c:v>
                </c:pt>
                <c:pt idx="1357">
                  <c:v>1.3283300271936804E-2</c:v>
                </c:pt>
                <c:pt idx="1358">
                  <c:v>1.3272744804568859E-2</c:v>
                </c:pt>
                <c:pt idx="1359">
                  <c:v>1.326217659089024E-2</c:v>
                </c:pt>
                <c:pt idx="1360">
                  <c:v>1.3251595630981994E-2</c:v>
                </c:pt>
                <c:pt idx="1361">
                  <c:v>1.324100192484412E-2</c:v>
                </c:pt>
                <c:pt idx="1362">
                  <c:v>1.3230395472476619E-2</c:v>
                </c:pt>
                <c:pt idx="1363">
                  <c:v>1.3219776273879491E-2</c:v>
                </c:pt>
                <c:pt idx="1364">
                  <c:v>1.3209144329052736E-2</c:v>
                </c:pt>
                <c:pt idx="1365">
                  <c:v>1.3198499637915306E-2</c:v>
                </c:pt>
                <c:pt idx="1366">
                  <c:v>1.3187842200710342E-2</c:v>
                </c:pt>
                <c:pt idx="1367">
                  <c:v>1.3177172017194705E-2</c:v>
                </c:pt>
                <c:pt idx="1368">
                  <c:v>1.3166489087368394E-2</c:v>
                </c:pt>
                <c:pt idx="1369">
                  <c:v>1.3155793411393502E-2</c:v>
                </c:pt>
                <c:pt idx="1370">
                  <c:v>1.3145084989188982E-2</c:v>
                </c:pt>
                <c:pt idx="1371">
                  <c:v>1.3134363820835881E-2</c:v>
                </c:pt>
                <c:pt idx="1372">
                  <c:v>1.3123629906172107E-2</c:v>
                </c:pt>
                <c:pt idx="1373">
                  <c:v>1.3112883245278706E-2</c:v>
                </c:pt>
                <c:pt idx="1374">
                  <c:v>1.3102123838155677E-2</c:v>
                </c:pt>
                <c:pt idx="1375">
                  <c:v>1.3091351684884067E-2</c:v>
                </c:pt>
                <c:pt idx="1376">
                  <c:v>1.308056678538283E-2</c:v>
                </c:pt>
                <c:pt idx="1377">
                  <c:v>1.3069769139570919E-2</c:v>
                </c:pt>
                <c:pt idx="1378">
                  <c:v>1.3058958747610427E-2</c:v>
                </c:pt>
                <c:pt idx="1379">
                  <c:v>1.3048135609420308E-2</c:v>
                </c:pt>
                <c:pt idx="1380">
                  <c:v>1.3037299725081608E-2</c:v>
                </c:pt>
                <c:pt idx="1381">
                  <c:v>1.3026451094432234E-2</c:v>
                </c:pt>
                <c:pt idx="1382">
                  <c:v>1.3015589717553233E-2</c:v>
                </c:pt>
                <c:pt idx="1383">
                  <c:v>1.3004715594525651E-2</c:v>
                </c:pt>
                <c:pt idx="1384">
                  <c:v>1.2993828725268441E-2</c:v>
                </c:pt>
                <c:pt idx="1385">
                  <c:v>1.2982929109862651E-2</c:v>
                </c:pt>
                <c:pt idx="1386">
                  <c:v>1.2972016748146187E-2</c:v>
                </c:pt>
                <c:pt idx="1387">
                  <c:v>1.2961091640281142E-2</c:v>
                </c:pt>
                <c:pt idx="1388">
                  <c:v>1.2950153786186469E-2</c:v>
                </c:pt>
                <c:pt idx="1389">
                  <c:v>1.2939203185943216E-2</c:v>
                </c:pt>
                <c:pt idx="1390">
                  <c:v>1.2928239839470335E-2</c:v>
                </c:pt>
                <c:pt idx="1391">
                  <c:v>1.2917263746767826E-2</c:v>
                </c:pt>
                <c:pt idx="1392">
                  <c:v>1.2906274907916737E-2</c:v>
                </c:pt>
                <c:pt idx="1393">
                  <c:v>1.2895273322836021E-2</c:v>
                </c:pt>
                <c:pt idx="1394">
                  <c:v>1.2884258991525677E-2</c:v>
                </c:pt>
                <c:pt idx="1395">
                  <c:v>1.2873231914066752E-2</c:v>
                </c:pt>
                <c:pt idx="1396">
                  <c:v>1.2862192090378199E-2</c:v>
                </c:pt>
                <c:pt idx="1397">
                  <c:v>1.285113952046002E-2</c:v>
                </c:pt>
                <c:pt idx="1398">
                  <c:v>1.2840074204393259E-2</c:v>
                </c:pt>
                <c:pt idx="1399">
                  <c:v>1.2828996142096871E-2</c:v>
                </c:pt>
                <c:pt idx="1400">
                  <c:v>1.2817905333651902E-2</c:v>
                </c:pt>
                <c:pt idx="1401">
                  <c:v>1.2806801779058352E-2</c:v>
                </c:pt>
                <c:pt idx="1402">
                  <c:v>1.2795685478235175E-2</c:v>
                </c:pt>
                <c:pt idx="1403">
                  <c:v>1.278455643118237E-2</c:v>
                </c:pt>
                <c:pt idx="1404">
                  <c:v>1.2773414637980984E-2</c:v>
                </c:pt>
                <c:pt idx="1405">
                  <c:v>1.2762260098549971E-2</c:v>
                </c:pt>
                <c:pt idx="1406">
                  <c:v>1.2751092812970377E-2</c:v>
                </c:pt>
                <c:pt idx="1407">
                  <c:v>1.2739912781161156E-2</c:v>
                </c:pt>
                <c:pt idx="1408">
                  <c:v>1.2728720003284399E-2</c:v>
                </c:pt>
                <c:pt idx="1409">
                  <c:v>1.2717514479178016E-2</c:v>
                </c:pt>
                <c:pt idx="1410">
                  <c:v>1.2706296208842005E-2</c:v>
                </c:pt>
                <c:pt idx="1411">
                  <c:v>1.2695065192357413E-2</c:v>
                </c:pt>
                <c:pt idx="1412">
                  <c:v>1.268382142972424E-2</c:v>
                </c:pt>
                <c:pt idx="1413">
                  <c:v>1.267256492086144E-2</c:v>
                </c:pt>
                <c:pt idx="1414">
                  <c:v>1.2661295665850059E-2</c:v>
                </c:pt>
                <c:pt idx="1415">
                  <c:v>1.265001366460905E-2</c:v>
                </c:pt>
                <c:pt idx="1416">
                  <c:v>1.2638718917300507E-2</c:v>
                </c:pt>
                <c:pt idx="1417">
                  <c:v>1.2627411423762336E-2</c:v>
                </c:pt>
                <c:pt idx="1418">
                  <c:v>1.2616091184075584E-2</c:v>
                </c:pt>
                <c:pt idx="1419">
                  <c:v>1.2604758198240251E-2</c:v>
                </c:pt>
                <c:pt idx="1420">
                  <c:v>1.2593412466175291E-2</c:v>
                </c:pt>
                <c:pt idx="1421">
                  <c:v>1.258205398796175E-2</c:v>
                </c:pt>
                <c:pt idx="1422">
                  <c:v>1.2570682763599628E-2</c:v>
                </c:pt>
                <c:pt idx="1423">
                  <c:v>1.2559298793088924E-2</c:v>
                </c:pt>
                <c:pt idx="1424">
                  <c:v>1.2546272933450231E-2</c:v>
                </c:pt>
                <c:pt idx="1425">
                  <c:v>1.2534861649694529E-2</c:v>
                </c:pt>
                <c:pt idx="1426">
                  <c:v>1.2523437619790245E-2</c:v>
                </c:pt>
                <c:pt idx="1427">
                  <c:v>1.2512000843737381E-2</c:v>
                </c:pt>
                <c:pt idx="1428">
                  <c:v>1.2500551321535935E-2</c:v>
                </c:pt>
                <c:pt idx="1429">
                  <c:v>1.2489089053185909E-2</c:v>
                </c:pt>
                <c:pt idx="1430">
                  <c:v>1.2477614038606255E-2</c:v>
                </c:pt>
                <c:pt idx="1431">
                  <c:v>1.246612627787802E-2</c:v>
                </c:pt>
                <c:pt idx="1432">
                  <c:v>1.2454625771082251E-2</c:v>
                </c:pt>
                <c:pt idx="1433">
                  <c:v>1.2443112518056854E-2</c:v>
                </c:pt>
                <c:pt idx="1434">
                  <c:v>1.2431586518882876E-2</c:v>
                </c:pt>
                <c:pt idx="1435">
                  <c:v>1.2420047773560317E-2</c:v>
                </c:pt>
                <c:pt idx="1436">
                  <c:v>1.2408496282170223E-2</c:v>
                </c:pt>
                <c:pt idx="1437">
                  <c:v>1.2396932044550502E-2</c:v>
                </c:pt>
                <c:pt idx="1438">
                  <c:v>1.2385355060863246E-2</c:v>
                </c:pt>
                <c:pt idx="1439">
                  <c:v>1.2371289916659034E-2</c:v>
                </c:pt>
                <c:pt idx="1440">
                  <c:v>1.2362162854880898E-2</c:v>
                </c:pt>
                <c:pt idx="1441">
                  <c:v>1.2350547632747899E-2</c:v>
                </c:pt>
                <c:pt idx="1442">
                  <c:v>1.2338919664385273E-2</c:v>
                </c:pt>
                <c:pt idx="1443">
                  <c:v>1.2327278949955112E-2</c:v>
                </c:pt>
                <c:pt idx="1444">
                  <c:v>1.2315625489376369E-2</c:v>
                </c:pt>
                <c:pt idx="1445">
                  <c:v>1.2303959282649046E-2</c:v>
                </c:pt>
                <c:pt idx="1446">
                  <c:v>1.2292280329773142E-2</c:v>
                </c:pt>
                <c:pt idx="1447">
                  <c:v>1.2280588630829703E-2</c:v>
                </c:pt>
                <c:pt idx="1448">
                  <c:v>1.226888418557559E-2</c:v>
                </c:pt>
                <c:pt idx="1449">
                  <c:v>1.2257166994334989E-2</c:v>
                </c:pt>
                <c:pt idx="1450">
                  <c:v>1.2245437056945807E-2</c:v>
                </c:pt>
                <c:pt idx="1451">
                  <c:v>1.2233694373408044E-2</c:v>
                </c:pt>
                <c:pt idx="1452">
                  <c:v>1.2221946528275796E-2</c:v>
                </c:pt>
                <c:pt idx="1453">
                  <c:v>1.2210238619022595E-2</c:v>
                </c:pt>
                <c:pt idx="1454">
                  <c:v>1.2198578230121493E-2</c:v>
                </c:pt>
                <c:pt idx="1455">
                  <c:v>1.2186965361572488E-2</c:v>
                </c:pt>
                <c:pt idx="1456">
                  <c:v>1.2175400013294535E-2</c:v>
                </c:pt>
                <c:pt idx="1457">
                  <c:v>1.2163882185449726E-2</c:v>
                </c:pt>
                <c:pt idx="1458">
                  <c:v>1.2152411877957014E-2</c:v>
                </c:pt>
                <c:pt idx="1459">
                  <c:v>1.2140989090735355E-2</c:v>
                </c:pt>
                <c:pt idx="1460">
                  <c:v>1.2129613823865792E-2</c:v>
                </c:pt>
                <c:pt idx="1461">
                  <c:v>1.2118286077429374E-2</c:v>
                </c:pt>
                <c:pt idx="1462">
                  <c:v>1.2107005851182961E-2</c:v>
                </c:pt>
                <c:pt idx="1463">
                  <c:v>1.2095773145369693E-2</c:v>
                </c:pt>
                <c:pt idx="1464">
                  <c:v>1.2084587959746429E-2</c:v>
                </c:pt>
                <c:pt idx="1465">
                  <c:v>1.2073450294637356E-2</c:v>
                </c:pt>
                <c:pt idx="1466">
                  <c:v>1.2062360149637241E-2</c:v>
                </c:pt>
                <c:pt idx="1467">
                  <c:v>1.2051317525070271E-2</c:v>
                </c:pt>
                <c:pt idx="1468">
                  <c:v>1.2040322420693306E-2</c:v>
                </c:pt>
                <c:pt idx="1469">
                  <c:v>1.2029374836749485E-2</c:v>
                </c:pt>
                <c:pt idx="1470">
                  <c:v>1.2018474772995669E-2</c:v>
                </c:pt>
                <c:pt idx="1471">
                  <c:v>1.2007622229512904E-2</c:v>
                </c:pt>
                <c:pt idx="1472">
                  <c:v>1.1996817206463284E-2</c:v>
                </c:pt>
                <c:pt idx="1473">
                  <c:v>1.1986059703522622E-2</c:v>
                </c:pt>
                <c:pt idx="1474">
                  <c:v>1.1975349720934059E-2</c:v>
                </c:pt>
                <c:pt idx="1475">
                  <c:v>1.1964687258697593E-2</c:v>
                </c:pt>
                <c:pt idx="1476">
                  <c:v>1.1948027971100394E-2</c:v>
                </c:pt>
                <c:pt idx="1477">
                  <c:v>1.1937487703719274E-2</c:v>
                </c:pt>
                <c:pt idx="1478">
                  <c:v>1.1926994956690251E-2</c:v>
                </c:pt>
                <c:pt idx="1479">
                  <c:v>1.1916549729770187E-2</c:v>
                </c:pt>
                <c:pt idx="1480">
                  <c:v>1.1906152023202221E-2</c:v>
                </c:pt>
                <c:pt idx="1481">
                  <c:v>1.189580183682426E-2</c:v>
                </c:pt>
                <c:pt idx="1482">
                  <c:v>1.1885499170798397E-2</c:v>
                </c:pt>
                <c:pt idx="1483">
                  <c:v>1.1875244024881493E-2</c:v>
                </c:pt>
                <c:pt idx="1484">
                  <c:v>1.186503639923564E-2</c:v>
                </c:pt>
                <c:pt idx="1485">
                  <c:v>1.1854876293860839E-2</c:v>
                </c:pt>
                <c:pt idx="1486">
                  <c:v>1.1844763708676043E-2</c:v>
                </c:pt>
                <c:pt idx="1487">
                  <c:v>1.1834698643681252E-2</c:v>
                </c:pt>
                <c:pt idx="1488">
                  <c:v>1.1824681098957512E-2</c:v>
                </c:pt>
                <c:pt idx="1489">
                  <c:v>1.1814711074423778E-2</c:v>
                </c:pt>
                <c:pt idx="1490">
                  <c:v>1.1803374948693435E-2</c:v>
                </c:pt>
                <c:pt idx="1491">
                  <c:v>1.1793506753138283E-2</c:v>
                </c:pt>
                <c:pt idx="1492">
                  <c:v>1.1783686077854183E-2</c:v>
                </c:pt>
                <c:pt idx="1493">
                  <c:v>1.1773912922679042E-2</c:v>
                </c:pt>
                <c:pt idx="1494">
                  <c:v>1.1764187287855998E-2</c:v>
                </c:pt>
                <c:pt idx="1495">
                  <c:v>1.1754509173060868E-2</c:v>
                </c:pt>
                <c:pt idx="1496">
                  <c:v>1.1744878578455742E-2</c:v>
                </c:pt>
                <c:pt idx="1497">
                  <c:v>1.1735295504202714E-2</c:v>
                </c:pt>
                <c:pt idx="1498">
                  <c:v>1.1725759949977599E-2</c:v>
                </c:pt>
                <c:pt idx="1499">
                  <c:v>1.1716271915942489E-2</c:v>
                </c:pt>
                <c:pt idx="1500">
                  <c:v>1.1706831402097384E-2</c:v>
                </c:pt>
                <c:pt idx="1501">
                  <c:v>1.1697438408442284E-2</c:v>
                </c:pt>
                <c:pt idx="1502">
                  <c:v>1.1688092934896144E-2</c:v>
                </c:pt>
                <c:pt idx="1503">
                  <c:v>1.1678794981540008E-2</c:v>
                </c:pt>
                <c:pt idx="1504">
                  <c:v>1.1669544548373878E-2</c:v>
                </c:pt>
                <c:pt idx="1505">
                  <c:v>1.166034163523566E-2</c:v>
                </c:pt>
                <c:pt idx="1506">
                  <c:v>1.165118624244954E-2</c:v>
                </c:pt>
                <c:pt idx="1507">
                  <c:v>1.1642078369691333E-2</c:v>
                </c:pt>
                <c:pt idx="1508">
                  <c:v>1.1633018017123131E-2</c:v>
                </c:pt>
                <c:pt idx="1509">
                  <c:v>1.1624005184582842E-2</c:v>
                </c:pt>
                <c:pt idx="1510">
                  <c:v>1.1615039872313604E-2</c:v>
                </c:pt>
                <c:pt idx="1511">
                  <c:v>1.1606122080072279E-2</c:v>
                </c:pt>
                <c:pt idx="1512">
                  <c:v>1.1597251808020959E-2</c:v>
                </c:pt>
                <c:pt idx="1513">
                  <c:v>1.1588429056078597E-2</c:v>
                </c:pt>
                <c:pt idx="1514">
                  <c:v>1.1579653824245195E-2</c:v>
                </c:pt>
                <c:pt idx="1515">
                  <c:v>1.1570926112439706E-2</c:v>
                </c:pt>
                <c:pt idx="1516">
                  <c:v>1.1562245920905267E-2</c:v>
                </c:pt>
                <c:pt idx="1517">
                  <c:v>1.1553613249398742E-2</c:v>
                </c:pt>
                <c:pt idx="1518">
                  <c:v>1.1545028098001175E-2</c:v>
                </c:pt>
                <c:pt idx="1519">
                  <c:v>1.1536490466793614E-2</c:v>
                </c:pt>
                <c:pt idx="1520">
                  <c:v>1.1528000355532919E-2</c:v>
                </c:pt>
                <c:pt idx="1521">
                  <c:v>1.1519557764462229E-2</c:v>
                </c:pt>
                <c:pt idx="1522">
                  <c:v>1.1511162693500498E-2</c:v>
                </c:pt>
                <c:pt idx="1523">
                  <c:v>1.150281514256668E-2</c:v>
                </c:pt>
                <c:pt idx="1524">
                  <c:v>1.1494515111741821E-2</c:v>
                </c:pt>
                <c:pt idx="1525">
                  <c:v>1.1486262601025921E-2</c:v>
                </c:pt>
                <c:pt idx="1526">
                  <c:v>1.1478057610418979E-2</c:v>
                </c:pt>
                <c:pt idx="1527">
                  <c:v>1.1469900139920997E-2</c:v>
                </c:pt>
                <c:pt idx="1528">
                  <c:v>1.146179018936988E-2</c:v>
                </c:pt>
                <c:pt idx="1529">
                  <c:v>1.1453727758927723E-2</c:v>
                </c:pt>
                <c:pt idx="1530">
                  <c:v>1.1445712848675571E-2</c:v>
                </c:pt>
                <c:pt idx="1531">
                  <c:v>1.1437745458370285E-2</c:v>
                </c:pt>
                <c:pt idx="1532">
                  <c:v>1.1429825588092912E-2</c:v>
                </c:pt>
                <c:pt idx="1533">
                  <c:v>1.1421953237924498E-2</c:v>
                </c:pt>
                <c:pt idx="1534">
                  <c:v>1.1414128407783997E-2</c:v>
                </c:pt>
                <c:pt idx="1535">
                  <c:v>1.1406351097752454E-2</c:v>
                </c:pt>
                <c:pt idx="1536">
                  <c:v>1.1398621307748824E-2</c:v>
                </c:pt>
                <c:pt idx="1537">
                  <c:v>1.1390939037854153E-2</c:v>
                </c:pt>
                <c:pt idx="1538">
                  <c:v>1.1383304287906348E-2</c:v>
                </c:pt>
                <c:pt idx="1539">
                  <c:v>1.1375717057986456E-2</c:v>
                </c:pt>
                <c:pt idx="1540">
                  <c:v>1.1368177348175523E-2</c:v>
                </c:pt>
                <c:pt idx="1541">
                  <c:v>1.1360685158392503E-2</c:v>
                </c:pt>
                <c:pt idx="1542">
                  <c:v>1.1353240488637395E-2</c:v>
                </c:pt>
                <c:pt idx="1543">
                  <c:v>1.1345843338829154E-2</c:v>
                </c:pt>
                <c:pt idx="1544">
                  <c:v>1.1338493709129871E-2</c:v>
                </c:pt>
                <c:pt idx="1545">
                  <c:v>1.1331191599458501E-2</c:v>
                </c:pt>
                <c:pt idx="1546">
                  <c:v>1.1323937009815044E-2</c:v>
                </c:pt>
                <c:pt idx="1547">
                  <c:v>1.1316729940199499E-2</c:v>
                </c:pt>
                <c:pt idx="1548">
                  <c:v>1.1309570390449775E-2</c:v>
                </c:pt>
                <c:pt idx="1549">
                  <c:v>1.1302458360890055E-2</c:v>
                </c:pt>
                <c:pt idx="1550">
                  <c:v>1.1295393851277202E-2</c:v>
                </c:pt>
                <c:pt idx="1551">
                  <c:v>1.1288376861611216E-2</c:v>
                </c:pt>
                <c:pt idx="1552">
                  <c:v>1.1281407392054188E-2</c:v>
                </c:pt>
                <c:pt idx="1553">
                  <c:v>1.1274485442444027E-2</c:v>
                </c:pt>
                <c:pt idx="1554">
                  <c:v>1.1267611012780732E-2</c:v>
                </c:pt>
                <c:pt idx="1555">
                  <c:v>1.1260784103226396E-2</c:v>
                </c:pt>
                <c:pt idx="1556">
                  <c:v>1.1254004713618926E-2</c:v>
                </c:pt>
                <c:pt idx="1557">
                  <c:v>1.1247272843958322E-2</c:v>
                </c:pt>
                <c:pt idx="1558">
                  <c:v>1.1240588494325632E-2</c:v>
                </c:pt>
                <c:pt idx="1559">
                  <c:v>1.1233951664639807E-2</c:v>
                </c:pt>
                <c:pt idx="1560">
                  <c:v>1.1227362354981896E-2</c:v>
                </c:pt>
                <c:pt idx="1561">
                  <c:v>1.1220820565189804E-2</c:v>
                </c:pt>
                <c:pt idx="1562">
                  <c:v>1.1214326295506671E-2</c:v>
                </c:pt>
                <c:pt idx="1563">
                  <c:v>1.1207879545851451E-2</c:v>
                </c:pt>
                <c:pt idx="1564">
                  <c:v>1.1201480316062051E-2</c:v>
                </c:pt>
                <c:pt idx="1565">
                  <c:v>1.1195128606219518E-2</c:v>
                </c:pt>
                <c:pt idx="1566">
                  <c:v>1.1188824416404897E-2</c:v>
                </c:pt>
                <c:pt idx="1567">
                  <c:v>1.1182567746537142E-2</c:v>
                </c:pt>
                <c:pt idx="1568">
                  <c:v>1.1176358596616254E-2</c:v>
                </c:pt>
                <c:pt idx="1569">
                  <c:v>1.1170196966642232E-2</c:v>
                </c:pt>
                <c:pt idx="1570">
                  <c:v>1.1164082856696123E-2</c:v>
                </c:pt>
                <c:pt idx="1571">
                  <c:v>1.115801626669688E-2</c:v>
                </c:pt>
                <c:pt idx="1572">
                  <c:v>1.1151997196644503E-2</c:v>
                </c:pt>
                <c:pt idx="1573">
                  <c:v>1.1146025646457947E-2</c:v>
                </c:pt>
                <c:pt idx="1574">
                  <c:v>1.1140101616299303E-2</c:v>
                </c:pt>
                <c:pt idx="1575">
                  <c:v>1.1134225106087525E-2</c:v>
                </c:pt>
                <c:pt idx="1576">
                  <c:v>1.1128396115822614E-2</c:v>
                </c:pt>
                <c:pt idx="1577">
                  <c:v>1.1122614645423523E-2</c:v>
                </c:pt>
                <c:pt idx="1578">
                  <c:v>1.1116880694971298E-2</c:v>
                </c:pt>
                <c:pt idx="1579">
                  <c:v>1.1111194264546986E-2</c:v>
                </c:pt>
                <c:pt idx="1580">
                  <c:v>1.1104753674490153E-2</c:v>
                </c:pt>
                <c:pt idx="1581">
                  <c:v>1.1099169072396053E-2</c:v>
                </c:pt>
                <c:pt idx="1582">
                  <c:v>1.1093631990329866E-2</c:v>
                </c:pt>
                <c:pt idx="1583">
                  <c:v>1.1088142428129499E-2</c:v>
                </c:pt>
                <c:pt idx="1584">
                  <c:v>1.1082700385875999E-2</c:v>
                </c:pt>
                <c:pt idx="1585">
                  <c:v>1.1077305863569364E-2</c:v>
                </c:pt>
                <c:pt idx="1586">
                  <c:v>1.107195886112855E-2</c:v>
                </c:pt>
                <c:pt idx="1587">
                  <c:v>1.1066659378634602E-2</c:v>
                </c:pt>
                <c:pt idx="1588">
                  <c:v>1.1061407416006475E-2</c:v>
                </c:pt>
                <c:pt idx="1589">
                  <c:v>1.1056202973406259E-2</c:v>
                </c:pt>
                <c:pt idx="1590">
                  <c:v>1.1051046050590818E-2</c:v>
                </c:pt>
                <c:pt idx="1591">
                  <c:v>1.1045936647722243E-2</c:v>
                </c:pt>
                <c:pt idx="1592">
                  <c:v>1.1040874764800535E-2</c:v>
                </c:pt>
                <c:pt idx="1593">
                  <c:v>1.1035860401744646E-2</c:v>
                </c:pt>
                <c:pt idx="1594">
                  <c:v>1.1030893558635624E-2</c:v>
                </c:pt>
                <c:pt idx="1595">
                  <c:v>1.1025974235392422E-2</c:v>
                </c:pt>
                <c:pt idx="1596">
                  <c:v>1.1021102432096086E-2</c:v>
                </c:pt>
                <c:pt idx="1597">
                  <c:v>1.1016278148746617E-2</c:v>
                </c:pt>
                <c:pt idx="1598">
                  <c:v>1.1011501385181921E-2</c:v>
                </c:pt>
                <c:pt idx="1599">
                  <c:v>1.1006772141564092E-2</c:v>
                </c:pt>
                <c:pt idx="1600">
                  <c:v>1.1002090417812083E-2</c:v>
                </c:pt>
                <c:pt idx="1601">
                  <c:v>1.0997456213925894E-2</c:v>
                </c:pt>
                <c:pt idx="1602">
                  <c:v>1.0992869529986571E-2</c:v>
                </c:pt>
                <c:pt idx="1603">
                  <c:v>1.0988330365994115E-2</c:v>
                </c:pt>
                <c:pt idx="1604">
                  <c:v>1.0983838721786432E-2</c:v>
                </c:pt>
                <c:pt idx="1605">
                  <c:v>1.0979394597444569E-2</c:v>
                </c:pt>
                <c:pt idx="1606">
                  <c:v>1.0974997993049573E-2</c:v>
                </c:pt>
                <c:pt idx="1607">
                  <c:v>1.0970648908520397E-2</c:v>
                </c:pt>
                <c:pt idx="1608">
                  <c:v>1.0966347343938088E-2</c:v>
                </c:pt>
                <c:pt idx="1609">
                  <c:v>1.0962093299140552E-2</c:v>
                </c:pt>
                <c:pt idx="1610">
                  <c:v>1.0957886774208836E-2</c:v>
                </c:pt>
                <c:pt idx="1611">
                  <c:v>1.0953727769223986E-2</c:v>
                </c:pt>
                <c:pt idx="1612">
                  <c:v>1.0949616284023911E-2</c:v>
                </c:pt>
                <c:pt idx="1613">
                  <c:v>1.0945552318770702E-2</c:v>
                </c:pt>
                <c:pt idx="1614">
                  <c:v>1.0941535873464359E-2</c:v>
                </c:pt>
                <c:pt idx="1615">
                  <c:v>1.0937566947780697E-2</c:v>
                </c:pt>
                <c:pt idx="1616">
                  <c:v>1.0933645542205994E-2</c:v>
                </c:pt>
                <c:pt idx="1617">
                  <c:v>1.0929771656335019E-2</c:v>
                </c:pt>
                <c:pt idx="1618">
                  <c:v>1.092594529041091E-2</c:v>
                </c:pt>
                <c:pt idx="1619">
                  <c:v>1.0922166444352621E-2</c:v>
                </c:pt>
                <c:pt idx="1620">
                  <c:v>1.0918435118079106E-2</c:v>
                </c:pt>
                <c:pt idx="1621">
                  <c:v>1.0914751311752457E-2</c:v>
                </c:pt>
                <c:pt idx="1622">
                  <c:v>1.0911115025291629E-2</c:v>
                </c:pt>
                <c:pt idx="1623">
                  <c:v>1.0907526258615574E-2</c:v>
                </c:pt>
                <c:pt idx="1624">
                  <c:v>1.0903985011805339E-2</c:v>
                </c:pt>
                <c:pt idx="1625">
                  <c:v>1.0900491284941971E-2</c:v>
                </c:pt>
                <c:pt idx="1626">
                  <c:v>1.0897045077863377E-2</c:v>
                </c:pt>
                <c:pt idx="1627">
                  <c:v>1.0893646390569556E-2</c:v>
                </c:pt>
                <c:pt idx="1628">
                  <c:v>1.0890295223141555E-2</c:v>
                </c:pt>
                <c:pt idx="1629">
                  <c:v>1.0886991575660421E-2</c:v>
                </c:pt>
                <c:pt idx="1630">
                  <c:v>1.088373544796406E-2</c:v>
                </c:pt>
                <c:pt idx="1631">
                  <c:v>1.088052684013352E-2</c:v>
                </c:pt>
                <c:pt idx="1632">
                  <c:v>1.0877365752087753E-2</c:v>
                </c:pt>
                <c:pt idx="1633">
                  <c:v>1.0874252183907807E-2</c:v>
                </c:pt>
                <c:pt idx="1634">
                  <c:v>1.0871186135674726E-2</c:v>
                </c:pt>
                <c:pt idx="1635">
                  <c:v>1.0868167607145374E-2</c:v>
                </c:pt>
                <c:pt idx="1636">
                  <c:v>1.0865196598481841E-2</c:v>
                </c:pt>
                <c:pt idx="1637">
                  <c:v>1.0862273109765175E-2</c:v>
                </c:pt>
                <c:pt idx="1638">
                  <c:v>1.0859397140752236E-2</c:v>
                </c:pt>
                <c:pt idx="1639">
                  <c:v>1.0856568691686164E-2</c:v>
                </c:pt>
                <c:pt idx="1640">
                  <c:v>1.0853787762404865E-2</c:v>
                </c:pt>
                <c:pt idx="1641">
                  <c:v>1.085105435290834E-2</c:v>
                </c:pt>
                <c:pt idx="1642">
                  <c:v>1.0848368463277636E-2</c:v>
                </c:pt>
                <c:pt idx="1643">
                  <c:v>1.0845730093512751E-2</c:v>
                </c:pt>
                <c:pt idx="1644">
                  <c:v>1.084313924353264E-2</c:v>
                </c:pt>
                <c:pt idx="1645">
                  <c:v>1.0840595913418349E-2</c:v>
                </c:pt>
                <c:pt idx="1646">
                  <c:v>1.0838100103088832E-2</c:v>
                </c:pt>
                <c:pt idx="1647">
                  <c:v>1.0835651812625136E-2</c:v>
                </c:pt>
                <c:pt idx="1648">
                  <c:v>1.0833251042027259E-2</c:v>
                </c:pt>
                <c:pt idx="1649">
                  <c:v>1.0830897791133109E-2</c:v>
                </c:pt>
                <c:pt idx="1650">
                  <c:v>1.0828592060185827E-2</c:v>
                </c:pt>
                <c:pt idx="1651">
                  <c:v>1.0826333849023317E-2</c:v>
                </c:pt>
                <c:pt idx="1652">
                  <c:v>1.0824123157645582E-2</c:v>
                </c:pt>
                <c:pt idx="1653">
                  <c:v>1.0821959986133667E-2</c:v>
                </c:pt>
                <c:pt idx="1654">
                  <c:v>1.0819844334487572E-2</c:v>
                </c:pt>
                <c:pt idx="1655">
                  <c:v>1.0817776202545204E-2</c:v>
                </c:pt>
                <c:pt idx="1656">
                  <c:v>1.0815755590468656E-2</c:v>
                </c:pt>
                <c:pt idx="1657">
                  <c:v>1.0813782498257929E-2</c:v>
                </c:pt>
                <c:pt idx="1658">
                  <c:v>1.0811856925831975E-2</c:v>
                </c:pt>
                <c:pt idx="1659">
                  <c:v>1.0809978873190795E-2</c:v>
                </c:pt>
                <c:pt idx="1660">
                  <c:v>1.0808148340415435E-2</c:v>
                </c:pt>
                <c:pt idx="1661">
                  <c:v>1.0806365327505896E-2</c:v>
                </c:pt>
                <c:pt idx="1662">
                  <c:v>1.0804629834219037E-2</c:v>
                </c:pt>
                <c:pt idx="1663">
                  <c:v>1.0802941860960091E-2</c:v>
                </c:pt>
                <c:pt idx="1664">
                  <c:v>1.0801301407404873E-2</c:v>
                </c:pt>
                <c:pt idx="1665">
                  <c:v>1.0799708473634428E-2</c:v>
                </c:pt>
                <c:pt idx="1666">
                  <c:v>1.079816305981085E-2</c:v>
                </c:pt>
                <c:pt idx="1667">
                  <c:v>1.0796665165691E-2</c:v>
                </c:pt>
                <c:pt idx="1668">
                  <c:v>1.0795214791436969E-2</c:v>
                </c:pt>
                <c:pt idx="1669">
                  <c:v>1.0793811936967712E-2</c:v>
                </c:pt>
                <c:pt idx="1670">
                  <c:v>1.0792456602283229E-2</c:v>
                </c:pt>
                <c:pt idx="1671">
                  <c:v>1.079114878738352E-2</c:v>
                </c:pt>
                <c:pt idx="1672">
                  <c:v>1.0789888492430677E-2</c:v>
                </c:pt>
                <c:pt idx="1673">
                  <c:v>1.0788675717181562E-2</c:v>
                </c:pt>
                <c:pt idx="1674">
                  <c:v>1.0787510461798266E-2</c:v>
                </c:pt>
                <c:pt idx="1675">
                  <c:v>1.0786392726118699E-2</c:v>
                </c:pt>
                <c:pt idx="1676">
                  <c:v>1.0785322510304951E-2</c:v>
                </c:pt>
                <c:pt idx="1677">
                  <c:v>1.0784299814357023E-2</c:v>
                </c:pt>
                <c:pt idx="1678">
                  <c:v>1.0783324638112823E-2</c:v>
                </c:pt>
                <c:pt idx="1679">
                  <c:v>1.0782396981734443E-2</c:v>
                </c:pt>
                <c:pt idx="1680">
                  <c:v>1.0781516845140837E-2</c:v>
                </c:pt>
                <c:pt idx="1681">
                  <c:v>1.0780684228413051E-2</c:v>
                </c:pt>
                <c:pt idx="1682">
                  <c:v>1.0779899131470039E-2</c:v>
                </c:pt>
                <c:pt idx="1683">
                  <c:v>1.07791615543118E-2</c:v>
                </c:pt>
                <c:pt idx="1684">
                  <c:v>1.0778376796466427E-2</c:v>
                </c:pt>
                <c:pt idx="1685">
                  <c:v>1.0777741047395262E-2</c:v>
                </c:pt>
                <c:pt idx="1686">
                  <c:v>1.0777152818270963E-2</c:v>
                </c:pt>
                <c:pt idx="1687">
                  <c:v>1.0776612108850392E-2</c:v>
                </c:pt>
                <c:pt idx="1688">
                  <c:v>1.0776118919295641E-2</c:v>
                </c:pt>
                <c:pt idx="1689">
                  <c:v>1.0775673249444617E-2</c:v>
                </c:pt>
                <c:pt idx="1690">
                  <c:v>1.0775275099459414E-2</c:v>
                </c:pt>
                <c:pt idx="1691">
                  <c:v>1.0774924469258984E-2</c:v>
                </c:pt>
                <c:pt idx="1692">
                  <c:v>1.0774621358843328E-2</c:v>
                </c:pt>
                <c:pt idx="1693">
                  <c:v>1.0774365768293492E-2</c:v>
                </c:pt>
                <c:pt idx="1694">
                  <c:v>1.077415769752843E-2</c:v>
                </c:pt>
                <c:pt idx="1695">
                  <c:v>1.0773997146548142E-2</c:v>
                </c:pt>
                <c:pt idx="1696">
                  <c:v>1.0773884115352628E-2</c:v>
                </c:pt>
                <c:pt idx="1697">
                  <c:v>1.0773818604022933E-2</c:v>
                </c:pt>
                <c:pt idx="1698">
                  <c:v>1.0773800612396967E-2</c:v>
                </c:pt>
                <c:pt idx="1699">
                  <c:v>1.0773830140717866E-2</c:v>
                </c:pt>
                <c:pt idx="1700">
                  <c:v>1.077457496163059E-2</c:v>
                </c:pt>
                <c:pt idx="1701">
                  <c:v>1.0774031756551894E-2</c:v>
                </c:pt>
                <c:pt idx="1702">
                  <c:v>1.0774203844146069E-2</c:v>
                </c:pt>
                <c:pt idx="1703">
                  <c:v>1.077442345168711E-2</c:v>
                </c:pt>
                <c:pt idx="1704">
                  <c:v>1.0774690578850832E-2</c:v>
                </c:pt>
                <c:pt idx="1705">
                  <c:v>1.0775005225880374E-2</c:v>
                </c:pt>
                <c:pt idx="1706">
                  <c:v>1.0775367392775737E-2</c:v>
                </c:pt>
                <c:pt idx="1707">
                  <c:v>1.0775777079455873E-2</c:v>
                </c:pt>
                <c:pt idx="1708">
                  <c:v>1.0776234285920783E-2</c:v>
                </c:pt>
                <c:pt idx="1709">
                  <c:v>1.0776739012170466E-2</c:v>
                </c:pt>
                <c:pt idx="1710">
                  <c:v>1.0777291258204924E-2</c:v>
                </c:pt>
                <c:pt idx="1711">
                  <c:v>1.0777891024105202E-2</c:v>
                </c:pt>
                <c:pt idx="1712">
                  <c:v>1.077850188807794E-2</c:v>
                </c:pt>
                <c:pt idx="1713">
                  <c:v>1.0779076243780938E-2</c:v>
                </c:pt>
                <c:pt idx="1714">
                  <c:v>1.0779613804553501E-2</c:v>
                </c:pt>
                <c:pt idx="1715">
                  <c:v>1.0780114570233534E-2</c:v>
                </c:pt>
                <c:pt idx="1716">
                  <c:v>1.0780578540902086E-2</c:v>
                </c:pt>
                <c:pt idx="1717">
                  <c:v>1.0781005716559156E-2</c:v>
                </c:pt>
                <c:pt idx="1718">
                  <c:v>1.0781396097285789E-2</c:v>
                </c:pt>
                <c:pt idx="1719">
                  <c:v>1.0781749682838848E-2</c:v>
                </c:pt>
                <c:pt idx="1720">
                  <c:v>1.0782066473461471E-2</c:v>
                </c:pt>
                <c:pt idx="1721">
                  <c:v>1.0782346468991566E-2</c:v>
                </c:pt>
                <c:pt idx="1722">
                  <c:v>1.0782589669591225E-2</c:v>
                </c:pt>
                <c:pt idx="1723">
                  <c:v>1.0782796075179402E-2</c:v>
                </c:pt>
                <c:pt idx="1724">
                  <c:v>1.078296568567505E-2</c:v>
                </c:pt>
                <c:pt idx="1725">
                  <c:v>1.0783098501159216E-2</c:v>
                </c:pt>
                <c:pt idx="1726">
                  <c:v>1.07831945216319E-2</c:v>
                </c:pt>
                <c:pt idx="1727">
                  <c:v>1.0783253747093102E-2</c:v>
                </c:pt>
                <c:pt idx="1728">
                  <c:v>1.0783276177542822E-2</c:v>
                </c:pt>
                <c:pt idx="1729">
                  <c:v>1.078326181298106E-2</c:v>
                </c:pt>
                <c:pt idx="1730">
                  <c:v>1.0783210653488862E-2</c:v>
                </c:pt>
                <c:pt idx="1731">
                  <c:v>1.0783122698823089E-2</c:v>
                </c:pt>
                <c:pt idx="1732">
                  <c:v>1.0782997949145834E-2</c:v>
                </c:pt>
                <c:pt idx="1733">
                  <c:v>1.0782836404538143E-2</c:v>
                </c:pt>
                <c:pt idx="1734">
                  <c:v>1.0782638064837924E-2</c:v>
                </c:pt>
                <c:pt idx="1735">
                  <c:v>1.0782402930207269E-2</c:v>
                </c:pt>
                <c:pt idx="1736">
                  <c:v>1.0782364800903851E-2</c:v>
                </c:pt>
                <c:pt idx="1737">
                  <c:v>1.0782045544448135E-2</c:v>
                </c:pt>
                <c:pt idx="1738">
                  <c:v>1.0781689490792687E-2</c:v>
                </c:pt>
                <c:pt idx="1739">
                  <c:v>1.0781296639964523E-2</c:v>
                </c:pt>
                <c:pt idx="1740">
                  <c:v>1.0780866991936627E-2</c:v>
                </c:pt>
                <c:pt idx="1741">
                  <c:v>1.0780400546708998E-2</c:v>
                </c:pt>
                <c:pt idx="1742">
                  <c:v>1.077989730433567E-2</c:v>
                </c:pt>
                <c:pt idx="1743">
                  <c:v>1.077935726470858E-2</c:v>
                </c:pt>
                <c:pt idx="1744">
                  <c:v>1.0778780427935787E-2</c:v>
                </c:pt>
                <c:pt idx="1745">
                  <c:v>1.0778166793963264E-2</c:v>
                </c:pt>
                <c:pt idx="1746">
                  <c:v>1.0777516362791008E-2</c:v>
                </c:pt>
                <c:pt idx="1747">
                  <c:v>1.0776829134446036E-2</c:v>
                </c:pt>
                <c:pt idx="1748">
                  <c:v>1.0776105108901332E-2</c:v>
                </c:pt>
                <c:pt idx="1749">
                  <c:v>1.0775344286183913E-2</c:v>
                </c:pt>
                <c:pt idx="1750">
                  <c:v>1.0773875794330978E-2</c:v>
                </c:pt>
                <c:pt idx="1751">
                  <c:v>1.0773025657180302E-2</c:v>
                </c:pt>
                <c:pt idx="1752">
                  <c:v>1.077213872509919E-2</c:v>
                </c:pt>
                <c:pt idx="1753">
                  <c:v>1.0771214997925549E-2</c:v>
                </c:pt>
                <c:pt idx="1754">
                  <c:v>1.0770254475740426E-2</c:v>
                </c:pt>
                <c:pt idx="1755">
                  <c:v>1.0769257158543821E-2</c:v>
                </c:pt>
                <c:pt idx="1756">
                  <c:v>1.0768223046335734E-2</c:v>
                </c:pt>
                <c:pt idx="1757">
                  <c:v>1.0767152139035119E-2</c:v>
                </c:pt>
                <c:pt idx="1758">
                  <c:v>1.0766044436804068E-2</c:v>
                </c:pt>
                <c:pt idx="1759">
                  <c:v>1.0764899939561534E-2</c:v>
                </c:pt>
                <c:pt idx="1760">
                  <c:v>1.0763718647307519E-2</c:v>
                </c:pt>
                <c:pt idx="1761">
                  <c:v>1.0762500560042021E-2</c:v>
                </c:pt>
                <c:pt idx="1762">
                  <c:v>1.0761245677683995E-2</c:v>
                </c:pt>
                <c:pt idx="1763">
                  <c:v>1.0759954000395533E-2</c:v>
                </c:pt>
                <c:pt idx="1764">
                  <c:v>1.0758625528014543E-2</c:v>
                </c:pt>
                <c:pt idx="1765">
                  <c:v>1.0757260260703116E-2</c:v>
                </c:pt>
                <c:pt idx="1766">
                  <c:v>1.0755858198380208E-2</c:v>
                </c:pt>
                <c:pt idx="1767">
                  <c:v>1.0754419340964771E-2</c:v>
                </c:pt>
                <c:pt idx="1768">
                  <c:v>1.0752943688699945E-2</c:v>
                </c:pt>
                <c:pt idx="1769">
                  <c:v>1.0751431241261544E-2</c:v>
                </c:pt>
                <c:pt idx="1770">
                  <c:v>1.0749881998892707E-2</c:v>
                </c:pt>
                <c:pt idx="1771">
                  <c:v>1.0748295961431342E-2</c:v>
                </c:pt>
                <c:pt idx="1772">
                  <c:v>1.0746673129039541E-2</c:v>
                </c:pt>
                <c:pt idx="1773">
                  <c:v>1.0745013501636258E-2</c:v>
                </c:pt>
                <c:pt idx="1774">
                  <c:v>1.0743317079221493E-2</c:v>
                </c:pt>
                <c:pt idx="1775">
                  <c:v>1.0741583861795245E-2</c:v>
                </c:pt>
                <c:pt idx="1776">
                  <c:v>1.0739813849357516E-2</c:v>
                </c:pt>
                <c:pt idx="1777">
                  <c:v>1.0738007041908304E-2</c:v>
                </c:pt>
                <c:pt idx="1778">
                  <c:v>1.073616343944761E-2</c:v>
                </c:pt>
                <c:pt idx="1779">
                  <c:v>1.0734283041975434E-2</c:v>
                </c:pt>
                <c:pt idx="1780">
                  <c:v>1.0732365849491776E-2</c:v>
                </c:pt>
                <c:pt idx="1781">
                  <c:v>1.0730411862077682E-2</c:v>
                </c:pt>
                <c:pt idx="1782">
                  <c:v>1.072842107957106E-2</c:v>
                </c:pt>
                <c:pt idx="1783">
                  <c:v>1.0726393502052955E-2</c:v>
                </c:pt>
                <c:pt idx="1784">
                  <c:v>1.0724329129604415E-2</c:v>
                </c:pt>
                <c:pt idx="1785">
                  <c:v>1.0722227962144393E-2</c:v>
                </c:pt>
                <c:pt idx="1786">
                  <c:v>1.0720089999591842E-2</c:v>
                </c:pt>
                <c:pt idx="1787">
                  <c:v>1.0717915242189902E-2</c:v>
                </c:pt>
                <c:pt idx="1788">
                  <c:v>1.0715703689695433E-2</c:v>
                </c:pt>
                <c:pt idx="1789">
                  <c:v>1.0713455342270528E-2</c:v>
                </c:pt>
                <c:pt idx="1790">
                  <c:v>1.0711170199753095E-2</c:v>
                </c:pt>
                <c:pt idx="1791">
                  <c:v>1.0708848262305226E-2</c:v>
                </c:pt>
                <c:pt idx="1792">
                  <c:v>1.0706489529764829E-2</c:v>
                </c:pt>
                <c:pt idx="1793">
                  <c:v>1.0704094002375042E-2</c:v>
                </c:pt>
                <c:pt idx="1794">
                  <c:v>1.070166167981168E-2</c:v>
                </c:pt>
                <c:pt idx="1795">
                  <c:v>1.0699192562398929E-2</c:v>
                </c:pt>
                <c:pt idx="1796">
                  <c:v>1.0696686649974696E-2</c:v>
                </c:pt>
                <c:pt idx="1797">
                  <c:v>1.0694143942457934E-2</c:v>
                </c:pt>
                <c:pt idx="1798">
                  <c:v>1.0691564440010737E-2</c:v>
                </c:pt>
                <c:pt idx="1799">
                  <c:v>1.0688948142633103E-2</c:v>
                </c:pt>
                <c:pt idx="1800">
                  <c:v>1.0686295050243988E-2</c:v>
                </c:pt>
                <c:pt idx="1801">
                  <c:v>1.068360516284339E-2</c:v>
                </c:pt>
                <c:pt idx="1802">
                  <c:v>1.0680878480350264E-2</c:v>
                </c:pt>
                <c:pt idx="1803">
                  <c:v>1.0678115003007749E-2</c:v>
                </c:pt>
                <c:pt idx="1804">
                  <c:v>1.0675314730572705E-2</c:v>
                </c:pt>
                <c:pt idx="1805">
                  <c:v>1.0672477663207225E-2</c:v>
                </c:pt>
                <c:pt idx="1806">
                  <c:v>1.0669603800830263E-2</c:v>
                </c:pt>
                <c:pt idx="1807">
                  <c:v>1.0666693143603911E-2</c:v>
                </c:pt>
                <c:pt idx="1808">
                  <c:v>1.0663745691203985E-2</c:v>
                </c:pt>
                <c:pt idx="1809">
                  <c:v>1.0660761443873623E-2</c:v>
                </c:pt>
                <c:pt idx="1810">
                  <c:v>1.0657740401612825E-2</c:v>
                </c:pt>
                <c:pt idx="1811">
                  <c:v>1.0654682564340545E-2</c:v>
                </c:pt>
                <c:pt idx="1812">
                  <c:v>1.0651587932137829E-2</c:v>
                </c:pt>
                <c:pt idx="1813">
                  <c:v>1.0648456504842585E-2</c:v>
                </c:pt>
                <c:pt idx="1814">
                  <c:v>1.0645288282616905E-2</c:v>
                </c:pt>
                <c:pt idx="1815">
                  <c:v>1.0642083265541835E-2</c:v>
                </c:pt>
                <c:pt idx="1816">
                  <c:v>1.0638841453293191E-2</c:v>
                </c:pt>
                <c:pt idx="1817">
                  <c:v>1.0635562846195157E-2</c:v>
                </c:pt>
                <c:pt idx="1818">
                  <c:v>1.0632247444085641E-2</c:v>
                </c:pt>
                <c:pt idx="1819">
                  <c:v>1.0628895246964642E-2</c:v>
                </c:pt>
                <c:pt idx="1820">
                  <c:v>1.0625506254913208E-2</c:v>
                </c:pt>
                <c:pt idx="1821">
                  <c:v>1.0622080467850292E-2</c:v>
                </c:pt>
                <c:pt idx="1822">
                  <c:v>1.061861788585694E-2</c:v>
                </c:pt>
                <c:pt idx="1823">
                  <c:v>1.0615118508933152E-2</c:v>
                </c:pt>
                <c:pt idx="1824">
                  <c:v>1.0611582336916836E-2</c:v>
                </c:pt>
                <c:pt idx="1825">
                  <c:v>1.060800937005113E-2</c:v>
                </c:pt>
                <c:pt idx="1826">
                  <c:v>1.0604399608173942E-2</c:v>
                </c:pt>
                <c:pt idx="1827">
                  <c:v>1.0600753051366318E-2</c:v>
                </c:pt>
                <c:pt idx="1828">
                  <c:v>1.0597069699466166E-2</c:v>
                </c:pt>
                <c:pt idx="1829">
                  <c:v>1.0593349552716624E-2</c:v>
                </c:pt>
                <c:pt idx="1830">
                  <c:v>1.0589592611036647E-2</c:v>
                </c:pt>
                <c:pt idx="1831">
                  <c:v>1.0585798874345187E-2</c:v>
                </c:pt>
                <c:pt idx="1832">
                  <c:v>1.0581968342723291E-2</c:v>
                </c:pt>
                <c:pt idx="1833">
                  <c:v>1.0578101016008867E-2</c:v>
                </c:pt>
                <c:pt idx="1834">
                  <c:v>1.05741968945261E-2</c:v>
                </c:pt>
                <c:pt idx="1835">
                  <c:v>1.0570255977950804E-2</c:v>
                </c:pt>
                <c:pt idx="1836">
                  <c:v>1.0566278266526119E-2</c:v>
                </c:pt>
                <c:pt idx="1837">
                  <c:v>1.0562263760008905E-2</c:v>
                </c:pt>
                <c:pt idx="1838">
                  <c:v>1.0558212458642302E-2</c:v>
                </c:pt>
                <c:pt idx="1839">
                  <c:v>1.0554124362264217E-2</c:v>
                </c:pt>
                <c:pt idx="1840">
                  <c:v>1.0549999471036742E-2</c:v>
                </c:pt>
                <c:pt idx="1841">
                  <c:v>1.0545837784797785E-2</c:v>
                </c:pt>
                <c:pt idx="1842">
                  <c:v>1.0541639303628392E-2</c:v>
                </c:pt>
                <c:pt idx="1843">
                  <c:v>1.0537404027447517E-2</c:v>
                </c:pt>
                <c:pt idx="1844">
                  <c:v>1.0533131956417252E-2</c:v>
                </c:pt>
                <c:pt idx="1845">
                  <c:v>1.0528823090375505E-2</c:v>
                </c:pt>
                <c:pt idx="1846">
                  <c:v>1.0524477429403323E-2</c:v>
                </c:pt>
                <c:pt idx="1847">
                  <c:v>1.0520094973581751E-2</c:v>
                </c:pt>
                <c:pt idx="1848">
                  <c:v>1.051567572266765E-2</c:v>
                </c:pt>
                <c:pt idx="1849">
                  <c:v>1.051121967690416E-2</c:v>
                </c:pt>
                <c:pt idx="1850">
                  <c:v>1.0506726836129188E-2</c:v>
                </c:pt>
                <c:pt idx="1851">
                  <c:v>1.0502197200504826E-2</c:v>
                </c:pt>
                <c:pt idx="1852">
                  <c:v>1.0497630769868982E-2</c:v>
                </c:pt>
                <c:pt idx="1853">
                  <c:v>1.0493027544383748E-2</c:v>
                </c:pt>
                <c:pt idx="1854">
                  <c:v>1.0488387523968079E-2</c:v>
                </c:pt>
                <c:pt idx="1855">
                  <c:v>1.0483710708540928E-2</c:v>
                </c:pt>
                <c:pt idx="1856">
                  <c:v>1.0478997098264387E-2</c:v>
                </c:pt>
                <c:pt idx="1857">
                  <c:v>1.0474246692976363E-2</c:v>
                </c:pt>
                <c:pt idx="1858">
                  <c:v>1.0469459492838951E-2</c:v>
                </c:pt>
                <c:pt idx="1859">
                  <c:v>1.0464635497771102E-2</c:v>
                </c:pt>
                <c:pt idx="1860">
                  <c:v>1.0459774707691771E-2</c:v>
                </c:pt>
                <c:pt idx="1861">
                  <c:v>1.0454877122763051E-2</c:v>
                </c:pt>
                <c:pt idx="1862">
                  <c:v>1.0449942742822849E-2</c:v>
                </c:pt>
                <c:pt idx="1863">
                  <c:v>1.0444971568114303E-2</c:v>
                </c:pt>
                <c:pt idx="1864">
                  <c:v>1.0439963598394275E-2</c:v>
                </c:pt>
                <c:pt idx="1865">
                  <c:v>1.0434918833824858E-2</c:v>
                </c:pt>
                <c:pt idx="1866">
                  <c:v>1.0429837274325005E-2</c:v>
                </c:pt>
                <c:pt idx="1867">
                  <c:v>1.0424718919813669E-2</c:v>
                </c:pt>
                <c:pt idx="1868">
                  <c:v>1.0419563770533991E-2</c:v>
                </c:pt>
                <c:pt idx="1869">
                  <c:v>1.041437182624283E-2</c:v>
                </c:pt>
                <c:pt idx="1870">
                  <c:v>1.0409143087021233E-2</c:v>
                </c:pt>
                <c:pt idx="1871">
                  <c:v>1.0403877552950247E-2</c:v>
                </c:pt>
                <c:pt idx="1872">
                  <c:v>1.0398575223948825E-2</c:v>
                </c:pt>
                <c:pt idx="1873">
                  <c:v>1.039323610017906E-2</c:v>
                </c:pt>
                <c:pt idx="1874">
                  <c:v>1.0387860181397812E-2</c:v>
                </c:pt>
                <c:pt idx="1875">
                  <c:v>1.0382447467605083E-2</c:v>
                </c:pt>
                <c:pt idx="1876">
                  <c:v>1.037699795904401E-2</c:v>
                </c:pt>
                <c:pt idx="1877">
                  <c:v>1.0371511655633547E-2</c:v>
                </c:pt>
                <c:pt idx="1878">
                  <c:v>1.0365988557292649E-2</c:v>
                </c:pt>
                <c:pt idx="1879">
                  <c:v>1.0360428663940269E-2</c:v>
                </c:pt>
                <c:pt idx="1880">
                  <c:v>1.0354831975738499E-2</c:v>
                </c:pt>
                <c:pt idx="1881">
                  <c:v>1.0349198492768386E-2</c:v>
                </c:pt>
                <c:pt idx="1882">
                  <c:v>1.034352821478679E-2</c:v>
                </c:pt>
                <c:pt idx="1883">
                  <c:v>1.0337821141955805E-2</c:v>
                </c:pt>
                <c:pt idx="1884">
                  <c:v>1.0332077274275431E-2</c:v>
                </c:pt>
                <c:pt idx="1885">
                  <c:v>1.032629661166462E-2</c:v>
                </c:pt>
                <c:pt idx="1886">
                  <c:v>1.0320479154204421E-2</c:v>
                </c:pt>
                <c:pt idx="1887">
                  <c:v>1.0314624901813785E-2</c:v>
                </c:pt>
                <c:pt idx="1888">
                  <c:v>1.0308733854654806E-2</c:v>
                </c:pt>
                <c:pt idx="1889">
                  <c:v>1.0302806012565391E-2</c:v>
                </c:pt>
                <c:pt idx="1890">
                  <c:v>1.029684137554554E-2</c:v>
                </c:pt>
                <c:pt idx="1891">
                  <c:v>1.02908399436763E-2</c:v>
                </c:pt>
                <c:pt idx="1892">
                  <c:v>1.0283936109449776E-2</c:v>
                </c:pt>
                <c:pt idx="1893">
                  <c:v>1.0277855831463123E-2</c:v>
                </c:pt>
                <c:pt idx="1894">
                  <c:v>1.027173875862708E-2</c:v>
                </c:pt>
                <c:pt idx="1895">
                  <c:v>1.0265584890779555E-2</c:v>
                </c:pt>
                <c:pt idx="1896">
                  <c:v>1.0259394228244734E-2</c:v>
                </c:pt>
                <c:pt idx="1897">
                  <c:v>1.0253166770860522E-2</c:v>
                </c:pt>
                <c:pt idx="1898">
                  <c:v>1.0246902518464829E-2</c:v>
                </c:pt>
                <c:pt idx="1899">
                  <c:v>1.0240601471381838E-2</c:v>
                </c:pt>
                <c:pt idx="1900">
                  <c:v>1.0234263629287366E-2</c:v>
                </c:pt>
                <c:pt idx="1901">
                  <c:v>1.022788899242455E-2</c:v>
                </c:pt>
                <c:pt idx="1902">
                  <c:v>1.0221477560712344E-2</c:v>
                </c:pt>
                <c:pt idx="1903">
                  <c:v>1.0215029334069703E-2</c:v>
                </c:pt>
                <c:pt idx="1904">
                  <c:v>1.0208544312577672E-2</c:v>
                </c:pt>
                <c:pt idx="1905">
                  <c:v>1.0202022496398344E-2</c:v>
                </c:pt>
                <c:pt idx="1906">
                  <c:v>1.019546388528858E-2</c:v>
                </c:pt>
                <c:pt idx="1907">
                  <c:v>1.0188868479248381E-2</c:v>
                </c:pt>
                <c:pt idx="1908">
                  <c:v>1.0182236278520884E-2</c:v>
                </c:pt>
                <c:pt idx="1909">
                  <c:v>1.0175567282862952E-2</c:v>
                </c:pt>
                <c:pt idx="1910">
                  <c:v>1.016886149235563E-2</c:v>
                </c:pt>
                <c:pt idx="1911">
                  <c:v>1.0162118906998918E-2</c:v>
                </c:pt>
                <c:pt idx="1912">
                  <c:v>1.0155339526873863E-2</c:v>
                </c:pt>
                <c:pt idx="1913">
                  <c:v>1.0148523351899419E-2</c:v>
                </c:pt>
                <c:pt idx="1914">
                  <c:v>1.0141670382075585E-2</c:v>
                </c:pt>
                <c:pt idx="1915">
                  <c:v>1.0134780617483408E-2</c:v>
                </c:pt>
                <c:pt idx="1916">
                  <c:v>1.0127854058041841E-2</c:v>
                </c:pt>
                <c:pt idx="1917">
                  <c:v>1.0120890703750884E-2</c:v>
                </c:pt>
                <c:pt idx="1918">
                  <c:v>1.0113890554691585E-2</c:v>
                </c:pt>
                <c:pt idx="1919">
                  <c:v>1.0106853610701849E-2</c:v>
                </c:pt>
                <c:pt idx="1920">
                  <c:v>1.0099779872105863E-2</c:v>
                </c:pt>
                <c:pt idx="1921">
                  <c:v>1.0092669338498395E-2</c:v>
                </c:pt>
                <c:pt idx="1922">
                  <c:v>1.0085522010203629E-2</c:v>
                </c:pt>
                <c:pt idx="1923">
                  <c:v>1.0078337886978428E-2</c:v>
                </c:pt>
                <c:pt idx="1924">
                  <c:v>1.0071116968984883E-2</c:v>
                </c:pt>
                <c:pt idx="1925">
                  <c:v>1.0063859256222996E-2</c:v>
                </c:pt>
                <c:pt idx="1926">
                  <c:v>1.0056564748692765E-2</c:v>
                </c:pt>
                <c:pt idx="1927">
                  <c:v>1.0049233446313144E-2</c:v>
                </c:pt>
                <c:pt idx="1928">
                  <c:v>1.004186534916518E-2</c:v>
                </c:pt>
                <c:pt idx="1929">
                  <c:v>1.0034460457248873E-2</c:v>
                </c:pt>
                <c:pt idx="1930">
                  <c:v>1.0027018770483176E-2</c:v>
                </c:pt>
                <c:pt idx="1931">
                  <c:v>1.0019540288949136E-2</c:v>
                </c:pt>
                <c:pt idx="1932">
                  <c:v>1.0012025012565706E-2</c:v>
                </c:pt>
                <c:pt idx="1933">
                  <c:v>1.0004472941413933E-2</c:v>
                </c:pt>
                <c:pt idx="1934">
                  <c:v>9.9968840755748634E-3</c:v>
                </c:pt>
                <c:pt idx="1935">
                  <c:v>9.9892584148864039E-3</c:v>
                </c:pt>
                <c:pt idx="1936">
                  <c:v>9.9815959594296011E-3</c:v>
                </c:pt>
                <c:pt idx="1937">
                  <c:v>9.973896709204455E-3</c:v>
                </c:pt>
                <c:pt idx="1938">
                  <c:v>9.9661606641299194E-3</c:v>
                </c:pt>
                <c:pt idx="1939">
                  <c:v>9.9583878243680868E-3</c:v>
                </c:pt>
                <c:pt idx="1940">
                  <c:v>9.9505781898379109E-3</c:v>
                </c:pt>
                <c:pt idx="1941">
                  <c:v>9.9427317603772991E-3</c:v>
                </c:pt>
                <c:pt idx="1942">
                  <c:v>9.9348485363914829E-3</c:v>
                </c:pt>
                <c:pt idx="1943">
                  <c:v>9.9269285174752309E-3</c:v>
                </c:pt>
                <c:pt idx="1944">
                  <c:v>9.9189717039527281E-3</c:v>
                </c:pt>
                <c:pt idx="1945">
                  <c:v>9.9109780954997895E-3</c:v>
                </c:pt>
                <c:pt idx="1946">
                  <c:v>9.9029476923595539E-3</c:v>
                </c:pt>
                <c:pt idx="1947">
                  <c:v>9.8948804945320212E-3</c:v>
                </c:pt>
                <c:pt idx="1948">
                  <c:v>9.886776501855099E-3</c:v>
                </c:pt>
                <c:pt idx="1949">
                  <c:v>9.8786357144908798E-3</c:v>
                </c:pt>
                <c:pt idx="1950">
                  <c:v>9.8704581323583174E-3</c:v>
                </c:pt>
                <c:pt idx="1951">
                  <c:v>9.8622437554574116E-3</c:v>
                </c:pt>
                <c:pt idx="1952">
                  <c:v>9.8539925838692088E-3</c:v>
                </c:pt>
                <c:pt idx="1953">
                  <c:v>9.8457046175126628E-3</c:v>
                </c:pt>
                <c:pt idx="1954">
                  <c:v>9.8373798564688197E-3</c:v>
                </c:pt>
                <c:pt idx="1955">
                  <c:v>9.8290183006566334E-3</c:v>
                </c:pt>
                <c:pt idx="1956">
                  <c:v>9.8206199499950575E-3</c:v>
                </c:pt>
                <c:pt idx="1957">
                  <c:v>9.8121848047272309E-3</c:v>
                </c:pt>
                <c:pt idx="1958">
                  <c:v>9.8037128647721072E-3</c:v>
                </c:pt>
                <c:pt idx="1959">
                  <c:v>9.795204129967594E-3</c:v>
                </c:pt>
                <c:pt idx="1960">
                  <c:v>9.7866586005568301E-3</c:v>
                </c:pt>
                <c:pt idx="1961">
                  <c:v>9.7780762763777229E-3</c:v>
                </c:pt>
                <c:pt idx="1962">
                  <c:v>9.7694571575113187E-3</c:v>
                </c:pt>
                <c:pt idx="1963">
                  <c:v>9.7608012439576175E-3</c:v>
                </c:pt>
                <c:pt idx="1964">
                  <c:v>9.7521085355545267E-3</c:v>
                </c:pt>
                <c:pt idx="1965">
                  <c:v>9.7433790326262315E-3</c:v>
                </c:pt>
                <c:pt idx="1966">
                  <c:v>9.7346127348485467E-3</c:v>
                </c:pt>
                <c:pt idx="1967">
                  <c:v>9.7258096424646112E-3</c:v>
                </c:pt>
                <c:pt idx="1968">
                  <c:v>9.7169697553933787E-3</c:v>
                </c:pt>
                <c:pt idx="1969">
                  <c:v>9.7080930735538029E-3</c:v>
                </c:pt>
                <c:pt idx="1970">
                  <c:v>9.6991795969458838E-3</c:v>
                </c:pt>
                <c:pt idx="1971">
                  <c:v>9.6902293258127603E-3</c:v>
                </c:pt>
                <c:pt idx="1972">
                  <c:v>9.6812657656020207E-3</c:v>
                </c:pt>
                <c:pt idx="1973">
                  <c:v>9.6723196401482525E-3</c:v>
                </c:pt>
                <c:pt idx="1974">
                  <c:v>9.6633911345611612E-3</c:v>
                </c:pt>
                <c:pt idx="1975">
                  <c:v>9.6544802490028392E-3</c:v>
                </c:pt>
                <c:pt idx="1976">
                  <c:v>9.6455869833922403E-3</c:v>
                </c:pt>
                <c:pt idx="1977">
                  <c:v>9.6367113377293645E-3</c:v>
                </c:pt>
                <c:pt idx="1978">
                  <c:v>9.6278533118521192E-3</c:v>
                </c:pt>
                <c:pt idx="1979">
                  <c:v>9.6190129059225971E-3</c:v>
                </c:pt>
                <c:pt idx="1980">
                  <c:v>9.6101901200218443E-3</c:v>
                </c:pt>
                <c:pt idx="1981">
                  <c:v>9.601384953906722E-3</c:v>
                </c:pt>
                <c:pt idx="1982">
                  <c:v>9.5925974077393228E-3</c:v>
                </c:pt>
                <c:pt idx="1983">
                  <c:v>9.5838274815196467E-3</c:v>
                </c:pt>
                <c:pt idx="1984">
                  <c:v>9.5750751752476937E-3</c:v>
                </c:pt>
                <c:pt idx="1985">
                  <c:v>9.5663404888424175E-3</c:v>
                </c:pt>
                <c:pt idx="1986">
                  <c:v>9.5576234223038181E-3</c:v>
                </c:pt>
                <c:pt idx="1987">
                  <c:v>9.5489239757939881E-3</c:v>
                </c:pt>
                <c:pt idx="1988">
                  <c:v>9.5402421491508349E-3</c:v>
                </c:pt>
                <c:pt idx="1989">
                  <c:v>9.5315779422933122E-3</c:v>
                </c:pt>
                <c:pt idx="1990">
                  <c:v>9.5229313553835127E-3</c:v>
                </c:pt>
                <c:pt idx="1991">
                  <c:v>9.5143023885024824E-3</c:v>
                </c:pt>
                <c:pt idx="1992">
                  <c:v>9.5056910414070828E-3</c:v>
                </c:pt>
                <c:pt idx="1993">
                  <c:v>9.4970973142594062E-3</c:v>
                </c:pt>
                <c:pt idx="1994">
                  <c:v>9.4885212069784064E-3</c:v>
                </c:pt>
                <c:pt idx="1995">
                  <c:v>9.4799627195640834E-3</c:v>
                </c:pt>
                <c:pt idx="1996">
                  <c:v>9.4702031666293873E-3</c:v>
                </c:pt>
                <c:pt idx="1997">
                  <c:v>9.4616824361648533E-3</c:v>
                </c:pt>
                <c:pt idx="1998">
                  <c:v>9.4531793256480423E-3</c:v>
                </c:pt>
                <c:pt idx="1999">
                  <c:v>9.4446938349168619E-3</c:v>
                </c:pt>
                <c:pt idx="2000">
                  <c:v>9.4362259642144508E-3</c:v>
                </c:pt>
                <c:pt idx="2001">
                  <c:v>9.4277757132976703E-3</c:v>
                </c:pt>
                <c:pt idx="2002">
                  <c:v>9.4193430823286128E-3</c:v>
                </c:pt>
                <c:pt idx="2003">
                  <c:v>9.4109280713072785E-3</c:v>
                </c:pt>
                <c:pt idx="2004">
                  <c:v>9.4025306800715747E-3</c:v>
                </c:pt>
                <c:pt idx="2005">
                  <c:v>9.3941509087025477E-3</c:v>
                </c:pt>
                <c:pt idx="2006">
                  <c:v>9.38578875736229E-3</c:v>
                </c:pt>
                <c:pt idx="2007">
                  <c:v>9.3774442257266166E-3</c:v>
                </c:pt>
                <c:pt idx="2008">
                  <c:v>9.3691173140386663E-3</c:v>
                </c:pt>
                <c:pt idx="2009">
                  <c:v>9.3608080222984391E-3</c:v>
                </c:pt>
                <c:pt idx="2010">
                  <c:v>9.3525163503438424E-3</c:v>
                </c:pt>
                <c:pt idx="2011">
                  <c:v>9.3423600875515156E-3</c:v>
                </c:pt>
                <c:pt idx="2012">
                  <c:v>9.3359858661967721E-3</c:v>
                </c:pt>
                <c:pt idx="2013">
                  <c:v>9.3277470539232521E-3</c:v>
                </c:pt>
                <c:pt idx="2014">
                  <c:v>9.3195258615164089E-3</c:v>
                </c:pt>
                <c:pt idx="2015">
                  <c:v>9.3113222889762426E-3</c:v>
                </c:pt>
                <c:pt idx="2016">
                  <c:v>9.3031363363837993E-3</c:v>
                </c:pt>
                <c:pt idx="2017">
                  <c:v>9.2949680035769866E-3</c:v>
                </c:pt>
                <c:pt idx="2018">
                  <c:v>9.286817290717897E-3</c:v>
                </c:pt>
                <c:pt idx="2019">
                  <c:v>9.2786841976444379E-3</c:v>
                </c:pt>
                <c:pt idx="2020">
                  <c:v>9.2705687244376556E-3</c:v>
                </c:pt>
                <c:pt idx="2021">
                  <c:v>9.2624708710975501E-3</c:v>
                </c:pt>
                <c:pt idx="2022">
                  <c:v>9.2543906377051677E-3</c:v>
                </c:pt>
                <c:pt idx="2023">
                  <c:v>9.2463280241794621E-3</c:v>
                </c:pt>
                <c:pt idx="2024">
                  <c:v>9.238283030439387E-3</c:v>
                </c:pt>
                <c:pt idx="2025">
                  <c:v>9.2302556565659888E-3</c:v>
                </c:pt>
                <c:pt idx="2026">
                  <c:v>9.2222459026403136E-3</c:v>
                </c:pt>
                <c:pt idx="2027">
                  <c:v>9.214253768500269E-3</c:v>
                </c:pt>
                <c:pt idx="2028">
                  <c:v>9.2062792542269012E-3</c:v>
                </c:pt>
                <c:pt idx="2029">
                  <c:v>9.1983223597391639E-3</c:v>
                </c:pt>
                <c:pt idx="2030">
                  <c:v>9.1903830851991497E-3</c:v>
                </c:pt>
                <c:pt idx="2031">
                  <c:v>9.1824614305258123E-3</c:v>
                </c:pt>
                <c:pt idx="2032">
                  <c:v>9.1745573957191517E-3</c:v>
                </c:pt>
                <c:pt idx="2033">
                  <c:v>9.1666709806981217E-3</c:v>
                </c:pt>
                <c:pt idx="2034">
                  <c:v>9.1588021855437685E-3</c:v>
                </c:pt>
                <c:pt idx="2035">
                  <c:v>9.1509510103371383E-3</c:v>
                </c:pt>
                <c:pt idx="2036">
                  <c:v>9.1431174548350924E-3</c:v>
                </c:pt>
                <c:pt idx="2037">
                  <c:v>9.1353015191997233E-3</c:v>
                </c:pt>
                <c:pt idx="2038">
                  <c:v>9.1275032035120773E-3</c:v>
                </c:pt>
                <c:pt idx="2039">
                  <c:v>9.1197225075290156E-3</c:v>
                </c:pt>
                <c:pt idx="2040">
                  <c:v>9.1119594314936769E-3</c:v>
                </c:pt>
                <c:pt idx="2041">
                  <c:v>9.1042139752439688E-3</c:v>
                </c:pt>
                <c:pt idx="2042">
                  <c:v>9.0964861389419838E-3</c:v>
                </c:pt>
                <c:pt idx="2043">
                  <c:v>9.0887759224256293E-3</c:v>
                </c:pt>
                <c:pt idx="2044">
                  <c:v>9.0810833257759516E-3</c:v>
                </c:pt>
                <c:pt idx="2045">
                  <c:v>9.0734083489119044E-3</c:v>
                </c:pt>
                <c:pt idx="2046">
                  <c:v>9.065750991914534E-3</c:v>
                </c:pt>
                <c:pt idx="2047">
                  <c:v>9.0581112547027942E-3</c:v>
                </c:pt>
                <c:pt idx="2048">
                  <c:v>9.0485390544562776E-3</c:v>
                </c:pt>
                <c:pt idx="2049">
                  <c:v>9.0409392145725711E-3</c:v>
                </c:pt>
                <c:pt idx="2050">
                  <c:v>9.0333569956901911E-3</c:v>
                </c:pt>
                <c:pt idx="2051">
                  <c:v>9.0257923978631655E-3</c:v>
                </c:pt>
                <c:pt idx="2052">
                  <c:v>9.0182454210104481E-3</c:v>
                </c:pt>
                <c:pt idx="2053">
                  <c:v>9.0107160652130886E-3</c:v>
                </c:pt>
                <c:pt idx="2054">
                  <c:v>9.0032043303900373E-3</c:v>
                </c:pt>
                <c:pt idx="2055">
                  <c:v>8.9957102165953255E-3</c:v>
                </c:pt>
                <c:pt idx="2056">
                  <c:v>8.9882337237749237E-3</c:v>
                </c:pt>
                <c:pt idx="2057">
                  <c:v>8.9807748519828614E-3</c:v>
                </c:pt>
                <c:pt idx="2058">
                  <c:v>8.9733336011921256E-3</c:v>
                </c:pt>
                <c:pt idx="2059">
                  <c:v>8.965909971375698E-3</c:v>
                </c:pt>
                <c:pt idx="2060">
                  <c:v>8.9585039625605951E-3</c:v>
                </c:pt>
                <c:pt idx="2061">
                  <c:v>8.9511155747198003E-3</c:v>
                </c:pt>
                <c:pt idx="2062">
                  <c:v>8.9403721933101199E-3</c:v>
                </c:pt>
                <c:pt idx="2063">
                  <c:v>8.9330269589937839E-3</c:v>
                </c:pt>
                <c:pt idx="2064">
                  <c:v>8.9256993444630783E-3</c:v>
                </c:pt>
                <c:pt idx="2065">
                  <c:v>8.9183893497180033E-3</c:v>
                </c:pt>
                <c:pt idx="2066">
                  <c:v>8.9110969749206514E-3</c:v>
                </c:pt>
                <c:pt idx="2067">
                  <c:v>8.9038222198278838E-3</c:v>
                </c:pt>
                <c:pt idx="2068">
                  <c:v>8.896565084601793E-3</c:v>
                </c:pt>
                <c:pt idx="2069">
                  <c:v>8.8893255690802864E-3</c:v>
                </c:pt>
                <c:pt idx="2070">
                  <c:v>8.8821036735065029E-3</c:v>
                </c:pt>
                <c:pt idx="2071">
                  <c:v>8.8748993976373036E-3</c:v>
                </c:pt>
                <c:pt idx="2072">
                  <c:v>8.8677127416347812E-3</c:v>
                </c:pt>
                <c:pt idx="2073">
                  <c:v>8.8605437054178893E-3</c:v>
                </c:pt>
                <c:pt idx="2074">
                  <c:v>8.8533922890676742E-3</c:v>
                </c:pt>
                <c:pt idx="2075">
                  <c:v>8.8462584924220433E-3</c:v>
                </c:pt>
                <c:pt idx="2076">
                  <c:v>8.8391423157241356E-3</c:v>
                </c:pt>
                <c:pt idx="2077">
                  <c:v>8.8320437586497658E-3</c:v>
                </c:pt>
                <c:pt idx="2078">
                  <c:v>8.8249628215231191E-3</c:v>
                </c:pt>
                <c:pt idx="2079">
                  <c:v>8.8178995041821029E-3</c:v>
                </c:pt>
                <c:pt idx="2080">
                  <c:v>8.810853806545671E-3</c:v>
                </c:pt>
                <c:pt idx="2081">
                  <c:v>8.8038257287759158E-3</c:v>
                </c:pt>
                <c:pt idx="2082">
                  <c:v>8.7968152707917913E-3</c:v>
                </c:pt>
                <c:pt idx="2083">
                  <c:v>8.7898224326743435E-3</c:v>
                </c:pt>
                <c:pt idx="2084">
                  <c:v>8.78284721426148E-3</c:v>
                </c:pt>
                <c:pt idx="2085">
                  <c:v>8.7758896157152932E-3</c:v>
                </c:pt>
                <c:pt idx="2086">
                  <c:v>8.7689496369547371E-3</c:v>
                </c:pt>
                <c:pt idx="2087">
                  <c:v>8.7620272778987651E-3</c:v>
                </c:pt>
                <c:pt idx="2088">
                  <c:v>8.75512253870947E-3</c:v>
                </c:pt>
                <c:pt idx="2089">
                  <c:v>8.7482354193058054E-3</c:v>
                </c:pt>
                <c:pt idx="2090">
                  <c:v>8.7413659197688176E-3</c:v>
                </c:pt>
                <c:pt idx="2091">
                  <c:v>8.7345140398553678E-3</c:v>
                </c:pt>
                <c:pt idx="2092">
                  <c:v>8.7276797798896411E-3</c:v>
                </c:pt>
                <c:pt idx="2093">
                  <c:v>8.7208631396284986E-3</c:v>
                </c:pt>
                <c:pt idx="2094">
                  <c:v>8.7140641191529866E-3</c:v>
                </c:pt>
                <c:pt idx="2095">
                  <c:v>8.7072827184631052E-3</c:v>
                </c:pt>
                <c:pt idx="2096">
                  <c:v>8.7005189376399006E-3</c:v>
                </c:pt>
                <c:pt idx="2097">
                  <c:v>8.6937727765212802E-3</c:v>
                </c:pt>
                <c:pt idx="2098">
                  <c:v>8.6870442351882904E-3</c:v>
                </c:pt>
                <c:pt idx="2099">
                  <c:v>8.6803333136409311E-3</c:v>
                </c:pt>
                <c:pt idx="2100">
                  <c:v>8.6736400118792023E-3</c:v>
                </c:pt>
                <c:pt idx="2101">
                  <c:v>8.6669643299031041E-3</c:v>
                </c:pt>
                <c:pt idx="2102">
                  <c:v>8.6603062677126363E-3</c:v>
                </c:pt>
                <c:pt idx="2103">
                  <c:v>8.6536658253077992E-3</c:v>
                </c:pt>
                <c:pt idx="2104">
                  <c:v>8.6470430026885925E-3</c:v>
                </c:pt>
                <c:pt idx="2105">
                  <c:v>8.6404377997739701E-3</c:v>
                </c:pt>
                <c:pt idx="2106">
                  <c:v>8.6338502167260245E-3</c:v>
                </c:pt>
                <c:pt idx="2107">
                  <c:v>8.6272802533826631E-3</c:v>
                </c:pt>
                <c:pt idx="2108">
                  <c:v>8.6207279098249323E-3</c:v>
                </c:pt>
                <c:pt idx="2109">
                  <c:v>8.6141931861338783E-3</c:v>
                </c:pt>
                <c:pt idx="2110">
                  <c:v>8.6076760820663623E-3</c:v>
                </c:pt>
                <c:pt idx="2111">
                  <c:v>8.601176597865523E-3</c:v>
                </c:pt>
                <c:pt idx="2112">
                  <c:v>8.5946947334503143E-3</c:v>
                </c:pt>
                <c:pt idx="2113">
                  <c:v>8.5882304887396899E-3</c:v>
                </c:pt>
                <c:pt idx="2114">
                  <c:v>8.5817838638957422E-3</c:v>
                </c:pt>
                <c:pt idx="2115">
                  <c:v>8.5753548586753325E-3</c:v>
                </c:pt>
                <c:pt idx="2116">
                  <c:v>8.5689434733215997E-3</c:v>
                </c:pt>
                <c:pt idx="2117">
                  <c:v>8.5625497077534973E-3</c:v>
                </c:pt>
                <c:pt idx="2118">
                  <c:v>8.556173561808933E-3</c:v>
                </c:pt>
                <c:pt idx="2119">
                  <c:v>8.5498150357310454E-3</c:v>
                </c:pt>
                <c:pt idx="2120">
                  <c:v>8.5434741294387884E-3</c:v>
                </c:pt>
                <c:pt idx="2121">
                  <c:v>8.5371508428511156E-3</c:v>
                </c:pt>
                <c:pt idx="2122">
                  <c:v>8.5308451760490733E-3</c:v>
                </c:pt>
                <c:pt idx="2123">
                  <c:v>8.5245571290326616E-3</c:v>
                </c:pt>
                <c:pt idx="2124">
                  <c:v>8.5182867017208341E-3</c:v>
                </c:pt>
                <c:pt idx="2125">
                  <c:v>8.5120338941946372E-3</c:v>
                </c:pt>
                <c:pt idx="2126">
                  <c:v>8.5057987064540708E-3</c:v>
                </c:pt>
                <c:pt idx="2127">
                  <c:v>8.4995811384991349E-3</c:v>
                </c:pt>
                <c:pt idx="2128">
                  <c:v>8.493381190167737E-3</c:v>
                </c:pt>
                <c:pt idx="2129">
                  <c:v>8.4871988617030159E-3</c:v>
                </c:pt>
                <c:pt idx="2130">
                  <c:v>8.481034152942879E-3</c:v>
                </c:pt>
                <c:pt idx="2131">
                  <c:v>8.4748870638873264E-3</c:v>
                </c:pt>
                <c:pt idx="2132">
                  <c:v>8.4687575946984506E-3</c:v>
                </c:pt>
                <c:pt idx="2133">
                  <c:v>8.462645745214159E-3</c:v>
                </c:pt>
                <c:pt idx="2134">
                  <c:v>8.456551515515498E-3</c:v>
                </c:pt>
                <c:pt idx="2135">
                  <c:v>8.4504749053593287E-3</c:v>
                </c:pt>
                <c:pt idx="2136">
                  <c:v>8.4444159152319287E-3</c:v>
                </c:pt>
                <c:pt idx="2137">
                  <c:v>8.4383745447280667E-3</c:v>
                </c:pt>
                <c:pt idx="2138">
                  <c:v>8.4323507939287889E-3</c:v>
                </c:pt>
                <c:pt idx="2139">
                  <c:v>8.4263446629151417E-3</c:v>
                </c:pt>
                <c:pt idx="2140">
                  <c:v>8.420356151687125E-3</c:v>
                </c:pt>
                <c:pt idx="2141">
                  <c:v>8.4143852602447389E-3</c:v>
                </c:pt>
                <c:pt idx="2142">
                  <c:v>8.4084319883448444E-3</c:v>
                </c:pt>
                <c:pt idx="2143">
                  <c:v>8.402496336392673E-3</c:v>
                </c:pt>
                <c:pt idx="2144">
                  <c:v>8.3965783040640396E-3</c:v>
                </c:pt>
                <c:pt idx="2145">
                  <c:v>8.3906778915210367E-3</c:v>
                </c:pt>
                <c:pt idx="2146">
                  <c:v>8.3847950986826181E-3</c:v>
                </c:pt>
                <c:pt idx="2147">
                  <c:v>8.37892992562983E-3</c:v>
                </c:pt>
                <c:pt idx="2148">
                  <c:v>8.3730823722816261E-3</c:v>
                </c:pt>
                <c:pt idx="2149">
                  <c:v>8.3672524386380065E-3</c:v>
                </c:pt>
                <c:pt idx="2150">
                  <c:v>8.3614401247800174E-3</c:v>
                </c:pt>
                <c:pt idx="2151">
                  <c:v>8.3556454307076589E-3</c:v>
                </c:pt>
                <c:pt idx="2152">
                  <c:v>8.3490444982836642E-3</c:v>
                </c:pt>
                <c:pt idx="2153">
                  <c:v>8.3432875607558632E-3</c:v>
                </c:pt>
                <c:pt idx="2154">
                  <c:v>8.3375482429326464E-3</c:v>
                </c:pt>
                <c:pt idx="2155">
                  <c:v>8.3318265448950601E-3</c:v>
                </c:pt>
                <c:pt idx="2156">
                  <c:v>8.3261224664810118E-3</c:v>
                </c:pt>
                <c:pt idx="2157">
                  <c:v>8.3204360078525941E-3</c:v>
                </c:pt>
                <c:pt idx="2158">
                  <c:v>8.3147671689287606E-3</c:v>
                </c:pt>
                <c:pt idx="2159">
                  <c:v>8.3091159497905576E-3</c:v>
                </c:pt>
                <c:pt idx="2160">
                  <c:v>8.3034823502758925E-3</c:v>
                </c:pt>
                <c:pt idx="2161">
                  <c:v>8.2978663706279043E-3</c:v>
                </c:pt>
                <c:pt idx="2162">
                  <c:v>8.2922680105224078E-3</c:v>
                </c:pt>
                <c:pt idx="2163">
                  <c:v>8.2866872702835881E-3</c:v>
                </c:pt>
                <c:pt idx="2164">
                  <c:v>8.2811241498303989E-3</c:v>
                </c:pt>
                <c:pt idx="2165">
                  <c:v>8.2755786490007477E-3</c:v>
                </c:pt>
                <c:pt idx="2166">
                  <c:v>8.2700507678756807E-3</c:v>
                </c:pt>
                <c:pt idx="2167">
                  <c:v>8.2645405065362443E-3</c:v>
                </c:pt>
                <c:pt idx="2168">
                  <c:v>8.2590478649013921E-3</c:v>
                </c:pt>
                <c:pt idx="2169">
                  <c:v>8.2535728428900779E-3</c:v>
                </c:pt>
                <c:pt idx="2170">
                  <c:v>8.2481154407454405E-3</c:v>
                </c:pt>
                <c:pt idx="2171">
                  <c:v>8.242675658224341E-3</c:v>
                </c:pt>
                <c:pt idx="2172">
                  <c:v>8.2372534954888721E-3</c:v>
                </c:pt>
                <c:pt idx="2173">
                  <c:v>8.2318489523769411E-3</c:v>
                </c:pt>
                <c:pt idx="2174">
                  <c:v>8.226462029131687E-3</c:v>
                </c:pt>
                <c:pt idx="2175">
                  <c:v>8.2210927255099708E-3</c:v>
                </c:pt>
                <c:pt idx="2176">
                  <c:v>8.2157410415117926E-3</c:v>
                </c:pt>
                <c:pt idx="2177">
                  <c:v>8.210406977299245E-3</c:v>
                </c:pt>
                <c:pt idx="2178">
                  <c:v>8.2050905327912815E-3</c:v>
                </c:pt>
                <c:pt idx="2179">
                  <c:v>8.1997917080689486E-3</c:v>
                </c:pt>
                <c:pt idx="2180">
                  <c:v>8.1945105029701537E-3</c:v>
                </c:pt>
                <c:pt idx="2181">
                  <c:v>8.1892469176569893E-3</c:v>
                </c:pt>
                <c:pt idx="2182">
                  <c:v>8.1840009520484092E-3</c:v>
                </c:pt>
                <c:pt idx="2183">
                  <c:v>8.178772606063367E-3</c:v>
                </c:pt>
                <c:pt idx="2184">
                  <c:v>8.1735618798639553E-3</c:v>
                </c:pt>
                <c:pt idx="2185">
                  <c:v>8.1683687733691279E-3</c:v>
                </c:pt>
                <c:pt idx="2186">
                  <c:v>8.1631932865788848E-3</c:v>
                </c:pt>
                <c:pt idx="2187">
                  <c:v>8.1580354194932259E-3</c:v>
                </c:pt>
                <c:pt idx="2188">
                  <c:v>8.1528951721121512E-3</c:v>
                </c:pt>
                <c:pt idx="2189">
                  <c:v>8.1477725444356608E-3</c:v>
                </c:pt>
                <c:pt idx="2190">
                  <c:v>8.1426675363827083E-3</c:v>
                </c:pt>
                <c:pt idx="2191">
                  <c:v>8.1375801481153864E-3</c:v>
                </c:pt>
                <c:pt idx="2192">
                  <c:v>8.1325103796336951E-3</c:v>
                </c:pt>
                <c:pt idx="2193">
                  <c:v>8.1274582306944954E-3</c:v>
                </c:pt>
                <c:pt idx="2194">
                  <c:v>8.1224237015409262E-3</c:v>
                </c:pt>
                <c:pt idx="2195">
                  <c:v>8.1174067920919413E-3</c:v>
                </c:pt>
                <c:pt idx="2196">
                  <c:v>8.1124075023475406E-3</c:v>
                </c:pt>
                <c:pt idx="2197">
                  <c:v>8.1074258322266779E-3</c:v>
                </c:pt>
                <c:pt idx="2198">
                  <c:v>8.1024617818103994E-3</c:v>
                </c:pt>
                <c:pt idx="2199">
                  <c:v>8.0975153511797515E-3</c:v>
                </c:pt>
                <c:pt idx="2200">
                  <c:v>8.0925865401726416E-3</c:v>
                </c:pt>
                <c:pt idx="2201">
                  <c:v>8.0876753489511621E-3</c:v>
                </c:pt>
                <c:pt idx="2202">
                  <c:v>8.0827817773532207E-3</c:v>
                </c:pt>
                <c:pt idx="2203">
                  <c:v>8.0779058254598635E-3</c:v>
                </c:pt>
                <c:pt idx="2204">
                  <c:v>8.0730474932710905E-3</c:v>
                </c:pt>
                <c:pt idx="2205">
                  <c:v>8.0682067807058555E-3</c:v>
                </c:pt>
                <c:pt idx="2206">
                  <c:v>8.063383687926251E-3</c:v>
                </c:pt>
                <c:pt idx="2207">
                  <c:v>8.0585782147701845E-3</c:v>
                </c:pt>
                <c:pt idx="2208">
                  <c:v>8.0537903613997486E-3</c:v>
                </c:pt>
                <c:pt idx="2209">
                  <c:v>8.0490201276528506E-3</c:v>
                </c:pt>
                <c:pt idx="2210">
                  <c:v>8.0442675136105368E-3</c:v>
                </c:pt>
                <c:pt idx="2211">
                  <c:v>8.0395325192728073E-3</c:v>
                </c:pt>
                <c:pt idx="2212">
                  <c:v>8.0348151445586158E-3</c:v>
                </c:pt>
                <c:pt idx="2213">
                  <c:v>8.0301153896300548E-3</c:v>
                </c:pt>
                <c:pt idx="2214">
                  <c:v>8.0254332543250317E-3</c:v>
                </c:pt>
                <c:pt idx="2215">
                  <c:v>8.020768738724593E-3</c:v>
                </c:pt>
                <c:pt idx="2216">
                  <c:v>8.0161218427476921E-3</c:v>
                </c:pt>
                <c:pt idx="2217">
                  <c:v>8.0114925665564218E-3</c:v>
                </c:pt>
                <c:pt idx="2218">
                  <c:v>8.0068809100697358E-3</c:v>
                </c:pt>
                <c:pt idx="2219">
                  <c:v>8.0022868731255414E-3</c:v>
                </c:pt>
                <c:pt idx="2220">
                  <c:v>7.9977104558859313E-3</c:v>
                </c:pt>
                <c:pt idx="2221">
                  <c:v>7.9931516584319517E-3</c:v>
                </c:pt>
                <c:pt idx="2222">
                  <c:v>7.9886104806825564E-3</c:v>
                </c:pt>
                <c:pt idx="2223">
                  <c:v>7.9840869224756528E-3</c:v>
                </c:pt>
                <c:pt idx="2224">
                  <c:v>7.9795809840543797E-3</c:v>
                </c:pt>
                <c:pt idx="2225">
                  <c:v>7.9750926652566445E-3</c:v>
                </c:pt>
                <c:pt idx="2226">
                  <c:v>7.9706219661634936E-3</c:v>
                </c:pt>
                <c:pt idx="2227">
                  <c:v>7.966168886774927E-3</c:v>
                </c:pt>
                <c:pt idx="2228">
                  <c:v>7.9617334270098983E-3</c:v>
                </c:pt>
                <c:pt idx="2229">
                  <c:v>7.9573155869494538E-3</c:v>
                </c:pt>
                <c:pt idx="2230">
                  <c:v>7.9529153665125474E-3</c:v>
                </c:pt>
                <c:pt idx="2231">
                  <c:v>7.9485327657802252E-3</c:v>
                </c:pt>
                <c:pt idx="2232">
                  <c:v>7.9441677848335335E-3</c:v>
                </c:pt>
                <c:pt idx="2233">
                  <c:v>7.9398204234293335E-3</c:v>
                </c:pt>
                <c:pt idx="2234">
                  <c:v>7.9354906817297177E-3</c:v>
                </c:pt>
                <c:pt idx="2235">
                  <c:v>7.9311785597346862E-3</c:v>
                </c:pt>
                <c:pt idx="2236">
                  <c:v>7.926884057444239E-3</c:v>
                </c:pt>
                <c:pt idx="2237">
                  <c:v>7.9226071747773297E-3</c:v>
                </c:pt>
                <c:pt idx="2238">
                  <c:v>7.9183479118150046E-3</c:v>
                </c:pt>
                <c:pt idx="2239">
                  <c:v>7.9141062683951713E-3</c:v>
                </c:pt>
                <c:pt idx="2240">
                  <c:v>7.9098822447609685E-3</c:v>
                </c:pt>
                <c:pt idx="2241">
                  <c:v>7.9056758408313499E-3</c:v>
                </c:pt>
                <c:pt idx="2242">
                  <c:v>7.9014870565252693E-3</c:v>
                </c:pt>
                <c:pt idx="2243">
                  <c:v>7.8973158918427266E-3</c:v>
                </c:pt>
                <c:pt idx="2244">
                  <c:v>7.8931623469458145E-3</c:v>
                </c:pt>
                <c:pt idx="2245">
                  <c:v>7.8890264215103478E-3</c:v>
                </c:pt>
                <c:pt idx="2246">
                  <c:v>7.8849081159415579E-3</c:v>
                </c:pt>
                <c:pt idx="2247">
                  <c:v>7.880807429996306E-3</c:v>
                </c:pt>
                <c:pt idx="2248">
                  <c:v>7.8767243636745921E-3</c:v>
                </c:pt>
                <c:pt idx="2249">
                  <c:v>7.8726589169764161E-3</c:v>
                </c:pt>
                <c:pt idx="2250">
                  <c:v>7.8686110899828243E-3</c:v>
                </c:pt>
                <c:pt idx="2251">
                  <c:v>7.8645808826938168E-3</c:v>
                </c:pt>
                <c:pt idx="2252">
                  <c:v>7.8605682950283473E-3</c:v>
                </c:pt>
                <c:pt idx="2253">
                  <c:v>7.8565733269864158E-3</c:v>
                </c:pt>
                <c:pt idx="2254">
                  <c:v>7.8525959787301147E-3</c:v>
                </c:pt>
                <c:pt idx="2255">
                  <c:v>7.8486362500973517E-3</c:v>
                </c:pt>
                <c:pt idx="2256">
                  <c:v>7.8446941410070803E-3</c:v>
                </c:pt>
                <c:pt idx="2257">
                  <c:v>7.8407696517024394E-3</c:v>
                </c:pt>
                <c:pt idx="2258">
                  <c:v>7.8368627820213366E-3</c:v>
                </c:pt>
                <c:pt idx="2259">
                  <c:v>7.8329735319637717E-3</c:v>
                </c:pt>
                <c:pt idx="2260">
                  <c:v>7.829101901610791E-3</c:v>
                </c:pt>
                <c:pt idx="2261">
                  <c:v>7.8252478909623946E-3</c:v>
                </c:pt>
                <c:pt idx="2262">
                  <c:v>7.8214114999375361E-3</c:v>
                </c:pt>
                <c:pt idx="2263">
                  <c:v>7.8175927284551694E-3</c:v>
                </c:pt>
                <c:pt idx="2264">
                  <c:v>7.8137915767584332E-3</c:v>
                </c:pt>
                <c:pt idx="2265">
                  <c:v>7.8100080446041886E-3</c:v>
                </c:pt>
                <c:pt idx="2266">
                  <c:v>7.8062421322355746E-3</c:v>
                </c:pt>
                <c:pt idx="2267">
                  <c:v>7.8024938394094523E-3</c:v>
                </c:pt>
                <c:pt idx="2268">
                  <c:v>7.7987631663689605E-3</c:v>
                </c:pt>
                <c:pt idx="2269">
                  <c:v>7.7950501129520067E-3</c:v>
                </c:pt>
                <c:pt idx="2270">
                  <c:v>7.7913546790775445E-3</c:v>
                </c:pt>
                <c:pt idx="2271">
                  <c:v>7.7876768649076666E-3</c:v>
                </c:pt>
                <c:pt idx="2272">
                  <c:v>7.7840166703613267E-3</c:v>
                </c:pt>
                <c:pt idx="2273">
                  <c:v>7.780374095519571E-3</c:v>
                </c:pt>
                <c:pt idx="2274">
                  <c:v>7.7767491403013533E-3</c:v>
                </c:pt>
                <c:pt idx="2275">
                  <c:v>7.7731418047877199E-3</c:v>
                </c:pt>
                <c:pt idx="2276">
                  <c:v>7.7695520888976244E-3</c:v>
                </c:pt>
                <c:pt idx="2277">
                  <c:v>7.7659799926310669E-3</c:v>
                </c:pt>
                <c:pt idx="2278">
                  <c:v>7.7624255160690936E-3</c:v>
                </c:pt>
                <c:pt idx="2279">
                  <c:v>7.758888659049612E-3</c:v>
                </c:pt>
                <c:pt idx="2280">
                  <c:v>7.7553694218157609E-3</c:v>
                </c:pt>
                <c:pt idx="2281">
                  <c:v>7.7518678041244016E-3</c:v>
                </c:pt>
                <c:pt idx="2282">
                  <c:v>7.7483838061376265E-3</c:v>
                </c:pt>
                <c:pt idx="2283">
                  <c:v>7.744917427693343E-3</c:v>
                </c:pt>
                <c:pt idx="2284">
                  <c:v>7.7414686689536438E-3</c:v>
                </c:pt>
                <c:pt idx="2285">
                  <c:v>7.7380375299185289E-3</c:v>
                </c:pt>
                <c:pt idx="2286">
                  <c:v>7.7346240105069519E-3</c:v>
                </c:pt>
                <c:pt idx="2287">
                  <c:v>7.7312281107999592E-3</c:v>
                </c:pt>
                <c:pt idx="2288">
                  <c:v>7.7278498305544119E-3</c:v>
                </c:pt>
                <c:pt idx="2289">
                  <c:v>7.7244891700944951E-3</c:v>
                </c:pt>
                <c:pt idx="2290">
                  <c:v>7.7211461292581163E-3</c:v>
                </c:pt>
                <c:pt idx="2291">
                  <c:v>7.7178207080452754E-3</c:v>
                </c:pt>
                <c:pt idx="2292">
                  <c:v>7.7145129064559725E-3</c:v>
                </c:pt>
                <c:pt idx="2293">
                  <c:v>7.7112227245712539E-3</c:v>
                </c:pt>
                <c:pt idx="2294">
                  <c:v>7.7079501623100732E-3</c:v>
                </c:pt>
                <c:pt idx="2295">
                  <c:v>7.7046952195913843E-3</c:v>
                </c:pt>
                <c:pt idx="2296">
                  <c:v>7.7014578965772795E-3</c:v>
                </c:pt>
                <c:pt idx="2297">
                  <c:v>7.6982381931867128E-3</c:v>
                </c:pt>
                <c:pt idx="2298">
                  <c:v>7.6950361095007302E-3</c:v>
                </c:pt>
                <c:pt idx="2299">
                  <c:v>7.6918516454382857E-3</c:v>
                </c:pt>
                <c:pt idx="2300">
                  <c:v>7.6886848009183328E-3</c:v>
                </c:pt>
                <c:pt idx="2301">
                  <c:v>7.6855355761029642E-3</c:v>
                </c:pt>
                <c:pt idx="2302">
                  <c:v>7.6824039709921799E-3</c:v>
                </c:pt>
                <c:pt idx="2303">
                  <c:v>7.6792899853428409E-3</c:v>
                </c:pt>
                <c:pt idx="2304">
                  <c:v>7.6761936195601788E-3</c:v>
                </c:pt>
                <c:pt idx="2305">
                  <c:v>7.673114873238962E-3</c:v>
                </c:pt>
                <c:pt idx="2306">
                  <c:v>7.6700537466223295E-3</c:v>
                </c:pt>
                <c:pt idx="2307">
                  <c:v>7.6670102397102813E-3</c:v>
                </c:pt>
                <c:pt idx="2308">
                  <c:v>7.6628539262994337E-3</c:v>
                </c:pt>
                <c:pt idx="2309">
                  <c:v>7.6598530838785841E-3</c:v>
                </c:pt>
                <c:pt idx="2310">
                  <c:v>7.6568698618647204E-3</c:v>
                </c:pt>
                <c:pt idx="2311">
                  <c:v>7.6539042602848575E-3</c:v>
                </c:pt>
                <c:pt idx="2312">
                  <c:v>7.6509562791119805E-3</c:v>
                </c:pt>
                <c:pt idx="2313">
                  <c:v>7.6480259183731034E-3</c:v>
                </c:pt>
                <c:pt idx="2314">
                  <c:v>7.6451131780682271E-3</c:v>
                </c:pt>
                <c:pt idx="2315">
                  <c:v>7.642218058143321E-3</c:v>
                </c:pt>
                <c:pt idx="2316">
                  <c:v>7.6393405586254008E-3</c:v>
                </c:pt>
                <c:pt idx="2317">
                  <c:v>7.6364806795684963E-3</c:v>
                </c:pt>
                <c:pt idx="2318">
                  <c:v>7.6336384209185768E-3</c:v>
                </c:pt>
                <c:pt idx="2319">
                  <c:v>7.6308137826756432E-3</c:v>
                </c:pt>
                <c:pt idx="2320">
                  <c:v>7.628006764812679E-3</c:v>
                </c:pt>
                <c:pt idx="2321">
                  <c:v>7.6252173673567007E-3</c:v>
                </c:pt>
                <c:pt idx="2322">
                  <c:v>7.6211038322260283E-3</c:v>
                </c:pt>
                <c:pt idx="2323">
                  <c:v>7.618357341940829E-3</c:v>
                </c:pt>
                <c:pt idx="2324">
                  <c:v>7.6156284711981215E-3</c:v>
                </c:pt>
                <c:pt idx="2325">
                  <c:v>7.6129172200789519E-3</c:v>
                </c:pt>
                <c:pt idx="2326">
                  <c:v>7.6102235886643665E-3</c:v>
                </c:pt>
                <c:pt idx="2327">
                  <c:v>7.6075475767922729E-3</c:v>
                </c:pt>
                <c:pt idx="2328">
                  <c:v>7.6048891845437172E-3</c:v>
                </c:pt>
                <c:pt idx="2329">
                  <c:v>7.6022484119186995E-3</c:v>
                </c:pt>
                <c:pt idx="2330">
                  <c:v>7.5996252590793123E-3</c:v>
                </c:pt>
                <c:pt idx="2331">
                  <c:v>7.5970197257824168E-3</c:v>
                </c:pt>
                <c:pt idx="2332">
                  <c:v>7.5944318119469667E-3</c:v>
                </c:pt>
                <c:pt idx="2333">
                  <c:v>7.5918615178161009E-3</c:v>
                </c:pt>
                <c:pt idx="2334">
                  <c:v>7.5893088433898193E-3</c:v>
                </c:pt>
                <c:pt idx="2335">
                  <c:v>7.5867737885870756E-3</c:v>
                </c:pt>
                <c:pt idx="2336">
                  <c:v>7.5842563533268237E-3</c:v>
                </c:pt>
                <c:pt idx="2337">
                  <c:v>7.581756537771156E-3</c:v>
                </c:pt>
                <c:pt idx="2338">
                  <c:v>7.57927434175798E-3</c:v>
                </c:pt>
                <c:pt idx="2339">
                  <c:v>7.5768097654493882E-3</c:v>
                </c:pt>
                <c:pt idx="2340">
                  <c:v>7.5743628086832882E-3</c:v>
                </c:pt>
                <c:pt idx="2341">
                  <c:v>7.571933471540726E-3</c:v>
                </c:pt>
                <c:pt idx="2342">
                  <c:v>7.5695217540217019E-3</c:v>
                </c:pt>
                <c:pt idx="2343">
                  <c:v>7.567127656207262E-3</c:v>
                </c:pt>
                <c:pt idx="2344">
                  <c:v>7.5647511779353138E-3</c:v>
                </c:pt>
                <c:pt idx="2345">
                  <c:v>7.5623923193679499E-3</c:v>
                </c:pt>
                <c:pt idx="2346">
                  <c:v>7.5600510802620313E-3</c:v>
                </c:pt>
                <c:pt idx="2347">
                  <c:v>7.5577274609417433E-3</c:v>
                </c:pt>
                <c:pt idx="2348">
                  <c:v>7.555421461163947E-3</c:v>
                </c:pt>
                <c:pt idx="2349">
                  <c:v>7.5531330810907349E-3</c:v>
                </c:pt>
                <c:pt idx="2350">
                  <c:v>7.5508623204789682E-3</c:v>
                </c:pt>
                <c:pt idx="2351">
                  <c:v>7.5486091795717858E-3</c:v>
                </c:pt>
                <c:pt idx="2352">
                  <c:v>7.546373658207095E-3</c:v>
                </c:pt>
                <c:pt idx="2353">
                  <c:v>7.5441557565469886E-3</c:v>
                </c:pt>
                <c:pt idx="2354">
                  <c:v>7.5419554744293738E-3</c:v>
                </c:pt>
                <c:pt idx="2355">
                  <c:v>7.5397728120163432E-3</c:v>
                </c:pt>
                <c:pt idx="2356">
                  <c:v>7.5376077692268506E-3</c:v>
                </c:pt>
                <c:pt idx="2357">
                  <c:v>7.5354603459798497E-3</c:v>
                </c:pt>
                <c:pt idx="2358">
                  <c:v>7.5333305423563868E-3</c:v>
                </c:pt>
                <c:pt idx="2359">
                  <c:v>7.5312183584375081E-3</c:v>
                </c:pt>
                <c:pt idx="2360">
                  <c:v>7.5291237940611211E-3</c:v>
                </c:pt>
                <c:pt idx="2361">
                  <c:v>7.5270468493082721E-3</c:v>
                </c:pt>
                <c:pt idx="2362">
                  <c:v>7.5249875240979147E-3</c:v>
                </c:pt>
                <c:pt idx="2363">
                  <c:v>7.5229458185921416E-3</c:v>
                </c:pt>
                <c:pt idx="2364">
                  <c:v>7.5209217327099065E-3</c:v>
                </c:pt>
                <c:pt idx="2365">
                  <c:v>7.5189152663701631E-3</c:v>
                </c:pt>
                <c:pt idx="2366">
                  <c:v>7.5169264197350039E-3</c:v>
                </c:pt>
                <c:pt idx="2367">
                  <c:v>7.5149551926423364E-3</c:v>
                </c:pt>
                <c:pt idx="2368">
                  <c:v>7.5130015851732068E-3</c:v>
                </c:pt>
                <c:pt idx="2369">
                  <c:v>7.5110655973276153E-3</c:v>
                </c:pt>
                <c:pt idx="2370">
                  <c:v>7.5091472291055616E-3</c:v>
                </c:pt>
                <c:pt idx="2371">
                  <c:v>7.507246480507046E-3</c:v>
                </c:pt>
                <c:pt idx="2372">
                  <c:v>7.5053633514510221E-3</c:v>
                </c:pt>
                <c:pt idx="2373">
                  <c:v>7.5034978420995824E-3</c:v>
                </c:pt>
                <c:pt idx="2374">
                  <c:v>7.5016499522906344E-3</c:v>
                </c:pt>
                <c:pt idx="2375">
                  <c:v>7.4998196821052243E-3</c:v>
                </c:pt>
                <c:pt idx="2376">
                  <c:v>7.4980070315433522E-3</c:v>
                </c:pt>
                <c:pt idx="2377">
                  <c:v>7.4962120005239719E-3</c:v>
                </c:pt>
                <c:pt idx="2378">
                  <c:v>7.4944345892091757E-3</c:v>
                </c:pt>
                <c:pt idx="2379">
                  <c:v>7.4926747974368713E-3</c:v>
                </c:pt>
                <c:pt idx="2380">
                  <c:v>7.4909326252881048E-3</c:v>
                </c:pt>
                <c:pt idx="2381">
                  <c:v>7.4892080729249688E-3</c:v>
                </c:pt>
                <c:pt idx="2382">
                  <c:v>7.487501139942232E-3</c:v>
                </c:pt>
                <c:pt idx="2383">
                  <c:v>7.4858118265830331E-3</c:v>
                </c:pt>
                <c:pt idx="2384">
                  <c:v>7.4841401329284185E-3</c:v>
                </c:pt>
                <c:pt idx="2385">
                  <c:v>7.4824860588973419E-3</c:v>
                </c:pt>
                <c:pt idx="2386">
                  <c:v>7.4808496043277106E-3</c:v>
                </c:pt>
                <c:pt idx="2387">
                  <c:v>7.4792307694626636E-3</c:v>
                </c:pt>
                <c:pt idx="2388">
                  <c:v>7.4776295543022009E-3</c:v>
                </c:pt>
                <c:pt idx="2389">
                  <c:v>7.4760459586031835E-3</c:v>
                </c:pt>
                <c:pt idx="2390">
                  <c:v>7.4744799825277042E-3</c:v>
                </c:pt>
                <c:pt idx="2391">
                  <c:v>7.4729316259947165E-3</c:v>
                </c:pt>
                <c:pt idx="2392">
                  <c:v>7.4714008892473593E-3</c:v>
                </c:pt>
                <c:pt idx="2393">
                  <c:v>7.4698877720424939E-3</c:v>
                </c:pt>
                <c:pt idx="2394">
                  <c:v>7.4683922743801201E-3</c:v>
                </c:pt>
                <c:pt idx="2395">
                  <c:v>7.4669143963412843E-3</c:v>
                </c:pt>
                <c:pt idx="2396">
                  <c:v>7.4654541379259864E-3</c:v>
                </c:pt>
                <c:pt idx="2397">
                  <c:v>7.4640114991342266E-3</c:v>
                </c:pt>
                <c:pt idx="2398">
                  <c:v>7.4625864798849584E-3</c:v>
                </c:pt>
                <c:pt idx="2399">
                  <c:v>7.4611790803402744E-3</c:v>
                </c:pt>
                <c:pt idx="2400">
                  <c:v>7.4597893004191285E-3</c:v>
                </c:pt>
                <c:pt idx="2401">
                  <c:v>7.4584171400404742E-3</c:v>
                </c:pt>
                <c:pt idx="2402">
                  <c:v>7.4570625992043116E-3</c:v>
                </c:pt>
                <c:pt idx="2403">
                  <c:v>7.4557256780727332E-3</c:v>
                </c:pt>
                <c:pt idx="2404">
                  <c:v>7.4544063764836466E-3</c:v>
                </c:pt>
                <c:pt idx="2405">
                  <c:v>7.4531046945180979E-3</c:v>
                </c:pt>
                <c:pt idx="2406">
                  <c:v>7.4518206321760871E-3</c:v>
                </c:pt>
                <c:pt idx="2407">
                  <c:v>7.4505541893765681E-3</c:v>
                </c:pt>
                <c:pt idx="2408">
                  <c:v>7.449305366200587E-3</c:v>
                </c:pt>
                <c:pt idx="2409">
                  <c:v>7.4480741626481439E-3</c:v>
                </c:pt>
                <c:pt idx="2410">
                  <c:v>7.4468605787192388E-3</c:v>
                </c:pt>
                <c:pt idx="2411">
                  <c:v>7.4456646143328253E-3</c:v>
                </c:pt>
                <c:pt idx="2412">
                  <c:v>7.4444862695699499E-3</c:v>
                </c:pt>
                <c:pt idx="2413">
                  <c:v>7.4433255444306123E-3</c:v>
                </c:pt>
                <c:pt idx="2414">
                  <c:v>7.4421824389148128E-3</c:v>
                </c:pt>
                <c:pt idx="2415">
                  <c:v>7.4410569530225512E-3</c:v>
                </c:pt>
                <c:pt idx="2416">
                  <c:v>7.4399490866727813E-3</c:v>
                </c:pt>
                <c:pt idx="2417">
                  <c:v>7.4388588399465494E-3</c:v>
                </c:pt>
                <c:pt idx="2418">
                  <c:v>7.4377862128438554E-3</c:v>
                </c:pt>
                <c:pt idx="2419">
                  <c:v>7.4367312052836532E-3</c:v>
                </c:pt>
                <c:pt idx="2420">
                  <c:v>7.4356938173469889E-3</c:v>
                </c:pt>
                <c:pt idx="2421">
                  <c:v>7.4346740490338625E-3</c:v>
                </c:pt>
                <c:pt idx="2422">
                  <c:v>7.4336719002632279E-3</c:v>
                </c:pt>
                <c:pt idx="2423">
                  <c:v>7.4326873711971775E-3</c:v>
                </c:pt>
                <c:pt idx="2424">
                  <c:v>7.4317204616736188E-3</c:v>
                </c:pt>
                <c:pt idx="2425">
                  <c:v>7.430771171773598E-3</c:v>
                </c:pt>
                <c:pt idx="2426">
                  <c:v>7.4298395013350227E-3</c:v>
                </c:pt>
                <c:pt idx="2427">
                  <c:v>7.4289254506820779E-3</c:v>
                </c:pt>
                <c:pt idx="2428">
                  <c:v>7.4280290195716248E-3</c:v>
                </c:pt>
                <c:pt idx="2429">
                  <c:v>7.4271502080036633E-3</c:v>
                </c:pt>
                <c:pt idx="2430">
                  <c:v>7.4262890160592399E-3</c:v>
                </c:pt>
                <c:pt idx="2431">
                  <c:v>7.4254454437383544E-3</c:v>
                </c:pt>
                <c:pt idx="2432">
                  <c:v>7.4246194910410068E-3</c:v>
                </c:pt>
                <c:pt idx="2433">
                  <c:v>7.423811157886151E-3</c:v>
                </c:pt>
                <c:pt idx="2434">
                  <c:v>7.4230204443548331E-3</c:v>
                </c:pt>
                <c:pt idx="2435">
                  <c:v>7.4222473504470532E-3</c:v>
                </c:pt>
                <c:pt idx="2436">
                  <c:v>7.4214918761628113E-3</c:v>
                </c:pt>
                <c:pt idx="2437">
                  <c:v>7.4207540213400147E-3</c:v>
                </c:pt>
                <c:pt idx="2438">
                  <c:v>7.4200337862218024E-3</c:v>
                </c:pt>
                <c:pt idx="2439">
                  <c:v>7.4193311707271281E-3</c:v>
                </c:pt>
                <c:pt idx="2440">
                  <c:v>7.4186461747749455E-3</c:v>
                </c:pt>
                <c:pt idx="2441">
                  <c:v>7.4179787985273471E-3</c:v>
                </c:pt>
                <c:pt idx="2442">
                  <c:v>7.4173290418222404E-3</c:v>
                </c:pt>
                <c:pt idx="2443">
                  <c:v>7.4166969046596254E-3</c:v>
                </c:pt>
                <c:pt idx="2444">
                  <c:v>7.4160823871205483E-3</c:v>
                </c:pt>
                <c:pt idx="2445">
                  <c:v>7.415485489123963E-3</c:v>
                </c:pt>
                <c:pt idx="2446">
                  <c:v>7.4149062108319619E-3</c:v>
                </c:pt>
                <c:pt idx="2447">
                  <c:v>7.4143445520014062E-3</c:v>
                </c:pt>
                <c:pt idx="2448">
                  <c:v>7.4138005128754347E-3</c:v>
                </c:pt>
                <c:pt idx="2449">
                  <c:v>7.4132740933730013E-3</c:v>
                </c:pt>
                <c:pt idx="2450">
                  <c:v>7.4127652934941057E-3</c:v>
                </c:pt>
                <c:pt idx="2451">
                  <c:v>7.4122741130766556E-3</c:v>
                </c:pt>
                <c:pt idx="2452">
                  <c:v>7.4118005523637898E-3</c:v>
                </c:pt>
                <c:pt idx="2453">
                  <c:v>7.4113446112744619E-3</c:v>
                </c:pt>
                <c:pt idx="2454">
                  <c:v>7.4109062896465794E-3</c:v>
                </c:pt>
                <c:pt idx="2455">
                  <c:v>7.4104855877232811E-3</c:v>
                </c:pt>
                <c:pt idx="2456">
                  <c:v>7.4100825052614283E-3</c:v>
                </c:pt>
                <c:pt idx="2457">
                  <c:v>7.409697042585206E-3</c:v>
                </c:pt>
                <c:pt idx="2458">
                  <c:v>7.4093291993704291E-3</c:v>
                </c:pt>
                <c:pt idx="2459">
                  <c:v>7.4089789757791902E-3</c:v>
                </c:pt>
                <c:pt idx="2460">
                  <c:v>7.4086463718114892E-3</c:v>
                </c:pt>
                <c:pt idx="2461">
                  <c:v>7.4083313874673262E-3</c:v>
                </c:pt>
                <c:pt idx="2462">
                  <c:v>7.4080340226656549E-3</c:v>
                </c:pt>
                <c:pt idx="2463">
                  <c:v>7.4077542775685679E-3</c:v>
                </c:pt>
                <c:pt idx="2464">
                  <c:v>7.4074561437187381E-3</c:v>
                </c:pt>
                <c:pt idx="2465">
                  <c:v>7.4072141548420234E-3</c:v>
                </c:pt>
                <c:pt idx="2466">
                  <c:v>7.4069897855888467E-3</c:v>
                </c:pt>
                <c:pt idx="2467">
                  <c:v>7.4067830357971154E-3</c:v>
                </c:pt>
                <c:pt idx="2468">
                  <c:v>7.4065939057099683E-3</c:v>
                </c:pt>
                <c:pt idx="2469">
                  <c:v>7.406422395165313E-3</c:v>
                </c:pt>
                <c:pt idx="2470">
                  <c:v>7.4062685042441956E-3</c:v>
                </c:pt>
                <c:pt idx="2471">
                  <c:v>7.4061322329466162E-3</c:v>
                </c:pt>
                <c:pt idx="2472">
                  <c:v>7.4060135812725747E-3</c:v>
                </c:pt>
                <c:pt idx="2473">
                  <c:v>7.4059125492220712E-3</c:v>
                </c:pt>
                <c:pt idx="2474">
                  <c:v>7.4058291366330131E-3</c:v>
                </c:pt>
                <c:pt idx="2475">
                  <c:v>7.405763343667493E-3</c:v>
                </c:pt>
                <c:pt idx="2476">
                  <c:v>7.4057151704065571E-3</c:v>
                </c:pt>
                <c:pt idx="2477">
                  <c:v>7.405684616688113E-3</c:v>
                </c:pt>
                <c:pt idx="2478">
                  <c:v>7.4056716824311142E-3</c:v>
                </c:pt>
                <c:pt idx="2479">
                  <c:v>7.4056763679597459E-3</c:v>
                </c:pt>
                <c:pt idx="2480">
                  <c:v>7.4056986729498231E-3</c:v>
                </c:pt>
                <c:pt idx="2481">
                  <c:v>7.4057385976444845E-3</c:v>
                </c:pt>
                <c:pt idx="2482">
                  <c:v>7.4057961418816376E-3</c:v>
                </c:pt>
                <c:pt idx="2483">
                  <c:v>7.4058713057423287E-3</c:v>
                </c:pt>
                <c:pt idx="2484">
                  <c:v>7.4059640892265577E-3</c:v>
                </c:pt>
                <c:pt idx="2485">
                  <c:v>7.4060744922532784E-3</c:v>
                </c:pt>
                <c:pt idx="2486">
                  <c:v>7.4062025148224908E-3</c:v>
                </c:pt>
                <c:pt idx="2487">
                  <c:v>7.4063481570962875E-3</c:v>
                </c:pt>
                <c:pt idx="2488">
                  <c:v>7.4065114189125758E-3</c:v>
                </c:pt>
                <c:pt idx="2489">
                  <c:v>7.4066923003524021E-3</c:v>
                </c:pt>
                <c:pt idx="2490">
                  <c:v>7.4068908013347201E-3</c:v>
                </c:pt>
                <c:pt idx="2491">
                  <c:v>7.4071068951142571E-3</c:v>
                </c:pt>
                <c:pt idx="2492">
                  <c:v>7.4073361113402569E-3</c:v>
                </c:pt>
                <c:pt idx="2493">
                  <c:v>7.4075750303459476E-3</c:v>
                </c:pt>
                <c:pt idx="2494">
                  <c:v>7.4078236522934215E-3</c:v>
                </c:pt>
                <c:pt idx="2495">
                  <c:v>7.4080819767774475E-3</c:v>
                </c:pt>
                <c:pt idx="2496">
                  <c:v>7.4083500040411643E-3</c:v>
                </c:pt>
                <c:pt idx="2497">
                  <c:v>7.4086277341656182E-3</c:v>
                </c:pt>
                <c:pt idx="2498">
                  <c:v>7.4089151669076703E-3</c:v>
                </c:pt>
                <c:pt idx="2499">
                  <c:v>7.4092123024294132E-3</c:v>
                </c:pt>
                <c:pt idx="2500">
                  <c:v>7.4095191408118932E-3</c:v>
                </c:pt>
                <c:pt idx="2501">
                  <c:v>7.4098356818119715E-3</c:v>
                </c:pt>
                <c:pt idx="2502">
                  <c:v>7.4101619255917406E-3</c:v>
                </c:pt>
                <c:pt idx="2503">
                  <c:v>7.4104978721512005E-3</c:v>
                </c:pt>
                <c:pt idx="2504">
                  <c:v>7.4108435214093049E-3</c:v>
                </c:pt>
                <c:pt idx="2505">
                  <c:v>7.4111988734471002E-3</c:v>
                </c:pt>
                <c:pt idx="2506">
                  <c:v>7.4115639282645862E-3</c:v>
                </c:pt>
                <c:pt idx="2507">
                  <c:v>7.4119386857807168E-3</c:v>
                </c:pt>
                <c:pt idx="2508">
                  <c:v>7.4123231461575845E-3</c:v>
                </c:pt>
                <c:pt idx="2509">
                  <c:v>7.4127173091520504E-3</c:v>
                </c:pt>
                <c:pt idx="2510">
                  <c:v>7.4131211749262071E-3</c:v>
                </c:pt>
                <c:pt idx="2511">
                  <c:v>7.4135347433990084E-3</c:v>
                </c:pt>
                <c:pt idx="2512">
                  <c:v>7.4139580147325468E-3</c:v>
                </c:pt>
                <c:pt idx="2513">
                  <c:v>7.4143909887647297E-3</c:v>
                </c:pt>
                <c:pt idx="2514">
                  <c:v>7.4148336656576497E-3</c:v>
                </c:pt>
                <c:pt idx="2515">
                  <c:v>7.4152860450871216E-3</c:v>
                </c:pt>
                <c:pt idx="2516">
                  <c:v>7.4157481273773307E-3</c:v>
                </c:pt>
                <c:pt idx="2517">
                  <c:v>7.4162199123661843E-3</c:v>
                </c:pt>
                <c:pt idx="2518">
                  <c:v>7.416701400215775E-3</c:v>
                </c:pt>
                <c:pt idx="2519">
                  <c:v>7.4171925906829639E-3</c:v>
                </c:pt>
                <c:pt idx="2520">
                  <c:v>7.4176934840108899E-3</c:v>
                </c:pt>
                <c:pt idx="2521">
                  <c:v>7.4182040800374605E-3</c:v>
                </c:pt>
                <c:pt idx="2522">
                  <c:v>7.4187243787626755E-3</c:v>
                </c:pt>
                <c:pt idx="2523">
                  <c:v>7.4192543803486277E-3</c:v>
                </c:pt>
                <c:pt idx="2524">
                  <c:v>7.4197940846332244E-3</c:v>
                </c:pt>
                <c:pt idx="2525">
                  <c:v>7.4203434916164657E-3</c:v>
                </c:pt>
                <c:pt idx="2526">
                  <c:v>7.420902601460444E-3</c:v>
                </c:pt>
                <c:pt idx="2527">
                  <c:v>7.4214714139220206E-3</c:v>
                </c:pt>
                <c:pt idx="2528">
                  <c:v>7.4220499292443343E-3</c:v>
                </c:pt>
                <c:pt idx="2529">
                  <c:v>7.4226381471842462E-3</c:v>
                </c:pt>
                <c:pt idx="2530">
                  <c:v>7.4232360680659415E-3</c:v>
                </c:pt>
                <c:pt idx="2531">
                  <c:v>7.423843691565235E-3</c:v>
                </c:pt>
                <c:pt idx="2532">
                  <c:v>7.4244610178442194E-3</c:v>
                </c:pt>
                <c:pt idx="2533">
                  <c:v>7.4250880469028946E-3</c:v>
                </c:pt>
                <c:pt idx="2534">
                  <c:v>7.4257247786602143E-3</c:v>
                </c:pt>
                <c:pt idx="2535">
                  <c:v>7.4263712131972248E-3</c:v>
                </c:pt>
                <c:pt idx="2536">
                  <c:v>7.4270273504328799E-3</c:v>
                </c:pt>
                <c:pt idx="2537">
                  <c:v>7.4276931904482257E-3</c:v>
                </c:pt>
                <c:pt idx="2538">
                  <c:v>7.4283687333243087E-3</c:v>
                </c:pt>
                <c:pt idx="2539">
                  <c:v>7.4290539788179899E-3</c:v>
                </c:pt>
                <c:pt idx="2540">
                  <c:v>7.4297489270103156E-3</c:v>
                </c:pt>
                <c:pt idx="2541">
                  <c:v>7.4304535781444248E-3</c:v>
                </c:pt>
                <c:pt idx="2542">
                  <c:v>7.4311679319771784E-3</c:v>
                </c:pt>
                <c:pt idx="2543">
                  <c:v>7.4318919885085766E-3</c:v>
                </c:pt>
                <c:pt idx="2544">
                  <c:v>7.4326257477386193E-3</c:v>
                </c:pt>
                <c:pt idx="2545">
                  <c:v>7.4333692097483528E-3</c:v>
                </c:pt>
                <c:pt idx="2546">
                  <c:v>7.4341223746188234E-3</c:v>
                </c:pt>
                <c:pt idx="2547">
                  <c:v>7.4348852421068923E-3</c:v>
                </c:pt>
                <c:pt idx="2548">
                  <c:v>7.435657812374652E-3</c:v>
                </c:pt>
                <c:pt idx="2549">
                  <c:v>7.4364400853410562E-3</c:v>
                </c:pt>
                <c:pt idx="2550">
                  <c:v>7.4372320612492437E-3</c:v>
                </c:pt>
                <c:pt idx="2551">
                  <c:v>7.4380337396939833E-3</c:v>
                </c:pt>
                <c:pt idx="2552">
                  <c:v>7.4388451209994599E-3</c:v>
                </c:pt>
                <c:pt idx="2553">
                  <c:v>7.4396662050846274E-3</c:v>
                </c:pt>
                <c:pt idx="2554">
                  <c:v>7.4404969919494857E-3</c:v>
                </c:pt>
                <c:pt idx="2555">
                  <c:v>7.4413374814319422E-3</c:v>
                </c:pt>
                <c:pt idx="2556">
                  <c:v>7.4421876736940895E-3</c:v>
                </c:pt>
                <c:pt idx="2557">
                  <c:v>7.4430475688169739E-3</c:v>
                </c:pt>
                <c:pt idx="2558">
                  <c:v>7.4439171666385029E-3</c:v>
                </c:pt>
                <c:pt idx="2559">
                  <c:v>7.4447964671586764E-3</c:v>
                </c:pt>
                <c:pt idx="2560">
                  <c:v>7.445685470539587E-3</c:v>
                </c:pt>
                <c:pt idx="2561">
                  <c:v>7.4465841765380958E-3</c:v>
                </c:pt>
                <c:pt idx="2562">
                  <c:v>7.4474925853162954E-3</c:v>
                </c:pt>
                <c:pt idx="2563">
                  <c:v>7.4484106968741859E-3</c:v>
                </c:pt>
                <c:pt idx="2564">
                  <c:v>7.4493385111307209E-3</c:v>
                </c:pt>
                <c:pt idx="2565">
                  <c:v>7.450276028247993E-3</c:v>
                </c:pt>
                <c:pt idx="2566">
                  <c:v>7.4512232481449558E-3</c:v>
                </c:pt>
                <c:pt idx="2567">
                  <c:v>7.452180170659517E-3</c:v>
                </c:pt>
                <c:pt idx="2568">
                  <c:v>7.4532856773468215E-3</c:v>
                </c:pt>
                <c:pt idx="2569">
                  <c:v>7.4542633915553047E-3</c:v>
                </c:pt>
                <c:pt idx="2570">
                  <c:v>7.4552508083813862E-3</c:v>
                </c:pt>
                <c:pt idx="2571">
                  <c:v>7.4562479281492511E-3</c:v>
                </c:pt>
                <c:pt idx="2572">
                  <c:v>7.4572547506157605E-3</c:v>
                </c:pt>
                <c:pt idx="2573">
                  <c:v>7.4582712757809144E-3</c:v>
                </c:pt>
                <c:pt idx="2574">
                  <c:v>7.4592975037257592E-3</c:v>
                </c:pt>
                <c:pt idx="2575">
                  <c:v>7.4603334344502947E-3</c:v>
                </c:pt>
                <c:pt idx="2576">
                  <c:v>7.4613790678734748E-3</c:v>
                </c:pt>
                <c:pt idx="2577">
                  <c:v>7.4624344040763457E-3</c:v>
                </c:pt>
                <c:pt idx="2578">
                  <c:v>7.4634994429778612E-3</c:v>
                </c:pt>
                <c:pt idx="2579">
                  <c:v>7.46457418482116E-3</c:v>
                </c:pt>
                <c:pt idx="2580">
                  <c:v>7.4656586292010108E-3</c:v>
                </c:pt>
                <c:pt idx="2581">
                  <c:v>7.4667527764415986E-3</c:v>
                </c:pt>
                <c:pt idx="2582">
                  <c:v>7.4678566264618773E-3</c:v>
                </c:pt>
                <c:pt idx="2583">
                  <c:v>7.4695960237318726E-3</c:v>
                </c:pt>
                <c:pt idx="2584">
                  <c:v>7.4700934345983683E-3</c:v>
                </c:pt>
                <c:pt idx="2585">
                  <c:v>7.4712263927956268E-3</c:v>
                </c:pt>
                <c:pt idx="2586">
                  <c:v>7.4723690537725762E-3</c:v>
                </c:pt>
                <c:pt idx="2587">
                  <c:v>7.4735214176102627E-3</c:v>
                </c:pt>
                <c:pt idx="2588">
                  <c:v>7.4746834840655474E-3</c:v>
                </c:pt>
                <c:pt idx="2589">
                  <c:v>7.4758552533005229E-3</c:v>
                </c:pt>
                <c:pt idx="2590">
                  <c:v>7.4770367253962355E-3</c:v>
                </c:pt>
                <c:pt idx="2591">
                  <c:v>7.4782279001095464E-3</c:v>
                </c:pt>
                <c:pt idx="2592">
                  <c:v>7.4794287775215018E-3</c:v>
                </c:pt>
                <c:pt idx="2593">
                  <c:v>7.4806393578752406E-3</c:v>
                </c:pt>
                <c:pt idx="2594">
                  <c:v>7.4818596408465776E-3</c:v>
                </c:pt>
                <c:pt idx="2595">
                  <c:v>7.4830896266786517E-3</c:v>
                </c:pt>
                <c:pt idx="2596">
                  <c:v>7.4843293151283241E-3</c:v>
                </c:pt>
                <c:pt idx="2597">
                  <c:v>7.4855787064387336E-3</c:v>
                </c:pt>
                <c:pt idx="2598">
                  <c:v>7.4868378005288339E-3</c:v>
                </c:pt>
                <c:pt idx="2599">
                  <c:v>7.4881065972365324E-3</c:v>
                </c:pt>
                <c:pt idx="2600">
                  <c:v>7.489385096804968E-3</c:v>
                </c:pt>
                <c:pt idx="2601">
                  <c:v>7.4906732991530944E-3</c:v>
                </c:pt>
                <c:pt idx="2602">
                  <c:v>7.4919712041998654E-3</c:v>
                </c:pt>
                <c:pt idx="2603">
                  <c:v>7.4932788120263272E-3</c:v>
                </c:pt>
                <c:pt idx="2604">
                  <c:v>7.4945961226324798E-3</c:v>
                </c:pt>
                <c:pt idx="2605">
                  <c:v>7.4959231359372769E-3</c:v>
                </c:pt>
                <c:pt idx="2606">
                  <c:v>7.4972598520217648E-3</c:v>
                </c:pt>
                <c:pt idx="2607">
                  <c:v>7.4986062708859436E-3</c:v>
                </c:pt>
                <c:pt idx="2608">
                  <c:v>7.4999623924487668E-3</c:v>
                </c:pt>
                <c:pt idx="2609">
                  <c:v>7.5013282167912809E-3</c:v>
                </c:pt>
                <c:pt idx="2610">
                  <c:v>7.5027037439134858E-3</c:v>
                </c:pt>
                <c:pt idx="2611">
                  <c:v>7.5040889738153815E-3</c:v>
                </c:pt>
                <c:pt idx="2612">
                  <c:v>7.5054839064159218E-3</c:v>
                </c:pt>
                <c:pt idx="2613">
                  <c:v>7.5068885417961528E-3</c:v>
                </c:pt>
                <c:pt idx="2614">
                  <c:v>7.5083028798750284E-3</c:v>
                </c:pt>
                <c:pt idx="2615">
                  <c:v>7.5097269208146411E-3</c:v>
                </c:pt>
                <c:pt idx="2616">
                  <c:v>7.5111606644528983E-3</c:v>
                </c:pt>
                <c:pt idx="2617">
                  <c:v>7.5126041107898001E-3</c:v>
                </c:pt>
                <c:pt idx="2618">
                  <c:v>7.5140572599874389E-3</c:v>
                </c:pt>
                <c:pt idx="2619">
                  <c:v>7.5155201118837223E-3</c:v>
                </c:pt>
                <c:pt idx="2620">
                  <c:v>7.5175700718451335E-3</c:v>
                </c:pt>
                <c:pt idx="2621">
                  <c:v>7.5190551626787751E-3</c:v>
                </c:pt>
                <c:pt idx="2622">
                  <c:v>7.5205499566433085E-3</c:v>
                </c:pt>
                <c:pt idx="2623">
                  <c:v>7.5220544538467946E-3</c:v>
                </c:pt>
                <c:pt idx="2624">
                  <c:v>7.5235686541811723E-3</c:v>
                </c:pt>
                <c:pt idx="2625">
                  <c:v>7.5250925577004715E-3</c:v>
                </c:pt>
                <c:pt idx="2626">
                  <c:v>7.5266261643506631E-3</c:v>
                </c:pt>
                <c:pt idx="2627">
                  <c:v>7.5281694742127918E-3</c:v>
                </c:pt>
                <c:pt idx="2628">
                  <c:v>7.529722487232827E-3</c:v>
                </c:pt>
                <c:pt idx="2629">
                  <c:v>7.5312852034107695E-3</c:v>
                </c:pt>
                <c:pt idx="2630">
                  <c:v>7.5328576228006492E-3</c:v>
                </c:pt>
                <c:pt idx="2631">
                  <c:v>7.5344397453214204E-3</c:v>
                </c:pt>
                <c:pt idx="2632">
                  <c:v>7.5360315710541297E-3</c:v>
                </c:pt>
                <c:pt idx="2633">
                  <c:v>7.5381666907192724E-3</c:v>
                </c:pt>
                <c:pt idx="2634">
                  <c:v>7.5397820144973426E-3</c:v>
                </c:pt>
                <c:pt idx="2635">
                  <c:v>7.54140704113615E-3</c:v>
                </c:pt>
                <c:pt idx="2636">
                  <c:v>7.5430417704736019E-3</c:v>
                </c:pt>
                <c:pt idx="2637">
                  <c:v>7.5446862025907446E-3</c:v>
                </c:pt>
                <c:pt idx="2638">
                  <c:v>7.5463403374065319E-3</c:v>
                </c:pt>
                <c:pt idx="2639">
                  <c:v>7.5480041750830562E-3</c:v>
                </c:pt>
                <c:pt idx="2640">
                  <c:v>7.5496777154582251E-3</c:v>
                </c:pt>
                <c:pt idx="2641">
                  <c:v>7.551360958694131E-3</c:v>
                </c:pt>
                <c:pt idx="2642">
                  <c:v>7.5530539045476353E-3</c:v>
                </c:pt>
                <c:pt idx="2643">
                  <c:v>7.5547565531808303E-3</c:v>
                </c:pt>
                <c:pt idx="2644">
                  <c:v>7.5564689046747624E-3</c:v>
                </c:pt>
                <c:pt idx="2645">
                  <c:v>7.558190958867339E-3</c:v>
                </c:pt>
                <c:pt idx="2646">
                  <c:v>7.5599227157585602E-3</c:v>
                </c:pt>
                <c:pt idx="2647">
                  <c:v>7.5616641755915648E-3</c:v>
                </c:pt>
                <c:pt idx="2648">
                  <c:v>7.5634153380421676E-3</c:v>
                </c:pt>
                <c:pt idx="2649">
                  <c:v>7.5651762031914149E-3</c:v>
                </c:pt>
                <c:pt idx="2650">
                  <c:v>7.5669467712013994E-3</c:v>
                </c:pt>
                <c:pt idx="2651">
                  <c:v>7.5687270419910746E-3</c:v>
                </c:pt>
                <c:pt idx="2652">
                  <c:v>7.5705170155604407E-3</c:v>
                </c:pt>
                <c:pt idx="2653">
                  <c:v>7.5723166918284512E-3</c:v>
                </c:pt>
                <c:pt idx="2654">
                  <c:v>7.5741260708761526E-3</c:v>
                </c:pt>
                <c:pt idx="2655">
                  <c:v>7.5759451527035448E-3</c:v>
                </c:pt>
                <c:pt idx="2656">
                  <c:v>7.5777739372295816E-3</c:v>
                </c:pt>
                <c:pt idx="2657">
                  <c:v>7.5796124245353091E-3</c:v>
                </c:pt>
                <c:pt idx="2658">
                  <c:v>7.5814606146207275E-3</c:v>
                </c:pt>
                <c:pt idx="2659">
                  <c:v>7.583318507566883E-3</c:v>
                </c:pt>
                <c:pt idx="2660">
                  <c:v>7.5851861031306367E-3</c:v>
                </c:pt>
                <c:pt idx="2661">
                  <c:v>7.5870634015551275E-3</c:v>
                </c:pt>
                <c:pt idx="2662">
                  <c:v>7.5889504026782628E-3</c:v>
                </c:pt>
                <c:pt idx="2663">
                  <c:v>7.590847106581089E-3</c:v>
                </c:pt>
                <c:pt idx="2664">
                  <c:v>7.5927535132636059E-3</c:v>
                </c:pt>
                <c:pt idx="2665">
                  <c:v>7.59466962280686E-3</c:v>
                </c:pt>
                <c:pt idx="2666">
                  <c:v>7.5965954349677123E-3</c:v>
                </c:pt>
                <c:pt idx="2667">
                  <c:v>7.5985309499082554E-3</c:v>
                </c:pt>
                <c:pt idx="2668">
                  <c:v>7.6004761676284893E-3</c:v>
                </c:pt>
                <c:pt idx="2669">
                  <c:v>7.6024310881284141E-3</c:v>
                </c:pt>
                <c:pt idx="2670">
                  <c:v>7.6043957114080296E-3</c:v>
                </c:pt>
                <c:pt idx="2671">
                  <c:v>7.6063700373862897E-3</c:v>
                </c:pt>
                <c:pt idx="2672">
                  <c:v>7.6083540662252869E-3</c:v>
                </c:pt>
                <c:pt idx="2673">
                  <c:v>7.6103477977629286E-3</c:v>
                </c:pt>
                <c:pt idx="2674">
                  <c:v>7.6123512320802611E-3</c:v>
                </c:pt>
                <c:pt idx="2675">
                  <c:v>7.6143643691772844E-3</c:v>
                </c:pt>
                <c:pt idx="2676">
                  <c:v>7.6163872090539986E-3</c:v>
                </c:pt>
                <c:pt idx="2677">
                  <c:v>7.618419751548311E-3</c:v>
                </c:pt>
                <c:pt idx="2678">
                  <c:v>7.6204619969844067E-3</c:v>
                </c:pt>
                <c:pt idx="2679">
                  <c:v>7.6225139452001933E-3</c:v>
                </c:pt>
                <c:pt idx="2680">
                  <c:v>7.6245755960335782E-3</c:v>
                </c:pt>
                <c:pt idx="2681">
                  <c:v>7.6266469497277001E-3</c:v>
                </c:pt>
                <c:pt idx="2682">
                  <c:v>7.6287280062015128E-3</c:v>
                </c:pt>
                <c:pt idx="2683">
                  <c:v>7.6308187653739701E-3</c:v>
                </c:pt>
                <c:pt idx="2684">
                  <c:v>7.6329192274071644E-3</c:v>
                </c:pt>
                <c:pt idx="2685">
                  <c:v>7.6350293921390033E-3</c:v>
                </c:pt>
                <c:pt idx="2686">
                  <c:v>7.637149259650533E-3</c:v>
                </c:pt>
                <c:pt idx="2687">
                  <c:v>7.6392788299417536E-3</c:v>
                </c:pt>
                <c:pt idx="2688">
                  <c:v>7.6414181029316186E-3</c:v>
                </c:pt>
                <c:pt idx="2689">
                  <c:v>7.6435670787822207E-3</c:v>
                </c:pt>
                <c:pt idx="2690">
                  <c:v>7.6457257573314674E-3</c:v>
                </c:pt>
                <c:pt idx="2691">
                  <c:v>7.6478941386604049E-3</c:v>
                </c:pt>
                <c:pt idx="2692">
                  <c:v>7.6500722228500795E-3</c:v>
                </c:pt>
                <c:pt idx="2693">
                  <c:v>7.6522600096573523E-3</c:v>
                </c:pt>
                <c:pt idx="2694">
                  <c:v>7.6544574994064085E-3</c:v>
                </c:pt>
                <c:pt idx="2695">
                  <c:v>7.656664691773063E-3</c:v>
                </c:pt>
                <c:pt idx="2696">
                  <c:v>7.6588815870004545E-3</c:v>
                </c:pt>
                <c:pt idx="2697">
                  <c:v>7.6611081849264906E-3</c:v>
                </c:pt>
                <c:pt idx="2698">
                  <c:v>7.6633444857132638E-3</c:v>
                </c:pt>
                <c:pt idx="2699">
                  <c:v>7.6655904891986815E-3</c:v>
                </c:pt>
                <c:pt idx="2700">
                  <c:v>7.6678461953827437E-3</c:v>
                </c:pt>
                <c:pt idx="2701">
                  <c:v>7.670111604427543E-3</c:v>
                </c:pt>
                <c:pt idx="2702">
                  <c:v>7.6723867162520332E-3</c:v>
                </c:pt>
                <c:pt idx="2703">
                  <c:v>7.6746715308562141E-3</c:v>
                </c:pt>
                <c:pt idx="2704">
                  <c:v>7.6769660481590396E-3</c:v>
                </c:pt>
                <c:pt idx="2705">
                  <c:v>7.6792702683226022E-3</c:v>
                </c:pt>
                <c:pt idx="2706">
                  <c:v>7.6815841911848093E-3</c:v>
                </c:pt>
                <c:pt idx="2707">
                  <c:v>7.6839078168267072E-3</c:v>
                </c:pt>
                <c:pt idx="2708">
                  <c:v>7.6862411453293422E-3</c:v>
                </c:pt>
                <c:pt idx="2709">
                  <c:v>7.6885841765306218E-3</c:v>
                </c:pt>
                <c:pt idx="2710">
                  <c:v>7.6909369104305458E-3</c:v>
                </c:pt>
                <c:pt idx="2711">
                  <c:v>7.693299347191207E-3</c:v>
                </c:pt>
                <c:pt idx="2712">
                  <c:v>7.6956714866505127E-3</c:v>
                </c:pt>
                <c:pt idx="2713">
                  <c:v>7.6980533290516018E-3</c:v>
                </c:pt>
                <c:pt idx="2714">
                  <c:v>7.7004448740702891E-3</c:v>
                </c:pt>
                <c:pt idx="2715">
                  <c:v>7.7028461218686672E-3</c:v>
                </c:pt>
                <c:pt idx="2716">
                  <c:v>7.7052570724467362E-3</c:v>
                </c:pt>
                <c:pt idx="2717">
                  <c:v>7.7076777258855422E-3</c:v>
                </c:pt>
                <c:pt idx="2718">
                  <c:v>7.7101080820229928E-3</c:v>
                </c:pt>
                <c:pt idx="2719">
                  <c:v>7.7125481409401342E-3</c:v>
                </c:pt>
                <c:pt idx="2720">
                  <c:v>7.7149979026369664E-3</c:v>
                </c:pt>
                <c:pt idx="2721">
                  <c:v>7.7174573671134894E-3</c:v>
                </c:pt>
                <c:pt idx="2722">
                  <c:v>7.7199265342886569E-3</c:v>
                </c:pt>
                <c:pt idx="2723">
                  <c:v>7.7224054044056079E-3</c:v>
                </c:pt>
                <c:pt idx="2724">
                  <c:v>7.7252502795266409E-3</c:v>
                </c:pt>
                <c:pt idx="2725">
                  <c:v>7.7277499412564676E-3</c:v>
                </c:pt>
                <c:pt idx="2726">
                  <c:v>7.7302593056849389E-3</c:v>
                </c:pt>
                <c:pt idx="2727">
                  <c:v>7.732778372893101E-3</c:v>
                </c:pt>
                <c:pt idx="2728">
                  <c:v>7.7353071429620002E-3</c:v>
                </c:pt>
                <c:pt idx="2729">
                  <c:v>7.7378456156484976E-3</c:v>
                </c:pt>
                <c:pt idx="2730">
                  <c:v>7.7403937911957321E-3</c:v>
                </c:pt>
                <c:pt idx="2731">
                  <c:v>7.7429516695226575E-3</c:v>
                </c:pt>
                <c:pt idx="2732">
                  <c:v>7.7455192506292736E-3</c:v>
                </c:pt>
                <c:pt idx="2733">
                  <c:v>7.7480965345155806E-3</c:v>
                </c:pt>
                <c:pt idx="2734">
                  <c:v>7.7506835211815783E-3</c:v>
                </c:pt>
                <c:pt idx="2735">
                  <c:v>7.7532802106272669E-3</c:v>
                </c:pt>
                <c:pt idx="2736">
                  <c:v>7.7558866027716E-3</c:v>
                </c:pt>
                <c:pt idx="2737">
                  <c:v>7.7585026977766702E-3</c:v>
                </c:pt>
                <c:pt idx="2738">
                  <c:v>7.7611284955614313E-3</c:v>
                </c:pt>
                <c:pt idx="2739">
                  <c:v>7.7637639960448368E-3</c:v>
                </c:pt>
                <c:pt idx="2740">
                  <c:v>7.7664091993889794E-3</c:v>
                </c:pt>
                <c:pt idx="2741">
                  <c:v>7.7690641053507203E-3</c:v>
                </c:pt>
                <c:pt idx="2742">
                  <c:v>7.7717287143352909E-3</c:v>
                </c:pt>
                <c:pt idx="2743">
                  <c:v>7.7744030259374597E-3</c:v>
                </c:pt>
                <c:pt idx="2744">
                  <c:v>7.7770870404003656E-3</c:v>
                </c:pt>
                <c:pt idx="2745">
                  <c:v>7.779780757561916E-3</c:v>
                </c:pt>
                <c:pt idx="2746">
                  <c:v>7.7824841775842035E-3</c:v>
                </c:pt>
                <c:pt idx="2747">
                  <c:v>7.7851973003051356E-3</c:v>
                </c:pt>
                <c:pt idx="2748">
                  <c:v>7.7879201258868047E-3</c:v>
                </c:pt>
                <c:pt idx="2749">
                  <c:v>7.7906526541671184E-3</c:v>
                </c:pt>
                <c:pt idx="2750">
                  <c:v>7.7933948853081692E-3</c:v>
                </c:pt>
                <c:pt idx="2751">
                  <c:v>7.7961468190668182E-3</c:v>
                </c:pt>
                <c:pt idx="2752">
                  <c:v>7.7989084557672506E-3</c:v>
                </c:pt>
                <c:pt idx="2753">
                  <c:v>7.8016797951663275E-3</c:v>
                </c:pt>
                <c:pt idx="2754">
                  <c:v>7.8044608374261415E-3</c:v>
                </c:pt>
                <c:pt idx="2755">
                  <c:v>7.8072515824656463E-3</c:v>
                </c:pt>
                <c:pt idx="2756">
                  <c:v>7.8100520302037957E-3</c:v>
                </c:pt>
                <c:pt idx="2757">
                  <c:v>7.8128621807216359E-3</c:v>
                </c:pt>
                <c:pt idx="2758">
                  <c:v>7.8156820340191668E-3</c:v>
                </c:pt>
                <c:pt idx="2759">
                  <c:v>7.8185115901774349E-3</c:v>
                </c:pt>
                <c:pt idx="2760">
                  <c:v>7.8213508490343475E-3</c:v>
                </c:pt>
                <c:pt idx="2761">
                  <c:v>7.8241998108330435E-3</c:v>
                </c:pt>
                <c:pt idx="2762">
                  <c:v>7.8270584752493377E-3</c:v>
                </c:pt>
                <c:pt idx="2763">
                  <c:v>7.8299268424453228E-3</c:v>
                </c:pt>
                <c:pt idx="2764">
                  <c:v>7.8328049125020449E-3</c:v>
                </c:pt>
                <c:pt idx="2765">
                  <c:v>7.8356926853384579E-3</c:v>
                </c:pt>
                <c:pt idx="2766">
                  <c:v>7.8385901609545616E-3</c:v>
                </c:pt>
                <c:pt idx="2767">
                  <c:v>7.8414973393503562E-3</c:v>
                </c:pt>
                <c:pt idx="2768">
                  <c:v>7.8444142204447953E-3</c:v>
                </c:pt>
                <c:pt idx="2769">
                  <c:v>7.8473408043999715E-3</c:v>
                </c:pt>
                <c:pt idx="2770">
                  <c:v>7.8502770911348385E-3</c:v>
                </c:pt>
                <c:pt idx="2771">
                  <c:v>7.8532230805683501E-3</c:v>
                </c:pt>
                <c:pt idx="2772">
                  <c:v>7.856178772943645E-3</c:v>
                </c:pt>
                <c:pt idx="2773">
                  <c:v>7.8591441680986307E-3</c:v>
                </c:pt>
                <c:pt idx="2774">
                  <c:v>7.8621192658712147E-3</c:v>
                </c:pt>
                <c:pt idx="2775">
                  <c:v>7.8651040665045358E-3</c:v>
                </c:pt>
                <c:pt idx="2776">
                  <c:v>7.8680985699985939E-3</c:v>
                </c:pt>
                <c:pt idx="2777">
                  <c:v>7.8711027761912966E-3</c:v>
                </c:pt>
                <c:pt idx="2778">
                  <c:v>7.8741166851636901E-3</c:v>
                </c:pt>
                <c:pt idx="2779">
                  <c:v>7.8771402969968207E-3</c:v>
                </c:pt>
                <c:pt idx="2780">
                  <c:v>7.8801736115285959E-3</c:v>
                </c:pt>
                <c:pt idx="2781">
                  <c:v>7.8832166289211081E-3</c:v>
                </c:pt>
                <c:pt idx="2782">
                  <c:v>7.8862693490933111E-3</c:v>
                </c:pt>
                <c:pt idx="2783">
                  <c:v>7.889331772045205E-3</c:v>
                </c:pt>
                <c:pt idx="2784">
                  <c:v>7.8924038977767896E-3</c:v>
                </c:pt>
                <c:pt idx="2785">
                  <c:v>7.8954857262070188E-3</c:v>
                </c:pt>
                <c:pt idx="2786">
                  <c:v>7.8985772575790314E-3</c:v>
                </c:pt>
                <c:pt idx="2787">
                  <c:v>7.9016784917307348E-3</c:v>
                </c:pt>
                <c:pt idx="2788">
                  <c:v>7.9047894285000364E-3</c:v>
                </c:pt>
                <c:pt idx="2789">
                  <c:v>7.9079100681300751E-3</c:v>
                </c:pt>
                <c:pt idx="2790">
                  <c:v>7.9110404106208509E-3</c:v>
                </c:pt>
                <c:pt idx="2791">
                  <c:v>7.9141804558913176E-3</c:v>
                </c:pt>
                <c:pt idx="2792">
                  <c:v>7.917330203941475E-3</c:v>
                </c:pt>
                <c:pt idx="2793">
                  <c:v>7.920489654690277E-3</c:v>
                </c:pt>
                <c:pt idx="2794">
                  <c:v>7.9236588083808623E-3</c:v>
                </c:pt>
                <c:pt idx="2795">
                  <c:v>7.9268376647700922E-3</c:v>
                </c:pt>
                <c:pt idx="2796">
                  <c:v>7.9300262239390129E-3</c:v>
                </c:pt>
                <c:pt idx="2797">
                  <c:v>7.9332244858876244E-3</c:v>
                </c:pt>
                <c:pt idx="2798">
                  <c:v>7.936432450696973E-3</c:v>
                </c:pt>
                <c:pt idx="2799">
                  <c:v>7.9396501182860124E-3</c:v>
                </c:pt>
                <c:pt idx="2800">
                  <c:v>7.9428774885736964E-3</c:v>
                </c:pt>
                <c:pt idx="2801">
                  <c:v>7.9461145618031637E-3</c:v>
                </c:pt>
                <c:pt idx="2802">
                  <c:v>7.9493613377312755E-3</c:v>
                </c:pt>
                <c:pt idx="2803">
                  <c:v>7.9526178164390782E-3</c:v>
                </c:pt>
                <c:pt idx="2804">
                  <c:v>7.9558839980076179E-3</c:v>
                </c:pt>
                <c:pt idx="2805">
                  <c:v>7.9591598822748022E-3</c:v>
                </c:pt>
                <c:pt idx="2806">
                  <c:v>7.9624454694027236E-3</c:v>
                </c:pt>
                <c:pt idx="2807">
                  <c:v>7.9657407593103358E-3</c:v>
                </c:pt>
                <c:pt idx="2808">
                  <c:v>7.9690457519976388E-3</c:v>
                </c:pt>
                <c:pt idx="2809">
                  <c:v>7.9723604474646326E-3</c:v>
                </c:pt>
                <c:pt idx="2810">
                  <c:v>7.9756848457113172E-3</c:v>
                </c:pt>
                <c:pt idx="2811">
                  <c:v>7.9790189468187389E-3</c:v>
                </c:pt>
                <c:pt idx="2812">
                  <c:v>7.9823627507868977E-3</c:v>
                </c:pt>
                <c:pt idx="2813">
                  <c:v>7.9857162573726548E-3</c:v>
                </c:pt>
                <c:pt idx="2814">
                  <c:v>7.9890794668191489E-3</c:v>
                </c:pt>
                <c:pt idx="2815">
                  <c:v>7.9924523791263802E-3</c:v>
                </c:pt>
                <c:pt idx="2816">
                  <c:v>7.9958349942133022E-3</c:v>
                </c:pt>
                <c:pt idx="2817">
                  <c:v>7.9992273119988688E-3</c:v>
                </c:pt>
                <c:pt idx="2818">
                  <c:v>8.0026293326451725E-3</c:v>
                </c:pt>
                <c:pt idx="2819">
                  <c:v>8.006041056071167E-3</c:v>
                </c:pt>
                <c:pt idx="2820">
                  <c:v>8.0094624822768523E-3</c:v>
                </c:pt>
                <c:pt idx="2821">
                  <c:v>8.0128936113432747E-3</c:v>
                </c:pt>
                <c:pt idx="2822">
                  <c:v>8.0163344431893879E-3</c:v>
                </c:pt>
                <c:pt idx="2823">
                  <c:v>8.019784977815192E-3</c:v>
                </c:pt>
                <c:pt idx="2824">
                  <c:v>8.0232452152206868E-3</c:v>
                </c:pt>
                <c:pt idx="2825">
                  <c:v>8.0267151554058724E-3</c:v>
                </c:pt>
                <c:pt idx="2826">
                  <c:v>8.0301947984517952E-3</c:v>
                </c:pt>
                <c:pt idx="2827">
                  <c:v>8.0336841442774087E-3</c:v>
                </c:pt>
                <c:pt idx="2828">
                  <c:v>8.0371831928827131E-3</c:v>
                </c:pt>
                <c:pt idx="2829">
                  <c:v>8.0406919443487546E-3</c:v>
                </c:pt>
                <c:pt idx="2830">
                  <c:v>8.0442103985134406E-3</c:v>
                </c:pt>
                <c:pt idx="2831">
                  <c:v>8.0477385555388636E-3</c:v>
                </c:pt>
                <c:pt idx="2832">
                  <c:v>8.0512764153439775E-3</c:v>
                </c:pt>
                <c:pt idx="2833">
                  <c:v>8.0548239780098285E-3</c:v>
                </c:pt>
                <c:pt idx="2834">
                  <c:v>8.058381243374324E-3</c:v>
                </c:pt>
                <c:pt idx="2835">
                  <c:v>8.0619482115995567E-3</c:v>
                </c:pt>
                <c:pt idx="2836">
                  <c:v>8.0655248826044801E-3</c:v>
                </c:pt>
                <c:pt idx="2837">
                  <c:v>8.0691112564701406E-3</c:v>
                </c:pt>
                <c:pt idx="2838">
                  <c:v>8.0727073331154919E-3</c:v>
                </c:pt>
                <c:pt idx="2839">
                  <c:v>8.0763131124594878E-3</c:v>
                </c:pt>
                <c:pt idx="2840">
                  <c:v>8.079928594745267E-3</c:v>
                </c:pt>
                <c:pt idx="2841">
                  <c:v>8.0835537797296908E-3</c:v>
                </c:pt>
                <c:pt idx="2842">
                  <c:v>8.0871886675748517E-3</c:v>
                </c:pt>
                <c:pt idx="2843">
                  <c:v>8.0908332581997033E-3</c:v>
                </c:pt>
                <c:pt idx="2844">
                  <c:v>8.0944875516042458E-3</c:v>
                </c:pt>
                <c:pt idx="2845">
                  <c:v>8.0981515478695254E-3</c:v>
                </c:pt>
                <c:pt idx="2846">
                  <c:v>8.1018252469144958E-3</c:v>
                </c:pt>
                <c:pt idx="2847">
                  <c:v>8.105508648739157E-3</c:v>
                </c:pt>
                <c:pt idx="2848">
                  <c:v>8.109201753343509E-3</c:v>
                </c:pt>
                <c:pt idx="2849">
                  <c:v>8.1129045608896444E-3</c:v>
                </c:pt>
                <c:pt idx="2850">
                  <c:v>8.116617071053378E-3</c:v>
                </c:pt>
                <c:pt idx="2851">
                  <c:v>8.1203392842399413E-3</c:v>
                </c:pt>
                <c:pt idx="2852">
                  <c:v>8.1240712000441029E-3</c:v>
                </c:pt>
                <c:pt idx="2853">
                  <c:v>8.1278128187090015E-3</c:v>
                </c:pt>
                <c:pt idx="2854">
                  <c:v>8.1315641402346373E-3</c:v>
                </c:pt>
                <c:pt idx="2855">
                  <c:v>8.1353251645399638E-3</c:v>
                </c:pt>
                <c:pt idx="2856">
                  <c:v>8.1390958916249811E-3</c:v>
                </c:pt>
                <c:pt idx="2857">
                  <c:v>8.1428763215707356E-3</c:v>
                </c:pt>
                <c:pt idx="2858">
                  <c:v>8.1466664542961809E-3</c:v>
                </c:pt>
                <c:pt idx="2859">
                  <c:v>8.1504662898013169E-3</c:v>
                </c:pt>
                <c:pt idx="2860">
                  <c:v>8.1542758280861438E-3</c:v>
                </c:pt>
                <c:pt idx="2861">
                  <c:v>8.1580950692317078E-3</c:v>
                </c:pt>
                <c:pt idx="2862">
                  <c:v>8.1619240131569626E-3</c:v>
                </c:pt>
                <c:pt idx="2863">
                  <c:v>8.1657626599429545E-3</c:v>
                </c:pt>
                <c:pt idx="2864">
                  <c:v>8.1696110095086372E-3</c:v>
                </c:pt>
                <c:pt idx="2865">
                  <c:v>8.1734690618540107E-3</c:v>
                </c:pt>
                <c:pt idx="2866">
                  <c:v>8.1773368170601213E-3</c:v>
                </c:pt>
                <c:pt idx="2867">
                  <c:v>8.1812142750459227E-3</c:v>
                </c:pt>
                <c:pt idx="2868">
                  <c:v>8.1851014358924612E-3</c:v>
                </c:pt>
                <c:pt idx="2869">
                  <c:v>8.1889982995186905E-3</c:v>
                </c:pt>
                <c:pt idx="2870">
                  <c:v>8.1929048659246106E-3</c:v>
                </c:pt>
                <c:pt idx="2871">
                  <c:v>8.1968211351102216E-3</c:v>
                </c:pt>
                <c:pt idx="2872">
                  <c:v>8.2007471071565696E-3</c:v>
                </c:pt>
                <c:pt idx="2873">
                  <c:v>8.2046827820636548E-3</c:v>
                </c:pt>
                <c:pt idx="2874">
                  <c:v>8.2086281597504307E-3</c:v>
                </c:pt>
                <c:pt idx="2875">
                  <c:v>8.2125832402168975E-3</c:v>
                </c:pt>
                <c:pt idx="2876">
                  <c:v>8.216548023463055E-3</c:v>
                </c:pt>
                <c:pt idx="2877">
                  <c:v>8.2205225095699497E-3</c:v>
                </c:pt>
                <c:pt idx="2878">
                  <c:v>8.2245066985375814E-3</c:v>
                </c:pt>
                <c:pt idx="2879">
                  <c:v>8.228500590284904E-3</c:v>
                </c:pt>
                <c:pt idx="2880">
                  <c:v>8.2330769189409292E-3</c:v>
                </c:pt>
                <c:pt idx="2881">
                  <c:v>8.2370916025442664E-3</c:v>
                </c:pt>
                <c:pt idx="2882">
                  <c:v>8.2411159888462482E-3</c:v>
                </c:pt>
                <c:pt idx="2883">
                  <c:v>8.2451500778468745E-3</c:v>
                </c:pt>
                <c:pt idx="2884">
                  <c:v>8.2491938697892842E-3</c:v>
                </c:pt>
                <c:pt idx="2885">
                  <c:v>8.2532473645113846E-3</c:v>
                </c:pt>
                <c:pt idx="2886">
                  <c:v>8.2573105620942222E-3</c:v>
                </c:pt>
                <c:pt idx="2887">
                  <c:v>8.2613834624567506E-3</c:v>
                </c:pt>
                <c:pt idx="2888">
                  <c:v>8.2654660656800161E-3</c:v>
                </c:pt>
                <c:pt idx="2889">
                  <c:v>8.2695583717640186E-3</c:v>
                </c:pt>
                <c:pt idx="2890">
                  <c:v>8.2736603805466657E-3</c:v>
                </c:pt>
                <c:pt idx="2891">
                  <c:v>8.2777720921090037E-3</c:v>
                </c:pt>
                <c:pt idx="2892">
                  <c:v>8.2818935066941712E-3</c:v>
                </c:pt>
                <c:pt idx="2893">
                  <c:v>8.2860246239779833E-3</c:v>
                </c:pt>
                <c:pt idx="2894">
                  <c:v>8.2917272173648193E-3</c:v>
                </c:pt>
                <c:pt idx="2895">
                  <c:v>8.2943159670467725E-3</c:v>
                </c:pt>
                <c:pt idx="2896">
                  <c:v>8.2984761927507034E-3</c:v>
                </c:pt>
                <c:pt idx="2897">
                  <c:v>8.3026461213153713E-3</c:v>
                </c:pt>
                <c:pt idx="2898">
                  <c:v>8.30682575265973E-3</c:v>
                </c:pt>
                <c:pt idx="2899">
                  <c:v>8.3110150869458721E-3</c:v>
                </c:pt>
                <c:pt idx="2900">
                  <c:v>8.3152141238496124E-3</c:v>
                </c:pt>
                <c:pt idx="2901">
                  <c:v>8.3194228637761825E-3</c:v>
                </c:pt>
                <c:pt idx="2902">
                  <c:v>8.3236413064824433E-3</c:v>
                </c:pt>
                <c:pt idx="2903">
                  <c:v>8.3278694519683949E-3</c:v>
                </c:pt>
                <c:pt idx="2904">
                  <c:v>8.3321073002340373E-3</c:v>
                </c:pt>
                <c:pt idx="2905">
                  <c:v>8.3363548513604169E-3</c:v>
                </c:pt>
                <c:pt idx="2906">
                  <c:v>8.3406121053475335E-3</c:v>
                </c:pt>
                <c:pt idx="2907">
                  <c:v>8.3448790621143409E-3</c:v>
                </c:pt>
                <c:pt idx="2908">
                  <c:v>8.3491557217418855E-3</c:v>
                </c:pt>
                <c:pt idx="2909">
                  <c:v>8.3534420841491208E-3</c:v>
                </c:pt>
                <c:pt idx="2910">
                  <c:v>8.3577381494981395E-3</c:v>
                </c:pt>
                <c:pt idx="2911">
                  <c:v>8.3620439175458028E-3</c:v>
                </c:pt>
                <c:pt idx="2912">
                  <c:v>8.3663593883731568E-3</c:v>
                </c:pt>
                <c:pt idx="2913">
                  <c:v>8.370684562061248E-3</c:v>
                </c:pt>
                <c:pt idx="2914">
                  <c:v>8.3750194386911225E-3</c:v>
                </c:pt>
                <c:pt idx="2915">
                  <c:v>8.3793640180196416E-3</c:v>
                </c:pt>
                <c:pt idx="2916">
                  <c:v>8.3837183002088977E-3</c:v>
                </c:pt>
                <c:pt idx="2917">
                  <c:v>8.388082285258891E-3</c:v>
                </c:pt>
                <c:pt idx="2918">
                  <c:v>8.3924559731696213E-3</c:v>
                </c:pt>
                <c:pt idx="2919">
                  <c:v>8.3968393638600425E-3</c:v>
                </c:pt>
                <c:pt idx="2920">
                  <c:v>8.4012324572491082E-3</c:v>
                </c:pt>
                <c:pt idx="2921">
                  <c:v>8.4056352536610035E-3</c:v>
                </c:pt>
                <c:pt idx="2922">
                  <c:v>8.4100477528525897E-3</c:v>
                </c:pt>
                <c:pt idx="2923">
                  <c:v>8.4144699547428203E-3</c:v>
                </c:pt>
                <c:pt idx="2924">
                  <c:v>8.4189018596558807E-3</c:v>
                </c:pt>
                <c:pt idx="2925">
                  <c:v>8.4233434673486318E-3</c:v>
                </c:pt>
                <c:pt idx="2926">
                  <c:v>8.4277947778210738E-3</c:v>
                </c:pt>
                <c:pt idx="2927">
                  <c:v>8.4322557911542528E-3</c:v>
                </c:pt>
                <c:pt idx="2928">
                  <c:v>8.4367265072671227E-3</c:v>
                </c:pt>
                <c:pt idx="2929">
                  <c:v>8.4412069262407297E-3</c:v>
                </c:pt>
                <c:pt idx="2930">
                  <c:v>8.4456970480750737E-3</c:v>
                </c:pt>
                <c:pt idx="2931">
                  <c:v>8.4501968726891086E-3</c:v>
                </c:pt>
                <c:pt idx="2932">
                  <c:v>8.457287629464183E-3</c:v>
                </c:pt>
                <c:pt idx="2933">
                  <c:v>8.4618124041757614E-3</c:v>
                </c:pt>
                <c:pt idx="2934">
                  <c:v>8.4663468817480769E-3</c:v>
                </c:pt>
                <c:pt idx="2935">
                  <c:v>8.4708910621811295E-3</c:v>
                </c:pt>
                <c:pt idx="2936">
                  <c:v>8.4754449455559655E-3</c:v>
                </c:pt>
                <c:pt idx="2937">
                  <c:v>8.4800085315483997E-3</c:v>
                </c:pt>
                <c:pt idx="2938">
                  <c:v>8.4845818206447099E-3</c:v>
                </c:pt>
                <c:pt idx="2939">
                  <c:v>8.4891648123586183E-3</c:v>
                </c:pt>
                <c:pt idx="2940">
                  <c:v>8.4937575069332638E-3</c:v>
                </c:pt>
                <c:pt idx="2941">
                  <c:v>8.4983599044496927E-3</c:v>
                </c:pt>
                <c:pt idx="2942">
                  <c:v>8.5029720047458124E-3</c:v>
                </c:pt>
                <c:pt idx="2943">
                  <c:v>8.5075938078216229E-3</c:v>
                </c:pt>
                <c:pt idx="2944">
                  <c:v>8.5122253138392168E-3</c:v>
                </c:pt>
                <c:pt idx="2945">
                  <c:v>8.5175303445184092E-3</c:v>
                </c:pt>
                <c:pt idx="2946">
                  <c:v>8.5221826423109714E-3</c:v>
                </c:pt>
                <c:pt idx="2947">
                  <c:v>8.5268446428021782E-3</c:v>
                </c:pt>
                <c:pt idx="2948">
                  <c:v>8.5315163462351684E-3</c:v>
                </c:pt>
                <c:pt idx="2949">
                  <c:v>8.5361977525288957E-3</c:v>
                </c:pt>
                <c:pt idx="2950">
                  <c:v>8.54088886168336E-3</c:v>
                </c:pt>
                <c:pt idx="2951">
                  <c:v>8.5455896736985615E-3</c:v>
                </c:pt>
                <c:pt idx="2952">
                  <c:v>8.5503001884124075E-3</c:v>
                </c:pt>
                <c:pt idx="2953">
                  <c:v>8.5550204060680368E-3</c:v>
                </c:pt>
                <c:pt idx="2954">
                  <c:v>8.5597503265844033E-3</c:v>
                </c:pt>
                <c:pt idx="2955">
                  <c:v>8.5644899497994142E-3</c:v>
                </c:pt>
                <c:pt idx="2956">
                  <c:v>8.5692392760372549E-3</c:v>
                </c:pt>
                <c:pt idx="2957">
                  <c:v>8.5739983050547863E-3</c:v>
                </c:pt>
                <c:pt idx="2958">
                  <c:v>8.5787670368520086E-3</c:v>
                </c:pt>
                <c:pt idx="2959">
                  <c:v>8.5835454715099679E-3</c:v>
                </c:pt>
                <c:pt idx="2960">
                  <c:v>8.5883336090286644E-3</c:v>
                </c:pt>
                <c:pt idx="2961">
                  <c:v>8.5931314493270516E-3</c:v>
                </c:pt>
                <c:pt idx="2962">
                  <c:v>8.5979389926482686E-3</c:v>
                </c:pt>
                <c:pt idx="2963">
                  <c:v>8.6027562385870837E-3</c:v>
                </c:pt>
                <c:pt idx="2964">
                  <c:v>8.6075831875487285E-3</c:v>
                </c:pt>
                <c:pt idx="2965">
                  <c:v>8.6124198392900642E-3</c:v>
                </c:pt>
                <c:pt idx="2966">
                  <c:v>8.6172661938921369E-3</c:v>
                </c:pt>
                <c:pt idx="2967">
                  <c:v>8.6221222511928541E-3</c:v>
                </c:pt>
                <c:pt idx="2968">
                  <c:v>8.626988011516401E-3</c:v>
                </c:pt>
                <c:pt idx="2969">
                  <c:v>8.631863474700685E-3</c:v>
                </c:pt>
                <c:pt idx="2970">
                  <c:v>8.6367486406646599E-3</c:v>
                </c:pt>
                <c:pt idx="2971">
                  <c:v>8.6416435094893718E-3</c:v>
                </c:pt>
                <c:pt idx="2972">
                  <c:v>8.6465480811748208E-3</c:v>
                </c:pt>
                <c:pt idx="2973">
                  <c:v>8.6514623556399606E-3</c:v>
                </c:pt>
                <c:pt idx="2974">
                  <c:v>8.6563863329658375E-3</c:v>
                </c:pt>
                <c:pt idx="2975">
                  <c:v>8.6613200132334978E-3</c:v>
                </c:pt>
                <c:pt idx="2976">
                  <c:v>8.6662633962808489E-3</c:v>
                </c:pt>
                <c:pt idx="2977">
                  <c:v>8.6712164821078908E-3</c:v>
                </c:pt>
                <c:pt idx="2978">
                  <c:v>8.676179270876716E-3</c:v>
                </c:pt>
                <c:pt idx="2979">
                  <c:v>8.6811517625873247E-3</c:v>
                </c:pt>
                <c:pt idx="2980">
                  <c:v>8.6861339569965779E-3</c:v>
                </c:pt>
                <c:pt idx="2981">
                  <c:v>8.6911258541855219E-3</c:v>
                </c:pt>
                <c:pt idx="2982">
                  <c:v>8.6961274543972955E-3</c:v>
                </c:pt>
                <c:pt idx="2983">
                  <c:v>8.70113875738876E-3</c:v>
                </c:pt>
                <c:pt idx="2984">
                  <c:v>8.7061597633220078E-3</c:v>
                </c:pt>
                <c:pt idx="2985">
                  <c:v>8.7111904720349465E-3</c:v>
                </c:pt>
                <c:pt idx="2986">
                  <c:v>8.7162308835275759E-3</c:v>
                </c:pt>
                <c:pt idx="2987">
                  <c:v>8.7212809979619887E-3</c:v>
                </c:pt>
                <c:pt idx="2988">
                  <c:v>8.7263408152571387E-3</c:v>
                </c:pt>
                <c:pt idx="2989">
                  <c:v>8.7314103353319794E-3</c:v>
                </c:pt>
                <c:pt idx="2990">
                  <c:v>8.7364895583486035E-3</c:v>
                </c:pt>
                <c:pt idx="2991">
                  <c:v>8.7415784841449184E-3</c:v>
                </c:pt>
                <c:pt idx="2992">
                  <c:v>8.7466771128830167E-3</c:v>
                </c:pt>
                <c:pt idx="2993">
                  <c:v>8.7517854444008059E-3</c:v>
                </c:pt>
                <c:pt idx="2994">
                  <c:v>8.7569034787793321E-3</c:v>
                </c:pt>
                <c:pt idx="2995">
                  <c:v>8.7620312160185954E-3</c:v>
                </c:pt>
                <c:pt idx="2996">
                  <c:v>8.7671686561185957E-3</c:v>
                </c:pt>
                <c:pt idx="2997">
                  <c:v>8.7723157991603795E-3</c:v>
                </c:pt>
                <c:pt idx="2998">
                  <c:v>8.7774726449818541E-3</c:v>
                </c:pt>
                <c:pt idx="2999">
                  <c:v>8.7826391936640658E-3</c:v>
                </c:pt>
                <c:pt idx="3000">
                  <c:v>8.7878154452880608E-3</c:v>
                </c:pt>
                <c:pt idx="3001">
                  <c:v>8.7930013995296541E-3</c:v>
                </c:pt>
                <c:pt idx="3002">
                  <c:v>8.7981970569561696E-3</c:v>
                </c:pt>
                <c:pt idx="3003">
                  <c:v>8.8034024169192371E-3</c:v>
                </c:pt>
                <c:pt idx="3004">
                  <c:v>8.8086174799861805E-3</c:v>
                </c:pt>
                <c:pt idx="3005">
                  <c:v>8.8138422458328147E-3</c:v>
                </c:pt>
                <c:pt idx="3006">
                  <c:v>8.8190767144591398E-3</c:v>
                </c:pt>
                <c:pt idx="3007">
                  <c:v>8.8243208861082945E-3</c:v>
                </c:pt>
                <c:pt idx="3008">
                  <c:v>8.82957476053714E-3</c:v>
                </c:pt>
                <c:pt idx="3009">
                  <c:v>8.8348383377456763E-3</c:v>
                </c:pt>
                <c:pt idx="3010">
                  <c:v>8.840111617895996E-3</c:v>
                </c:pt>
                <c:pt idx="3011">
                  <c:v>8.8453941288935134E-3</c:v>
                </c:pt>
                <c:pt idx="3012">
                  <c:v>8.8506726513604139E-3</c:v>
                </c:pt>
                <c:pt idx="3013">
                  <c:v>8.8559410479860379E-3</c:v>
                </c:pt>
                <c:pt idx="3014">
                  <c:v>8.861199318689339E-3</c:v>
                </c:pt>
                <c:pt idx="3015">
                  <c:v>8.8664474633892709E-3</c:v>
                </c:pt>
                <c:pt idx="3016">
                  <c:v>8.8716854824100189E-3</c:v>
                </c:pt>
                <c:pt idx="3017">
                  <c:v>8.8769133752653051E-3</c:v>
                </c:pt>
                <c:pt idx="3018">
                  <c:v>8.8821311424414073E-3</c:v>
                </c:pt>
                <c:pt idx="3019">
                  <c:v>8.887338783776233E-3</c:v>
                </c:pt>
                <c:pt idx="3020">
                  <c:v>8.8925362991076895E-3</c:v>
                </c:pt>
                <c:pt idx="3021">
                  <c:v>8.8977236884357769E-3</c:v>
                </c:pt>
                <c:pt idx="3022">
                  <c:v>8.9029009520846802E-3</c:v>
                </c:pt>
                <c:pt idx="3023">
                  <c:v>8.9080680897302145E-3</c:v>
                </c:pt>
                <c:pt idx="3024">
                  <c:v>8.9132251013723796E-3</c:v>
                </c:pt>
                <c:pt idx="3025">
                  <c:v>8.9183719872543143E-3</c:v>
                </c:pt>
                <c:pt idx="3026">
                  <c:v>8.92350874713288E-3</c:v>
                </c:pt>
                <c:pt idx="3027">
                  <c:v>8.9286353812512154E-3</c:v>
                </c:pt>
                <c:pt idx="3028">
                  <c:v>8.9337518893661816E-3</c:v>
                </c:pt>
                <c:pt idx="3029">
                  <c:v>8.9388582716398712E-3</c:v>
                </c:pt>
                <c:pt idx="3030">
                  <c:v>8.9439545280722843E-3</c:v>
                </c:pt>
                <c:pt idx="3031">
                  <c:v>8.9490406585013282E-3</c:v>
                </c:pt>
                <c:pt idx="3032">
                  <c:v>8.9541166630080493E-3</c:v>
                </c:pt>
                <c:pt idx="3033">
                  <c:v>8.9591825417545401E-3</c:v>
                </c:pt>
                <c:pt idx="3034">
                  <c:v>8.964238294578708E-3</c:v>
                </c:pt>
                <c:pt idx="3035">
                  <c:v>8.9692839213995068E-3</c:v>
                </c:pt>
                <c:pt idx="3036">
                  <c:v>8.9750379530129099E-3</c:v>
                </c:pt>
                <c:pt idx="3037">
                  <c:v>8.980061881393997E-3</c:v>
                </c:pt>
                <c:pt idx="3038">
                  <c:v>8.9850756840148538E-3</c:v>
                </c:pt>
                <c:pt idx="3039">
                  <c:v>8.990079360794434E-3</c:v>
                </c:pt>
                <c:pt idx="3040">
                  <c:v>8.9950729115706451E-3</c:v>
                </c:pt>
                <c:pt idx="3041">
                  <c:v>9.0000563365055797E-3</c:v>
                </c:pt>
                <c:pt idx="3042">
                  <c:v>9.0050296354371451E-3</c:v>
                </c:pt>
                <c:pt idx="3043">
                  <c:v>9.0099928085274339E-3</c:v>
                </c:pt>
                <c:pt idx="3044">
                  <c:v>9.0149458556953999E-3</c:v>
                </c:pt>
                <c:pt idx="3045">
                  <c:v>9.019888776941043E-3</c:v>
                </c:pt>
                <c:pt idx="3046">
                  <c:v>9.0248215722643632E-3</c:v>
                </c:pt>
                <c:pt idx="3047">
                  <c:v>9.0297442417464069E-3</c:v>
                </c:pt>
                <c:pt idx="3048">
                  <c:v>9.0346567853061277E-3</c:v>
                </c:pt>
                <c:pt idx="3049">
                  <c:v>9.0395592029435257E-3</c:v>
                </c:pt>
                <c:pt idx="3050">
                  <c:v>9.0444514946586008E-3</c:v>
                </c:pt>
                <c:pt idx="3051">
                  <c:v>9.0493336605323993E-3</c:v>
                </c:pt>
                <c:pt idx="3052">
                  <c:v>9.0542057003217824E-3</c:v>
                </c:pt>
                <c:pt idx="3053">
                  <c:v>9.0590676143509352E-3</c:v>
                </c:pt>
                <c:pt idx="3054">
                  <c:v>9.0639194024577652E-3</c:v>
                </c:pt>
                <c:pt idx="3055">
                  <c:v>9.0687610646422723E-3</c:v>
                </c:pt>
                <c:pt idx="3056">
                  <c:v>9.0735926009855028E-3</c:v>
                </c:pt>
                <c:pt idx="3057">
                  <c:v>9.0784140112443179E-3</c:v>
                </c:pt>
                <c:pt idx="3058">
                  <c:v>9.0832252957429027E-3</c:v>
                </c:pt>
                <c:pt idx="3059">
                  <c:v>9.0880264542381184E-3</c:v>
                </c:pt>
                <c:pt idx="3060">
                  <c:v>9.0928174869731038E-3</c:v>
                </c:pt>
                <c:pt idx="3061">
                  <c:v>9.0975983936236737E-3</c:v>
                </c:pt>
                <c:pt idx="3062">
                  <c:v>9.1023691744329671E-3</c:v>
                </c:pt>
                <c:pt idx="3063">
                  <c:v>9.1071298294009839E-3</c:v>
                </c:pt>
                <c:pt idx="3064">
                  <c:v>9.1118803583656316E-3</c:v>
                </c:pt>
                <c:pt idx="3065">
                  <c:v>9.1166207614890027E-3</c:v>
                </c:pt>
                <c:pt idx="3066">
                  <c:v>9.1213510385279584E-3</c:v>
                </c:pt>
                <c:pt idx="3067">
                  <c:v>9.1260711898066837E-3</c:v>
                </c:pt>
                <c:pt idx="3068">
                  <c:v>9.1307812151630863E-3</c:v>
                </c:pt>
                <c:pt idx="3069">
                  <c:v>9.1354811145161197E-3</c:v>
                </c:pt>
                <c:pt idx="3070">
                  <c:v>9.1401708880278765E-3</c:v>
                </c:pt>
                <c:pt idx="3071">
                  <c:v>9.1448505356983567E-3</c:v>
                </c:pt>
                <c:pt idx="3072">
                  <c:v>9.1495200572844215E-3</c:v>
                </c:pt>
                <c:pt idx="3073">
                  <c:v>9.1541794529481635E-3</c:v>
                </c:pt>
                <c:pt idx="3074">
                  <c:v>9.1588287228516752E-3</c:v>
                </c:pt>
                <c:pt idx="3075">
                  <c:v>9.1634678666707714E-3</c:v>
                </c:pt>
                <c:pt idx="3076">
                  <c:v>9.1680968847296374E-3</c:v>
                </c:pt>
                <c:pt idx="3077">
                  <c:v>9.1727157767851342E-3</c:v>
                </c:pt>
                <c:pt idx="3078">
                  <c:v>9.1773245429183081E-3</c:v>
                </c:pt>
                <c:pt idx="3079">
                  <c:v>9.1819231832102055E-3</c:v>
                </c:pt>
                <c:pt idx="3080">
                  <c:v>9.1865116974987338E-3</c:v>
                </c:pt>
                <c:pt idx="3081">
                  <c:v>9.1910900859459854E-3</c:v>
                </c:pt>
                <c:pt idx="3082">
                  <c:v>9.1956583483088217E-3</c:v>
                </c:pt>
                <c:pt idx="3083">
                  <c:v>9.2002164849114276E-3</c:v>
                </c:pt>
                <c:pt idx="3084">
                  <c:v>9.2047644955106644E-3</c:v>
                </c:pt>
                <c:pt idx="3085">
                  <c:v>9.2093023802686247E-3</c:v>
                </c:pt>
                <c:pt idx="3086">
                  <c:v>9.2138301391042621E-3</c:v>
                </c:pt>
                <c:pt idx="3087">
                  <c:v>9.2183477719365303E-3</c:v>
                </c:pt>
                <c:pt idx="3088">
                  <c:v>9.2228552788464757E-3</c:v>
                </c:pt>
                <c:pt idx="3089">
                  <c:v>9.2273526599151445E-3</c:v>
                </c:pt>
                <c:pt idx="3090">
                  <c:v>9.2318399148993979E-3</c:v>
                </c:pt>
                <c:pt idx="3091">
                  <c:v>9.236317044123421E-3</c:v>
                </c:pt>
                <c:pt idx="3092">
                  <c:v>9.2407840474251213E-3</c:v>
                </c:pt>
                <c:pt idx="3093">
                  <c:v>9.2452409248044987E-3</c:v>
                </c:pt>
                <c:pt idx="3094">
                  <c:v>9.2496876760994606E-3</c:v>
                </c:pt>
                <c:pt idx="3095">
                  <c:v>9.2541243016341923E-3</c:v>
                </c:pt>
                <c:pt idx="3096">
                  <c:v>9.2585508011655548E-3</c:v>
                </c:pt>
                <c:pt idx="3097">
                  <c:v>9.2629671747745945E-3</c:v>
                </c:pt>
                <c:pt idx="3098">
                  <c:v>9.2673734224613113E-3</c:v>
                </c:pt>
                <c:pt idx="3099">
                  <c:v>9.2717695443067516E-3</c:v>
                </c:pt>
                <c:pt idx="3100">
                  <c:v>9.2761555400677764E-3</c:v>
                </c:pt>
                <c:pt idx="3101">
                  <c:v>9.2805314099875247E-3</c:v>
                </c:pt>
                <c:pt idx="3102">
                  <c:v>9.2848971540659964E-3</c:v>
                </c:pt>
                <c:pt idx="3103">
                  <c:v>9.2892527719790063E-3</c:v>
                </c:pt>
                <c:pt idx="3104">
                  <c:v>9.2935982642128323E-3</c:v>
                </c:pt>
                <c:pt idx="3105">
                  <c:v>9.2979336303622429E-3</c:v>
                </c:pt>
                <c:pt idx="3106">
                  <c:v>9.3022588707514231E-3</c:v>
                </c:pt>
                <c:pt idx="3107">
                  <c:v>9.3065739849751417E-3</c:v>
                </c:pt>
                <c:pt idx="3108">
                  <c:v>9.3108789734386299E-3</c:v>
                </c:pt>
                <c:pt idx="3109">
                  <c:v>9.315173835898749E-3</c:v>
                </c:pt>
                <c:pt idx="3110">
                  <c:v>9.3194585725175916E-3</c:v>
                </c:pt>
                <c:pt idx="3111">
                  <c:v>9.323733183133065E-3</c:v>
                </c:pt>
                <c:pt idx="3112">
                  <c:v>9.3279976678262155E-3</c:v>
                </c:pt>
                <c:pt idx="3113">
                  <c:v>9.3322520265970432E-3</c:v>
                </c:pt>
                <c:pt idx="3114">
                  <c:v>9.3364962594455481E-3</c:v>
                </c:pt>
                <c:pt idx="3115">
                  <c:v>9.34073036637173E-3</c:v>
                </c:pt>
                <c:pt idx="3116">
                  <c:v>9.3449543472134966E-3</c:v>
                </c:pt>
                <c:pt idx="3117">
                  <c:v>9.3491682022950329E-3</c:v>
                </c:pt>
                <c:pt idx="3118">
                  <c:v>9.3533719314542463E-3</c:v>
                </c:pt>
                <c:pt idx="3119">
                  <c:v>9.3575655346100906E-3</c:v>
                </c:pt>
                <c:pt idx="3120">
                  <c:v>9.361749011843612E-3</c:v>
                </c:pt>
                <c:pt idx="3121">
                  <c:v>9.3659223630737642E-3</c:v>
                </c:pt>
                <c:pt idx="3122">
                  <c:v>9.3700855883815937E-3</c:v>
                </c:pt>
                <c:pt idx="3123">
                  <c:v>9.3742386878481465E-3</c:v>
                </c:pt>
                <c:pt idx="3124">
                  <c:v>9.3783816613113302E-3</c:v>
                </c:pt>
                <c:pt idx="3125">
                  <c:v>9.3825145089332374E-3</c:v>
                </c:pt>
                <c:pt idx="3126">
                  <c:v>9.3866372305517753E-3</c:v>
                </c:pt>
                <c:pt idx="3127">
                  <c:v>9.3907498261669442E-3</c:v>
                </c:pt>
                <c:pt idx="3128">
                  <c:v>9.3948522959408365E-3</c:v>
                </c:pt>
                <c:pt idx="3129">
                  <c:v>9.3989446397924059E-3</c:v>
                </c:pt>
                <c:pt idx="3130">
                  <c:v>9.4030268577216525E-3</c:v>
                </c:pt>
                <c:pt idx="3131">
                  <c:v>9.4070989494854373E-3</c:v>
                </c:pt>
                <c:pt idx="3132">
                  <c:v>9.4111609156510845E-3</c:v>
                </c:pt>
                <c:pt idx="3133">
                  <c:v>9.4152127556512699E-3</c:v>
                </c:pt>
                <c:pt idx="3134">
                  <c:v>9.4192544697291325E-3</c:v>
                </c:pt>
                <c:pt idx="3135">
                  <c:v>9.4232860578846722E-3</c:v>
                </c:pt>
                <c:pt idx="3136">
                  <c:v>9.4273075201989354E-3</c:v>
                </c:pt>
                <c:pt idx="3137">
                  <c:v>9.4313188564287831E-3</c:v>
                </c:pt>
                <c:pt idx="3138">
                  <c:v>9.435320066736308E-3</c:v>
                </c:pt>
                <c:pt idx="3139">
                  <c:v>9.4393111512836025E-3</c:v>
                </c:pt>
                <c:pt idx="3140">
                  <c:v>9.4438599914725696E-3</c:v>
                </c:pt>
                <c:pt idx="3141">
                  <c:v>9.4478293774180599E-3</c:v>
                </c:pt>
                <c:pt idx="3142">
                  <c:v>9.4517886374412274E-3</c:v>
                </c:pt>
                <c:pt idx="3143">
                  <c:v>9.4557377715420721E-3</c:v>
                </c:pt>
                <c:pt idx="3144">
                  <c:v>9.4596767797205938E-3</c:v>
                </c:pt>
                <c:pt idx="3145">
                  <c:v>9.4636056619767928E-3</c:v>
                </c:pt>
                <c:pt idx="3146">
                  <c:v>9.4675244181485763E-3</c:v>
                </c:pt>
                <c:pt idx="3147">
                  <c:v>9.4714330484790832E-3</c:v>
                </c:pt>
                <c:pt idx="3148">
                  <c:v>9.475331552806221E-3</c:v>
                </c:pt>
                <c:pt idx="3149">
                  <c:v>9.4792199312920822E-3</c:v>
                </c:pt>
                <c:pt idx="3150">
                  <c:v>9.4830981838556205E-3</c:v>
                </c:pt>
                <c:pt idx="3151">
                  <c:v>9.4869663103347435E-3</c:v>
                </c:pt>
                <c:pt idx="3152">
                  <c:v>9.4908243108915435E-3</c:v>
                </c:pt>
                <c:pt idx="3153">
                  <c:v>9.4946721855260208E-3</c:v>
                </c:pt>
                <c:pt idx="3154">
                  <c:v>9.4985099342381751E-3</c:v>
                </c:pt>
                <c:pt idx="3155">
                  <c:v>9.503923987515206E-3</c:v>
                </c:pt>
                <c:pt idx="3156">
                  <c:v>9.506155053814469E-3</c:v>
                </c:pt>
                <c:pt idx="3157">
                  <c:v>9.5099624246786085E-3</c:v>
                </c:pt>
                <c:pt idx="3158">
                  <c:v>9.5137596696204252E-3</c:v>
                </c:pt>
                <c:pt idx="3159">
                  <c:v>9.517546788639919E-3</c:v>
                </c:pt>
                <c:pt idx="3160">
                  <c:v>9.5213237815749974E-3</c:v>
                </c:pt>
                <c:pt idx="3161">
                  <c:v>9.5250906487498455E-3</c:v>
                </c:pt>
                <c:pt idx="3162">
                  <c:v>9.5288473898402781E-3</c:v>
                </c:pt>
                <c:pt idx="3163">
                  <c:v>9.5325940050894342E-3</c:v>
                </c:pt>
                <c:pt idx="3164">
                  <c:v>9.5363304942541749E-3</c:v>
                </c:pt>
                <c:pt idx="3165">
                  <c:v>9.5400568574965927E-3</c:v>
                </c:pt>
                <c:pt idx="3166">
                  <c:v>9.5437730948166877E-3</c:v>
                </c:pt>
                <c:pt idx="3167">
                  <c:v>9.5474792062955061E-3</c:v>
                </c:pt>
                <c:pt idx="3168">
                  <c:v>9.5511751916088627E-3</c:v>
                </c:pt>
                <c:pt idx="3169">
                  <c:v>9.5548610512430354E-3</c:v>
                </c:pt>
                <c:pt idx="3170">
                  <c:v>9.5585367847927927E-3</c:v>
                </c:pt>
                <c:pt idx="3171">
                  <c:v>9.5622023923391808E-3</c:v>
                </c:pt>
                <c:pt idx="3172">
                  <c:v>9.5658578738821998E-3</c:v>
                </c:pt>
                <c:pt idx="3173">
                  <c:v>9.5695032295839422E-3</c:v>
                </c:pt>
                <c:pt idx="3174">
                  <c:v>9.5731384593633617E-3</c:v>
                </c:pt>
                <c:pt idx="3175">
                  <c:v>9.5767635631394121E-3</c:v>
                </c:pt>
                <c:pt idx="3176">
                  <c:v>9.5803785409120934E-3</c:v>
                </c:pt>
                <c:pt idx="3177">
                  <c:v>9.5839833928434981E-3</c:v>
                </c:pt>
                <c:pt idx="3178">
                  <c:v>9.5875781186904874E-3</c:v>
                </c:pt>
                <c:pt idx="3179">
                  <c:v>9.5911627186962001E-3</c:v>
                </c:pt>
                <c:pt idx="3180">
                  <c:v>9.5947371926985436E-3</c:v>
                </c:pt>
                <c:pt idx="3181">
                  <c:v>9.5983015407785643E-3</c:v>
                </c:pt>
                <c:pt idx="3182">
                  <c:v>9.6018557628552159E-3</c:v>
                </c:pt>
                <c:pt idx="3183">
                  <c:v>9.6053998590095446E-3</c:v>
                </c:pt>
                <c:pt idx="3184">
                  <c:v>9.6089338292415505E-3</c:v>
                </c:pt>
                <c:pt idx="3185">
                  <c:v>9.6124576734701872E-3</c:v>
                </c:pt>
                <c:pt idx="3186">
                  <c:v>9.6159713916954548E-3</c:v>
                </c:pt>
                <c:pt idx="3187">
                  <c:v>9.6194749839983995E-3</c:v>
                </c:pt>
                <c:pt idx="3188">
                  <c:v>9.6229684505411139E-3</c:v>
                </c:pt>
                <c:pt idx="3189">
                  <c:v>9.6264517908373204E-3</c:v>
                </c:pt>
                <c:pt idx="3190">
                  <c:v>9.6299250053732965E-3</c:v>
                </c:pt>
                <c:pt idx="3191">
                  <c:v>9.6333880938248573E-3</c:v>
                </c:pt>
                <c:pt idx="3192">
                  <c:v>9.6380801773987574E-3</c:v>
                </c:pt>
                <c:pt idx="3193">
                  <c:v>9.6415203025483169E-3</c:v>
                </c:pt>
                <c:pt idx="3194">
                  <c:v>9.6449503012892759E-3</c:v>
                </c:pt>
                <c:pt idx="3195">
                  <c:v>9.6483701735946194E-3</c:v>
                </c:pt>
                <c:pt idx="3196">
                  <c:v>9.6517799194643476E-3</c:v>
                </c:pt>
                <c:pt idx="3197">
                  <c:v>9.6551795388984587E-3</c:v>
                </c:pt>
                <c:pt idx="3198">
                  <c:v>9.6585690318699395E-3</c:v>
                </c:pt>
                <c:pt idx="3199">
                  <c:v>9.6619483984598346E-3</c:v>
                </c:pt>
                <c:pt idx="3200">
                  <c:v>9.6653176386141144E-3</c:v>
                </c:pt>
                <c:pt idx="3201">
                  <c:v>9.6686767523057621E-3</c:v>
                </c:pt>
                <c:pt idx="3202">
                  <c:v>9.6720257396158242E-3</c:v>
                </c:pt>
                <c:pt idx="3203">
                  <c:v>9.675364600463256E-3</c:v>
                </c:pt>
                <c:pt idx="3204">
                  <c:v>9.6786933348480559E-3</c:v>
                </c:pt>
                <c:pt idx="3205">
                  <c:v>9.6831742828107359E-3</c:v>
                </c:pt>
                <c:pt idx="3206">
                  <c:v>9.6864782490468926E-3</c:v>
                </c:pt>
                <c:pt idx="3207">
                  <c:v>9.6897720893607264E-3</c:v>
                </c:pt>
                <c:pt idx="3208">
                  <c:v>9.6930558036711911E-3</c:v>
                </c:pt>
                <c:pt idx="3209">
                  <c:v>9.696329392059333E-3</c:v>
                </c:pt>
                <c:pt idx="3210">
                  <c:v>9.699592854525152E-3</c:v>
                </c:pt>
                <c:pt idx="3211">
                  <c:v>9.7028461910686481E-3</c:v>
                </c:pt>
                <c:pt idx="3212">
                  <c:v>9.7060894016087751E-3</c:v>
                </c:pt>
                <c:pt idx="3213">
                  <c:v>9.7093224861455329E-3</c:v>
                </c:pt>
                <c:pt idx="3214">
                  <c:v>9.7125454446789217E-3</c:v>
                </c:pt>
                <c:pt idx="3215">
                  <c:v>9.7157582772899875E-3</c:v>
                </c:pt>
                <c:pt idx="3216">
                  <c:v>9.7189609838976843E-3</c:v>
                </c:pt>
                <c:pt idx="3217">
                  <c:v>9.7221535647451507E-3</c:v>
                </c:pt>
                <c:pt idx="3218">
                  <c:v>9.7253360194271554E-3</c:v>
                </c:pt>
                <c:pt idx="3219">
                  <c:v>9.7285083482678836E-3</c:v>
                </c:pt>
                <c:pt idx="3220">
                  <c:v>9.73167055094315E-3</c:v>
                </c:pt>
                <c:pt idx="3221">
                  <c:v>9.7348226278581862E-3</c:v>
                </c:pt>
                <c:pt idx="3222">
                  <c:v>9.7379645786888069E-3</c:v>
                </c:pt>
                <c:pt idx="3223">
                  <c:v>9.7410964035971048E-3</c:v>
                </c:pt>
                <c:pt idx="3224">
                  <c:v>9.7442181025830799E-3</c:v>
                </c:pt>
                <c:pt idx="3225">
                  <c:v>9.7473296755656857E-3</c:v>
                </c:pt>
                <c:pt idx="3226">
                  <c:v>9.7504311226259688E-3</c:v>
                </c:pt>
                <c:pt idx="3227">
                  <c:v>9.7535224436018364E-3</c:v>
                </c:pt>
                <c:pt idx="3228">
                  <c:v>9.7566036386553812E-3</c:v>
                </c:pt>
                <c:pt idx="3229">
                  <c:v>9.7596747077055568E-3</c:v>
                </c:pt>
                <c:pt idx="3230">
                  <c:v>9.7627356509144558E-3</c:v>
                </c:pt>
                <c:pt idx="3231">
                  <c:v>9.7657864680389395E-3</c:v>
                </c:pt>
                <c:pt idx="3232">
                  <c:v>9.7688271593221465E-3</c:v>
                </c:pt>
                <c:pt idx="3233">
                  <c:v>9.7718577245209381E-3</c:v>
                </c:pt>
                <c:pt idx="3234">
                  <c:v>9.7748781637974069E-3</c:v>
                </c:pt>
                <c:pt idx="3235">
                  <c:v>9.7778884770705066E-3</c:v>
                </c:pt>
                <c:pt idx="3236">
                  <c:v>9.7808886644212834E-3</c:v>
                </c:pt>
                <c:pt idx="3237">
                  <c:v>9.783878725768691E-3</c:v>
                </c:pt>
                <c:pt idx="3238">
                  <c:v>9.7868586611937758E-3</c:v>
                </c:pt>
                <c:pt idx="3239">
                  <c:v>9.7898284706154914E-3</c:v>
                </c:pt>
                <c:pt idx="3240">
                  <c:v>9.792788154033838E-3</c:v>
                </c:pt>
                <c:pt idx="3241">
                  <c:v>9.7957377115298616E-3</c:v>
                </c:pt>
                <c:pt idx="3242">
                  <c:v>9.7986771430225161E-3</c:v>
                </c:pt>
                <c:pt idx="3243">
                  <c:v>9.8016064485118015E-3</c:v>
                </c:pt>
                <c:pt idx="3244">
                  <c:v>9.804525628078764E-3</c:v>
                </c:pt>
                <c:pt idx="3245">
                  <c:v>9.8074346816423574E-3</c:v>
                </c:pt>
                <c:pt idx="3246">
                  <c:v>9.8103336093646742E-3</c:v>
                </c:pt>
                <c:pt idx="3247">
                  <c:v>9.8132224110025756E-3</c:v>
                </c:pt>
                <c:pt idx="3248">
                  <c:v>9.8161010867181542E-3</c:v>
                </c:pt>
                <c:pt idx="3249">
                  <c:v>9.8189696363493173E-3</c:v>
                </c:pt>
                <c:pt idx="3250">
                  <c:v>9.8218280601392038E-3</c:v>
                </c:pt>
                <c:pt idx="3251">
                  <c:v>9.824676357844675E-3</c:v>
                </c:pt>
                <c:pt idx="3252">
                  <c:v>9.8275145296278232E-3</c:v>
                </c:pt>
                <c:pt idx="3253">
                  <c:v>9.8303425754076024E-3</c:v>
                </c:pt>
                <c:pt idx="3254">
                  <c:v>9.8331604953461049E-3</c:v>
                </c:pt>
                <c:pt idx="3255">
                  <c:v>9.8359682891191458E-3</c:v>
                </c:pt>
                <c:pt idx="3256">
                  <c:v>9.8387659570509101E-3</c:v>
                </c:pt>
                <c:pt idx="3257">
                  <c:v>9.8415534990603515E-3</c:v>
                </c:pt>
                <c:pt idx="3258">
                  <c:v>9.8443309149043312E-3</c:v>
                </c:pt>
                <c:pt idx="3259">
                  <c:v>9.8470982049070344E-3</c:v>
                </c:pt>
                <c:pt idx="3260">
                  <c:v>9.8498553689063684E-3</c:v>
                </c:pt>
                <c:pt idx="3261">
                  <c:v>9.8526024069023332E-3</c:v>
                </c:pt>
                <c:pt idx="3262">
                  <c:v>9.8553393189759753E-3</c:v>
                </c:pt>
                <c:pt idx="3263">
                  <c:v>9.8580661050462481E-3</c:v>
                </c:pt>
                <c:pt idx="3264">
                  <c:v>9.8607827651941982E-3</c:v>
                </c:pt>
                <c:pt idx="3265">
                  <c:v>9.863489299338779E-3</c:v>
                </c:pt>
                <c:pt idx="3266">
                  <c:v>9.8661857073178982E-3</c:v>
                </c:pt>
                <c:pt idx="3267">
                  <c:v>9.8688719895367871E-3</c:v>
                </c:pt>
                <c:pt idx="3268">
                  <c:v>9.8715481458333532E-3</c:v>
                </c:pt>
                <c:pt idx="3269">
                  <c:v>9.8742141759644575E-3</c:v>
                </c:pt>
                <c:pt idx="3270">
                  <c:v>9.8768700802542853E-3</c:v>
                </c:pt>
                <c:pt idx="3271">
                  <c:v>9.8795158585407439E-3</c:v>
                </c:pt>
                <c:pt idx="3272">
                  <c:v>9.8821515107427871E-3</c:v>
                </c:pt>
                <c:pt idx="3273">
                  <c:v>9.8847770370225074E-3</c:v>
                </c:pt>
                <c:pt idx="3274">
                  <c:v>9.8873924373799049E-3</c:v>
                </c:pt>
                <c:pt idx="3275">
                  <c:v>9.8899977117339333E-3</c:v>
                </c:pt>
                <c:pt idx="3276">
                  <c:v>9.8925928600035462E-3</c:v>
                </c:pt>
                <c:pt idx="3277">
                  <c:v>9.8951778824318826E-3</c:v>
                </c:pt>
                <c:pt idx="3278">
                  <c:v>9.8977527788568498E-3</c:v>
                </c:pt>
                <c:pt idx="3279">
                  <c:v>9.9003175493594942E-3</c:v>
                </c:pt>
                <c:pt idx="3280">
                  <c:v>9.9028721937777231E-3</c:v>
                </c:pt>
                <c:pt idx="3281">
                  <c:v>9.9054167122736292E-3</c:v>
                </c:pt>
                <c:pt idx="3282">
                  <c:v>9.9079511047661661E-3</c:v>
                </c:pt>
                <c:pt idx="3283">
                  <c:v>9.910475371255334E-3</c:v>
                </c:pt>
                <c:pt idx="3284">
                  <c:v>9.9129895118221789E-3</c:v>
                </c:pt>
                <c:pt idx="3285">
                  <c:v>9.9154935263046085E-3</c:v>
                </c:pt>
                <c:pt idx="3286">
                  <c:v>9.9179874149457614E-3</c:v>
                </c:pt>
                <c:pt idx="3287">
                  <c:v>9.9204711775835452E-3</c:v>
                </c:pt>
                <c:pt idx="3288">
                  <c:v>9.9229448141369136E-3</c:v>
                </c:pt>
                <c:pt idx="3289">
                  <c:v>9.9254083247679592E-3</c:v>
                </c:pt>
                <c:pt idx="3290">
                  <c:v>9.9278617094766819E-3</c:v>
                </c:pt>
                <c:pt idx="3291">
                  <c:v>9.9303049681009892E-3</c:v>
                </c:pt>
                <c:pt idx="3292">
                  <c:v>9.9327381008029736E-3</c:v>
                </c:pt>
                <c:pt idx="3293">
                  <c:v>9.9351611075015889E-3</c:v>
                </c:pt>
                <c:pt idx="3294">
                  <c:v>9.9375739881157887E-3</c:v>
                </c:pt>
                <c:pt idx="3295">
                  <c:v>9.9399767429697583E-3</c:v>
                </c:pt>
                <c:pt idx="3296">
                  <c:v>9.9423693717393125E-3</c:v>
                </c:pt>
                <c:pt idx="3297">
                  <c:v>9.9447518744244512E-3</c:v>
                </c:pt>
                <c:pt idx="3298">
                  <c:v>9.9471242512683133E-3</c:v>
                </c:pt>
                <c:pt idx="3299">
                  <c:v>9.9494865021088064E-3</c:v>
                </c:pt>
                <c:pt idx="3300">
                  <c:v>9.951838626864884E-3</c:v>
                </c:pt>
                <c:pt idx="3301">
                  <c:v>9.954180625779685E-3</c:v>
                </c:pt>
                <c:pt idx="3302">
                  <c:v>9.9565124986100706E-3</c:v>
                </c:pt>
                <c:pt idx="3303">
                  <c:v>9.9588342454370871E-3</c:v>
                </c:pt>
                <c:pt idx="3304">
                  <c:v>9.9611458663417807E-3</c:v>
                </c:pt>
                <c:pt idx="3305">
                  <c:v>9.9634473611620589E-3</c:v>
                </c:pt>
                <c:pt idx="3306">
                  <c:v>9.9657387301410605E-3</c:v>
                </c:pt>
                <c:pt idx="3307">
                  <c:v>9.968019973116693E-3</c:v>
                </c:pt>
                <c:pt idx="3308">
                  <c:v>9.9702910900889563E-3</c:v>
                </c:pt>
                <c:pt idx="3309">
                  <c:v>9.9725520810578505E-3</c:v>
                </c:pt>
                <c:pt idx="3310">
                  <c:v>9.9748029459423293E-3</c:v>
                </c:pt>
                <c:pt idx="3311">
                  <c:v>9.9770436850665778E-3</c:v>
                </c:pt>
                <c:pt idx="3312">
                  <c:v>9.9792742980253646E-3</c:v>
                </c:pt>
                <c:pt idx="3313">
                  <c:v>9.9814947850618285E-3</c:v>
                </c:pt>
                <c:pt idx="3314">
                  <c:v>9.9837051460949233E-3</c:v>
                </c:pt>
                <c:pt idx="3315">
                  <c:v>9.985905381124649E-3</c:v>
                </c:pt>
                <c:pt idx="3316">
                  <c:v>9.9880954901510055E-3</c:v>
                </c:pt>
                <c:pt idx="3317">
                  <c:v>9.9902754732550392E-3</c:v>
                </c:pt>
                <c:pt idx="3318">
                  <c:v>9.9924453303557037E-3</c:v>
                </c:pt>
                <c:pt idx="3319">
                  <c:v>9.9946050614529991E-3</c:v>
                </c:pt>
                <c:pt idx="3320">
                  <c:v>9.9967546666279716E-3</c:v>
                </c:pt>
                <c:pt idx="3321">
                  <c:v>9.9988941457185287E-3</c:v>
                </c:pt>
                <c:pt idx="3322">
                  <c:v>1.0001023498886763E-2</c:v>
                </c:pt>
                <c:pt idx="3323">
                  <c:v>1.0003142725889536E-2</c:v>
                </c:pt>
                <c:pt idx="3324">
                  <c:v>1.0005251827132078E-2</c:v>
                </c:pt>
                <c:pt idx="3325">
                  <c:v>1.0007350802371251E-2</c:v>
                </c:pt>
                <c:pt idx="3326">
                  <c:v>1.0009439651444962E-2</c:v>
                </c:pt>
                <c:pt idx="3327">
                  <c:v>1.0011518374677397E-2</c:v>
                </c:pt>
                <c:pt idx="3328">
                  <c:v>1.0013586971987509E-2</c:v>
                </c:pt>
                <c:pt idx="3329">
                  <c:v>1.0015645443213206E-2</c:v>
                </c:pt>
                <c:pt idx="3330">
                  <c:v>1.0017693788435533E-2</c:v>
                </c:pt>
                <c:pt idx="3331">
                  <c:v>1.0019732007573445E-2</c:v>
                </c:pt>
                <c:pt idx="3332">
                  <c:v>1.0021760100951127E-2</c:v>
                </c:pt>
                <c:pt idx="3333">
                  <c:v>1.0023778068244393E-2</c:v>
                </c:pt>
                <c:pt idx="3334">
                  <c:v>1.0025785909372198E-2</c:v>
                </c:pt>
                <c:pt idx="3335">
                  <c:v>1.0027783624739772E-2</c:v>
                </c:pt>
                <c:pt idx="3336">
                  <c:v>1.0029771214103977E-2</c:v>
                </c:pt>
                <c:pt idx="3337">
                  <c:v>1.0031748677383767E-2</c:v>
                </c:pt>
                <c:pt idx="3338">
                  <c:v>1.0033716014660188E-2</c:v>
                </c:pt>
                <c:pt idx="3339">
                  <c:v>1.0035673226014286E-2</c:v>
                </c:pt>
                <c:pt idx="3340">
                  <c:v>1.0037620311365014E-2</c:v>
                </c:pt>
                <c:pt idx="3341">
                  <c:v>1.0039557270631327E-2</c:v>
                </c:pt>
                <c:pt idx="3342">
                  <c:v>1.0041484104056364E-2</c:v>
                </c:pt>
                <c:pt idx="3343">
                  <c:v>1.0043400811478032E-2</c:v>
                </c:pt>
                <c:pt idx="3344">
                  <c:v>1.0045307392815284E-2</c:v>
                </c:pt>
                <c:pt idx="3345">
                  <c:v>1.0047203848149167E-2</c:v>
                </c:pt>
                <c:pt idx="3346">
                  <c:v>1.004909017747968E-2</c:v>
                </c:pt>
                <c:pt idx="3347">
                  <c:v>1.0050966380968918E-2</c:v>
                </c:pt>
                <c:pt idx="3348">
                  <c:v>1.0053098214315437E-2</c:v>
                </c:pt>
                <c:pt idx="3349">
                  <c:v>1.0054952719040777E-2</c:v>
                </c:pt>
                <c:pt idx="3350">
                  <c:v>1.0056797097924841E-2</c:v>
                </c:pt>
                <c:pt idx="3351">
                  <c:v>1.005863135072449E-2</c:v>
                </c:pt>
                <c:pt idx="3352">
                  <c:v>1.0060455477682861E-2</c:v>
                </c:pt>
                <c:pt idx="3353">
                  <c:v>1.0062269478556818E-2</c:v>
                </c:pt>
                <c:pt idx="3354">
                  <c:v>1.0064073353427405E-2</c:v>
                </c:pt>
                <c:pt idx="3355">
                  <c:v>1.0065867102213577E-2</c:v>
                </c:pt>
                <c:pt idx="3356">
                  <c:v>1.0067650725158472E-2</c:v>
                </c:pt>
                <c:pt idx="3357">
                  <c:v>1.0069424222099999E-2</c:v>
                </c:pt>
                <c:pt idx="3358">
                  <c:v>1.0071187592957109E-2</c:v>
                </c:pt>
                <c:pt idx="3359">
                  <c:v>1.0072940837891897E-2</c:v>
                </c:pt>
                <c:pt idx="3360">
                  <c:v>1.0074683956904362E-2</c:v>
                </c:pt>
                <c:pt idx="3361">
                  <c:v>1.0076416949751366E-2</c:v>
                </c:pt>
                <c:pt idx="3362">
                  <c:v>1.0078139816757092E-2</c:v>
                </c:pt>
                <c:pt idx="3363">
                  <c:v>1.0079852557597357E-2</c:v>
                </c:pt>
                <c:pt idx="3364">
                  <c:v>1.0081555172596346E-2</c:v>
                </c:pt>
                <c:pt idx="3365">
                  <c:v>1.0083247661510919E-2</c:v>
                </c:pt>
                <c:pt idx="3366">
                  <c:v>1.0084930024503169E-2</c:v>
                </c:pt>
                <c:pt idx="3367">
                  <c:v>1.008660226149205E-2</c:v>
                </c:pt>
                <c:pt idx="3368">
                  <c:v>1.0088264372396516E-2</c:v>
                </c:pt>
                <c:pt idx="3369">
                  <c:v>1.0089916357459705E-2</c:v>
                </c:pt>
                <c:pt idx="3370">
                  <c:v>1.0091558216438479E-2</c:v>
                </c:pt>
                <c:pt idx="3371">
                  <c:v>1.0093189949413883E-2</c:v>
                </c:pt>
                <c:pt idx="3372">
                  <c:v>1.0094811556385919E-2</c:v>
                </c:pt>
                <c:pt idx="3373">
                  <c:v>1.0096423037354585E-2</c:v>
                </c:pt>
                <c:pt idx="3374">
                  <c:v>1.0098024392481975E-2</c:v>
                </c:pt>
                <c:pt idx="3375">
                  <c:v>1.0099615621362856E-2</c:v>
                </c:pt>
                <c:pt idx="3376">
                  <c:v>1.0101196724321415E-2</c:v>
                </c:pt>
                <c:pt idx="3377">
                  <c:v>1.0102767701357651E-2</c:v>
                </c:pt>
                <c:pt idx="3378">
                  <c:v>1.0104328552390518E-2</c:v>
                </c:pt>
                <c:pt idx="3379">
                  <c:v>1.0105879277338969E-2</c:v>
                </c:pt>
                <c:pt idx="3380">
                  <c:v>1.0107419876446144E-2</c:v>
                </c:pt>
                <c:pt idx="3381">
                  <c:v>1.0108950349468904E-2</c:v>
                </c:pt>
                <c:pt idx="3382">
                  <c:v>1.011047069656934E-2</c:v>
                </c:pt>
                <c:pt idx="3383">
                  <c:v>1.0111980917504315E-2</c:v>
                </c:pt>
                <c:pt idx="3384">
                  <c:v>1.0113481012598013E-2</c:v>
                </c:pt>
                <c:pt idx="3385">
                  <c:v>1.0114970981607296E-2</c:v>
                </c:pt>
                <c:pt idx="3386">
                  <c:v>1.011645082461321E-2</c:v>
                </c:pt>
                <c:pt idx="3387">
                  <c:v>1.0117920541615755E-2</c:v>
                </c:pt>
                <c:pt idx="3388">
                  <c:v>1.0119380132695976E-2</c:v>
                </c:pt>
                <c:pt idx="3389">
                  <c:v>1.0120829597772829E-2</c:v>
                </c:pt>
                <c:pt idx="3390">
                  <c:v>1.0122268936846313E-2</c:v>
                </c:pt>
                <c:pt idx="3391">
                  <c:v>1.0123698149916427E-2</c:v>
                </c:pt>
                <c:pt idx="3392">
                  <c:v>1.0125117236902126E-2</c:v>
                </c:pt>
                <c:pt idx="3393">
                  <c:v>1.0126526198046548E-2</c:v>
                </c:pt>
                <c:pt idx="3394">
                  <c:v>1.0127925033025509E-2</c:v>
                </c:pt>
                <c:pt idx="3395">
                  <c:v>1.0129313742082147E-2</c:v>
                </c:pt>
                <c:pt idx="3396">
                  <c:v>1.0130692325216462E-2</c:v>
                </c:pt>
                <c:pt idx="3397">
                  <c:v>1.0132060782185315E-2</c:v>
                </c:pt>
                <c:pt idx="3398">
                  <c:v>1.0133419113231845E-2</c:v>
                </c:pt>
                <c:pt idx="3399">
                  <c:v>1.0134767318437099E-2</c:v>
                </c:pt>
                <c:pt idx="3400">
                  <c:v>1.0136105397476891E-2</c:v>
                </c:pt>
                <c:pt idx="3401">
                  <c:v>1.0137433350513314E-2</c:v>
                </c:pt>
                <c:pt idx="3402">
                  <c:v>1.0138751177546368E-2</c:v>
                </c:pt>
                <c:pt idx="3403">
                  <c:v>1.0140058878657099E-2</c:v>
                </c:pt>
                <c:pt idx="3404">
                  <c:v>1.0141356453602368E-2</c:v>
                </c:pt>
                <c:pt idx="3405">
                  <c:v>1.0142643902787407E-2</c:v>
                </c:pt>
                <c:pt idx="3406">
                  <c:v>1.0143921225806984E-2</c:v>
                </c:pt>
                <c:pt idx="3407">
                  <c:v>1.0145188422985285E-2</c:v>
                </c:pt>
                <c:pt idx="3408">
                  <c:v>1.0146445493998124E-2</c:v>
                </c:pt>
                <c:pt idx="3409">
                  <c:v>1.014769243908864E-2</c:v>
                </c:pt>
                <c:pt idx="3410">
                  <c:v>1.0148929258094741E-2</c:v>
                </c:pt>
                <c:pt idx="3411">
                  <c:v>1.0150155951259565E-2</c:v>
                </c:pt>
                <c:pt idx="3412">
                  <c:v>1.0151372518258928E-2</c:v>
                </c:pt>
                <c:pt idx="3413">
                  <c:v>1.0152578959335967E-2</c:v>
                </c:pt>
                <c:pt idx="3414">
                  <c:v>1.0153775274490684E-2</c:v>
                </c:pt>
                <c:pt idx="3415">
                  <c:v>1.0154961463398893E-2</c:v>
                </c:pt>
                <c:pt idx="3416">
                  <c:v>1.0156137526546871E-2</c:v>
                </c:pt>
                <c:pt idx="3417">
                  <c:v>1.0157303463691481E-2</c:v>
                </c:pt>
                <c:pt idx="3418">
                  <c:v>1.0158459274670628E-2</c:v>
                </c:pt>
                <c:pt idx="3419">
                  <c:v>1.0159604959808499E-2</c:v>
                </c:pt>
                <c:pt idx="3420">
                  <c:v>1.0160740518943001E-2</c:v>
                </c:pt>
                <c:pt idx="3421">
                  <c:v>1.0161865951912041E-2</c:v>
                </c:pt>
                <c:pt idx="3422">
                  <c:v>1.0162981258958759E-2</c:v>
                </c:pt>
                <c:pt idx="3423">
                  <c:v>1.0164086440002107E-2</c:v>
                </c:pt>
                <c:pt idx="3424">
                  <c:v>1.0165181495123132E-2</c:v>
                </c:pt>
                <c:pt idx="3425">
                  <c:v>1.0166266424159742E-2</c:v>
                </c:pt>
                <c:pt idx="3426">
                  <c:v>1.0167341227192983E-2</c:v>
                </c:pt>
                <c:pt idx="3427">
                  <c:v>1.0168405904303901E-2</c:v>
                </c:pt>
                <c:pt idx="3428">
                  <c:v>1.0169460455330404E-2</c:v>
                </c:pt>
                <c:pt idx="3429">
                  <c:v>1.0170504880434583E-2</c:v>
                </c:pt>
                <c:pt idx="3430">
                  <c:v>1.0171539179373301E-2</c:v>
                </c:pt>
                <c:pt idx="3431">
                  <c:v>1.0172563352470743E-2</c:v>
                </c:pt>
                <c:pt idx="3432">
                  <c:v>1.0173577399564815E-2</c:v>
                </c:pt>
                <c:pt idx="3433">
                  <c:v>1.0174581320655518E-2</c:v>
                </c:pt>
                <c:pt idx="3434">
                  <c:v>1.0175575115661806E-2</c:v>
                </c:pt>
                <c:pt idx="3435">
                  <c:v>1.0176558784826817E-2</c:v>
                </c:pt>
                <c:pt idx="3436">
                  <c:v>1.0177532327826366E-2</c:v>
                </c:pt>
                <c:pt idx="3437">
                  <c:v>1.01784957447415E-2</c:v>
                </c:pt>
                <c:pt idx="3438">
                  <c:v>1.0179449035815358E-2</c:v>
                </c:pt>
                <c:pt idx="3439">
                  <c:v>1.0180392200885846E-2</c:v>
                </c:pt>
                <c:pt idx="3440">
                  <c:v>1.0181325239952965E-2</c:v>
                </c:pt>
                <c:pt idx="3441">
                  <c:v>1.0182248152854623E-2</c:v>
                </c:pt>
                <c:pt idx="3442">
                  <c:v>1.0183160939915004E-2</c:v>
                </c:pt>
                <c:pt idx="3443">
                  <c:v>1.0184063601053062E-2</c:v>
                </c:pt>
                <c:pt idx="3444">
                  <c:v>1.0184956135944612E-2</c:v>
                </c:pt>
                <c:pt idx="3445">
                  <c:v>1.0185838544994885E-2</c:v>
                </c:pt>
                <c:pt idx="3446">
                  <c:v>1.0186710828122836E-2</c:v>
                </c:pt>
                <c:pt idx="3447">
                  <c:v>1.0187572985085325E-2</c:v>
                </c:pt>
                <c:pt idx="3448">
                  <c:v>1.0188425016044445E-2</c:v>
                </c:pt>
                <c:pt idx="3449">
                  <c:v>1.0189266921162288E-2</c:v>
                </c:pt>
                <c:pt idx="3450">
                  <c:v>1.0190098700114669E-2</c:v>
                </c:pt>
                <c:pt idx="3451">
                  <c:v>1.0190920353144728E-2</c:v>
                </c:pt>
                <c:pt idx="3452">
                  <c:v>1.0191846985908581E-2</c:v>
                </c:pt>
                <c:pt idx="3453">
                  <c:v>1.0192646940336836E-2</c:v>
                </c:pt>
                <c:pt idx="3454">
                  <c:v>1.0193436768680675E-2</c:v>
                </c:pt>
                <c:pt idx="3455">
                  <c:v>1.0194216471183237E-2</c:v>
                </c:pt>
                <c:pt idx="3456">
                  <c:v>1.0194986047601384E-2</c:v>
                </c:pt>
                <c:pt idx="3457">
                  <c:v>1.0195745497935116E-2</c:v>
                </c:pt>
                <c:pt idx="3458">
                  <c:v>1.0196494822346525E-2</c:v>
                </c:pt>
                <c:pt idx="3459">
                  <c:v>1.019723402083561E-2</c:v>
                </c:pt>
                <c:pt idx="3460">
                  <c:v>1.0197963093159235E-2</c:v>
                </c:pt>
                <c:pt idx="3461">
                  <c:v>1.0198682039641582E-2</c:v>
                </c:pt>
                <c:pt idx="3462">
                  <c:v>1.0199390859958468E-2</c:v>
                </c:pt>
                <c:pt idx="3463">
                  <c:v>1.0200089554271985E-2</c:v>
                </c:pt>
                <c:pt idx="3464">
                  <c:v>1.0200778122744225E-2</c:v>
                </c:pt>
                <c:pt idx="3465">
                  <c:v>1.020145656513205E-2</c:v>
                </c:pt>
                <c:pt idx="3466">
                  <c:v>1.0202884119249633E-2</c:v>
                </c:pt>
                <c:pt idx="3467">
                  <c:v>1.0202783071816546E-2</c:v>
                </c:pt>
                <c:pt idx="3468">
                  <c:v>1.0203431136194263E-2</c:v>
                </c:pt>
                <c:pt idx="3469">
                  <c:v>1.0204069074487565E-2</c:v>
                </c:pt>
                <c:pt idx="3470">
                  <c:v>1.020469688693959E-2</c:v>
                </c:pt>
                <c:pt idx="3471">
                  <c:v>1.0205314573226154E-2</c:v>
                </c:pt>
                <c:pt idx="3472">
                  <c:v>1.0205922133590395E-2</c:v>
                </c:pt>
                <c:pt idx="3473">
                  <c:v>1.020651956787022E-2</c:v>
                </c:pt>
                <c:pt idx="3474">
                  <c:v>1.0207106876227723E-2</c:v>
                </c:pt>
                <c:pt idx="3475">
                  <c:v>1.0207684058581856E-2</c:v>
                </c:pt>
                <c:pt idx="3476">
                  <c:v>1.020825111493262E-2</c:v>
                </c:pt>
                <c:pt idx="3477">
                  <c:v>1.0208808045280016E-2</c:v>
                </c:pt>
                <c:pt idx="3478">
                  <c:v>1.0209354849542995E-2</c:v>
                </c:pt>
                <c:pt idx="3479">
                  <c:v>1.0209891527883652E-2</c:v>
                </c:pt>
                <c:pt idx="3480">
                  <c:v>1.0210418080139894E-2</c:v>
                </c:pt>
                <c:pt idx="3481">
                  <c:v>1.0210934506392766E-2</c:v>
                </c:pt>
                <c:pt idx="3482">
                  <c:v>1.0211440806723315E-2</c:v>
                </c:pt>
                <c:pt idx="3483">
                  <c:v>1.0211936980969449E-2</c:v>
                </c:pt>
                <c:pt idx="3484">
                  <c:v>1.0212423029374307E-2</c:v>
                </c:pt>
                <c:pt idx="3485">
                  <c:v>1.0212898951532656E-2</c:v>
                </c:pt>
                <c:pt idx="3486">
                  <c:v>1.0213364747849729E-2</c:v>
                </c:pt>
                <c:pt idx="3487">
                  <c:v>1.0213820418082387E-2</c:v>
                </c:pt>
                <c:pt idx="3488">
                  <c:v>1.0214265962392721E-2</c:v>
                </c:pt>
                <c:pt idx="3489">
                  <c:v>1.021470138061864E-2</c:v>
                </c:pt>
                <c:pt idx="3490">
                  <c:v>1.0215126672922237E-2</c:v>
                </c:pt>
                <c:pt idx="3491">
                  <c:v>1.0215541839141418E-2</c:v>
                </c:pt>
                <c:pt idx="3492">
                  <c:v>1.0215946879357229E-2</c:v>
                </c:pt>
                <c:pt idx="3493">
                  <c:v>1.0216341793569672E-2</c:v>
                </c:pt>
                <c:pt idx="3494">
                  <c:v>1.0216726581778746E-2</c:v>
                </c:pt>
                <c:pt idx="3495">
                  <c:v>1.0217101244146543E-2</c:v>
                </c:pt>
                <c:pt idx="3496">
                  <c:v>1.0217465780186785E-2</c:v>
                </c:pt>
                <c:pt idx="3497">
                  <c:v>1.0217820190466798E-2</c:v>
                </c:pt>
                <c:pt idx="3498">
                  <c:v>1.0218164474743441E-2</c:v>
                </c:pt>
                <c:pt idx="3499">
                  <c:v>1.0218498632935669E-2</c:v>
                </c:pt>
                <c:pt idx="3500">
                  <c:v>1.0218822665124527E-2</c:v>
                </c:pt>
                <c:pt idx="3501">
                  <c:v>1.0219136571310017E-2</c:v>
                </c:pt>
                <c:pt idx="3502">
                  <c:v>1.0219440351492137E-2</c:v>
                </c:pt>
                <c:pt idx="3503">
                  <c:v>1.0219734005589842E-2</c:v>
                </c:pt>
                <c:pt idx="3504">
                  <c:v>1.0220382781148675E-2</c:v>
                </c:pt>
                <c:pt idx="3505">
                  <c:v>1.0220653305367257E-2</c:v>
                </c:pt>
                <c:pt idx="3506">
                  <c:v>1.0220913702907083E-2</c:v>
                </c:pt>
                <c:pt idx="3507">
                  <c:v>1.0221163973957264E-2</c:v>
                </c:pt>
                <c:pt idx="3508">
                  <c:v>1.022140411838272E-2</c:v>
                </c:pt>
                <c:pt idx="3509">
                  <c:v>1.0221634136291515E-2</c:v>
                </c:pt>
                <c:pt idx="3510">
                  <c:v>1.0221854027575585E-2</c:v>
                </c:pt>
                <c:pt idx="3511">
                  <c:v>1.0222063792288962E-2</c:v>
                </c:pt>
                <c:pt idx="3512">
                  <c:v>1.0222263430512692E-2</c:v>
                </c:pt>
                <c:pt idx="3513">
                  <c:v>1.0222452942084683E-2</c:v>
                </c:pt>
                <c:pt idx="3514">
                  <c:v>1.022263232708598E-2</c:v>
                </c:pt>
                <c:pt idx="3515">
                  <c:v>1.0222801585516585E-2</c:v>
                </c:pt>
                <c:pt idx="3516">
                  <c:v>1.0222960717403511E-2</c:v>
                </c:pt>
                <c:pt idx="3517">
                  <c:v>1.022310972269273E-2</c:v>
                </c:pt>
                <c:pt idx="3518">
                  <c:v>1.0223248601411255E-2</c:v>
                </c:pt>
                <c:pt idx="3519">
                  <c:v>1.0223377353559087E-2</c:v>
                </c:pt>
                <c:pt idx="3520">
                  <c:v>1.0223257442479872E-2</c:v>
                </c:pt>
                <c:pt idx="3521">
                  <c:v>1.0223361595703695E-2</c:v>
                </c:pt>
                <c:pt idx="3522">
                  <c:v>1.0223455622762057E-2</c:v>
                </c:pt>
                <c:pt idx="3523">
                  <c:v>1.0223539524060188E-2</c:v>
                </c:pt>
                <c:pt idx="3524">
                  <c:v>1.0223613299192857E-2</c:v>
                </c:pt>
                <c:pt idx="3525">
                  <c:v>1.0223676948403204E-2</c:v>
                </c:pt>
                <c:pt idx="3526">
                  <c:v>1.0223730471529135E-2</c:v>
                </c:pt>
                <c:pt idx="3527">
                  <c:v>1.0223773868732744E-2</c:v>
                </c:pt>
                <c:pt idx="3528">
                  <c:v>1.0223807139932983E-2</c:v>
                </c:pt>
                <c:pt idx="3529">
                  <c:v>1.0223830285129853E-2</c:v>
                </c:pt>
                <c:pt idx="3530">
                  <c:v>1.0223843304242308E-2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408192"/>
        <c:axId val="748418176"/>
      </c:lineChart>
      <c:dateAx>
        <c:axId val="74840819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4181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841817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84081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54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232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H7</v>
          </cell>
        </row>
      </sheetData>
      <sheetData sheetId="5">
        <row r="7">
          <cell r="D7" t="str">
            <v>U6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U6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X1S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GbpLiborSwapIsda2Y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23 2015 09:48:15</v>
      </c>
    </row>
    <row r="2" spans="2:14" ht="19.5" x14ac:dyDescent="0.35">
      <c r="B2" s="2" t="s">
        <v>19</v>
      </c>
      <c r="C2" s="3"/>
      <c r="D2" s="3"/>
      <c r="E2" s="4"/>
      <c r="G2" s="34" t="s">
        <v>144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20" t="s">
        <v>145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34</v>
      </c>
      <c r="J5" s="23">
        <f ca="1">COUNTA(_xll.ohPack(_xll.ohFilter(Check1M,Flag1M)))</f>
        <v>11</v>
      </c>
      <c r="K5" s="23">
        <f ca="1">COUNTA(_xll.ohPack(_xll.ohFilter(Check3M,Flag3M)))</f>
        <v>64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42556</v>
      </c>
      <c r="E6" s="8"/>
      <c r="G6" s="6"/>
      <c r="H6" s="29" t="s">
        <v>24</v>
      </c>
      <c r="I6" s="17">
        <f ca="1">COUNTIF(CheckON,TRUE)</f>
        <v>34</v>
      </c>
      <c r="J6" s="17">
        <f ca="1">COUNTIF(Check1M,"=TRUE")</f>
        <v>11</v>
      </c>
      <c r="K6" s="17">
        <f ca="1">COUNTIF(Check3M,TRUE)</f>
        <v>46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232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18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152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154</v>
      </c>
      <c r="J13" s="22" t="s">
        <v>155</v>
      </c>
      <c r="K13" s="22" t="s">
        <v>155</v>
      </c>
      <c r="L13" s="22" t="s">
        <v>155</v>
      </c>
      <c r="M13" s="22" t="s">
        <v>155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153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obj_003d5#0001</v>
      </c>
      <c r="K21" s="47" t="str">
        <f>_xll.qlIborIndex(,K13,"1D",K16,Currency,Calendar,K17,K18,K19,K4,Permanent,Trigger,ObjectOverwrite)</f>
        <v>obj_003d4#0001</v>
      </c>
      <c r="L21" s="47" t="str">
        <f>_xll.qlIborIndex(,L13,"1D",L16,Currency,Calendar,L17,L18,L19,L4,Permanent,Trigger,ObjectOverwrite)</f>
        <v>obj_003d6#0001</v>
      </c>
      <c r="M21" s="47" t="str">
        <f>_xll.qlIborIndex(,M13,"1D",M16,Currency,Calendar,M17,M18,M19,M4,Permanent,Trigger,ObjectOverwrite)</f>
        <v>obj_003d7#0001</v>
      </c>
      <c r="N21" s="8"/>
    </row>
    <row r="22" spans="1:14" ht="11.25" customHeight="1" x14ac:dyDescent="0.25">
      <c r="B22" s="6"/>
      <c r="C22" s="27" t="s">
        <v>157</v>
      </c>
      <c r="D22" s="166">
        <v>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167">
        <v>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168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147</v>
      </c>
      <c r="D25" s="168">
        <v>5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9" t="s">
        <v>148</v>
      </c>
      <c r="D26" s="169">
        <v>1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159</v>
      </c>
      <c r="D27" s="170">
        <v>3</v>
      </c>
      <c r="E27" s="8"/>
    </row>
    <row r="28" spans="1:14" ht="11.25" customHeight="1" x14ac:dyDescent="0.25">
      <c r="B28" s="6"/>
      <c r="C28" s="29" t="s">
        <v>160</v>
      </c>
      <c r="D28" s="169">
        <v>4</v>
      </c>
      <c r="E28" s="8"/>
    </row>
    <row r="29" spans="1:14" ht="11.25" customHeight="1" x14ac:dyDescent="0.25">
      <c r="B29" s="6"/>
      <c r="C29" s="32" t="s">
        <v>135</v>
      </c>
      <c r="D29" s="171">
        <v>2</v>
      </c>
      <c r="E29" s="8"/>
    </row>
    <row r="30" spans="1:14" ht="11.25" customHeight="1" x14ac:dyDescent="0.25">
      <c r="B30" s="6"/>
      <c r="C30" s="27" t="s">
        <v>142</v>
      </c>
      <c r="D30" s="166">
        <v>5</v>
      </c>
      <c r="E30" s="8"/>
    </row>
    <row r="31" spans="1:14" ht="11.25" customHeight="1" x14ac:dyDescent="0.25">
      <c r="B31" s="6"/>
      <c r="C31" s="29" t="s">
        <v>151</v>
      </c>
      <c r="D31" s="169">
        <v>3</v>
      </c>
      <c r="E31" s="8"/>
    </row>
    <row r="32" spans="1:14" ht="11.25" customHeight="1" x14ac:dyDescent="0.25">
      <c r="B32" s="6"/>
      <c r="C32" s="26" t="s">
        <v>143</v>
      </c>
      <c r="D32" s="172">
        <v>10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25" priority="1" operator="notEqual">
      <formula>0</formula>
    </cfRule>
    <cfRule type="cellIs" dxfId="24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9" si="0">EDATE(SettlementDate,$B3)</f>
        <v>42921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6.1043013507733335E-4</v>
      </c>
      <c r="H3" s="53">
        <f>IF(G3&gt;=0,ROUNDDOWN(G3*10,2)/10,ROUNDUP(G3*10,2)/10)</f>
        <v>0</v>
      </c>
      <c r="I3" s="82">
        <f>MAX(_xll.ohPack(Data!$F$4:INDEX(FwdON,MATCH(E3+1,SettlementDates,1),1)))</f>
        <v>4.7874999999797385E-3</v>
      </c>
      <c r="J3" s="53">
        <f t="shared" ref="J3:J9" si="2">IF(I3-G3&gt;1%,(QUOTIENT(I3*10000,50)+1)*0.5%,(QUOTIENT(I3*10000,10)+1)*0.1%)</f>
        <v>5.0000000000000001E-3</v>
      </c>
      <c r="K3" s="82">
        <f t="shared" ref="K3:K9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MIN(_xll.ohPack(Data!$F$4:INDEX(FwdON,MATCH(E4+1,SettlementDates,1),1)))</f>
        <v>6.1043013507733335E-4</v>
      </c>
      <c r="H4" s="54">
        <f t="shared" ref="H4:H9" si="4">IF(G4&gt;=0,ROUNDDOWN(G4*10,2)/10,ROUNDUP(G4*10,2)/10)</f>
        <v>0</v>
      </c>
      <c r="I4" s="83">
        <f>MAX(_xll.ohPack(Data!$F$4:INDEX(FwdON,MATCH(E4+1,SettlementDates,1),1)))</f>
        <v>4.7874999999797385E-3</v>
      </c>
      <c r="J4" s="54">
        <f t="shared" si="2"/>
        <v>5.0000000000000001E-3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44382</v>
      </c>
      <c r="F5" s="77">
        <f t="shared" si="1"/>
        <v>6</v>
      </c>
      <c r="G5" s="83">
        <f>MIN(_xll.ohPack(Data!$F$4:INDEX(FwdON,MATCH(E5+1,SettlementDates,1),1)))</f>
        <v>6.1043013507733335E-4</v>
      </c>
      <c r="H5" s="54">
        <f t="shared" si="4"/>
        <v>0</v>
      </c>
      <c r="I5" s="83">
        <f>MAX(_xll.ohPack(Data!$F$4:INDEX(FwdON,MATCH(E5+1,SettlementDates,1),1)))</f>
        <v>4.9768164490782141E-3</v>
      </c>
      <c r="J5" s="54">
        <f t="shared" si="2"/>
        <v>5.0000000000000001E-3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MIN(_xll.ohPack(Data!$F$4:INDEX(FwdON,MATCH(E6+1,SettlementDates,1),1)))</f>
        <v>6.1043013507733335E-4</v>
      </c>
      <c r="H6" s="54">
        <f t="shared" si="4"/>
        <v>0</v>
      </c>
      <c r="I6" s="83">
        <f>MAX(_xll.ohPack(Data!$F$4:INDEX(FwdON,MATCH(E6+1,SettlementDates,1),1)))</f>
        <v>1.3098474045737385E-2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MIN(_xll.ohPack(Data!$F$4:INDEX(FwdON,MATCH(E7+1,SettlementDates,1),1)))</f>
        <v>6.1043013507733335E-4</v>
      </c>
      <c r="H7" s="54">
        <f t="shared" si="4"/>
        <v>0</v>
      </c>
      <c r="I7" s="83">
        <f>MAX(_xll.ohPack(Data!$F$4:INDEX(FwdON,MATCH(E7+1,SettlementDates,1),1)))</f>
        <v>1.401080756359363E-2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MIN(_xll.ohPack(Data!$F$4:INDEX(FwdON,MATCH(E8+1,SettlementDates,1),1)))</f>
        <v>6.1043013507733335E-4</v>
      </c>
      <c r="H8" s="54">
        <f t="shared" si="4"/>
        <v>0</v>
      </c>
      <c r="I8" s="83">
        <f>MAX(_xll.ohPack(Data!$F$4:INDEX(FwdON,MATCH(E8+1,SettlementDates,1),1)))</f>
        <v>1.401080756359363E-2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MIN(_xll.ohPack(Data!$F$4:INDEX(FwdON,MATCH(E9+1,SettlementDates,1),1)))</f>
        <v>6.1043013507733335E-4</v>
      </c>
      <c r="H9" s="55">
        <f t="shared" si="4"/>
        <v>0</v>
      </c>
      <c r="I9" s="84">
        <f>MAX(_xll.ohPack(Data!$F$4:INDEX(FwdON,MATCH(E9+1,SettlementDates,1),1)))</f>
        <v>1.401080756359363E-2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3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4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4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4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4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4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5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146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  <c r="AC21" s="176" t="s">
        <v>161</v>
      </c>
    </row>
    <row r="22" spans="3:30" hidden="1" outlineLevel="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hidden="1" outlineLevel="1" x14ac:dyDescent="0.2">
      <c r="J23" s="62"/>
      <c r="K23" s="62"/>
      <c r="L23" s="62"/>
      <c r="M23" s="52" t="s">
        <v>156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22"/>
      <c r="R23" s="114" t="e">
        <f ca="1">_xll.qlCalendarAdvance(Calendar,S23,"-2D","f",,Trigger)</f>
        <v>#NUM!</v>
      </c>
      <c r="S23" s="114" t="e">
        <f t="shared" ref="S23:S33" ca="1" si="6">qlMPCdate(O23,,Trigger)</f>
        <v>#NAME?</v>
      </c>
      <c r="T23" s="114" t="e">
        <f t="shared" ref="T23:T33" ca="1" si="7">qlMPCNextDate(S23,Trigger)</f>
        <v>#NAME?</v>
      </c>
      <c r="U23" s="113" t="e">
        <f ca="1">_xll.qlOvernightIndexedSwapFairRate(AA23,_xll.ohTrigger(Trigger,TriggerON,InterestRatesTrigger))</f>
        <v>#VALUE!</v>
      </c>
      <c r="V23" s="113" t="e">
        <f ca="1">_xll.qlQuoteValue(P23,_xll.ohTrigger(Trigger,TriggerON,InterestRatesTrigger))</f>
        <v>#VALUE!</v>
      </c>
      <c r="W23" s="113" t="b">
        <f t="shared" ref="W23:W33" ca="1" si="8">NOT(ISERROR(V23))</f>
        <v>0</v>
      </c>
      <c r="X23" s="160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158</v>
      </c>
    </row>
    <row r="24" spans="3:30" hidden="1" outlineLevel="1" x14ac:dyDescent="0.2">
      <c r="M24" s="50" t="s">
        <v>156</v>
      </c>
      <c r="N24" s="50" t="s">
        <v>53</v>
      </c>
      <c r="O24" s="50" t="e">
        <f t="shared" ref="O24:O33" ca="1" si="9">qlMPCNextCode(S23,Trigger)</f>
        <v>#NAME?</v>
      </c>
      <c r="P24" s="50" t="e">
        <f t="shared" ca="1" si="5"/>
        <v>#NAME?</v>
      </c>
      <c r="Q24" s="123"/>
      <c r="R24" s="111" t="e">
        <f ca="1">_xll.qlCalendarAdvance(Calendar,S24,"-2D","f",,Trigger)</f>
        <v>#NUM!</v>
      </c>
      <c r="S24" s="111" t="e">
        <f t="shared" ca="1" si="6"/>
        <v>#NAME?</v>
      </c>
      <c r="T24" s="111" t="e">
        <f t="shared" ca="1" si="7"/>
        <v>#NAME?</v>
      </c>
      <c r="U24" s="112" t="e">
        <f ca="1">_xll.qlOvernightIndexedSwapFairRate(AA24,_xll.ohTrigger(Trigger,TriggerON,InterestRatesTrigger))</f>
        <v>#VALUE!</v>
      </c>
      <c r="V24" s="112" t="e">
        <f ca="1">_xll.qlQuoteValue(P24,_xll.ohTrigger(Trigger,TriggerON,InterestRatesTrigger))</f>
        <v>#VALUE!</v>
      </c>
      <c r="W24" s="112" t="b">
        <f t="shared" ca="1" si="8"/>
        <v>0</v>
      </c>
      <c r="X24" s="161" t="e">
        <f t="shared" ref="X24:X69" ca="1" si="10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hidden="1" outlineLevel="1" x14ac:dyDescent="0.2">
      <c r="M25" s="50" t="s">
        <v>156</v>
      </c>
      <c r="N25" s="50" t="s">
        <v>53</v>
      </c>
      <c r="O25" s="50" t="e">
        <f t="shared" ca="1" si="9"/>
        <v>#NAME?</v>
      </c>
      <c r="P25" s="50" t="e">
        <f t="shared" ca="1" si="5"/>
        <v>#NAME?</v>
      </c>
      <c r="Q25" s="123"/>
      <c r="R25" s="111" t="e">
        <f ca="1">_xll.qlCalendarAdvance(Calendar,S25,"-2D","f",,Trigger)</f>
        <v>#NUM!</v>
      </c>
      <c r="S25" s="111" t="e">
        <f t="shared" ca="1" si="6"/>
        <v>#NAME?</v>
      </c>
      <c r="T25" s="111" t="e">
        <f t="shared" ca="1" si="7"/>
        <v>#NAME?</v>
      </c>
      <c r="U25" s="112" t="e">
        <f ca="1">_xll.qlOvernightIndexedSwapFairRate(AA25,_xll.ohTrigger(Trigger,TriggerON,InterestRatesTrigger))</f>
        <v>#VALUE!</v>
      </c>
      <c r="V25" s="112" t="e">
        <f ca="1">_xll.qlQuoteValue(P25,_xll.ohTrigger(Trigger,TriggerON,InterestRatesTrigger))</f>
        <v>#VALUE!</v>
      </c>
      <c r="W25" s="112" t="b">
        <f t="shared" ca="1" si="8"/>
        <v>0</v>
      </c>
      <c r="X25" s="161" t="e">
        <f t="shared" ca="1" si="10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hidden="1" outlineLevel="1" x14ac:dyDescent="0.2">
      <c r="M26" s="50" t="s">
        <v>156</v>
      </c>
      <c r="N26" s="50" t="s">
        <v>53</v>
      </c>
      <c r="O26" s="50" t="e">
        <f t="shared" ca="1" si="9"/>
        <v>#NAME?</v>
      </c>
      <c r="P26" s="50" t="e">
        <f t="shared" ca="1" si="5"/>
        <v>#NAME?</v>
      </c>
      <c r="Q26" s="123"/>
      <c r="R26" s="111" t="e">
        <f ca="1">_xll.qlCalendarAdvance(Calendar,S26,"-2D","f",,Trigger)</f>
        <v>#NUM!</v>
      </c>
      <c r="S26" s="111" t="e">
        <f t="shared" ca="1" si="6"/>
        <v>#NAME?</v>
      </c>
      <c r="T26" s="111" t="e">
        <f t="shared" ca="1" si="7"/>
        <v>#NAME?</v>
      </c>
      <c r="U26" s="112" t="e">
        <f ca="1">_xll.qlOvernightIndexedSwapFairRate(AA26,_xll.ohTrigger(Trigger,TriggerON,InterestRatesTrigger))</f>
        <v>#VALUE!</v>
      </c>
      <c r="V26" s="112" t="e">
        <f ca="1">_xll.qlQuoteValue(P26,_xll.ohTrigger(Trigger,TriggerON,InterestRatesTrigger))</f>
        <v>#VALUE!</v>
      </c>
      <c r="W26" s="112" t="b">
        <f t="shared" ca="1" si="8"/>
        <v>0</v>
      </c>
      <c r="X26" s="161" t="e">
        <f t="shared" ca="1" si="10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hidden="1" outlineLevel="1" x14ac:dyDescent="0.2">
      <c r="M27" s="50" t="s">
        <v>156</v>
      </c>
      <c r="N27" s="50" t="s">
        <v>53</v>
      </c>
      <c r="O27" s="50" t="e">
        <f t="shared" ca="1" si="9"/>
        <v>#NAME?</v>
      </c>
      <c r="P27" s="50" t="e">
        <f t="shared" ca="1" si="5"/>
        <v>#NAME?</v>
      </c>
      <c r="Q27" s="123"/>
      <c r="R27" s="111" t="e">
        <f ca="1">_xll.qlCalendarAdvance(Calendar,S27,"-2D","f",,Trigger)</f>
        <v>#NUM!</v>
      </c>
      <c r="S27" s="111" t="e">
        <f t="shared" ca="1" si="6"/>
        <v>#NAME?</v>
      </c>
      <c r="T27" s="111" t="e">
        <f t="shared" ca="1" si="7"/>
        <v>#NAME?</v>
      </c>
      <c r="U27" s="112" t="e">
        <f ca="1">_xll.qlOvernightIndexedSwapFairRate(AA27,_xll.ohTrigger(Trigger,TriggerON,InterestRatesTrigger))</f>
        <v>#VALUE!</v>
      </c>
      <c r="V27" s="112" t="e">
        <f ca="1">_xll.qlQuoteValue(P27,_xll.ohTrigger(Trigger,TriggerON,InterestRatesTrigger))</f>
        <v>#VALUE!</v>
      </c>
      <c r="W27" s="112" t="b">
        <f t="shared" ca="1" si="8"/>
        <v>0</v>
      </c>
      <c r="X27" s="161" t="e">
        <f t="shared" ca="1" si="10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hidden="1" outlineLevel="1" x14ac:dyDescent="0.2">
      <c r="M28" s="50" t="s">
        <v>156</v>
      </c>
      <c r="N28" s="50" t="s">
        <v>53</v>
      </c>
      <c r="O28" s="50" t="e">
        <f t="shared" ca="1" si="9"/>
        <v>#NAME?</v>
      </c>
      <c r="P28" s="50" t="e">
        <f t="shared" ca="1" si="5"/>
        <v>#NAME?</v>
      </c>
      <c r="Q28" s="123"/>
      <c r="R28" s="111" t="e">
        <f ca="1">_xll.qlCalendarAdvance(Calendar,S28,"-2D","f",,Trigger)</f>
        <v>#NUM!</v>
      </c>
      <c r="S28" s="111" t="e">
        <f t="shared" ca="1" si="6"/>
        <v>#NAME?</v>
      </c>
      <c r="T28" s="111" t="e">
        <f t="shared" ca="1" si="7"/>
        <v>#NAME?</v>
      </c>
      <c r="U28" s="112" t="e">
        <f ca="1">_xll.qlOvernightIndexedSwapFairRate(AA28,_xll.ohTrigger(Trigger,TriggerON,InterestRatesTrigger))</f>
        <v>#VALUE!</v>
      </c>
      <c r="V28" s="112" t="e">
        <f ca="1">_xll.qlQuoteValue(P28,_xll.ohTrigger(Trigger,TriggerON,InterestRatesTrigger))</f>
        <v>#VALUE!</v>
      </c>
      <c r="W28" s="112" t="b">
        <f t="shared" ca="1" si="8"/>
        <v>0</v>
      </c>
      <c r="X28" s="161" t="e">
        <f t="shared" ca="1" si="10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hidden="1" outlineLevel="1" x14ac:dyDescent="0.2">
      <c r="M29" s="50" t="s">
        <v>156</v>
      </c>
      <c r="N29" s="50" t="s">
        <v>53</v>
      </c>
      <c r="O29" s="50" t="e">
        <f t="shared" ca="1" si="9"/>
        <v>#NAME?</v>
      </c>
      <c r="P29" s="50" t="e">
        <f t="shared" ca="1" si="5"/>
        <v>#NAME?</v>
      </c>
      <c r="Q29" s="123"/>
      <c r="R29" s="111" t="e">
        <f ca="1">_xll.qlCalendarAdvance(Calendar,S29,"-2D","f",,Trigger)</f>
        <v>#NUM!</v>
      </c>
      <c r="S29" s="111" t="e">
        <f t="shared" ca="1" si="6"/>
        <v>#NAME?</v>
      </c>
      <c r="T29" s="111" t="e">
        <f t="shared" ca="1" si="7"/>
        <v>#NAME?</v>
      </c>
      <c r="U29" s="112" t="e">
        <f ca="1">_xll.qlOvernightIndexedSwapFairRate(AA29,_xll.ohTrigger(Trigger,TriggerON,InterestRatesTrigger))</f>
        <v>#VALUE!</v>
      </c>
      <c r="V29" s="112" t="e">
        <f ca="1">_xll.qlQuoteValue(P29,_xll.ohTrigger(Trigger,TriggerON,InterestRatesTrigger))</f>
        <v>#VALUE!</v>
      </c>
      <c r="W29" s="112" t="b">
        <f t="shared" ca="1" si="8"/>
        <v>0</v>
      </c>
      <c r="X29" s="161" t="e">
        <f t="shared" ca="1" si="10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hidden="1" outlineLevel="1" x14ac:dyDescent="0.2">
      <c r="M30" s="50" t="s">
        <v>156</v>
      </c>
      <c r="N30" s="50" t="s">
        <v>53</v>
      </c>
      <c r="O30" s="50" t="e">
        <f t="shared" ca="1" si="9"/>
        <v>#NAME?</v>
      </c>
      <c r="P30" s="50" t="e">
        <f t="shared" ca="1" si="5"/>
        <v>#NAME?</v>
      </c>
      <c r="Q30" s="123"/>
      <c r="R30" s="111" t="e">
        <f ca="1">_xll.qlCalendarAdvance(Calendar,S30,"-2D","f",,Trigger)</f>
        <v>#NUM!</v>
      </c>
      <c r="S30" s="111" t="e">
        <f t="shared" ca="1" si="6"/>
        <v>#NAME?</v>
      </c>
      <c r="T30" s="111" t="e">
        <f t="shared" ca="1" si="7"/>
        <v>#NAME?</v>
      </c>
      <c r="U30" s="112" t="e">
        <f ca="1">_xll.qlOvernightIndexedSwapFairRate(AA30,_xll.ohTrigger(Trigger,TriggerON,InterestRatesTrigger))</f>
        <v>#VALUE!</v>
      </c>
      <c r="V30" s="112" t="e">
        <f ca="1">_xll.qlQuoteValue(P30,_xll.ohTrigger(Trigger,TriggerON,InterestRatesTrigger))</f>
        <v>#VALUE!</v>
      </c>
      <c r="W30" s="112" t="b">
        <f t="shared" ca="1" si="8"/>
        <v>0</v>
      </c>
      <c r="X30" s="161" t="e">
        <f t="shared" ca="1" si="10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hidden="1" outlineLevel="1" x14ac:dyDescent="0.2">
      <c r="M31" s="50" t="s">
        <v>156</v>
      </c>
      <c r="N31" s="50" t="s">
        <v>53</v>
      </c>
      <c r="O31" s="50" t="e">
        <f t="shared" ca="1" si="9"/>
        <v>#NAME?</v>
      </c>
      <c r="P31" s="50" t="e">
        <f t="shared" ca="1" si="5"/>
        <v>#NAME?</v>
      </c>
      <c r="Q31" s="123"/>
      <c r="R31" s="111" t="e">
        <f ca="1">_xll.qlCalendarAdvance(Calendar,S31,"-2D","f",,Trigger)</f>
        <v>#NUM!</v>
      </c>
      <c r="S31" s="111" t="e">
        <f t="shared" ca="1" si="6"/>
        <v>#NAME?</v>
      </c>
      <c r="T31" s="111" t="e">
        <f t="shared" ca="1" si="7"/>
        <v>#NAME?</v>
      </c>
      <c r="U31" s="112" t="e">
        <f ca="1">_xll.qlOvernightIndexedSwapFairRate(AA31,_xll.ohTrigger(Trigger,TriggerON,InterestRatesTrigger))</f>
        <v>#VALUE!</v>
      </c>
      <c r="V31" s="112" t="e">
        <f ca="1">_xll.qlQuoteValue(P31,_xll.ohTrigger(Trigger,TriggerON,InterestRatesTrigger))</f>
        <v>#VALUE!</v>
      </c>
      <c r="W31" s="112" t="b">
        <f t="shared" ca="1" si="8"/>
        <v>0</v>
      </c>
      <c r="X31" s="161" t="e">
        <f t="shared" ca="1" si="10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hidden="1" outlineLevel="1" x14ac:dyDescent="0.2">
      <c r="M32" s="94" t="s">
        <v>156</v>
      </c>
      <c r="N32" s="94" t="s">
        <v>53</v>
      </c>
      <c r="O32" s="94" t="e">
        <f t="shared" ca="1" si="9"/>
        <v>#NAME?</v>
      </c>
      <c r="P32" s="94" t="e">
        <f t="shared" ca="1" si="5"/>
        <v>#NAME?</v>
      </c>
      <c r="Q32" s="123"/>
      <c r="R32" s="106" t="e">
        <f ca="1">_xll.qlCalendarAdvance(Calendar,S32,"-2D","f",,Trigger)</f>
        <v>#NUM!</v>
      </c>
      <c r="S32" s="106" t="e">
        <f t="shared" ca="1" si="6"/>
        <v>#NAME?</v>
      </c>
      <c r="T32" s="106" t="e">
        <f t="shared" ca="1" si="7"/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8"/>
        <v>0</v>
      </c>
      <c r="X32" s="133" t="e">
        <f t="shared" ca="1" si="10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9" hidden="1" outlineLevel="1" x14ac:dyDescent="0.2">
      <c r="M33" s="94" t="s">
        <v>156</v>
      </c>
      <c r="N33" s="94" t="s">
        <v>53</v>
      </c>
      <c r="O33" s="94" t="e">
        <f t="shared" ca="1" si="9"/>
        <v>#NAME?</v>
      </c>
      <c r="P33" s="94" t="e">
        <f t="shared" ca="1" si="5"/>
        <v>#NAME?</v>
      </c>
      <c r="Q33" s="123"/>
      <c r="R33" s="106" t="e">
        <f ca="1">_xll.qlCalendarAdvance(Calendar,S33,"-2D","f",,Trigger)</f>
        <v>#NUM!</v>
      </c>
      <c r="S33" s="106" t="e">
        <f t="shared" ca="1" si="6"/>
        <v>#NAME?</v>
      </c>
      <c r="T33" s="106" t="e">
        <f t="shared" ca="1" si="7"/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8"/>
        <v>0</v>
      </c>
      <c r="X33" s="133" t="e">
        <f t="shared" ca="1" si="10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9" collapsed="1" x14ac:dyDescent="0.2">
      <c r="M34" s="93" t="s">
        <v>53</v>
      </c>
      <c r="N34" s="93"/>
      <c r="O34" s="93" t="s">
        <v>60</v>
      </c>
      <c r="P34" s="93" t="str">
        <f t="shared" ref="P34:P69" si="11">Currency&amp;O34&amp;M34&amp;QuoteSuffix</f>
        <v>GBPSWOIS_Quote</v>
      </c>
      <c r="Q34" s="177"/>
      <c r="R34" s="105">
        <f t="shared" ref="R34:R65" si="12">EvaluationDate</f>
        <v>42556</v>
      </c>
      <c r="S34" s="105">
        <f>_xll.qlSwapStartDate(AA34)</f>
        <v>42556</v>
      </c>
      <c r="T34" s="105">
        <f>_xll.qlSwapMaturityDate(AA34)</f>
        <v>42563</v>
      </c>
      <c r="U34" s="96">
        <f ca="1">_xll.qlOvernightIndexedSwapFairRate(AA34,_xll.ohTrigger(Trigger,TriggerON,InterestRatesTrigger))</f>
        <v>4.5500000080668729E-3</v>
      </c>
      <c r="V34" s="96">
        <f ca="1">_xll.qlQuoteValue(P34,_xll.ohTrigger(Trigger,TriggerON,InterestRatesTrigger))</f>
        <v>4.5500000000000011E-3</v>
      </c>
      <c r="W34" s="96" t="b">
        <f t="shared" ref="W34" ca="1" si="13">NOT(ISERROR(V34))</f>
        <v>1</v>
      </c>
      <c r="X34" s="178">
        <f t="shared" ca="1" si="10"/>
        <v>8.0668718233090075E-8</v>
      </c>
      <c r="Y34" s="52" t="b">
        <f ca="1">ABS(X34)&lt;=ABS('General Settings'!$D$23)</f>
        <v>1</v>
      </c>
      <c r="AA34" s="52" t="str">
        <f>_xll.qlMakeOIS(,SettlementDays,IF(O34="SW","1W",O34),IndexON,,FwdStart,DayCountConv,,Permanent,Trigger,ObjectOverwrite)</f>
        <v>obj_00354#0004</v>
      </c>
      <c r="AC34" s="52" t="str">
        <f t="array" ref="AC34:AC69">_xll.ohGroupList("GBPON__instruments",TriggerON)</f>
        <v>GBPOND_Quote</v>
      </c>
    </row>
    <row r="35" spans="13:29" x14ac:dyDescent="0.2">
      <c r="M35" s="94" t="s">
        <v>53</v>
      </c>
      <c r="N35" s="94"/>
      <c r="O35" s="94" t="s">
        <v>61</v>
      </c>
      <c r="P35" s="94" t="str">
        <f t="shared" si="11"/>
        <v>GBP2WOIS_Quote</v>
      </c>
      <c r="Q35" s="163"/>
      <c r="R35" s="106">
        <f t="shared" si="12"/>
        <v>42556</v>
      </c>
      <c r="S35" s="106">
        <f>_xll.qlSwapStartDate(AA35)</f>
        <v>42556</v>
      </c>
      <c r="T35" s="106">
        <f>_xll.qlSwapMaturityDate(AA35)</f>
        <v>42570</v>
      </c>
      <c r="U35" s="97">
        <f ca="1">_xll.qlOvernightIndexedSwapFairRate(AA35,_xll.ohTrigger(Trigger,TriggerON,InterestRatesTrigger))</f>
        <v>4.0500000000003632E-3</v>
      </c>
      <c r="V35" s="97">
        <f ca="1">_xll.qlQuoteValue(P35,_xll.ohTrigger(Trigger,TriggerON,InterestRatesTrigger))</f>
        <v>4.0500000000000006E-3</v>
      </c>
      <c r="W35" s="97" t="b">
        <f t="shared" ref="W35:W65" ca="1" si="14">NOT(ISERROR(V35))</f>
        <v>1</v>
      </c>
      <c r="X35" s="133">
        <f t="shared" ca="1" si="10"/>
        <v>3.6255720647915268E-12</v>
      </c>
      <c r="Y35" s="50" t="b">
        <f ca="1">ABS(X35)&lt;=ABS('General Settings'!$D$23)</f>
        <v>1</v>
      </c>
      <c r="AA35" s="50" t="str">
        <f>_xll.qlMakeOIS(,SettlementDays,IF(O35="SW","1W",O35),IndexON,,FwdStart,DayCountConv,,Permanent,Trigger,ObjectOverwrite)</f>
        <v>obj_0035d#0005</v>
      </c>
      <c r="AC35" s="50" t="str">
        <v>GBPSWOIS_Quote</v>
      </c>
    </row>
    <row r="36" spans="13:29" x14ac:dyDescent="0.2">
      <c r="M36" s="94" t="s">
        <v>53</v>
      </c>
      <c r="N36" s="94"/>
      <c r="O36" s="94" t="s">
        <v>62</v>
      </c>
      <c r="P36" s="94" t="str">
        <f t="shared" si="11"/>
        <v>GBP3WOIS_Quote</v>
      </c>
      <c r="Q36" s="163"/>
      <c r="R36" s="106">
        <f t="shared" si="12"/>
        <v>42556</v>
      </c>
      <c r="S36" s="106">
        <f>_xll.qlSwapStartDate(AA36)</f>
        <v>42556</v>
      </c>
      <c r="T36" s="106">
        <f>_xll.qlSwapMaturityDate(AA36)</f>
        <v>42577</v>
      </c>
      <c r="U36" s="97">
        <f ca="1">_xll.qlOvernightIndexedSwapFairRate(AA36,_xll.ohTrigger(Trigger,TriggerON,InterestRatesTrigger))</f>
        <v>3.6906164911228627E-3</v>
      </c>
      <c r="V36" s="97" t="e">
        <f ca="1">_xll.qlQuoteValue(P36,_xll.ohTrigger(Trigger,TriggerON,InterestRatesTrigger))</f>
        <v>#NUM!</v>
      </c>
      <c r="W36" s="97" t="b">
        <f t="shared" ca="1" si="14"/>
        <v>0</v>
      </c>
      <c r="X36" s="133" t="e">
        <f t="shared" ca="1" si="10"/>
        <v>#NUM!</v>
      </c>
      <c r="Y36" s="50" t="e">
        <f ca="1">ABS(X36)&lt;=ABS('General Settings'!$D$23)</f>
        <v>#NUM!</v>
      </c>
      <c r="AA36" s="50" t="str">
        <f>_xll.qlMakeOIS(,SettlementDays,IF(O36="SW","1W",O36),IndexON,,FwdStart,DayCountConv,,Permanent,Trigger,ObjectOverwrite)</f>
        <v>obj_00360#0005</v>
      </c>
      <c r="AC36" s="50" t="str">
        <v>GBP2WOIS_Quote</v>
      </c>
    </row>
    <row r="37" spans="13:29" x14ac:dyDescent="0.2">
      <c r="M37" s="94" t="s">
        <v>53</v>
      </c>
      <c r="N37" s="94"/>
      <c r="O37" s="94" t="s">
        <v>30</v>
      </c>
      <c r="P37" s="94" t="str">
        <f t="shared" si="11"/>
        <v>GBP1MOIS_Quote</v>
      </c>
      <c r="Q37" s="163"/>
      <c r="R37" s="106">
        <f t="shared" si="12"/>
        <v>42556</v>
      </c>
      <c r="S37" s="106">
        <f>_xll.qlSwapStartDate(AA37)</f>
        <v>42556</v>
      </c>
      <c r="T37" s="106">
        <f>_xll.qlSwapMaturityDate(AA37)</f>
        <v>42587</v>
      </c>
      <c r="U37" s="97">
        <f ca="1">_xll.qlOvernightIndexedSwapFairRate(AA37,_xll.ohTrigger(Trigger,TriggerON,InterestRatesTrigger))</f>
        <v>3.2800000000016332E-3</v>
      </c>
      <c r="V37" s="97">
        <f ca="1">_xll.qlQuoteValue(P37,_xll.ohTrigger(Trigger,TriggerON,InterestRatesTrigger))</f>
        <v>3.2800000000000008E-3</v>
      </c>
      <c r="W37" s="97" t="b">
        <f t="shared" ca="1" si="14"/>
        <v>1</v>
      </c>
      <c r="X37" s="133">
        <f t="shared" ca="1" si="10"/>
        <v>1.6323747908941755E-11</v>
      </c>
      <c r="Y37" s="50" t="b">
        <f ca="1">ABS(X37)&lt;=ABS('General Settings'!$D$23)</f>
        <v>1</v>
      </c>
      <c r="AA37" s="50" t="str">
        <f>_xll.qlMakeOIS(,SettlementDays,IF(O37="SW","1W",O37),IndexON,,FwdStart,DayCountConv,,Permanent,Trigger,ObjectOverwrite)</f>
        <v>obj_00371#0005</v>
      </c>
      <c r="AC37" s="50" t="str">
        <v>GBP1MOIS_Quote</v>
      </c>
    </row>
    <row r="38" spans="13:29" x14ac:dyDescent="0.2">
      <c r="M38" s="94" t="s">
        <v>53</v>
      </c>
      <c r="N38" s="94"/>
      <c r="O38" s="94" t="s">
        <v>63</v>
      </c>
      <c r="P38" s="94" t="str">
        <f t="shared" si="11"/>
        <v>GBP2MOIS_Quote</v>
      </c>
      <c r="Q38" s="163"/>
      <c r="R38" s="106">
        <f t="shared" si="12"/>
        <v>42556</v>
      </c>
      <c r="S38" s="106">
        <f>_xll.qlSwapStartDate(AA38)</f>
        <v>42556</v>
      </c>
      <c r="T38" s="106">
        <f>_xll.qlSwapMaturityDate(AA38)</f>
        <v>42618</v>
      </c>
      <c r="U38" s="97">
        <f ca="1">_xll.qlOvernightIndexedSwapFairRate(AA38,_xll.ohTrigger(Trigger,TriggerON,InterestRatesTrigger))</f>
        <v>2.3400000000007829E-3</v>
      </c>
      <c r="V38" s="97">
        <f ca="1">_xll.qlQuoteValue(P38,_xll.ohTrigger(Trigger,TriggerON,InterestRatesTrigger))</f>
        <v>2.3400000000000001E-3</v>
      </c>
      <c r="W38" s="97" t="b">
        <f t="shared" ca="1" si="14"/>
        <v>1</v>
      </c>
      <c r="X38" s="133">
        <f t="shared" ca="1" si="10"/>
        <v>7.827939685345342E-12</v>
      </c>
      <c r="Y38" s="50" t="b">
        <f ca="1">ABS(X38)&lt;=ABS('General Settings'!$D$23)</f>
        <v>1</v>
      </c>
      <c r="AA38" s="50" t="str">
        <f>_xll.qlMakeOIS(,SettlementDays,IF(O38="SW","1W",O38),IndexON,,FwdStart,DayCountConv,,Permanent,Trigger,ObjectOverwrite)</f>
        <v>obj_0036c#0005</v>
      </c>
      <c r="AC38" s="50" t="str">
        <v>GBP2MOIS_Quote</v>
      </c>
    </row>
    <row r="39" spans="13:29" x14ac:dyDescent="0.2">
      <c r="M39" s="94" t="s">
        <v>53</v>
      </c>
      <c r="N39" s="94"/>
      <c r="O39" s="94" t="s">
        <v>31</v>
      </c>
      <c r="P39" s="94" t="str">
        <f t="shared" si="11"/>
        <v>GBP3MOIS_Quote</v>
      </c>
      <c r="Q39" s="163"/>
      <c r="R39" s="106">
        <f t="shared" si="12"/>
        <v>42556</v>
      </c>
      <c r="S39" s="106">
        <f>_xll.qlSwapStartDate(AA39)</f>
        <v>42556</v>
      </c>
      <c r="T39" s="106">
        <f>_xll.qlSwapMaturityDate(AA39)</f>
        <v>42648</v>
      </c>
      <c r="U39" s="97">
        <f ca="1">_xll.qlOvernightIndexedSwapFairRate(AA39,_xll.ohTrigger(Trigger,TriggerON,InterestRatesTrigger))</f>
        <v>2.00999999999985E-3</v>
      </c>
      <c r="V39" s="97">
        <f ca="1">_xll.qlQuoteValue(P39,_xll.ohTrigger(Trigger,TriggerON,InterestRatesTrigger))</f>
        <v>2.0100000000000001E-3</v>
      </c>
      <c r="W39" s="97" t="b">
        <f t="shared" ca="1" si="14"/>
        <v>1</v>
      </c>
      <c r="X39" s="133">
        <f t="shared" ca="1" si="10"/>
        <v>-1.5005358067199381E-12</v>
      </c>
      <c r="Y39" s="50" t="b">
        <f ca="1">ABS(X39)&lt;=ABS('General Settings'!$D$23)</f>
        <v>1</v>
      </c>
      <c r="AA39" s="50" t="str">
        <f>_xll.qlMakeOIS(,SettlementDays,IF(O39="SW","1W",O39),IndexON,,FwdStart,DayCountConv,,Permanent,Trigger,ObjectOverwrite)</f>
        <v>obj_0036f#0005</v>
      </c>
      <c r="AC39" s="50" t="str">
        <v>GBP3MOIS_Quote</v>
      </c>
    </row>
    <row r="40" spans="13:29" x14ac:dyDescent="0.2">
      <c r="M40" s="94" t="s">
        <v>53</v>
      </c>
      <c r="N40" s="94"/>
      <c r="O40" s="94" t="s">
        <v>64</v>
      </c>
      <c r="P40" s="94" t="str">
        <f t="shared" si="11"/>
        <v>GBP4MOIS_Quote</v>
      </c>
      <c r="Q40" s="163"/>
      <c r="R40" s="106">
        <f t="shared" si="12"/>
        <v>42556</v>
      </c>
      <c r="S40" s="106">
        <f>_xll.qlSwapStartDate(AA40)</f>
        <v>42556</v>
      </c>
      <c r="T40" s="106">
        <f>_xll.qlSwapMaturityDate(AA40)</f>
        <v>42681</v>
      </c>
      <c r="U40" s="97">
        <f ca="1">_xll.qlOvernightIndexedSwapFairRate(AA40,_xll.ohTrigger(Trigger,TriggerON,InterestRatesTrigger))</f>
        <v>1.7900000000001981E-3</v>
      </c>
      <c r="V40" s="97">
        <f ca="1">_xll.qlQuoteValue(P40,_xll.ohTrigger(Trigger,TriggerON,InterestRatesTrigger))</f>
        <v>1.7899999999999999E-3</v>
      </c>
      <c r="W40" s="97" t="b">
        <f t="shared" ca="1" si="14"/>
        <v>1</v>
      </c>
      <c r="X40" s="133">
        <f t="shared" ca="1" si="10"/>
        <v>1.9819215713035021E-12</v>
      </c>
      <c r="Y40" s="50" t="b">
        <f ca="1">ABS(X40)&lt;=ABS('General Settings'!$D$23)</f>
        <v>1</v>
      </c>
      <c r="AA40" s="50" t="str">
        <f>_xll.qlMakeOIS(,SettlementDays,IF(O40="SW","1W",O40),IndexON,,FwdStart,DayCountConv,,Permanent,Trigger,ObjectOverwrite)</f>
        <v>obj_00358#0005</v>
      </c>
      <c r="AC40" s="50" t="str">
        <v>GBP4MOIS_Quote</v>
      </c>
    </row>
    <row r="41" spans="13:29" x14ac:dyDescent="0.2">
      <c r="M41" s="94" t="s">
        <v>53</v>
      </c>
      <c r="N41" s="94"/>
      <c r="O41" s="94" t="s">
        <v>65</v>
      </c>
      <c r="P41" s="94" t="str">
        <f t="shared" si="11"/>
        <v>GBP5MOIS_Quote</v>
      </c>
      <c r="Q41" s="163"/>
      <c r="R41" s="106">
        <f t="shared" si="12"/>
        <v>42556</v>
      </c>
      <c r="S41" s="106">
        <f>_xll.qlSwapStartDate(AA41)</f>
        <v>42556</v>
      </c>
      <c r="T41" s="106">
        <f>_xll.qlSwapMaturityDate(AA41)</f>
        <v>42709</v>
      </c>
      <c r="U41" s="97">
        <f ca="1">_xll.qlOvernightIndexedSwapFairRate(AA41,_xll.ohTrigger(Trigger,TriggerON,InterestRatesTrigger))</f>
        <v>1.6100000000000736E-3</v>
      </c>
      <c r="V41" s="97">
        <f ca="1">_xll.qlQuoteValue(P41,_xll.ohTrigger(Trigger,TriggerON,InterestRatesTrigger))</f>
        <v>1.6100000000000003E-3</v>
      </c>
      <c r="W41" s="97" t="b">
        <f t="shared" ca="1" si="14"/>
        <v>1</v>
      </c>
      <c r="X41" s="133">
        <f t="shared" ca="1" si="10"/>
        <v>7.32920668600201E-13</v>
      </c>
      <c r="Y41" s="50" t="b">
        <f ca="1">ABS(X41)&lt;=ABS('General Settings'!$D$23)</f>
        <v>1</v>
      </c>
      <c r="AA41" s="50" t="str">
        <f>_xll.qlMakeOIS(,SettlementDays,IF(O41="SW","1W",O41),IndexON,,FwdStart,DayCountConv,,Permanent,Trigger,ObjectOverwrite)</f>
        <v>obj_00374#0005</v>
      </c>
      <c r="AC41" s="50" t="str">
        <v>GBP5MOIS_Quote</v>
      </c>
    </row>
    <row r="42" spans="13:29" x14ac:dyDescent="0.2">
      <c r="M42" s="94" t="s">
        <v>53</v>
      </c>
      <c r="N42" s="94"/>
      <c r="O42" s="94" t="s">
        <v>32</v>
      </c>
      <c r="P42" s="94" t="str">
        <f t="shared" si="11"/>
        <v>GBP6MOIS_Quote</v>
      </c>
      <c r="Q42" s="163"/>
      <c r="R42" s="106">
        <f t="shared" si="12"/>
        <v>42556</v>
      </c>
      <c r="S42" s="106">
        <f>_xll.qlSwapStartDate(AA42)</f>
        <v>42556</v>
      </c>
      <c r="T42" s="106">
        <f>_xll.qlSwapMaturityDate(AA42)</f>
        <v>42740</v>
      </c>
      <c r="U42" s="97">
        <f ca="1">_xll.qlOvernightIndexedSwapFairRate(AA42,_xll.ohTrigger(Trigger,TriggerON,InterestRatesTrigger))</f>
        <v>1.4499999999999598E-3</v>
      </c>
      <c r="V42" s="97">
        <f ca="1">_xll.qlQuoteValue(P42,_xll.ohTrigger(Trigger,TriggerON,InterestRatesTrigger))</f>
        <v>1.4500000000000001E-3</v>
      </c>
      <c r="W42" s="97" t="b">
        <f t="shared" ca="1" si="14"/>
        <v>1</v>
      </c>
      <c r="X42" s="133">
        <f t="shared" ca="1" si="10"/>
        <v>-4.0332320816460765E-13</v>
      </c>
      <c r="Y42" s="50" t="b">
        <f ca="1">ABS(X42)&lt;=ABS('General Settings'!$D$23)</f>
        <v>1</v>
      </c>
      <c r="AA42" s="50" t="str">
        <f>_xll.qlMakeOIS(,SettlementDays,IF(O42="SW","1W",O42),IndexON,,FwdStart,DayCountConv,,Permanent,Trigger,ObjectOverwrite)</f>
        <v>obj_00367#0005</v>
      </c>
      <c r="AC42" s="50" t="str">
        <v>GBP6MOIS_Quote</v>
      </c>
    </row>
    <row r="43" spans="13:29" x14ac:dyDescent="0.2">
      <c r="M43" s="94" t="s">
        <v>53</v>
      </c>
      <c r="N43" s="94"/>
      <c r="O43" s="94" t="s">
        <v>66</v>
      </c>
      <c r="P43" s="94" t="str">
        <f t="shared" si="11"/>
        <v>GBP7MOIS_Quote</v>
      </c>
      <c r="Q43" s="163"/>
      <c r="R43" s="106">
        <f t="shared" si="12"/>
        <v>42556</v>
      </c>
      <c r="S43" s="106">
        <f>_xll.qlSwapStartDate(AA43)</f>
        <v>42556</v>
      </c>
      <c r="T43" s="106">
        <f>_xll.qlSwapMaturityDate(AA43)</f>
        <v>42772</v>
      </c>
      <c r="U43" s="97">
        <f ca="1">_xll.qlOvernightIndexedSwapFairRate(AA43,_xll.ohTrigger(Trigger,TriggerON,InterestRatesTrigger))</f>
        <v>1.3600000000001111E-3</v>
      </c>
      <c r="V43" s="97">
        <f ca="1">_xll.qlQuoteValue(P43,_xll.ohTrigger(Trigger,TriggerON,InterestRatesTrigger))</f>
        <v>1.3600000000000001E-3</v>
      </c>
      <c r="W43" s="97" t="b">
        <f t="shared" ca="1" si="14"/>
        <v>1</v>
      </c>
      <c r="X43" s="133">
        <f t="shared" ca="1" si="10"/>
        <v>1.1102230246251565E-12</v>
      </c>
      <c r="Y43" s="50" t="b">
        <f ca="1">ABS(X43)&lt;=ABS('General Settings'!$D$23)</f>
        <v>1</v>
      </c>
      <c r="AA43" s="50" t="str">
        <f>_xll.qlMakeOIS(,SettlementDays,IF(O43="SW","1W",O43),IndexON,,FwdStart,DayCountConv,,Permanent,Trigger,ObjectOverwrite)</f>
        <v>obj_0035a#0005</v>
      </c>
      <c r="AC43" s="50" t="str">
        <v>GBP7MOIS_Quote</v>
      </c>
    </row>
    <row r="44" spans="13:29" x14ac:dyDescent="0.2">
      <c r="M44" s="94" t="s">
        <v>53</v>
      </c>
      <c r="N44" s="94"/>
      <c r="O44" s="94" t="s">
        <v>67</v>
      </c>
      <c r="P44" s="94" t="str">
        <f t="shared" si="11"/>
        <v>GBP8MOIS_Quote</v>
      </c>
      <c r="Q44" s="163"/>
      <c r="R44" s="106">
        <f t="shared" si="12"/>
        <v>42556</v>
      </c>
      <c r="S44" s="106">
        <f>_xll.qlSwapStartDate(AA44)</f>
        <v>42556</v>
      </c>
      <c r="T44" s="106">
        <f>_xll.qlSwapMaturityDate(AA44)</f>
        <v>42800</v>
      </c>
      <c r="U44" s="97">
        <f ca="1">_xll.qlOvernightIndexedSwapFairRate(AA44,_xll.ohTrigger(Trigger,TriggerON,InterestRatesTrigger))</f>
        <v>1.2800000000002607E-3</v>
      </c>
      <c r="V44" s="97">
        <f ca="1">_xll.qlQuoteValue(P44,_xll.ohTrigger(Trigger,TriggerON,InterestRatesTrigger))</f>
        <v>1.2800000000000001E-3</v>
      </c>
      <c r="W44" s="97" t="b">
        <f t="shared" ca="1" si="14"/>
        <v>1</v>
      </c>
      <c r="X44" s="133">
        <f t="shared" ca="1" si="10"/>
        <v>2.6064220226551527E-12</v>
      </c>
      <c r="Y44" s="50" t="b">
        <f ca="1">ABS(X44)&lt;=ABS('General Settings'!$D$23)</f>
        <v>1</v>
      </c>
      <c r="AA44" s="50" t="str">
        <f>_xll.qlMakeOIS(,SettlementDays,IF(O44="SW","1W",O44),IndexON,,FwdStart,DayCountConv,,Permanent,Trigger,ObjectOverwrite)</f>
        <v>obj_00355#0005</v>
      </c>
      <c r="AC44" s="50" t="str">
        <v>GBP8MOIS_Quote</v>
      </c>
    </row>
    <row r="45" spans="13:29" x14ac:dyDescent="0.2">
      <c r="M45" s="94" t="s">
        <v>53</v>
      </c>
      <c r="N45" s="94"/>
      <c r="O45" s="94" t="s">
        <v>68</v>
      </c>
      <c r="P45" s="94" t="str">
        <f t="shared" si="11"/>
        <v>GBP9MOIS_Quote</v>
      </c>
      <c r="Q45" s="163"/>
      <c r="R45" s="106">
        <f t="shared" si="12"/>
        <v>42556</v>
      </c>
      <c r="S45" s="106">
        <f>_xll.qlSwapStartDate(AA45)</f>
        <v>42556</v>
      </c>
      <c r="T45" s="106">
        <f>_xll.qlSwapMaturityDate(AA45)</f>
        <v>42830</v>
      </c>
      <c r="U45" s="97">
        <f ca="1">_xll.qlOvernightIndexedSwapFairRate(AA45,_xll.ohTrigger(Trigger,TriggerON,InterestRatesTrigger))</f>
        <v>1.2199999999998787E-3</v>
      </c>
      <c r="V45" s="97">
        <f ca="1">_xll.qlQuoteValue(P45,_xll.ohTrigger(Trigger,TriggerON,InterestRatesTrigger))</f>
        <v>1.2200000000000002E-3</v>
      </c>
      <c r="W45" s="97" t="b">
        <f t="shared" ca="1" si="14"/>
        <v>1</v>
      </c>
      <c r="X45" s="133">
        <f t="shared" ca="1" si="10"/>
        <v>-1.214306433183765E-12</v>
      </c>
      <c r="Y45" s="50" t="b">
        <f ca="1">ABS(X45)&lt;=ABS('General Settings'!$D$23)</f>
        <v>1</v>
      </c>
      <c r="AA45" s="50" t="str">
        <f>_xll.qlMakeOIS(,SettlementDays,IF(O45="SW","1W",O45),IndexON,,FwdStart,DayCountConv,,Permanent,Trigger,ObjectOverwrite)</f>
        <v>obj_00365#0005</v>
      </c>
      <c r="AC45" s="50" t="str">
        <v>GBP9MOIS_Quote</v>
      </c>
    </row>
    <row r="46" spans="13:29" x14ac:dyDescent="0.2">
      <c r="M46" s="94" t="s">
        <v>53</v>
      </c>
      <c r="N46" s="94"/>
      <c r="O46" s="94" t="s">
        <v>69</v>
      </c>
      <c r="P46" s="94" t="str">
        <f t="shared" si="11"/>
        <v>GBP10MOIS_Quote</v>
      </c>
      <c r="Q46" s="163"/>
      <c r="R46" s="106">
        <f t="shared" si="12"/>
        <v>42556</v>
      </c>
      <c r="S46" s="106">
        <f>_xll.qlSwapStartDate(AA46)</f>
        <v>42556</v>
      </c>
      <c r="T46" s="106">
        <f>_xll.qlSwapMaturityDate(AA46)</f>
        <v>42860</v>
      </c>
      <c r="U46" s="97">
        <f ca="1">_xll.qlOvernightIndexedSwapFairRate(AA46,_xll.ohTrigger(Trigger,TriggerON,InterestRatesTrigger))</f>
        <v>1.1699999999998404E-3</v>
      </c>
      <c r="V46" s="97">
        <f ca="1">_xll.qlQuoteValue(P46,_xll.ohTrigger(Trigger,TriggerON,InterestRatesTrigger))</f>
        <v>1.17E-3</v>
      </c>
      <c r="W46" s="97" t="b">
        <f t="shared" ca="1" si="14"/>
        <v>1</v>
      </c>
      <c r="X46" s="133">
        <f t="shared" ca="1" si="10"/>
        <v>-1.5959455978986625E-12</v>
      </c>
      <c r="Y46" s="50" t="b">
        <f ca="1">ABS(X46)&lt;=ABS('General Settings'!$D$23)</f>
        <v>1</v>
      </c>
      <c r="AA46" s="50" t="str">
        <f>_xll.qlMakeOIS(,SettlementDays,IF(O46="SW","1W",O46),IndexON,,FwdStart,DayCountConv,,Permanent,Trigger,ObjectOverwrite)</f>
        <v>obj_0035c#0005</v>
      </c>
      <c r="AC46" s="50" t="str">
        <v>GBP10MOIS_Quote</v>
      </c>
    </row>
    <row r="47" spans="13:29" x14ac:dyDescent="0.2">
      <c r="M47" s="94" t="s">
        <v>53</v>
      </c>
      <c r="N47" s="94"/>
      <c r="O47" s="94" t="s">
        <v>70</v>
      </c>
      <c r="P47" s="94" t="str">
        <f t="shared" si="11"/>
        <v>GBP11MOIS_Quote</v>
      </c>
      <c r="Q47" s="163"/>
      <c r="R47" s="106">
        <f t="shared" si="12"/>
        <v>42556</v>
      </c>
      <c r="S47" s="106">
        <f>_xll.qlSwapStartDate(AA47)</f>
        <v>42556</v>
      </c>
      <c r="T47" s="106">
        <f>_xll.qlSwapMaturityDate(AA47)</f>
        <v>42891</v>
      </c>
      <c r="U47" s="97">
        <f ca="1">_xll.qlOvernightIndexedSwapFairRate(AA47,_xll.ohTrigger(Trigger,TriggerON,InterestRatesTrigger))</f>
        <v>1.1199999999998672E-3</v>
      </c>
      <c r="V47" s="97">
        <f ca="1">_xll.qlQuoteValue(P47,_xll.ohTrigger(Trigger,TriggerON,InterestRatesTrigger))</f>
        <v>1.1200000000000001E-3</v>
      </c>
      <c r="W47" s="97" t="b">
        <f t="shared" ca="1" si="14"/>
        <v>1</v>
      </c>
      <c r="X47" s="133">
        <f t="shared" ca="1" si="10"/>
        <v>-1.3292318634672284E-12</v>
      </c>
      <c r="Y47" s="50" t="b">
        <f ca="1">ABS(X47)&lt;=ABS('General Settings'!$D$23)</f>
        <v>1</v>
      </c>
      <c r="AA47" s="50" t="str">
        <f>_xll.qlMakeOIS(,SettlementDays,IF(O47="SW","1W",O47),IndexON,,FwdStart,DayCountConv,,Permanent,Trigger,ObjectOverwrite)</f>
        <v>obj_0036d#0005</v>
      </c>
      <c r="AC47" s="50" t="str">
        <v>GBP11MOIS_Quote</v>
      </c>
    </row>
    <row r="48" spans="13:29" x14ac:dyDescent="0.2">
      <c r="M48" s="94" t="s">
        <v>53</v>
      </c>
      <c r="N48" s="94"/>
      <c r="O48" s="94" t="s">
        <v>33</v>
      </c>
      <c r="P48" s="94" t="str">
        <f t="shared" si="11"/>
        <v>GBP1YOIS_Quote</v>
      </c>
      <c r="Q48" s="163"/>
      <c r="R48" s="106">
        <f t="shared" si="12"/>
        <v>42556</v>
      </c>
      <c r="S48" s="106">
        <f>_xll.qlSwapStartDate(AA48)</f>
        <v>42556</v>
      </c>
      <c r="T48" s="106">
        <f>_xll.qlSwapMaturityDate(AA48)</f>
        <v>42921</v>
      </c>
      <c r="U48" s="97">
        <f ca="1">_xll.qlOvernightIndexedSwapFairRate(AA48,_xll.ohTrigger(Trigger,TriggerON,InterestRatesTrigger))</f>
        <v>1.0900000000000354E-3</v>
      </c>
      <c r="V48" s="97">
        <f ca="1">_xll.qlQuoteValue(P48,_xll.ohTrigger(Trigger,TriggerON,InterestRatesTrigger))</f>
        <v>1.09E-3</v>
      </c>
      <c r="W48" s="97" t="b">
        <f t="shared" ca="1" si="14"/>
        <v>1</v>
      </c>
      <c r="X48" s="133">
        <f t="shared" ca="1" si="10"/>
        <v>3.5344990823027445E-13</v>
      </c>
      <c r="Y48" s="50" t="b">
        <f ca="1">ABS(X48)&lt;=ABS('General Settings'!$D$23)</f>
        <v>1</v>
      </c>
      <c r="AA48" s="50" t="str">
        <f>_xll.qlMakeOIS(,SettlementDays,IF(O48="SW","1W",O48),IndexON,,FwdStart,DayCountConv,,Permanent,Trigger,ObjectOverwrite)</f>
        <v>obj_0035b#0005</v>
      </c>
      <c r="AC48" s="50" t="str">
        <v>GBP1YOIS_Quote</v>
      </c>
    </row>
    <row r="49" spans="13:29" x14ac:dyDescent="0.2">
      <c r="M49" s="94" t="s">
        <v>53</v>
      </c>
      <c r="N49" s="94"/>
      <c r="O49" s="94" t="s">
        <v>73</v>
      </c>
      <c r="P49" s="94" t="str">
        <f t="shared" si="11"/>
        <v>GBP15MOIS_Quote</v>
      </c>
      <c r="Q49" s="163"/>
      <c r="R49" s="106">
        <f t="shared" si="12"/>
        <v>42556</v>
      </c>
      <c r="S49" s="106">
        <f>_xll.qlSwapStartDate(AA49)</f>
        <v>42556</v>
      </c>
      <c r="T49" s="106">
        <f>_xll.qlSwapMaturityDate(AA49)</f>
        <v>43013</v>
      </c>
      <c r="U49" s="97">
        <f ca="1">_xll.qlOvernightIndexedSwapFairRate(AA49,_xll.ohTrigger(Trigger,TriggerON,InterestRatesTrigger))</f>
        <v>1.0241229222406E-3</v>
      </c>
      <c r="V49" s="97">
        <f ca="1">_xll.qlQuoteValue(P49,_xll.ohTrigger(Trigger,TriggerON,InterestRatesTrigger))</f>
        <v>1.01E-3</v>
      </c>
      <c r="W49" s="97" t="b">
        <f t="shared" ca="1" si="14"/>
        <v>1</v>
      </c>
      <c r="X49" s="133">
        <f t="shared" ca="1" si="10"/>
        <v>0.14122922240599953</v>
      </c>
      <c r="Y49" s="50" t="b">
        <f ca="1">ABS(X49)&lt;=ABS('General Settings'!$D$23)</f>
        <v>1</v>
      </c>
      <c r="AA49" s="50" t="str">
        <f>_xll.qlMakeOIS(,SettlementDays,IF(O49="SW","1W",O49),IndexON,,FwdStart,DayCountConv,,Permanent,Trigger,ObjectOverwrite)</f>
        <v>obj_00364#0005</v>
      </c>
      <c r="AC49" s="50" t="str">
        <v>GBP2YOIS_Quote</v>
      </c>
    </row>
    <row r="50" spans="13:29" x14ac:dyDescent="0.2">
      <c r="M50" s="94" t="s">
        <v>53</v>
      </c>
      <c r="N50" s="94"/>
      <c r="O50" s="94" t="s">
        <v>76</v>
      </c>
      <c r="P50" s="94" t="str">
        <f t="shared" si="11"/>
        <v>GBP18MOIS_Quote</v>
      </c>
      <c r="Q50" s="163"/>
      <c r="R50" s="106">
        <f t="shared" si="12"/>
        <v>42556</v>
      </c>
      <c r="S50" s="106">
        <f>_xll.qlSwapStartDate(AA50)</f>
        <v>42556</v>
      </c>
      <c r="T50" s="106">
        <f>_xll.qlSwapMaturityDate(AA50)</f>
        <v>43105</v>
      </c>
      <c r="U50" s="97">
        <f ca="1">_xll.qlOvernightIndexedSwapFairRate(AA50,_xll.ohTrigger(Trigger,TriggerON,InterestRatesTrigger))</f>
        <v>9.768016477220069E-4</v>
      </c>
      <c r="V50" s="97">
        <f ca="1">_xll.qlQuoteValue(P50,_xll.ohTrigger(Trigger,TriggerON,InterestRatesTrigger))</f>
        <v>9.7000000000000005E-4</v>
      </c>
      <c r="W50" s="97" t="b">
        <f t="shared" ca="1" si="14"/>
        <v>1</v>
      </c>
      <c r="X50" s="133">
        <f t="shared" ca="1" si="10"/>
        <v>6.8016477220068539E-2</v>
      </c>
      <c r="Y50" s="50" t="b">
        <f ca="1">ABS(X50)&lt;=ABS('General Settings'!$D$23)</f>
        <v>1</v>
      </c>
      <c r="AA50" s="50" t="str">
        <f>_xll.qlMakeOIS(,SettlementDays,IF(O50="SW","1W",O50),IndexON,,FwdStart,DayCountConv,,Permanent,Trigger,ObjectOverwrite)</f>
        <v>obj_0036a#0005</v>
      </c>
      <c r="AC50" s="50" t="str">
        <v>GBP3YOIS_Quote</v>
      </c>
    </row>
    <row r="51" spans="13:29" x14ac:dyDescent="0.2">
      <c r="M51" s="94" t="s">
        <v>53</v>
      </c>
      <c r="N51" s="94"/>
      <c r="O51" s="94" t="s">
        <v>79</v>
      </c>
      <c r="P51" s="94" t="str">
        <f t="shared" si="11"/>
        <v>GBP21MOIS_Quote</v>
      </c>
      <c r="Q51" s="163"/>
      <c r="R51" s="106">
        <f t="shared" si="12"/>
        <v>42556</v>
      </c>
      <c r="S51" s="106">
        <f>_xll.qlSwapStartDate(AA51)</f>
        <v>42556</v>
      </c>
      <c r="T51" s="106">
        <f>_xll.qlSwapMaturityDate(AA51)</f>
        <v>43195</v>
      </c>
      <c r="U51" s="97">
        <f ca="1">_xll.qlOvernightIndexedSwapFairRate(AA51,_xll.ohTrigger(Trigger,TriggerON,InterestRatesTrigger))</f>
        <v>9.4622449870355996E-4</v>
      </c>
      <c r="V51" s="97">
        <f ca="1">_xll.qlQuoteValue(P51,_xll.ohTrigger(Trigger,TriggerON,InterestRatesTrigger))</f>
        <v>9.3999999999999997E-4</v>
      </c>
      <c r="W51" s="97" t="b">
        <f t="shared" ca="1" si="14"/>
        <v>1</v>
      </c>
      <c r="X51" s="133">
        <f t="shared" ca="1" si="10"/>
        <v>6.2244987035599886E-2</v>
      </c>
      <c r="Y51" s="50" t="b">
        <f ca="1">ABS(X51)&lt;=ABS('General Settings'!$D$23)</f>
        <v>1</v>
      </c>
      <c r="AA51" s="50" t="str">
        <f>_xll.qlMakeOIS(,SettlementDays,IF(O51="SW","1W",O51),IndexON,,FwdStart,DayCountConv,,Permanent,Trigger,ObjectOverwrite)</f>
        <v>obj_00362#0005</v>
      </c>
      <c r="AC51" s="50" t="str">
        <v>GBP4YOIS_Quote</v>
      </c>
    </row>
    <row r="52" spans="13:29" x14ac:dyDescent="0.2">
      <c r="M52" s="94" t="s">
        <v>53</v>
      </c>
      <c r="N52" s="94"/>
      <c r="O52" s="94" t="s">
        <v>82</v>
      </c>
      <c r="P52" s="94" t="str">
        <f t="shared" si="11"/>
        <v>GBP2YOIS_Quote</v>
      </c>
      <c r="Q52" s="163"/>
      <c r="R52" s="106">
        <f t="shared" si="12"/>
        <v>42556</v>
      </c>
      <c r="S52" s="106">
        <f>_xll.qlSwapStartDate(AA52)</f>
        <v>42556</v>
      </c>
      <c r="T52" s="106">
        <f>_xll.qlSwapMaturityDate(AA52)</f>
        <v>43286</v>
      </c>
      <c r="U52" s="97">
        <f ca="1">_xll.qlOvernightIndexedSwapFairRate(AA52,_xll.ohTrigger(Trigger,TriggerON,InterestRatesTrigger))</f>
        <v>9.3000000000039427E-4</v>
      </c>
      <c r="V52" s="97">
        <f ca="1">_xll.qlQuoteValue(P52,_xll.ohTrigger(Trigger,TriggerON,InterestRatesTrigger))</f>
        <v>9.2999999999999995E-4</v>
      </c>
      <c r="W52" s="97" t="b">
        <f t="shared" ca="1" si="14"/>
        <v>1</v>
      </c>
      <c r="X52" s="133">
        <f t="shared" ca="1" si="10"/>
        <v>3.9432433013297796E-12</v>
      </c>
      <c r="Y52" s="50" t="b">
        <f ca="1">ABS(X52)&lt;=ABS('General Settings'!$D$23)</f>
        <v>1</v>
      </c>
      <c r="AA52" s="50" t="str">
        <f>_xll.qlMakeOIS(,SettlementDays,IF(O52="SW","1W",O52),IndexON,,FwdStart,DayCountConv,,Permanent,Trigger,ObjectOverwrite)</f>
        <v>obj_00356#0005</v>
      </c>
      <c r="AC52" s="50" t="str">
        <v>GBP5YOIS_Quote</v>
      </c>
    </row>
    <row r="53" spans="13:29" x14ac:dyDescent="0.2">
      <c r="M53" s="94" t="s">
        <v>53</v>
      </c>
      <c r="N53" s="94"/>
      <c r="O53" s="94" t="s">
        <v>83</v>
      </c>
      <c r="P53" s="94" t="str">
        <f t="shared" si="11"/>
        <v>GBP3YOIS_Quote</v>
      </c>
      <c r="Q53" s="163"/>
      <c r="R53" s="106">
        <f t="shared" si="12"/>
        <v>42556</v>
      </c>
      <c r="S53" s="106">
        <f>_xll.qlSwapStartDate(AA53)</f>
        <v>42556</v>
      </c>
      <c r="T53" s="106">
        <f>_xll.qlSwapMaturityDate(AA53)</f>
        <v>43651</v>
      </c>
      <c r="U53" s="97">
        <f ca="1">_xll.qlOvernightIndexedSwapFairRate(AA53,_xll.ohTrigger(Trigger,TriggerON,InterestRatesTrigger))</f>
        <v>1.0299999999905589E-3</v>
      </c>
      <c r="V53" s="97">
        <f ca="1">_xll.qlQuoteValue(P53,_xll.ohTrigger(Trigger,TriggerON,InterestRatesTrigger))</f>
        <v>1.0300000000000001E-3</v>
      </c>
      <c r="W53" s="97" t="b">
        <f t="shared" ca="1" si="14"/>
        <v>1</v>
      </c>
      <c r="X53" s="133">
        <f t="shared" ca="1" si="10"/>
        <v>-9.4412325180037726E-11</v>
      </c>
      <c r="Y53" s="50" t="b">
        <f ca="1">ABS(X53)&lt;=ABS('General Settings'!$D$23)</f>
        <v>1</v>
      </c>
      <c r="AA53" s="50" t="str">
        <f>_xll.qlMakeOIS(,SettlementDays,IF(O53="SW","1W",O53),IndexON,,FwdStart,DayCountConv,,Permanent,Trigger,ObjectOverwrite)</f>
        <v>obj_0035e#0005</v>
      </c>
      <c r="AC53" s="50" t="str">
        <v>GBP6YOIS_Quote</v>
      </c>
    </row>
    <row r="54" spans="13:29" x14ac:dyDescent="0.2">
      <c r="M54" s="94" t="s">
        <v>53</v>
      </c>
      <c r="N54" s="94"/>
      <c r="O54" s="94" t="s">
        <v>84</v>
      </c>
      <c r="P54" s="94" t="str">
        <f t="shared" si="11"/>
        <v>GBP4YOIS_Quote</v>
      </c>
      <c r="Q54" s="163"/>
      <c r="R54" s="106">
        <f t="shared" si="12"/>
        <v>42556</v>
      </c>
      <c r="S54" s="106">
        <f>_xll.qlSwapStartDate(AA54)</f>
        <v>42556</v>
      </c>
      <c r="T54" s="106">
        <f>_xll.qlSwapMaturityDate(AA54)</f>
        <v>44018</v>
      </c>
      <c r="U54" s="97">
        <f ca="1">_xll.qlOvernightIndexedSwapFairRate(AA54,_xll.ohTrigger(Trigger,TriggerON,InterestRatesTrigger))</f>
        <v>1.3999999999999668E-3</v>
      </c>
      <c r="V54" s="97">
        <f ca="1">_xll.qlQuoteValue(P54,_xll.ohTrigger(Trigger,TriggerON,InterestRatesTrigger))</f>
        <v>1.4000000000000002E-3</v>
      </c>
      <c r="W54" s="97" t="b">
        <f t="shared" ca="1" si="14"/>
        <v>1</v>
      </c>
      <c r="X54" s="133">
        <f t="shared" ca="1" si="10"/>
        <v>-3.3393426912553537E-13</v>
      </c>
      <c r="Y54" s="50" t="b">
        <f ca="1">ABS(X54)&lt;=ABS('General Settings'!$D$23)</f>
        <v>1</v>
      </c>
      <c r="AA54" s="50" t="str">
        <f>_xll.qlMakeOIS(,SettlementDays,IF(O54="SW","1W",O54),IndexON,,FwdStart,DayCountConv,,Permanent,Trigger,ObjectOverwrite)</f>
        <v>obj_0036b#0005</v>
      </c>
      <c r="AC54" s="50" t="str">
        <v>GBP7YOIS_Quote</v>
      </c>
    </row>
    <row r="55" spans="13:29" x14ac:dyDescent="0.2">
      <c r="M55" s="94" t="s">
        <v>53</v>
      </c>
      <c r="N55" s="94"/>
      <c r="O55" s="94" t="s">
        <v>85</v>
      </c>
      <c r="P55" s="94" t="str">
        <f t="shared" si="11"/>
        <v>GBP5YOIS_Quote</v>
      </c>
      <c r="Q55" s="163"/>
      <c r="R55" s="106">
        <f t="shared" si="12"/>
        <v>42556</v>
      </c>
      <c r="S55" s="106">
        <f>_xll.qlSwapStartDate(AA55)</f>
        <v>42556</v>
      </c>
      <c r="T55" s="106">
        <f>_xll.qlSwapMaturityDate(AA55)</f>
        <v>44382</v>
      </c>
      <c r="U55" s="97">
        <f ca="1">_xll.qlOvernightIndexedSwapFairRate(AA55,_xll.ohTrigger(Trigger,TriggerON,InterestRatesTrigger))</f>
        <v>1.9200000000000588E-3</v>
      </c>
      <c r="V55" s="97">
        <f ca="1">_xll.qlQuoteValue(P55,_xll.ohTrigger(Trigger,TriggerON,InterestRatesTrigger))</f>
        <v>1.92E-3</v>
      </c>
      <c r="W55" s="97" t="b">
        <f t="shared" ca="1" si="14"/>
        <v>1</v>
      </c>
      <c r="X55" s="133">
        <f t="shared" ca="1" si="10"/>
        <v>5.876375774871434E-13</v>
      </c>
      <c r="Y55" s="50" t="b">
        <f ca="1">ABS(X55)&lt;=ABS('General Settings'!$D$23)</f>
        <v>1</v>
      </c>
      <c r="AA55" s="50" t="str">
        <f>_xll.qlMakeOIS(,SettlementDays,IF(O55="SW","1W",O55),IndexON,,FwdStart,DayCountConv,,Permanent,Trigger,ObjectOverwrite)</f>
        <v>obj_00361#0005</v>
      </c>
      <c r="AC55" s="50" t="str">
        <v>GBP8YOIS_Quote</v>
      </c>
    </row>
    <row r="56" spans="13:29" x14ac:dyDescent="0.2">
      <c r="M56" s="94" t="s">
        <v>53</v>
      </c>
      <c r="N56" s="94"/>
      <c r="O56" s="94" t="s">
        <v>86</v>
      </c>
      <c r="P56" s="94" t="str">
        <f t="shared" si="11"/>
        <v>GBP6YOIS_Quote</v>
      </c>
      <c r="Q56" s="163"/>
      <c r="R56" s="106">
        <f t="shared" si="12"/>
        <v>42556</v>
      </c>
      <c r="S56" s="106">
        <f>_xll.qlSwapStartDate(AA56)</f>
        <v>42556</v>
      </c>
      <c r="T56" s="106">
        <f>_xll.qlSwapMaturityDate(AA56)</f>
        <v>44747</v>
      </c>
      <c r="U56" s="97">
        <f ca="1">_xll.qlOvernightIndexedSwapFairRate(AA56,_xll.ohTrigger(Trigger,TriggerON,InterestRatesTrigger))</f>
        <v>2.6200000000000077E-3</v>
      </c>
      <c r="V56" s="97">
        <f ca="1">_xll.qlQuoteValue(P56,_xll.ohTrigger(Trigger,TriggerON,InterestRatesTrigger))</f>
        <v>2.6199999999999999E-3</v>
      </c>
      <c r="W56" s="97" t="b">
        <f t="shared" ca="1" si="14"/>
        <v>1</v>
      </c>
      <c r="X56" s="133">
        <f t="shared" ca="1" si="10"/>
        <v>7.8062556418956319E-14</v>
      </c>
      <c r="Y56" s="50" t="b">
        <f ca="1">ABS(X56)&lt;=ABS('General Settings'!$D$23)</f>
        <v>1</v>
      </c>
      <c r="AA56" s="50" t="str">
        <f>_xll.qlMakeOIS(,SettlementDays,IF(O56="SW","1W",O56),IndexON,,FwdStart,DayCountConv,,Permanent,Trigger,ObjectOverwrite)</f>
        <v>obj_00369#0005</v>
      </c>
      <c r="AC56" s="50" t="str">
        <v>GBP9YOIS_Quote</v>
      </c>
    </row>
    <row r="57" spans="13:29" x14ac:dyDescent="0.2">
      <c r="M57" s="94" t="s">
        <v>53</v>
      </c>
      <c r="N57" s="94"/>
      <c r="O57" s="94" t="s">
        <v>87</v>
      </c>
      <c r="P57" s="94" t="str">
        <f t="shared" si="11"/>
        <v>GBP7YOIS_Quote</v>
      </c>
      <c r="Q57" s="163"/>
      <c r="R57" s="106">
        <f t="shared" si="12"/>
        <v>42556</v>
      </c>
      <c r="S57" s="106">
        <f>_xll.qlSwapStartDate(AA57)</f>
        <v>42556</v>
      </c>
      <c r="T57" s="106">
        <f>_xll.qlSwapMaturityDate(AA57)</f>
        <v>45112</v>
      </c>
      <c r="U57" s="97">
        <f ca="1">_xll.qlOvernightIndexedSwapFairRate(AA57,_xll.ohTrigger(Trigger,TriggerON,InterestRatesTrigger))</f>
        <v>3.4699999999999649E-3</v>
      </c>
      <c r="V57" s="97">
        <f ca="1">_xll.qlQuoteValue(P57,_xll.ohTrigger(Trigger,TriggerON,InterestRatesTrigger))</f>
        <v>3.4700000000000004E-3</v>
      </c>
      <c r="W57" s="97" t="b">
        <f t="shared" ca="1" si="14"/>
        <v>1</v>
      </c>
      <c r="X57" s="133">
        <f t="shared" ca="1" si="10"/>
        <v>-3.5561831257524545E-13</v>
      </c>
      <c r="Y57" s="50" t="b">
        <f ca="1">ABS(X57)&lt;=ABS('General Settings'!$D$23)</f>
        <v>1</v>
      </c>
      <c r="AA57" s="50" t="str">
        <f>_xll.qlMakeOIS(,SettlementDays,IF(O57="SW","1W",O57),IndexON,,FwdStart,DayCountConv,,Permanent,Trigger,ObjectOverwrite)</f>
        <v>obj_00370#0005</v>
      </c>
      <c r="AC57" s="50" t="str">
        <v>GBP10YOIS_Quote</v>
      </c>
    </row>
    <row r="58" spans="13:29" x14ac:dyDescent="0.2">
      <c r="M58" s="94" t="s">
        <v>53</v>
      </c>
      <c r="N58" s="94"/>
      <c r="O58" s="94" t="s">
        <v>88</v>
      </c>
      <c r="P58" s="94" t="str">
        <f t="shared" si="11"/>
        <v>GBP8YOIS_Quote</v>
      </c>
      <c r="Q58" s="163"/>
      <c r="R58" s="106">
        <f t="shared" si="12"/>
        <v>42556</v>
      </c>
      <c r="S58" s="106">
        <f>_xll.qlSwapStartDate(AA58)</f>
        <v>42556</v>
      </c>
      <c r="T58" s="106">
        <f>_xll.qlSwapMaturityDate(AA58)</f>
        <v>45478</v>
      </c>
      <c r="U58" s="97">
        <f ca="1">_xll.qlOvernightIndexedSwapFairRate(AA58,_xll.ohTrigger(Trigger,TriggerON,InterestRatesTrigger))</f>
        <v>4.3399999999999671E-3</v>
      </c>
      <c r="V58" s="97">
        <f ca="1">_xll.qlQuoteValue(P58,_xll.ohTrigger(Trigger,TriggerON,InterestRatesTrigger))</f>
        <v>4.3400000000000001E-3</v>
      </c>
      <c r="W58" s="97" t="b">
        <f t="shared" ca="1" si="14"/>
        <v>1</v>
      </c>
      <c r="X58" s="133">
        <f t="shared" ca="1" si="10"/>
        <v>-3.2959746043559335E-13</v>
      </c>
      <c r="Y58" s="50" t="b">
        <f ca="1">ABS(X58)&lt;=ABS('General Settings'!$D$23)</f>
        <v>1</v>
      </c>
      <c r="AA58" s="50" t="str">
        <f>_xll.qlMakeOIS(,SettlementDays,IF(O58="SW","1W",O58),IndexON,,FwdStart,DayCountConv,,Permanent,Trigger,ObjectOverwrite)</f>
        <v>obj_00357#0005</v>
      </c>
      <c r="AC58" s="50" t="str">
        <v>GBP12YOIS_Quote</v>
      </c>
    </row>
    <row r="59" spans="13:29" x14ac:dyDescent="0.2">
      <c r="M59" s="94" t="s">
        <v>53</v>
      </c>
      <c r="N59" s="94"/>
      <c r="O59" s="94" t="s">
        <v>89</v>
      </c>
      <c r="P59" s="94" t="str">
        <f t="shared" si="11"/>
        <v>GBP9YOIS_Quote</v>
      </c>
      <c r="Q59" s="163"/>
      <c r="R59" s="106">
        <f t="shared" si="12"/>
        <v>42556</v>
      </c>
      <c r="S59" s="106">
        <f>_xll.qlSwapStartDate(AA59)</f>
        <v>42556</v>
      </c>
      <c r="T59" s="106">
        <f>_xll.qlSwapMaturityDate(AA59)</f>
        <v>45845</v>
      </c>
      <c r="U59" s="97">
        <f ca="1">_xll.qlOvernightIndexedSwapFairRate(AA59,_xll.ohTrigger(Trigger,TriggerON,InterestRatesTrigger))</f>
        <v>5.1100000000000321E-3</v>
      </c>
      <c r="V59" s="97">
        <f ca="1">_xll.qlQuoteValue(P59,_xll.ohTrigger(Trigger,TriggerON,InterestRatesTrigger))</f>
        <v>5.11E-3</v>
      </c>
      <c r="W59" s="97" t="b">
        <f t="shared" ca="1" si="14"/>
        <v>1</v>
      </c>
      <c r="X59" s="133">
        <f t="shared" ca="1" si="10"/>
        <v>3.2092384305570931E-13</v>
      </c>
      <c r="Y59" s="50" t="b">
        <f ca="1">ABS(X59)&lt;=ABS('General Settings'!$D$23)</f>
        <v>1</v>
      </c>
      <c r="AA59" s="50" t="str">
        <f>_xll.qlMakeOIS(,SettlementDays,IF(O59="SW","1W",O59),IndexON,,FwdStart,DayCountConv,,Permanent,Trigger,ObjectOverwrite)</f>
        <v>obj_00363#0005</v>
      </c>
      <c r="AC59" s="50" t="str">
        <v>GBP15YOIS_Quote</v>
      </c>
    </row>
    <row r="60" spans="13:29" x14ac:dyDescent="0.2">
      <c r="M60" s="94" t="s">
        <v>53</v>
      </c>
      <c r="N60" s="94"/>
      <c r="O60" s="94" t="s">
        <v>90</v>
      </c>
      <c r="P60" s="94" t="str">
        <f t="shared" si="11"/>
        <v>GBP10YOIS_Quote</v>
      </c>
      <c r="Q60" s="163"/>
      <c r="R60" s="106">
        <f t="shared" si="12"/>
        <v>42556</v>
      </c>
      <c r="S60" s="106">
        <f>_xll.qlSwapStartDate(AA60)</f>
        <v>42556</v>
      </c>
      <c r="T60" s="106">
        <f>_xll.qlSwapMaturityDate(AA60)</f>
        <v>46209</v>
      </c>
      <c r="U60" s="97">
        <f ca="1">_xll.qlOvernightIndexedSwapFairRate(AA60,_xll.ohTrigger(Trigger,TriggerON,InterestRatesTrigger))</f>
        <v>5.8300000000000088E-3</v>
      </c>
      <c r="V60" s="97">
        <f ca="1">_xll.qlQuoteValue(P60,_xll.ohTrigger(Trigger,TriggerON,InterestRatesTrigger))</f>
        <v>5.830000000000001E-3</v>
      </c>
      <c r="W60" s="97" t="b">
        <f t="shared" ca="1" si="14"/>
        <v>1</v>
      </c>
      <c r="X60" s="133">
        <f t="shared" ca="1" si="10"/>
        <v>7.8062556418956319E-14</v>
      </c>
      <c r="Y60" s="50" t="b">
        <f ca="1">ABS(X60)&lt;=ABS('General Settings'!$D$23)</f>
        <v>1</v>
      </c>
      <c r="AA60" s="50" t="str">
        <f>_xll.qlMakeOIS(,SettlementDays,IF(O60="SW","1W",O60),IndexON,,FwdStart,DayCountConv,,Permanent,Trigger,ObjectOverwrite)</f>
        <v>obj_00373#0005</v>
      </c>
      <c r="AC60" s="50" t="str">
        <v>GBP20YOIS_Quote</v>
      </c>
    </row>
    <row r="61" spans="13:29" x14ac:dyDescent="0.2">
      <c r="M61" s="94" t="s">
        <v>53</v>
      </c>
      <c r="N61" s="94"/>
      <c r="O61" s="94" t="s">
        <v>116</v>
      </c>
      <c r="P61" s="94" t="str">
        <f t="shared" si="11"/>
        <v>GBP11YOIS_Quote</v>
      </c>
      <c r="Q61" s="163"/>
      <c r="R61" s="106">
        <f t="shared" si="12"/>
        <v>42556</v>
      </c>
      <c r="S61" s="106">
        <f>_xll.qlSwapStartDate(AA61)</f>
        <v>42556</v>
      </c>
      <c r="T61" s="106">
        <f>_xll.qlSwapMaturityDate(AA61)</f>
        <v>46573</v>
      </c>
      <c r="U61" s="97">
        <f ca="1">_xll.qlOvernightIndexedSwapFairRate(AA61,_xll.ohTrigger(Trigger,TriggerON,InterestRatesTrigger))</f>
        <v>6.5032030638532828E-3</v>
      </c>
      <c r="V61" s="97" t="e">
        <f ca="1">_xll.qlQuoteValue(P61,_xll.ohTrigger(Trigger,TriggerON,InterestRatesTrigger))</f>
        <v>#NUM!</v>
      </c>
      <c r="W61" s="97" t="b">
        <f t="shared" ca="1" si="14"/>
        <v>0</v>
      </c>
      <c r="X61" s="133" t="e">
        <f t="shared" ca="1" si="10"/>
        <v>#NUM!</v>
      </c>
      <c r="Y61" s="50" t="e">
        <f ca="1">ABS(X61)&lt;=ABS('General Settings'!$D$23)</f>
        <v>#NUM!</v>
      </c>
      <c r="AA61" s="50" t="str">
        <f>_xll.qlMakeOIS(,SettlementDays,IF(O61="SW","1W",O61),IndexON,,FwdStart,DayCountConv,,Permanent,Trigger,ObjectOverwrite)</f>
        <v>obj_00375#0005</v>
      </c>
      <c r="AC61" s="50" t="str">
        <v>GBP25YOIS_Quote</v>
      </c>
    </row>
    <row r="62" spans="13:29" x14ac:dyDescent="0.2">
      <c r="M62" s="94" t="s">
        <v>53</v>
      </c>
      <c r="N62" s="94"/>
      <c r="O62" s="94" t="s">
        <v>91</v>
      </c>
      <c r="P62" s="94" t="str">
        <f t="shared" si="11"/>
        <v>GBP12YOIS_Quote</v>
      </c>
      <c r="Q62" s="163"/>
      <c r="R62" s="106">
        <f t="shared" si="12"/>
        <v>42556</v>
      </c>
      <c r="S62" s="106">
        <f>_xll.qlSwapStartDate(AA62)</f>
        <v>42556</v>
      </c>
      <c r="T62" s="106">
        <f>_xll.qlSwapMaturityDate(AA62)</f>
        <v>46939</v>
      </c>
      <c r="U62" s="97">
        <f ca="1">_xll.qlOvernightIndexedSwapFairRate(AA62,_xll.ohTrigger(Trigger,TriggerON,InterestRatesTrigger))</f>
        <v>7.1000000000333444E-3</v>
      </c>
      <c r="V62" s="97">
        <f ca="1">_xll.qlQuoteValue(P62,_xll.ohTrigger(Trigger,TriggerON,InterestRatesTrigger))</f>
        <v>7.1000000000000004E-3</v>
      </c>
      <c r="W62" s="97" t="b">
        <f t="shared" ca="1" si="14"/>
        <v>1</v>
      </c>
      <c r="X62" s="133">
        <f t="shared" ca="1" si="10"/>
        <v>3.3343987293488198E-10</v>
      </c>
      <c r="Y62" s="50" t="b">
        <f ca="1">ABS(X62)&lt;=ABS('General Settings'!$D$23)</f>
        <v>1</v>
      </c>
      <c r="AA62" s="50" t="str">
        <f>_xll.qlMakeOIS(,SettlementDays,IF(O62="SW","1W",O62),IndexON,,FwdStart,DayCountConv,,Permanent,Trigger,ObjectOverwrite)</f>
        <v>obj_00377#0005</v>
      </c>
      <c r="AC62" s="50" t="str">
        <v>GBP30YOIS_Quote</v>
      </c>
    </row>
    <row r="63" spans="13:29" x14ac:dyDescent="0.2">
      <c r="M63" s="94" t="s">
        <v>53</v>
      </c>
      <c r="N63" s="94"/>
      <c r="O63" s="94" t="s">
        <v>92</v>
      </c>
      <c r="P63" s="94" t="str">
        <f t="shared" si="11"/>
        <v>GBP15YOIS_Quote</v>
      </c>
      <c r="Q63" s="163"/>
      <c r="R63" s="106">
        <f t="shared" si="12"/>
        <v>42556</v>
      </c>
      <c r="S63" s="106">
        <f>_xll.qlSwapStartDate(AA63)</f>
        <v>42556</v>
      </c>
      <c r="T63" s="106">
        <f>_xll.qlSwapMaturityDate(AA63)</f>
        <v>48036</v>
      </c>
      <c r="U63" s="97">
        <f ca="1">_xll.qlOvernightIndexedSwapFairRate(AA63,_xll.ohTrigger(Trigger,TriggerON,InterestRatesTrigger))</f>
        <v>8.3399999999475803E-3</v>
      </c>
      <c r="V63" s="97">
        <f ca="1">_xll.qlQuoteValue(P63,_xll.ohTrigger(Trigger,TriggerON,InterestRatesTrigger))</f>
        <v>8.3400000000000002E-3</v>
      </c>
      <c r="W63" s="97" t="b">
        <f t="shared" ca="1" si="14"/>
        <v>1</v>
      </c>
      <c r="X63" s="133">
        <f t="shared" ca="1" si="10"/>
        <v>-5.2419873997067157E-10</v>
      </c>
      <c r="Y63" s="50" t="b">
        <f ca="1">ABS(X63)&lt;=ABS('General Settings'!$D$23)</f>
        <v>1</v>
      </c>
      <c r="AA63" s="50" t="str">
        <f>_xll.qlMakeOIS(,SettlementDays,IF(O63="SW","1W",O63),IndexON,,FwdStart,DayCountConv,,Permanent,Trigger,ObjectOverwrite)</f>
        <v>obj_00372#0005</v>
      </c>
      <c r="AC63" s="50" t="str">
        <v>GBP40YOIS_Quote</v>
      </c>
    </row>
    <row r="64" spans="13:29" x14ac:dyDescent="0.2">
      <c r="M64" s="94" t="s">
        <v>53</v>
      </c>
      <c r="N64" s="94"/>
      <c r="O64" s="94" t="s">
        <v>93</v>
      </c>
      <c r="P64" s="94" t="str">
        <f t="shared" si="11"/>
        <v>GBP20YOIS_Quote</v>
      </c>
      <c r="Q64" s="163"/>
      <c r="R64" s="106">
        <f t="shared" si="12"/>
        <v>42556</v>
      </c>
      <c r="S64" s="106">
        <f>_xll.qlSwapStartDate(AA64)</f>
        <v>42556</v>
      </c>
      <c r="T64" s="106">
        <f>_xll.qlSwapMaturityDate(AA64)</f>
        <v>49863</v>
      </c>
      <c r="U64" s="97">
        <f ca="1">_xll.qlOvernightIndexedSwapFairRate(AA64,_xll.ohTrigger(Trigger,TriggerON,InterestRatesTrigger))</f>
        <v>9.2100000000316911E-3</v>
      </c>
      <c r="V64" s="97">
        <f ca="1">_xll.qlQuoteValue(P64,_xll.ohTrigger(Trigger,TriggerON,InterestRatesTrigger))</f>
        <v>9.2100000000000012E-3</v>
      </c>
      <c r="W64" s="97" t="b">
        <f t="shared" ca="1" si="14"/>
        <v>1</v>
      </c>
      <c r="X64" s="133">
        <f t="shared" ca="1" si="10"/>
        <v>3.1689928459144312E-10</v>
      </c>
      <c r="Y64" s="50" t="b">
        <f ca="1">ABS(X64)&lt;=ABS('General Settings'!$D$23)</f>
        <v>1</v>
      </c>
      <c r="AA64" s="50" t="str">
        <f>_xll.qlMakeOIS(,SettlementDays,IF(O64="SW","1W",O64),IndexON,,FwdStart,DayCountConv,,Permanent,Trigger,ObjectOverwrite)</f>
        <v>obj_00376#0005</v>
      </c>
      <c r="AC64" s="50" t="str">
        <v>GBP50YOIS_Quote</v>
      </c>
    </row>
    <row r="65" spans="10:29" x14ac:dyDescent="0.2">
      <c r="M65" s="94" t="s">
        <v>53</v>
      </c>
      <c r="N65" s="94"/>
      <c r="O65" s="94" t="s">
        <v>94</v>
      </c>
      <c r="P65" s="94" t="str">
        <f t="shared" si="11"/>
        <v>GBP25YOIS_Quote</v>
      </c>
      <c r="Q65" s="163"/>
      <c r="R65" s="106">
        <f t="shared" si="12"/>
        <v>42556</v>
      </c>
      <c r="S65" s="106">
        <f>_xll.qlSwapStartDate(AA65)</f>
        <v>42556</v>
      </c>
      <c r="T65" s="106">
        <f>_xll.qlSwapMaturityDate(AA65)</f>
        <v>51687</v>
      </c>
      <c r="U65" s="97">
        <f ca="1">_xll.qlOvernightIndexedSwapFairRate(AA65,_xll.ohTrigger(Trigger,TriggerON,InterestRatesTrigger))</f>
        <v>9.3499999999665361E-3</v>
      </c>
      <c r="V65" s="97">
        <f ca="1">_xll.qlQuoteValue(P65,_xll.ohTrigger(Trigger,TriggerON,InterestRatesTrigger))</f>
        <v>9.3500000000000007E-3</v>
      </c>
      <c r="W65" s="97" t="b">
        <f t="shared" ca="1" si="14"/>
        <v>1</v>
      </c>
      <c r="X65" s="133">
        <f t="shared" ca="1" si="10"/>
        <v>-3.3464550575068586E-10</v>
      </c>
      <c r="Y65" s="50" t="b">
        <f ca="1">ABS(X65)&lt;=ABS('General Settings'!$D$23)</f>
        <v>1</v>
      </c>
      <c r="AA65" s="50" t="str">
        <f>_xll.qlMakeOIS(,SettlementDays,IF(O65="SW","1W",O65),IndexON,,FwdStart,DayCountConv,,Permanent,Trigger,ObjectOverwrite)</f>
        <v>obj_00359#0005</v>
      </c>
      <c r="AC65" s="50" t="str">
        <v>GBP60YOIS_Quote</v>
      </c>
    </row>
    <row r="66" spans="10:29" x14ac:dyDescent="0.2">
      <c r="M66" s="94" t="s">
        <v>53</v>
      </c>
      <c r="N66" s="94"/>
      <c r="O66" s="94" t="s">
        <v>96</v>
      </c>
      <c r="P66" s="94" t="str">
        <f t="shared" si="11"/>
        <v>GBP30YOIS_Quote</v>
      </c>
      <c r="Q66" s="163"/>
      <c r="R66" s="106">
        <f t="shared" ref="R66:R69" si="15">EvaluationDate</f>
        <v>42556</v>
      </c>
      <c r="S66" s="106">
        <f>_xll.qlSwapStartDate(AA66)</f>
        <v>42556</v>
      </c>
      <c r="T66" s="106">
        <f>_xll.qlSwapMaturityDate(AA66)</f>
        <v>53513</v>
      </c>
      <c r="U66" s="97">
        <f ca="1">_xll.qlOvernightIndexedSwapFairRate(AA66,_xll.ohTrigger(Trigger,TriggerON,InterestRatesTrigger))</f>
        <v>9.3300000000074088E-3</v>
      </c>
      <c r="V66" s="97">
        <f ca="1">_xll.qlQuoteValue(P66,_xll.ohTrigger(Trigger,TriggerON,InterestRatesTrigger))</f>
        <v>9.3299999999999998E-3</v>
      </c>
      <c r="W66" s="97" t="b">
        <f t="shared" ref="W66:W69" ca="1" si="16">NOT(ISERROR(V66))</f>
        <v>1</v>
      </c>
      <c r="X66" s="133">
        <f t="shared" ca="1" si="10"/>
        <v>7.4090039658969431E-11</v>
      </c>
      <c r="Y66" s="50" t="b">
        <f ca="1">ABS(X66)&lt;=ABS('General Settings'!$D$23)</f>
        <v>1</v>
      </c>
      <c r="AA66" s="50" t="str">
        <f>_xll.qlMakeOIS(,SettlementDays,IF(O66="SW","1W",O66),IndexON,,FwdStart,DayCountConv,,Permanent,Trigger,ObjectOverwrite)</f>
        <v>obj_00366#0005</v>
      </c>
      <c r="AC66" s="50" t="str">
        <v/>
      </c>
    </row>
    <row r="67" spans="10:29" x14ac:dyDescent="0.2">
      <c r="M67" s="94" t="s">
        <v>53</v>
      </c>
      <c r="N67" s="94"/>
      <c r="O67" s="94" t="s">
        <v>98</v>
      </c>
      <c r="P67" s="94" t="str">
        <f t="shared" si="11"/>
        <v>GBP40YOIS_Quote</v>
      </c>
      <c r="Q67" s="163"/>
      <c r="R67" s="106">
        <f t="shared" si="15"/>
        <v>42556</v>
      </c>
      <c r="S67" s="106">
        <f>_xll.qlSwapStartDate(AA67)</f>
        <v>42556</v>
      </c>
      <c r="T67" s="106">
        <f>_xll.qlSwapMaturityDate(AA67)</f>
        <v>57166</v>
      </c>
      <c r="U67" s="97">
        <f ca="1">_xll.qlOvernightIndexedSwapFairRate(AA67,_xll.ohTrigger(Trigger,TriggerON,InterestRatesTrigger))</f>
        <v>8.8400000000113423E-3</v>
      </c>
      <c r="V67" s="97">
        <f ca="1">_xll.qlQuoteValue(P67,_xll.ohTrigger(Trigger,TriggerON,InterestRatesTrigger))</f>
        <v>8.8400000000000006E-3</v>
      </c>
      <c r="W67" s="97" t="b">
        <f t="shared" ca="1" si="16"/>
        <v>1</v>
      </c>
      <c r="X67" s="133">
        <f t="shared" ca="1" si="10"/>
        <v>1.1341622085936365E-10</v>
      </c>
      <c r="Y67" s="50" t="b">
        <f ca="1">ABS(X67)&lt;=ABS('General Settings'!$D$23)</f>
        <v>1</v>
      </c>
      <c r="AA67" s="50" t="str">
        <f>_xll.qlMakeOIS(,SettlementDays,IF(O67="SW","1W",O67),IndexON,,FwdStart,DayCountConv,,Permanent,Trigger,ObjectOverwrite)</f>
        <v>obj_0036e#0005</v>
      </c>
      <c r="AC67" s="50" t="str">
        <v/>
      </c>
    </row>
    <row r="68" spans="10:29" x14ac:dyDescent="0.2">
      <c r="M68" s="94" t="s">
        <v>53</v>
      </c>
      <c r="N68" s="94"/>
      <c r="O68" s="94" t="s">
        <v>99</v>
      </c>
      <c r="P68" s="94" t="str">
        <f t="shared" si="11"/>
        <v>GBP50YOIS_Quote</v>
      </c>
      <c r="Q68" s="163"/>
      <c r="R68" s="106">
        <f t="shared" si="15"/>
        <v>42556</v>
      </c>
      <c r="S68" s="106">
        <f>_xll.qlSwapStartDate(AA68)</f>
        <v>42556</v>
      </c>
      <c r="T68" s="106">
        <f>_xll.qlSwapMaturityDate(AA68)</f>
        <v>60818</v>
      </c>
      <c r="U68" s="97">
        <f ca="1">_xll.qlOvernightIndexedSwapFairRate(AA68,_xll.ohTrigger(Trigger,TriggerON,InterestRatesTrigger))</f>
        <v>8.4999999999996068E-3</v>
      </c>
      <c r="V68" s="97">
        <f ca="1">_xll.qlQuoteValue(P68,_xll.ohTrigger(Trigger,TriggerON,InterestRatesTrigger))</f>
        <v>8.5000000000000006E-3</v>
      </c>
      <c r="W68" s="97" t="b">
        <f t="shared" ca="1" si="16"/>
        <v>1</v>
      </c>
      <c r="X68" s="133">
        <f t="shared" ca="1" si="10"/>
        <v>-3.9378222904673521E-12</v>
      </c>
      <c r="Y68" s="50" t="b">
        <f ca="1">ABS(X68)&lt;=ABS('General Settings'!$D$23)</f>
        <v>1</v>
      </c>
      <c r="AA68" s="50" t="str">
        <f>_xll.qlMakeOIS(,SettlementDays,IF(O68="SW","1W",O68),IndexON,,FwdStart,DayCountConv,,Permanent,Trigger,ObjectOverwrite)</f>
        <v>obj_0035f#0005</v>
      </c>
      <c r="AC68" s="50" t="str">
        <v/>
      </c>
    </row>
    <row r="69" spans="10:29" x14ac:dyDescent="0.2">
      <c r="M69" s="95" t="s">
        <v>53</v>
      </c>
      <c r="N69" s="95"/>
      <c r="O69" s="95" t="s">
        <v>130</v>
      </c>
      <c r="P69" s="95" t="str">
        <f t="shared" si="11"/>
        <v>GBP60YOIS_Quote</v>
      </c>
      <c r="Q69" s="164"/>
      <c r="R69" s="107">
        <f t="shared" si="15"/>
        <v>42556</v>
      </c>
      <c r="S69" s="107">
        <f>_xll.qlSwapStartDate(AA69)</f>
        <v>42556</v>
      </c>
      <c r="T69" s="107">
        <f>_xll.qlSwapMaturityDate(AA69)</f>
        <v>64472</v>
      </c>
      <c r="U69" s="98">
        <f ca="1">_xll.qlOvernightIndexedSwapFairRate(AA69,_xll.ohTrigger(Trigger,TriggerON,InterestRatesTrigger))</f>
        <v>8.5599999999960031E-3</v>
      </c>
      <c r="V69" s="98">
        <f ca="1">_xll.qlQuoteValue(P69,_xll.ohTrigger(Trigger,TriggerON,InterestRatesTrigger))</f>
        <v>8.5600000000000016E-3</v>
      </c>
      <c r="W69" s="98" t="b">
        <f t="shared" ca="1" si="16"/>
        <v>1</v>
      </c>
      <c r="X69" s="179">
        <f t="shared" ca="1" si="10"/>
        <v>-3.9985376121265404E-11</v>
      </c>
      <c r="Y69" s="51" t="b">
        <f ca="1">ABS(X69)&lt;=ABS('General Settings'!$D$23)</f>
        <v>1</v>
      </c>
      <c r="AA69" s="51" t="str">
        <f>_xll.qlMakeOIS(,SettlementDays,IF(O69="SW","1W",O69),IndexON,,FwdStart,DayCountConv,,Permanent,Trigger,ObjectOverwrite)</f>
        <v>obj_00368#0005</v>
      </c>
      <c r="AC69" s="51" t="str">
        <v/>
      </c>
    </row>
    <row r="70" spans="10:29" x14ac:dyDescent="0.2">
      <c r="W70" s="62"/>
      <c r="X70" s="62"/>
    </row>
    <row r="71" spans="10:29" x14ac:dyDescent="0.2">
      <c r="J71" s="62"/>
      <c r="K71" s="62"/>
      <c r="L71" s="62"/>
      <c r="W71" s="62"/>
      <c r="X71" s="62"/>
    </row>
    <row r="72" spans="10:29" x14ac:dyDescent="0.2">
      <c r="W72" s="62"/>
      <c r="X72" s="62"/>
    </row>
    <row r="73" spans="10:29" x14ac:dyDescent="0.2">
      <c r="W73" s="62"/>
      <c r="X73" s="62"/>
    </row>
    <row r="74" spans="10:29" x14ac:dyDescent="0.2">
      <c r="W74" s="62"/>
      <c r="X74" s="62"/>
    </row>
    <row r="75" spans="10:29" x14ac:dyDescent="0.2">
      <c r="W75" s="62"/>
      <c r="X75" s="62"/>
    </row>
    <row r="76" spans="10:29" x14ac:dyDescent="0.2">
      <c r="W76" s="62"/>
      <c r="X76" s="62"/>
    </row>
    <row r="77" spans="10:29" x14ac:dyDescent="0.2">
      <c r="W77" s="62"/>
      <c r="X77" s="62"/>
    </row>
    <row r="78" spans="10:29" x14ac:dyDescent="0.2">
      <c r="W78" s="62"/>
      <c r="X78" s="62"/>
    </row>
    <row r="79" spans="10:29" x14ac:dyDescent="0.2">
      <c r="W79" s="62"/>
      <c r="X79" s="62"/>
    </row>
    <row r="80" spans="10:29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23" priority="3" operator="equal">
      <formula>FALSE</formula>
    </cfRule>
  </conditionalFormatting>
  <conditionalFormatting sqref="M34:X34">
    <cfRule type="expression" dxfId="22" priority="2">
      <formula>ISNUMBER(MATCH($P34,$AC$34:$AC$69,0))</formula>
    </cfRule>
  </conditionalFormatting>
  <conditionalFormatting sqref="M35:X69">
    <cfRule type="expression" dxfId="21" priority="1">
      <formula>ISNUMBER(MATCH($P35,$AC$34:$AC$69,0))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0.710937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1.5173735133039257E-3</v>
      </c>
      <c r="H3" s="53">
        <f>IF(G3&gt;=0,ROUNDDOWN(G3*10,2)/10,ROUNDUP(G3*10,2)/10)</f>
        <v>1E-3</v>
      </c>
      <c r="I3" s="82">
        <f>MAX(_xll.ohPack(Data!$J$4:INDEX(Fwd1M,MATCH(E3+1,SettlementDates,1),1)))</f>
        <v>4.8479999999974785E-3</v>
      </c>
      <c r="J3" s="53">
        <f t="shared" ref="J3:J16" si="2">IF(I3-G3&gt;1%,(QUOTIENT(I3*10000,50)+1)*0.5%,(QUOTIENT(I3*10000,10)+1)*0.1%)</f>
        <v>5.0000000000000001E-3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MIN(_xll.ohPack(Data!$J$4:INDEX(Fwd1M,MATCH(E4+1,SettlementDates,1),1)))</f>
        <v>1.5173735133039257E-3</v>
      </c>
      <c r="H4" s="54">
        <f t="shared" ref="H4:H16" si="4">IF(G4&gt;=0,ROUNDDOWN(G4*10,2)/10,ROUNDUP(G4*10,2)/10)</f>
        <v>1E-3</v>
      </c>
      <c r="I4" s="83">
        <f>MAX(_xll.ohPack(Data!$J$4:INDEX(Fwd1M,MATCH(E4+1,SettlementDates,1),1)))</f>
        <v>4.8479999999974785E-3</v>
      </c>
      <c r="J4" s="54">
        <f t="shared" si="2"/>
        <v>5.0000000000000001E-3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44382</v>
      </c>
      <c r="F5" s="77">
        <f t="shared" si="1"/>
        <v>6</v>
      </c>
      <c r="G5" s="83">
        <f>MIN(_xll.ohPack(Data!$J$4:INDEX(Fwd1M,MATCH(E5+1,SettlementDates,1),1)))</f>
        <v>1.5173735133039257E-3</v>
      </c>
      <c r="H5" s="54">
        <f t="shared" si="4"/>
        <v>1E-3</v>
      </c>
      <c r="I5" s="83">
        <f>MAX(_xll.ohPack(Data!$J$4:INDEX(Fwd1M,MATCH(E5+1,SettlementDates,1),1)))</f>
        <v>6.496730080865004E-3</v>
      </c>
      <c r="J5" s="54">
        <f t="shared" si="2"/>
        <v>7.0000000000000001E-3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MIN(_xll.ohPack(Data!$J$4:INDEX(Fwd1M,MATCH(E6+1,SettlementDates,1),1)))</f>
        <v>1.5173735133039257E-3</v>
      </c>
      <c r="H6" s="54">
        <f t="shared" si="4"/>
        <v>1E-3</v>
      </c>
      <c r="I6" s="83">
        <f>MAX(_xll.ohPack(Data!$J$4:INDEX(Fwd1M,MATCH(E6+1,SettlementDates,1),1)))</f>
        <v>1.406261072837872E-2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MIN(_xll.ohPack(Data!$J$4:INDEX(Fwd1M,MATCH(E7+1,SettlementDates,1),1)))</f>
        <v>1.5173735133039257E-3</v>
      </c>
      <c r="H7" s="54">
        <f t="shared" si="4"/>
        <v>1E-3</v>
      </c>
      <c r="I7" s="83">
        <f>MAX(_xll.ohPack(Data!$J$4:INDEX(Fwd1M,MATCH(E7+1,SettlementDates,1),1)))</f>
        <v>1.4680701106893025E-2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MIN(_xll.ohPack(Data!$J$4:INDEX(Fwd1M,MATCH(E8+1,SettlementDates,1),1)))</f>
        <v>1.5173735133039257E-3</v>
      </c>
      <c r="H8" s="54">
        <f t="shared" si="4"/>
        <v>1E-3</v>
      </c>
      <c r="I8" s="83">
        <f>MAX(_xll.ohPack(Data!$J$4:INDEX(Fwd1M,MATCH(E8+1,SettlementDates,1),1)))</f>
        <v>1.4680701106893025E-2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MIN(_xll.ohPack(Data!$J$4:INDEX(Fwd1M,MATCH(E9+1,SettlementDates,1),1)))</f>
        <v>1.5173735133039257E-3</v>
      </c>
      <c r="H9" s="55">
        <f t="shared" si="4"/>
        <v>1E-3</v>
      </c>
      <c r="I9" s="84">
        <f>MAX(_xll.ohPack(Data!$J$4:INDEX(Fwd1M,MATCH(E9+1,SettlementDates,1),1)))</f>
        <v>1.4680701106893025E-2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MIN(_xll.ohPack(Data!$N$4:INDEX(ONFwd1M,MATCH(E10+1,SettlementDates,1),1)))</f>
        <v>1.4727179529461232E-3</v>
      </c>
      <c r="H10" s="54">
        <f t="shared" si="4"/>
        <v>1E-3</v>
      </c>
      <c r="I10" s="83">
        <f>MAX(_xll.ohPack(Data!$N$4:INDEX(ONFwd1M,MATCH(E10+1,SettlementDates,1),1)))</f>
        <v>5.4578178108311004E-3</v>
      </c>
      <c r="J10" s="54">
        <f t="shared" si="2"/>
        <v>6.0000000000000001E-3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MIN(_xll.ohPack(Data!$N$4:INDEX(ONFwd1M,MATCH(E11+1,SettlementDates,1),1)))</f>
        <v>1.4727179529461232E-3</v>
      </c>
      <c r="H11" s="54">
        <f t="shared" si="4"/>
        <v>1E-3</v>
      </c>
      <c r="I11" s="83">
        <f>MAX(_xll.ohPack(Data!$N$4:INDEX(ONFwd1M,MATCH(E11+1,SettlementDates,1),1)))</f>
        <v>5.4578178108311004E-3</v>
      </c>
      <c r="J11" s="54">
        <f t="shared" si="2"/>
        <v>6.0000000000000001E-3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MIN(_xll.ohPack(Data!$N$4:INDEX(ONFwd1M,MATCH(E12+1,SettlementDates,1),1)))</f>
        <v>1.4727179529461232E-3</v>
      </c>
      <c r="H12" s="54">
        <f t="shared" si="4"/>
        <v>1E-3</v>
      </c>
      <c r="I12" s="83">
        <f>MAX(_xll.ohPack(Data!$N$4:INDEX(ONFwd1M,MATCH(E12+1,SettlementDates,1),1)))</f>
        <v>6.4076046235916895E-3</v>
      </c>
      <c r="J12" s="54">
        <f t="shared" si="2"/>
        <v>7.0000000000000001E-3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MIN(_xll.ohPack(Data!$N$4:INDEX(ONFwd1M,MATCH(E13+1,SettlementDates,1),1)))</f>
        <v>1.4727179529461232E-3</v>
      </c>
      <c r="H13" s="54">
        <f t="shared" si="4"/>
        <v>1E-3</v>
      </c>
      <c r="I13" s="83">
        <f>MAX(_xll.ohPack(Data!$N$4:INDEX(ONFwd1M,MATCH(E13+1,SettlementDates,1),1)))</f>
        <v>1.4022434653009341E-2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MIN(_xll.ohPack(Data!$N$4:INDEX(ONFwd1M,MATCH(E14+1,SettlementDates,1),1)))</f>
        <v>1.4727179529461232E-3</v>
      </c>
      <c r="H14" s="54">
        <f t="shared" si="4"/>
        <v>1E-3</v>
      </c>
      <c r="I14" s="83">
        <f>MAX(_xll.ohPack(Data!$N$4:INDEX(ONFwd1M,MATCH(E14+1,SettlementDates,1),1)))</f>
        <v>1.4671478613538236E-2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MIN(_xll.ohPack(Data!$N$4:INDEX(ONFwd1M,MATCH(E15+1,SettlementDates,1),1)))</f>
        <v>1.4727179529461232E-3</v>
      </c>
      <c r="H15" s="54">
        <f t="shared" si="4"/>
        <v>1E-3</v>
      </c>
      <c r="I15" s="83">
        <f>MAX(_xll.ohPack(Data!$N$4:INDEX(ONFwd1M,MATCH(E15+1,SettlementDates,1),1)))</f>
        <v>1.4671478613538236E-2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MIN(_xll.ohPack(Data!$N$4:INDEX(ONFwd1M,MATCH(E16+1,SettlementDates,1),1)))</f>
        <v>1.4727179529461232E-3</v>
      </c>
      <c r="H16" s="55">
        <f t="shared" si="4"/>
        <v>1E-3</v>
      </c>
      <c r="I16" s="84">
        <f>MAX(_xll.ohPack(Data!$N$4:INDEX(ONFwd1M,MATCH(E16+1,SettlementDates,1),1)))</f>
        <v>1.4671478613538236E-2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146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  <c r="AG22" s="104" t="s">
        <v>161</v>
      </c>
    </row>
    <row r="23" spans="3:33" x14ac:dyDescent="0.2">
      <c r="J23" s="62"/>
      <c r="K23" s="62"/>
      <c r="L23" s="62"/>
      <c r="M23" s="93" t="s">
        <v>60</v>
      </c>
      <c r="N23" s="93"/>
      <c r="O23" s="93" t="s">
        <v>63</v>
      </c>
      <c r="P23" s="93" t="str">
        <f t="shared" ref="P23:P33" si="6">Currency&amp;LEFT(O23,LEN(O23)-1)&amp;"X1S"&amp;QuoteSuffix</f>
        <v>GBP2X1S_Quote</v>
      </c>
      <c r="Q23" s="177"/>
      <c r="R23" s="105">
        <f t="shared" ref="R23:R33" si="7">EvaluationDate</f>
        <v>42556</v>
      </c>
      <c r="S23" s="105">
        <f>_xll.qlInterestRateIndexValueDate(AA23,R23)</f>
        <v>42556</v>
      </c>
      <c r="T23" s="105">
        <f>_xll.qlInterestRateIndexMaturity(AA23,S23)</f>
        <v>42618</v>
      </c>
      <c r="U23" s="96">
        <f ca="1">_xll.qlIndexFixing(AA23,R23,,_xll.ohTrigger(Trigger,Trigger1M,InterestRatesTrigger))</f>
        <v>3.6400000000005855E-3</v>
      </c>
      <c r="V23" s="96">
        <f ca="1">_xll.qlQuoteValue(P23,_xll.ohTrigger(Trigger,Trigger1M,InterestRatesTrigger))</f>
        <v>3.64E-3</v>
      </c>
      <c r="W23" s="96" t="b">
        <f ca="1">NOT(ISERROR(V23))</f>
        <v>1</v>
      </c>
      <c r="X23" s="178">
        <f ca="1">(U23-V23)*10000</f>
        <v>5.8546917314217239E-12</v>
      </c>
      <c r="Y23" s="52" t="b">
        <f ca="1">ABS(X23)&lt;=ABS('General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obj_003ab#0001</v>
      </c>
      <c r="AC23" s="103" t="s">
        <v>33</v>
      </c>
      <c r="AD23" s="103" t="s">
        <v>112</v>
      </c>
      <c r="AE23" s="104" t="s">
        <v>158</v>
      </c>
      <c r="AG23" s="93" t="str">
        <f t="array" ref="AG23:AG75">_xll.ohGroupList("GBP1M_instruments",Trigger1M)</f>
        <v>GBP1MD_SYNTH1M_Quote</v>
      </c>
    </row>
    <row r="24" spans="3:33" x14ac:dyDescent="0.2">
      <c r="M24" s="94" t="s">
        <v>60</v>
      </c>
      <c r="N24" s="94"/>
      <c r="O24" s="94" t="s">
        <v>31</v>
      </c>
      <c r="P24" s="94" t="str">
        <f t="shared" si="6"/>
        <v>GBP3X1S_Quote</v>
      </c>
      <c r="Q24" s="163"/>
      <c r="R24" s="106">
        <f t="shared" si="7"/>
        <v>42556</v>
      </c>
      <c r="S24" s="106">
        <f>_xll.qlInterestRateIndexValueDate(AA24,R24)</f>
        <v>42556</v>
      </c>
      <c r="T24" s="106">
        <f>_xll.qlInterestRateIndexMaturity(AA24,S24)</f>
        <v>42648</v>
      </c>
      <c r="U24" s="97">
        <f ca="1">_xll.qlIndexFixing(AA24,R24,,_xll.ohTrigger(Trigger,Trigger1M,InterestRatesTrigger))</f>
        <v>3.0499999999994789E-3</v>
      </c>
      <c r="V24" s="97">
        <f ca="1">_xll.qlQuoteValue(P24,_xll.ohTrigger(Trigger,Trigger1M,InterestRatesTrigger))</f>
        <v>3.0500000000000006E-3</v>
      </c>
      <c r="W24" s="97" t="b">
        <f t="shared" ref="W24:W33" ca="1" si="8">NOT(ISERROR(V24))</f>
        <v>1</v>
      </c>
      <c r="X24" s="133">
        <f t="shared" ref="X24:X33" ca="1" si="9">(U24-V24)*10000</f>
        <v>-5.2171808540002473E-12</v>
      </c>
      <c r="Y24" s="50" t="b">
        <f ca="1">ABS(X24)&lt;=ABS('General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obj_003b0#0002</v>
      </c>
      <c r="AG24" s="94" t="str">
        <v>GBP2X1S_Quote</v>
      </c>
    </row>
    <row r="25" spans="3:33" x14ac:dyDescent="0.2">
      <c r="M25" s="94" t="s">
        <v>60</v>
      </c>
      <c r="N25" s="94"/>
      <c r="O25" s="94" t="s">
        <v>64</v>
      </c>
      <c r="P25" s="94" t="str">
        <f t="shared" si="6"/>
        <v>GBP4X1S_Quote</v>
      </c>
      <c r="Q25" s="163"/>
      <c r="R25" s="106">
        <f t="shared" si="7"/>
        <v>42556</v>
      </c>
      <c r="S25" s="106">
        <f>_xll.qlInterestRateIndexValueDate(AA25,R25)</f>
        <v>42556</v>
      </c>
      <c r="T25" s="106">
        <f>_xll.qlInterestRateIndexMaturity(AA25,S25)</f>
        <v>42681</v>
      </c>
      <c r="U25" s="97">
        <f ca="1">_xll.qlIndexFixing(AA25,R25,,_xll.ohTrigger(Trigger,Trigger1M,InterestRatesTrigger))</f>
        <v>2.6500000000000894E-3</v>
      </c>
      <c r="V25" s="97">
        <f ca="1">_xll.qlQuoteValue(P25,_xll.ohTrigger(Trigger,Trigger1M,InterestRatesTrigger))</f>
        <v>2.65E-3</v>
      </c>
      <c r="W25" s="97" t="b">
        <f t="shared" ca="1" si="8"/>
        <v>1</v>
      </c>
      <c r="X25" s="133">
        <f t="shared" ca="1" si="9"/>
        <v>8.9338259012805565E-13</v>
      </c>
      <c r="Y25" s="50" t="b">
        <f ca="1">ABS(X25)&lt;=ABS('General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obj_0037a#0002</v>
      </c>
      <c r="AG25" s="94" t="str">
        <v>GBP3X1S_Quote</v>
      </c>
    </row>
    <row r="26" spans="3:33" x14ac:dyDescent="0.2">
      <c r="M26" s="94" t="s">
        <v>60</v>
      </c>
      <c r="N26" s="94"/>
      <c r="O26" s="94" t="s">
        <v>65</v>
      </c>
      <c r="P26" s="94" t="str">
        <f t="shared" si="6"/>
        <v>GBP5X1S_Quote</v>
      </c>
      <c r="Q26" s="163"/>
      <c r="R26" s="106">
        <f t="shared" si="7"/>
        <v>42556</v>
      </c>
      <c r="S26" s="106">
        <f>_xll.qlInterestRateIndexValueDate(AA26,R26)</f>
        <v>42556</v>
      </c>
      <c r="T26" s="106">
        <f>_xll.qlInterestRateIndexMaturity(AA26,S26)</f>
        <v>42709</v>
      </c>
      <c r="U26" s="97">
        <f ca="1">_xll.qlIndexFixing(AA26,R26,,_xll.ohTrigger(Trigger,Trigger1M,InterestRatesTrigger))</f>
        <v>2.5000000000003127E-3</v>
      </c>
      <c r="V26" s="97">
        <f ca="1">_xll.qlQuoteValue(P26,_xll.ohTrigger(Trigger,Trigger1M,InterestRatesTrigger))</f>
        <v>2.5000000000000001E-3</v>
      </c>
      <c r="W26" s="97" t="b">
        <f t="shared" ca="1" si="8"/>
        <v>1</v>
      </c>
      <c r="X26" s="133">
        <f t="shared" ca="1" si="9"/>
        <v>3.1268390654481948E-12</v>
      </c>
      <c r="Y26" s="50" t="b">
        <f ca="1">ABS(X26)&lt;=ABS('General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obj_00386#0002</v>
      </c>
      <c r="AG26" s="94" t="str">
        <v>GBP4X1S_Quote</v>
      </c>
    </row>
    <row r="27" spans="3:33" x14ac:dyDescent="0.2">
      <c r="M27" s="94" t="s">
        <v>60</v>
      </c>
      <c r="N27" s="94"/>
      <c r="O27" s="94" t="s">
        <v>32</v>
      </c>
      <c r="P27" s="94" t="str">
        <f t="shared" si="6"/>
        <v>GBP6X1S_Quote</v>
      </c>
      <c r="Q27" s="163"/>
      <c r="R27" s="106">
        <f t="shared" si="7"/>
        <v>42556</v>
      </c>
      <c r="S27" s="106">
        <f>_xll.qlInterestRateIndexValueDate(AA27,R27)</f>
        <v>42556</v>
      </c>
      <c r="T27" s="106">
        <f>_xll.qlInterestRateIndexMaturity(AA27,S27)</f>
        <v>42740</v>
      </c>
      <c r="U27" s="97">
        <f ca="1">_xll.qlIndexFixing(AA27,R27,,_xll.ohTrigger(Trigger,Trigger1M,InterestRatesTrigger))</f>
        <v>2.3699999999999615E-3</v>
      </c>
      <c r="V27" s="97">
        <f ca="1">_xll.qlQuoteValue(P27,_xll.ohTrigger(Trigger,Trigger1M,InterestRatesTrigger))</f>
        <v>2.3700000000000006E-3</v>
      </c>
      <c r="W27" s="97" t="b">
        <f t="shared" ca="1" si="8"/>
        <v>1</v>
      </c>
      <c r="X27" s="133">
        <f t="shared" ca="1" si="9"/>
        <v>-3.903127820947816E-13</v>
      </c>
      <c r="Y27" s="50" t="b">
        <f ca="1">ABS(X27)&lt;=ABS('General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obj_00388#0002</v>
      </c>
      <c r="AG27" s="94" t="str">
        <v>GBP6X1S_Quote</v>
      </c>
    </row>
    <row r="28" spans="3:33" x14ac:dyDescent="0.2">
      <c r="M28" s="94" t="s">
        <v>60</v>
      </c>
      <c r="N28" s="94"/>
      <c r="O28" s="94" t="s">
        <v>66</v>
      </c>
      <c r="P28" s="94" t="str">
        <f t="shared" si="6"/>
        <v>GBP7X1S_Quote</v>
      </c>
      <c r="Q28" s="163"/>
      <c r="R28" s="106">
        <f t="shared" si="7"/>
        <v>42556</v>
      </c>
      <c r="S28" s="106">
        <f>_xll.qlInterestRateIndexValueDate(AA28,R28)</f>
        <v>42556</v>
      </c>
      <c r="T28" s="106">
        <f>_xll.qlInterestRateIndexMaturity(AA28,S28)</f>
        <v>42772</v>
      </c>
      <c r="U28" s="97">
        <f ca="1">_xll.qlIndexFixing(AA28,R28,,_xll.ohTrigger(Trigger,Trigger1M,InterestRatesTrigger))</f>
        <v>2.270000000000025E-3</v>
      </c>
      <c r="V28" s="97">
        <f ca="1">_xll.qlQuoteValue(P28,_xll.ohTrigger(Trigger,Trigger1M,InterestRatesTrigger))</f>
        <v>2.2700000000000003E-3</v>
      </c>
      <c r="W28" s="97" t="b">
        <f t="shared" ca="1" si="8"/>
        <v>1</v>
      </c>
      <c r="X28" s="133">
        <f t="shared" ca="1" si="9"/>
        <v>2.4719809532669501E-13</v>
      </c>
      <c r="Y28" s="50" t="b">
        <f ca="1">ABS(X28)&lt;=ABS('General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obj_00383#0002</v>
      </c>
      <c r="AG28" s="94" t="str">
        <v>GBP8X1S_Quote</v>
      </c>
    </row>
    <row r="29" spans="3:33" x14ac:dyDescent="0.2">
      <c r="M29" s="94" t="s">
        <v>60</v>
      </c>
      <c r="N29" s="94"/>
      <c r="O29" s="94" t="s">
        <v>67</v>
      </c>
      <c r="P29" s="94" t="str">
        <f t="shared" si="6"/>
        <v>GBP8X1S_Quote</v>
      </c>
      <c r="Q29" s="163"/>
      <c r="R29" s="106">
        <f t="shared" si="7"/>
        <v>42556</v>
      </c>
      <c r="S29" s="106">
        <f>_xll.qlInterestRateIndexValueDate(AA29,R29)</f>
        <v>42556</v>
      </c>
      <c r="T29" s="106">
        <f>_xll.qlInterestRateIndexMaturity(AA29,S29)</f>
        <v>42800</v>
      </c>
      <c r="U29" s="97">
        <f ca="1">_xll.qlIndexFixing(AA29,R29,,_xll.ohTrigger(Trigger,Trigger1M,InterestRatesTrigger))</f>
        <v>2.1900000000002005E-3</v>
      </c>
      <c r="V29" s="97">
        <f ca="1">_xll.qlQuoteValue(P29,_xll.ohTrigger(Trigger,Trigger1M,InterestRatesTrigger))</f>
        <v>2.1900000000000001E-3</v>
      </c>
      <c r="W29" s="97" t="b">
        <f t="shared" ca="1" si="8"/>
        <v>1</v>
      </c>
      <c r="X29" s="133">
        <f t="shared" ca="1" si="9"/>
        <v>2.0036056147532122E-12</v>
      </c>
      <c r="Y29" s="50" t="b">
        <f ca="1">ABS(X29)&lt;=ABS('General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obj_00379#0002</v>
      </c>
      <c r="AG29" s="94" t="str">
        <v>GBP9X1S_Quote</v>
      </c>
    </row>
    <row r="30" spans="3:33" x14ac:dyDescent="0.2">
      <c r="M30" s="94" t="s">
        <v>60</v>
      </c>
      <c r="N30" s="94"/>
      <c r="O30" s="94" t="s">
        <v>68</v>
      </c>
      <c r="P30" s="94" t="str">
        <f t="shared" si="6"/>
        <v>GBP9X1S_Quote</v>
      </c>
      <c r="Q30" s="163"/>
      <c r="R30" s="106">
        <f t="shared" si="7"/>
        <v>42556</v>
      </c>
      <c r="S30" s="106">
        <f>_xll.qlInterestRateIndexValueDate(AA30,R30)</f>
        <v>42556</v>
      </c>
      <c r="T30" s="106">
        <f>_xll.qlInterestRateIndexMaturity(AA30,S30)</f>
        <v>42830</v>
      </c>
      <c r="U30" s="97">
        <f ca="1">_xll.qlIndexFixing(AA30,R30,,_xll.ohTrigger(Trigger,Trigger1M,InterestRatesTrigger))</f>
        <v>2.1199999999998095E-3</v>
      </c>
      <c r="V30" s="97">
        <f ca="1">_xll.qlQuoteValue(P30,_xll.ohTrigger(Trigger,Trigger1M,InterestRatesTrigger))</f>
        <v>2.1200000000000004E-3</v>
      </c>
      <c r="W30" s="97" t="b">
        <f t="shared" ca="1" si="8"/>
        <v>1</v>
      </c>
      <c r="X30" s="133">
        <f t="shared" ca="1" si="9"/>
        <v>-1.9081958235744878E-12</v>
      </c>
      <c r="Y30" s="50" t="b">
        <f ca="1">ABS(X30)&lt;=ABS('General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obj_00396#0002</v>
      </c>
      <c r="AG30" s="94" t="str">
        <v>GBP10X1S_Quote</v>
      </c>
    </row>
    <row r="31" spans="3:33" x14ac:dyDescent="0.2">
      <c r="M31" s="94" t="s">
        <v>60</v>
      </c>
      <c r="N31" s="94"/>
      <c r="O31" s="94" t="s">
        <v>69</v>
      </c>
      <c r="P31" s="94" t="str">
        <f t="shared" si="6"/>
        <v>GBP10X1S_Quote</v>
      </c>
      <c r="Q31" s="163"/>
      <c r="R31" s="106">
        <f t="shared" si="7"/>
        <v>42556</v>
      </c>
      <c r="S31" s="106">
        <f>_xll.qlInterestRateIndexValueDate(AA31,R31)</f>
        <v>42556</v>
      </c>
      <c r="T31" s="106">
        <f>_xll.qlInterestRateIndexMaturity(AA31,S31)</f>
        <v>42860</v>
      </c>
      <c r="U31" s="97">
        <f ca="1">_xll.qlIndexFixing(AA31,R31,,_xll.ohTrigger(Trigger,Trigger1M,InterestRatesTrigger))</f>
        <v>2.0700000000000874E-3</v>
      </c>
      <c r="V31" s="97">
        <f ca="1">_xll.qlQuoteValue(P31,_xll.ohTrigger(Trigger,Trigger1M,InterestRatesTrigger))</f>
        <v>2.0700000000000002E-3</v>
      </c>
      <c r="W31" s="97" t="b">
        <f t="shared" ca="1" si="8"/>
        <v>1</v>
      </c>
      <c r="X31" s="133">
        <f t="shared" ca="1" si="9"/>
        <v>8.7169854667834556E-13</v>
      </c>
      <c r="Y31" s="50" t="b">
        <f ca="1">ABS(X31)&lt;=ABS('General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obj_003d2#0002</v>
      </c>
      <c r="AG31" s="94" t="str">
        <v>GBP11X1S_Quote</v>
      </c>
    </row>
    <row r="32" spans="3:33" x14ac:dyDescent="0.2">
      <c r="M32" s="94" t="s">
        <v>60</v>
      </c>
      <c r="N32" s="94"/>
      <c r="O32" s="94" t="s">
        <v>70</v>
      </c>
      <c r="P32" s="94" t="str">
        <f t="shared" si="6"/>
        <v>GBP11X1S_Quote</v>
      </c>
      <c r="Q32" s="163"/>
      <c r="R32" s="106">
        <f t="shared" si="7"/>
        <v>42556</v>
      </c>
      <c r="S32" s="106">
        <f>_xll.qlInterestRateIndexValueDate(AA32,R32)</f>
        <v>42556</v>
      </c>
      <c r="T32" s="106">
        <f>_xll.qlInterestRateIndexMaturity(AA32,S32)</f>
        <v>42891</v>
      </c>
      <c r="U32" s="97">
        <f ca="1">_xll.qlIndexFixing(AA32,R32,,_xll.ohTrigger(Trigger,Trigger1M,InterestRatesTrigger))</f>
        <v>2.0199999999998843E-3</v>
      </c>
      <c r="V32" s="97">
        <f ca="1">_xll.qlQuoteValue(P32,_xll.ohTrigger(Trigger,Trigger1M,InterestRatesTrigger))</f>
        <v>2.0200000000000001E-3</v>
      </c>
      <c r="W32" s="97" t="b">
        <f t="shared" ca="1" si="8"/>
        <v>1</v>
      </c>
      <c r="X32" s="133">
        <f t="shared" ca="1" si="9"/>
        <v>-1.1579279202145187E-12</v>
      </c>
      <c r="Y32" s="50" t="b">
        <f ca="1">ABS(X32)&lt;=ABS('General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obj_00399#0002</v>
      </c>
      <c r="AG32" s="94" t="str">
        <v>GBP12X1S_Quote</v>
      </c>
    </row>
    <row r="33" spans="13:64" x14ac:dyDescent="0.2">
      <c r="M33" s="95" t="s">
        <v>60</v>
      </c>
      <c r="N33" s="95"/>
      <c r="O33" s="95" t="s">
        <v>106</v>
      </c>
      <c r="P33" s="95" t="str">
        <f t="shared" si="6"/>
        <v>GBP12X1S_Quote</v>
      </c>
      <c r="Q33" s="164"/>
      <c r="R33" s="107">
        <f t="shared" si="7"/>
        <v>42556</v>
      </c>
      <c r="S33" s="107">
        <f>_xll.qlInterestRateIndexValueDate(AA33,R33)</f>
        <v>42556</v>
      </c>
      <c r="T33" s="107">
        <f>_xll.qlInterestRateIndexMaturity(AA33,S33)</f>
        <v>42921</v>
      </c>
      <c r="U33" s="98">
        <f ca="1">_xll.qlIndexFixing(AA33,R33,,_xll.ohTrigger(Trigger,Trigger1M,InterestRatesTrigger))</f>
        <v>1.980000000000082E-3</v>
      </c>
      <c r="V33" s="98">
        <f ca="1">_xll.qlQuoteValue(P33,_xll.ohTrigger(Trigger,Trigger1M,InterestRatesTrigger))</f>
        <v>1.98E-3</v>
      </c>
      <c r="W33" s="98" t="b">
        <f t="shared" ca="1" si="8"/>
        <v>1</v>
      </c>
      <c r="X33" s="179">
        <f t="shared" ca="1" si="9"/>
        <v>8.1965684239904135E-13</v>
      </c>
      <c r="Y33" s="51" t="b">
        <f ca="1">ABS(X33)&lt;=ABS('General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obj_003a0#0002</v>
      </c>
      <c r="AG33" s="94" t="str">
        <v>GBPSB6L2Y_Quote</v>
      </c>
    </row>
    <row r="34" spans="13:64" x14ac:dyDescent="0.2">
      <c r="R34" s="63"/>
      <c r="S34" s="63"/>
      <c r="T34" s="63"/>
      <c r="U34" s="63"/>
      <c r="V34" s="63"/>
      <c r="AG34" s="94" t="str">
        <v>GBPSB6L3Y_Quote</v>
      </c>
    </row>
    <row r="35" spans="13:64" x14ac:dyDescent="0.2">
      <c r="R35" s="63"/>
      <c r="S35" s="63"/>
      <c r="T35" s="63"/>
      <c r="U35" s="63"/>
      <c r="V35" s="63"/>
      <c r="AG35" s="94" t="str">
        <v>GBPSB6L4Y_Quote</v>
      </c>
    </row>
    <row r="36" spans="13:64" x14ac:dyDescent="0.2">
      <c r="R36" s="63"/>
      <c r="S36" s="63"/>
      <c r="T36" s="63"/>
      <c r="U36" s="63"/>
      <c r="V36" s="63"/>
      <c r="AG36" s="94" t="str">
        <v>GBPSB6L5Y_Quote</v>
      </c>
    </row>
    <row r="37" spans="13:64" x14ac:dyDescent="0.2">
      <c r="R37" s="63"/>
      <c r="S37" s="63"/>
      <c r="T37" s="63"/>
      <c r="U37" s="63"/>
      <c r="V37" s="63"/>
      <c r="AG37" s="94" t="str">
        <v>GBPSB6L6Y_Quote</v>
      </c>
    </row>
    <row r="38" spans="13:64" x14ac:dyDescent="0.2">
      <c r="R38" s="63"/>
      <c r="S38" s="63"/>
      <c r="T38" s="63"/>
      <c r="U38" s="63"/>
      <c r="V38" s="63"/>
      <c r="AG38" s="94" t="str">
        <v>GBPSB6L7Y_Quote</v>
      </c>
    </row>
    <row r="39" spans="13:64" x14ac:dyDescent="0.2">
      <c r="R39" s="63"/>
      <c r="S39" s="63"/>
      <c r="T39" s="63"/>
      <c r="U39" s="63"/>
      <c r="V39" s="63"/>
      <c r="AG39" s="94" t="str">
        <v>GBPSB6L8Y_Quote</v>
      </c>
    </row>
    <row r="40" spans="13:64" x14ac:dyDescent="0.2">
      <c r="R40" s="63"/>
      <c r="S40" s="63"/>
      <c r="T40" s="63"/>
      <c r="U40" s="63"/>
      <c r="V40" s="63"/>
      <c r="AG40" s="94" t="str">
        <v>GBPSB6L9Y_Quote</v>
      </c>
    </row>
    <row r="41" spans="13:64" x14ac:dyDescent="0.2">
      <c r="R41" s="63"/>
      <c r="S41" s="63"/>
      <c r="T41" s="63"/>
      <c r="U41" s="63"/>
      <c r="V41" s="63"/>
      <c r="AG41" s="94" t="str">
        <v>GBPSB6L10Y_Quote</v>
      </c>
    </row>
    <row r="42" spans="13:64" x14ac:dyDescent="0.2">
      <c r="R42" s="63"/>
      <c r="S42" s="63"/>
      <c r="T42" s="63"/>
      <c r="U42" s="63"/>
      <c r="V42" s="63"/>
      <c r="AG42" s="94" t="str">
        <v>GBPSB6L12Y_Quote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Q43" s="180"/>
      <c r="R43" s="63"/>
      <c r="S43" s="63"/>
      <c r="T43" s="63"/>
      <c r="U43" s="63"/>
      <c r="V43" s="63"/>
      <c r="AG43" s="94" t="str">
        <v>GBPSB6L15Y_Quote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Q44" s="180"/>
      <c r="R44" s="63"/>
      <c r="S44" s="63"/>
      <c r="T44" s="63"/>
      <c r="U44" s="63"/>
      <c r="V44" s="63"/>
      <c r="AG44" s="94" t="str">
        <v>GBPSB6L20Y_Quote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R45" s="63"/>
      <c r="S45" s="63"/>
      <c r="T45" s="63"/>
      <c r="U45" s="63"/>
      <c r="V45" s="63"/>
      <c r="AG45" s="94" t="str">
        <v>GBPSB6L25Y_Quote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R46" s="63"/>
      <c r="S46" s="63"/>
      <c r="T46" s="63"/>
      <c r="U46" s="63"/>
      <c r="V46" s="63"/>
      <c r="AG46" s="94" t="str">
        <v>GBPSB6L30Y_Quote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R47" s="63"/>
      <c r="S47" s="63"/>
      <c r="T47" s="63"/>
      <c r="U47" s="63"/>
      <c r="V47" s="63"/>
      <c r="AG47" s="94" t="str">
        <v>GBPSB6L40Y_Quote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R48" s="63"/>
      <c r="S48" s="63"/>
      <c r="T48" s="63"/>
      <c r="U48" s="63"/>
      <c r="V48" s="63"/>
      <c r="AG48" s="94" t="str">
        <v>GBPSB6L50Y_Quote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G49" s="94" t="str">
        <v>GBPSB6L60Y_Quote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G50" s="94" t="str">
        <v/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G51" s="94" t="str">
        <v/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G52" s="94" t="str">
        <v/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  <c r="AG53" s="94" t="str">
        <v/>
      </c>
    </row>
    <row r="54" spans="18:65" x14ac:dyDescent="0.2">
      <c r="R54" s="63"/>
      <c r="S54" s="63"/>
      <c r="T54" s="63"/>
      <c r="U54" s="63"/>
      <c r="V54" s="63"/>
      <c r="AG54" s="94" t="str">
        <v/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G55" s="94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G56" s="94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G57" s="94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G58" s="94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G59" s="94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G60" s="94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G61" s="94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G62" s="94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G63" s="94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G64" s="94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G65" s="94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G66" s="94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  <c r="AG67" s="94" t="str">
        <v/>
      </c>
    </row>
    <row r="68" spans="18:66" x14ac:dyDescent="0.2">
      <c r="R68" s="63"/>
      <c r="S68" s="63"/>
      <c r="T68" s="63"/>
      <c r="U68" s="63"/>
      <c r="V68" s="63"/>
      <c r="AG68" s="94" t="str">
        <v/>
      </c>
    </row>
    <row r="69" spans="18:66" x14ac:dyDescent="0.2">
      <c r="R69" s="63"/>
      <c r="S69" s="63"/>
      <c r="T69" s="63"/>
      <c r="U69" s="63"/>
      <c r="V69" s="63"/>
      <c r="AG69" s="94" t="str">
        <v/>
      </c>
    </row>
    <row r="70" spans="18:66" x14ac:dyDescent="0.2">
      <c r="R70" s="63"/>
      <c r="S70" s="63"/>
      <c r="T70" s="63"/>
      <c r="U70" s="63"/>
      <c r="V70" s="63"/>
      <c r="AG70" s="94" t="str">
        <v/>
      </c>
    </row>
    <row r="71" spans="18:66" x14ac:dyDescent="0.2">
      <c r="R71" s="63"/>
      <c r="S71" s="63"/>
      <c r="T71" s="63"/>
      <c r="U71" s="63"/>
      <c r="V71" s="63"/>
      <c r="AG71" s="94" t="str">
        <v/>
      </c>
    </row>
    <row r="72" spans="18:66" x14ac:dyDescent="0.2">
      <c r="R72" s="63"/>
      <c r="S72" s="63"/>
      <c r="T72" s="63"/>
      <c r="U72" s="63"/>
      <c r="V72" s="63"/>
      <c r="AG72" s="94" t="str">
        <v/>
      </c>
    </row>
    <row r="73" spans="18:66" x14ac:dyDescent="0.2">
      <c r="R73" s="63"/>
      <c r="S73" s="63"/>
      <c r="T73" s="63"/>
      <c r="U73" s="63"/>
      <c r="V73" s="63"/>
      <c r="AG73" s="94" t="str">
        <v/>
      </c>
    </row>
    <row r="74" spans="18:66" x14ac:dyDescent="0.2">
      <c r="R74" s="63"/>
      <c r="S74" s="63"/>
      <c r="T74" s="63"/>
      <c r="U74" s="63"/>
      <c r="V74" s="63"/>
      <c r="AG74" s="94" t="str">
        <v/>
      </c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G75" s="95" t="str">
        <v/>
      </c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20" priority="3" operator="equal">
      <formula>FALSE</formula>
    </cfRule>
  </conditionalFormatting>
  <conditionalFormatting sqref="M23:X23">
    <cfRule type="expression" dxfId="19" priority="2">
      <formula>ISNUMBER(MATCH($P23,$AG$23:$AG$75,0))</formula>
    </cfRule>
  </conditionalFormatting>
  <conditionalFormatting sqref="M24:X33">
    <cfRule type="expression" dxfId="18" priority="1">
      <formula>ISNUMBER(MATCH($P24,$AG$23:$AG$75,0))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2.7109375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2.5261301166078763E-3</v>
      </c>
      <c r="H3" s="53">
        <f>IF(G3&gt;=0,ROUNDDOWN(G3*10,2)/10,ROUNDUP(G3*10,2)/10)</f>
        <v>2E-3</v>
      </c>
      <c r="I3" s="82">
        <f>MAX(_xll.ohPack(Data!$K$4:INDEX(Fwd3M,MATCH(E3+1,SettlementDates,1),1)))</f>
        <v>5.162999999999804E-3</v>
      </c>
      <c r="J3" s="53">
        <f t="shared" ref="J3:J16" si="2">IF(I3-G3&gt;1%,(QUOTIENT(I3*10000,50)+1)*0.5%,(QUOTIENT(I3*10000,10)+1)*0.1%)</f>
        <v>6.0000000000000001E-3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43286</v>
      </c>
      <c r="F4" s="77">
        <f t="shared" si="1"/>
        <v>3</v>
      </c>
      <c r="G4" s="83">
        <f>MIN(_xll.ohPack(Data!$K$4:INDEX(Fwd3M,MATCH(E4+1,SettlementDates,1),1)))</f>
        <v>2.5261301166078763E-3</v>
      </c>
      <c r="H4" s="54">
        <f t="shared" ref="H4:H16" si="4">IF(G4&gt;=0,ROUNDDOWN(G4*10,2)/10,ROUNDUP(G4*10,2)/10)</f>
        <v>2E-3</v>
      </c>
      <c r="I4" s="83">
        <f>MAX(_xll.ohPack(Data!$K$4:INDEX(Fwd3M,MATCH(E4+1,SettlementDates,1),1)))</f>
        <v>5.162999999999804E-3</v>
      </c>
      <c r="J4" s="54">
        <f t="shared" si="2"/>
        <v>6.0000000000000001E-3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44382</v>
      </c>
      <c r="F5" s="77">
        <f t="shared" si="1"/>
        <v>6</v>
      </c>
      <c r="G5" s="83">
        <f>MIN(_xll.ohPack(Data!$K$4:INDEX(Fwd3M,MATCH(E5+1,SettlementDates,1),1)))</f>
        <v>2.5261301166078763E-3</v>
      </c>
      <c r="H5" s="54">
        <f t="shared" si="4"/>
        <v>2E-3</v>
      </c>
      <c r="I5" s="83">
        <f>MAX(_xll.ohPack(Data!$K$4:INDEX(Fwd3M,MATCH(E5+1,SettlementDates,1),1)))</f>
        <v>7.6797713776608897E-3</v>
      </c>
      <c r="J5" s="54">
        <f t="shared" si="2"/>
        <v>8.0000000000000002E-3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MIN(_xll.ohPack(Data!$K$4:INDEX(Fwd3M,MATCH(E6+1,SettlementDates,1),1)))</f>
        <v>2.5261301166078763E-3</v>
      </c>
      <c r="H6" s="54">
        <f t="shared" si="4"/>
        <v>2E-3</v>
      </c>
      <c r="I6" s="83">
        <f>MAX(_xll.ohPack(Data!$K$4:INDEX(Fwd3M,MATCH(E6+1,SettlementDates,1),1)))</f>
        <v>1.4619158162024578E-2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MIN(_xll.ohPack(Data!$K$4:INDEX(Fwd3M,MATCH(E7+1,SettlementDates,1),1)))</f>
        <v>2.5261301166078763E-3</v>
      </c>
      <c r="H7" s="54">
        <f t="shared" si="4"/>
        <v>2E-3</v>
      </c>
      <c r="I7" s="83">
        <f>MAX(_xll.ohPack(Data!$K$4:INDEX(Fwd3M,MATCH(E7+1,SettlementDates,1),1)))</f>
        <v>1.5177439216444011E-2</v>
      </c>
      <c r="J7" s="54">
        <f t="shared" si="2"/>
        <v>0.02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MIN(_xll.ohPack(Data!$K$4:INDEX(Fwd3M,MATCH(E8+1,SettlementDates,1),1)))</f>
        <v>2.5261301166078763E-3</v>
      </c>
      <c r="H8" s="54">
        <f t="shared" si="4"/>
        <v>2E-3</v>
      </c>
      <c r="I8" s="83">
        <f>MAX(_xll.ohPack(Data!$K$4:INDEX(Fwd3M,MATCH(E8+1,SettlementDates,1),1)))</f>
        <v>1.5177439216444011E-2</v>
      </c>
      <c r="J8" s="54">
        <f t="shared" si="2"/>
        <v>0.02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MIN(_xll.ohPack(Data!$K$4:INDEX(Fwd3M,MATCH(E9+1,SettlementDates,1),1)))</f>
        <v>2.5261301166078763E-3</v>
      </c>
      <c r="H9" s="55">
        <f t="shared" si="4"/>
        <v>2E-3</v>
      </c>
      <c r="I9" s="84">
        <f>MAX(_xll.ohPack(Data!$K$4:INDEX(Fwd3M,MATCH(E9+1,SettlementDates,1),1)))</f>
        <v>1.5177439216444011E-2</v>
      </c>
      <c r="J9" s="55">
        <f t="shared" si="2"/>
        <v>0.02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MIN(_xll.ohPack(Data!$O$4:INDEX(ONFwd3M,MATCH(E10+1,SettlementDates,1),1)))</f>
        <v>2.5126972314604146E-3</v>
      </c>
      <c r="H10" s="54">
        <f t="shared" si="4"/>
        <v>2E-3</v>
      </c>
      <c r="I10" s="83">
        <f>MAX(_xll.ohPack(Data!$O$4:INDEX(ONFwd3M,MATCH(E10+1,SettlementDates,1),1)))</f>
        <v>8.2232440649943062E-3</v>
      </c>
      <c r="J10" s="54">
        <f t="shared" si="2"/>
        <v>9.0000000000000011E-3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MIN(_xll.ohPack(Data!$O$4:INDEX(ONFwd3M,MATCH(E11+1,SettlementDates,1),1)))</f>
        <v>2.5126972314604146E-3</v>
      </c>
      <c r="H11" s="54">
        <f t="shared" si="4"/>
        <v>2E-3</v>
      </c>
      <c r="I11" s="83">
        <f>MAX(_xll.ohPack(Data!$O$4:INDEX(ONFwd3M,MATCH(E11+1,SettlementDates,1),1)))</f>
        <v>8.2232440649943062E-3</v>
      </c>
      <c r="J11" s="54">
        <f t="shared" si="2"/>
        <v>9.0000000000000011E-3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MIN(_xll.ohPack(Data!$O$4:INDEX(ONFwd3M,MATCH(E12+1,SettlementDates,1),1)))</f>
        <v>2.5126972314604146E-3</v>
      </c>
      <c r="H12" s="54">
        <f t="shared" si="4"/>
        <v>2E-3</v>
      </c>
      <c r="I12" s="83">
        <f>MAX(_xll.ohPack(Data!$O$4:INDEX(ONFwd3M,MATCH(E12+1,SettlementDates,1),1)))</f>
        <v>8.2232440649943062E-3</v>
      </c>
      <c r="J12" s="54">
        <f t="shared" si="2"/>
        <v>9.0000000000000011E-3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MIN(_xll.ohPack(Data!$O$4:INDEX(ONFwd3M,MATCH(E13+1,SettlementDates,1),1)))</f>
        <v>2.5126972314604146E-3</v>
      </c>
      <c r="H13" s="54">
        <f t="shared" si="4"/>
        <v>2E-3</v>
      </c>
      <c r="I13" s="83">
        <f>MAX(_xll.ohPack(Data!$O$4:INDEX(ONFwd3M,MATCH(E13+1,SettlementDates,1),1)))</f>
        <v>1.4499577223680005E-2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MIN(_xll.ohPack(Data!$O$4:INDEX(ONFwd3M,MATCH(E14+1,SettlementDates,1),1)))</f>
        <v>2.5126972314604146E-3</v>
      </c>
      <c r="H14" s="54">
        <f t="shared" si="4"/>
        <v>2E-3</v>
      </c>
      <c r="I14" s="83">
        <f>MAX(_xll.ohPack(Data!$O$4:INDEX(ONFwd3M,MATCH(E14+1,SettlementDates,1),1)))</f>
        <v>1.5150342917296111E-2</v>
      </c>
      <c r="J14" s="54">
        <f t="shared" si="2"/>
        <v>0.02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MIN(_xll.ohPack(Data!$O$4:INDEX(ONFwd3M,MATCH(E15+1,SettlementDates,1),1)))</f>
        <v>2.5126972314604146E-3</v>
      </c>
      <c r="H15" s="54">
        <f t="shared" si="4"/>
        <v>2E-3</v>
      </c>
      <c r="I15" s="83">
        <f>MAX(_xll.ohPack(Data!$O$4:INDEX(ONFwd3M,MATCH(E15+1,SettlementDates,1),1)))</f>
        <v>1.5150342917296111E-2</v>
      </c>
      <c r="J15" s="54">
        <f t="shared" si="2"/>
        <v>0.02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MIN(_xll.ohPack(Data!$O$4:INDEX(ONFwd3M,MATCH(E16+1,SettlementDates,1),1)))</f>
        <v>2.5126972314604146E-3</v>
      </c>
      <c r="H16" s="55">
        <f t="shared" si="4"/>
        <v>2E-3</v>
      </c>
      <c r="I16" s="84">
        <f>MAX(_xll.ohPack(Data!$O$4:INDEX(ONFwd3M,MATCH(E16+1,SettlementDates,1),1)))</f>
        <v>1.5150342917296111E-2</v>
      </c>
      <c r="J16" s="55">
        <f t="shared" si="2"/>
        <v>0.02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146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1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I22" s="99"/>
    </row>
    <row r="23" spans="3:35" x14ac:dyDescent="0.2">
      <c r="J23" s="62"/>
      <c r="K23" s="62"/>
      <c r="L23" s="62"/>
      <c r="M23" s="94" t="s">
        <v>149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GBP1x4F_Quote</v>
      </c>
      <c r="Q23" s="163"/>
      <c r="R23" s="106">
        <f>_xll.qlInterestRateIndexFixingDate(Index3M,S23)</f>
        <v>42587</v>
      </c>
      <c r="S23" s="106">
        <f>_xll.qlCalendarAdvance(Calendar,SettlementDate,N23,"mf",TRUE)</f>
        <v>42587</v>
      </c>
      <c r="T23" s="106">
        <f>_xll.qlCalendarAdvance(Calendar,SettlementDate,O23,"mf",TRUE)</f>
        <v>42681</v>
      </c>
      <c r="U23" s="97">
        <f ca="1">_xll.qlIndexFixing(Index3M,R23,TRUE,_xll.ohTrigger(Trigger,Trigger3M,InterestRatesTrigger))</f>
        <v>3.6419415177642565E-3</v>
      </c>
      <c r="V23" s="97">
        <f ca="1">IFERROR(_xll.qlQuoteValue(P23,_xll.ohTrigger(Trigger,Trigger3M,InterestRatesTrigger)),NA())</f>
        <v>3.64E-3</v>
      </c>
      <c r="W23" s="94" t="b">
        <f ca="1">NOT(ISERROR(V23))</f>
        <v>1</v>
      </c>
      <c r="X23" s="125">
        <f ca="1">(U23-V23)*10000</f>
        <v>1.9415177642564778E-2</v>
      </c>
      <c r="Y23" s="50" t="b">
        <f ca="1">ABS(X23)&lt;=ABS('General Settings'!$D$25)</f>
        <v>1</v>
      </c>
      <c r="AG23" s="127" t="e">
        <f>NA()</f>
        <v>#N/A</v>
      </c>
      <c r="AI23" s="93" t="str">
        <f t="array" ref="AI23:AI110">_xll.ohGroupList("GBP3M_instruments",Trigger3M)</f>
        <v>GBP1MD_SYNTH3M_Quote</v>
      </c>
    </row>
    <row r="24" spans="3:35" x14ac:dyDescent="0.2">
      <c r="M24" s="94" t="s">
        <v>149</v>
      </c>
      <c r="N24" s="94" t="s">
        <v>63</v>
      </c>
      <c r="O24" s="94" t="str">
        <f t="shared" si="6"/>
        <v>5M</v>
      </c>
      <c r="P24" s="94" t="str">
        <f t="shared" si="7"/>
        <v>GBP2x5F_Quote</v>
      </c>
      <c r="Q24" s="163"/>
      <c r="R24" s="106">
        <f>_xll.qlInterestRateIndexFixingDate(Index3M,S24)</f>
        <v>42618</v>
      </c>
      <c r="S24" s="106">
        <f>_xll.qlCalendarAdvance(Calendar,SettlementDate,N24,"mf",TRUE)</f>
        <v>42618</v>
      </c>
      <c r="T24" s="106">
        <f>_xll.qlCalendarAdvance(Calendar,SettlementDate,O24,"mf",TRUE)</f>
        <v>42709</v>
      </c>
      <c r="U24" s="97">
        <f ca="1">_xll.qlIndexFixing(Index3M,R24,TRUE,_xll.ohTrigger(Trigger,Trigger3M,InterestRatesTrigger))</f>
        <v>3.058694482454531E-3</v>
      </c>
      <c r="V24" s="97">
        <f ca="1">IFERROR(_xll.qlQuoteValue(P24,_xll.ohTrigger(Trigger,Trigger3M,InterestRatesTrigger)),NA())</f>
        <v>3.0300000000000006E-3</v>
      </c>
      <c r="W24" s="94" t="b">
        <f t="shared" ref="W24:W34" ca="1" si="8">NOT(ISERROR(V24))</f>
        <v>1</v>
      </c>
      <c r="X24" s="125">
        <f t="shared" ref="X24:X66" ca="1" si="9">(U24-V24)*10000</f>
        <v>0.28694482454530434</v>
      </c>
      <c r="Y24" s="50" t="b">
        <f ca="1">ABS(X24)&lt;=ABS('General Settings'!$D$25)</f>
        <v>1</v>
      </c>
      <c r="AG24" s="128" t="e">
        <f>NA()</f>
        <v>#N/A</v>
      </c>
      <c r="AI24" s="94" t="str">
        <v>GBP2MD_SYNTH3M_Quote</v>
      </c>
    </row>
    <row r="25" spans="3:35" x14ac:dyDescent="0.2">
      <c r="K25" s="121" t="b">
        <v>1</v>
      </c>
      <c r="M25" s="94" t="s">
        <v>149</v>
      </c>
      <c r="N25" s="94" t="s">
        <v>31</v>
      </c>
      <c r="O25" s="94" t="str">
        <f t="shared" si="6"/>
        <v>6M</v>
      </c>
      <c r="P25" s="94" t="str">
        <f t="shared" si="7"/>
        <v>GBP3x6F_Quote</v>
      </c>
      <c r="Q25" s="163"/>
      <c r="R25" s="106">
        <f>_xll.qlInterestRateIndexFixingDate(Index3M,S25)</f>
        <v>42648</v>
      </c>
      <c r="S25" s="106">
        <f>_xll.qlCalendarAdvance(Calendar,SettlementDate,N25,"mf",TRUE)</f>
        <v>42648</v>
      </c>
      <c r="T25" s="106">
        <f>_xll.qlCalendarAdvance(Calendar,SettlementDate,O25,"mf",TRUE)</f>
        <v>42740</v>
      </c>
      <c r="U25" s="97">
        <f ca="1">_xll.qlIndexFixing(Index3M,R25,TRUE,_xll.ohTrigger(Trigger,Trigger3M,InterestRatesTrigger))</f>
        <v>2.7190194640518317E-3</v>
      </c>
      <c r="V25" s="97">
        <f ca="1">IFERROR(_xll.qlQuoteValue(P25,_xll.ohTrigger(Trigger,Trigger3M,InterestRatesTrigger)),NA())</f>
        <v>2.8200000000000005E-3</v>
      </c>
      <c r="W25" s="94" t="b">
        <f t="shared" ca="1" si="8"/>
        <v>1</v>
      </c>
      <c r="X25" s="125">
        <f t="shared" ca="1" si="9"/>
        <v>-1.0098053594816874</v>
      </c>
      <c r="Y25" s="50" t="b">
        <f ca="1">ABS(X25)&lt;=ABS('General Settings'!$D$25)</f>
        <v>1</v>
      </c>
      <c r="AG25" s="128" t="e">
        <f>NA()</f>
        <v>#N/A</v>
      </c>
      <c r="AI25" s="94" t="str">
        <v>GBP3MD_SYNTH3M_Quote</v>
      </c>
    </row>
    <row r="26" spans="3:35" x14ac:dyDescent="0.2">
      <c r="M26" s="94" t="s">
        <v>149</v>
      </c>
      <c r="N26" s="94" t="s">
        <v>64</v>
      </c>
      <c r="O26" s="94" t="str">
        <f t="shared" si="6"/>
        <v>7M</v>
      </c>
      <c r="P26" s="94" t="str">
        <f t="shared" si="7"/>
        <v>GBP4x7F_Quote</v>
      </c>
      <c r="Q26" s="163"/>
      <c r="R26" s="106">
        <f>_xll.qlInterestRateIndexFixingDate(Index3M,S26)</f>
        <v>42681</v>
      </c>
      <c r="S26" s="106">
        <f>_xll.qlCalendarAdvance(Calendar,SettlementDate,N26,"mf",TRUE)</f>
        <v>42681</v>
      </c>
      <c r="T26" s="106">
        <f>_xll.qlCalendarAdvance(Calendar,SettlementDate,O26,"mf",TRUE)</f>
        <v>42772</v>
      </c>
      <c r="U26" s="97">
        <f ca="1">_xll.qlIndexFixing(Index3M,R26,TRUE,_xll.ohTrigger(Trigger,Trigger3M,InterestRatesTrigger))</f>
        <v>2.5806056064391972E-3</v>
      </c>
      <c r="V26" s="97">
        <f ca="1">IFERROR(_xll.qlQuoteValue(P26,_xll.ohTrigger(Trigger,Trigger3M,InterestRatesTrigger)),NA())</f>
        <v>2.7400000000000002E-3</v>
      </c>
      <c r="W26" s="94" t="b">
        <f t="shared" ca="1" si="8"/>
        <v>1</v>
      </c>
      <c r="X26" s="125">
        <f t="shared" ca="1" si="9"/>
        <v>-1.5939439356080307</v>
      </c>
      <c r="Y26" s="50" t="b">
        <f ca="1">ABS(X26)&lt;=ABS('General Settings'!$D$25)</f>
        <v>1</v>
      </c>
      <c r="AG26" s="128" t="e">
        <f>NA()</f>
        <v>#N/A</v>
      </c>
      <c r="AI26" s="94" t="str">
        <v>GBPFUT3MU6_Quote</v>
      </c>
    </row>
    <row r="27" spans="3:35" x14ac:dyDescent="0.2">
      <c r="M27" s="94" t="s">
        <v>149</v>
      </c>
      <c r="N27" s="94" t="s">
        <v>65</v>
      </c>
      <c r="O27" s="94" t="str">
        <f t="shared" si="6"/>
        <v>8M</v>
      </c>
      <c r="P27" s="94" t="str">
        <f t="shared" si="7"/>
        <v>GBP5x8F_Quote</v>
      </c>
      <c r="Q27" s="163"/>
      <c r="R27" s="106">
        <f>_xll.qlInterestRateIndexFixingDate(Index3M,S27)</f>
        <v>42709</v>
      </c>
      <c r="S27" s="106">
        <f>_xll.qlCalendarAdvance(Calendar,SettlementDate,N27,"mf",TRUE)</f>
        <v>42709</v>
      </c>
      <c r="T27" s="106">
        <f>_xll.qlCalendarAdvance(Calendar,SettlementDate,O27,"mf",TRUE)</f>
        <v>42800</v>
      </c>
      <c r="U27" s="97">
        <f ca="1">_xll.qlIndexFixing(Index3M,R27,TRUE,_xll.ohTrigger(Trigger,Trigger3M,InterestRatesTrigger))</f>
        <v>2.5912457831293364E-3</v>
      </c>
      <c r="V27" s="97">
        <f ca="1">IFERROR(_xll.qlQuoteValue(P27,_xll.ohTrigger(Trigger,Trigger3M,InterestRatesTrigger)),NA())</f>
        <v>2.6800000000000001E-3</v>
      </c>
      <c r="W27" s="94" t="b">
        <f t="shared" ca="1" si="8"/>
        <v>1</v>
      </c>
      <c r="X27" s="125">
        <f t="shared" ca="1" si="9"/>
        <v>-0.88754216870663705</v>
      </c>
      <c r="Y27" s="50" t="b">
        <f ca="1">ABS(X27)&lt;=ABS('General Settings'!$D$25)</f>
        <v>1</v>
      </c>
      <c r="AG27" s="128" t="e">
        <f>NA()</f>
        <v>#N/A</v>
      </c>
      <c r="AI27" s="94" t="str">
        <v>GBPFUT3MZ6_Quote</v>
      </c>
    </row>
    <row r="28" spans="3:35" x14ac:dyDescent="0.2">
      <c r="K28" s="121" t="b">
        <v>1</v>
      </c>
      <c r="M28" s="94" t="s">
        <v>149</v>
      </c>
      <c r="N28" s="94" t="s">
        <v>32</v>
      </c>
      <c r="O28" s="94" t="str">
        <f t="shared" si="6"/>
        <v>9M</v>
      </c>
      <c r="P28" s="94" t="str">
        <f t="shared" si="7"/>
        <v>GBP6x9F_Quote</v>
      </c>
      <c r="Q28" s="163"/>
      <c r="R28" s="106">
        <f>_xll.qlInterestRateIndexFixingDate(Index3M,S28)</f>
        <v>42740</v>
      </c>
      <c r="S28" s="106">
        <f>_xll.qlCalendarAdvance(Calendar,SettlementDate,N28,"mf",TRUE)</f>
        <v>42740</v>
      </c>
      <c r="T28" s="106">
        <f>_xll.qlCalendarAdvance(Calendar,SettlementDate,O28,"mf",TRUE)</f>
        <v>42830</v>
      </c>
      <c r="U28" s="97">
        <f ca="1">_xll.qlIndexFixing(Index3M,R28,TRUE,_xll.ohTrigger(Trigger,Trigger3M,InterestRatesTrigger))</f>
        <v>2.6205213871817179E-3</v>
      </c>
      <c r="V28" s="97">
        <f ca="1">IFERROR(_xll.qlQuoteValue(P28,_xll.ohTrigger(Trigger,Trigger3M,InterestRatesTrigger)),NA())</f>
        <v>2.64E-3</v>
      </c>
      <c r="W28" s="94" t="b">
        <f t="shared" ca="1" si="8"/>
        <v>1</v>
      </c>
      <c r="X28" s="125">
        <f t="shared" ca="1" si="9"/>
        <v>-0.19478612818282087</v>
      </c>
      <c r="Y28" s="50" t="b">
        <f ca="1">ABS(X28)&lt;=ABS('General Settings'!$D$25)</f>
        <v>1</v>
      </c>
      <c r="AG28" s="128" t="e">
        <f>NA()</f>
        <v>#N/A</v>
      </c>
      <c r="AI28" s="94" t="str">
        <v>GBPFUT3MH7_Quote</v>
      </c>
    </row>
    <row r="29" spans="3:35" x14ac:dyDescent="0.2">
      <c r="M29" s="94" t="s">
        <v>149</v>
      </c>
      <c r="N29" s="94" t="s">
        <v>66</v>
      </c>
      <c r="O29" s="94" t="str">
        <f t="shared" si="6"/>
        <v>10M</v>
      </c>
      <c r="P29" s="94" t="str">
        <f t="shared" si="7"/>
        <v>GBP7x10F_Quote</v>
      </c>
      <c r="Q29" s="163"/>
      <c r="R29" s="106">
        <f>_xll.qlInterestRateIndexFixingDate(Index3M,S29)</f>
        <v>42772</v>
      </c>
      <c r="S29" s="106">
        <f>_xll.qlCalendarAdvance(Calendar,SettlementDate,N29,"mf",TRUE)</f>
        <v>42772</v>
      </c>
      <c r="T29" s="106">
        <f>_xll.qlCalendarAdvance(Calendar,SettlementDate,O29,"mf",TRUE)</f>
        <v>42860</v>
      </c>
      <c r="U29" s="97">
        <f ca="1">_xll.qlIndexFixing(Index3M,R29,TRUE,_xll.ohTrigger(Trigger,Trigger3M,InterestRatesTrigger))</f>
        <v>2.6119374575566561E-3</v>
      </c>
      <c r="V29" s="97" t="e">
        <f ca="1">IFERROR(_xll.qlQuoteValue(P29,_xll.ohTrigger(Trigger,Trigger3M,InterestRatesTrigger)),NA())</f>
        <v>#N/A</v>
      </c>
      <c r="W29" s="94" t="b">
        <f t="shared" ca="1" si="8"/>
        <v>0</v>
      </c>
      <c r="X29" s="125" t="e">
        <f t="shared" ca="1" si="9"/>
        <v>#N/A</v>
      </c>
      <c r="Y29" s="50" t="e">
        <f ca="1">ABS(X29)&lt;=ABS('General Settings'!$D$25)</f>
        <v>#N/A</v>
      </c>
      <c r="AG29" s="128" t="e">
        <f>NA()</f>
        <v>#N/A</v>
      </c>
      <c r="AI29" s="94" t="str">
        <v>GBPFUT3MM7_Quote</v>
      </c>
    </row>
    <row r="30" spans="3:35" x14ac:dyDescent="0.2">
      <c r="M30" s="94" t="s">
        <v>149</v>
      </c>
      <c r="N30" s="94" t="s">
        <v>67</v>
      </c>
      <c r="O30" s="94" t="str">
        <f t="shared" si="6"/>
        <v>11M</v>
      </c>
      <c r="P30" s="94" t="str">
        <f t="shared" si="7"/>
        <v>GBP8x11F_Quote</v>
      </c>
      <c r="Q30" s="163"/>
      <c r="R30" s="106">
        <f>_xll.qlInterestRateIndexFixingDate(Index3M,S30)</f>
        <v>42800</v>
      </c>
      <c r="S30" s="106">
        <f>_xll.qlCalendarAdvance(Calendar,SettlementDate,N30,"mf",TRUE)</f>
        <v>42800</v>
      </c>
      <c r="T30" s="106">
        <f>_xll.qlCalendarAdvance(Calendar,SettlementDate,O30,"mf",TRUE)</f>
        <v>42891</v>
      </c>
      <c r="U30" s="97">
        <f ca="1">_xll.qlIndexFixing(Index3M,R30,TRUE,_xll.ohTrigger(Trigger,Trigger3M,InterestRatesTrigger))</f>
        <v>2.5860293233304797E-3</v>
      </c>
      <c r="V30" s="97" t="e">
        <f ca="1">IFERROR(_xll.qlQuoteValue(P30,_xll.ohTrigger(Trigger,Trigger3M,InterestRatesTrigger)),NA())</f>
        <v>#N/A</v>
      </c>
      <c r="W30" s="94" t="b">
        <f t="shared" ca="1" si="8"/>
        <v>0</v>
      </c>
      <c r="X30" s="125" t="e">
        <f t="shared" ca="1" si="9"/>
        <v>#N/A</v>
      </c>
      <c r="Y30" s="50" t="e">
        <f ca="1">ABS(X30)&lt;=ABS('General Settings'!$D$25)</f>
        <v>#N/A</v>
      </c>
      <c r="AG30" s="128" t="e">
        <f>NA()</f>
        <v>#N/A</v>
      </c>
      <c r="AI30" s="94" t="str">
        <v>GBPFUT3MU7_Quote</v>
      </c>
    </row>
    <row r="31" spans="3:35" x14ac:dyDescent="0.2">
      <c r="K31" s="61" t="b">
        <v>0</v>
      </c>
      <c r="M31" s="94" t="s">
        <v>149</v>
      </c>
      <c r="N31" s="94" t="s">
        <v>68</v>
      </c>
      <c r="O31" s="94" t="str">
        <f t="shared" si="6"/>
        <v>12M</v>
      </c>
      <c r="P31" s="94" t="str">
        <f t="shared" si="7"/>
        <v>GBP9x12F_Quote</v>
      </c>
      <c r="Q31" s="163"/>
      <c r="R31" s="106">
        <f>_xll.qlInterestRateIndexFixingDate(Index3M,S31)</f>
        <v>42830</v>
      </c>
      <c r="S31" s="106">
        <f>_xll.qlCalendarAdvance(Calendar,SettlementDate,N31,"mf",TRUE)</f>
        <v>42830</v>
      </c>
      <c r="T31" s="106">
        <f>_xll.qlCalendarAdvance(Calendar,SettlementDate,O31,"mf",TRUE)</f>
        <v>42921</v>
      </c>
      <c r="U31" s="97">
        <f ca="1">_xll.qlIndexFixing(Index3M,R31,TRUE,_xll.ohTrigger(Trigger,Trigger3M,InterestRatesTrigger))</f>
        <v>2.557525595978587E-3</v>
      </c>
      <c r="V31" s="97">
        <f ca="1">IFERROR(_xll.qlQuoteValue(P31,_xll.ohTrigger(Trigger,Trigger3M,InterestRatesTrigger)),NA())</f>
        <v>2.6199999999999999E-3</v>
      </c>
      <c r="W31" s="94" t="b">
        <f t="shared" ca="1" si="8"/>
        <v>1</v>
      </c>
      <c r="X31" s="125">
        <f t="shared" ca="1" si="9"/>
        <v>-0.62474404021412977</v>
      </c>
      <c r="Y31" s="50" t="b">
        <f ca="1">ABS(X31)&lt;=ABS('General Settings'!$D$25)</f>
        <v>1</v>
      </c>
      <c r="AG31" s="128" t="e">
        <f>NA()</f>
        <v>#N/A</v>
      </c>
      <c r="AI31" s="94" t="str">
        <v>GBPFUT3MZ7_Quote</v>
      </c>
    </row>
    <row r="32" spans="3:35" x14ac:dyDescent="0.2">
      <c r="M32" s="94" t="s">
        <v>149</v>
      </c>
      <c r="N32" s="94" t="s">
        <v>69</v>
      </c>
      <c r="O32" s="94" t="str">
        <f t="shared" si="6"/>
        <v>13M</v>
      </c>
      <c r="P32" s="94" t="str">
        <f t="shared" si="7"/>
        <v>GBP10x13F_Quote</v>
      </c>
      <c r="Q32" s="163"/>
      <c r="R32" s="106">
        <f>_xll.qlInterestRateIndexFixingDate(Index3M,S32)</f>
        <v>42860</v>
      </c>
      <c r="S32" s="106">
        <f>_xll.qlCalendarAdvance(Calendar,SettlementDate,N32,"mf",TRUE)</f>
        <v>42860</v>
      </c>
      <c r="T32" s="106">
        <f>_xll.qlCalendarAdvance(Calendar,SettlementDate,O32,"mf",TRUE)</f>
        <v>42954</v>
      </c>
      <c r="U32" s="97">
        <f ca="1">_xll.qlIndexFixing(Index3M,R32,TRUE,_xll.ohTrigger(Trigger,Trigger3M,InterestRatesTrigger))</f>
        <v>2.5362264705888465E-3</v>
      </c>
      <c r="V32" s="97" t="e">
        <f ca="1">IFERROR(_xll.qlQuoteValue(P32,_xll.ohTrigger(Trigger,Trigger3M,InterestRatesTrigger)),NA())</f>
        <v>#N/A</v>
      </c>
      <c r="W32" s="94" t="b">
        <f t="shared" ca="1" si="8"/>
        <v>0</v>
      </c>
      <c r="X32" s="125" t="e">
        <f t="shared" ca="1" si="9"/>
        <v>#N/A</v>
      </c>
      <c r="Y32" s="50" t="e">
        <f ca="1">ABS(X32)&lt;=ABS('General Settings'!$D$25)</f>
        <v>#N/A</v>
      </c>
      <c r="AG32" s="128" t="e">
        <f>NA()</f>
        <v>#N/A</v>
      </c>
      <c r="AI32" s="94" t="str">
        <v>GBPFUT3MH8_Quote</v>
      </c>
    </row>
    <row r="33" spans="13:35" x14ac:dyDescent="0.2">
      <c r="M33" s="94" t="s">
        <v>149</v>
      </c>
      <c r="N33" s="94" t="s">
        <v>70</v>
      </c>
      <c r="O33" s="94" t="str">
        <f t="shared" si="6"/>
        <v>14M</v>
      </c>
      <c r="P33" s="94" t="str">
        <f t="shared" si="7"/>
        <v>GBP11x14F_Quote</v>
      </c>
      <c r="Q33" s="163"/>
      <c r="R33" s="106">
        <f>_xll.qlInterestRateIndexFixingDate(Index3M,S33)</f>
        <v>42891</v>
      </c>
      <c r="S33" s="106">
        <f>_xll.qlCalendarAdvance(Calendar,SettlementDate,N33,"mf",TRUE)</f>
        <v>42891</v>
      </c>
      <c r="T33" s="106">
        <f>_xll.qlCalendarAdvance(Calendar,SettlementDate,O33,"mf",TRUE)</f>
        <v>42983</v>
      </c>
      <c r="U33" s="97">
        <f ca="1">_xll.qlIndexFixing(Index3M,R33,TRUE,_xll.ohTrigger(Trigger,Trigger3M,InterestRatesTrigger))</f>
        <v>2.5265435665134924E-3</v>
      </c>
      <c r="V33" s="97" t="e">
        <f ca="1">IFERROR(_xll.qlQuoteValue(P33,_xll.ohTrigger(Trigger,Trigger3M,InterestRatesTrigger)),NA())</f>
        <v>#N/A</v>
      </c>
      <c r="W33" s="94" t="b">
        <f t="shared" ca="1" si="8"/>
        <v>0</v>
      </c>
      <c r="X33" s="125" t="e">
        <f t="shared" ca="1" si="9"/>
        <v>#N/A</v>
      </c>
      <c r="Y33" s="50" t="e">
        <f ca="1">ABS(X33)&lt;=ABS('General Settings'!$D$25)</f>
        <v>#N/A</v>
      </c>
      <c r="AG33" s="128" t="e">
        <f>NA()</f>
        <v>#N/A</v>
      </c>
      <c r="AI33" s="94" t="str">
        <v>GBPFUT3MM8_Quote</v>
      </c>
    </row>
    <row r="34" spans="13:35" x14ac:dyDescent="0.2">
      <c r="M34" s="94" t="s">
        <v>149</v>
      </c>
      <c r="N34" s="94" t="s">
        <v>106</v>
      </c>
      <c r="O34" s="94" t="str">
        <f t="shared" si="6"/>
        <v>15M</v>
      </c>
      <c r="P34" s="94" t="str">
        <f t="shared" si="7"/>
        <v>GBP12x15F_Quote</v>
      </c>
      <c r="Q34" s="163"/>
      <c r="R34" s="106">
        <f>_xll.qlInterestRateIndexFixingDate(Index3M,S34)</f>
        <v>42921</v>
      </c>
      <c r="S34" s="106">
        <f>_xll.qlCalendarAdvance(Calendar,SettlementDate,N34,"mf",TRUE)</f>
        <v>42921</v>
      </c>
      <c r="T34" s="106">
        <f>_xll.qlCalendarAdvance(Calendar,SettlementDate,O34,"mf",TRUE)</f>
        <v>43013</v>
      </c>
      <c r="U34" s="97">
        <f ca="1">_xll.qlIndexFixing(Index3M,R34,TRUE,_xll.ohTrigger(Trigger,Trigger3M,InterestRatesTrigger))</f>
        <v>2.5299001450061207E-3</v>
      </c>
      <c r="V34" s="97">
        <f ca="1">IFERROR(_xll.qlQuoteValue(P34,_xll.ohTrigger(Trigger,Trigger3M,InterestRatesTrigger)),NA())</f>
        <v>2.6800000000000001E-3</v>
      </c>
      <c r="W34" s="94" t="b">
        <f t="shared" ca="1" si="8"/>
        <v>1</v>
      </c>
      <c r="X34" s="125">
        <f t="shared" ca="1" si="9"/>
        <v>-1.5009985499387941</v>
      </c>
      <c r="Y34" s="50" t="b">
        <f ca="1">ABS(X34)&lt;=ABS('General Settings'!$D$25)</f>
        <v>1</v>
      </c>
      <c r="AG34" s="129" t="e">
        <f>NA()</f>
        <v>#N/A</v>
      </c>
      <c r="AI34" s="94" t="str">
        <v>GBPSM3L3Y_Quote</v>
      </c>
    </row>
    <row r="35" spans="13:35" x14ac:dyDescent="0.2">
      <c r="M35" s="93" t="s">
        <v>114</v>
      </c>
      <c r="N35" s="93"/>
      <c r="O35" s="93" t="str">
        <f>_xll.qlIMMNextCode(EvaluationDate+2,TRUE,Trigger)</f>
        <v>U6</v>
      </c>
      <c r="P35" s="93" t="str">
        <f t="shared" ref="P35:P60" si="10">Currency&amp;"FUT3M"&amp;O35&amp;QuoteSuffix</f>
        <v>GBPFUT3MU6_Quote</v>
      </c>
      <c r="Q35" s="191" t="str">
        <f t="shared" ref="Q35:Q60" si="11">Currency&amp;"FUT3M"&amp;O35&amp;"ConvAdj"&amp;QuoteSuffix</f>
        <v>GBPFUT3MU6ConvAdj_Quote</v>
      </c>
      <c r="R35" s="105">
        <f>_xll.qlInterestRateIndexFixingDate(Index3M,S35)</f>
        <v>42634</v>
      </c>
      <c r="S35" s="105">
        <f>_xll.qlIMMdate(O35)</f>
        <v>42634</v>
      </c>
      <c r="T35" s="105">
        <f>_xll.qlInterestRateIndexMaturity(Index3M,S35)</f>
        <v>42725</v>
      </c>
      <c r="U35" s="96">
        <f ca="1">_xll.qlIndexFixing(Index3M,R35,TRUE,_xll.ohTrigger(Trigger,Trigger3M,InterestRatesTrigger))</f>
        <v>2.86139801598055E-3</v>
      </c>
      <c r="V35" s="96">
        <f ca="1">IFERROR((100-_xll.qlQuoteValue(P35,_xll.ohTrigger(Trigger,Trigger3M,InterestRatesTrigger)))/100-_xll.qlQuoteValue(Q35,_xll.ohTrigger(Trigger,Trigger3M,InterestRatesTrigger)),NA())</f>
        <v>2.861398016005857E-3</v>
      </c>
      <c r="W35" s="93" t="b">
        <f ca="1">NOT(ISERROR(V35))</f>
        <v>1</v>
      </c>
      <c r="X35" s="126">
        <f t="shared" ca="1" si="9"/>
        <v>-2.530701342928765E-10</v>
      </c>
      <c r="Y35" s="52" t="b">
        <f ca="1">ABS(X35)&lt;=ABS('General Settings'!$D$26)</f>
        <v>1</v>
      </c>
      <c r="AG35" s="127" t="e">
        <f>NA()</f>
        <v>#N/A</v>
      </c>
      <c r="AI35" s="94" t="str">
        <v>GBPSM3L4Y_Quote</v>
      </c>
    </row>
    <row r="36" spans="13:35" x14ac:dyDescent="0.2">
      <c r="M36" s="94" t="s">
        <v>114</v>
      </c>
      <c r="N36" s="94"/>
      <c r="O36" s="94" t="str">
        <f>_xll.qlIMMNextCode(O35,TRUE,Trigger)</f>
        <v>Z6</v>
      </c>
      <c r="P36" s="94" t="str">
        <f t="shared" si="10"/>
        <v>GBPFUT3MZ6_Quote</v>
      </c>
      <c r="Q36" s="192" t="str">
        <f t="shared" si="11"/>
        <v>GBPFUT3MZ6ConvAdj_Quote</v>
      </c>
      <c r="R36" s="106">
        <f>_xll.qlInterestRateIndexFixingDate(Index3M,S36)</f>
        <v>42725</v>
      </c>
      <c r="S36" s="106">
        <f>_xll.qlIMMdate(O36)</f>
        <v>42725</v>
      </c>
      <c r="T36" s="106">
        <f>_xll.qlInterestRateIndexMaturity(Index3M,S36)</f>
        <v>42815</v>
      </c>
      <c r="U36" s="97">
        <f ca="1">_xll.qlIndexFixing(Index3M,R36,TRUE,_xll.ohTrigger(Trigger,Trigger3M,InterestRatesTrigger))</f>
        <v>2.6107080563458032E-3</v>
      </c>
      <c r="V36" s="97">
        <f ca="1">IFERROR((100-_xll.qlQuoteValue(P36,_xll.ohTrigger(Trigger,Trigger3M,InterestRatesTrigger)))/100-_xll.qlQuoteValue(Q36,_xll.ohTrigger(Trigger,Trigger3M,InterestRatesTrigger)),NA())</f>
        <v>2.6107080563455903E-3</v>
      </c>
      <c r="W36" s="94" t="b">
        <f t="shared" ref="W36:W66" ca="1" si="12">NOT(ISERROR(V36))</f>
        <v>1</v>
      </c>
      <c r="X36" s="125">
        <f t="shared" ca="1" si="9"/>
        <v>2.1293730667615307E-12</v>
      </c>
      <c r="Y36" s="50" t="b">
        <f ca="1">ABS(X36)&lt;=ABS('General Settings'!$D$26)</f>
        <v>1</v>
      </c>
      <c r="AG36" s="128" t="e">
        <f>NA()</f>
        <v>#N/A</v>
      </c>
      <c r="AI36" s="94" t="str">
        <v>GBPSM3L5Y_Quote</v>
      </c>
    </row>
    <row r="37" spans="13:35" x14ac:dyDescent="0.2">
      <c r="M37" s="94" t="s">
        <v>114</v>
      </c>
      <c r="N37" s="94"/>
      <c r="O37" s="94" t="str">
        <f>_xll.qlIMMNextCode(O36,TRUE,Trigger)</f>
        <v>H7</v>
      </c>
      <c r="P37" s="94" t="str">
        <f t="shared" si="10"/>
        <v>GBPFUT3MH7_Quote</v>
      </c>
      <c r="Q37" s="192" t="str">
        <f t="shared" si="11"/>
        <v>GBPFUT3MH7ConvAdj_Quote</v>
      </c>
      <c r="R37" s="106">
        <f>_xll.qlInterestRateIndexFixingDate(Index3M,S37)</f>
        <v>42809</v>
      </c>
      <c r="S37" s="106">
        <f>_xll.qlIMMdate(O37)</f>
        <v>42809</v>
      </c>
      <c r="T37" s="106">
        <f>_xll.qlInterestRateIndexMaturity(Index3M,S37)</f>
        <v>42901</v>
      </c>
      <c r="U37" s="97">
        <f ca="1">_xll.qlIndexFixing(Index3M,R37,TRUE,_xll.ohTrigger(Trigger,Trigger3M,InterestRatesTrigger))</f>
        <v>2.5768334870451461E-3</v>
      </c>
      <c r="V37" s="97">
        <f ca="1">IFERROR((100-_xll.qlQuoteValue(P37,_xll.ohTrigger(Trigger,Trigger3M,InterestRatesTrigger)))/100-_xll.qlQuoteValue(Q37,_xll.ohTrigger(Trigger,Trigger3M,InterestRatesTrigger)),NA())</f>
        <v>2.5768334871115002E-3</v>
      </c>
      <c r="W37" s="94" t="b">
        <f t="shared" ca="1" si="12"/>
        <v>1</v>
      </c>
      <c r="X37" s="125">
        <f t="shared" ca="1" si="9"/>
        <v>-6.635404031785086E-10</v>
      </c>
      <c r="Y37" s="50" t="b">
        <f ca="1">ABS(X37)&lt;=ABS('General Settings'!$D$26)</f>
        <v>1</v>
      </c>
      <c r="AG37" s="128" t="e">
        <f>NA()</f>
        <v>#N/A</v>
      </c>
      <c r="AI37" s="94" t="str">
        <v>GBPSM3L6Y_Quote</v>
      </c>
    </row>
    <row r="38" spans="13:35" x14ac:dyDescent="0.2">
      <c r="M38" s="94" t="s">
        <v>114</v>
      </c>
      <c r="N38" s="94"/>
      <c r="O38" s="94" t="str">
        <f>_xll.qlIMMNextCode(O37,TRUE,Trigger)</f>
        <v>M7</v>
      </c>
      <c r="P38" s="94" t="str">
        <f t="shared" si="10"/>
        <v>GBPFUT3MM7_Quote</v>
      </c>
      <c r="Q38" s="192" t="str">
        <f t="shared" si="11"/>
        <v>GBPFUT3MM7ConvAdj_Quote</v>
      </c>
      <c r="R38" s="106">
        <f>_xll.qlInterestRateIndexFixingDate(Index3M,S38)</f>
        <v>42907</v>
      </c>
      <c r="S38" s="106">
        <f>_xll.qlIMMdate(O38)</f>
        <v>42907</v>
      </c>
      <c r="T38" s="106">
        <f>_xll.qlInterestRateIndexMaturity(Index3M,S38)</f>
        <v>42999</v>
      </c>
      <c r="U38" s="97">
        <f ca="1">_xll.qlIndexFixing(Index3M,R38,TRUE,_xll.ohTrigger(Trigger,Trigger3M,InterestRatesTrigger))</f>
        <v>2.5266852202945524E-3</v>
      </c>
      <c r="V38" s="97">
        <f ca="1">IFERROR((100-_xll.qlQuoteValue(P38,_xll.ohTrigger(Trigger,Trigger3M,InterestRatesTrigger)))/100-_xll.qlQuoteValue(Q38,_xll.ohTrigger(Trigger,Trigger3M,InterestRatesTrigger)),NA())</f>
        <v>2.5266852183229824E-3</v>
      </c>
      <c r="W38" s="94" t="b">
        <f t="shared" ca="1" si="12"/>
        <v>1</v>
      </c>
      <c r="X38" s="125">
        <f t="shared" ca="1" si="9"/>
        <v>1.9715700426414795E-8</v>
      </c>
      <c r="Y38" s="50" t="b">
        <f ca="1">ABS(X38)&lt;=ABS('General Settings'!$D$26)</f>
        <v>1</v>
      </c>
      <c r="AG38" s="128" t="e">
        <f>NA()</f>
        <v>#N/A</v>
      </c>
      <c r="AI38" s="94" t="str">
        <v>GBPSM3L7Y_Quote</v>
      </c>
    </row>
    <row r="39" spans="13:35" x14ac:dyDescent="0.2">
      <c r="M39" s="94" t="s">
        <v>114</v>
      </c>
      <c r="N39" s="94"/>
      <c r="O39" s="94" t="str">
        <f>_xll.qlIMMNextCode(O38,TRUE,Trigger)</f>
        <v>U7</v>
      </c>
      <c r="P39" s="94" t="str">
        <f t="shared" si="10"/>
        <v>GBPFUT3MU7_Quote</v>
      </c>
      <c r="Q39" s="192" t="str">
        <f t="shared" si="11"/>
        <v>GBPFUT3MU7ConvAdj_Quote</v>
      </c>
      <c r="R39" s="106">
        <f>_xll.qlInterestRateIndexFixingDate(Index3M,S39)</f>
        <v>42998</v>
      </c>
      <c r="S39" s="106">
        <f>_xll.qlIMMdate(O39)</f>
        <v>42998</v>
      </c>
      <c r="T39" s="106">
        <f>_xll.qlInterestRateIndexMaturity(Index3M,S39)</f>
        <v>43089</v>
      </c>
      <c r="U39" s="97">
        <f ca="1">_xll.qlIndexFixing(Index3M,R39,TRUE,_xll.ohTrigger(Trigger,Trigger3M,InterestRatesTrigger))</f>
        <v>2.5701761016904755E-3</v>
      </c>
      <c r="V39" s="97">
        <f ca="1">IFERROR((100-_xll.qlQuoteValue(P39,_xll.ohTrigger(Trigger,Trigger3M,InterestRatesTrigger)))/100-_xll.qlQuoteValue(Q39,_xll.ohTrigger(Trigger,Trigger3M,InterestRatesTrigger)),NA())</f>
        <v>2.5701761017233459E-3</v>
      </c>
      <c r="W39" s="94" t="b">
        <f t="shared" ca="1" si="12"/>
        <v>1</v>
      </c>
      <c r="X39" s="125">
        <f t="shared" ca="1" si="9"/>
        <v>-3.2870407784546529E-10</v>
      </c>
      <c r="Y39" s="50" t="b">
        <f ca="1">ABS(X39)&lt;=ABS('General Settings'!$D$26)</f>
        <v>1</v>
      </c>
      <c r="AG39" s="128" t="e">
        <f>NA()</f>
        <v>#N/A</v>
      </c>
      <c r="AI39" s="94" t="str">
        <v>GBPSM3L8Y_Quote</v>
      </c>
    </row>
    <row r="40" spans="13:35" x14ac:dyDescent="0.2">
      <c r="M40" s="94" t="s">
        <v>114</v>
      </c>
      <c r="N40" s="94"/>
      <c r="O40" s="94" t="str">
        <f>_xll.qlIMMNextCode(O39,TRUE,Trigger)</f>
        <v>Z7</v>
      </c>
      <c r="P40" s="94" t="str">
        <f t="shared" si="10"/>
        <v>GBPFUT3MZ7_Quote</v>
      </c>
      <c r="Q40" s="192" t="str">
        <f t="shared" si="11"/>
        <v>GBPFUT3MZ7ConvAdj_Quote</v>
      </c>
      <c r="R40" s="106">
        <f>_xll.qlInterestRateIndexFixingDate(Index3M,S40)</f>
        <v>43089</v>
      </c>
      <c r="S40" s="106">
        <f>_xll.qlIMMdate(O40)</f>
        <v>43089</v>
      </c>
      <c r="T40" s="106">
        <f>_xll.qlInterestRateIndexMaturity(Index3M,S40)</f>
        <v>43179</v>
      </c>
      <c r="U40" s="97">
        <f ca="1">_xll.qlIndexFixing(Index3M,R40,TRUE,_xll.ohTrigger(Trigger,Trigger3M,InterestRatesTrigger))</f>
        <v>2.6040061838273161E-3</v>
      </c>
      <c r="V40" s="97">
        <f ca="1">IFERROR((100-_xll.qlQuoteValue(P40,_xll.ohTrigger(Trigger,Trigger3M,InterestRatesTrigger)))/100-_xll.qlQuoteValue(Q40,_xll.ohTrigger(Trigger,Trigger3M,InterestRatesTrigger)),NA())</f>
        <v>2.6040061838276071E-3</v>
      </c>
      <c r="W40" s="94" t="b">
        <f t="shared" ca="1" si="12"/>
        <v>1</v>
      </c>
      <c r="X40" s="125">
        <f t="shared" ca="1" si="9"/>
        <v>-2.9099986309510939E-12</v>
      </c>
      <c r="Y40" s="50" t="b">
        <f ca="1">ABS(X40)&lt;=ABS('General Settings'!$D$26)</f>
        <v>1</v>
      </c>
      <c r="AG40" s="128" t="e">
        <f>NA()</f>
        <v>#N/A</v>
      </c>
      <c r="AI40" s="94" t="str">
        <v>GBPSM3L9Y_Quote</v>
      </c>
    </row>
    <row r="41" spans="13:35" x14ac:dyDescent="0.2">
      <c r="M41" s="94" t="s">
        <v>114</v>
      </c>
      <c r="N41" s="94"/>
      <c r="O41" s="94" t="str">
        <f>_xll.qlIMMNextCode(O40,TRUE,Trigger)</f>
        <v>H8</v>
      </c>
      <c r="P41" s="94" t="str">
        <f t="shared" si="10"/>
        <v>GBPFUT3MH8_Quote</v>
      </c>
      <c r="Q41" s="192" t="str">
        <f t="shared" si="11"/>
        <v>GBPFUT3MH8ConvAdj_Quote</v>
      </c>
      <c r="R41" s="106">
        <f>_xll.qlInterestRateIndexFixingDate(Index3M,S41)</f>
        <v>43180</v>
      </c>
      <c r="S41" s="106">
        <f>_xll.qlIMMdate(O41)</f>
        <v>43180</v>
      </c>
      <c r="T41" s="106">
        <f>_xll.qlInterestRateIndexMaturity(Index3M,S41)</f>
        <v>43272</v>
      </c>
      <c r="U41" s="97">
        <f ca="1">_xll.qlIndexFixing(Index3M,R41,TRUE,_xll.ohTrigger(Trigger,Trigger3M,InterestRatesTrigger))</f>
        <v>2.6260380051744111E-3</v>
      </c>
      <c r="V41" s="97">
        <f ca="1">IFERROR((100-_xll.qlQuoteValue(P41,_xll.ohTrigger(Trigger,Trigger3M,InterestRatesTrigger)))/100-_xll.qlQuoteValue(Q41,_xll.ohTrigger(Trigger,Trigger3M,InterestRatesTrigger)),NA())</f>
        <v>2.6260380062034152E-3</v>
      </c>
      <c r="W41" s="94" t="b">
        <f t="shared" ca="1" si="12"/>
        <v>1</v>
      </c>
      <c r="X41" s="125">
        <f t="shared" ca="1" si="9"/>
        <v>-1.0290041388416604E-8</v>
      </c>
      <c r="Y41" s="50" t="b">
        <f ca="1">ABS(X41)&lt;=ABS('General Settings'!$D$26)</f>
        <v>1</v>
      </c>
      <c r="AG41" s="128" t="e">
        <f>NA()</f>
        <v>#N/A</v>
      </c>
      <c r="AI41" s="94" t="str">
        <v>GBPSM3L10Y_Quote</v>
      </c>
    </row>
    <row r="42" spans="13:35" x14ac:dyDescent="0.2">
      <c r="M42" s="94" t="s">
        <v>114</v>
      </c>
      <c r="N42" s="94"/>
      <c r="O42" s="94" t="str">
        <f>_xll.qlIMMNextCode(O41,TRUE,Trigger)</f>
        <v>M8</v>
      </c>
      <c r="P42" s="94" t="str">
        <f t="shared" si="10"/>
        <v>GBPFUT3MM8_Quote</v>
      </c>
      <c r="Q42" s="192" t="str">
        <f t="shared" si="11"/>
        <v>GBPFUT3MM8ConvAdj_Quote</v>
      </c>
      <c r="R42" s="106">
        <f>_xll.qlInterestRateIndexFixingDate(Index3M,S42)</f>
        <v>43271</v>
      </c>
      <c r="S42" s="106">
        <f>_xll.qlIMMdate(O42)</f>
        <v>43271</v>
      </c>
      <c r="T42" s="106">
        <f>_xll.qlInterestRateIndexMaturity(Index3M,S42)</f>
        <v>43363</v>
      </c>
      <c r="U42" s="97">
        <f ca="1">_xll.qlIndexFixing(Index3M,R42,TRUE,_xll.ohTrigger(Trigger,Trigger3M,InterestRatesTrigger))</f>
        <v>2.6399911243880129E-3</v>
      </c>
      <c r="V42" s="97">
        <f ca="1">IFERROR((100-_xll.qlQuoteValue(P42,_xll.ohTrigger(Trigger,Trigger3M,InterestRatesTrigger)))/100-_xll.qlQuoteValue(Q42,_xll.ohTrigger(Trigger,Trigger3M,InterestRatesTrigger)),NA())</f>
        <v>2.6399911257556168E-3</v>
      </c>
      <c r="W42" s="94" t="b">
        <f t="shared" ca="1" si="12"/>
        <v>1</v>
      </c>
      <c r="X42" s="125">
        <f t="shared" ca="1" si="9"/>
        <v>-1.3676039467558354E-8</v>
      </c>
      <c r="Y42" s="50" t="b">
        <f ca="1">ABS(X42)&lt;=ABS('General Settings'!$D$26)</f>
        <v>1</v>
      </c>
      <c r="AG42" s="129" t="e">
        <f>NA()</f>
        <v>#N/A</v>
      </c>
      <c r="AI42" s="94" t="str">
        <v>GBPSM3L12Y_Quote</v>
      </c>
    </row>
    <row r="43" spans="13:35" x14ac:dyDescent="0.2">
      <c r="M43" s="94" t="s">
        <v>114</v>
      </c>
      <c r="N43" s="94"/>
      <c r="O43" s="94" t="str">
        <f>_xll.qlIMMNextCode(O42,TRUE,Trigger)</f>
        <v>U8</v>
      </c>
      <c r="P43" s="94" t="str">
        <f t="shared" si="10"/>
        <v>GBPFUT3MU8_Quote</v>
      </c>
      <c r="Q43" s="192" t="str">
        <f t="shared" si="11"/>
        <v>GBPFUT3MU8ConvAdj_Quote</v>
      </c>
      <c r="R43" s="106">
        <f>_xll.qlInterestRateIndexFixingDate(Index3M,S43)</f>
        <v>43362</v>
      </c>
      <c r="S43" s="106">
        <f>_xll.qlIMMdate(O43)</f>
        <v>43362</v>
      </c>
      <c r="T43" s="106">
        <f>_xll.qlInterestRateIndexMaturity(Index3M,S43)</f>
        <v>43453</v>
      </c>
      <c r="U43" s="97">
        <f ca="1">_xll.qlIndexFixing(Index3M,R43,TRUE,_xll.ohTrigger(Trigger,Trigger3M,InterestRatesTrigger))</f>
        <v>3.2455204538478924E-3</v>
      </c>
      <c r="V43" s="97">
        <f ca="1">IFERROR((100-_xll.qlQuoteValue(P43,_xll.ohTrigger(Trigger,Trigger3M,InterestRatesTrigger)))/100-_xll.qlQuoteValue(Q43,_xll.ohTrigger(Trigger,Trigger3M,InterestRatesTrigger)),NA())</f>
        <v>2.7457144565292513E-3</v>
      </c>
      <c r="W43" s="94" t="b">
        <f t="shared" ca="1" si="12"/>
        <v>1</v>
      </c>
      <c r="X43" s="125">
        <f t="shared" ca="1" si="9"/>
        <v>4.9980599731864119</v>
      </c>
      <c r="Y43" s="124" t="b">
        <f ca="1">ABS(X43)&lt;=ABS('General Settings'!$D$26)</f>
        <v>0</v>
      </c>
      <c r="AG43" s="128" t="e">
        <f>NA()</f>
        <v>#N/A</v>
      </c>
      <c r="AI43" s="94" t="str">
        <v>GBPSM3L15Y_Quote</v>
      </c>
    </row>
    <row r="44" spans="13:35" x14ac:dyDescent="0.2">
      <c r="M44" s="94" t="s">
        <v>114</v>
      </c>
      <c r="N44" s="94"/>
      <c r="O44" s="94" t="str">
        <f>_xll.qlIMMNextCode(O43,TRUE,Trigger)</f>
        <v>Z8</v>
      </c>
      <c r="P44" s="94" t="str">
        <f t="shared" si="10"/>
        <v>GBPFUT3MZ8_Quote</v>
      </c>
      <c r="Q44" s="192" t="str">
        <f t="shared" si="11"/>
        <v>GBPFUT3MZ8ConvAdj_Quote</v>
      </c>
      <c r="R44" s="106">
        <f>_xll.qlInterestRateIndexFixingDate(Index3M,S44)</f>
        <v>43453</v>
      </c>
      <c r="S44" s="106">
        <f>_xll.qlIMMdate(O44)</f>
        <v>43453</v>
      </c>
      <c r="T44" s="106">
        <f>_xll.qlInterestRateIndexMaturity(Index3M,S44)</f>
        <v>43543</v>
      </c>
      <c r="U44" s="97">
        <f ca="1">_xll.qlIndexFixing(Index3M,R44,TRUE,_xll.ohTrigger(Trigger,Trigger3M,InterestRatesTrigger))</f>
        <v>3.8674066774987662E-3</v>
      </c>
      <c r="V44" s="97">
        <f ca="1">IFERROR((100-_xll.qlQuoteValue(P44,_xll.ohTrigger(Trigger,Trigger3M,InterestRatesTrigger)))/100-_xll.qlQuoteValue(Q44,_xll.ohTrigger(Trigger,Trigger3M,InterestRatesTrigger)),NA())</f>
        <v>2.9426243291821785E-3</v>
      </c>
      <c r="W44" s="94" t="b">
        <f t="shared" ca="1" si="12"/>
        <v>1</v>
      </c>
      <c r="X44" s="125">
        <f t="shared" ca="1" si="9"/>
        <v>9.2478234831658774</v>
      </c>
      <c r="Y44" s="50" t="b">
        <f ca="1">ABS(X44)&lt;=ABS('General Settings'!$D$26)</f>
        <v>0</v>
      </c>
      <c r="AG44" s="128" t="e">
        <f>NA()</f>
        <v>#N/A</v>
      </c>
      <c r="AI44" s="94" t="str">
        <v>GBPSM3L20Y_Quote</v>
      </c>
    </row>
    <row r="45" spans="13:35" x14ac:dyDescent="0.2">
      <c r="M45" s="94" t="s">
        <v>114</v>
      </c>
      <c r="N45" s="94"/>
      <c r="O45" s="94" t="str">
        <f>_xll.qlIMMNextCode(O44,TRUE,Trigger)</f>
        <v>H9</v>
      </c>
      <c r="P45" s="94" t="str">
        <f t="shared" si="10"/>
        <v>GBPFUT3MH9_Quote</v>
      </c>
      <c r="Q45" s="192" t="str">
        <f t="shared" si="11"/>
        <v>GBPFUT3MH9ConvAdj_Quote</v>
      </c>
      <c r="R45" s="106">
        <f>_xll.qlInterestRateIndexFixingDate(Index3M,S45)</f>
        <v>43544</v>
      </c>
      <c r="S45" s="106">
        <f>_xll.qlIMMdate(O45)</f>
        <v>43544</v>
      </c>
      <c r="T45" s="106">
        <f>_xll.qlInterestRateIndexMaturity(Index3M,S45)</f>
        <v>43636</v>
      </c>
      <c r="U45" s="97">
        <f ca="1">_xll.qlIndexFixing(Index3M,R45,TRUE,_xll.ohTrigger(Trigger,Trigger3M,InterestRatesTrigger))</f>
        <v>4.305573798759078E-3</v>
      </c>
      <c r="V45" s="97">
        <f ca="1">IFERROR((100-_xll.qlQuoteValue(P45,_xll.ohTrigger(Trigger,Trigger3M,InterestRatesTrigger)))/100-_xll.qlQuoteValue(Q45,_xll.ohTrigger(Trigger,Trigger3M,InterestRatesTrigger)),NA())</f>
        <v>3.0773370368351169E-3</v>
      </c>
      <c r="W45" s="94" t="b">
        <f t="shared" ca="1" si="12"/>
        <v>1</v>
      </c>
      <c r="X45" s="125">
        <f t="shared" ca="1" si="9"/>
        <v>12.282367619239611</v>
      </c>
      <c r="Y45" s="50" t="b">
        <f ca="1">ABS(X45)&lt;=ABS('General Settings'!$D$26)</f>
        <v>0</v>
      </c>
      <c r="AG45" s="128" t="e">
        <f>NA()</f>
        <v>#N/A</v>
      </c>
      <c r="AI45" s="94" t="str">
        <v>GBPSM3L25Y_Quote</v>
      </c>
    </row>
    <row r="46" spans="13:35" x14ac:dyDescent="0.2">
      <c r="M46" s="94" t="s">
        <v>114</v>
      </c>
      <c r="N46" s="94"/>
      <c r="O46" s="94" t="str">
        <f>_xll.qlIMMNextCode(O45,TRUE,Trigger)</f>
        <v>M9</v>
      </c>
      <c r="P46" s="94" t="str">
        <f t="shared" si="10"/>
        <v>GBPFUT3MM9_Quote</v>
      </c>
      <c r="Q46" s="192" t="str">
        <f t="shared" si="11"/>
        <v>GBPFUT3MM9ConvAdj_Quote</v>
      </c>
      <c r="R46" s="106">
        <f>_xll.qlInterestRateIndexFixingDate(Index3M,S46)</f>
        <v>43635</v>
      </c>
      <c r="S46" s="106">
        <f>_xll.qlIMMdate(O46)</f>
        <v>43635</v>
      </c>
      <c r="T46" s="106">
        <f>_xll.qlInterestRateIndexMaturity(Index3M,S46)</f>
        <v>43727</v>
      </c>
      <c r="U46" s="97">
        <f ca="1">_xll.qlIndexFixing(Index3M,R46,TRUE,_xll.ohTrigger(Trigger,Trigger3M,InterestRatesTrigger))</f>
        <v>4.5693593638714298E-3</v>
      </c>
      <c r="V46" s="97">
        <f ca="1">IFERROR((100-_xll.qlQuoteValue(P46,_xll.ohTrigger(Trigger,Trigger3M,InterestRatesTrigger)))/100-_xll.qlQuoteValue(Q46,_xll.ohTrigger(Trigger,Trigger3M,InterestRatesTrigger)),NA())</f>
        <v>3.3056395579416763E-3</v>
      </c>
      <c r="W46" s="94" t="b">
        <f t="shared" ca="1" si="12"/>
        <v>1</v>
      </c>
      <c r="X46" s="125">
        <f t="shared" ca="1" si="9"/>
        <v>12.637198059297534</v>
      </c>
      <c r="Y46" s="50" t="b">
        <f ca="1">ABS(X46)&lt;=ABS('General Settings'!$D$26)</f>
        <v>0</v>
      </c>
      <c r="AG46" s="128" t="e">
        <f>NA()</f>
        <v>#N/A</v>
      </c>
      <c r="AI46" s="94" t="str">
        <v>GBPSM3L30Y_Quote</v>
      </c>
    </row>
    <row r="47" spans="13:35" x14ac:dyDescent="0.2">
      <c r="M47" s="94" t="s">
        <v>114</v>
      </c>
      <c r="N47" s="94"/>
      <c r="O47" s="94" t="str">
        <f>_xll.qlIMMNextCode(O46,TRUE,Trigger)</f>
        <v>U9</v>
      </c>
      <c r="P47" s="94" t="str">
        <f t="shared" si="10"/>
        <v>GBPFUT3MU9_Quote</v>
      </c>
      <c r="Q47" s="192" t="str">
        <f t="shared" si="11"/>
        <v>GBPFUT3MU9ConvAdj_Quote</v>
      </c>
      <c r="R47" s="106">
        <f>_xll.qlInterestRateIndexFixingDate(Index3M,S47)</f>
        <v>43726</v>
      </c>
      <c r="S47" s="106">
        <f>_xll.qlIMMdate(O47)</f>
        <v>43726</v>
      </c>
      <c r="T47" s="106">
        <f>_xll.qlInterestRateIndexMaturity(Index3M,S47)</f>
        <v>43817</v>
      </c>
      <c r="U47" s="97">
        <f ca="1">_xll.qlIndexFixing(Index3M,R47,TRUE,_xll.ohTrigger(Trigger,Trigger3M,InterestRatesTrigger))</f>
        <v>4.8098583969401979E-3</v>
      </c>
      <c r="V47" s="97">
        <f ca="1">IFERROR((100-_xll.qlQuoteValue(P47,_xll.ohTrigger(Trigger,Trigger3M,InterestRatesTrigger)))/100-_xll.qlQuoteValue(Q47,_xll.ohTrigger(Trigger,Trigger3M,InterestRatesTrigger)),NA())</f>
        <v>3.5769364928698527E-3</v>
      </c>
      <c r="W47" s="94" t="b">
        <f t="shared" ca="1" si="12"/>
        <v>1</v>
      </c>
      <c r="X47" s="125">
        <f t="shared" ca="1" si="9"/>
        <v>12.329219040703451</v>
      </c>
      <c r="Y47" s="50" t="b">
        <f ca="1">ABS(X47)&lt;=ABS('General Settings'!$D$26)</f>
        <v>0</v>
      </c>
      <c r="AG47" s="128" t="e">
        <f>NA()</f>
        <v>#N/A</v>
      </c>
      <c r="AI47" s="94" t="str">
        <v>GBPSM3L40Y_Quote</v>
      </c>
    </row>
    <row r="48" spans="13:35" x14ac:dyDescent="0.2">
      <c r="M48" s="94" t="s">
        <v>114</v>
      </c>
      <c r="N48" s="94"/>
      <c r="O48" s="94" t="str">
        <f>_xll.qlIMMNextCode(O47,TRUE,Trigger)</f>
        <v>Z9</v>
      </c>
      <c r="P48" s="94" t="str">
        <f t="shared" si="10"/>
        <v>GBPFUT3MZ9_Quote</v>
      </c>
      <c r="Q48" s="192" t="str">
        <f t="shared" si="11"/>
        <v>GBPFUT3MZ9ConvAdj_Quote</v>
      </c>
      <c r="R48" s="106">
        <f>_xll.qlInterestRateIndexFixingDate(Index3M,S48)</f>
        <v>43817</v>
      </c>
      <c r="S48" s="106">
        <f>_xll.qlIMMdate(O48)</f>
        <v>43817</v>
      </c>
      <c r="T48" s="106">
        <f>_xll.qlInterestRateIndexMaturity(Index3M,S48)</f>
        <v>43908</v>
      </c>
      <c r="U48" s="97">
        <f ca="1">_xll.qlIndexFixing(Index3M,R48,TRUE,_xll.ohTrigger(Trigger,Trigger3M,InterestRatesTrigger))</f>
        <v>5.0908232984113984E-3</v>
      </c>
      <c r="V48" s="97">
        <f ca="1">IFERROR((100-_xll.qlQuoteValue(P48,_xll.ohTrigger(Trigger,Trigger3M,InterestRatesTrigger)))/100-_xll.qlQuoteValue(Q48,_xll.ohTrigger(Trigger,Trigger3M,InterestRatesTrigger)),NA())</f>
        <v>3.8387305992199829E-3</v>
      </c>
      <c r="W48" s="94" t="b">
        <f t="shared" ca="1" si="12"/>
        <v>1</v>
      </c>
      <c r="X48" s="125">
        <f t="shared" ca="1" si="9"/>
        <v>12.520926991914155</v>
      </c>
      <c r="Y48" s="50" t="b">
        <f ca="1">ABS(X48)&lt;=ABS('General Settings'!$D$26)</f>
        <v>0</v>
      </c>
      <c r="AG48" s="128" t="e">
        <f>NA()</f>
        <v>#N/A</v>
      </c>
      <c r="AI48" s="94" t="str">
        <v>GBPSM3L50Y_Quote</v>
      </c>
    </row>
    <row r="49" spans="12:35" x14ac:dyDescent="0.2">
      <c r="M49" s="94" t="s">
        <v>114</v>
      </c>
      <c r="N49" s="94"/>
      <c r="O49" s="94" t="str">
        <f>_xll.qlIMMNextCode(O48,TRUE,Trigger)</f>
        <v>H0</v>
      </c>
      <c r="P49" s="94" t="str">
        <f t="shared" si="10"/>
        <v>GBPFUT3MH0_Quote</v>
      </c>
      <c r="Q49" s="192" t="str">
        <f t="shared" si="11"/>
        <v>GBPFUT3MH0ConvAdj_Quote</v>
      </c>
      <c r="R49" s="106">
        <f>_xll.qlInterestRateIndexFixingDate(Index3M,S49)</f>
        <v>43908</v>
      </c>
      <c r="S49" s="106">
        <f>_xll.qlIMMdate(O49)</f>
        <v>43908</v>
      </c>
      <c r="T49" s="106">
        <f>_xll.qlInterestRateIndexMaturity(Index3M,S49)</f>
        <v>44000</v>
      </c>
      <c r="U49" s="97">
        <f ca="1">_xll.qlIndexFixing(Index3M,R49,TRUE,_xll.ohTrigger(Trigger,Trigger3M,InterestRatesTrigger))</f>
        <v>5.4131296555159792E-3</v>
      </c>
      <c r="V49" s="97">
        <f ca="1">IFERROR((100-_xll.qlQuoteValue(P49,_xll.ohTrigger(Trigger,Trigger3M,InterestRatesTrigger)))/100-_xll.qlQuoteValue(Q49,_xll.ohTrigger(Trigger,Trigger3M,InterestRatesTrigger)),NA())</f>
        <v>4.1908940131520798E-3</v>
      </c>
      <c r="W49" s="94" t="b">
        <f t="shared" ca="1" si="12"/>
        <v>1</v>
      </c>
      <c r="X49" s="125">
        <f t="shared" ca="1" si="9"/>
        <v>12.222356423638994</v>
      </c>
      <c r="Y49" s="50" t="b">
        <f ca="1">ABS(X49)&lt;=ABS('General Settings'!$D$26)</f>
        <v>0</v>
      </c>
      <c r="AG49" s="128" t="e">
        <f>NA()</f>
        <v>#N/A</v>
      </c>
      <c r="AI49" s="94" t="str">
        <v>GBPSM3L60Y_Quote</v>
      </c>
    </row>
    <row r="50" spans="12:35" x14ac:dyDescent="0.2">
      <c r="M50" s="94" t="s">
        <v>114</v>
      </c>
      <c r="N50" s="94"/>
      <c r="O50" s="94" t="str">
        <f>_xll.qlIMMNextCode(O49,TRUE,Trigger)</f>
        <v>M0</v>
      </c>
      <c r="P50" s="94" t="str">
        <f t="shared" si="10"/>
        <v>GBPFUT3MM0_Quote</v>
      </c>
      <c r="Q50" s="192" t="str">
        <f t="shared" si="11"/>
        <v>GBPFUT3MM0ConvAdj_Quote</v>
      </c>
      <c r="R50" s="106">
        <f>_xll.qlInterestRateIndexFixingDate(Index3M,S50)</f>
        <v>43999</v>
      </c>
      <c r="S50" s="106">
        <f>_xll.qlIMMdate(O50)</f>
        <v>43999</v>
      </c>
      <c r="T50" s="106">
        <f>_xll.qlInterestRateIndexMaturity(Index3M,S50)</f>
        <v>44091</v>
      </c>
      <c r="U50" s="97">
        <f ca="1">_xll.qlIndexFixing(Index3M,R50,TRUE,_xll.ohTrigger(Trigger,Trigger3M,InterestRatesTrigger))</f>
        <v>5.7727550459774181E-3</v>
      </c>
      <c r="V50" s="97">
        <f ca="1">IFERROR((100-_xll.qlQuoteValue(P50,_xll.ohTrigger(Trigger,Trigger3M,InterestRatesTrigger)))/100-_xll.qlQuoteValue(Q50,_xll.ohTrigger(Trigger,Trigger3M,InterestRatesTrigger)),NA())</f>
        <v>4.5367357057173119E-3</v>
      </c>
      <c r="W50" s="94" t="b">
        <f t="shared" ca="1" si="12"/>
        <v>1</v>
      </c>
      <c r="X50" s="125">
        <f t="shared" ca="1" si="9"/>
        <v>12.360193402601062</v>
      </c>
      <c r="Y50" s="50" t="b">
        <f ca="1">ABS(X50)&lt;=ABS('General Settings'!$D$26)</f>
        <v>0</v>
      </c>
      <c r="AG50" s="128" t="e">
        <f>NA()</f>
        <v>#N/A</v>
      </c>
      <c r="AI50" s="94" t="str">
        <v/>
      </c>
    </row>
    <row r="51" spans="12:35" x14ac:dyDescent="0.2">
      <c r="M51" s="94" t="s">
        <v>114</v>
      </c>
      <c r="N51" s="94"/>
      <c r="O51" s="94" t="str">
        <f>_xll.qlIMMNextCode(O50,TRUE,Trigger)</f>
        <v>U0</v>
      </c>
      <c r="P51" s="94" t="str">
        <f t="shared" si="10"/>
        <v>GBPFUT3MU0_Quote</v>
      </c>
      <c r="Q51" s="192" t="str">
        <f t="shared" si="11"/>
        <v>GBPFUT3MU0ConvAdj_Quote</v>
      </c>
      <c r="R51" s="106">
        <f>_xll.qlInterestRateIndexFixingDate(Index3M,S51)</f>
        <v>44090</v>
      </c>
      <c r="S51" s="106">
        <f>_xll.qlIMMdate(O51)</f>
        <v>44090</v>
      </c>
      <c r="T51" s="106">
        <f>_xll.qlInterestRateIndexMaturity(Index3M,S51)</f>
        <v>44181</v>
      </c>
      <c r="U51" s="97">
        <f ca="1">_xll.qlIndexFixing(Index3M,R51,TRUE,_xll.ohTrigger(Trigger,Trigger3M,InterestRatesTrigger))</f>
        <v>6.1663990748843118E-3</v>
      </c>
      <c r="V51" s="97">
        <f ca="1">IFERROR((100-_xll.qlQuoteValue(P51,_xll.ohTrigger(Trigger,Trigger3M,InterestRatesTrigger)))/100-_xll.qlQuoteValue(Q51,_xll.ohTrigger(Trigger,Trigger3M,InterestRatesTrigger)),NA())</f>
        <v>4.9267080258480114E-3</v>
      </c>
      <c r="W51" s="94" t="b">
        <f t="shared" ca="1" si="12"/>
        <v>1</v>
      </c>
      <c r="X51" s="125">
        <f t="shared" ca="1" si="9"/>
        <v>12.396910490363004</v>
      </c>
      <c r="Y51" s="50" t="b">
        <f ca="1">ABS(X51)&lt;=ABS('General Settings'!$D$26)</f>
        <v>0</v>
      </c>
      <c r="AG51" s="128" t="e">
        <f>NA()</f>
        <v>#N/A</v>
      </c>
      <c r="AI51" s="94" t="str">
        <v/>
      </c>
    </row>
    <row r="52" spans="12:35" x14ac:dyDescent="0.2">
      <c r="M52" s="94" t="s">
        <v>114</v>
      </c>
      <c r="N52" s="94"/>
      <c r="O52" s="94" t="str">
        <f>_xll.qlIMMNextCode(O51,TRUE,Trigger)</f>
        <v>Z0</v>
      </c>
      <c r="P52" s="94" t="str">
        <f t="shared" si="10"/>
        <v>GBPFUT3MZ0_Quote</v>
      </c>
      <c r="Q52" s="192" t="str">
        <f t="shared" si="11"/>
        <v>GBPFUT3MZ0ConvAdj_Quote</v>
      </c>
      <c r="R52" s="106">
        <f>_xll.qlInterestRateIndexFixingDate(Index3M,S52)</f>
        <v>44181</v>
      </c>
      <c r="S52" s="106">
        <f>_xll.qlIMMdate(O52)</f>
        <v>44181</v>
      </c>
      <c r="T52" s="106">
        <f>_xll.qlInterestRateIndexMaturity(Index3M,S52)</f>
        <v>44271</v>
      </c>
      <c r="U52" s="97">
        <f ca="1">_xll.qlIndexFixing(Index3M,R52,TRUE,_xll.ohTrigger(Trigger,Trigger3M,InterestRatesTrigger))</f>
        <v>6.5948112778499504E-3</v>
      </c>
      <c r="V52" s="97">
        <f ca="1">IFERROR((100-_xll.qlQuoteValue(P52,_xll.ohTrigger(Trigger,Trigger3M,InterestRatesTrigger)))/100-_xll.qlQuoteValue(Q52,_xll.ohTrigger(Trigger,Trigger3M,InterestRatesTrigger)),NA())</f>
        <v>5.4593495606820603E-3</v>
      </c>
      <c r="W52" s="94" t="b">
        <f t="shared" ca="1" si="12"/>
        <v>1</v>
      </c>
      <c r="X52" s="125">
        <f t="shared" ca="1" si="9"/>
        <v>11.354617171678901</v>
      </c>
      <c r="Y52" s="50" t="b">
        <f ca="1">ABS(X52)&lt;=ABS('General Settings'!$D$26)</f>
        <v>0</v>
      </c>
      <c r="AG52" s="128" t="e">
        <f>NA()</f>
        <v>#N/A</v>
      </c>
      <c r="AI52" s="94" t="str">
        <v/>
      </c>
    </row>
    <row r="53" spans="12:35" x14ac:dyDescent="0.2">
      <c r="M53" s="94" t="s">
        <v>114</v>
      </c>
      <c r="N53" s="94"/>
      <c r="O53" s="94" t="str">
        <f>_xll.qlIMMNextCode(O52,TRUE,Trigger)</f>
        <v>H1</v>
      </c>
      <c r="P53" s="94" t="str">
        <f t="shared" si="10"/>
        <v>GBPFUT3MH1_Quote</v>
      </c>
      <c r="Q53" s="192" t="str">
        <f t="shared" si="11"/>
        <v>GBPFUT3MH1ConvAdj_Quote</v>
      </c>
      <c r="R53" s="106">
        <f>_xll.qlInterestRateIndexFixingDate(Index3M,S53)</f>
        <v>44272</v>
      </c>
      <c r="S53" s="106">
        <f>_xll.qlIMMdate(O53)</f>
        <v>44272</v>
      </c>
      <c r="T53" s="106">
        <f>_xll.qlInterestRateIndexMaturity(Index3M,S53)</f>
        <v>44364</v>
      </c>
      <c r="U53" s="97">
        <f ca="1">_xll.qlIndexFixing(Index3M,R53,TRUE,_xll.ohTrigger(Trigger,Trigger3M,InterestRatesTrigger))</f>
        <v>7.0662656844820756E-3</v>
      </c>
      <c r="V53" s="97">
        <f ca="1">IFERROR((100-_xll.qlQuoteValue(P53,_xll.ohTrigger(Trigger,Trigger3M,InterestRatesTrigger)))/100-_xll.qlQuoteValue(Q53,_xll.ohTrigger(Trigger,Trigger3M,InterestRatesTrigger)),NA())</f>
        <v>5.9290106593869116E-3</v>
      </c>
      <c r="W53" s="94" t="b">
        <f t="shared" ca="1" si="12"/>
        <v>1</v>
      </c>
      <c r="X53" s="125">
        <f t="shared" ca="1" si="9"/>
        <v>11.37255025095164</v>
      </c>
      <c r="Y53" s="50" t="b">
        <f ca="1">ABS(X53)&lt;=ABS('General Settings'!$D$26)</f>
        <v>0</v>
      </c>
      <c r="AG53" s="128" t="e">
        <f>NA()</f>
        <v>#N/A</v>
      </c>
      <c r="AI53" s="94" t="str">
        <v/>
      </c>
    </row>
    <row r="54" spans="12:35" x14ac:dyDescent="0.2">
      <c r="M54" s="94" t="s">
        <v>114</v>
      </c>
      <c r="N54" s="94"/>
      <c r="O54" s="94" t="str">
        <f>_xll.qlIMMNextCode(O53,TRUE,Trigger)</f>
        <v>M1</v>
      </c>
      <c r="P54" s="94" t="str">
        <f t="shared" si="10"/>
        <v>GBPFUT3MM1_Quote</v>
      </c>
      <c r="Q54" s="192" t="str">
        <f t="shared" si="11"/>
        <v>GBPFUT3MM1ConvAdj_Quote</v>
      </c>
      <c r="R54" s="106">
        <f>_xll.qlInterestRateIndexFixingDate(Index3M,S54)</f>
        <v>44363</v>
      </c>
      <c r="S54" s="106">
        <f>_xll.qlIMMdate(O54)</f>
        <v>44363</v>
      </c>
      <c r="T54" s="106">
        <f>_xll.qlInterestRateIndexMaturity(Index3M,S54)</f>
        <v>44455</v>
      </c>
      <c r="U54" s="97">
        <f ca="1">_xll.qlIndexFixing(Index3M,R54,TRUE,_xll.ohTrigger(Trigger,Trigger3M,InterestRatesTrigger))</f>
        <v>7.5663590477706546E-3</v>
      </c>
      <c r="V54" s="97">
        <f ca="1">IFERROR((100-_xll.qlQuoteValue(P54,_xll.ohTrigger(Trigger,Trigger3M,InterestRatesTrigger)))/100-_xll.qlQuoteValue(Q54,_xll.ohTrigger(Trigger,Trigger3M,InterestRatesTrigger)),NA())</f>
        <v>6.445294718999189E-3</v>
      </c>
      <c r="W54" s="94" t="b">
        <f t="shared" ca="1" si="12"/>
        <v>1</v>
      </c>
      <c r="X54" s="125">
        <f t="shared" ca="1" si="9"/>
        <v>11.210643287714655</v>
      </c>
      <c r="Y54" s="50" t="b">
        <f ca="1">ABS(X54)&lt;=ABS('General Settings'!$D$26)</f>
        <v>0</v>
      </c>
      <c r="AG54" s="128" t="e">
        <f>NA()</f>
        <v>#N/A</v>
      </c>
      <c r="AI54" s="94" t="str">
        <v/>
      </c>
    </row>
    <row r="55" spans="12:35" x14ac:dyDescent="0.2">
      <c r="M55" s="94" t="s">
        <v>114</v>
      </c>
      <c r="N55" s="94"/>
      <c r="O55" s="94" t="str">
        <f>_xll.qlIMMNextCode(O54,TRUE,Trigger)</f>
        <v>U1</v>
      </c>
      <c r="P55" s="94" t="str">
        <f t="shared" si="10"/>
        <v>GBPFUT3MU1_Quote</v>
      </c>
      <c r="Q55" s="192" t="str">
        <f t="shared" si="11"/>
        <v>GBPFUT3MU1ConvAdj_Quote</v>
      </c>
      <c r="R55" s="106">
        <f>_xll.qlInterestRateIndexFixingDate(Index3M,S55)</f>
        <v>44454</v>
      </c>
      <c r="S55" s="106">
        <f>_xll.qlIMMdate(O55)</f>
        <v>44454</v>
      </c>
      <c r="T55" s="106">
        <f>_xll.qlInterestRateIndexMaturity(Index3M,S55)</f>
        <v>44545</v>
      </c>
      <c r="U55" s="97">
        <f ca="1">_xll.qlIndexFixing(Index3M,R55,TRUE,_xll.ohTrigger(Trigger,Trigger3M,InterestRatesTrigger))</f>
        <v>8.0866018232990406E-3</v>
      </c>
      <c r="V55" s="97">
        <f ca="1">IFERROR((100-_xll.qlQuoteValue(P55,_xll.ohTrigger(Trigger,Trigger3M,InterestRatesTrigger)))/100-_xll.qlQuoteValue(Q55,_xll.ohTrigger(Trigger,Trigger3M,InterestRatesTrigger)),NA())</f>
        <v>6.9068239527502635E-3</v>
      </c>
      <c r="W55" s="94" t="b">
        <f t="shared" ca="1" si="12"/>
        <v>1</v>
      </c>
      <c r="X55" s="125">
        <f t="shared" ca="1" si="9"/>
        <v>11.797778705487771</v>
      </c>
      <c r="Y55" s="50" t="b">
        <f ca="1">ABS(X55)&lt;=ABS('General Settings'!$D$26)</f>
        <v>0</v>
      </c>
      <c r="AG55" s="128" t="e">
        <f>NA()</f>
        <v>#N/A</v>
      </c>
      <c r="AI55" s="94" t="str">
        <v/>
      </c>
    </row>
    <row r="56" spans="12:35" x14ac:dyDescent="0.2">
      <c r="M56" s="94" t="s">
        <v>114</v>
      </c>
      <c r="N56" s="94"/>
      <c r="O56" s="94" t="str">
        <f>_xll.qlIMMNextCode(O55,TRUE,Trigger)</f>
        <v>Z1</v>
      </c>
      <c r="P56" s="94" t="str">
        <f t="shared" si="10"/>
        <v>GBPFUT3MZ1_Quote</v>
      </c>
      <c r="Q56" s="192" t="str">
        <f t="shared" si="11"/>
        <v>GBPFUT3MZ1ConvAdj_Quote</v>
      </c>
      <c r="R56" s="106">
        <f>_xll.qlInterestRateIndexFixingDate(Index3M,S56)</f>
        <v>44545</v>
      </c>
      <c r="S56" s="106">
        <f>_xll.qlIMMdate(O56)</f>
        <v>44545</v>
      </c>
      <c r="T56" s="106">
        <f>_xll.qlInterestRateIndexMaturity(Index3M,S56)</f>
        <v>44635</v>
      </c>
      <c r="U56" s="97">
        <f ca="1">_xll.qlIndexFixing(Index3M,R56,TRUE,_xll.ohTrigger(Trigger,Trigger3M,InterestRatesTrigger))</f>
        <v>8.6249990225549678E-3</v>
      </c>
      <c r="V56" s="97">
        <f ca="1">IFERROR((100-_xll.qlQuoteValue(P56,_xll.ohTrigger(Trigger,Trigger3M,InterestRatesTrigger)))/100-_xll.qlQuoteValue(Q56,_xll.ohTrigger(Trigger,Trigger3M,InterestRatesTrigger)),NA())</f>
        <v>7.3118057435997575E-3</v>
      </c>
      <c r="W56" s="94" t="b">
        <f t="shared" ca="1" si="12"/>
        <v>1</v>
      </c>
      <c r="X56" s="125">
        <f t="shared" ca="1" si="9"/>
        <v>13.131932789552103</v>
      </c>
      <c r="Y56" s="50" t="b">
        <f ca="1">ABS(X56)&lt;=ABS('General Settings'!$D$26)</f>
        <v>0</v>
      </c>
      <c r="AG56" s="128" t="e">
        <f>NA()</f>
        <v>#N/A</v>
      </c>
      <c r="AI56" s="94" t="str">
        <v/>
      </c>
    </row>
    <row r="57" spans="12:35" x14ac:dyDescent="0.2">
      <c r="M57" s="94" t="s">
        <v>114</v>
      </c>
      <c r="N57" s="94"/>
      <c r="O57" s="94" t="str">
        <f>_xll.qlIMMNextCode(O56,TRUE,Trigger)</f>
        <v>H2</v>
      </c>
      <c r="P57" s="94" t="str">
        <f t="shared" si="10"/>
        <v>GBPFUT3MH2_Quote</v>
      </c>
      <c r="Q57" s="192" t="str">
        <f t="shared" si="11"/>
        <v>GBPFUT3MH2ConvAdj_Quote</v>
      </c>
      <c r="R57" s="106">
        <f>_xll.qlInterestRateIndexFixingDate(Index3M,S57)</f>
        <v>44636</v>
      </c>
      <c r="S57" s="106">
        <f>_xll.qlIMMdate(O57)</f>
        <v>44636</v>
      </c>
      <c r="T57" s="106">
        <f>_xll.qlInterestRateIndexMaturity(Index3M,S57)</f>
        <v>44728</v>
      </c>
      <c r="U57" s="97">
        <f ca="1">_xll.qlIndexFixing(Index3M,R57,TRUE,_xll.ohTrigger(Trigger,Trigger3M,InterestRatesTrigger))</f>
        <v>9.1913050643146303E-3</v>
      </c>
      <c r="V57" s="97">
        <f ca="1">IFERROR((100-_xll.qlQuoteValue(P57,_xll.ohTrigger(Trigger,Trigger3M,InterestRatesTrigger)))/100-_xll.qlQuoteValue(Q57,_xll.ohTrigger(Trigger,Trigger3M,InterestRatesTrigger)),NA())</f>
        <v>7.753367839412089E-3</v>
      </c>
      <c r="W57" s="94" t="b">
        <f t="shared" ca="1" si="12"/>
        <v>1</v>
      </c>
      <c r="X57" s="125">
        <f t="shared" ca="1" si="9"/>
        <v>14.379372249025412</v>
      </c>
      <c r="Y57" s="94" t="b">
        <f ca="1">ABS(X57)&lt;=ABS('General Settings'!$D$26)</f>
        <v>0</v>
      </c>
      <c r="AG57" s="128" t="e">
        <f>NA()</f>
        <v>#N/A</v>
      </c>
      <c r="AI57" s="94" t="str">
        <v/>
      </c>
    </row>
    <row r="58" spans="12:35" x14ac:dyDescent="0.2">
      <c r="M58" s="95" t="s">
        <v>114</v>
      </c>
      <c r="N58" s="95"/>
      <c r="O58" s="95" t="str">
        <f>_xll.qlIMMNextCode(O57,TRUE,Trigger)</f>
        <v>M2</v>
      </c>
      <c r="P58" s="95" t="str">
        <f t="shared" si="10"/>
        <v>GBPFUT3MM2_Quote</v>
      </c>
      <c r="Q58" s="193" t="str">
        <f t="shared" si="11"/>
        <v>GBPFUT3MM2ConvAdj_Quote</v>
      </c>
      <c r="R58" s="107">
        <f>_xll.qlInterestRateIndexFixingDate(Index3M,S58)</f>
        <v>44727</v>
      </c>
      <c r="S58" s="107">
        <f>_xll.qlIMMdate(O58)</f>
        <v>44727</v>
      </c>
      <c r="T58" s="107">
        <f>_xll.qlInterestRateIndexMaturity(Index3M,S58)</f>
        <v>44819</v>
      </c>
      <c r="U58" s="98">
        <f ca="1">_xll.qlIndexFixing(Index3M,R58,TRUE,_xll.ohTrigger(Trigger,Trigger3M,InterestRatesTrigger))</f>
        <v>9.7665122891082007E-3</v>
      </c>
      <c r="V58" s="98">
        <f ca="1">IFERROR((100-_xll.qlQuoteValue(P58,_xll.ohTrigger(Trigger,Trigger3M,InterestRatesTrigger)))/100-_xll.qlQuoteValue(Q58,_xll.ohTrigger(Trigger,Trigger3M,InterestRatesTrigger)),NA())</f>
        <v>8.192982685802706E-3</v>
      </c>
      <c r="W58" s="95" t="b">
        <f t="shared" ca="1" si="12"/>
        <v>1</v>
      </c>
      <c r="X58" s="159">
        <f t="shared" ca="1" si="9"/>
        <v>15.735296033054947</v>
      </c>
      <c r="Y58" s="94" t="b">
        <f ca="1">ABS(X58)&lt;=ABS('General Settings'!$D$26)</f>
        <v>0</v>
      </c>
      <c r="AG58" s="129" t="e">
        <f>NA()</f>
        <v>#N/A</v>
      </c>
      <c r="AI58" s="94" t="str">
        <v/>
      </c>
    </row>
    <row r="59" spans="12:35" x14ac:dyDescent="0.2">
      <c r="M59" s="94" t="s">
        <v>115</v>
      </c>
      <c r="N59" s="94"/>
      <c r="O59" s="94" t="str">
        <f>IF(_xll.qlIMMIsIMMcode(_xll.qlIMMNextCode(SettlementDate,FALSE)),_xll.qlIMMNextCode(_xll.qlIMMNextCode(SettlementDate,FALSE),FALSE),_xll.qlIMMNextCode(SettlementDate,FALSE))</f>
        <v>N6</v>
      </c>
      <c r="P59" s="94" t="str">
        <f t="shared" si="10"/>
        <v>GBPFUT3MN6_Quote</v>
      </c>
      <c r="Q59" s="192" t="str">
        <f t="shared" si="11"/>
        <v>GBPFUT3MN6ConvAdj_Quote</v>
      </c>
      <c r="R59" s="106">
        <f>_xll.qlInterestRateIndexFixingDate(Index3M,S59)</f>
        <v>42571</v>
      </c>
      <c r="S59" s="106">
        <f>_xll.qlIMMdate(O59)</f>
        <v>42571</v>
      </c>
      <c r="T59" s="106">
        <f>_xll.qlInterestRateIndexMaturity(Index3M,S59)</f>
        <v>42663</v>
      </c>
      <c r="U59" s="97">
        <f ca="1">_xll.qlIndexFixing(Index3M,R59,TRUE,_xll.ohTrigger(Trigger,Trigger3M,InterestRatesTrigger))</f>
        <v>4.3651518601137739E-3</v>
      </c>
      <c r="V59" s="97">
        <f ca="1">IFERROR((100-_xll.qlQuoteValue(P59,_xll.ohTrigger(Trigger,Trigger3M,InterestRatesTrigger)))/100-_xll.qlQuoteValue(Q59,_xll.ohTrigger(Trigger,Trigger3M,InterestRatesTrigger)),NA())</f>
        <v>0.9999974844179127</v>
      </c>
      <c r="W59" s="94" t="b">
        <f t="shared" ca="1" si="12"/>
        <v>1</v>
      </c>
      <c r="X59" s="125">
        <f t="shared" ca="1" si="9"/>
        <v>-9956.3233255779887</v>
      </c>
      <c r="Y59" s="93" t="b">
        <f ca="1">ABS(X59)&lt;=ABS('General Settings'!$D$26)</f>
        <v>0</v>
      </c>
      <c r="AG59" s="127" t="e">
        <f>NA()</f>
        <v>#N/A</v>
      </c>
      <c r="AI59" s="94" t="str">
        <v/>
      </c>
    </row>
    <row r="60" spans="12:35" x14ac:dyDescent="0.2">
      <c r="M60" s="94" t="s">
        <v>115</v>
      </c>
      <c r="N60" s="94"/>
      <c r="O60" s="94" t="str">
        <f>IF(_xll.qlIMMIsIMMcode(_xll.qlIMMNextCode(O59,FALSE)),_xll.qlIMMNextCode(_xll.qlIMMNextCode(O59,FALSE),FALSE),_xll.qlIMMNextCode(O59,FALSE))</f>
        <v>Q6</v>
      </c>
      <c r="P60" s="94" t="str">
        <f t="shared" si="10"/>
        <v>GBPFUT3MQ6_Quote</v>
      </c>
      <c r="Q60" s="192" t="str">
        <f t="shared" si="11"/>
        <v>GBPFUT3MQ6ConvAdj_Quote</v>
      </c>
      <c r="R60" s="106">
        <f>_xll.qlInterestRateIndexFixingDate(Index3M,S60)</f>
        <v>42599</v>
      </c>
      <c r="S60" s="106">
        <f>_xll.qlIMMdate(O60)</f>
        <v>42599</v>
      </c>
      <c r="T60" s="106">
        <f>_xll.qlInterestRateIndexMaturity(Index3M,S60)</f>
        <v>42691</v>
      </c>
      <c r="U60" s="97">
        <f ca="1">_xll.qlIndexFixing(Index3M,R60,TRUE,_xll.ohTrigger(Trigger,Trigger3M,InterestRatesTrigger))</f>
        <v>3.3379654625522314E-3</v>
      </c>
      <c r="V60" s="97">
        <f ca="1">IFERROR((100-_xll.qlQuoteValue(P60,_xll.ohTrigger(Trigger,Trigger3M,InterestRatesTrigger)))/100-_xll.qlQuoteValue(Q60,_xll.ohTrigger(Trigger,Trigger3M,InterestRatesTrigger)),NA())</f>
        <v>0.99999178936258748</v>
      </c>
      <c r="W60" s="94" t="b">
        <f t="shared" ca="1" si="12"/>
        <v>1</v>
      </c>
      <c r="X60" s="125">
        <f t="shared" ca="1" si="9"/>
        <v>-9966.5382390003524</v>
      </c>
      <c r="Y60" s="51" t="b">
        <f ca="1">ABS(X60)&lt;=ABS('General Settings'!$D$26)</f>
        <v>0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29" t="e">
        <f>NA()</f>
        <v>#N/A</v>
      </c>
      <c r="AI60" s="94" t="str">
        <v/>
      </c>
    </row>
    <row r="61" spans="12:35" x14ac:dyDescent="0.2">
      <c r="L61" s="62"/>
      <c r="M61" s="93" t="s">
        <v>60</v>
      </c>
      <c r="N61" s="93"/>
      <c r="O61" s="93" t="s">
        <v>32</v>
      </c>
      <c r="P61" s="93" t="str">
        <f t="shared" ref="P61:P66" si="13">Currency&amp;"AM3L"&amp;O61&amp;QuoteSuffix</f>
        <v>GBPAM3L6M_Quote</v>
      </c>
      <c r="Q61" s="177"/>
      <c r="R61" s="105">
        <f t="shared" ref="R61:R66" si="14">EvaluationDate</f>
        <v>42556</v>
      </c>
      <c r="S61" s="105">
        <f>_xll.qlInterestRateIndexValueDate(AA61,R61)</f>
        <v>42556</v>
      </c>
      <c r="T61" s="105">
        <f>_xll.qlInterestRateIndexMaturity(AA61,S61)</f>
        <v>42740</v>
      </c>
      <c r="U61" s="96">
        <f ca="1">_xll.qlIndexFixing(AA61,R61,TRUE,_xll.ohTrigger(Trigger,Trigger3M,InterestRatesTrigger))</f>
        <v>3.8875941798852949E-3</v>
      </c>
      <c r="V61" s="96">
        <f ca="1">_xll.qlQuoteValue(P61,_xll.ohTrigger(Trigger,Trigger3M,InterestRatesTrigger))</f>
        <v>3.9300000000000003E-3</v>
      </c>
      <c r="W61" s="93" t="b">
        <f t="shared" ca="1" si="12"/>
        <v>1</v>
      </c>
      <c r="X61" s="126">
        <f t="shared" ca="1" si="9"/>
        <v>-0.42405820114705445</v>
      </c>
      <c r="Y61" s="50" t="b">
        <f ca="1">ABS(X61)&lt;=ABS('General Settings'!$D$27)</f>
        <v>1</v>
      </c>
      <c r="AA61" s="93" t="str">
        <f>_xll.qlSwapIndex(,,O61,SettlementDays,Currency,Calendar,ShortFixedLegTenor,ShortFixedLegBDC,ShortFixedLegDayCounter,Index3M,DiscountingCurve,Permanent,Trigger,ObjectOverwrite)</f>
        <v>obj_003a1#0003</v>
      </c>
      <c r="AC61" s="162" t="s">
        <v>33</v>
      </c>
      <c r="AD61" s="162" t="s">
        <v>112</v>
      </c>
      <c r="AE61" s="101" t="s">
        <v>102</v>
      </c>
      <c r="AI61" s="94" t="str">
        <v/>
      </c>
    </row>
    <row r="62" spans="12:35" x14ac:dyDescent="0.2">
      <c r="M62" s="94" t="s">
        <v>60</v>
      </c>
      <c r="N62" s="94"/>
      <c r="O62" s="94" t="s">
        <v>68</v>
      </c>
      <c r="P62" s="94" t="str">
        <f t="shared" si="13"/>
        <v>GBPAM3L9M_Quote</v>
      </c>
      <c r="Q62" s="163"/>
      <c r="R62" s="106">
        <f t="shared" si="14"/>
        <v>42556</v>
      </c>
      <c r="S62" s="106">
        <f>_xll.qlInterestRateIndexValueDate(AA62,R62)</f>
        <v>42556</v>
      </c>
      <c r="T62" s="106">
        <f>_xll.qlInterestRateIndexMaturity(AA62,S62)</f>
        <v>42830</v>
      </c>
      <c r="U62" s="97">
        <f ca="1">_xll.qlIndexFixing(AA62,R62,TRUE,_xll.ohTrigger(Trigger,Trigger3M,InterestRatesTrigger))</f>
        <v>3.4600935148667092E-3</v>
      </c>
      <c r="V62" s="97">
        <f ca="1">_xll.qlQuoteValue(P62,_xll.ohTrigger(Trigger,Trigger3M,InterestRatesTrigger))</f>
        <v>3.5100000000000005E-3</v>
      </c>
      <c r="W62" s="94" t="b">
        <f t="shared" ca="1" si="12"/>
        <v>1</v>
      </c>
      <c r="X62" s="125">
        <f t="shared" ca="1" si="9"/>
        <v>-0.49906485133291345</v>
      </c>
      <c r="Y62" s="50" t="b">
        <f ca="1">ABS(X62)&lt;=ABS('General Settings'!$D$27)</f>
        <v>1</v>
      </c>
      <c r="AA62" s="94" t="str">
        <f>_xll.qlSwapIndex(,,O62,SettlementDays,Currency,Calendar,ShortFixedLegTenor,ShortFixedLegBDC,ShortFixedLegDayCounter,Index3M,DiscountingCurve,Permanent,Trigger,ObjectOverwrite)</f>
        <v>obj_003c4#0003</v>
      </c>
      <c r="AI62" s="94" t="str">
        <v/>
      </c>
    </row>
    <row r="63" spans="12:35" x14ac:dyDescent="0.2">
      <c r="M63" s="94" t="s">
        <v>60</v>
      </c>
      <c r="N63" s="94"/>
      <c r="O63" s="94" t="s">
        <v>33</v>
      </c>
      <c r="P63" s="94" t="str">
        <f t="shared" si="13"/>
        <v>GBPAM3L1Y_Quote</v>
      </c>
      <c r="Q63" s="163"/>
      <c r="R63" s="106">
        <f t="shared" si="14"/>
        <v>42556</v>
      </c>
      <c r="S63" s="106">
        <f>_xll.qlInterestRateIndexValueDate(AA63,R63)</f>
        <v>42556</v>
      </c>
      <c r="T63" s="106">
        <f>_xll.qlInterestRateIndexMaturity(AA63,S63)</f>
        <v>42921</v>
      </c>
      <c r="U63" s="97">
        <f ca="1">_xll.qlIndexFixing(AA63,R63,TRUE,_xll.ohTrigger(Trigger,Trigger3M,InterestRatesTrigger))</f>
        <v>3.2267870469669616E-3</v>
      </c>
      <c r="V63" s="97">
        <f ca="1">_xll.qlQuoteValue(P63,_xll.ohTrigger(Trigger,Trigger3M,InterestRatesTrigger))</f>
        <v>3.3E-3</v>
      </c>
      <c r="W63" s="94" t="b">
        <f t="shared" ca="1" si="12"/>
        <v>1</v>
      </c>
      <c r="X63" s="125">
        <f t="shared" ca="1" si="9"/>
        <v>-0.73212953033038353</v>
      </c>
      <c r="Y63" s="50" t="b">
        <f ca="1">ABS(X63)&lt;=ABS('General Settings'!$D$27)</f>
        <v>1</v>
      </c>
      <c r="AA63" s="94" t="str">
        <f>_xll.qlSwapIndex(,,O63,SettlementDays,Currency,Calendar,ShortFixedLegTenor,ShortFixedLegBDC,ShortFixedLegDayCounter,Index3M,DiscountingCurve,Permanent,Trigger,ObjectOverwrite)</f>
        <v>obj_003a5#0003</v>
      </c>
      <c r="AI63" s="94" t="str">
        <v/>
      </c>
    </row>
    <row r="64" spans="12:35" x14ac:dyDescent="0.2">
      <c r="M64" s="94" t="s">
        <v>60</v>
      </c>
      <c r="N64" s="94"/>
      <c r="O64" s="94" t="s">
        <v>73</v>
      </c>
      <c r="P64" s="94" t="str">
        <f t="shared" si="13"/>
        <v>GBPAM3L15M_Quote</v>
      </c>
      <c r="Q64" s="163"/>
      <c r="R64" s="106">
        <f t="shared" si="14"/>
        <v>42556</v>
      </c>
      <c r="S64" s="106">
        <f>_xll.qlInterestRateIndexValueDate(AA64,R64)</f>
        <v>42556</v>
      </c>
      <c r="T64" s="106">
        <f>_xll.qlInterestRateIndexMaturity(AA64,S64)</f>
        <v>43013</v>
      </c>
      <c r="U64" s="97">
        <f ca="1">_xll.qlIndexFixing(AA64,R64,TRUE,_xll.ohTrigger(Trigger,Trigger3M,InterestRatesTrigger))</f>
        <v>3.0795327139332709E-3</v>
      </c>
      <c r="V64" s="97">
        <f ca="1">_xll.qlQuoteValue(P64,_xll.ohTrigger(Trigger,Trigger3M,InterestRatesTrigger))</f>
        <v>3.1700000000000005E-3</v>
      </c>
      <c r="W64" s="94" t="b">
        <f t="shared" ca="1" si="12"/>
        <v>1</v>
      </c>
      <c r="X64" s="125">
        <f t="shared" ca="1" si="9"/>
        <v>-0.90467286066729657</v>
      </c>
      <c r="Y64" s="50" t="b">
        <f ca="1">ABS(X64)&lt;=ABS('General Settings'!$D$27)</f>
        <v>1</v>
      </c>
      <c r="AA64" s="94" t="str">
        <f>_xll.qlSwapIndex(,,O64,SettlementDays,Currency,Calendar,ShortFixedLegTenor,ShortFixedLegBDC,ShortFixedLegDayCounter,Index3M,DiscountingCurve,Permanent,Trigger,ObjectOverwrite)</f>
        <v>obj_00381#0003</v>
      </c>
      <c r="AI64" s="94" t="str">
        <v/>
      </c>
    </row>
    <row r="65" spans="10:35" x14ac:dyDescent="0.2">
      <c r="M65" s="94" t="s">
        <v>60</v>
      </c>
      <c r="N65" s="94"/>
      <c r="O65" s="94" t="s">
        <v>76</v>
      </c>
      <c r="P65" s="94" t="str">
        <f t="shared" si="13"/>
        <v>GBPAM3L18M_Quote</v>
      </c>
      <c r="Q65" s="163"/>
      <c r="R65" s="106">
        <f t="shared" si="14"/>
        <v>42556</v>
      </c>
      <c r="S65" s="106">
        <f>_xll.qlInterestRateIndexValueDate(AA65,R65)</f>
        <v>42556</v>
      </c>
      <c r="T65" s="106">
        <f>_xll.qlInterestRateIndexMaturity(AA65,S65)</f>
        <v>43105</v>
      </c>
      <c r="U65" s="97">
        <f ca="1">_xll.qlIndexFixing(AA65,R65,TRUE,_xll.ohTrigger(Trigger,Trigger3M,InterestRatesTrigger))</f>
        <v>2.9895154411261997E-3</v>
      </c>
      <c r="V65" s="97">
        <f ca="1">_xll.qlQuoteValue(P65,_xll.ohTrigger(Trigger,Trigger3M,InterestRatesTrigger))</f>
        <v>3.0900000000000007E-3</v>
      </c>
      <c r="W65" s="94" t="b">
        <f t="shared" ca="1" si="12"/>
        <v>1</v>
      </c>
      <c r="X65" s="125">
        <f t="shared" ca="1" si="9"/>
        <v>-1.0048455887380106</v>
      </c>
      <c r="Y65" s="50" t="b">
        <f ca="1">ABS(X65)&lt;=ABS('General Settings'!$D$27)</f>
        <v>1</v>
      </c>
      <c r="AA65" s="94" t="str">
        <f>_xll.qlSwapIndex(,,O65,SettlementDays,Currency,Calendar,ShortFixedLegTenor,ShortFixedLegBDC,ShortFixedLegDayCounter,Index3M,DiscountingCurve,Permanent,Trigger,ObjectOverwrite)</f>
        <v>obj_003b7#0003</v>
      </c>
      <c r="AI65" s="94" t="str">
        <v/>
      </c>
    </row>
    <row r="66" spans="10:35" x14ac:dyDescent="0.2">
      <c r="M66" s="95" t="s">
        <v>60</v>
      </c>
      <c r="N66" s="95"/>
      <c r="O66" s="95" t="s">
        <v>79</v>
      </c>
      <c r="P66" s="95" t="str">
        <f t="shared" si="13"/>
        <v>GBPAM3L21M_Quote</v>
      </c>
      <c r="Q66" s="164"/>
      <c r="R66" s="107">
        <f t="shared" si="14"/>
        <v>42556</v>
      </c>
      <c r="S66" s="107">
        <f>_xll.qlInterestRateIndexValueDate(AA66,R66)</f>
        <v>42556</v>
      </c>
      <c r="T66" s="107">
        <f>_xll.qlInterestRateIndexMaturity(AA66,S66)</f>
        <v>43195</v>
      </c>
      <c r="U66" s="98">
        <f ca="1">_xll.qlIndexFixing(AA66,R66,TRUE,_xll.ohTrigger(Trigger,Trigger3M,InterestRatesTrigger))</f>
        <v>2.9316159541899868E-3</v>
      </c>
      <c r="V66" s="98" t="e">
        <f ca="1">_xll.qlQuoteValue(P66,_xll.ohTrigger(Trigger,Trigger3M,InterestRatesTrigger))</f>
        <v>#NUM!</v>
      </c>
      <c r="W66" s="95" t="b">
        <f t="shared" ca="1" si="12"/>
        <v>0</v>
      </c>
      <c r="X66" s="159" t="e">
        <f t="shared" ca="1" si="9"/>
        <v>#NUM!</v>
      </c>
      <c r="Y66" s="50" t="e">
        <f ca="1">ABS(X66)&lt;=ABS('General Settings'!$D$27)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obj_0038d#0003</v>
      </c>
      <c r="AC66" s="103" t="s">
        <v>108</v>
      </c>
      <c r="AD66" s="103" t="s">
        <v>109</v>
      </c>
      <c r="AE66" s="104" t="s">
        <v>110</v>
      </c>
      <c r="AI66" s="94" t="str">
        <v/>
      </c>
    </row>
    <row r="67" spans="10:35" x14ac:dyDescent="0.2">
      <c r="M67" s="94" t="s">
        <v>60</v>
      </c>
      <c r="N67" s="94"/>
      <c r="O67" s="94" t="s">
        <v>33</v>
      </c>
      <c r="P67" s="94" t="str">
        <f t="shared" ref="P67:P103" si="15">Currency&amp;"SM3L"&amp;O67&amp;QuoteSuffix</f>
        <v>GBPSM3L1Y_Quote</v>
      </c>
      <c r="Q67" s="163"/>
      <c r="R67" s="106">
        <f t="shared" ref="R67:R103" si="16">EvaluationDate</f>
        <v>42556</v>
      </c>
      <c r="S67" s="106">
        <f>_xll.qlInterestRateIndexValueDate(AA67,R67)</f>
        <v>42556</v>
      </c>
      <c r="T67" s="106">
        <f>_xll.qlInterestRateIndexMaturity(AA67,S67)</f>
        <v>42921</v>
      </c>
      <c r="U67" s="97">
        <f ca="1">_xll.qlIndexFixing(AA67,R67,TRUE,_xll.ohTrigger(Trigger,Trigger3M,InterestRatesTrigger))</f>
        <v>3.2710119259028942E-3</v>
      </c>
      <c r="V67" s="97">
        <f ca="1">_xll.qlQuoteValue(P67,_xll.ohTrigger(Trigger,Trigger3M,InterestRatesTrigger))</f>
        <v>3.2900000000000008E-3</v>
      </c>
      <c r="W67" s="94" t="b">
        <f t="shared" ref="W67:W93" ca="1" si="17">NOT(ISERROR(V67))</f>
        <v>1</v>
      </c>
      <c r="X67" s="125">
        <f t="shared" ref="X67:X81" ca="1" si="18">(U67-V67)*10000</f>
        <v>-0.18988074097106653</v>
      </c>
      <c r="Y67" s="52" t="b">
        <f ca="1">ABS(X67)&lt;=ABS('General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obj_00395#0003</v>
      </c>
      <c r="AC67" s="162" t="s">
        <v>32</v>
      </c>
      <c r="AD67" s="162" t="s">
        <v>112</v>
      </c>
      <c r="AE67" s="101" t="s">
        <v>158</v>
      </c>
      <c r="AI67" s="94" t="str">
        <v/>
      </c>
    </row>
    <row r="68" spans="10:35" x14ac:dyDescent="0.2">
      <c r="M68" s="94" t="s">
        <v>60</v>
      </c>
      <c r="N68" s="94"/>
      <c r="O68" s="94" t="s">
        <v>73</v>
      </c>
      <c r="P68" s="94" t="str">
        <f t="shared" si="15"/>
        <v>GBPSM3L15M_Quote</v>
      </c>
      <c r="Q68" s="163"/>
      <c r="R68" s="106">
        <f t="shared" si="16"/>
        <v>42556</v>
      </c>
      <c r="S68" s="106">
        <f>_xll.qlInterestRateIndexValueDate(AA68,R68)</f>
        <v>42556</v>
      </c>
      <c r="T68" s="106">
        <f>_xll.qlInterestRateIndexMaturity(AA68,S68)</f>
        <v>43013</v>
      </c>
      <c r="U68" s="97">
        <f ca="1">_xll.qlIndexFixing(AA68,R68,TRUE,_xll.ohTrigger(Trigger,Trigger3M,InterestRatesTrigger))</f>
        <v>3.1218486772754705E-3</v>
      </c>
      <c r="V68" s="97" t="e">
        <f ca="1">_xll.qlQuoteValue(P68,_xll.ohTrigger(Trigger,Trigger3M,InterestRatesTrigger))</f>
        <v>#NUM!</v>
      </c>
      <c r="W68" s="94" t="b">
        <f t="shared" ca="1" si="17"/>
        <v>0</v>
      </c>
      <c r="X68" s="125" t="e">
        <f t="shared" ca="1" si="18"/>
        <v>#NUM!</v>
      </c>
      <c r="Y68" s="50" t="e">
        <f ca="1">ABS(X68)&lt;=ABS('General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obj_003b5#0003</v>
      </c>
      <c r="AI68" s="94" t="str">
        <v/>
      </c>
    </row>
    <row r="69" spans="10:35" x14ac:dyDescent="0.2">
      <c r="M69" s="94" t="s">
        <v>60</v>
      </c>
      <c r="N69" s="94"/>
      <c r="O69" s="94" t="s">
        <v>76</v>
      </c>
      <c r="P69" s="94" t="str">
        <f t="shared" si="15"/>
        <v>GBPSM3L18M_Quote</v>
      </c>
      <c r="Q69" s="163"/>
      <c r="R69" s="106">
        <f t="shared" si="16"/>
        <v>42556</v>
      </c>
      <c r="S69" s="106">
        <f>_xll.qlInterestRateIndexValueDate(AA69,R69)</f>
        <v>42556</v>
      </c>
      <c r="T69" s="106">
        <f>_xll.qlInterestRateIndexMaturity(AA69,S69)</f>
        <v>43105</v>
      </c>
      <c r="U69" s="97">
        <f ca="1">_xll.qlIndexFixing(AA69,R69,TRUE,_xll.ohTrigger(Trigger,Trigger3M,InterestRatesTrigger))</f>
        <v>3.0306577271885086E-3</v>
      </c>
      <c r="V69" s="97" t="e">
        <f ca="1">_xll.qlQuoteValue(P69,_xll.ohTrigger(Trigger,Trigger3M,InterestRatesTrigger))</f>
        <v>#NUM!</v>
      </c>
      <c r="W69" s="94" t="b">
        <f t="shared" ca="1" si="17"/>
        <v>0</v>
      </c>
      <c r="X69" s="125" t="e">
        <f t="shared" ca="1" si="18"/>
        <v>#NUM!</v>
      </c>
      <c r="Y69" s="50" t="e">
        <f ca="1">ABS(X69)&lt;=ABS('General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obj_003c3#0003</v>
      </c>
      <c r="AI69" s="94" t="str">
        <v/>
      </c>
    </row>
    <row r="70" spans="10:35" x14ac:dyDescent="0.2">
      <c r="M70" s="94" t="s">
        <v>60</v>
      </c>
      <c r="N70" s="94"/>
      <c r="O70" s="94" t="s">
        <v>79</v>
      </c>
      <c r="P70" s="94" t="str">
        <f t="shared" si="15"/>
        <v>GBPSM3L21M_Quote</v>
      </c>
      <c r="Q70" s="163"/>
      <c r="R70" s="106">
        <f t="shared" si="16"/>
        <v>42556</v>
      </c>
      <c r="S70" s="106">
        <f>_xll.qlInterestRateIndexValueDate(AA70,R70)</f>
        <v>42556</v>
      </c>
      <c r="T70" s="106">
        <f>_xll.qlInterestRateIndexMaturity(AA70,S70)</f>
        <v>43195</v>
      </c>
      <c r="U70" s="97">
        <f ca="1">_xll.qlIndexFixing(AA70,R70,TRUE,_xll.ohTrigger(Trigger,Trigger3M,InterestRatesTrigger))</f>
        <v>2.9718394537141795E-3</v>
      </c>
      <c r="V70" s="97" t="e">
        <f ca="1">_xll.qlQuoteValue(P70,_xll.ohTrigger(Trigger,Trigger3M,InterestRatesTrigger))</f>
        <v>#NUM!</v>
      </c>
      <c r="W70" s="94" t="b">
        <f t="shared" ca="1" si="17"/>
        <v>0</v>
      </c>
      <c r="X70" s="125" t="e">
        <f t="shared" ca="1" si="18"/>
        <v>#NUM!</v>
      </c>
      <c r="Y70" s="50" t="e">
        <f ca="1">ABS(X70)&lt;=ABS('General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obj_0039c#0003</v>
      </c>
      <c r="AI70" s="94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82</v>
      </c>
      <c r="P71" s="94" t="str">
        <f t="shared" si="15"/>
        <v>GBPSM3L2Y_Quote</v>
      </c>
      <c r="Q71" s="163"/>
      <c r="R71" s="106">
        <f t="shared" si="16"/>
        <v>42556</v>
      </c>
      <c r="S71" s="106">
        <f>_xll.qlInterestRateIndexValueDate(AA71,R71)</f>
        <v>42556</v>
      </c>
      <c r="T71" s="106">
        <f>_xll.qlInterestRateIndexMaturity(AA71,S71)</f>
        <v>43286</v>
      </c>
      <c r="U71" s="97">
        <f ca="1">_xll.qlIndexFixing(AA71,R71,TRUE,_xll.ohTrigger(Trigger,Trigger3M,InterestRatesTrigger))</f>
        <v>2.927321163401336E-3</v>
      </c>
      <c r="V71" s="97">
        <f ca="1">_xll.qlQuoteValue(P71,_xll.ohTrigger(Trigger,Trigger3M,InterestRatesTrigger))</f>
        <v>3.0300000000000006E-3</v>
      </c>
      <c r="W71" s="94" t="b">
        <f t="shared" ca="1" si="17"/>
        <v>1</v>
      </c>
      <c r="X71" s="125">
        <f t="shared" ca="1" si="18"/>
        <v>-1.0267883659866461</v>
      </c>
      <c r="Y71" s="50" t="b">
        <f ca="1">ABS(X71)&lt;=ABS('General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obj_0038a#0003</v>
      </c>
      <c r="AI71" s="94" t="str">
        <v/>
      </c>
    </row>
    <row r="72" spans="10:35" x14ac:dyDescent="0.2">
      <c r="M72" s="94" t="s">
        <v>60</v>
      </c>
      <c r="N72" s="94"/>
      <c r="O72" s="94" t="s">
        <v>83</v>
      </c>
      <c r="P72" s="94" t="str">
        <f t="shared" si="15"/>
        <v>GBPSM3L3Y_Quote</v>
      </c>
      <c r="Q72" s="163"/>
      <c r="R72" s="106">
        <f t="shared" si="16"/>
        <v>42556</v>
      </c>
      <c r="S72" s="106">
        <f>_xll.qlInterestRateIndexValueDate(AA72,R72)</f>
        <v>42556</v>
      </c>
      <c r="T72" s="106">
        <f>_xll.qlInterestRateIndexMaturity(AA72,S72)</f>
        <v>43651</v>
      </c>
      <c r="U72" s="97">
        <f ca="1">_xll.qlIndexFixing(AA72,R72,TRUE,_xll.ohTrigger(Trigger,Trigger3M,InterestRatesTrigger))</f>
        <v>3.1499999995896052E-3</v>
      </c>
      <c r="V72" s="97">
        <f ca="1">_xll.qlQuoteValue(P72,_xll.ohTrigger(Trigger,Trigger3M,InterestRatesTrigger))</f>
        <v>3.1500000000000005E-3</v>
      </c>
      <c r="W72" s="94" t="b">
        <f t="shared" ca="1" si="17"/>
        <v>1</v>
      </c>
      <c r="X72" s="125">
        <f t="shared" ca="1" si="18"/>
        <v>-4.103952420952961E-9</v>
      </c>
      <c r="Y72" s="50" t="b">
        <f ca="1">ABS(X72)&lt;=ABS('General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obj_00382#0003</v>
      </c>
      <c r="AI72" s="94" t="str">
        <v/>
      </c>
    </row>
    <row r="73" spans="10:35" x14ac:dyDescent="0.2">
      <c r="M73" s="94" t="s">
        <v>60</v>
      </c>
      <c r="N73" s="94"/>
      <c r="O73" s="94" t="s">
        <v>84</v>
      </c>
      <c r="P73" s="94" t="str">
        <f t="shared" si="15"/>
        <v>GBPSM3L4Y_Quote</v>
      </c>
      <c r="Q73" s="163"/>
      <c r="R73" s="106">
        <f t="shared" si="16"/>
        <v>42556</v>
      </c>
      <c r="S73" s="106">
        <f>_xll.qlInterestRateIndexValueDate(AA73,R73)</f>
        <v>42556</v>
      </c>
      <c r="T73" s="106">
        <f>_xll.qlInterestRateIndexMaturity(AA73,S73)</f>
        <v>44018</v>
      </c>
      <c r="U73" s="97">
        <f ca="1">_xll.qlIndexFixing(AA73,R73,TRUE,_xll.ohTrigger(Trigger,Trigger3M,InterestRatesTrigger))</f>
        <v>3.6200000000004336E-3</v>
      </c>
      <c r="V73" s="97">
        <f ca="1">_xll.qlQuoteValue(P73,_xll.ohTrigger(Trigger,Trigger3M,InterestRatesTrigger))</f>
        <v>3.62E-3</v>
      </c>
      <c r="W73" s="94" t="b">
        <f t="shared" ca="1" si="17"/>
        <v>1</v>
      </c>
      <c r="X73" s="125">
        <f t="shared" ca="1" si="18"/>
        <v>4.3368086899420177E-12</v>
      </c>
      <c r="Y73" s="50" t="b">
        <f ca="1">ABS(X73)&lt;=ABS('General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obj_0039e#0003</v>
      </c>
      <c r="AI73" s="94" t="str">
        <v/>
      </c>
    </row>
    <row r="74" spans="10:35" x14ac:dyDescent="0.2">
      <c r="M74" s="94" t="s">
        <v>60</v>
      </c>
      <c r="N74" s="94"/>
      <c r="O74" s="94" t="s">
        <v>85</v>
      </c>
      <c r="P74" s="94" t="str">
        <f t="shared" si="15"/>
        <v>GBPSM3L5Y_Quote</v>
      </c>
      <c r="Q74" s="163"/>
      <c r="R74" s="106">
        <f t="shared" si="16"/>
        <v>42556</v>
      </c>
      <c r="S74" s="106">
        <f>_xll.qlInterestRateIndexValueDate(AA74,R74)</f>
        <v>42556</v>
      </c>
      <c r="T74" s="106">
        <f>_xll.qlInterestRateIndexMaturity(AA74,S74)</f>
        <v>44382</v>
      </c>
      <c r="U74" s="97">
        <f ca="1">_xll.qlIndexFixing(AA74,R74,TRUE,_xll.ohTrigger(Trigger,Trigger3M,InterestRatesTrigger))</f>
        <v>4.1899999999945097E-3</v>
      </c>
      <c r="V74" s="97">
        <f ca="1">_xll.qlQuoteValue(P74,_xll.ohTrigger(Trigger,Trigger3M,InterestRatesTrigger))</f>
        <v>4.1900000000000001E-3</v>
      </c>
      <c r="W74" s="94" t="b">
        <f t="shared" ca="1" si="17"/>
        <v>1</v>
      </c>
      <c r="X74" s="125">
        <f t="shared" ca="1" si="18"/>
        <v>-5.4903998014665945E-11</v>
      </c>
      <c r="Y74" s="50" t="b">
        <f ca="1">ABS(X74)&lt;=ABS('General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obj_0038b#0003</v>
      </c>
      <c r="AI74" s="94" t="str">
        <v/>
      </c>
    </row>
    <row r="75" spans="10:35" x14ac:dyDescent="0.2">
      <c r="M75" s="94" t="s">
        <v>60</v>
      </c>
      <c r="N75" s="94"/>
      <c r="O75" s="94" t="s">
        <v>86</v>
      </c>
      <c r="P75" s="94" t="str">
        <f t="shared" si="15"/>
        <v>GBPSM3L6Y_Quote</v>
      </c>
      <c r="Q75" s="163"/>
      <c r="R75" s="106">
        <f t="shared" si="16"/>
        <v>42556</v>
      </c>
      <c r="S75" s="106">
        <f>_xll.qlInterestRateIndexValueDate(AA75,R75)</f>
        <v>42556</v>
      </c>
      <c r="T75" s="106">
        <f>_xll.qlInterestRateIndexMaturity(AA75,S75)</f>
        <v>44747</v>
      </c>
      <c r="U75" s="97">
        <f ca="1">_xll.qlIndexFixing(AA75,R75,TRUE,_xll.ohTrigger(Trigger,Trigger3M,InterestRatesTrigger))</f>
        <v>4.8999999999965807E-3</v>
      </c>
      <c r="V75" s="97">
        <f ca="1">_xll.qlQuoteValue(P75,_xll.ohTrigger(Trigger,Trigger3M,InterestRatesTrigger))</f>
        <v>4.8999999999999998E-3</v>
      </c>
      <c r="W75" s="94" t="b">
        <f t="shared" ca="1" si="17"/>
        <v>1</v>
      </c>
      <c r="X75" s="125">
        <f t="shared" ca="1" si="18"/>
        <v>-3.4191399711502868E-11</v>
      </c>
      <c r="Y75" s="50" t="b">
        <f ca="1">ABS(X75)&lt;=ABS('General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obj_00389#0003</v>
      </c>
      <c r="AI75" s="94" t="str">
        <v/>
      </c>
    </row>
    <row r="76" spans="10:35" x14ac:dyDescent="0.2">
      <c r="M76" s="94" t="s">
        <v>60</v>
      </c>
      <c r="N76" s="94"/>
      <c r="O76" s="94" t="s">
        <v>87</v>
      </c>
      <c r="P76" s="94" t="str">
        <f t="shared" si="15"/>
        <v>GBPSM3L7Y_Quote</v>
      </c>
      <c r="Q76" s="163"/>
      <c r="R76" s="106">
        <f t="shared" si="16"/>
        <v>42556</v>
      </c>
      <c r="S76" s="106">
        <f>_xll.qlInterestRateIndexValueDate(AA76,R76)</f>
        <v>42556</v>
      </c>
      <c r="T76" s="106">
        <f>_xll.qlInterestRateIndexMaturity(AA76,S76)</f>
        <v>45112</v>
      </c>
      <c r="U76" s="97">
        <f ca="1">_xll.qlIndexFixing(AA76,R76,TRUE,_xll.ohTrigger(Trigger,Trigger3M,InterestRatesTrigger))</f>
        <v>5.72000000000027E-3</v>
      </c>
      <c r="V76" s="97">
        <f ca="1">_xll.qlQuoteValue(P76,_xll.ohTrigger(Trigger,Trigger3M,InterestRatesTrigger))</f>
        <v>5.7200000000000003E-3</v>
      </c>
      <c r="W76" s="94" t="b">
        <f t="shared" ca="1" si="17"/>
        <v>1</v>
      </c>
      <c r="X76" s="125">
        <f t="shared" ca="1" si="18"/>
        <v>2.697495005143935E-12</v>
      </c>
      <c r="Y76" s="50" t="b">
        <f ca="1">ABS(X76)&lt;=ABS('General Settings'!$D$28)</f>
        <v>1</v>
      </c>
      <c r="AA76" s="50" t="str">
        <f>_xll.qlSwapIndex(,,O76,SettlementDays,Currency,Calendar,FixedLegTenor,FixedLegBDC,FixedLegDayCounter,Index3M,DiscountingCurve,Permanent,Trigger,ObjectOverwrite)</f>
        <v>obj_003c6#0003</v>
      </c>
      <c r="AI76" s="94" t="str">
        <v/>
      </c>
    </row>
    <row r="77" spans="10:35" x14ac:dyDescent="0.2">
      <c r="M77" s="94" t="s">
        <v>60</v>
      </c>
      <c r="N77" s="94"/>
      <c r="O77" s="94" t="s">
        <v>88</v>
      </c>
      <c r="P77" s="94" t="str">
        <f t="shared" si="15"/>
        <v>GBPSM3L8Y_Quote</v>
      </c>
      <c r="Q77" s="163"/>
      <c r="R77" s="106">
        <f t="shared" si="16"/>
        <v>42556</v>
      </c>
      <c r="S77" s="106">
        <f>_xll.qlInterestRateIndexValueDate(AA77,R77)</f>
        <v>42556</v>
      </c>
      <c r="T77" s="106">
        <f>_xll.qlInterestRateIndexMaturity(AA77,S77)</f>
        <v>45478</v>
      </c>
      <c r="U77" s="97">
        <f ca="1">_xll.qlIndexFixing(AA77,R77,TRUE,_xll.ohTrigger(Trigger,Trigger3M,InterestRatesTrigger))</f>
        <v>6.559999999980335E-3</v>
      </c>
      <c r="V77" s="97">
        <f ca="1">_xll.qlQuoteValue(P77,_xll.ohTrigger(Trigger,Trigger3M,InterestRatesTrigger))</f>
        <v>6.5599999999999999E-3</v>
      </c>
      <c r="W77" s="94" t="b">
        <f t="shared" ca="1" si="17"/>
        <v>1</v>
      </c>
      <c r="X77" s="125">
        <f t="shared" ca="1" si="18"/>
        <v>-1.9664825323673085E-10</v>
      </c>
      <c r="Y77" s="50" t="b">
        <f ca="1">ABS(X77)&lt;=ABS('General Settings'!$D$28)</f>
        <v>1</v>
      </c>
      <c r="AA77" s="50" t="str">
        <f>_xll.qlSwapIndex(,,O77,SettlementDays,Currency,Calendar,FixedLegTenor,FixedLegBDC,FixedLegDayCounter,Index3M,DiscountingCurve,Permanent,Trigger,ObjectOverwrite)</f>
        <v>obj_0038e#0003</v>
      </c>
      <c r="AI77" s="94" t="str">
        <v/>
      </c>
    </row>
    <row r="78" spans="10:35" x14ac:dyDescent="0.2">
      <c r="M78" s="94" t="s">
        <v>60</v>
      </c>
      <c r="N78" s="94"/>
      <c r="O78" s="94" t="s">
        <v>89</v>
      </c>
      <c r="P78" s="94" t="str">
        <f t="shared" si="15"/>
        <v>GBPSM3L9Y_Quote</v>
      </c>
      <c r="Q78" s="163"/>
      <c r="R78" s="106">
        <f t="shared" si="16"/>
        <v>42556</v>
      </c>
      <c r="S78" s="106">
        <f>_xll.qlInterestRateIndexValueDate(AA78,R78)</f>
        <v>42556</v>
      </c>
      <c r="T78" s="106">
        <f>_xll.qlInterestRateIndexMaturity(AA78,S78)</f>
        <v>45845</v>
      </c>
      <c r="U78" s="97">
        <f ca="1">_xll.qlIndexFixing(AA78,R78,TRUE,_xll.ohTrigger(Trigger,Trigger3M,InterestRatesTrigger))</f>
        <v>7.3100000000325665E-3</v>
      </c>
      <c r="V78" s="97">
        <f ca="1">_xll.qlQuoteValue(P78,_xll.ohTrigger(Trigger,Trigger3M,InterestRatesTrigger))</f>
        <v>7.3100000000000005E-3</v>
      </c>
      <c r="W78" s="94" t="b">
        <f t="shared" ca="1" si="17"/>
        <v>1</v>
      </c>
      <c r="X78" s="125">
        <f t="shared" ca="1" si="18"/>
        <v>3.25659638145126E-10</v>
      </c>
      <c r="Y78" s="50" t="b">
        <f ca="1">ABS(X78)&lt;=ABS('General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obj_003ae#0003</v>
      </c>
      <c r="AI78" s="94" t="str">
        <v/>
      </c>
    </row>
    <row r="79" spans="10:35" x14ac:dyDescent="0.2">
      <c r="M79" s="94" t="s">
        <v>60</v>
      </c>
      <c r="N79" s="94"/>
      <c r="O79" s="94" t="s">
        <v>90</v>
      </c>
      <c r="P79" s="94" t="str">
        <f t="shared" si="15"/>
        <v>GBPSM3L10Y_Quote</v>
      </c>
      <c r="Q79" s="163"/>
      <c r="R79" s="106">
        <f t="shared" si="16"/>
        <v>42556</v>
      </c>
      <c r="S79" s="106">
        <f>_xll.qlInterestRateIndexValueDate(AA79,R79)</f>
        <v>42556</v>
      </c>
      <c r="T79" s="106">
        <f>_xll.qlInterestRateIndexMaturity(AA79,S79)</f>
        <v>46209</v>
      </c>
      <c r="U79" s="97">
        <f ca="1">_xll.qlIndexFixing(AA79,R79,TRUE,_xll.ohTrigger(Trigger,Trigger3M,InterestRatesTrigger))</f>
        <v>7.9699999999096362E-3</v>
      </c>
      <c r="V79" s="97">
        <f ca="1">_xll.qlQuoteValue(P79,_xll.ohTrigger(Trigger,Trigger3M,InterestRatesTrigger))</f>
        <v>7.9699999999999997E-3</v>
      </c>
      <c r="W79" s="94" t="b">
        <f t="shared" ca="1" si="17"/>
        <v>1</v>
      </c>
      <c r="X79" s="125">
        <f t="shared" ca="1" si="18"/>
        <v>-9.0363480587107858E-10</v>
      </c>
      <c r="Y79" s="50" t="b">
        <f ca="1">ABS(X79)&lt;=ABS('General Settings'!$D$28)</f>
        <v>1</v>
      </c>
      <c r="AA79" s="50" t="str">
        <f>_xll.qlSwapIndex(,,O79,SettlementDays,Currency,Calendar,FixedLegTenor,FixedLegBDC,FixedLegDayCounter,Index3M,DiscountingCurve,Permanent,Trigger,ObjectOverwrite)</f>
        <v>obj_003bc#0003</v>
      </c>
      <c r="AI79" s="94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5"/>
        <v>GBPSM3L11Y_Quote</v>
      </c>
      <c r="Q80" s="163"/>
      <c r="R80" s="106">
        <f t="shared" si="16"/>
        <v>42556</v>
      </c>
      <c r="S80" s="106">
        <f>_xll.qlInterestRateIndexValueDate(AA80,R80)</f>
        <v>42556</v>
      </c>
      <c r="T80" s="106">
        <f>_xll.qlInterestRateIndexMaturity(AA80,S80)</f>
        <v>46573</v>
      </c>
      <c r="U80" s="97">
        <f ca="1">_xll.qlIndexFixing(AA80,R80,TRUE,_xll.ohTrigger(Trigger,Trigger3M,InterestRatesTrigger))</f>
        <v>8.567359409029706E-3</v>
      </c>
      <c r="V80" s="97">
        <f ca="1">_xll.qlQuoteValue(P80,_xll.ohTrigger(Trigger,Trigger3M,InterestRatesTrigger))</f>
        <v>8.5700000000000012E-3</v>
      </c>
      <c r="W80" s="94" t="b">
        <f t="shared" ca="1" si="17"/>
        <v>1</v>
      </c>
      <c r="X80" s="125">
        <f t="shared" ca="1" si="18"/>
        <v>-2.6405909702952035E-2</v>
      </c>
      <c r="Y80" s="50" t="b">
        <f ca="1">ABS(X80)&lt;=ABS('General Settings'!$D$28)</f>
        <v>1</v>
      </c>
      <c r="AA80" s="50" t="str">
        <f>_xll.qlSwapIndex(,,O80,SettlementDays,Currency,Calendar,FixedLegTenor,FixedLegBDC,FixedLegDayCounter,Index3M,DiscountingCurve,Permanent,Trigger,ObjectOverwrite)</f>
        <v>obj_003ba#0003</v>
      </c>
      <c r="AI80" s="94" t="str">
        <v/>
      </c>
    </row>
    <row r="81" spans="13:36" x14ac:dyDescent="0.2">
      <c r="M81" s="94" t="s">
        <v>60</v>
      </c>
      <c r="N81" s="94"/>
      <c r="O81" s="94" t="s">
        <v>91</v>
      </c>
      <c r="P81" s="94" t="str">
        <f t="shared" si="15"/>
        <v>GBPSM3L12Y_Quote</v>
      </c>
      <c r="Q81" s="163"/>
      <c r="R81" s="106">
        <f t="shared" si="16"/>
        <v>42556</v>
      </c>
      <c r="S81" s="106">
        <f>_xll.qlInterestRateIndexValueDate(AA81,R81)</f>
        <v>42556</v>
      </c>
      <c r="T81" s="106">
        <f>_xll.qlInterestRateIndexMaturity(AA81,S81)</f>
        <v>46939</v>
      </c>
      <c r="U81" s="97">
        <f ca="1">_xll.qlIndexFixing(AA81,R81,TRUE,_xll.ohTrigger(Trigger,Trigger3M,InterestRatesTrigger))</f>
        <v>9.0899999999971073E-3</v>
      </c>
      <c r="V81" s="97">
        <f ca="1">_xll.qlQuoteValue(P81,_xll.ohTrigger(Trigger,Trigger3M,InterestRatesTrigger))</f>
        <v>9.0900000000000009E-3</v>
      </c>
      <c r="W81" s="94" t="b">
        <f t="shared" ca="1" si="17"/>
        <v>1</v>
      </c>
      <c r="X81" s="125">
        <f t="shared" ca="1" si="18"/>
        <v>-2.8935187579293142E-11</v>
      </c>
      <c r="Y81" s="50" t="b">
        <f ca="1">ABS(X81)&lt;=ABS('General Settings'!$D$28)</f>
        <v>1</v>
      </c>
      <c r="AA81" s="50" t="str">
        <f>_xll.qlSwapIndex(,,O81,SettlementDays,Currency,Calendar,FixedLegTenor,FixedLegBDC,FixedLegDayCounter,Index3M,DiscountingCurve,Permanent,Trigger,ObjectOverwrite)</f>
        <v>obj_00390#0003</v>
      </c>
      <c r="AI81" s="94" t="str">
        <v/>
      </c>
    </row>
    <row r="82" spans="13:36" x14ac:dyDescent="0.2">
      <c r="M82" s="94" t="s">
        <v>60</v>
      </c>
      <c r="N82" s="94"/>
      <c r="O82" s="94" t="s">
        <v>117</v>
      </c>
      <c r="P82" s="94" t="str">
        <f t="shared" si="15"/>
        <v>GBPSM3L13Y_Quote</v>
      </c>
      <c r="Q82" s="163"/>
      <c r="R82" s="106">
        <f t="shared" si="16"/>
        <v>42556</v>
      </c>
      <c r="S82" s="106">
        <f>_xll.qlInterestRateIndexValueDate(AA82,R82)</f>
        <v>42556</v>
      </c>
      <c r="T82" s="106">
        <f>_xll.qlInterestRateIndexMaturity(AA82,S82)</f>
        <v>47304</v>
      </c>
      <c r="U82" s="97">
        <f ca="1">_xll.qlIndexFixing(AA82,R82,TRUE,_xll.ohTrigger(Trigger,Trigger3M,InterestRatesTrigger))</f>
        <v>9.5216810447812401E-3</v>
      </c>
      <c r="V82" s="97" t="e">
        <f ca="1">_xll.qlQuoteValue(P82,_xll.ohTrigger(Trigger,Trigger3M,InterestRatesTrigger))</f>
        <v>#NUM!</v>
      </c>
      <c r="W82" s="94" t="b">
        <f t="shared" ca="1" si="17"/>
        <v>0</v>
      </c>
      <c r="X82" s="125" t="e">
        <f t="shared" ref="X82:X107" ca="1" si="19">(U82-V82)*10000</f>
        <v>#NUM!</v>
      </c>
      <c r="Y82" s="50" t="e">
        <f ca="1">ABS(X82)&lt;=ABS('General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obj_00387#0003</v>
      </c>
      <c r="AI82" s="94" t="str">
        <v/>
      </c>
    </row>
    <row r="83" spans="13:36" x14ac:dyDescent="0.2">
      <c r="M83" s="94" t="s">
        <v>60</v>
      </c>
      <c r="N83" s="94"/>
      <c r="O83" s="94" t="s">
        <v>118</v>
      </c>
      <c r="P83" s="94" t="str">
        <f t="shared" si="15"/>
        <v>GBPSM3L14Y_Quote</v>
      </c>
      <c r="Q83" s="163"/>
      <c r="R83" s="106">
        <f t="shared" si="16"/>
        <v>42556</v>
      </c>
      <c r="S83" s="106">
        <f>_xll.qlInterestRateIndexValueDate(AA83,R83)</f>
        <v>42556</v>
      </c>
      <c r="T83" s="106">
        <f>_xll.qlInterestRateIndexMaturity(AA83,S83)</f>
        <v>47669</v>
      </c>
      <c r="U83" s="97">
        <f ca="1">_xll.qlIndexFixing(AA83,R83,TRUE,_xll.ohTrigger(Trigger,Trigger3M,InterestRatesTrigger))</f>
        <v>9.8740180764356391E-3</v>
      </c>
      <c r="V83" s="97" t="e">
        <f ca="1">_xll.qlQuoteValue(P83,_xll.ohTrigger(Trigger,Trigger3M,InterestRatesTrigger))</f>
        <v>#NUM!</v>
      </c>
      <c r="W83" s="94" t="b">
        <f t="shared" ca="1" si="17"/>
        <v>0</v>
      </c>
      <c r="X83" s="125" t="e">
        <f t="shared" ca="1" si="19"/>
        <v>#NUM!</v>
      </c>
      <c r="Y83" s="50" t="e">
        <f ca="1">ABS(X83)&lt;=ABS('General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obj_0037d#0003</v>
      </c>
      <c r="AI83" s="94" t="str">
        <v/>
      </c>
    </row>
    <row r="84" spans="13:36" x14ac:dyDescent="0.2">
      <c r="M84" s="94" t="s">
        <v>60</v>
      </c>
      <c r="N84" s="94"/>
      <c r="O84" s="94" t="s">
        <v>92</v>
      </c>
      <c r="P84" s="94" t="str">
        <f t="shared" si="15"/>
        <v>GBPSM3L15Y_Quote</v>
      </c>
      <c r="Q84" s="163"/>
      <c r="R84" s="106">
        <f t="shared" si="16"/>
        <v>42556</v>
      </c>
      <c r="S84" s="106">
        <f>_xll.qlInterestRateIndexValueDate(AA84,R84)</f>
        <v>42556</v>
      </c>
      <c r="T84" s="106">
        <f>_xll.qlInterestRateIndexMaturity(AA84,S84)</f>
        <v>48036</v>
      </c>
      <c r="U84" s="97">
        <f ca="1">_xll.qlIndexFixing(AA84,R84,TRUE,_xll.ohTrigger(Trigger,Trigger3M,InterestRatesTrigger))</f>
        <v>1.0160000000003137E-2</v>
      </c>
      <c r="V84" s="97">
        <f ca="1">_xll.qlQuoteValue(P84,_xll.ohTrigger(Trigger,Trigger3M,InterestRatesTrigger))</f>
        <v>1.0160000000000001E-2</v>
      </c>
      <c r="W84" s="94" t="b">
        <f t="shared" ca="1" si="17"/>
        <v>1</v>
      </c>
      <c r="X84" s="125">
        <f t="shared" ca="1" si="19"/>
        <v>3.1363800445660672E-11</v>
      </c>
      <c r="Y84" s="50" t="b">
        <f ca="1">ABS(X84)&lt;=ABS('General Settings'!$D$28)</f>
        <v>1</v>
      </c>
      <c r="AA84" s="50" t="str">
        <f>_xll.qlSwapIndex(,,O84,SettlementDays,Currency,Calendar,FixedLegTenor,FixedLegBDC,FixedLegDayCounter,Index3M,DiscountingCurve,Permanent,Trigger,ObjectOverwrite)</f>
        <v>obj_003bf#0003</v>
      </c>
      <c r="AI84" s="94" t="str">
        <v/>
      </c>
    </row>
    <row r="85" spans="13:36" x14ac:dyDescent="0.2">
      <c r="M85" s="94" t="s">
        <v>60</v>
      </c>
      <c r="N85" s="94"/>
      <c r="O85" s="94" t="s">
        <v>119</v>
      </c>
      <c r="P85" s="94" t="str">
        <f t="shared" si="15"/>
        <v>GBPSM3L16Y_Quote</v>
      </c>
      <c r="Q85" s="163"/>
      <c r="R85" s="106">
        <f t="shared" si="16"/>
        <v>42556</v>
      </c>
      <c r="S85" s="106">
        <f>_xll.qlInterestRateIndexValueDate(AA85,R85)</f>
        <v>42556</v>
      </c>
      <c r="T85" s="106">
        <f>_xll.qlInterestRateIndexMaturity(AA85,S85)</f>
        <v>48400</v>
      </c>
      <c r="U85" s="97">
        <f ca="1">_xll.qlIndexFixing(AA85,R85,TRUE,_xll.ohTrigger(Trigger,Trigger3M,InterestRatesTrigger))</f>
        <v>1.038507865200582E-2</v>
      </c>
      <c r="V85" s="97" t="e">
        <f ca="1">_xll.qlQuoteValue(P85,_xll.ohTrigger(Trigger,Trigger3M,InterestRatesTrigger))</f>
        <v>#NUM!</v>
      </c>
      <c r="W85" s="94" t="b">
        <f t="shared" ca="1" si="17"/>
        <v>0</v>
      </c>
      <c r="X85" s="125" t="e">
        <f t="shared" ca="1" si="19"/>
        <v>#NUM!</v>
      </c>
      <c r="Y85" s="50" t="e">
        <f ca="1">ABS(X85)&lt;=ABS('General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obj_0037e#0003</v>
      </c>
      <c r="AI85" s="94" t="str">
        <v/>
      </c>
    </row>
    <row r="86" spans="13:36" x14ac:dyDescent="0.2">
      <c r="M86" s="94" t="s">
        <v>60</v>
      </c>
      <c r="N86" s="94"/>
      <c r="O86" s="94" t="s">
        <v>120</v>
      </c>
      <c r="P86" s="94" t="str">
        <f t="shared" si="15"/>
        <v>GBPSM3L17Y_Quote</v>
      </c>
      <c r="Q86" s="163"/>
      <c r="R86" s="106">
        <f t="shared" si="16"/>
        <v>42556</v>
      </c>
      <c r="S86" s="106">
        <f>_xll.qlInterestRateIndexValueDate(AA86,R86)</f>
        <v>42556</v>
      </c>
      <c r="T86" s="106">
        <f>_xll.qlInterestRateIndexMaturity(AA86,S86)</f>
        <v>48765</v>
      </c>
      <c r="U86" s="97">
        <f ca="1">_xll.qlIndexFixing(AA86,R86,TRUE,_xll.ohTrigger(Trigger,Trigger3M,InterestRatesTrigger))</f>
        <v>1.0560742624092108E-2</v>
      </c>
      <c r="V86" s="97" t="e">
        <f ca="1">_xll.qlQuoteValue(P86,_xll.ohTrigger(Trigger,Trigger3M,InterestRatesTrigger))</f>
        <v>#NUM!</v>
      </c>
      <c r="W86" s="94" t="b">
        <f t="shared" ca="1" si="17"/>
        <v>0</v>
      </c>
      <c r="X86" s="125" t="e">
        <f t="shared" ca="1" si="19"/>
        <v>#NUM!</v>
      </c>
      <c r="Y86" s="50" t="e">
        <f ca="1">ABS(X86)&lt;=ABS('General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obj_00380#0003</v>
      </c>
      <c r="AI86" s="94" t="str">
        <v/>
      </c>
    </row>
    <row r="87" spans="13:36" x14ac:dyDescent="0.2">
      <c r="M87" s="94" t="s">
        <v>60</v>
      </c>
      <c r="N87" s="94"/>
      <c r="O87" s="94" t="s">
        <v>121</v>
      </c>
      <c r="P87" s="94" t="str">
        <f t="shared" si="15"/>
        <v>GBPSM3L18Y_Quote</v>
      </c>
      <c r="Q87" s="163"/>
      <c r="R87" s="106">
        <f t="shared" si="16"/>
        <v>42556</v>
      </c>
      <c r="S87" s="106">
        <f>_xll.qlInterestRateIndexValueDate(AA87,R87)</f>
        <v>42556</v>
      </c>
      <c r="T87" s="106">
        <f>_xll.qlInterestRateIndexMaturity(AA87,S87)</f>
        <v>49130</v>
      </c>
      <c r="U87" s="97">
        <f ca="1">_xll.qlIndexFixing(AA87,R87,TRUE,_xll.ohTrigger(Trigger,Trigger3M,InterestRatesTrigger))</f>
        <v>1.0693255788291502E-2</v>
      </c>
      <c r="V87" s="97" t="e">
        <f ca="1">_xll.qlQuoteValue(P87,_xll.ohTrigger(Trigger,Trigger3M,InterestRatesTrigger))</f>
        <v>#NUM!</v>
      </c>
      <c r="W87" s="94" t="b">
        <f t="shared" ca="1" si="17"/>
        <v>0</v>
      </c>
      <c r="X87" s="125" t="e">
        <f t="shared" ca="1" si="19"/>
        <v>#NUM!</v>
      </c>
      <c r="Y87" s="50" t="e">
        <f ca="1">ABS(X87)&lt;=ABS('General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obj_003b3#0003</v>
      </c>
      <c r="AI87" s="94" t="str">
        <v/>
      </c>
    </row>
    <row r="88" spans="13:36" x14ac:dyDescent="0.2">
      <c r="M88" s="94" t="s">
        <v>60</v>
      </c>
      <c r="N88" s="94"/>
      <c r="O88" s="94" t="s">
        <v>122</v>
      </c>
      <c r="P88" s="94" t="str">
        <f t="shared" si="15"/>
        <v>GBPSM3L19Y_Quote</v>
      </c>
      <c r="Q88" s="163"/>
      <c r="R88" s="106">
        <f t="shared" si="16"/>
        <v>42556</v>
      </c>
      <c r="S88" s="106">
        <f>_xll.qlInterestRateIndexValueDate(AA88,R88)</f>
        <v>42556</v>
      </c>
      <c r="T88" s="106">
        <f>_xll.qlInterestRateIndexMaturity(AA88,S88)</f>
        <v>49495</v>
      </c>
      <c r="U88" s="97">
        <f ca="1">_xll.qlIndexFixing(AA88,R88,TRUE,_xll.ohTrigger(Trigger,Trigger3M,InterestRatesTrigger))</f>
        <v>1.0788092238198221E-2</v>
      </c>
      <c r="V88" s="97" t="e">
        <f ca="1">_xll.qlQuoteValue(P88,_xll.ohTrigger(Trigger,Trigger3M,InterestRatesTrigger))</f>
        <v>#NUM!</v>
      </c>
      <c r="W88" s="94" t="b">
        <f t="shared" ca="1" si="17"/>
        <v>0</v>
      </c>
      <c r="X88" s="125" t="e">
        <f t="shared" ca="1" si="19"/>
        <v>#NUM!</v>
      </c>
      <c r="Y88" s="50" t="e">
        <f ca="1">ABS(X88)&lt;=ABS('General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obj_0039b#0003</v>
      </c>
      <c r="AI88" s="94" t="str">
        <v/>
      </c>
    </row>
    <row r="89" spans="13:36" x14ac:dyDescent="0.2">
      <c r="M89" s="94" t="s">
        <v>60</v>
      </c>
      <c r="N89" s="94"/>
      <c r="O89" s="94" t="s">
        <v>93</v>
      </c>
      <c r="P89" s="94" t="str">
        <f t="shared" si="15"/>
        <v>GBPSM3L20Y_Quote</v>
      </c>
      <c r="Q89" s="163"/>
      <c r="R89" s="106">
        <f t="shared" si="16"/>
        <v>42556</v>
      </c>
      <c r="S89" s="106">
        <f>_xll.qlInterestRateIndexValueDate(AA89,R89)</f>
        <v>42556</v>
      </c>
      <c r="T89" s="106">
        <f>_xll.qlInterestRateIndexMaturity(AA89,S89)</f>
        <v>49863</v>
      </c>
      <c r="U89" s="97">
        <f ca="1">_xll.qlIndexFixing(AA89,R89,TRUE,_xll.ohTrigger(Trigger,Trigger3M,InterestRatesTrigger))</f>
        <v>1.0850000000022911E-2</v>
      </c>
      <c r="V89" s="97">
        <f ca="1">_xll.qlQuoteValue(P89,_xll.ohTrigger(Trigger,Trigger3M,InterestRatesTrigger))</f>
        <v>1.085E-2</v>
      </c>
      <c r="W89" s="94" t="b">
        <f t="shared" ca="1" si="17"/>
        <v>1</v>
      </c>
      <c r="X89" s="125">
        <f t="shared" ca="1" si="19"/>
        <v>2.2910492947225691E-10</v>
      </c>
      <c r="Y89" s="50" t="b">
        <f ca="1">ABS(X89)&lt;=ABS('General Settings'!$D$28)</f>
        <v>1</v>
      </c>
      <c r="AA89" s="50" t="str">
        <f>_xll.qlSwapIndex(,,O89,SettlementDays,Currency,Calendar,FixedLegTenor,FixedLegBDC,FixedLegDayCounter,Index3M,DiscountingCurve,Permanent,Trigger,ObjectOverwrite)</f>
        <v>obj_003be#0003</v>
      </c>
      <c r="AI89" s="94" t="str">
        <v/>
      </c>
    </row>
    <row r="90" spans="13:36" x14ac:dyDescent="0.2">
      <c r="M90" s="94" t="s">
        <v>60</v>
      </c>
      <c r="N90" s="94"/>
      <c r="O90" s="94" t="s">
        <v>123</v>
      </c>
      <c r="P90" s="94" t="str">
        <f t="shared" si="15"/>
        <v>GBPSM3L21Y_Quote</v>
      </c>
      <c r="Q90" s="163"/>
      <c r="R90" s="106">
        <f t="shared" si="16"/>
        <v>42556</v>
      </c>
      <c r="S90" s="106">
        <f>_xll.qlInterestRateIndexValueDate(AA90,R90)</f>
        <v>42556</v>
      </c>
      <c r="T90" s="106">
        <f>_xll.qlInterestRateIndexMaturity(AA90,S90)</f>
        <v>50227</v>
      </c>
      <c r="U90" s="97">
        <f ca="1">_xll.qlIndexFixing(AA90,R90,TRUE,_xll.ohTrigger(Trigger,Trigger3M,InterestRatesTrigger))</f>
        <v>1.0882476025628003E-2</v>
      </c>
      <c r="V90" s="97" t="e">
        <f ca="1">_xll.qlQuoteValue(P90,_xll.ohTrigger(Trigger,Trigger3M,InterestRatesTrigger))</f>
        <v>#NUM!</v>
      </c>
      <c r="W90" s="94" t="b">
        <f t="shared" ca="1" si="17"/>
        <v>0</v>
      </c>
      <c r="X90" s="125" t="e">
        <f t="shared" ca="1" si="19"/>
        <v>#NUM!</v>
      </c>
      <c r="Y90" s="50" t="e">
        <f ca="1">ABS(X90)&lt;=ABS('General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obj_003b1#0003</v>
      </c>
      <c r="AI90" s="94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5"/>
        <v>GBPSM3L22Y_Quote</v>
      </c>
      <c r="Q91" s="163"/>
      <c r="R91" s="106">
        <f t="shared" si="16"/>
        <v>42556</v>
      </c>
      <c r="S91" s="106">
        <f>_xll.qlInterestRateIndexValueDate(AA91,R91)</f>
        <v>42556</v>
      </c>
      <c r="T91" s="106">
        <f>_xll.qlInterestRateIndexMaturity(AA91,S91)</f>
        <v>50591</v>
      </c>
      <c r="U91" s="97">
        <f ca="1">_xll.qlIndexFixing(AA91,R91,TRUE,_xll.ohTrigger(Trigger,Trigger3M,InterestRatesTrigger))</f>
        <v>1.0894068542109702E-2</v>
      </c>
      <c r="V91" s="97" t="e">
        <f ca="1">_xll.qlQuoteValue(P91,_xll.ohTrigger(Trigger,Trigger3M,InterestRatesTrigger))</f>
        <v>#NUM!</v>
      </c>
      <c r="W91" s="94" t="b">
        <f t="shared" ca="1" si="17"/>
        <v>0</v>
      </c>
      <c r="X91" s="125" t="e">
        <f t="shared" ca="1" si="19"/>
        <v>#NUM!</v>
      </c>
      <c r="Y91" s="50" t="e">
        <f ca="1">ABS(X91)&lt;=ABS('General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obj_00384#0003</v>
      </c>
      <c r="AI91" s="94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5"/>
        <v>GBPSM3L23Y_Quote</v>
      </c>
      <c r="Q92" s="163"/>
      <c r="R92" s="106">
        <f t="shared" si="16"/>
        <v>42556</v>
      </c>
      <c r="S92" s="106">
        <f>_xll.qlInterestRateIndexValueDate(AA92,R92)</f>
        <v>42556</v>
      </c>
      <c r="T92" s="106">
        <f>_xll.qlInterestRateIndexMaturity(AA92,S92)</f>
        <v>50956</v>
      </c>
      <c r="U92" s="97">
        <f ca="1">_xll.qlIndexFixing(AA92,R92,TRUE,_xll.ohTrigger(Trigger,Trigger3M,InterestRatesTrigger))</f>
        <v>1.0892018238547746E-2</v>
      </c>
      <c r="V92" s="97" t="e">
        <f ca="1">_xll.qlQuoteValue(P92,_xll.ohTrigger(Trigger,Trigger3M,InterestRatesTrigger))</f>
        <v>#NUM!</v>
      </c>
      <c r="W92" s="94" t="b">
        <f t="shared" ca="1" si="17"/>
        <v>0</v>
      </c>
      <c r="X92" s="125" t="e">
        <f t="shared" ca="1" si="19"/>
        <v>#NUM!</v>
      </c>
      <c r="Y92" s="50" t="e">
        <f ca="1">ABS(X92)&lt;=ABS('General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obj_0037c#0003</v>
      </c>
      <c r="AI92" s="94" t="str">
        <v/>
      </c>
    </row>
    <row r="93" spans="13:36" x14ac:dyDescent="0.2">
      <c r="M93" s="94" t="s">
        <v>60</v>
      </c>
      <c r="N93" s="94"/>
      <c r="O93" s="94" t="s">
        <v>126</v>
      </c>
      <c r="P93" s="94" t="str">
        <f t="shared" si="15"/>
        <v>GBPSM3L24Y_Quote</v>
      </c>
      <c r="Q93" s="163"/>
      <c r="R93" s="106">
        <f t="shared" si="16"/>
        <v>42556</v>
      </c>
      <c r="S93" s="106">
        <f>_xll.qlInterestRateIndexValueDate(AA93,R93)</f>
        <v>42556</v>
      </c>
      <c r="T93" s="106">
        <f>_xll.qlInterestRateIndexMaturity(AA93,S93)</f>
        <v>51322</v>
      </c>
      <c r="U93" s="97">
        <f ca="1">_xll.qlIndexFixing(AA93,R93,TRUE,_xll.ohTrigger(Trigger,Trigger3M,InterestRatesTrigger))</f>
        <v>1.0882291192572342E-2</v>
      </c>
      <c r="V93" s="97" t="e">
        <f ca="1">_xll.qlQuoteValue(P93,_xll.ohTrigger(Trigger,Trigger3M,InterestRatesTrigger))</f>
        <v>#NUM!</v>
      </c>
      <c r="W93" s="94" t="b">
        <f t="shared" ca="1" si="17"/>
        <v>0</v>
      </c>
      <c r="X93" s="125" t="e">
        <f t="shared" ca="1" si="19"/>
        <v>#NUM!</v>
      </c>
      <c r="Y93" s="50" t="e">
        <f ca="1">ABS(X93)&lt;=ABS('General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obj_00378#0003</v>
      </c>
      <c r="AF93" s="117"/>
      <c r="AG93" s="110"/>
      <c r="AI93" s="94" t="str">
        <v/>
      </c>
    </row>
    <row r="94" spans="13:36" x14ac:dyDescent="0.2">
      <c r="M94" s="94" t="s">
        <v>60</v>
      </c>
      <c r="N94" s="94"/>
      <c r="O94" s="94" t="s">
        <v>94</v>
      </c>
      <c r="P94" s="94" t="str">
        <f t="shared" si="15"/>
        <v>GBPSM3L25Y_Quote</v>
      </c>
      <c r="Q94" s="163"/>
      <c r="R94" s="106">
        <f t="shared" si="16"/>
        <v>42556</v>
      </c>
      <c r="S94" s="106">
        <f>_xll.qlInterestRateIndexValueDate(AA94,R94)</f>
        <v>42556</v>
      </c>
      <c r="T94" s="106">
        <f>_xll.qlInterestRateIndexMaturity(AA94,S94)</f>
        <v>51687</v>
      </c>
      <c r="U94" s="97">
        <f ca="1">_xll.qlIndexFixing(AA94,R94,TRUE,_xll.ohTrigger(Trigger,Trigger3M,InterestRatesTrigger))</f>
        <v>1.0869999999980649E-2</v>
      </c>
      <c r="V94" s="97">
        <f ca="1">_xll.qlQuoteValue(P94,_xll.ohTrigger(Trigger,Trigger3M,InterestRatesTrigger))</f>
        <v>1.0870000000000001E-2</v>
      </c>
      <c r="W94" s="94" t="b">
        <f t="shared" ref="W94:W107" ca="1" si="20">NOT(ISERROR(V94))</f>
        <v>1</v>
      </c>
      <c r="X94" s="125">
        <f t="shared" ca="1" si="19"/>
        <v>-1.935257509799726E-10</v>
      </c>
      <c r="Y94" s="50" t="b">
        <f ca="1">ABS(X94)&lt;=ABS('General Settings'!$D$28)</f>
        <v>1</v>
      </c>
      <c r="AA94" s="50" t="str">
        <f>_xll.qlSwapIndex(,,O94,SettlementDays,Currency,Calendar,FixedLegTenor,FixedLegBDC,FixedLegDayCounter,Index3M,DiscountingCurve,Permanent,Trigger,ObjectOverwrite)</f>
        <v>obj_003cd#0003</v>
      </c>
      <c r="AF94" s="117"/>
      <c r="AG94" s="110"/>
      <c r="AH94" s="117"/>
      <c r="AI94" s="106" t="str">
        <v/>
      </c>
      <c r="AJ94" s="117"/>
    </row>
    <row r="95" spans="13:36" x14ac:dyDescent="0.2">
      <c r="M95" s="94" t="s">
        <v>60</v>
      </c>
      <c r="N95" s="94"/>
      <c r="O95" s="94" t="s">
        <v>127</v>
      </c>
      <c r="P95" s="94" t="str">
        <f t="shared" si="15"/>
        <v>GBPSM3L26Y_Quote</v>
      </c>
      <c r="Q95" s="163"/>
      <c r="R95" s="106">
        <f t="shared" si="16"/>
        <v>42556</v>
      </c>
      <c r="S95" s="106">
        <f>_xll.qlInterestRateIndexValueDate(AA95,R95)</f>
        <v>42556</v>
      </c>
      <c r="T95" s="106">
        <f>_xll.qlInterestRateIndexMaturity(AA95,S95)</f>
        <v>52054</v>
      </c>
      <c r="U95" s="97">
        <f ca="1">_xll.qlIndexFixing(AA95,R95,TRUE,_xll.ohTrigger(Trigger,Trigger3M,InterestRatesTrigger))</f>
        <v>1.0858125798942513E-2</v>
      </c>
      <c r="V95" s="97" t="e">
        <f ca="1">_xll.qlQuoteValue(P95,_xll.ohTrigger(Trigger,Trigger3M,InterestRatesTrigger))</f>
        <v>#NUM!</v>
      </c>
      <c r="W95" s="94" t="b">
        <f t="shared" ca="1" si="20"/>
        <v>0</v>
      </c>
      <c r="X95" s="125" t="e">
        <f t="shared" ca="1" si="19"/>
        <v>#NUM!</v>
      </c>
      <c r="Y95" s="50" t="e">
        <f ca="1">ABS(X95)&lt;=ABS('General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obj_003b6#0003</v>
      </c>
      <c r="AF95" s="117"/>
      <c r="AG95" s="110"/>
      <c r="AH95" s="117"/>
      <c r="AI95" s="106" t="str">
        <v/>
      </c>
      <c r="AJ95" s="117"/>
    </row>
    <row r="96" spans="13:36" x14ac:dyDescent="0.2">
      <c r="M96" s="94" t="s">
        <v>60</v>
      </c>
      <c r="N96" s="94"/>
      <c r="O96" s="94" t="s">
        <v>95</v>
      </c>
      <c r="P96" s="94" t="str">
        <f t="shared" si="15"/>
        <v>GBPSM3L27Y_Quote</v>
      </c>
      <c r="Q96" s="163"/>
      <c r="R96" s="106">
        <f t="shared" si="16"/>
        <v>42556</v>
      </c>
      <c r="S96" s="106">
        <f>_xll.qlInterestRateIndexValueDate(AA96,R96)</f>
        <v>42556</v>
      </c>
      <c r="T96" s="106">
        <f>_xll.qlInterestRateIndexMaturity(AA96,S96)</f>
        <v>52418</v>
      </c>
      <c r="U96" s="97">
        <f ca="1">_xll.qlIndexFixing(AA96,R96,TRUE,_xll.ohTrigger(Trigger,Trigger3M,InterestRatesTrigger))</f>
        <v>1.0844836642543683E-2</v>
      </c>
      <c r="V96" s="97" t="e">
        <f ca="1">_xll.qlQuoteValue(P96,_xll.ohTrigger(Trigger,Trigger3M,InterestRatesTrigger))</f>
        <v>#NUM!</v>
      </c>
      <c r="W96" s="94" t="b">
        <f t="shared" ca="1" si="20"/>
        <v>0</v>
      </c>
      <c r="X96" s="125" t="e">
        <f t="shared" ca="1" si="19"/>
        <v>#NUM!</v>
      </c>
      <c r="Y96" s="50" t="e">
        <f ca="1">ABS(X96)&lt;=ABS('General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obj_003d0#0003</v>
      </c>
      <c r="AF96" s="117"/>
      <c r="AG96" s="110"/>
      <c r="AH96" s="117"/>
      <c r="AI96" s="106" t="str">
        <v/>
      </c>
      <c r="AJ96" s="117"/>
    </row>
    <row r="97" spans="13:77" x14ac:dyDescent="0.2">
      <c r="M97" s="94" t="s">
        <v>60</v>
      </c>
      <c r="N97" s="94"/>
      <c r="O97" s="94" t="s">
        <v>128</v>
      </c>
      <c r="P97" s="94" t="str">
        <f t="shared" si="15"/>
        <v>GBPSM3L28Y_Quote</v>
      </c>
      <c r="Q97" s="163"/>
      <c r="R97" s="106">
        <f t="shared" si="16"/>
        <v>42556</v>
      </c>
      <c r="S97" s="106">
        <f>_xll.qlInterestRateIndexValueDate(AA97,R97)</f>
        <v>42556</v>
      </c>
      <c r="T97" s="106">
        <f>_xll.qlInterestRateIndexMaturity(AA97,S97)</f>
        <v>52783</v>
      </c>
      <c r="U97" s="97">
        <f ca="1">_xll.qlIndexFixing(AA97,R97,TRUE,_xll.ohTrigger(Trigger,Trigger3M,InterestRatesTrigger))</f>
        <v>1.0827232673621739E-2</v>
      </c>
      <c r="V97" s="97" t="e">
        <f ca="1">_xll.qlQuoteValue(P97,_xll.ohTrigger(Trigger,Trigger3M,InterestRatesTrigger))</f>
        <v>#NUM!</v>
      </c>
      <c r="W97" s="94" t="b">
        <f t="shared" ca="1" si="20"/>
        <v>0</v>
      </c>
      <c r="X97" s="125" t="e">
        <f t="shared" ca="1" si="19"/>
        <v>#NUM!</v>
      </c>
      <c r="Y97" s="50" t="e">
        <f ca="1">ABS(X97)&lt;=ABS('General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obj_003c8#0003</v>
      </c>
      <c r="AF97" s="117"/>
      <c r="AG97" s="110"/>
      <c r="AH97" s="117"/>
      <c r="AI97" s="106" t="str">
        <v/>
      </c>
      <c r="AJ97" s="117"/>
    </row>
    <row r="98" spans="13:77" x14ac:dyDescent="0.2">
      <c r="M98" s="94" t="s">
        <v>60</v>
      </c>
      <c r="N98" s="94"/>
      <c r="O98" s="94" t="s">
        <v>129</v>
      </c>
      <c r="P98" s="94" t="str">
        <f t="shared" si="15"/>
        <v>GBPSM3L29Y_Quote</v>
      </c>
      <c r="Q98" s="163"/>
      <c r="R98" s="106">
        <f t="shared" si="16"/>
        <v>42556</v>
      </c>
      <c r="S98" s="106">
        <f>_xll.qlInterestRateIndexValueDate(AA98,R98)</f>
        <v>42556</v>
      </c>
      <c r="T98" s="106">
        <f>_xll.qlInterestRateIndexMaturity(AA98,S98)</f>
        <v>53148</v>
      </c>
      <c r="U98" s="97">
        <f ca="1">_xll.qlIndexFixing(AA98,R98,TRUE,_xll.ohTrigger(Trigger,Trigger3M,InterestRatesTrigger))</f>
        <v>1.0802968772689932E-2</v>
      </c>
      <c r="V98" s="97" t="e">
        <f ca="1">_xll.qlQuoteValue(P98,_xll.ohTrigger(Trigger,Trigger3M,InterestRatesTrigger))</f>
        <v>#NUM!</v>
      </c>
      <c r="W98" s="94" t="b">
        <f t="shared" ca="1" si="20"/>
        <v>0</v>
      </c>
      <c r="X98" s="125" t="e">
        <f t="shared" ca="1" si="19"/>
        <v>#NUM!</v>
      </c>
      <c r="Y98" s="50" t="e">
        <f ca="1">ABS(X98)&lt;=ABS('General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obj_003b2#0003</v>
      </c>
      <c r="AF98" s="117"/>
      <c r="AH98" s="117"/>
      <c r="AI98" s="106" t="str">
        <v/>
      </c>
      <c r="AJ98" s="117"/>
    </row>
    <row r="99" spans="13:77" x14ac:dyDescent="0.2">
      <c r="M99" s="94" t="s">
        <v>60</v>
      </c>
      <c r="N99" s="94"/>
      <c r="O99" s="94" t="s">
        <v>96</v>
      </c>
      <c r="P99" s="94" t="str">
        <f t="shared" si="15"/>
        <v>GBPSM3L30Y_Quote</v>
      </c>
      <c r="Q99" s="163"/>
      <c r="R99" s="106">
        <f t="shared" si="16"/>
        <v>42556</v>
      </c>
      <c r="S99" s="106">
        <f>_xll.qlInterestRateIndexValueDate(AA99,R99)</f>
        <v>42556</v>
      </c>
      <c r="T99" s="106">
        <f>_xll.qlInterestRateIndexMaturity(AA99,S99)</f>
        <v>53513</v>
      </c>
      <c r="U99" s="97">
        <f ca="1">_xll.qlIndexFixing(AA99,R99,TRUE,_xll.ohTrigger(Trigger,Trigger3M,InterestRatesTrigger))</f>
        <v>1.0770000000002245E-2</v>
      </c>
      <c r="V99" s="97">
        <f ca="1">_xll.qlQuoteValue(P99,_xll.ohTrigger(Trigger,Trigger3M,InterestRatesTrigger))</f>
        <v>1.077E-2</v>
      </c>
      <c r="W99" s="94" t="b">
        <f t="shared" ca="1" si="20"/>
        <v>1</v>
      </c>
      <c r="X99" s="125">
        <f t="shared" ca="1" si="19"/>
        <v>2.2447321779139884E-11</v>
      </c>
      <c r="Y99" s="50" t="b">
        <f ca="1">ABS(X99)&lt;=ABS('General Settings'!$D$28)</f>
        <v>1</v>
      </c>
      <c r="AA99" s="50" t="str">
        <f>_xll.qlSwapIndex(,,O99,SettlementDays,Currency,Calendar,FixedLegTenor,FixedLegBDC,FixedLegDayCounter,Index3M,DiscountingCurve,Permanent,Trigger,ObjectOverwrite)</f>
        <v>obj_003a7#0003</v>
      </c>
      <c r="AF99" s="117"/>
      <c r="AH99" s="117"/>
      <c r="AI99" s="106" t="str">
        <v/>
      </c>
      <c r="AJ99" s="117"/>
    </row>
    <row r="100" spans="13:77" x14ac:dyDescent="0.2">
      <c r="M100" s="94" t="s">
        <v>60</v>
      </c>
      <c r="N100" s="94"/>
      <c r="O100" s="94" t="s">
        <v>97</v>
      </c>
      <c r="P100" s="94" t="str">
        <f t="shared" si="15"/>
        <v>GBPSM3L35Y_Quote</v>
      </c>
      <c r="Q100" s="163"/>
      <c r="R100" s="106">
        <f t="shared" si="16"/>
        <v>42556</v>
      </c>
      <c r="S100" s="106">
        <f>_xll.qlInterestRateIndexValueDate(AA100,R100)</f>
        <v>42556</v>
      </c>
      <c r="T100" s="106">
        <f>_xll.qlInterestRateIndexMaturity(AA100,S100)</f>
        <v>55339</v>
      </c>
      <c r="U100" s="97">
        <f ca="1">_xll.qlIndexFixing(AA100,R100,TRUE,_xll.ohTrigger(Trigger,Trigger3M,InterestRatesTrigger))</f>
        <v>1.049118267378072E-2</v>
      </c>
      <c r="V100" s="97" t="e">
        <f ca="1">_xll.qlQuoteValue(P100,_xll.ohTrigger(Trigger,Trigger3M,InterestRatesTrigger))</f>
        <v>#NUM!</v>
      </c>
      <c r="W100" s="94" t="b">
        <f t="shared" ca="1" si="20"/>
        <v>0</v>
      </c>
      <c r="X100" s="125" t="e">
        <f t="shared" ca="1" si="19"/>
        <v>#NUM!</v>
      </c>
      <c r="Y100" s="50" t="e">
        <f ca="1">ABS(X100)&lt;=ABS('General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obj_00392#0003</v>
      </c>
      <c r="AF100" s="117"/>
      <c r="AH100" s="117"/>
      <c r="AI100" s="106" t="str">
        <v/>
      </c>
      <c r="AJ100" s="117"/>
    </row>
    <row r="101" spans="13:77" x14ac:dyDescent="0.2">
      <c r="M101" s="94" t="s">
        <v>60</v>
      </c>
      <c r="N101" s="94"/>
      <c r="O101" s="94" t="s">
        <v>98</v>
      </c>
      <c r="P101" s="94" t="str">
        <f t="shared" si="15"/>
        <v>GBPSM3L40Y_Quote</v>
      </c>
      <c r="Q101" s="163"/>
      <c r="R101" s="106">
        <f t="shared" si="16"/>
        <v>42556</v>
      </c>
      <c r="S101" s="106">
        <f>_xll.qlInterestRateIndexValueDate(AA101,R101)</f>
        <v>42556</v>
      </c>
      <c r="T101" s="106">
        <f>_xll.qlInterestRateIndexMaturity(AA101,S101)</f>
        <v>57166</v>
      </c>
      <c r="U101" s="97">
        <f ca="1">_xll.qlIndexFixing(AA101,R101,TRUE,_xll.ohTrigger(Trigger,Trigger3M,InterestRatesTrigger))</f>
        <v>1.0160000000002988E-2</v>
      </c>
      <c r="V101" s="97">
        <f ca="1">_xll.qlQuoteValue(P101,_xll.ohTrigger(Trigger,Trigger3M,InterestRatesTrigger))</f>
        <v>1.0160000000000001E-2</v>
      </c>
      <c r="W101" s="94" t="b">
        <f t="shared" ca="1" si="20"/>
        <v>1</v>
      </c>
      <c r="X101" s="125">
        <f t="shared" ca="1" si="19"/>
        <v>2.9871938256320618E-11</v>
      </c>
      <c r="Y101" s="50" t="b">
        <f ca="1">ABS(X101)&lt;=ABS('General Settings'!$D$28)</f>
        <v>1</v>
      </c>
      <c r="AA101" s="50" t="str">
        <f>_xll.qlSwapIndex(,,O101,SettlementDays,Currency,Calendar,FixedLegTenor,FixedLegBDC,FixedLegDayCounter,Index3M,DiscountingCurve,Permanent,Trigger,ObjectOverwrite)</f>
        <v>obj_003cb#0003</v>
      </c>
      <c r="AF101" s="117"/>
      <c r="AH101" s="117"/>
      <c r="AI101" s="106" t="str">
        <v/>
      </c>
      <c r="AJ101" s="117"/>
    </row>
    <row r="102" spans="13:77" x14ac:dyDescent="0.2">
      <c r="M102" s="94" t="s">
        <v>60</v>
      </c>
      <c r="N102" s="94"/>
      <c r="O102" s="94" t="s">
        <v>99</v>
      </c>
      <c r="P102" s="94" t="str">
        <f t="shared" si="15"/>
        <v>GBPSM3L50Y_Quote</v>
      </c>
      <c r="Q102" s="163"/>
      <c r="R102" s="106">
        <f t="shared" si="16"/>
        <v>42556</v>
      </c>
      <c r="S102" s="106">
        <f>_xll.qlInterestRateIndexValueDate(AA102,R102)</f>
        <v>42556</v>
      </c>
      <c r="T102" s="106">
        <f>_xll.qlInterestRateIndexMaturity(AA102,S102)</f>
        <v>60818</v>
      </c>
      <c r="U102" s="97">
        <f ca="1">_xll.qlIndexFixing(AA102,R102,TRUE,_xll.ohTrigger(Trigger,Trigger3M,InterestRatesTrigger))</f>
        <v>9.7399999999999622E-3</v>
      </c>
      <c r="V102" s="97">
        <f ca="1">_xll.qlQuoteValue(P102,_xll.ohTrigger(Trigger,Trigger3M,InterestRatesTrigger))</f>
        <v>9.7400000000000021E-3</v>
      </c>
      <c r="W102" s="94" t="b">
        <f t="shared" ca="1" si="20"/>
        <v>1</v>
      </c>
      <c r="X102" s="125">
        <f t="shared" ca="1" si="19"/>
        <v>-3.9898639947466563E-13</v>
      </c>
      <c r="Y102" s="50" t="b">
        <f ca="1">ABS(X102)&lt;=ABS('General Settings'!$D$28)</f>
        <v>1</v>
      </c>
      <c r="AA102" s="50" t="str">
        <f>_xll.qlSwapIndex(,,O102,SettlementDays,Currency,Calendar,FixedLegTenor,FixedLegBDC,FixedLegDayCounter,Index3M,DiscountingCurve,Permanent,Trigger,ObjectOverwrite)</f>
        <v>obj_003c7#0003</v>
      </c>
      <c r="AF102" s="117"/>
      <c r="AH102" s="117"/>
      <c r="AI102" s="106" t="str">
        <v/>
      </c>
      <c r="AJ102" s="117"/>
    </row>
    <row r="103" spans="13:77" x14ac:dyDescent="0.2">
      <c r="M103" s="94" t="s">
        <v>60</v>
      </c>
      <c r="N103" s="94"/>
      <c r="O103" s="94" t="s">
        <v>130</v>
      </c>
      <c r="P103" s="94" t="str">
        <f t="shared" si="15"/>
        <v>GBPSM3L60Y_Quote</v>
      </c>
      <c r="Q103" s="163"/>
      <c r="R103" s="106">
        <f t="shared" si="16"/>
        <v>42556</v>
      </c>
      <c r="S103" s="106">
        <f>_xll.qlInterestRateIndexValueDate(AA103,R103)</f>
        <v>42556</v>
      </c>
      <c r="T103" s="106">
        <f>_xll.qlInterestRateIndexMaturity(AA103,S103)</f>
        <v>64472</v>
      </c>
      <c r="U103" s="97">
        <f ca="1">_xll.qlIndexFixing(AA103,R103,TRUE,_xll.ohTrigger(Trigger,Trigger3M,InterestRatesTrigger))</f>
        <v>9.71000000002426E-3</v>
      </c>
      <c r="V103" s="97">
        <f ca="1">_xll.qlQuoteValue(P103,_xll.ohTrigger(Trigger,Trigger3M,InterestRatesTrigger))</f>
        <v>9.7100000000000016E-3</v>
      </c>
      <c r="W103" s="94" t="b">
        <f t="shared" ca="1" si="20"/>
        <v>1</v>
      </c>
      <c r="X103" s="125">
        <f t="shared" ca="1" si="19"/>
        <v>2.425837308805967E-10</v>
      </c>
      <c r="Y103" s="50" t="b">
        <f ca="1">ABS(X103)&lt;=ABS('General Settings'!$D$28)</f>
        <v>1</v>
      </c>
      <c r="AA103" s="51" t="str">
        <f>_xll.qlSwapIndex(,,O103,SettlementDays,Currency,Calendar,FixedLegTenor,FixedLegBDC,FixedLegDayCounter,Index3M,DiscountingCurve,Permanent,Trigger,ObjectOverwrite)</f>
        <v>obj_003c5#0003</v>
      </c>
      <c r="AC103" s="104" t="s">
        <v>140</v>
      </c>
      <c r="AF103" s="117"/>
      <c r="AH103" s="117"/>
      <c r="AI103" s="106" t="str">
        <v/>
      </c>
      <c r="AJ103" s="117"/>
    </row>
    <row r="104" spans="13:77" x14ac:dyDescent="0.2">
      <c r="M104" s="93" t="s">
        <v>131</v>
      </c>
      <c r="N104" s="93">
        <v>12</v>
      </c>
      <c r="O104" s="93" t="s">
        <v>136</v>
      </c>
      <c r="P104" s="93" t="str">
        <f t="shared" ref="P104:P110" si="21">Currency&amp;O104&amp;N104&amp;QuoteSuffix</f>
        <v>GBP1S12_Quote</v>
      </c>
      <c r="Q104" s="177"/>
      <c r="R104" s="105">
        <f>_xll.qlInterestRateIndexFixingDate(Index3M,S104)</f>
        <v>42634</v>
      </c>
      <c r="S104" s="105">
        <f>_xll.qlIMMdate(AE104)</f>
        <v>42634</v>
      </c>
      <c r="T104" s="105">
        <f>_xll.qlSwapMaturityDate(AA104)</f>
        <v>42998</v>
      </c>
      <c r="U104" s="96">
        <f ca="1">_xll.qlVanillaSwapFairRate(AA104,_xll.ohTrigger(Trigger,Trigger3M,InterestRatesTrigger))</f>
        <v>2.6430089588548411E-3</v>
      </c>
      <c r="V104" s="96">
        <f ca="1">_xll.qlQuoteValue(P104,_xll.ohTrigger(Trigger,Trigger3M,InterestRatesTrigger))</f>
        <v>2.7000000000000001E-3</v>
      </c>
      <c r="W104" s="93" t="b">
        <f t="shared" ca="1" si="20"/>
        <v>1</v>
      </c>
      <c r="X104" s="126">
        <f t="shared" ca="1" si="19"/>
        <v>-0.56991041145159049</v>
      </c>
      <c r="Y104" s="52" t="b">
        <f ca="1">ABS(X104)&lt;=ABS('General Settings'!$D$29)</f>
        <v>1</v>
      </c>
      <c r="AA104" s="52" t="str">
        <f>_xll.qlMakeIMMSwap(,N104&amp;"M",Index3M,,S104,FixedLegDayCounter,,DiscountingEngine,Permanent,,ObjectOverwrite)</f>
        <v>obj_003d8#0003</v>
      </c>
      <c r="AC104" s="104" t="str">
        <f>_xll.qlDiscountingSwapEngine(,DiscountingCurve,,,,Permanent,Trigger,ObjectOverwrite)</f>
        <v>obj_003bd#0001</v>
      </c>
      <c r="AE104" s="127" t="str">
        <f>_xll.qlIMMNextCode(EvaluationDate-1,,Trigger)</f>
        <v>U6</v>
      </c>
      <c r="AF104" s="117"/>
      <c r="AH104" s="117"/>
      <c r="AI104" s="106" t="str">
        <v/>
      </c>
      <c r="AJ104" s="117"/>
      <c r="AK104" s="118"/>
      <c r="AL104" s="115"/>
      <c r="AM104" s="115"/>
      <c r="AN104" s="119"/>
      <c r="AO104" s="115"/>
      <c r="AP104" s="115"/>
      <c r="AQ104" s="115"/>
      <c r="AR104" s="115"/>
      <c r="AS104" s="115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M105" s="94" t="s">
        <v>131</v>
      </c>
      <c r="N105" s="94">
        <v>12</v>
      </c>
      <c r="O105" s="94" t="s">
        <v>137</v>
      </c>
      <c r="P105" s="94" t="str">
        <f t="shared" si="21"/>
        <v>GBP2S12_Quote</v>
      </c>
      <c r="Q105" s="163"/>
      <c r="R105" s="106">
        <f>_xll.qlInterestRateIndexFixingDate(Index3M,S105)</f>
        <v>42725</v>
      </c>
      <c r="S105" s="106">
        <f>_xll.qlIMMdate(AE105)</f>
        <v>42725</v>
      </c>
      <c r="T105" s="106">
        <f>_xll.qlSwapMaturityDate(AA105)</f>
        <v>43089</v>
      </c>
      <c r="U105" s="97">
        <f ca="1">_xll.qlVanillaSwapFairRate(AA105,_xll.ohTrigger(Trigger,Trigger3M,InterestRatesTrigger))</f>
        <v>2.5701676638948696E-3</v>
      </c>
      <c r="V105" s="97">
        <f ca="1">_xll.qlQuoteValue(P105,_xll.ohTrigger(Trigger,Trigger3M,InterestRatesTrigger))</f>
        <v>2.66E-3</v>
      </c>
      <c r="W105" s="94" t="b">
        <f t="shared" ca="1" si="20"/>
        <v>1</v>
      </c>
      <c r="X105" s="125">
        <f t="shared" ca="1" si="19"/>
        <v>-0.89832336105130461</v>
      </c>
      <c r="Y105" s="50" t="b">
        <f ca="1">ABS(X105)&lt;=ABS('General Settings'!$D$29)</f>
        <v>1</v>
      </c>
      <c r="AA105" s="50" t="str">
        <f>_xll.qlMakeIMMSwap(,N105&amp;"M",Index3M,,S105,FixedLegDayCounter,,DiscountingEngine,Permanent,,ObjectOverwrite)</f>
        <v>obj_003db#0003</v>
      </c>
      <c r="AE105" s="128" t="str">
        <f>_xll.qlIMMNextCode(AE104,,Trigger)</f>
        <v>Z6</v>
      </c>
      <c r="AF105" s="117"/>
      <c r="AH105" s="117"/>
      <c r="AI105" s="106" t="str">
        <v/>
      </c>
      <c r="AJ105" s="117"/>
      <c r="AK105" s="118"/>
      <c r="AL105" s="115"/>
      <c r="AM105" s="115"/>
      <c r="AN105" s="119"/>
      <c r="AO105" s="115"/>
      <c r="AP105" s="115"/>
      <c r="AQ105" s="115"/>
      <c r="AR105" s="115"/>
      <c r="AS105" s="115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M106" s="94" t="s">
        <v>131</v>
      </c>
      <c r="N106" s="94">
        <v>12</v>
      </c>
      <c r="O106" s="94" t="s">
        <v>138</v>
      </c>
      <c r="P106" s="94" t="str">
        <f t="shared" si="21"/>
        <v>GBP3S12_Quote</v>
      </c>
      <c r="Q106" s="163"/>
      <c r="R106" s="106">
        <f>_xll.qlInterestRateIndexFixingDate(Index3M,S106)</f>
        <v>42809</v>
      </c>
      <c r="S106" s="106">
        <f>_xll.qlIMMdate(AE106)</f>
        <v>42809</v>
      </c>
      <c r="T106" s="106">
        <f>_xll.qlSwapMaturityDate(AA106)</f>
        <v>43180</v>
      </c>
      <c r="U106" s="97">
        <f ca="1">_xll.qlVanillaSwapFairRate(AA106,_xll.ohTrigger(Trigger,Trigger3M,InterestRatesTrigger))</f>
        <v>2.5696429550313409E-3</v>
      </c>
      <c r="V106" s="97">
        <f ca="1">_xll.qlQuoteValue(P106,_xll.ohTrigger(Trigger,Trigger3M,InterestRatesTrigger))</f>
        <v>2.6900000000000001E-3</v>
      </c>
      <c r="W106" s="94" t="b">
        <f t="shared" ca="1" si="20"/>
        <v>1</v>
      </c>
      <c r="X106" s="125">
        <f t="shared" ca="1" si="19"/>
        <v>-1.203570449686592</v>
      </c>
      <c r="Y106" s="50" t="b">
        <f ca="1">ABS(X106)&lt;=ABS('General Settings'!$D$29)</f>
        <v>1</v>
      </c>
      <c r="AA106" s="50" t="str">
        <f>_xll.qlMakeIMMSwap(,N106&amp;"M",Index3M,,S106,FixedLegDayCounter,,DiscountingEngine,Permanent,,ObjectOverwrite)</f>
        <v>obj_003d9#0003</v>
      </c>
      <c r="AE106" s="128" t="str">
        <f>_xll.qlIMMNextCode(AE105,,Trigger)</f>
        <v>H7</v>
      </c>
      <c r="AF106" s="117"/>
      <c r="AH106" s="117"/>
      <c r="AI106" s="106" t="str">
        <v/>
      </c>
      <c r="AJ106" s="117"/>
      <c r="AK106" s="118"/>
      <c r="AL106" s="115"/>
      <c r="AM106" s="115"/>
      <c r="AN106" s="119"/>
      <c r="AO106" s="115"/>
      <c r="AP106" s="115"/>
      <c r="AQ106" s="115"/>
      <c r="AR106" s="115"/>
      <c r="AS106" s="115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M107" s="181" t="s">
        <v>131</v>
      </c>
      <c r="N107" s="181">
        <v>12</v>
      </c>
      <c r="O107" s="181" t="s">
        <v>139</v>
      </c>
      <c r="P107" s="181" t="str">
        <f t="shared" si="21"/>
        <v>GBP4S12_Quote</v>
      </c>
      <c r="Q107" s="182"/>
      <c r="R107" s="183">
        <f>_xll.qlInterestRateIndexFixingDate(Index3M,S107)</f>
        <v>42907</v>
      </c>
      <c r="S107" s="183">
        <f>_xll.qlIMMdate(AE107)</f>
        <v>42907</v>
      </c>
      <c r="T107" s="183">
        <f>_xll.qlSwapMaturityDate(AA107)</f>
        <v>43271</v>
      </c>
      <c r="U107" s="184">
        <f ca="1">_xll.qlVanillaSwapFairRate(AA107,_xll.ohTrigger(Trigger,Trigger3M,InterestRatesTrigger))</f>
        <v>2.5826468527819788E-3</v>
      </c>
      <c r="V107" s="184">
        <f ca="1">_xll.qlQuoteValue(P107,_xll.ohTrigger(Trigger,Trigger3M,InterestRatesTrigger))</f>
        <v>2.7700000000000003E-3</v>
      </c>
      <c r="W107" s="181" t="b">
        <f t="shared" ca="1" si="20"/>
        <v>1</v>
      </c>
      <c r="X107" s="185">
        <f t="shared" ca="1" si="19"/>
        <v>-1.8735314721802154</v>
      </c>
      <c r="Y107" s="132" t="b">
        <f ca="1">ABS(X107)&lt;=ABS('General Settings'!$D$29)</f>
        <v>1</v>
      </c>
      <c r="AA107" s="50" t="str">
        <f>_xll.qlMakeIMMSwap(,N107&amp;"M",Index3M,,S107,FixedLegDayCounter,,DiscountingEngine,Permanent,,ObjectOverwrite)</f>
        <v>obj_003de#0003</v>
      </c>
      <c r="AE107" s="128" t="str">
        <f>_xll.qlIMMNextCode(AE106,,Trigger)</f>
        <v>M7</v>
      </c>
      <c r="AF107" s="117"/>
      <c r="AG107" s="110"/>
      <c r="AH107" s="117"/>
      <c r="AI107" s="94" t="str">
        <v/>
      </c>
      <c r="AK107" s="118"/>
      <c r="AL107" s="115"/>
      <c r="AM107" s="115"/>
      <c r="AN107" s="119"/>
      <c r="AO107" s="115"/>
      <c r="AP107" s="115"/>
      <c r="AQ107" s="115"/>
      <c r="AR107" s="115"/>
      <c r="AS107" s="115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M108" s="94" t="s">
        <v>131</v>
      </c>
      <c r="N108" s="94">
        <v>24</v>
      </c>
      <c r="O108" s="94" t="s">
        <v>136</v>
      </c>
      <c r="P108" s="94" t="str">
        <f t="shared" si="21"/>
        <v>GBP1S24_Quote</v>
      </c>
      <c r="Q108" s="163"/>
      <c r="R108" s="106">
        <f>_xll.qlInterestRateIndexFixingDate(Index3M,S108)</f>
        <v>42634</v>
      </c>
      <c r="S108" s="106">
        <f>_xll.qlIMMdate(AE108)</f>
        <v>42634</v>
      </c>
      <c r="T108" s="106">
        <f>_xll.qlSwapMaturityDate(AA108)</f>
        <v>43362</v>
      </c>
      <c r="U108" s="97">
        <f ca="1">_xll.qlVanillaSwapFairRate(AA108,_xll.ohTrigger(Trigger,Trigger3M,InterestRatesTrigger))</f>
        <v>2.6267350899567446E-3</v>
      </c>
      <c r="V108" s="97">
        <f ca="1">_xll.qlQuoteValue(P108,_xll.ohTrigger(Trigger,Trigger3M,InterestRatesTrigger))</f>
        <v>2.7800000000000004E-3</v>
      </c>
      <c r="W108" s="94" t="b">
        <f t="shared" ref="W108:W110" ca="1" si="22">NOT(ISERROR(V108))</f>
        <v>1</v>
      </c>
      <c r="X108" s="125">
        <f t="shared" ref="X108:X110" ca="1" si="23">(U108-V108)*10000</f>
        <v>-1.5326491004325578</v>
      </c>
      <c r="Y108" s="124" t="b">
        <f ca="1">ABS(X108)&lt;=ABS('General Settings'!$D$29)</f>
        <v>1</v>
      </c>
      <c r="AA108" s="50" t="str">
        <f>_xll.qlMakeIMMSwap(,N108&amp;"M",Index3M,,S108,FixedLegDayCounter,,DiscountingEngine,Permanent,,ObjectOverwrite)</f>
        <v>obj_003dc#0003</v>
      </c>
      <c r="AE108" s="130" t="str">
        <f>_xll.qlIMMNextCode(EvaluationDate-1,,Trigger)</f>
        <v>U6</v>
      </c>
      <c r="AF108" s="117"/>
      <c r="AG108" s="110"/>
      <c r="AH108" s="117"/>
      <c r="AI108" s="106" t="str">
        <v/>
      </c>
      <c r="AJ108" s="117"/>
      <c r="AK108" s="118"/>
      <c r="AL108" s="115"/>
      <c r="AM108" s="115"/>
      <c r="AN108" s="119"/>
      <c r="AO108" s="115"/>
      <c r="AP108" s="115"/>
      <c r="AQ108" s="115"/>
      <c r="AR108" s="115"/>
      <c r="AS108" s="115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M109" s="94" t="s">
        <v>131</v>
      </c>
      <c r="N109" s="94">
        <v>24</v>
      </c>
      <c r="O109" s="94" t="s">
        <v>137</v>
      </c>
      <c r="P109" s="94" t="str">
        <f t="shared" si="21"/>
        <v>GBP2S24_Quote</v>
      </c>
      <c r="Q109" s="163"/>
      <c r="R109" s="106">
        <f>_xll.qlInterestRateIndexFixingDate(Index3M,S109)</f>
        <v>42725</v>
      </c>
      <c r="S109" s="106">
        <f>_xll.qlIMMdate(AE109)</f>
        <v>42725</v>
      </c>
      <c r="T109" s="106">
        <f>_xll.qlSwapMaturityDate(AA109)</f>
        <v>43453</v>
      </c>
      <c r="U109" s="97">
        <f ca="1">_xll.qlVanillaSwapFairRate(AA109,_xll.ohTrigger(Trigger,Trigger3M,InterestRatesTrigger))</f>
        <v>2.6747407338526858E-3</v>
      </c>
      <c r="V109" s="97">
        <f ca="1">_xll.qlQuoteValue(P109,_xll.ohTrigger(Trigger,Trigger3M,InterestRatesTrigger))</f>
        <v>2.8200000000000005E-3</v>
      </c>
      <c r="W109" s="94" t="b">
        <f t="shared" ca="1" si="22"/>
        <v>1</v>
      </c>
      <c r="X109" s="125">
        <f t="shared" ca="1" si="23"/>
        <v>-1.452592661473147</v>
      </c>
      <c r="Y109" s="132" t="b">
        <f ca="1">ABS(X109)&lt;=ABS('General Settings'!$D$29)</f>
        <v>1</v>
      </c>
      <c r="AA109" s="50" t="str">
        <f>_xll.qlMakeIMMSwap(,N109&amp;"M",Index3M,,S109,FixedLegDayCounter,,DiscountingEngine,Permanent,,ObjectOverwrite)</f>
        <v>obj_003dd#0003</v>
      </c>
      <c r="AC109" s="116"/>
      <c r="AD109" s="87"/>
      <c r="AE109" s="131" t="str">
        <f>_xll.qlIMMNextCode(AE108,,Trigger)</f>
        <v>Z6</v>
      </c>
      <c r="AF109" s="117"/>
      <c r="AG109" s="110"/>
      <c r="AH109" s="117"/>
      <c r="AI109" s="106" t="str">
        <v/>
      </c>
      <c r="AJ109" s="117"/>
      <c r="AK109" s="118"/>
      <c r="AL109" s="115"/>
      <c r="AM109" s="115"/>
      <c r="AN109" s="119"/>
      <c r="AO109" s="115"/>
      <c r="AP109" s="115"/>
      <c r="AQ109" s="115"/>
      <c r="AR109" s="115"/>
      <c r="AS109" s="115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M110" s="186" t="s">
        <v>131</v>
      </c>
      <c r="N110" s="186">
        <v>36</v>
      </c>
      <c r="O110" s="186" t="s">
        <v>136</v>
      </c>
      <c r="P110" s="186" t="str">
        <f t="shared" si="21"/>
        <v>GBP1S36_Quote</v>
      </c>
      <c r="Q110" s="187"/>
      <c r="R110" s="188">
        <f>_xll.qlInterestRateIndexFixingDate(Index3M,S110)</f>
        <v>42634</v>
      </c>
      <c r="S110" s="188">
        <f>_xll.qlIMMdate(AE110)</f>
        <v>42634</v>
      </c>
      <c r="T110" s="188">
        <f>_xll.qlSwapMaturityDate(AA110)</f>
        <v>43726</v>
      </c>
      <c r="U110" s="189">
        <f ca="1">_xll.qlVanillaSwapFairRate(AA110,_xll.ohTrigger(Trigger,Trigger3M,InterestRatesTrigger))</f>
        <v>3.0836658970385972E-3</v>
      </c>
      <c r="V110" s="189" t="e">
        <f ca="1">_xll.qlQuoteValue(P110,_xll.ohTrigger(Trigger,Trigger3M,InterestRatesTrigger))</f>
        <v>#NUM!</v>
      </c>
      <c r="W110" s="186" t="b">
        <f t="shared" ca="1" si="22"/>
        <v>0</v>
      </c>
      <c r="X110" s="190" t="e">
        <f t="shared" ca="1" si="23"/>
        <v>#NUM!</v>
      </c>
      <c r="Y110" s="51" t="e">
        <f ca="1">ABS(X110)&lt;=ABS('General Settings'!$D$29)</f>
        <v>#NUM!</v>
      </c>
      <c r="AA110" s="51" t="str">
        <f>_xll.qlMakeIMMSwap(,N110&amp;"M",Index3M,,S110,FixedLegDayCounter,,DiscountingEngine,Permanent,,ObjectOverwrite)</f>
        <v>obj_003da#0003</v>
      </c>
      <c r="AB110" s="116"/>
      <c r="AC110" s="116"/>
      <c r="AD110" s="87"/>
      <c r="AE110" s="129" t="str">
        <f>_xll.qlIMMNextCode(EvaluationDate-1,,Trigger)</f>
        <v>U6</v>
      </c>
      <c r="AF110" s="117"/>
      <c r="AG110" s="110"/>
      <c r="AH110" s="117"/>
      <c r="AI110" s="107" t="str">
        <v/>
      </c>
      <c r="AJ110" s="117"/>
      <c r="AK110" s="118"/>
      <c r="AL110" s="115"/>
      <c r="AM110" s="115"/>
      <c r="AN110" s="119"/>
      <c r="AO110" s="115"/>
      <c r="AP110" s="115"/>
      <c r="AQ110" s="115"/>
      <c r="AR110" s="115"/>
      <c r="AS110" s="115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6"/>
      <c r="AF111" s="117"/>
      <c r="AG111" s="110"/>
      <c r="AH111" s="117"/>
      <c r="AI111" s="87"/>
      <c r="AJ111" s="117"/>
      <c r="AK111" s="118"/>
      <c r="AL111" s="115"/>
      <c r="AM111" s="115"/>
      <c r="AN111" s="119"/>
      <c r="AO111" s="115"/>
      <c r="AP111" s="115"/>
      <c r="AQ111" s="115"/>
      <c r="AR111" s="115"/>
      <c r="AS111" s="115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AB112" s="116"/>
      <c r="AC112" s="116"/>
      <c r="AD112" s="87"/>
      <c r="AE112" s="87"/>
      <c r="AF112" s="117"/>
      <c r="AG112" s="110"/>
      <c r="AH112" s="117"/>
      <c r="AI112" s="87"/>
      <c r="AJ112" s="117"/>
      <c r="AK112" s="118"/>
      <c r="AL112" s="115"/>
      <c r="AM112" s="115"/>
      <c r="AN112" s="119"/>
      <c r="AO112" s="115"/>
      <c r="AP112" s="115"/>
      <c r="AQ112" s="115"/>
      <c r="AR112" s="115"/>
      <c r="AS112" s="115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F113" s="117"/>
      <c r="AG113" s="110"/>
      <c r="AH113" s="117"/>
      <c r="AI113" s="87"/>
      <c r="AJ113" s="117"/>
      <c r="AK113" s="118"/>
      <c r="AL113" s="115"/>
      <c r="AM113" s="115"/>
      <c r="AN113" s="119"/>
      <c r="AO113" s="115"/>
      <c r="AP113" s="115"/>
      <c r="AQ113" s="115"/>
      <c r="AR113" s="115"/>
      <c r="AS113" s="115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6"/>
      <c r="AC114" s="116"/>
      <c r="AD114" s="87"/>
      <c r="AE114" s="87"/>
      <c r="AF114" s="117"/>
      <c r="AG114" s="110"/>
      <c r="AH114" s="117"/>
      <c r="AI114" s="87"/>
      <c r="AJ114" s="117"/>
      <c r="AK114" s="118"/>
      <c r="AL114" s="115"/>
      <c r="AM114" s="115"/>
      <c r="AN114" s="119"/>
      <c r="AO114" s="115"/>
      <c r="AP114" s="115"/>
      <c r="AQ114" s="115"/>
      <c r="AR114" s="115"/>
      <c r="AS114" s="115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6"/>
      <c r="AC115" s="116"/>
      <c r="AD115" s="87"/>
      <c r="AE115" s="87"/>
      <c r="AH115" s="117"/>
      <c r="AI115" s="87"/>
      <c r="AJ115" s="117"/>
      <c r="AK115" s="118"/>
      <c r="AL115" s="115"/>
      <c r="AM115" s="115"/>
      <c r="AN115" s="119"/>
      <c r="AO115" s="115"/>
      <c r="AP115" s="115"/>
      <c r="AQ115" s="115"/>
      <c r="AR115" s="115"/>
      <c r="AS115" s="115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6"/>
      <c r="AC116" s="116"/>
      <c r="AD116" s="87"/>
      <c r="AE116" s="87"/>
      <c r="AK116" s="118"/>
      <c r="AL116" s="115"/>
      <c r="AM116" s="115"/>
      <c r="AN116" s="119"/>
      <c r="AO116" s="115"/>
      <c r="AP116" s="115"/>
      <c r="AQ116" s="115"/>
      <c r="AR116" s="115"/>
      <c r="AS116" s="115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6"/>
      <c r="AC117" s="116"/>
      <c r="AD117" s="87"/>
      <c r="AE117" s="87"/>
      <c r="AK117" s="118"/>
      <c r="AL117" s="115"/>
      <c r="AM117" s="115"/>
      <c r="AN117" s="119"/>
      <c r="AO117" s="115"/>
      <c r="AP117" s="115"/>
      <c r="AQ117" s="115"/>
      <c r="AR117" s="115"/>
      <c r="AS117" s="115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6"/>
      <c r="AC118" s="116"/>
      <c r="AD118" s="87"/>
      <c r="AE118" s="87"/>
      <c r="AK118" s="118"/>
      <c r="AL118" s="115"/>
      <c r="AM118" s="115"/>
      <c r="AN118" s="119"/>
      <c r="AO118" s="115"/>
      <c r="AP118" s="115"/>
      <c r="AQ118" s="115"/>
      <c r="AR118" s="115"/>
      <c r="AS118" s="115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6"/>
      <c r="AC119" s="116"/>
      <c r="AD119" s="87"/>
      <c r="AE119" s="87"/>
      <c r="AK119" s="118"/>
      <c r="AL119" s="115"/>
      <c r="AM119" s="115"/>
      <c r="AN119" s="119"/>
      <c r="AO119" s="115"/>
      <c r="AP119" s="115"/>
      <c r="AQ119" s="115"/>
      <c r="AR119" s="115"/>
      <c r="AS119" s="115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6"/>
      <c r="AC120" s="116"/>
      <c r="AD120" s="87"/>
      <c r="AE120" s="87"/>
      <c r="AK120" s="118"/>
      <c r="AL120" s="115"/>
      <c r="AM120" s="115"/>
      <c r="AN120" s="119"/>
      <c r="AO120" s="115"/>
      <c r="AP120" s="115"/>
      <c r="AQ120" s="115"/>
      <c r="AR120" s="115"/>
      <c r="AS120" s="115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6"/>
      <c r="AC121" s="116"/>
      <c r="AD121" s="87"/>
      <c r="AE121" s="87"/>
      <c r="AK121" s="118"/>
      <c r="AL121" s="115"/>
      <c r="AM121" s="115"/>
      <c r="AN121" s="119"/>
      <c r="AO121" s="115"/>
      <c r="AP121" s="115"/>
      <c r="AQ121" s="115"/>
      <c r="AR121" s="115"/>
      <c r="AS121" s="115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6"/>
      <c r="AC122" s="116"/>
      <c r="AD122" s="87"/>
      <c r="AE122" s="87"/>
      <c r="AK122" s="118"/>
      <c r="AL122" s="115"/>
      <c r="AM122" s="115"/>
      <c r="AN122" s="119"/>
      <c r="AO122" s="115"/>
      <c r="AP122" s="115"/>
      <c r="AQ122" s="115"/>
      <c r="AR122" s="115"/>
      <c r="AS122" s="115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6"/>
      <c r="AC123" s="116"/>
      <c r="AD123" s="87"/>
      <c r="AE123" s="87"/>
      <c r="AK123" s="118"/>
      <c r="AL123" s="115"/>
      <c r="AM123" s="115"/>
      <c r="AN123" s="119"/>
      <c r="AO123" s="115"/>
      <c r="AP123" s="115"/>
      <c r="AQ123" s="115"/>
      <c r="AR123" s="115"/>
      <c r="AS123" s="115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6"/>
      <c r="AC124" s="116"/>
      <c r="AD124" s="87"/>
      <c r="AE124" s="87"/>
      <c r="AK124" s="118"/>
      <c r="AL124" s="115"/>
      <c r="AM124" s="115"/>
      <c r="AN124" s="119"/>
      <c r="AO124" s="115"/>
      <c r="AP124" s="115"/>
      <c r="AQ124" s="115"/>
      <c r="AR124" s="115"/>
      <c r="AS124" s="115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6"/>
      <c r="AC125" s="116"/>
      <c r="AD125" s="87"/>
      <c r="AE125" s="87"/>
    </row>
    <row r="126" spans="23:77" x14ac:dyDescent="0.2">
      <c r="W126" s="62"/>
      <c r="X126" s="63"/>
      <c r="AA126" s="87"/>
      <c r="AB126" s="116"/>
      <c r="AC126" s="116"/>
      <c r="AD126" s="87"/>
      <c r="AE126" s="87"/>
    </row>
    <row r="127" spans="23:77" x14ac:dyDescent="0.2">
      <c r="W127" s="62"/>
      <c r="X127" s="63"/>
      <c r="AA127" s="87"/>
      <c r="AB127" s="116"/>
      <c r="AC127" s="116"/>
      <c r="AD127" s="87"/>
      <c r="AE127" s="87"/>
    </row>
    <row r="128" spans="23:77" x14ac:dyDescent="0.2">
      <c r="W128" s="62"/>
      <c r="X128" s="63"/>
      <c r="AA128" s="87"/>
      <c r="AB128" s="116"/>
      <c r="AC128" s="116"/>
      <c r="AD128" s="87"/>
      <c r="AE128" s="87"/>
    </row>
    <row r="129" spans="23:31" x14ac:dyDescent="0.2">
      <c r="W129" s="62"/>
      <c r="X129" s="63"/>
      <c r="AA129" s="87"/>
      <c r="AB129" s="116"/>
      <c r="AC129" s="116"/>
      <c r="AD129" s="87"/>
      <c r="AE129" s="87"/>
    </row>
    <row r="130" spans="23:31" x14ac:dyDescent="0.2">
      <c r="W130" s="62"/>
      <c r="X130" s="63"/>
      <c r="AA130" s="87"/>
      <c r="AB130" s="116"/>
      <c r="AC130" s="116"/>
      <c r="AD130" s="87"/>
      <c r="AE130" s="87"/>
    </row>
    <row r="131" spans="23:31" x14ac:dyDescent="0.2">
      <c r="W131" s="62"/>
      <c r="X131" s="63"/>
      <c r="AA131" s="87"/>
      <c r="AB131" s="116"/>
      <c r="AC131" s="116"/>
      <c r="AD131" s="87"/>
      <c r="AE131" s="87"/>
    </row>
    <row r="132" spans="23:31" x14ac:dyDescent="0.2">
      <c r="W132" s="62"/>
      <c r="X132" s="63"/>
      <c r="AB132" s="116"/>
      <c r="AC132" s="116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17" priority="4" operator="equal">
      <formula>FALSE</formula>
    </cfRule>
  </conditionalFormatting>
  <conditionalFormatting sqref="Y23:Y34">
    <cfRule type="cellIs" dxfId="16" priority="3" operator="equal">
      <formula>FALSE</formula>
    </cfRule>
  </conditionalFormatting>
  <conditionalFormatting sqref="M23:X23">
    <cfRule type="expression" dxfId="11" priority="2">
      <formula>ISNUMBER(MATCH($P23,$AI$23:$AI$110,0))</formula>
    </cfRule>
  </conditionalFormatting>
  <conditionalFormatting sqref="M24:X110">
    <cfRule type="expression" dxfId="9" priority="1">
      <formula>ISNUMBER(MATCH($P24,$AI$23:$AI$110,0))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4.1486233340549232E-3</v>
      </c>
      <c r="H3" s="53">
        <f>IF(G3&gt;=0,ROUNDDOWN(G3*10,2)/10,ROUNDUP(G3*10,2)/10)</f>
        <v>4.0000000000000001E-3</v>
      </c>
      <c r="I3" s="82">
        <f>MAX(_xll.ohPack(Data!$L$4:INDEX(Fwd6M,MATCH(E3+1,SettlementDates,1),1)))</f>
        <v>6.185000000000121E-3</v>
      </c>
      <c r="J3" s="53">
        <f t="shared" ref="J3:J16" si="2">IF(I3-G3&gt;1%,(QUOTIENT(I3*10000,50)+1)*0.5%,(QUOTIENT(I3*10000,10)+1)*0.1%)</f>
        <v>7.0000000000000001E-3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43286</v>
      </c>
      <c r="F4" s="77">
        <f t="shared" si="1"/>
        <v>3</v>
      </c>
      <c r="G4" s="83">
        <f>MIN(_xll.ohPack(Data!$L$4:INDEX(Fwd6M,MATCH(E4+1,SettlementDates,1),1)))</f>
        <v>3.8863766617914233E-3</v>
      </c>
      <c r="H4" s="54">
        <f t="shared" ref="H4:H16" si="4">IF(G4&gt;=0,ROUNDDOWN(G4*10,2)/10,ROUNDUP(G4*10,2)/10)</f>
        <v>3.0000000000000001E-3</v>
      </c>
      <c r="I4" s="83">
        <f>MAX(_xll.ohPack(Data!$L$4:INDEX(Fwd6M,MATCH(E4+1,SettlementDates,1),1)))</f>
        <v>6.185000000000121E-3</v>
      </c>
      <c r="J4" s="54">
        <f t="shared" si="2"/>
        <v>7.0000000000000001E-3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44382</v>
      </c>
      <c r="F5" s="77">
        <f t="shared" si="1"/>
        <v>6</v>
      </c>
      <c r="G5" s="83">
        <f>MIN(_xll.ohPack(Data!$L$4:INDEX(Fwd6M,MATCH(E5+1,SettlementDates,1),1)))</f>
        <v>3.8863766617914233E-3</v>
      </c>
      <c r="H5" s="54">
        <f t="shared" si="4"/>
        <v>3.0000000000000001E-3</v>
      </c>
      <c r="I5" s="83">
        <f>MAX(_xll.ohPack(Data!$L$4:INDEX(Fwd6M,MATCH(E5+1,SettlementDates,1),1)))</f>
        <v>9.021468650864466E-3</v>
      </c>
      <c r="J5" s="54">
        <f t="shared" si="2"/>
        <v>0.01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MIN(_xll.ohPack(Data!$L$4:INDEX(Fwd6M,MATCH(E6+1,SettlementDates,1),1)))</f>
        <v>3.8863766617914233E-3</v>
      </c>
      <c r="H6" s="54">
        <f t="shared" si="4"/>
        <v>3.0000000000000001E-3</v>
      </c>
      <c r="I6" s="83">
        <f>MAX(_xll.ohPack(Data!$L$4:INDEX(Fwd6M,MATCH(E6+1,SettlementDates,1),1)))</f>
        <v>1.5153566850235278E-2</v>
      </c>
      <c r="J6" s="54">
        <f t="shared" si="2"/>
        <v>0.02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MIN(_xll.ohPack(Data!$L$4:INDEX(Fwd6M,MATCH(E7+1,SettlementDates,1),1)))</f>
        <v>3.8863766617914233E-3</v>
      </c>
      <c r="H7" s="54">
        <f t="shared" si="4"/>
        <v>3.0000000000000001E-3</v>
      </c>
      <c r="I7" s="83">
        <f>MAX(_xll.ohPack(Data!$L$4:INDEX(Fwd6M,MATCH(E7+1,SettlementDates,1),1)))</f>
        <v>1.5370328081785834E-2</v>
      </c>
      <c r="J7" s="54">
        <f t="shared" si="2"/>
        <v>0.02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MIN(_xll.ohPack(Data!$L$4:INDEX(Fwd6M,MATCH(E8+1,SettlementDates,1),1)))</f>
        <v>3.8863766617914233E-3</v>
      </c>
      <c r="H8" s="54">
        <f t="shared" si="4"/>
        <v>3.0000000000000001E-3</v>
      </c>
      <c r="I8" s="83">
        <f>MAX(_xll.ohPack(Data!$L$4:INDEX(Fwd6M,MATCH(E8+1,SettlementDates,1),1)))</f>
        <v>1.5370328081785834E-2</v>
      </c>
      <c r="J8" s="54">
        <f t="shared" si="2"/>
        <v>0.02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MIN(_xll.ohPack(Data!$L$4:INDEX(Fwd6M,MATCH(E9+1,SettlementDates,1),1)))</f>
        <v>3.8863766617914233E-3</v>
      </c>
      <c r="H9" s="55">
        <f t="shared" si="4"/>
        <v>3.0000000000000001E-3</v>
      </c>
      <c r="I9" s="84">
        <f>MAX(_xll.ohPack(Data!$L$4:INDEX(Fwd6M,MATCH(E9+1,SettlementDates,1),1)))</f>
        <v>1.5370328081785834E-2</v>
      </c>
      <c r="J9" s="55">
        <f t="shared" si="2"/>
        <v>0.02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MIN(_xll.ohPack(Data!$P$4:INDEX(ONFwd6M,MATCH(E10+1,SettlementDates,1),1)))</f>
        <v>3.248743587817386E-3</v>
      </c>
      <c r="H10" s="53">
        <f t="shared" si="4"/>
        <v>3.0000000000000001E-3</v>
      </c>
      <c r="I10" s="82">
        <f>MAX(_xll.ohPack(Data!$P$4:INDEX(ONFwd6M,MATCH(E10+1,SettlementDates,1),1)))</f>
        <v>1.2659226864951689E-2</v>
      </c>
      <c r="J10" s="53">
        <f t="shared" si="2"/>
        <v>1.3000000000000001E-2</v>
      </c>
      <c r="K10" s="83">
        <f t="shared" si="3"/>
        <v>2.5000000000000001E-3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MIN(_xll.ohPack(Data!$P$4:INDEX(ONFwd6M,MATCH(E11+1,SettlementDates,1),1)))</f>
        <v>3.248743587817386E-3</v>
      </c>
      <c r="H11" s="54">
        <f t="shared" si="4"/>
        <v>3.0000000000000001E-3</v>
      </c>
      <c r="I11" s="83">
        <f>MAX(_xll.ohPack(Data!$P$4:INDEX(ONFwd6M,MATCH(E11+1,SettlementDates,1),1)))</f>
        <v>1.2659226864951689E-2</v>
      </c>
      <c r="J11" s="54">
        <f t="shared" si="2"/>
        <v>1.3000000000000001E-2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MIN(_xll.ohPack(Data!$P$4:INDEX(ONFwd6M,MATCH(E12+1,SettlementDates,1),1)))</f>
        <v>3.248743587817386E-3</v>
      </c>
      <c r="H12" s="54">
        <f t="shared" si="4"/>
        <v>3.0000000000000001E-3</v>
      </c>
      <c r="I12" s="83">
        <f>MAX(_xll.ohPack(Data!$P$4:INDEX(ONFwd6M,MATCH(E12+1,SettlementDates,1),1)))</f>
        <v>1.2659226864951689E-2</v>
      </c>
      <c r="J12" s="54">
        <f t="shared" si="2"/>
        <v>1.3000000000000001E-2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MIN(_xll.ohPack(Data!$P$4:INDEX(ONFwd6M,MATCH(E13+1,SettlementDates,1),1)))</f>
        <v>3.248743587817386E-3</v>
      </c>
      <c r="H13" s="54">
        <f t="shared" si="4"/>
        <v>3.0000000000000001E-3</v>
      </c>
      <c r="I13" s="83">
        <f>MAX(_xll.ohPack(Data!$P$4:INDEX(ONFwd6M,MATCH(E13+1,SettlementDates,1),1)))</f>
        <v>1.4971532309063784E-2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MIN(_xll.ohPack(Data!$P$4:INDEX(ONFwd6M,MATCH(E14+1,SettlementDates,1),1)))</f>
        <v>3.248743587817386E-3</v>
      </c>
      <c r="H14" s="54">
        <f t="shared" si="4"/>
        <v>3.0000000000000001E-3</v>
      </c>
      <c r="I14" s="83">
        <f>MAX(_xll.ohPack(Data!$P$4:INDEX(ONFwd6M,MATCH(E14+1,SettlementDates,1),1)))</f>
        <v>1.5313607516470595E-2</v>
      </c>
      <c r="J14" s="54">
        <f t="shared" si="2"/>
        <v>0.02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MIN(_xll.ohPack(Data!$P$4:INDEX(ONFwd6M,MATCH(E15+1,SettlementDates,1),1)))</f>
        <v>3.248743587817386E-3</v>
      </c>
      <c r="H15" s="54">
        <f t="shared" si="4"/>
        <v>3.0000000000000001E-3</v>
      </c>
      <c r="I15" s="83">
        <f>MAX(_xll.ohPack(Data!$P$4:INDEX(ONFwd6M,MATCH(E15+1,SettlementDates,1),1)))</f>
        <v>1.5313607516470595E-2</v>
      </c>
      <c r="J15" s="54">
        <f t="shared" si="2"/>
        <v>0.02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MIN(_xll.ohPack(Data!$P$4:INDEX(ONFwd6M,MATCH(E16+1,SettlementDates,1),1)))</f>
        <v>3.248743587817386E-3</v>
      </c>
      <c r="H16" s="55">
        <f t="shared" si="4"/>
        <v>3.0000000000000001E-3</v>
      </c>
      <c r="I16" s="84">
        <f>MAX(_xll.ohPack(Data!$P$4:INDEX(ONFwd6M,MATCH(E16+1,SettlementDates,1),1)))</f>
        <v>1.5313607516470595E-2</v>
      </c>
      <c r="J16" s="55">
        <f t="shared" si="2"/>
        <v>0.02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146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1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H22" s="104" t="s">
        <v>161</v>
      </c>
    </row>
    <row r="23" spans="3:34" x14ac:dyDescent="0.2">
      <c r="J23" s="62"/>
      <c r="K23" s="62"/>
      <c r="L23" s="62"/>
      <c r="M23" s="94" t="s">
        <v>149</v>
      </c>
      <c r="N23" s="94" t="s">
        <v>30</v>
      </c>
      <c r="O23" s="94" t="str">
        <f t="shared" ref="O23:O40" si="6">LEFT(N23,LEN(N23)-1)+6&amp;"M"</f>
        <v>7M</v>
      </c>
      <c r="P23" s="94" t="str">
        <f t="shared" ref="P23:P40" si="7">Currency&amp;LEFT(N23,LEN(N23)-1)&amp;"x"&amp;LEFT(O23,LEN(O23)-1)&amp;"F"&amp;QuoteSuffix</f>
        <v>GBP1x7F_Quote</v>
      </c>
      <c r="Q23" s="163"/>
      <c r="R23" s="106">
        <f>_xll.qlInterestRateIndexFixingDate(Index6M,S23)</f>
        <v>42587</v>
      </c>
      <c r="S23" s="106">
        <f>_xll.qlCalendarAdvance(Calendar,SettlementDate,N23,"mf",TRUE)</f>
        <v>42587</v>
      </c>
      <c r="T23" s="106">
        <f>_xll.qlCalendarAdvance(Calendar,SettlementDate,O23,"mf",TRUE)</f>
        <v>42772</v>
      </c>
      <c r="U23" s="97">
        <f ca="1">_xll.qlIndexFixing(Index6M,R23,TRUE,_xll.ohTrigger(Trigger,Trigger6M,InterestRatesTrigger))</f>
        <v>4.9299999999999986E-3</v>
      </c>
      <c r="V23" s="97">
        <f ca="1">IFERROR(_xll.qlQuoteValue(P23,_xll.ohTrigger(Trigger,Trigger6M,InterestRatesTrigger)),NA())</f>
        <v>4.9300000000000004E-3</v>
      </c>
      <c r="W23" s="94" t="b">
        <f ca="1">NOT(ISERROR(V23))</f>
        <v>1</v>
      </c>
      <c r="X23" s="125">
        <f ca="1">(U23-V23)*10000</f>
        <v>-1.7347234759768071E-14</v>
      </c>
      <c r="Y23" s="50" t="b">
        <f ca="1">ABS(X23)&lt;=ABS('General Settings'!$D$30)</f>
        <v>1</v>
      </c>
      <c r="AF23" s="62" t="e">
        <f t="array" ref="AF23:AF40">NA()</f>
        <v>#N/A</v>
      </c>
      <c r="AH23" s="93" t="str">
        <f t="array" ref="AH23:AH77">_xll.ohGroupList("GBP6M_instruments",Trigger6M)</f>
        <v>GBP1MD_SYNTH6M_Quote</v>
      </c>
    </row>
    <row r="24" spans="3:34" x14ac:dyDescent="0.2">
      <c r="M24" s="94" t="s">
        <v>149</v>
      </c>
      <c r="N24" s="94" t="s">
        <v>63</v>
      </c>
      <c r="O24" s="94" t="str">
        <f t="shared" si="6"/>
        <v>8M</v>
      </c>
      <c r="P24" s="94" t="str">
        <f t="shared" si="7"/>
        <v>GBP2x8F_Quote</v>
      </c>
      <c r="Q24" s="163"/>
      <c r="R24" s="106">
        <f>_xll.qlInterestRateIndexFixingDate(Index6M,S24)</f>
        <v>42618</v>
      </c>
      <c r="S24" s="106">
        <f>_xll.qlCalendarAdvance(Calendar,SettlementDate,N24,"mf",TRUE)</f>
        <v>42618</v>
      </c>
      <c r="T24" s="106">
        <f>_xll.qlCalendarAdvance(Calendar,SettlementDate,O24,"mf",TRUE)</f>
        <v>42800</v>
      </c>
      <c r="U24" s="97">
        <f ca="1">_xll.qlIndexFixing(Index6M,R24,TRUE,_xll.ohTrigger(Trigger,Trigger6M,InterestRatesTrigger))</f>
        <v>4.5099999999996879E-3</v>
      </c>
      <c r="V24" s="97">
        <f ca="1">IFERROR(_xll.qlQuoteValue(P24,_xll.ohTrigger(Trigger,Trigger6M,InterestRatesTrigger)),NA())</f>
        <v>4.5100000000000001E-3</v>
      </c>
      <c r="W24" s="94" t="b">
        <f t="shared" ref="W24:W40" ca="1" si="8">NOT(ISERROR(V24))</f>
        <v>1</v>
      </c>
      <c r="X24" s="125">
        <f t="shared" ref="X24:X77" ca="1" si="9">(U24-V24)*10000</f>
        <v>-3.1225022567582528E-12</v>
      </c>
      <c r="Y24" s="50" t="b">
        <f ca="1">ABS(X24)&lt;=ABS('General Settings'!$D$30)</f>
        <v>1</v>
      </c>
      <c r="AF24" s="62" t="e">
        <v>#N/A</v>
      </c>
      <c r="AH24" s="94" t="str">
        <v>GBP2MD_SYNTH6M_Quote</v>
      </c>
    </row>
    <row r="25" spans="3:34" x14ac:dyDescent="0.2">
      <c r="M25" s="94" t="s">
        <v>149</v>
      </c>
      <c r="N25" s="94" t="s">
        <v>31</v>
      </c>
      <c r="O25" s="94" t="str">
        <f t="shared" si="6"/>
        <v>9M</v>
      </c>
      <c r="P25" s="94" t="str">
        <f t="shared" si="7"/>
        <v>GBP3x9F_Quote</v>
      </c>
      <c r="Q25" s="163"/>
      <c r="R25" s="106">
        <f>_xll.qlInterestRateIndexFixingDate(Index6M,S25)</f>
        <v>42648</v>
      </c>
      <c r="S25" s="106">
        <f>_xll.qlCalendarAdvance(Calendar,SettlementDate,N25,"mf",TRUE)</f>
        <v>42648</v>
      </c>
      <c r="T25" s="106">
        <f>_xll.qlCalendarAdvance(Calendar,SettlementDate,O25,"mf",TRUE)</f>
        <v>42830</v>
      </c>
      <c r="U25" s="97">
        <f ca="1">_xll.qlIndexFixing(Index6M,R25,TRUE,_xll.ohTrigger(Trigger,Trigger6M,InterestRatesTrigger))</f>
        <v>4.3099999999998851E-3</v>
      </c>
      <c r="V25" s="97">
        <f ca="1">IFERROR(_xll.qlQuoteValue(P25,_xll.ohTrigger(Trigger,Trigger6M,InterestRatesTrigger)),NA())</f>
        <v>4.3100000000000005E-3</v>
      </c>
      <c r="W25" s="94" t="b">
        <f t="shared" ca="1" si="8"/>
        <v>1</v>
      </c>
      <c r="X25" s="125">
        <f t="shared" ca="1" si="9"/>
        <v>-1.1535911115245767E-12</v>
      </c>
      <c r="Y25" s="50" t="b">
        <f ca="1">ABS(X25)&lt;=ABS('General Settings'!$D$30)</f>
        <v>1</v>
      </c>
      <c r="AF25" s="62" t="e">
        <v>#N/A</v>
      </c>
      <c r="AH25" s="94" t="str">
        <v>GBP3MD_SYNTH6M_Quote</v>
      </c>
    </row>
    <row r="26" spans="3:34" x14ac:dyDescent="0.2">
      <c r="M26" s="94" t="s">
        <v>149</v>
      </c>
      <c r="N26" s="94" t="s">
        <v>64</v>
      </c>
      <c r="O26" s="94" t="str">
        <f t="shared" si="6"/>
        <v>10M</v>
      </c>
      <c r="P26" s="94" t="str">
        <f t="shared" si="7"/>
        <v>GBP4x10F_Quote</v>
      </c>
      <c r="Q26" s="163"/>
      <c r="R26" s="106">
        <f>_xll.qlInterestRateIndexFixingDate(Index6M,S26)</f>
        <v>42681</v>
      </c>
      <c r="S26" s="106">
        <f>_xll.qlCalendarAdvance(Calendar,SettlementDate,N26,"mf",TRUE)</f>
        <v>42681</v>
      </c>
      <c r="T26" s="106">
        <f>_xll.qlCalendarAdvance(Calendar,SettlementDate,O26,"mf",TRUE)</f>
        <v>42860</v>
      </c>
      <c r="U26" s="97">
        <f ca="1">_xll.qlIndexFixing(Index6M,R26,TRUE,_xll.ohTrigger(Trigger,Trigger6M,InterestRatesTrigger))</f>
        <v>4.2299999994081473E-3</v>
      </c>
      <c r="V26" s="97">
        <f ca="1">IFERROR(_xll.qlQuoteValue(P26,_xll.ohTrigger(Trigger,Trigger6M,InterestRatesTrigger)),NA())</f>
        <v>4.2300000000000003E-3</v>
      </c>
      <c r="W26" s="94" t="b">
        <f t="shared" ca="1" si="8"/>
        <v>1</v>
      </c>
      <c r="X26" s="125">
        <f t="shared" ca="1" si="9"/>
        <v>-5.9185295553376704E-9</v>
      </c>
      <c r="Y26" s="50" t="b">
        <f ca="1">ABS(X26)&lt;=ABS('General Settings'!$D$30)</f>
        <v>1</v>
      </c>
      <c r="AF26" s="62" t="e">
        <v>#N/A</v>
      </c>
      <c r="AH26" s="94" t="str">
        <v>GBP4MD_SYNTH6M_Quote</v>
      </c>
    </row>
    <row r="27" spans="3:34" x14ac:dyDescent="0.2">
      <c r="M27" s="94" t="s">
        <v>149</v>
      </c>
      <c r="N27" s="94" t="s">
        <v>65</v>
      </c>
      <c r="O27" s="94" t="str">
        <f t="shared" si="6"/>
        <v>11M</v>
      </c>
      <c r="P27" s="94" t="str">
        <f t="shared" si="7"/>
        <v>GBP5x11F_Quote</v>
      </c>
      <c r="Q27" s="163"/>
      <c r="R27" s="106">
        <f>_xll.qlInterestRateIndexFixingDate(Index6M,S27)</f>
        <v>42709</v>
      </c>
      <c r="S27" s="106">
        <f>_xll.qlCalendarAdvance(Calendar,SettlementDate,N27,"mf",TRUE)</f>
        <v>42709</v>
      </c>
      <c r="T27" s="106">
        <f>_xll.qlCalendarAdvance(Calendar,SettlementDate,O27,"mf",TRUE)</f>
        <v>42891</v>
      </c>
      <c r="U27" s="97">
        <f ca="1">_xll.qlIndexFixing(Index6M,R27,TRUE,_xll.ohTrigger(Trigger,Trigger6M,InterestRatesTrigger))</f>
        <v>4.1999999994997992E-3</v>
      </c>
      <c r="V27" s="97">
        <f ca="1">IFERROR(_xll.qlQuoteValue(P27,_xll.ohTrigger(Trigger,Trigger6M,InterestRatesTrigger)),NA())</f>
        <v>4.2000000000000006E-3</v>
      </c>
      <c r="W27" s="94" t="b">
        <f t="shared" ca="1" si="8"/>
        <v>1</v>
      </c>
      <c r="X27" s="125">
        <f t="shared" ca="1" si="9"/>
        <v>-5.0020144276574641E-9</v>
      </c>
      <c r="Y27" s="50" t="b">
        <f ca="1">ABS(X27)&lt;=ABS('General Settings'!$D$30)</f>
        <v>1</v>
      </c>
      <c r="AF27" s="62" t="e">
        <v>#N/A</v>
      </c>
      <c r="AH27" s="94" t="str">
        <v>GBP5MD_SYNTH6M_Quote</v>
      </c>
    </row>
    <row r="28" spans="3:34" x14ac:dyDescent="0.2">
      <c r="M28" s="94" t="s">
        <v>149</v>
      </c>
      <c r="N28" s="94" t="s">
        <v>32</v>
      </c>
      <c r="O28" s="94" t="str">
        <f t="shared" si="6"/>
        <v>12M</v>
      </c>
      <c r="P28" s="94" t="str">
        <f t="shared" si="7"/>
        <v>GBP6x12F_Quote</v>
      </c>
      <c r="Q28" s="163"/>
      <c r="R28" s="106">
        <f>_xll.qlInterestRateIndexFixingDate(Index6M,S28)</f>
        <v>42740</v>
      </c>
      <c r="S28" s="106">
        <f>_xll.qlCalendarAdvance(Calendar,SettlementDate,N28,"mf",TRUE)</f>
        <v>42740</v>
      </c>
      <c r="T28" s="106">
        <f>_xll.qlCalendarAdvance(Calendar,SettlementDate,O28,"mf",TRUE)</f>
        <v>42921</v>
      </c>
      <c r="U28" s="97">
        <f ca="1">_xll.qlIndexFixing(Index6M,R28,TRUE,_xll.ohTrigger(Trigger,Trigger6M,InterestRatesTrigger))</f>
        <v>4.1800000000002269E-3</v>
      </c>
      <c r="V28" s="97">
        <f ca="1">IFERROR(_xll.qlQuoteValue(P28,_xll.ohTrigger(Trigger,Trigger6M,InterestRatesTrigger)),NA())</f>
        <v>4.1800000000000006E-3</v>
      </c>
      <c r="W28" s="94" t="b">
        <f t="shared" ca="1" si="8"/>
        <v>1</v>
      </c>
      <c r="X28" s="125">
        <f t="shared" ca="1" si="9"/>
        <v>2.2638141361497333E-12</v>
      </c>
      <c r="Y28" s="50" t="b">
        <f ca="1">ABS(X28)&lt;=ABS('General Settings'!$D$30)</f>
        <v>1</v>
      </c>
      <c r="AF28" s="62" t="e">
        <v>#N/A</v>
      </c>
      <c r="AH28" s="94" t="str">
        <v>GBP6MD_SYNTH6M_Quote</v>
      </c>
    </row>
    <row r="29" spans="3:34" x14ac:dyDescent="0.2">
      <c r="M29" s="94" t="s">
        <v>149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163"/>
      <c r="R29" s="106">
        <f>_xll.qlInterestRateIndexFixingDate(Index6M,S29)</f>
        <v>42772</v>
      </c>
      <c r="S29" s="106">
        <f>_xll.qlCalendarAdvance(Calendar,SettlementDate,N29,"mf",TRUE)</f>
        <v>42772</v>
      </c>
      <c r="T29" s="106">
        <f>_xll.qlCalendarAdvance(Calendar,SettlementDate,O29,"mf",TRUE)</f>
        <v>42954</v>
      </c>
      <c r="U29" s="97">
        <f ca="1">_xll.qlIndexFixing(Index6M,R29,TRUE,_xll.ohTrigger(Trigger,Trigger6M,InterestRatesTrigger))</f>
        <v>4.1859871084951438E-3</v>
      </c>
      <c r="V29" s="97" t="e">
        <f ca="1">IFERROR(_xll.qlQuoteValue(P29,_xll.ohTrigger(Trigger,Trigger6M,InterestRatesTrigger)),NA())</f>
        <v>#N/A</v>
      </c>
      <c r="W29" s="94" t="b">
        <f t="shared" ca="1" si="8"/>
        <v>0</v>
      </c>
      <c r="X29" s="125" t="e">
        <f t="shared" ca="1" si="9"/>
        <v>#N/A</v>
      </c>
      <c r="Y29" s="165" t="e">
        <f ca="1">ABS(X29)&lt;=ABS('General Settings'!$D$30)</f>
        <v>#N/A</v>
      </c>
      <c r="AF29" s="62" t="e">
        <v>#N/A</v>
      </c>
      <c r="AH29" s="94" t="str">
        <v>GBP1x7F_Quote</v>
      </c>
    </row>
    <row r="30" spans="3:34" x14ac:dyDescent="0.2">
      <c r="M30" s="94" t="s">
        <v>149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163"/>
      <c r="R30" s="106">
        <f>_xll.qlInterestRateIndexFixingDate(Index6M,S30)</f>
        <v>42800</v>
      </c>
      <c r="S30" s="106">
        <f>_xll.qlCalendarAdvance(Calendar,SettlementDate,N30,"mf",TRUE)</f>
        <v>42800</v>
      </c>
      <c r="T30" s="106">
        <f>_xll.qlCalendarAdvance(Calendar,SettlementDate,O30,"mf",TRUE)</f>
        <v>42983</v>
      </c>
      <c r="U30" s="97">
        <f ca="1">_xll.qlIndexFixing(Index6M,R30,TRUE,_xll.ohTrigger(Trigger,Trigger6M,InterestRatesTrigger))</f>
        <v>4.1503003691364705E-3</v>
      </c>
      <c r="V30" s="97" t="e">
        <f ca="1">IFERROR(_xll.qlQuoteValue(P30,_xll.ohTrigger(Trigger,Trigger6M,InterestRatesTrigger)),NA())</f>
        <v>#N/A</v>
      </c>
      <c r="W30" s="94" t="b">
        <f t="shared" ca="1" si="8"/>
        <v>0</v>
      </c>
      <c r="X30" s="125" t="e">
        <f t="shared" ca="1" si="9"/>
        <v>#N/A</v>
      </c>
      <c r="Y30" s="94" t="e">
        <f ca="1">ABS(X30)&lt;=ABS('General Settings'!$D$30)</f>
        <v>#N/A</v>
      </c>
      <c r="AF30" s="62" t="e">
        <v>#N/A</v>
      </c>
      <c r="AH30" s="94" t="str">
        <v>GBP2x8F_Quote</v>
      </c>
    </row>
    <row r="31" spans="3:34" x14ac:dyDescent="0.2">
      <c r="M31" s="94" t="s">
        <v>149</v>
      </c>
      <c r="N31" s="94" t="s">
        <v>68</v>
      </c>
      <c r="O31" s="94" t="str">
        <f t="shared" si="6"/>
        <v>15M</v>
      </c>
      <c r="P31" s="94" t="str">
        <f t="shared" si="7"/>
        <v>GBP9x15F_Quote</v>
      </c>
      <c r="Q31" s="163"/>
      <c r="R31" s="106">
        <f>_xll.qlInterestRateIndexFixingDate(Index6M,S31)</f>
        <v>42830</v>
      </c>
      <c r="S31" s="106">
        <f>_xll.qlCalendarAdvance(Calendar,SettlementDate,N31,"mf",TRUE)</f>
        <v>42830</v>
      </c>
      <c r="T31" s="106">
        <f>_xll.qlCalendarAdvance(Calendar,SettlementDate,O31,"mf",TRUE)</f>
        <v>43013</v>
      </c>
      <c r="U31" s="97">
        <f ca="1">_xll.qlIndexFixing(Index6M,R31,TRUE,_xll.ohTrigger(Trigger,Trigger6M,InterestRatesTrigger))</f>
        <v>4.1599999999999615E-3</v>
      </c>
      <c r="V31" s="97">
        <f ca="1">IFERROR(_xll.qlQuoteValue(P31,_xll.ohTrigger(Trigger,Trigger6M,InterestRatesTrigger)),NA())</f>
        <v>4.1600000000000005E-3</v>
      </c>
      <c r="W31" s="94" t="b">
        <f t="shared" ca="1" si="8"/>
        <v>1</v>
      </c>
      <c r="X31" s="125">
        <f t="shared" ca="1" si="9"/>
        <v>-3.903127820947816E-13</v>
      </c>
      <c r="Y31" s="50" t="b">
        <f ca="1">ABS(X31)&lt;=ABS('General Settings'!$D$30)</f>
        <v>1</v>
      </c>
      <c r="AF31" s="62" t="e">
        <v>#N/A</v>
      </c>
      <c r="AH31" s="94" t="str">
        <v>GBP3x9F_Quote</v>
      </c>
    </row>
    <row r="32" spans="3:34" x14ac:dyDescent="0.2">
      <c r="M32" s="94" t="s">
        <v>149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163"/>
      <c r="R32" s="106">
        <f>_xll.qlInterestRateIndexFixingDate(Index6M,S32)</f>
        <v>42860</v>
      </c>
      <c r="S32" s="106">
        <f>_xll.qlCalendarAdvance(Calendar,SettlementDate,N32,"mf",TRUE)</f>
        <v>42860</v>
      </c>
      <c r="T32" s="106">
        <f>_xll.qlCalendarAdvance(Calendar,SettlementDate,O32,"mf",TRUE)</f>
        <v>43045</v>
      </c>
      <c r="U32" s="97">
        <f ca="1">_xll.qlIndexFixing(Index6M,R32,TRUE,_xll.ohTrigger(Trigger,Trigger6M,InterestRatesTrigger))</f>
        <v>4.1502312126284564E-3</v>
      </c>
      <c r="V32" s="97" t="e">
        <f ca="1">IFERROR(_xll.qlQuoteValue(P32,_xll.ohTrigger(Trigger,Trigger6M,InterestRatesTrigger)),NA())</f>
        <v>#N/A</v>
      </c>
      <c r="W32" s="94" t="b">
        <f t="shared" ca="1" si="8"/>
        <v>0</v>
      </c>
      <c r="X32" s="125" t="e">
        <f t="shared" ca="1" si="9"/>
        <v>#N/A</v>
      </c>
      <c r="Y32" s="94" t="e">
        <f ca="1">ABS(X32)&lt;=ABS('General Settings'!$D$30)</f>
        <v>#N/A</v>
      </c>
      <c r="AF32" s="62" t="e">
        <v>#N/A</v>
      </c>
      <c r="AH32" s="94" t="str">
        <v>GBP4x10F_Quote</v>
      </c>
    </row>
    <row r="33" spans="13:34" x14ac:dyDescent="0.2">
      <c r="M33" s="94" t="s">
        <v>149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163"/>
      <c r="R33" s="106">
        <f>_xll.qlInterestRateIndexFixingDate(Index6M,S33)</f>
        <v>42891</v>
      </c>
      <c r="S33" s="106">
        <f>_xll.qlCalendarAdvance(Calendar,SettlementDate,N33,"mf",TRUE)</f>
        <v>42891</v>
      </c>
      <c r="T33" s="106">
        <f>_xll.qlCalendarAdvance(Calendar,SettlementDate,O33,"mf",TRUE)</f>
        <v>43074</v>
      </c>
      <c r="U33" s="97">
        <f ca="1">_xll.qlIndexFixing(Index6M,R33,TRUE,_xll.ohTrigger(Trigger,Trigger6M,InterestRatesTrigger))</f>
        <v>4.186979326199782E-3</v>
      </c>
      <c r="V33" s="97" t="e">
        <f ca="1">IFERROR(_xll.qlQuoteValue(P33,_xll.ohTrigger(Trigger,Trigger6M,InterestRatesTrigger)),NA())</f>
        <v>#N/A</v>
      </c>
      <c r="W33" s="94" t="b">
        <f t="shared" ca="1" si="8"/>
        <v>0</v>
      </c>
      <c r="X33" s="125" t="e">
        <f t="shared" ca="1" si="9"/>
        <v>#N/A</v>
      </c>
      <c r="Y33" s="94" t="e">
        <f ca="1">ABS(X33)&lt;=ABS('General Settings'!$D$30)</f>
        <v>#N/A</v>
      </c>
      <c r="AF33" s="62" t="e">
        <v>#N/A</v>
      </c>
      <c r="AH33" s="94" t="str">
        <v>GBP5x11F_Quote</v>
      </c>
    </row>
    <row r="34" spans="13:34" x14ac:dyDescent="0.2">
      <c r="M34" s="94" t="s">
        <v>149</v>
      </c>
      <c r="N34" s="94" t="s">
        <v>106</v>
      </c>
      <c r="O34" s="94" t="str">
        <f t="shared" si="6"/>
        <v>18M</v>
      </c>
      <c r="P34" s="94" t="str">
        <f t="shared" si="7"/>
        <v>GBP12x18F_Quote</v>
      </c>
      <c r="Q34" s="163"/>
      <c r="R34" s="106">
        <f>_xll.qlInterestRateIndexFixingDate(Index6M,S34)</f>
        <v>42921</v>
      </c>
      <c r="S34" s="106">
        <f>_xll.qlCalendarAdvance(Calendar,SettlementDate,N34,"mf",TRUE)</f>
        <v>42921</v>
      </c>
      <c r="T34" s="106">
        <f>_xll.qlCalendarAdvance(Calendar,SettlementDate,O34,"mf",TRUE)</f>
        <v>43105</v>
      </c>
      <c r="U34" s="97">
        <f ca="1">_xll.qlIndexFixing(Index6M,R34,TRUE,_xll.ohTrigger(Trigger,Trigger6M,InterestRatesTrigger))</f>
        <v>4.2200000000015168E-3</v>
      </c>
      <c r="V34" s="97">
        <f ca="1">IFERROR(_xll.qlQuoteValue(P34,_xll.ohTrigger(Trigger,Trigger6M,InterestRatesTrigger)),NA())</f>
        <v>4.2200000000000007E-3</v>
      </c>
      <c r="W34" s="94" t="b">
        <f t="shared" ca="1" si="8"/>
        <v>1</v>
      </c>
      <c r="X34" s="125">
        <f t="shared" ca="1" si="9"/>
        <v>1.5161483180037294E-11</v>
      </c>
      <c r="Y34" s="50" t="b">
        <f ca="1">ABS(X34)&lt;=ABS('General Settings'!$D$30)</f>
        <v>1</v>
      </c>
      <c r="AF34" s="62" t="e">
        <v>#N/A</v>
      </c>
      <c r="AH34" s="94" t="str">
        <v>GBP6x12F_Quote</v>
      </c>
    </row>
    <row r="35" spans="13:34" x14ac:dyDescent="0.2">
      <c r="M35" s="94" t="s">
        <v>149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163"/>
      <c r="R35" s="106">
        <f>_xll.qlInterestRateIndexFixingDate(Index6M,S35)</f>
        <v>42954</v>
      </c>
      <c r="S35" s="106">
        <f>_xll.qlCalendarAdvance(Calendar,SettlementDate,N35,"mf",TRUE)</f>
        <v>42954</v>
      </c>
      <c r="T35" s="106">
        <f>_xll.qlCalendarAdvance(Calendar,SettlementDate,O35,"mf",TRUE)</f>
        <v>43136</v>
      </c>
      <c r="U35" s="97">
        <f ca="1">_xll.qlIndexFixing(Index6M,R35,TRUE,_xll.ohTrigger(Trigger,Trigger6M,InterestRatesTrigger))</f>
        <v>4.1298155594628721E-3</v>
      </c>
      <c r="V35" s="97" t="e">
        <f ca="1">IFERROR(_xll.qlQuoteValue(P35,_xll.ohTrigger(Trigger,Trigger6M,InterestRatesTrigger)),NA())</f>
        <v>#N/A</v>
      </c>
      <c r="W35" s="94" t="b">
        <f t="shared" ca="1" si="8"/>
        <v>0</v>
      </c>
      <c r="X35" s="125" t="e">
        <f t="shared" ca="1" si="9"/>
        <v>#N/A</v>
      </c>
      <c r="Y35" s="94" t="e">
        <f ca="1">ABS(X35)&lt;=ABS('General Settings'!$D$30)</f>
        <v>#N/A</v>
      </c>
      <c r="AF35" s="62" t="e">
        <v>#N/A</v>
      </c>
      <c r="AH35" s="94" t="str">
        <v>GBP9x15F_Quote</v>
      </c>
    </row>
    <row r="36" spans="13:34" x14ac:dyDescent="0.2">
      <c r="M36" s="94" t="s">
        <v>149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163"/>
      <c r="R36" s="106">
        <f>_xll.qlInterestRateIndexFixingDate(Index6M,S36)</f>
        <v>42983</v>
      </c>
      <c r="S36" s="106">
        <f>_xll.qlCalendarAdvance(Calendar,SettlementDate,N36,"mf",TRUE)</f>
        <v>42983</v>
      </c>
      <c r="T36" s="106">
        <f>_xll.qlCalendarAdvance(Calendar,SettlementDate,O36,"mf",TRUE)</f>
        <v>43164</v>
      </c>
      <c r="U36" s="97">
        <f ca="1">_xll.qlIndexFixing(Index6M,R36,TRUE,_xll.ohTrigger(Trigger,Trigger6M,InterestRatesTrigger))</f>
        <v>3.9924085118438158E-3</v>
      </c>
      <c r="V36" s="97" t="e">
        <f ca="1">IFERROR(_xll.qlQuoteValue(P36,_xll.ohTrigger(Trigger,Trigger6M,InterestRatesTrigger)),NA())</f>
        <v>#N/A</v>
      </c>
      <c r="W36" s="94" t="b">
        <f t="shared" ca="1" si="8"/>
        <v>0</v>
      </c>
      <c r="X36" s="125" t="e">
        <f t="shared" ca="1" si="9"/>
        <v>#N/A</v>
      </c>
      <c r="Y36" s="94" t="e">
        <f ca="1">ABS(X36)&lt;=ABS('General Settings'!$D$30)</f>
        <v>#N/A</v>
      </c>
      <c r="AF36" s="62" t="e">
        <v>#N/A</v>
      </c>
      <c r="AH36" s="94" t="str">
        <v>GBP12x18F_Quote</v>
      </c>
    </row>
    <row r="37" spans="13:34" x14ac:dyDescent="0.2">
      <c r="M37" s="94" t="s">
        <v>149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163"/>
      <c r="R37" s="106">
        <f>_xll.qlInterestRateIndexFixingDate(Index6M,S37)</f>
        <v>43013</v>
      </c>
      <c r="S37" s="106">
        <f>_xll.qlCalendarAdvance(Calendar,SettlementDate,N37,"mf",TRUE)</f>
        <v>43013</v>
      </c>
      <c r="T37" s="106">
        <f>_xll.qlCalendarAdvance(Calendar,SettlementDate,O37,"mf",TRUE)</f>
        <v>43195</v>
      </c>
      <c r="U37" s="97">
        <f ca="1">_xll.qlIndexFixing(Index6M,R37,TRUE,_xll.ohTrigger(Trigger,Trigger6M,InterestRatesTrigger))</f>
        <v>3.8932245714760208E-3</v>
      </c>
      <c r="V37" s="97" t="e">
        <f ca="1">IFERROR(_xll.qlQuoteValue(P37,_xll.ohTrigger(Trigger,Trigger6M,InterestRatesTrigger)),NA())</f>
        <v>#N/A</v>
      </c>
      <c r="W37" s="94" t="b">
        <f t="shared" ca="1" si="8"/>
        <v>0</v>
      </c>
      <c r="X37" s="125" t="e">
        <f t="shared" ca="1" si="9"/>
        <v>#N/A</v>
      </c>
      <c r="Y37" s="94" t="e">
        <f ca="1">ABS(X37)&lt;=ABS('General Settings'!$D$30)</f>
        <v>#N/A</v>
      </c>
      <c r="AF37" s="62" t="e">
        <v>#N/A</v>
      </c>
      <c r="AH37" s="94" t="str">
        <v>GBPSB6L2Y_Quote</v>
      </c>
    </row>
    <row r="38" spans="13:34" x14ac:dyDescent="0.2">
      <c r="M38" s="94" t="s">
        <v>149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163"/>
      <c r="R38" s="106">
        <f>_xll.qlInterestRateIndexFixingDate(Index6M,S38)</f>
        <v>43045</v>
      </c>
      <c r="S38" s="106">
        <f>_xll.qlCalendarAdvance(Calendar,SettlementDate,N38,"mf",TRUE)</f>
        <v>43045</v>
      </c>
      <c r="T38" s="106">
        <f>_xll.qlCalendarAdvance(Calendar,SettlementDate,O38,"mf",TRUE)</f>
        <v>43228</v>
      </c>
      <c r="U38" s="97">
        <f ca="1">_xll.qlIndexFixing(Index6M,R38,TRUE,_xll.ohTrigger(Trigger,Trigger6M,InterestRatesTrigger))</f>
        <v>3.9191793449934635E-3</v>
      </c>
      <c r="V38" s="97" t="e">
        <f ca="1">IFERROR(_xll.qlQuoteValue(P38,_xll.ohTrigger(Trigger,Trigger6M,InterestRatesTrigger)),NA())</f>
        <v>#N/A</v>
      </c>
      <c r="W38" s="94" t="b">
        <f t="shared" ca="1" si="8"/>
        <v>0</v>
      </c>
      <c r="X38" s="125" t="e">
        <f t="shared" ca="1" si="9"/>
        <v>#N/A</v>
      </c>
      <c r="Y38" s="94" t="e">
        <f ca="1">ABS(X38)&lt;=ABS('General Settings'!$D$30)</f>
        <v>#N/A</v>
      </c>
      <c r="AF38" s="62" t="e">
        <v>#N/A</v>
      </c>
      <c r="AH38" s="94" t="str">
        <v>GBPSB6L3Y_Quote</v>
      </c>
    </row>
    <row r="39" spans="13:34" x14ac:dyDescent="0.2">
      <c r="M39" s="94" t="s">
        <v>149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163"/>
      <c r="R39" s="106">
        <f>_xll.qlInterestRateIndexFixingDate(Index6M,S39)</f>
        <v>43074</v>
      </c>
      <c r="S39" s="106">
        <f>_xll.qlCalendarAdvance(Calendar,SettlementDate,N39,"mf",TRUE)</f>
        <v>43074</v>
      </c>
      <c r="T39" s="106">
        <f>_xll.qlCalendarAdvance(Calendar,SettlementDate,O39,"mf",TRUE)</f>
        <v>43256</v>
      </c>
      <c r="U39" s="97">
        <f ca="1">_xll.qlIndexFixing(Index6M,R39,TRUE,_xll.ohTrigger(Trigger,Trigger6M,InterestRatesTrigger))</f>
        <v>4.0213556405253731E-3</v>
      </c>
      <c r="V39" s="97" t="e">
        <f ca="1">IFERROR(_xll.qlQuoteValue(P39,_xll.ohTrigger(Trigger,Trigger6M,InterestRatesTrigger)),NA())</f>
        <v>#N/A</v>
      </c>
      <c r="W39" s="94" t="b">
        <f t="shared" ca="1" si="8"/>
        <v>0</v>
      </c>
      <c r="X39" s="125" t="e">
        <f t="shared" ca="1" si="9"/>
        <v>#N/A</v>
      </c>
      <c r="Y39" s="94" t="e">
        <f ca="1">ABS(X39)&lt;=ABS('General Settings'!$D$30)</f>
        <v>#N/A</v>
      </c>
      <c r="AF39" s="62" t="e">
        <v>#N/A</v>
      </c>
      <c r="AH39" s="94" t="str">
        <v>GBPSB6L4Y_Quote</v>
      </c>
    </row>
    <row r="40" spans="13:34" x14ac:dyDescent="0.2">
      <c r="M40" s="94" t="s">
        <v>149</v>
      </c>
      <c r="N40" s="94" t="s">
        <v>76</v>
      </c>
      <c r="O40" s="94" t="str">
        <f t="shared" si="6"/>
        <v>24M</v>
      </c>
      <c r="P40" s="94" t="str">
        <f t="shared" si="7"/>
        <v>GBP18x24F_Quote</v>
      </c>
      <c r="Q40" s="163"/>
      <c r="R40" s="106">
        <f>_xll.qlInterestRateIndexFixingDate(Index6M,S40)</f>
        <v>43105</v>
      </c>
      <c r="S40" s="106">
        <f>_xll.qlCalendarAdvance(Calendar,SettlementDate,N40,"mf",TRUE)</f>
        <v>43105</v>
      </c>
      <c r="T40" s="106">
        <f>_xll.qlCalendarAdvance(Calendar,SettlementDate,O40,"mf",TRUE)</f>
        <v>43286</v>
      </c>
      <c r="U40" s="97">
        <f ca="1">_xll.qlIndexFixing(Index6M,R40,TRUE,_xll.ohTrigger(Trigger,Trigger6M,InterestRatesTrigger))</f>
        <v>4.1568745665029284E-3</v>
      </c>
      <c r="V40" s="97" t="e">
        <f ca="1">IFERROR(_xll.qlQuoteValue(P40,_xll.ohTrigger(Trigger,Trigger6M,InterestRatesTrigger)),NA())</f>
        <v>#N/A</v>
      </c>
      <c r="W40" s="94" t="b">
        <f t="shared" ca="1" si="8"/>
        <v>0</v>
      </c>
      <c r="X40" s="125" t="e">
        <f t="shared" ca="1" si="9"/>
        <v>#N/A</v>
      </c>
      <c r="Y40" s="95" t="e">
        <f ca="1">ABS(X40)&lt;=ABS('General Settings'!$D$30)</f>
        <v>#N/A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  <c r="AH40" s="94" t="str">
        <v>GBPSB6L5Y_Quote</v>
      </c>
    </row>
    <row r="41" spans="13:34" x14ac:dyDescent="0.2">
      <c r="M41" s="93" t="s">
        <v>60</v>
      </c>
      <c r="N41" s="93"/>
      <c r="O41" s="93" t="s">
        <v>33</v>
      </c>
      <c r="P41" s="93" t="str">
        <f t="shared" ref="P41:P77" si="10">Currency&amp;"SB6L"&amp;O41&amp;QuoteSuffix</f>
        <v>GBPSB6L1Y_Quote</v>
      </c>
      <c r="Q41" s="177"/>
      <c r="R41" s="105">
        <f t="shared" ref="R41:R77" si="11">EvaluationDate</f>
        <v>42556</v>
      </c>
      <c r="S41" s="105">
        <f>_xll.qlInterestRateIndexValueDate(AA41,R41)</f>
        <v>42556</v>
      </c>
      <c r="T41" s="105">
        <f>_xll.qlInterestRateIndexMaturity(AA41,S41)</f>
        <v>42921</v>
      </c>
      <c r="U41" s="96">
        <f ca="1">_xll.qlIndexFixing(AA41,R41,TRUE,_xll.ohTrigger(Trigger,Trigger6M,InterestRatesTrigger))</f>
        <v>5.1909195192557499E-3</v>
      </c>
      <c r="V41" s="96" t="e">
        <f ca="1">_xll.qlQuoteValue(P41,_xll.ohTrigger(Trigger,Trigger6M,InterestRatesTrigger))</f>
        <v>#NUM!</v>
      </c>
      <c r="W41" s="93" t="b">
        <f t="shared" ref="W41:W77" ca="1" si="12">NOT(ISERROR(V41))</f>
        <v>0</v>
      </c>
      <c r="X41" s="126" t="e">
        <f t="shared" ca="1" si="9"/>
        <v>#NUM!</v>
      </c>
      <c r="Y41" s="50" t="e">
        <f ca="1">ABS(X41)&lt;=ABS('General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obj_0039f#0002</v>
      </c>
      <c r="AB41" s="116"/>
      <c r="AC41" s="103" t="s">
        <v>32</v>
      </c>
      <c r="AD41" s="103" t="s">
        <v>112</v>
      </c>
      <c r="AE41" s="104" t="s">
        <v>158</v>
      </c>
      <c r="AH41" s="94" t="str">
        <v>GBPSB6L6Y_Quote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GBPSB6L15M_Quote</v>
      </c>
      <c r="Q42" s="163"/>
      <c r="R42" s="106">
        <f t="shared" si="11"/>
        <v>42556</v>
      </c>
      <c r="S42" s="106">
        <f>_xll.qlInterestRateIndexValueDate(AA42,R42)</f>
        <v>42556</v>
      </c>
      <c r="T42" s="106">
        <f>_xll.qlInterestRateIndexMaturity(AA42,S42)</f>
        <v>43013</v>
      </c>
      <c r="U42" s="97">
        <f ca="1">_xll.qlIndexFixing(AA42,R42,TRUE,_xll.ohTrigger(Trigger,Trigger6M,InterestRatesTrigger))</f>
        <v>5.0745176354443488E-3</v>
      </c>
      <c r="V42" s="97" t="e">
        <f ca="1">_xll.qlQuoteValue(P42,_xll.ohTrigger(Trigger,Trigger6M,InterestRatesTrigger))</f>
        <v>#NUM!</v>
      </c>
      <c r="W42" s="94" t="b">
        <f t="shared" ca="1" si="12"/>
        <v>0</v>
      </c>
      <c r="X42" s="125" t="e">
        <f t="shared" ca="1" si="9"/>
        <v>#NUM!</v>
      </c>
      <c r="Y42" s="50" t="e">
        <f ca="1">ABS(X42)&lt;=ABS('General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obj_003d1#0002</v>
      </c>
      <c r="AB42" s="116"/>
      <c r="AC42" s="116"/>
      <c r="AD42" s="87"/>
      <c r="AH42" s="94" t="str">
        <v>GBPSB6L7Y_Quote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GBPSB6L18M_Quote</v>
      </c>
      <c r="Q43" s="163"/>
      <c r="R43" s="106">
        <f t="shared" si="11"/>
        <v>42556</v>
      </c>
      <c r="S43" s="106">
        <f>_xll.qlInterestRateIndexValueDate(AA43,R43)</f>
        <v>42556</v>
      </c>
      <c r="T43" s="106">
        <f>_xll.qlInterestRateIndexMaturity(AA43,S43)</f>
        <v>43105</v>
      </c>
      <c r="U43" s="97">
        <f ca="1">_xll.qlIndexFixing(AA43,R43,TRUE,_xll.ohTrigger(Trigger,Trigger6M,InterestRatesTrigger))</f>
        <v>4.8656322860291014E-3</v>
      </c>
      <c r="V43" s="97">
        <f ca="1">_xll.qlQuoteValue(P43,_xll.ohTrigger(Trigger,Trigger6M,InterestRatesTrigger))</f>
        <v>4.8199999999999996E-3</v>
      </c>
      <c r="W43" s="94" t="b">
        <f t="shared" ca="1" si="12"/>
        <v>1</v>
      </c>
      <c r="X43" s="125">
        <f t="shared" ca="1" si="9"/>
        <v>0.45632286029101754</v>
      </c>
      <c r="Y43" s="50" t="b">
        <f ca="1">ABS(X43)&lt;=ABS('General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obj_003ca#0002</v>
      </c>
      <c r="AB43" s="116"/>
      <c r="AC43" s="116"/>
      <c r="AD43" s="87"/>
      <c r="AH43" s="94" t="str">
        <v>GBPSB6L8Y_Quote</v>
      </c>
    </row>
    <row r="44" spans="13:34" x14ac:dyDescent="0.2">
      <c r="M44" s="94" t="s">
        <v>60</v>
      </c>
      <c r="N44" s="94"/>
      <c r="O44" s="94" t="s">
        <v>79</v>
      </c>
      <c r="P44" s="94" t="str">
        <f t="shared" si="10"/>
        <v>GBPSB6L21M_Quote</v>
      </c>
      <c r="Q44" s="163"/>
      <c r="R44" s="106">
        <f t="shared" si="11"/>
        <v>42556</v>
      </c>
      <c r="S44" s="106">
        <f>_xll.qlInterestRateIndexValueDate(AA44,R44)</f>
        <v>42556</v>
      </c>
      <c r="T44" s="106">
        <f>_xll.qlInterestRateIndexMaturity(AA44,S44)</f>
        <v>43195</v>
      </c>
      <c r="U44" s="97">
        <f ca="1">_xll.qlIndexFixing(AA44,R44,TRUE,_xll.ohTrigger(Trigger,Trigger6M,InterestRatesTrigger))</f>
        <v>4.7382243459947095E-3</v>
      </c>
      <c r="V44" s="97" t="e">
        <f ca="1">_xll.qlQuoteValue(P44,_xll.ohTrigger(Trigger,Trigger6M,InterestRatesTrigger))</f>
        <v>#NUM!</v>
      </c>
      <c r="W44" s="94" t="b">
        <f t="shared" ca="1" si="12"/>
        <v>0</v>
      </c>
      <c r="X44" s="125" t="e">
        <f t="shared" ca="1" si="9"/>
        <v>#NUM!</v>
      </c>
      <c r="Y44" s="50" t="e">
        <f ca="1">ABS(X44)&lt;=ABS('General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obj_00394#0002</v>
      </c>
      <c r="AB44" s="116"/>
      <c r="AC44" s="116"/>
      <c r="AD44" s="87"/>
      <c r="AH44" s="94" t="str">
        <v>GBPSB6L9Y_Quote</v>
      </c>
    </row>
    <row r="45" spans="13:34" x14ac:dyDescent="0.2">
      <c r="M45" s="94" t="s">
        <v>60</v>
      </c>
      <c r="N45" s="94"/>
      <c r="O45" s="94" t="s">
        <v>82</v>
      </c>
      <c r="P45" s="94" t="str">
        <f t="shared" si="10"/>
        <v>GBPSB6L2Y_Quote</v>
      </c>
      <c r="Q45" s="163"/>
      <c r="R45" s="106">
        <f t="shared" si="11"/>
        <v>42556</v>
      </c>
      <c r="S45" s="106">
        <f>_xll.qlInterestRateIndexValueDate(AA45,R45)</f>
        <v>42556</v>
      </c>
      <c r="T45" s="106">
        <f>_xll.qlInterestRateIndexMaturity(AA45,S45)</f>
        <v>43286</v>
      </c>
      <c r="U45" s="97">
        <f ca="1">_xll.qlIndexFixing(AA45,R45,TRUE,_xll.ohTrigger(Trigger,Trigger6M,InterestRatesTrigger))</f>
        <v>4.6899999999999806E-3</v>
      </c>
      <c r="V45" s="97">
        <f ca="1">_xll.qlQuoteValue(P45,_xll.ohTrigger(Trigger,Trigger6M,InterestRatesTrigger))</f>
        <v>4.6900000000000006E-3</v>
      </c>
      <c r="W45" s="94" t="b">
        <f t="shared" ca="1" si="12"/>
        <v>1</v>
      </c>
      <c r="X45" s="125">
        <f t="shared" ca="1" si="9"/>
        <v>-1.9949319973733282E-13</v>
      </c>
      <c r="Y45" s="50" t="b">
        <f ca="1">ABS(X45)&lt;=ABS('General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obj_003b4#0002</v>
      </c>
      <c r="AB45" s="116"/>
      <c r="AC45" s="116"/>
      <c r="AD45" s="87"/>
      <c r="AH45" s="94" t="str">
        <v>GBPSB6L10Y_Quote</v>
      </c>
    </row>
    <row r="46" spans="13:34" x14ac:dyDescent="0.2">
      <c r="M46" s="94" t="s">
        <v>60</v>
      </c>
      <c r="N46" s="94"/>
      <c r="O46" s="94" t="s">
        <v>83</v>
      </c>
      <c r="P46" s="94" t="str">
        <f t="shared" si="10"/>
        <v>GBPSB6L3Y_Quote</v>
      </c>
      <c r="Q46" s="163"/>
      <c r="R46" s="106">
        <f t="shared" si="11"/>
        <v>42556</v>
      </c>
      <c r="S46" s="106">
        <f>_xll.qlInterestRateIndexValueDate(AA46,R46)</f>
        <v>42556</v>
      </c>
      <c r="T46" s="106">
        <f>_xll.qlInterestRateIndexMaturity(AA46,S46)</f>
        <v>43651</v>
      </c>
      <c r="U46" s="97">
        <f ca="1">_xll.qlIndexFixing(AA46,R46,TRUE,_xll.ohTrigger(Trigger,Trigger6M,InterestRatesTrigger))</f>
        <v>4.720000000113132E-3</v>
      </c>
      <c r="V46" s="97">
        <f ca="1">_xll.qlQuoteValue(P46,_xll.ohTrigger(Trigger,Trigger6M,InterestRatesTrigger))</f>
        <v>4.7200000000000002E-3</v>
      </c>
      <c r="W46" s="94" t="b">
        <f t="shared" ca="1" si="12"/>
        <v>1</v>
      </c>
      <c r="X46" s="125">
        <f t="shared" ca="1" si="9"/>
        <v>1.1313172620930345E-9</v>
      </c>
      <c r="Y46" s="50" t="b">
        <f ca="1">ABS(X46)&lt;=ABS('General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obj_0038f#0002</v>
      </c>
      <c r="AB46" s="116"/>
      <c r="AC46" s="116"/>
      <c r="AD46" s="87"/>
      <c r="AH46" s="94" t="str">
        <v>GBPSB6L11Y_Quote</v>
      </c>
    </row>
    <row r="47" spans="13:34" x14ac:dyDescent="0.2">
      <c r="M47" s="94" t="s">
        <v>60</v>
      </c>
      <c r="N47" s="94"/>
      <c r="O47" s="94" t="s">
        <v>84</v>
      </c>
      <c r="P47" s="94" t="str">
        <f t="shared" si="10"/>
        <v>GBPSB6L4Y_Quote</v>
      </c>
      <c r="Q47" s="163"/>
      <c r="R47" s="106">
        <f t="shared" si="11"/>
        <v>42556</v>
      </c>
      <c r="S47" s="106">
        <f>_xll.qlInterestRateIndexValueDate(AA47,R47)</f>
        <v>42556</v>
      </c>
      <c r="T47" s="106">
        <f>_xll.qlInterestRateIndexMaturity(AA47,S47)</f>
        <v>44018</v>
      </c>
      <c r="U47" s="97">
        <f ca="1">_xll.qlIndexFixing(AA47,R47,TRUE,_xll.ohTrigger(Trigger,Trigger6M,InterestRatesTrigger))</f>
        <v>5.0600000002753885E-3</v>
      </c>
      <c r="V47" s="97">
        <f ca="1">_xll.qlQuoteValue(P47,_xll.ohTrigger(Trigger,Trigger6M,InterestRatesTrigger))</f>
        <v>5.0600000000000003E-3</v>
      </c>
      <c r="W47" s="94" t="b">
        <f t="shared" ca="1" si="12"/>
        <v>1</v>
      </c>
      <c r="X47" s="125">
        <f t="shared" ca="1" si="9"/>
        <v>2.7538821917305611E-9</v>
      </c>
      <c r="Y47" s="50" t="b">
        <f ca="1">ABS(X47)&lt;=ABS('General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obj_003c0#0002</v>
      </c>
      <c r="AB47" s="116"/>
      <c r="AC47" s="116"/>
      <c r="AD47" s="87"/>
      <c r="AH47" s="94" t="str">
        <v>GBPSB6L12Y_Quote</v>
      </c>
    </row>
    <row r="48" spans="13:34" x14ac:dyDescent="0.2">
      <c r="M48" s="94" t="s">
        <v>60</v>
      </c>
      <c r="N48" s="94"/>
      <c r="O48" s="94" t="s">
        <v>85</v>
      </c>
      <c r="P48" s="94" t="str">
        <f t="shared" si="10"/>
        <v>GBPSB6L5Y_Quote</v>
      </c>
      <c r="Q48" s="163"/>
      <c r="R48" s="106">
        <f t="shared" si="11"/>
        <v>42556</v>
      </c>
      <c r="S48" s="106">
        <f>_xll.qlInterestRateIndexValueDate(AA48,R48)</f>
        <v>42556</v>
      </c>
      <c r="T48" s="106">
        <f>_xll.qlInterestRateIndexMaturity(AA48,S48)</f>
        <v>44382</v>
      </c>
      <c r="U48" s="97">
        <f ca="1">_xll.qlIndexFixing(AA48,R48,TRUE,_xll.ohTrigger(Trigger,Trigger6M,InterestRatesTrigger))</f>
        <v>5.5499999999900386E-3</v>
      </c>
      <c r="V48" s="97">
        <f ca="1">_xll.qlQuoteValue(P48,_xll.ohTrigger(Trigger,Trigger6M,InterestRatesTrigger))</f>
        <v>5.5500000000000002E-3</v>
      </c>
      <c r="W48" s="94" t="b">
        <f t="shared" ca="1" si="12"/>
        <v>1</v>
      </c>
      <c r="X48" s="125">
        <f t="shared" ca="1" si="9"/>
        <v>-9.9616495607968147E-11</v>
      </c>
      <c r="Y48" s="50" t="b">
        <f ca="1">ABS(X48)&lt;=ABS('General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obj_00391#0002</v>
      </c>
      <c r="AB48" s="116"/>
      <c r="AC48" s="116"/>
      <c r="AD48" s="87"/>
      <c r="AH48" s="94" t="str">
        <v>GBPSB6L15Y_Quote</v>
      </c>
    </row>
    <row r="49" spans="13:34" x14ac:dyDescent="0.2">
      <c r="M49" s="94" t="s">
        <v>60</v>
      </c>
      <c r="N49" s="94"/>
      <c r="O49" s="94" t="s">
        <v>86</v>
      </c>
      <c r="P49" s="94" t="str">
        <f t="shared" si="10"/>
        <v>GBPSB6L6Y_Quote</v>
      </c>
      <c r="Q49" s="163"/>
      <c r="R49" s="106">
        <f t="shared" si="11"/>
        <v>42556</v>
      </c>
      <c r="S49" s="106">
        <f>_xll.qlInterestRateIndexValueDate(AA49,R49)</f>
        <v>42556</v>
      </c>
      <c r="T49" s="106">
        <f>_xll.qlInterestRateIndexMaturity(AA49,S49)</f>
        <v>44747</v>
      </c>
      <c r="U49" s="97">
        <f ca="1">_xll.qlIndexFixing(AA49,R49,TRUE,_xll.ohTrigger(Trigger,Trigger6M,InterestRatesTrigger))</f>
        <v>6.2100000000004929E-3</v>
      </c>
      <c r="V49" s="97">
        <f ca="1">_xll.qlQuoteValue(P49,_xll.ohTrigger(Trigger,Trigger6M,InterestRatesTrigger))</f>
        <v>6.2100000000000002E-3</v>
      </c>
      <c r="W49" s="94" t="b">
        <f t="shared" ca="1" si="12"/>
        <v>1</v>
      </c>
      <c r="X49" s="125">
        <f t="shared" ca="1" si="9"/>
        <v>4.9266146717741321E-12</v>
      </c>
      <c r="Y49" s="50" t="b">
        <f ca="1">ABS(X49)&lt;=ABS('General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obj_003af#0002</v>
      </c>
      <c r="AB49" s="116"/>
      <c r="AC49" s="116"/>
      <c r="AD49" s="87"/>
      <c r="AH49" s="94" t="str">
        <v>GBPSB6L20Y_Quote</v>
      </c>
    </row>
    <row r="50" spans="13:34" x14ac:dyDescent="0.2">
      <c r="M50" s="94" t="s">
        <v>60</v>
      </c>
      <c r="N50" s="94"/>
      <c r="O50" s="94" t="s">
        <v>87</v>
      </c>
      <c r="P50" s="94" t="str">
        <f t="shared" si="10"/>
        <v>GBPSB6L7Y_Quote</v>
      </c>
      <c r="Q50" s="163"/>
      <c r="R50" s="106">
        <f t="shared" si="11"/>
        <v>42556</v>
      </c>
      <c r="S50" s="106">
        <f>_xll.qlInterestRateIndexValueDate(AA50,R50)</f>
        <v>42556</v>
      </c>
      <c r="T50" s="106">
        <f>_xll.qlInterestRateIndexMaturity(AA50,S50)</f>
        <v>45112</v>
      </c>
      <c r="U50" s="97">
        <f ca="1">_xll.qlIndexFixing(AA50,R50,TRUE,_xll.ohTrigger(Trigger,Trigger6M,InterestRatesTrigger))</f>
        <v>6.9599999999882317E-3</v>
      </c>
      <c r="V50" s="97">
        <f ca="1">_xll.qlQuoteValue(P50,_xll.ohTrigger(Trigger,Trigger6M,InterestRatesTrigger))</f>
        <v>6.9600000000000009E-3</v>
      </c>
      <c r="W50" s="94" t="b">
        <f t="shared" ca="1" si="12"/>
        <v>1</v>
      </c>
      <c r="X50" s="125">
        <f t="shared" ca="1" si="9"/>
        <v>-1.1769231422764648E-10</v>
      </c>
      <c r="Y50" s="50" t="b">
        <f ca="1">ABS(X50)&lt;=ABS('General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obj_003ce#0002</v>
      </c>
      <c r="AB50" s="116"/>
      <c r="AC50" s="116"/>
      <c r="AD50" s="87"/>
      <c r="AH50" s="94" t="str">
        <v>GBPSB6L25Y_Quote</v>
      </c>
    </row>
    <row r="51" spans="13:34" x14ac:dyDescent="0.2">
      <c r="M51" s="94" t="s">
        <v>60</v>
      </c>
      <c r="N51" s="94"/>
      <c r="O51" s="94" t="s">
        <v>88</v>
      </c>
      <c r="P51" s="94" t="str">
        <f t="shared" si="10"/>
        <v>GBPSB6L8Y_Quote</v>
      </c>
      <c r="Q51" s="163"/>
      <c r="R51" s="106">
        <f t="shared" si="11"/>
        <v>42556</v>
      </c>
      <c r="S51" s="106">
        <f>_xll.qlInterestRateIndexValueDate(AA51,R51)</f>
        <v>42556</v>
      </c>
      <c r="T51" s="106">
        <f>_xll.qlInterestRateIndexMaturity(AA51,S51)</f>
        <v>45478</v>
      </c>
      <c r="U51" s="97">
        <f ca="1">_xll.qlIndexFixing(AA51,R51,TRUE,_xll.ohTrigger(Trigger,Trigger6M,InterestRatesTrigger))</f>
        <v>7.7000000000009457E-3</v>
      </c>
      <c r="V51" s="97">
        <f ca="1">_xll.qlQuoteValue(P51,_xll.ohTrigger(Trigger,Trigger6M,InterestRatesTrigger))</f>
        <v>7.7000000000000002E-3</v>
      </c>
      <c r="W51" s="94" t="b">
        <f t="shared" ca="1" si="12"/>
        <v>1</v>
      </c>
      <c r="X51" s="125">
        <f t="shared" ca="1" si="9"/>
        <v>9.4542429440735987E-12</v>
      </c>
      <c r="Y51" s="50" t="b">
        <f ca="1">ABS(X51)&lt;=ABS('General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obj_003a4#0002</v>
      </c>
      <c r="AB51" s="116"/>
      <c r="AC51" s="116"/>
      <c r="AD51" s="87"/>
      <c r="AH51" s="94" t="str">
        <v>GBPSB6L30Y_Quote</v>
      </c>
    </row>
    <row r="52" spans="13:34" x14ac:dyDescent="0.2">
      <c r="M52" s="94" t="s">
        <v>60</v>
      </c>
      <c r="N52" s="94"/>
      <c r="O52" s="94" t="s">
        <v>89</v>
      </c>
      <c r="P52" s="94" t="str">
        <f t="shared" si="10"/>
        <v>GBPSB6L9Y_Quote</v>
      </c>
      <c r="Q52" s="163"/>
      <c r="R52" s="106">
        <f t="shared" si="11"/>
        <v>42556</v>
      </c>
      <c r="S52" s="106">
        <f>_xll.qlInterestRateIndexValueDate(AA52,R52)</f>
        <v>42556</v>
      </c>
      <c r="T52" s="106">
        <f>_xll.qlInterestRateIndexMaturity(AA52,S52)</f>
        <v>45845</v>
      </c>
      <c r="U52" s="97">
        <f ca="1">_xll.qlIndexFixing(AA52,R52,TRUE,_xll.ohTrigger(Trigger,Trigger6M,InterestRatesTrigger))</f>
        <v>8.3900000000010806E-3</v>
      </c>
      <c r="V52" s="97">
        <f ca="1">_xll.qlQuoteValue(P52,_xll.ohTrigger(Trigger,Trigger6M,InterestRatesTrigger))</f>
        <v>8.3900000000000016E-3</v>
      </c>
      <c r="W52" s="94" t="b">
        <f t="shared" ca="1" si="12"/>
        <v>1</v>
      </c>
      <c r="X52" s="125">
        <f t="shared" ca="1" si="9"/>
        <v>1.078998002057574E-11</v>
      </c>
      <c r="Y52" s="50" t="b">
        <f ca="1">ABS(X52)&lt;=ABS('General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obj_00398#0002</v>
      </c>
      <c r="AB52" s="116"/>
      <c r="AC52" s="116"/>
      <c r="AD52" s="87"/>
      <c r="AH52" s="94" t="str">
        <v>GBPSB6L40Y_Quote</v>
      </c>
    </row>
    <row r="53" spans="13:34" x14ac:dyDescent="0.2">
      <c r="M53" s="94" t="s">
        <v>60</v>
      </c>
      <c r="N53" s="94"/>
      <c r="O53" s="94" t="s">
        <v>90</v>
      </c>
      <c r="P53" s="94" t="str">
        <f t="shared" si="10"/>
        <v>GBPSB6L10Y_Quote</v>
      </c>
      <c r="Q53" s="163"/>
      <c r="R53" s="106">
        <f t="shared" si="11"/>
        <v>42556</v>
      </c>
      <c r="S53" s="106">
        <f>_xll.qlInterestRateIndexValueDate(AA53,R53)</f>
        <v>42556</v>
      </c>
      <c r="T53" s="106">
        <f>_xll.qlInterestRateIndexMaturity(AA53,S53)</f>
        <v>46209</v>
      </c>
      <c r="U53" s="97">
        <f ca="1">_xll.qlIndexFixing(AA53,R53,TRUE,_xll.ohTrigger(Trigger,Trigger6M,InterestRatesTrigger))</f>
        <v>9.000000000001342E-3</v>
      </c>
      <c r="V53" s="97">
        <f ca="1">_xll.qlQuoteValue(P53,_xll.ohTrigger(Trigger,Trigger6M,InterestRatesTrigger))</f>
        <v>9.0000000000000011E-3</v>
      </c>
      <c r="W53" s="94" t="b">
        <f t="shared" ca="1" si="12"/>
        <v>1</v>
      </c>
      <c r="X53" s="125">
        <f t="shared" ca="1" si="9"/>
        <v>1.3409412469300719E-11</v>
      </c>
      <c r="Y53" s="50" t="b">
        <f ca="1">ABS(X53)&lt;=ABS('General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obj_003c1#0002</v>
      </c>
      <c r="AB53" s="116"/>
      <c r="AC53" s="116"/>
      <c r="AD53" s="87"/>
      <c r="AH53" s="94" t="str">
        <v>GBPSB6L50Y_Quote</v>
      </c>
    </row>
    <row r="54" spans="13:34" x14ac:dyDescent="0.2">
      <c r="M54" s="94" t="s">
        <v>60</v>
      </c>
      <c r="N54" s="94"/>
      <c r="O54" s="94" t="s">
        <v>116</v>
      </c>
      <c r="P54" s="94" t="str">
        <f t="shared" si="10"/>
        <v>GBPSB6L11Y_Quote</v>
      </c>
      <c r="Q54" s="163"/>
      <c r="R54" s="106">
        <f t="shared" si="11"/>
        <v>42556</v>
      </c>
      <c r="S54" s="106">
        <f>_xll.qlInterestRateIndexValueDate(AA54,R54)</f>
        <v>42556</v>
      </c>
      <c r="T54" s="106">
        <f>_xll.qlInterestRateIndexMaturity(AA54,S54)</f>
        <v>46573</v>
      </c>
      <c r="U54" s="97">
        <f ca="1">_xll.qlIndexFixing(AA54,R54,TRUE,_xll.ohTrigger(Trigger,Trigger6M,InterestRatesTrigger))</f>
        <v>9.5400000000001265E-3</v>
      </c>
      <c r="V54" s="97">
        <f ca="1">_xll.qlQuoteValue(P54,_xll.ohTrigger(Trigger,Trigger6M,InterestRatesTrigger))</f>
        <v>9.5399999999999999E-3</v>
      </c>
      <c r="W54" s="94" t="b">
        <f t="shared" ca="1" si="12"/>
        <v>1</v>
      </c>
      <c r="X54" s="125">
        <f t="shared" ca="1" si="9"/>
        <v>1.2663481374630692E-12</v>
      </c>
      <c r="Y54" s="50" t="b">
        <f ca="1">ABS(X54)&lt;=ABS('General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obj_00393#0002</v>
      </c>
      <c r="AB54" s="116"/>
      <c r="AC54" s="116"/>
      <c r="AD54" s="87"/>
      <c r="AH54" s="94" t="str">
        <v>GBPSB6L60Y_Quote</v>
      </c>
    </row>
    <row r="55" spans="13:34" x14ac:dyDescent="0.2">
      <c r="M55" s="94" t="s">
        <v>60</v>
      </c>
      <c r="N55" s="94"/>
      <c r="O55" s="94" t="s">
        <v>91</v>
      </c>
      <c r="P55" s="94" t="str">
        <f t="shared" si="10"/>
        <v>GBPSB6L12Y_Quote</v>
      </c>
      <c r="Q55" s="163"/>
      <c r="R55" s="106">
        <f t="shared" si="11"/>
        <v>42556</v>
      </c>
      <c r="S55" s="106">
        <f>_xll.qlInterestRateIndexValueDate(AA55,R55)</f>
        <v>42556</v>
      </c>
      <c r="T55" s="106">
        <f>_xll.qlInterestRateIndexMaturity(AA55,S55)</f>
        <v>46939</v>
      </c>
      <c r="U55" s="97">
        <f ca="1">_xll.qlIndexFixing(AA55,R55,TRUE,_xll.ohTrigger(Trigger,Trigger6M,InterestRatesTrigger))</f>
        <v>9.9999999999315567E-3</v>
      </c>
      <c r="V55" s="97">
        <f ca="1">_xll.qlQuoteValue(P55,_xll.ohTrigger(Trigger,Trigger6M,InterestRatesTrigger))</f>
        <v>0.01</v>
      </c>
      <c r="W55" s="94" t="b">
        <f t="shared" ca="1" si="12"/>
        <v>1</v>
      </c>
      <c r="X55" s="125">
        <f t="shared" ca="1" si="9"/>
        <v>-6.8443514744664924E-10</v>
      </c>
      <c r="Y55" s="50" t="b">
        <f ca="1">ABS(X55)&lt;=ABS('General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obj_003a8#0002</v>
      </c>
      <c r="AB55" s="116"/>
      <c r="AC55" s="116"/>
      <c r="AD55" s="87"/>
      <c r="AH55" s="94" t="str">
        <v/>
      </c>
    </row>
    <row r="56" spans="13:34" x14ac:dyDescent="0.2">
      <c r="M56" s="94" t="s">
        <v>60</v>
      </c>
      <c r="N56" s="94"/>
      <c r="O56" s="94" t="s">
        <v>117</v>
      </c>
      <c r="P56" s="94" t="str">
        <f t="shared" si="10"/>
        <v>GBPSB6L13Y_Quote</v>
      </c>
      <c r="Q56" s="163"/>
      <c r="R56" s="106">
        <f t="shared" si="11"/>
        <v>42556</v>
      </c>
      <c r="S56" s="106">
        <f>_xll.qlInterestRateIndexValueDate(AA56,R56)</f>
        <v>42556</v>
      </c>
      <c r="T56" s="106">
        <f>_xll.qlInterestRateIndexMaturity(AA56,S56)</f>
        <v>47304</v>
      </c>
      <c r="U56" s="97">
        <f ca="1">_xll.qlIndexFixing(AA56,R56,TRUE,_xll.ohTrigger(Trigger,Trigger6M,InterestRatesTrigger))</f>
        <v>1.0377818657398856E-2</v>
      </c>
      <c r="V56" s="97" t="e">
        <f ca="1">_xll.qlQuoteValue(P56,_xll.ohTrigger(Trigger,Trigger6M,InterestRatesTrigger))</f>
        <v>#NUM!</v>
      </c>
      <c r="W56" s="94" t="b">
        <f t="shared" ca="1" si="12"/>
        <v>0</v>
      </c>
      <c r="X56" s="125" t="e">
        <f t="shared" ca="1" si="9"/>
        <v>#NUM!</v>
      </c>
      <c r="Y56" s="50" t="e">
        <f ca="1">ABS(X56)&lt;=ABS('General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obj_003c9#0002</v>
      </c>
      <c r="AB56" s="116"/>
      <c r="AC56" s="116"/>
      <c r="AD56" s="87"/>
      <c r="AH56" s="94" t="str">
        <v/>
      </c>
    </row>
    <row r="57" spans="13:34" x14ac:dyDescent="0.2">
      <c r="M57" s="94" t="s">
        <v>60</v>
      </c>
      <c r="N57" s="94"/>
      <c r="O57" s="94" t="s">
        <v>118</v>
      </c>
      <c r="P57" s="94" t="str">
        <f t="shared" si="10"/>
        <v>GBPSB6L14Y_Quote</v>
      </c>
      <c r="Q57" s="163"/>
      <c r="R57" s="106">
        <f t="shared" si="11"/>
        <v>42556</v>
      </c>
      <c r="S57" s="106">
        <f>_xll.qlInterestRateIndexValueDate(AA57,R57)</f>
        <v>42556</v>
      </c>
      <c r="T57" s="106">
        <f>_xll.qlInterestRateIndexMaturity(AA57,S57)</f>
        <v>47669</v>
      </c>
      <c r="U57" s="97">
        <f ca="1">_xll.qlIndexFixing(AA57,R57,TRUE,_xll.ohTrigger(Trigger,Trigger6M,InterestRatesTrigger))</f>
        <v>1.0684637746940052E-2</v>
      </c>
      <c r="V57" s="97" t="e">
        <f ca="1">_xll.qlQuoteValue(P57,_xll.ohTrigger(Trigger,Trigger6M,InterestRatesTrigger))</f>
        <v>#NUM!</v>
      </c>
      <c r="W57" s="94" t="b">
        <f t="shared" ca="1" si="12"/>
        <v>0</v>
      </c>
      <c r="X57" s="125" t="e">
        <f t="shared" ca="1" si="9"/>
        <v>#NUM!</v>
      </c>
      <c r="Y57" s="50" t="e">
        <f ca="1">ABS(X57)&lt;=ABS('General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obj_003a2#0002</v>
      </c>
      <c r="AB57" s="116"/>
      <c r="AC57" s="116"/>
      <c r="AD57" s="87"/>
      <c r="AH57" s="94" t="str">
        <v/>
      </c>
    </row>
    <row r="58" spans="13:34" x14ac:dyDescent="0.2">
      <c r="M58" s="94" t="s">
        <v>60</v>
      </c>
      <c r="N58" s="94"/>
      <c r="O58" s="94" t="s">
        <v>92</v>
      </c>
      <c r="P58" s="94" t="str">
        <f t="shared" si="10"/>
        <v>GBPSB6L15Y_Quote</v>
      </c>
      <c r="Q58" s="163"/>
      <c r="R58" s="106">
        <f t="shared" si="11"/>
        <v>42556</v>
      </c>
      <c r="S58" s="106">
        <f>_xll.qlInterestRateIndexValueDate(AA58,R58)</f>
        <v>42556</v>
      </c>
      <c r="T58" s="106">
        <f>_xll.qlInterestRateIndexMaturity(AA58,S58)</f>
        <v>48036</v>
      </c>
      <c r="U58" s="97">
        <f ca="1">_xll.qlIndexFixing(AA58,R58,TRUE,_xll.ohTrigger(Trigger,Trigger6M,InterestRatesTrigger))</f>
        <v>1.0930000000015363E-2</v>
      </c>
      <c r="V58" s="97">
        <f ca="1">_xll.qlQuoteValue(P58,_xll.ohTrigger(Trigger,Trigger6M,InterestRatesTrigger))</f>
        <v>1.093E-2</v>
      </c>
      <c r="W58" s="94" t="b">
        <f t="shared" ca="1" si="12"/>
        <v>1</v>
      </c>
      <c r="X58" s="125">
        <f t="shared" ca="1" si="9"/>
        <v>1.5362711103250604E-10</v>
      </c>
      <c r="Y58" s="50" t="b">
        <f ca="1">ABS(X58)&lt;=ABS('General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obj_003b9#0002</v>
      </c>
      <c r="AB58" s="116"/>
      <c r="AC58" s="116"/>
      <c r="AD58" s="87"/>
      <c r="AH58" s="94" t="str">
        <v/>
      </c>
    </row>
    <row r="59" spans="13:34" x14ac:dyDescent="0.2">
      <c r="M59" s="94" t="s">
        <v>60</v>
      </c>
      <c r="N59" s="94"/>
      <c r="O59" s="94" t="s">
        <v>119</v>
      </c>
      <c r="P59" s="94" t="str">
        <f t="shared" si="10"/>
        <v>GBPSB6L16Y_Quote</v>
      </c>
      <c r="Q59" s="163"/>
      <c r="R59" s="106">
        <f t="shared" si="11"/>
        <v>42556</v>
      </c>
      <c r="S59" s="106">
        <f>_xll.qlInterestRateIndexValueDate(AA59,R59)</f>
        <v>42556</v>
      </c>
      <c r="T59" s="106">
        <f>_xll.qlInterestRateIndexMaturity(AA59,S59)</f>
        <v>48400</v>
      </c>
      <c r="U59" s="97">
        <f ca="1">_xll.qlIndexFixing(AA59,R59,TRUE,_xll.ohTrigger(Trigger,Trigger6M,InterestRatesTrigger))</f>
        <v>1.1117814611632929E-2</v>
      </c>
      <c r="V59" s="97" t="e">
        <f ca="1">_xll.qlQuoteValue(P59,_xll.ohTrigger(Trigger,Trigger6M,InterestRatesTrigger))</f>
        <v>#NUM!</v>
      </c>
      <c r="W59" s="94" t="b">
        <f t="shared" ca="1" si="12"/>
        <v>0</v>
      </c>
      <c r="X59" s="125" t="e">
        <f t="shared" ca="1" si="9"/>
        <v>#NUM!</v>
      </c>
      <c r="Y59" s="50" t="e">
        <f ca="1">ABS(X59)&lt;=ABS('General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obj_003a3#0002</v>
      </c>
      <c r="AB59" s="116"/>
      <c r="AC59" s="116"/>
      <c r="AD59" s="87"/>
      <c r="AH59" s="94" t="str">
        <v/>
      </c>
    </row>
    <row r="60" spans="13:34" x14ac:dyDescent="0.2">
      <c r="M60" s="94" t="s">
        <v>60</v>
      </c>
      <c r="N60" s="94"/>
      <c r="O60" s="94" t="s">
        <v>120</v>
      </c>
      <c r="P60" s="94" t="str">
        <f t="shared" si="10"/>
        <v>GBPSB6L17Y_Quote</v>
      </c>
      <c r="Q60" s="163"/>
      <c r="R60" s="106">
        <f t="shared" si="11"/>
        <v>42556</v>
      </c>
      <c r="S60" s="106">
        <f>_xll.qlInterestRateIndexValueDate(AA60,R60)</f>
        <v>42556</v>
      </c>
      <c r="T60" s="106">
        <f>_xll.qlInterestRateIndexMaturity(AA60,S60)</f>
        <v>48765</v>
      </c>
      <c r="U60" s="97">
        <f ca="1">_xll.qlIndexFixing(AA60,R60,TRUE,_xll.ohTrigger(Trigger,Trigger6M,InterestRatesTrigger))</f>
        <v>1.1258791733426384E-2</v>
      </c>
      <c r="V60" s="97" t="e">
        <f ca="1">_xll.qlQuoteValue(P60,_xll.ohTrigger(Trigger,Trigger6M,InterestRatesTrigger))</f>
        <v>#NUM!</v>
      </c>
      <c r="W60" s="94" t="b">
        <f t="shared" ca="1" si="12"/>
        <v>0</v>
      </c>
      <c r="X60" s="125" t="e">
        <f t="shared" ca="1" si="9"/>
        <v>#NUM!</v>
      </c>
      <c r="Y60" s="50" t="e">
        <f ca="1">ABS(X60)&lt;=ABS('General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obj_003b8#0002</v>
      </c>
      <c r="AB60" s="116"/>
      <c r="AC60" s="116"/>
      <c r="AD60" s="87"/>
      <c r="AH60" s="94" t="str">
        <v/>
      </c>
    </row>
    <row r="61" spans="13:34" x14ac:dyDescent="0.2">
      <c r="M61" s="94" t="s">
        <v>60</v>
      </c>
      <c r="N61" s="94"/>
      <c r="O61" s="94" t="s">
        <v>121</v>
      </c>
      <c r="P61" s="94" t="str">
        <f t="shared" si="10"/>
        <v>GBPSB6L18Y_Quote</v>
      </c>
      <c r="Q61" s="163"/>
      <c r="R61" s="106">
        <f t="shared" si="11"/>
        <v>42556</v>
      </c>
      <c r="S61" s="106">
        <f>_xll.qlInterestRateIndexValueDate(AA61,R61)</f>
        <v>42556</v>
      </c>
      <c r="T61" s="106">
        <f>_xll.qlInterestRateIndexMaturity(AA61,S61)</f>
        <v>49130</v>
      </c>
      <c r="U61" s="97">
        <f ca="1">_xll.qlIndexFixing(AA61,R61,TRUE,_xll.ohTrigger(Trigger,Trigger6M,InterestRatesTrigger))</f>
        <v>1.1359316869353929E-2</v>
      </c>
      <c r="V61" s="97" t="e">
        <f ca="1">_xll.qlQuoteValue(P61,_xll.ohTrigger(Trigger,Trigger6M,InterestRatesTrigger))</f>
        <v>#NUM!</v>
      </c>
      <c r="W61" s="94" t="b">
        <f t="shared" ca="1" si="12"/>
        <v>0</v>
      </c>
      <c r="X61" s="125" t="e">
        <f t="shared" ca="1" si="9"/>
        <v>#NUM!</v>
      </c>
      <c r="Y61" s="50" t="e">
        <f ca="1">ABS(X61)&lt;=ABS('General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obj_003cc#0002</v>
      </c>
      <c r="AB61" s="116"/>
      <c r="AC61" s="116"/>
      <c r="AD61" s="87"/>
      <c r="AH61" s="94" t="str">
        <v/>
      </c>
    </row>
    <row r="62" spans="13:34" x14ac:dyDescent="0.2">
      <c r="M62" s="94" t="s">
        <v>60</v>
      </c>
      <c r="N62" s="94"/>
      <c r="O62" s="94" t="s">
        <v>122</v>
      </c>
      <c r="P62" s="94" t="str">
        <f t="shared" si="10"/>
        <v>GBPSB6L19Y_Quote</v>
      </c>
      <c r="Q62" s="163"/>
      <c r="R62" s="106">
        <f t="shared" si="11"/>
        <v>42556</v>
      </c>
      <c r="S62" s="106">
        <f>_xll.qlInterestRateIndexValueDate(AA62,R62)</f>
        <v>42556</v>
      </c>
      <c r="T62" s="106">
        <f>_xll.qlInterestRateIndexMaturity(AA62,S62)</f>
        <v>49495</v>
      </c>
      <c r="U62" s="97">
        <f ca="1">_xll.qlIndexFixing(AA62,R62,TRUE,_xll.ohTrigger(Trigger,Trigger6M,InterestRatesTrigger))</f>
        <v>1.1424871713022554E-2</v>
      </c>
      <c r="V62" s="97" t="e">
        <f ca="1">_xll.qlQuoteValue(P62,_xll.ohTrigger(Trigger,Trigger6M,InterestRatesTrigger))</f>
        <v>#NUM!</v>
      </c>
      <c r="W62" s="94" t="b">
        <f t="shared" ca="1" si="12"/>
        <v>0</v>
      </c>
      <c r="X62" s="125" t="e">
        <f t="shared" ca="1" si="9"/>
        <v>#NUM!</v>
      </c>
      <c r="Y62" s="50" t="e">
        <f ca="1">ABS(X62)&lt;=ABS('General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obj_0037b#0002</v>
      </c>
      <c r="AB62" s="116"/>
      <c r="AC62" s="116"/>
      <c r="AD62" s="87"/>
      <c r="AH62" s="94" t="str">
        <v/>
      </c>
    </row>
    <row r="63" spans="13:34" x14ac:dyDescent="0.2">
      <c r="M63" s="94" t="s">
        <v>60</v>
      </c>
      <c r="N63" s="94"/>
      <c r="O63" s="94" t="s">
        <v>93</v>
      </c>
      <c r="P63" s="94" t="str">
        <f t="shared" si="10"/>
        <v>GBPSB6L20Y_Quote</v>
      </c>
      <c r="Q63" s="163"/>
      <c r="R63" s="106">
        <f t="shared" si="11"/>
        <v>42556</v>
      </c>
      <c r="S63" s="106">
        <f>_xll.qlInterestRateIndexValueDate(AA63,R63)</f>
        <v>42556</v>
      </c>
      <c r="T63" s="106">
        <f>_xll.qlInterestRateIndexMaturity(AA63,S63)</f>
        <v>49863</v>
      </c>
      <c r="U63" s="97">
        <f ca="1">_xll.qlIndexFixing(AA63,R63,TRUE,_xll.ohTrigger(Trigger,Trigger6M,InterestRatesTrigger))</f>
        <v>1.1460000000022398E-2</v>
      </c>
      <c r="V63" s="97">
        <f ca="1">_xll.qlQuoteValue(P63,_xll.ohTrigger(Trigger,Trigger6M,InterestRatesTrigger))</f>
        <v>1.1460000000000001E-2</v>
      </c>
      <c r="W63" s="94" t="b">
        <f t="shared" ca="1" si="12"/>
        <v>1</v>
      </c>
      <c r="X63" s="125">
        <f t="shared" ca="1" si="9"/>
        <v>2.2397014798336556E-10</v>
      </c>
      <c r="Y63" s="50" t="b">
        <f ca="1">ABS(X63)&lt;=ABS('General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obj_0039a#0002</v>
      </c>
      <c r="AB63" s="116"/>
      <c r="AC63" s="116"/>
      <c r="AD63" s="87"/>
      <c r="AH63" s="94" t="str">
        <v/>
      </c>
    </row>
    <row r="64" spans="13:34" x14ac:dyDescent="0.2">
      <c r="M64" s="94" t="s">
        <v>60</v>
      </c>
      <c r="N64" s="94"/>
      <c r="O64" s="94" t="s">
        <v>123</v>
      </c>
      <c r="P64" s="94" t="str">
        <f t="shared" si="10"/>
        <v>GBPSB6L21Y_Quote</v>
      </c>
      <c r="Q64" s="163"/>
      <c r="R64" s="106">
        <f t="shared" si="11"/>
        <v>42556</v>
      </c>
      <c r="S64" s="106">
        <f>_xll.qlInterestRateIndexValueDate(AA64,R64)</f>
        <v>42556</v>
      </c>
      <c r="T64" s="106">
        <f>_xll.qlInterestRateIndexMaturity(AA64,S64)</f>
        <v>50227</v>
      </c>
      <c r="U64" s="97">
        <f ca="1">_xll.qlIndexFixing(AA64,R64,TRUE,_xll.ohTrigger(Trigger,Trigger6M,InterestRatesTrigger))</f>
        <v>1.146861732457915E-2</v>
      </c>
      <c r="V64" s="97" t="e">
        <f ca="1">_xll.qlQuoteValue(P64,_xll.ohTrigger(Trigger,Trigger6M,InterestRatesTrigger))</f>
        <v>#NUM!</v>
      </c>
      <c r="W64" s="94" t="b">
        <f t="shared" ca="1" si="12"/>
        <v>0</v>
      </c>
      <c r="X64" s="125" t="e">
        <f t="shared" ca="1" si="9"/>
        <v>#NUM!</v>
      </c>
      <c r="Y64" s="50" t="e">
        <f ca="1">ABS(X64)&lt;=ABS('General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obj_003ad#0002</v>
      </c>
      <c r="AB64" s="116"/>
      <c r="AC64" s="116"/>
      <c r="AD64" s="87"/>
      <c r="AH64" s="94" t="str">
        <v/>
      </c>
    </row>
    <row r="65" spans="10:34" x14ac:dyDescent="0.2">
      <c r="M65" s="94" t="s">
        <v>60</v>
      </c>
      <c r="N65" s="94"/>
      <c r="O65" s="94" t="s">
        <v>124</v>
      </c>
      <c r="P65" s="94" t="str">
        <f t="shared" si="10"/>
        <v>GBPSB6L22Y_Quote</v>
      </c>
      <c r="Q65" s="163"/>
      <c r="R65" s="106">
        <f t="shared" si="11"/>
        <v>42556</v>
      </c>
      <c r="S65" s="106">
        <f>_xll.qlInterestRateIndexValueDate(AA65,R65)</f>
        <v>42556</v>
      </c>
      <c r="T65" s="106">
        <f>_xll.qlInterestRateIndexMaturity(AA65,S65)</f>
        <v>50591</v>
      </c>
      <c r="U65" s="97">
        <f ca="1">_xll.qlIndexFixing(AA65,R65,TRUE,_xll.ohTrigger(Trigger,Trigger6M,InterestRatesTrigger))</f>
        <v>1.1458620568540693E-2</v>
      </c>
      <c r="V65" s="97" t="e">
        <f ca="1">_xll.qlQuoteValue(P65,_xll.ohTrigger(Trigger,Trigger6M,InterestRatesTrigger))</f>
        <v>#NUM!</v>
      </c>
      <c r="W65" s="94" t="b">
        <f t="shared" ca="1" si="12"/>
        <v>0</v>
      </c>
      <c r="X65" s="125" t="e">
        <f t="shared" ca="1" si="9"/>
        <v>#NUM!</v>
      </c>
      <c r="Y65" s="50" t="e">
        <f ca="1">ABS(X65)&lt;=ABS('General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obj_00397#0002</v>
      </c>
      <c r="AB65" s="116"/>
      <c r="AC65" s="116"/>
      <c r="AD65" s="87"/>
      <c r="AH65" s="94" t="str">
        <v/>
      </c>
    </row>
    <row r="66" spans="10:34" x14ac:dyDescent="0.2">
      <c r="M66" s="94" t="s">
        <v>60</v>
      </c>
      <c r="N66" s="94"/>
      <c r="O66" s="94" t="s">
        <v>125</v>
      </c>
      <c r="P66" s="94" t="str">
        <f t="shared" si="10"/>
        <v>GBPSB6L23Y_Quote</v>
      </c>
      <c r="Q66" s="163"/>
      <c r="R66" s="106">
        <f t="shared" si="11"/>
        <v>42556</v>
      </c>
      <c r="S66" s="106">
        <f>_xll.qlInterestRateIndexValueDate(AA66,R66)</f>
        <v>42556</v>
      </c>
      <c r="T66" s="106">
        <f>_xll.qlInterestRateIndexMaturity(AA66,S66)</f>
        <v>50956</v>
      </c>
      <c r="U66" s="97">
        <f ca="1">_xll.qlIndexFixing(AA66,R66,TRUE,_xll.ohTrigger(Trigger,Trigger6M,InterestRatesTrigger))</f>
        <v>1.1436847089055747E-2</v>
      </c>
      <c r="V66" s="97" t="e">
        <f ca="1">_xll.qlQuoteValue(P66,_xll.ohTrigger(Trigger,Trigger6M,InterestRatesTrigger))</f>
        <v>#NUM!</v>
      </c>
      <c r="W66" s="94" t="b">
        <f t="shared" ca="1" si="12"/>
        <v>0</v>
      </c>
      <c r="X66" s="125" t="e">
        <f t="shared" ca="1" si="9"/>
        <v>#NUM!</v>
      </c>
      <c r="Y66" s="50" t="e">
        <f ca="1">ABS(X66)&lt;=ABS('General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obj_003a6#0002</v>
      </c>
      <c r="AB66" s="116"/>
      <c r="AC66" s="116"/>
      <c r="AD66" s="87"/>
      <c r="AH66" s="94" t="str">
        <v/>
      </c>
    </row>
    <row r="67" spans="10:34" x14ac:dyDescent="0.2">
      <c r="M67" s="94" t="s">
        <v>60</v>
      </c>
      <c r="N67" s="94"/>
      <c r="O67" s="94" t="s">
        <v>126</v>
      </c>
      <c r="P67" s="94" t="str">
        <f t="shared" si="10"/>
        <v>GBPSB6L24Y_Quote</v>
      </c>
      <c r="Q67" s="163"/>
      <c r="R67" s="106">
        <f t="shared" si="11"/>
        <v>42556</v>
      </c>
      <c r="S67" s="106">
        <f>_xll.qlInterestRateIndexValueDate(AA67,R67)</f>
        <v>42556</v>
      </c>
      <c r="T67" s="106">
        <f>_xll.qlInterestRateIndexMaturity(AA67,S67)</f>
        <v>51322</v>
      </c>
      <c r="U67" s="97">
        <f ca="1">_xll.qlIndexFixing(AA67,R67,TRUE,_xll.ohTrigger(Trigger,Trigger6M,InterestRatesTrigger))</f>
        <v>1.1408984631202398E-2</v>
      </c>
      <c r="V67" s="97" t="e">
        <f ca="1">_xll.qlQuoteValue(P67,_xll.ohTrigger(Trigger,Trigger6M,InterestRatesTrigger))</f>
        <v>#NUM!</v>
      </c>
      <c r="W67" s="94" t="b">
        <f t="shared" ca="1" si="12"/>
        <v>0</v>
      </c>
      <c r="X67" s="125" t="e">
        <f t="shared" ca="1" si="9"/>
        <v>#NUM!</v>
      </c>
      <c r="Y67" s="50" t="e">
        <f ca="1">ABS(X67)&lt;=ABS('General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obj_0037f#0002</v>
      </c>
      <c r="AB67" s="116"/>
      <c r="AC67" s="116"/>
      <c r="AD67" s="87"/>
      <c r="AH67" s="94" t="str">
        <v/>
      </c>
    </row>
    <row r="68" spans="10:34" x14ac:dyDescent="0.2">
      <c r="M68" s="94" t="s">
        <v>60</v>
      </c>
      <c r="N68" s="94"/>
      <c r="O68" s="94" t="s">
        <v>94</v>
      </c>
      <c r="P68" s="94" t="str">
        <f t="shared" si="10"/>
        <v>GBPSB6L25Y_Quote</v>
      </c>
      <c r="Q68" s="163"/>
      <c r="R68" s="106">
        <f t="shared" si="11"/>
        <v>42556</v>
      </c>
      <c r="S68" s="106">
        <f>_xll.qlInterestRateIndexValueDate(AA68,R68)</f>
        <v>42556</v>
      </c>
      <c r="T68" s="106">
        <f>_xll.qlInterestRateIndexMaturity(AA68,S68)</f>
        <v>51687</v>
      </c>
      <c r="U68" s="97">
        <f ca="1">_xll.qlIndexFixing(AA68,R68,TRUE,_xll.ohTrigger(Trigger,Trigger6M,InterestRatesTrigger))</f>
        <v>1.1380000000000442E-2</v>
      </c>
      <c r="V68" s="97">
        <f ca="1">_xll.qlQuoteValue(P68,_xll.ohTrigger(Trigger,Trigger6M,InterestRatesTrigger))</f>
        <v>1.1380000000000001E-2</v>
      </c>
      <c r="W68" s="94" t="b">
        <f t="shared" ca="1" si="12"/>
        <v>1</v>
      </c>
      <c r="X68" s="125">
        <f t="shared" ca="1" si="9"/>
        <v>4.40619762898109E-12</v>
      </c>
      <c r="Y68" s="50" t="b">
        <f ca="1">ABS(X68)&lt;=ABS('General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obj_003cf#0002</v>
      </c>
      <c r="AB68" s="116"/>
      <c r="AC68" s="116"/>
      <c r="AD68" s="87"/>
      <c r="AH68" s="94" t="str">
        <v/>
      </c>
    </row>
    <row r="69" spans="10:34" x14ac:dyDescent="0.2">
      <c r="M69" s="94" t="s">
        <v>60</v>
      </c>
      <c r="N69" s="94"/>
      <c r="O69" s="94" t="s">
        <v>127</v>
      </c>
      <c r="P69" s="94" t="str">
        <f t="shared" si="10"/>
        <v>GBPSB6L26Y_Quote</v>
      </c>
      <c r="Q69" s="163"/>
      <c r="R69" s="106">
        <f t="shared" si="11"/>
        <v>42556</v>
      </c>
      <c r="S69" s="106">
        <f>_xll.qlInterestRateIndexValueDate(AA69,R69)</f>
        <v>42556</v>
      </c>
      <c r="T69" s="106">
        <f>_xll.qlInterestRateIndexMaturity(AA69,S69)</f>
        <v>52054</v>
      </c>
      <c r="U69" s="97">
        <f ca="1">_xll.qlIndexFixing(AA69,R69,TRUE,_xll.ohTrigger(Trigger,Trigger6M,InterestRatesTrigger))</f>
        <v>1.1352525955589138E-2</v>
      </c>
      <c r="V69" s="97" t="e">
        <f ca="1">_xll.qlQuoteValue(P69,_xll.ohTrigger(Trigger,Trigger6M,InterestRatesTrigger))</f>
        <v>#NUM!</v>
      </c>
      <c r="W69" s="94" t="b">
        <f t="shared" ca="1" si="12"/>
        <v>0</v>
      </c>
      <c r="X69" s="125" t="e">
        <f t="shared" ca="1" si="9"/>
        <v>#NUM!</v>
      </c>
      <c r="Y69" s="50" t="e">
        <f ca="1">ABS(X69)&lt;=ABS('General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obj_003c2#0002</v>
      </c>
      <c r="AB69" s="116"/>
      <c r="AC69" s="116"/>
      <c r="AD69" s="87"/>
      <c r="AH69" s="94" t="str">
        <v/>
      </c>
    </row>
    <row r="70" spans="10:34" x14ac:dyDescent="0.2">
      <c r="M70" s="94" t="s">
        <v>60</v>
      </c>
      <c r="N70" s="94"/>
      <c r="O70" s="94" t="s">
        <v>95</v>
      </c>
      <c r="P70" s="94" t="str">
        <f t="shared" si="10"/>
        <v>GBPSB6L27Y_Quote</v>
      </c>
      <c r="Q70" s="163"/>
      <c r="R70" s="106">
        <f t="shared" si="11"/>
        <v>42556</v>
      </c>
      <c r="S70" s="106">
        <f>_xll.qlInterestRateIndexValueDate(AA70,R70)</f>
        <v>42556</v>
      </c>
      <c r="T70" s="106">
        <f>_xll.qlInterestRateIndexMaturity(AA70,S70)</f>
        <v>52418</v>
      </c>
      <c r="U70" s="97">
        <f ca="1">_xll.qlIndexFixing(AA70,R70,TRUE,_xll.ohTrigger(Trigger,Trigger6M,InterestRatesTrigger))</f>
        <v>1.1324713324705757E-2</v>
      </c>
      <c r="V70" s="97" t="e">
        <f ca="1">_xll.qlQuoteValue(P70,_xll.ohTrigger(Trigger,Trigger6M,InterestRatesTrigger))</f>
        <v>#NUM!</v>
      </c>
      <c r="W70" s="94" t="b">
        <f t="shared" ca="1" si="12"/>
        <v>0</v>
      </c>
      <c r="X70" s="125" t="e">
        <f t="shared" ca="1" si="9"/>
        <v>#NUM!</v>
      </c>
      <c r="Y70" s="50" t="e">
        <f ca="1">ABS(X70)&lt;=ABS('General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obj_0038c#0002</v>
      </c>
      <c r="AB70" s="116"/>
      <c r="AC70" s="116"/>
      <c r="AD70" s="87"/>
      <c r="AH70" s="94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128</v>
      </c>
      <c r="P71" s="94" t="str">
        <f t="shared" si="10"/>
        <v>GBPSB6L28Y_Quote</v>
      </c>
      <c r="Q71" s="163"/>
      <c r="R71" s="106">
        <f t="shared" si="11"/>
        <v>42556</v>
      </c>
      <c r="S71" s="106">
        <f>_xll.qlInterestRateIndexValueDate(AA71,R71)</f>
        <v>42556</v>
      </c>
      <c r="T71" s="106">
        <f>_xll.qlInterestRateIndexMaturity(AA71,S71)</f>
        <v>52783</v>
      </c>
      <c r="U71" s="97">
        <f ca="1">_xll.qlIndexFixing(AA71,R71,TRUE,_xll.ohTrigger(Trigger,Trigger6M,InterestRatesTrigger))</f>
        <v>1.1293293713963176E-2</v>
      </c>
      <c r="V71" s="97" t="e">
        <f ca="1">_xll.qlQuoteValue(P71,_xll.ohTrigger(Trigger,Trigger6M,InterestRatesTrigger))</f>
        <v>#NUM!</v>
      </c>
      <c r="W71" s="94" t="b">
        <f t="shared" ca="1" si="12"/>
        <v>0</v>
      </c>
      <c r="X71" s="125" t="e">
        <f t="shared" ca="1" si="9"/>
        <v>#NUM!</v>
      </c>
      <c r="Y71" s="50" t="e">
        <f ca="1">ABS(X71)&lt;=ABS('General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obj_0039d#0002</v>
      </c>
      <c r="AB71" s="116"/>
      <c r="AC71" s="116"/>
      <c r="AD71" s="87"/>
      <c r="AH71" s="94" t="str">
        <v/>
      </c>
    </row>
    <row r="72" spans="10:34" x14ac:dyDescent="0.2">
      <c r="M72" s="94" t="s">
        <v>60</v>
      </c>
      <c r="N72" s="94"/>
      <c r="O72" s="94" t="s">
        <v>129</v>
      </c>
      <c r="P72" s="94" t="str">
        <f t="shared" si="10"/>
        <v>GBPSB6L29Y_Quote</v>
      </c>
      <c r="Q72" s="163"/>
      <c r="R72" s="106">
        <f t="shared" si="11"/>
        <v>42556</v>
      </c>
      <c r="S72" s="106">
        <f>_xll.qlInterestRateIndexValueDate(AA72,R72)</f>
        <v>42556</v>
      </c>
      <c r="T72" s="106">
        <f>_xll.qlInterestRateIndexMaturity(AA72,S72)</f>
        <v>53148</v>
      </c>
      <c r="U72" s="97">
        <f ca="1">_xll.qlIndexFixing(AA72,R72,TRUE,_xll.ohTrigger(Trigger,Trigger6M,InterestRatesTrigger))</f>
        <v>1.1255788181596964E-2</v>
      </c>
      <c r="V72" s="97" t="e">
        <f ca="1">_xll.qlQuoteValue(P72,_xll.ohTrigger(Trigger,Trigger6M,InterestRatesTrigger))</f>
        <v>#NUM!</v>
      </c>
      <c r="W72" s="94" t="b">
        <f t="shared" ca="1" si="12"/>
        <v>0</v>
      </c>
      <c r="X72" s="125" t="e">
        <f t="shared" ca="1" si="9"/>
        <v>#NUM!</v>
      </c>
      <c r="Y72" s="50" t="e">
        <f ca="1">ABS(X72)&lt;=ABS('General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obj_003bb#0002</v>
      </c>
      <c r="AB72" s="116"/>
      <c r="AC72" s="116"/>
      <c r="AD72" s="87"/>
      <c r="AH72" s="94" t="str">
        <v/>
      </c>
    </row>
    <row r="73" spans="10:34" x14ac:dyDescent="0.2">
      <c r="M73" s="94" t="s">
        <v>60</v>
      </c>
      <c r="N73" s="94"/>
      <c r="O73" s="94" t="s">
        <v>96</v>
      </c>
      <c r="P73" s="94" t="str">
        <f t="shared" si="10"/>
        <v>GBPSB6L30Y_Quote</v>
      </c>
      <c r="Q73" s="163"/>
      <c r="R73" s="106">
        <f t="shared" si="11"/>
        <v>42556</v>
      </c>
      <c r="S73" s="106">
        <f>_xll.qlInterestRateIndexValueDate(AA73,R73)</f>
        <v>42556</v>
      </c>
      <c r="T73" s="106">
        <f>_xll.qlInterestRateIndexMaturity(AA73,S73)</f>
        <v>53513</v>
      </c>
      <c r="U73" s="97">
        <f ca="1">_xll.qlIndexFixing(AA73,R73,TRUE,_xll.ohTrigger(Trigger,Trigger6M,InterestRatesTrigger))</f>
        <v>1.1209999999979762E-2</v>
      </c>
      <c r="V73" s="97">
        <f ca="1">_xll.qlQuoteValue(P73,_xll.ohTrigger(Trigger,Trigger6M,InterestRatesTrigger))</f>
        <v>1.1209999999999999E-2</v>
      </c>
      <c r="W73" s="94" t="b">
        <f t="shared" ca="1" si="12"/>
        <v>1</v>
      </c>
      <c r="X73" s="125">
        <f t="shared" ca="1" si="9"/>
        <v>-2.0237284070745432E-10</v>
      </c>
      <c r="Y73" s="50" t="b">
        <f ca="1">ABS(X73)&lt;=ABS('General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obj_00385#0002</v>
      </c>
      <c r="AB73" s="116"/>
      <c r="AC73" s="116"/>
      <c r="AD73" s="87"/>
      <c r="AH73" s="94" t="str">
        <v/>
      </c>
    </row>
    <row r="74" spans="10:34" x14ac:dyDescent="0.2">
      <c r="M74" s="94" t="s">
        <v>60</v>
      </c>
      <c r="N74" s="94"/>
      <c r="O74" s="94" t="s">
        <v>97</v>
      </c>
      <c r="P74" s="94" t="str">
        <f t="shared" si="10"/>
        <v>GBPSB6L35Y_Quote</v>
      </c>
      <c r="Q74" s="163"/>
      <c r="R74" s="106">
        <f t="shared" si="11"/>
        <v>42556</v>
      </c>
      <c r="S74" s="106">
        <f>_xll.qlInterestRateIndexValueDate(AA74,R74)</f>
        <v>42556</v>
      </c>
      <c r="T74" s="106">
        <f>_xll.qlInterestRateIndexMaturity(AA74,S74)</f>
        <v>55339</v>
      </c>
      <c r="U74" s="97">
        <f ca="1">_xll.qlIndexFixing(AA74,R74,TRUE,_xll.ohTrigger(Trigger,Trigger6M,InterestRatesTrigger))</f>
        <v>1.087322815183164E-2</v>
      </c>
      <c r="V74" s="97" t="e">
        <f ca="1">_xll.qlQuoteValue(P74,_xll.ohTrigger(Trigger,Trigger6M,InterestRatesTrigger))</f>
        <v>#NUM!</v>
      </c>
      <c r="W74" s="94" t="b">
        <f t="shared" ca="1" si="12"/>
        <v>0</v>
      </c>
      <c r="X74" s="125" t="e">
        <f t="shared" ca="1" si="9"/>
        <v>#NUM!</v>
      </c>
      <c r="Y74" s="50" t="e">
        <f ca="1">ABS(X74)&lt;=ABS('General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obj_003ac#0002</v>
      </c>
      <c r="AB74" s="116"/>
      <c r="AC74" s="116"/>
      <c r="AD74" s="87"/>
      <c r="AH74" s="94" t="str">
        <v/>
      </c>
    </row>
    <row r="75" spans="10:34" x14ac:dyDescent="0.2">
      <c r="M75" s="94" t="s">
        <v>60</v>
      </c>
      <c r="N75" s="94"/>
      <c r="O75" s="94" t="s">
        <v>98</v>
      </c>
      <c r="P75" s="94" t="str">
        <f t="shared" si="10"/>
        <v>GBPSB6L40Y_Quote</v>
      </c>
      <c r="Q75" s="163"/>
      <c r="R75" s="106">
        <f t="shared" si="11"/>
        <v>42556</v>
      </c>
      <c r="S75" s="106">
        <f>_xll.qlInterestRateIndexValueDate(AA75,R75)</f>
        <v>42556</v>
      </c>
      <c r="T75" s="106">
        <f>_xll.qlInterestRateIndexMaturity(AA75,S75)</f>
        <v>57166</v>
      </c>
      <c r="U75" s="97">
        <f ca="1">_xll.qlIndexFixing(AA75,R75,TRUE,_xll.ohTrigger(Trigger,Trigger6M,InterestRatesTrigger))</f>
        <v>1.0500000000008808E-2</v>
      </c>
      <c r="V75" s="97">
        <f ca="1">_xll.qlQuoteValue(P75,_xll.ohTrigger(Trigger,Trigger6M,InterestRatesTrigger))</f>
        <v>1.0500000000000001E-2</v>
      </c>
      <c r="W75" s="94" t="b">
        <f t="shared" ca="1" si="12"/>
        <v>1</v>
      </c>
      <c r="X75" s="125">
        <f t="shared" ca="1" si="9"/>
        <v>8.8071910875342496E-11</v>
      </c>
      <c r="Y75" s="50" t="b">
        <f ca="1">ABS(X75)&lt;=ABS('General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obj_003a9#0002</v>
      </c>
      <c r="AB75" s="116"/>
      <c r="AC75" s="116"/>
      <c r="AD75" s="87"/>
      <c r="AH75" s="94" t="str">
        <v/>
      </c>
    </row>
    <row r="76" spans="10:34" x14ac:dyDescent="0.2">
      <c r="M76" s="94" t="s">
        <v>60</v>
      </c>
      <c r="N76" s="94"/>
      <c r="O76" s="94" t="s">
        <v>99</v>
      </c>
      <c r="P76" s="94" t="str">
        <f t="shared" si="10"/>
        <v>GBPSB6L50Y_Quote</v>
      </c>
      <c r="Q76" s="163"/>
      <c r="R76" s="106">
        <f t="shared" si="11"/>
        <v>42556</v>
      </c>
      <c r="S76" s="106">
        <f>_xll.qlInterestRateIndexValueDate(AA76,R76)</f>
        <v>42556</v>
      </c>
      <c r="T76" s="106">
        <f>_xll.qlInterestRateIndexMaturity(AA76,S76)</f>
        <v>60818</v>
      </c>
      <c r="U76" s="97">
        <f ca="1">_xll.qlIndexFixing(AA76,R76,TRUE,_xll.ohTrigger(Trigger,Trigger6M,InterestRatesTrigger))</f>
        <v>1.0039999999997839E-2</v>
      </c>
      <c r="V76" s="97">
        <f ca="1">_xll.qlQuoteValue(P76,_xll.ohTrigger(Trigger,Trigger6M,InterestRatesTrigger))</f>
        <v>1.004E-2</v>
      </c>
      <c r="W76" s="94" t="b">
        <f t="shared" ca="1" si="12"/>
        <v>1</v>
      </c>
      <c r="X76" s="125">
        <f t="shared" ca="1" si="9"/>
        <v>-2.1614654510671016E-11</v>
      </c>
      <c r="Y76" s="50" t="b">
        <f ca="1">ABS(X76)&lt;=ABS('General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obj_003d3#0002</v>
      </c>
      <c r="AB76" s="116"/>
      <c r="AC76" s="116"/>
      <c r="AD76" s="87"/>
      <c r="AH76" s="94" t="str">
        <v/>
      </c>
    </row>
    <row r="77" spans="10:34" x14ac:dyDescent="0.2">
      <c r="M77" s="95" t="s">
        <v>60</v>
      </c>
      <c r="N77" s="95"/>
      <c r="O77" s="95" t="s">
        <v>130</v>
      </c>
      <c r="P77" s="95" t="str">
        <f t="shared" si="10"/>
        <v>GBPSB6L60Y_Quote</v>
      </c>
      <c r="Q77" s="164"/>
      <c r="R77" s="107">
        <f t="shared" si="11"/>
        <v>42556</v>
      </c>
      <c r="S77" s="107">
        <f>_xll.qlInterestRateIndexValueDate(AA77,R77)</f>
        <v>42556</v>
      </c>
      <c r="T77" s="107">
        <f>_xll.qlInterestRateIndexMaturity(AA77,S77)</f>
        <v>64472</v>
      </c>
      <c r="U77" s="98">
        <f ca="1">_xll.qlIndexFixing(AA77,R77,TRUE,_xll.ohTrigger(Trigger,Trigger6M,InterestRatesTrigger))</f>
        <v>9.980000000000008E-3</v>
      </c>
      <c r="V77" s="98">
        <f ca="1">_xll.qlQuoteValue(P77,_xll.ohTrigger(Trigger,Trigger6M,InterestRatesTrigger))</f>
        <v>9.980000000000001E-3</v>
      </c>
      <c r="W77" s="95" t="b">
        <f t="shared" ca="1" si="12"/>
        <v>1</v>
      </c>
      <c r="X77" s="159">
        <f t="shared" ca="1" si="9"/>
        <v>6.9388939039072284E-14</v>
      </c>
      <c r="Y77" s="51" t="b">
        <f ca="1">ABS(X77)&lt;=ABS('General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obj_003aa#0002</v>
      </c>
      <c r="AB77" s="116"/>
      <c r="AC77" s="116"/>
      <c r="AD77" s="87"/>
      <c r="AH77" s="95" t="str">
        <v/>
      </c>
    </row>
    <row r="78" spans="10:34" x14ac:dyDescent="0.2">
      <c r="W78" s="62"/>
      <c r="X78" s="63"/>
      <c r="AC78" s="116"/>
      <c r="AD78" s="87"/>
    </row>
    <row r="79" spans="10:34" x14ac:dyDescent="0.2">
      <c r="W79" s="62"/>
      <c r="X79" s="63"/>
      <c r="AC79" s="116"/>
      <c r="AD79" s="87"/>
    </row>
    <row r="80" spans="10:34" x14ac:dyDescent="0.2">
      <c r="W80" s="62"/>
      <c r="X80" s="63"/>
      <c r="AC80" s="116"/>
      <c r="AD80" s="87"/>
    </row>
    <row r="81" spans="23:30" x14ac:dyDescent="0.2">
      <c r="W81" s="62"/>
      <c r="X81" s="63"/>
      <c r="AC81" s="116"/>
      <c r="AD81" s="87"/>
    </row>
    <row r="82" spans="23:30" x14ac:dyDescent="0.2">
      <c r="W82" s="62"/>
      <c r="X82" s="63"/>
      <c r="AC82" s="116"/>
      <c r="AD82" s="87"/>
    </row>
    <row r="83" spans="23:30" x14ac:dyDescent="0.2">
      <c r="W83" s="62"/>
      <c r="X83" s="63"/>
      <c r="AC83" s="116"/>
      <c r="AD83" s="87"/>
    </row>
    <row r="84" spans="23:30" x14ac:dyDescent="0.2">
      <c r="W84" s="62"/>
      <c r="X84" s="63"/>
      <c r="AC84" s="116"/>
      <c r="AD84" s="87"/>
    </row>
    <row r="85" spans="23:30" x14ac:dyDescent="0.2">
      <c r="W85" s="62"/>
      <c r="X85" s="63"/>
      <c r="AC85" s="116"/>
      <c r="AD85" s="87"/>
    </row>
    <row r="86" spans="23:30" x14ac:dyDescent="0.2">
      <c r="W86" s="62"/>
      <c r="X86" s="63"/>
      <c r="AC86" s="116"/>
      <c r="AD86" s="87"/>
    </row>
    <row r="87" spans="23:30" x14ac:dyDescent="0.2">
      <c r="W87" s="62"/>
      <c r="X87" s="63"/>
      <c r="AC87" s="116"/>
      <c r="AD87" s="87"/>
    </row>
    <row r="88" spans="23:30" x14ac:dyDescent="0.2">
      <c r="W88" s="62"/>
      <c r="X88" s="63"/>
      <c r="AC88" s="116"/>
      <c r="AD88" s="87"/>
    </row>
    <row r="89" spans="23:30" x14ac:dyDescent="0.2">
      <c r="W89" s="62"/>
      <c r="X89" s="63"/>
      <c r="AC89" s="116"/>
      <c r="AD89" s="87"/>
    </row>
    <row r="90" spans="23:30" x14ac:dyDescent="0.2">
      <c r="W90" s="62"/>
      <c r="X90" s="63"/>
      <c r="AC90" s="116"/>
      <c r="AD90" s="87"/>
    </row>
    <row r="91" spans="23:30" x14ac:dyDescent="0.2">
      <c r="W91" s="62"/>
      <c r="X91" s="63"/>
      <c r="AC91" s="116"/>
      <c r="AD91" s="87"/>
    </row>
    <row r="92" spans="23:30" x14ac:dyDescent="0.2">
      <c r="W92" s="62"/>
      <c r="X92" s="63"/>
      <c r="AC92" s="116"/>
      <c r="AD92" s="87"/>
    </row>
    <row r="93" spans="23:30" x14ac:dyDescent="0.2">
      <c r="W93" s="62"/>
      <c r="X93" s="63"/>
      <c r="AC93" s="116"/>
      <c r="AD93" s="87"/>
    </row>
    <row r="94" spans="23:30" x14ac:dyDescent="0.2">
      <c r="W94" s="62"/>
      <c r="X94" s="63"/>
      <c r="AC94" s="116"/>
      <c r="AD94" s="87"/>
    </row>
    <row r="95" spans="23:30" x14ac:dyDescent="0.2">
      <c r="W95" s="62"/>
      <c r="X95" s="63"/>
      <c r="AC95" s="116"/>
      <c r="AD95" s="87"/>
    </row>
    <row r="96" spans="23:30" x14ac:dyDescent="0.2">
      <c r="W96" s="62"/>
      <c r="X96" s="63"/>
      <c r="AC96" s="116"/>
      <c r="AD96" s="87"/>
    </row>
    <row r="97" spans="23:30" x14ac:dyDescent="0.2">
      <c r="W97" s="62"/>
      <c r="X97" s="63"/>
      <c r="AC97" s="116"/>
      <c r="AD97" s="87"/>
    </row>
    <row r="98" spans="23:30" x14ac:dyDescent="0.2">
      <c r="W98" s="62"/>
      <c r="X98" s="63"/>
      <c r="AC98" s="116"/>
      <c r="AD98" s="87"/>
    </row>
    <row r="99" spans="23:30" x14ac:dyDescent="0.2">
      <c r="W99" s="62"/>
      <c r="X99" s="63"/>
      <c r="AC99" s="116"/>
      <c r="AD99" s="87"/>
    </row>
    <row r="100" spans="23:30" x14ac:dyDescent="0.2">
      <c r="W100" s="62"/>
      <c r="X100" s="63"/>
      <c r="AC100" s="116"/>
      <c r="AD100" s="87"/>
    </row>
    <row r="101" spans="23:30" x14ac:dyDescent="0.2">
      <c r="W101" s="62"/>
      <c r="X101" s="63"/>
      <c r="AC101" s="116"/>
      <c r="AD101" s="87"/>
    </row>
    <row r="102" spans="23:30" x14ac:dyDescent="0.2">
      <c r="W102" s="62"/>
      <c r="X102" s="63"/>
      <c r="AC102" s="116"/>
      <c r="AD102" s="87"/>
    </row>
    <row r="103" spans="23:30" x14ac:dyDescent="0.2">
      <c r="W103" s="62"/>
      <c r="X103" s="63"/>
      <c r="AC103" s="116"/>
      <c r="AD103" s="87"/>
    </row>
    <row r="104" spans="23:30" x14ac:dyDescent="0.2">
      <c r="W104" s="62"/>
      <c r="X104" s="63"/>
      <c r="AC104" s="116"/>
      <c r="AD104" s="87"/>
    </row>
    <row r="105" spans="23:30" x14ac:dyDescent="0.2">
      <c r="W105" s="62"/>
      <c r="X105" s="63"/>
      <c r="AC105" s="116"/>
      <c r="AD105" s="87"/>
    </row>
    <row r="106" spans="23:30" x14ac:dyDescent="0.2">
      <c r="W106" s="62"/>
      <c r="X106" s="63"/>
      <c r="AC106" s="116"/>
      <c r="AD106" s="87"/>
    </row>
    <row r="107" spans="23:30" x14ac:dyDescent="0.2">
      <c r="W107" s="62"/>
      <c r="X107" s="63"/>
      <c r="AC107" s="116"/>
      <c r="AD107" s="87"/>
    </row>
    <row r="108" spans="23:30" x14ac:dyDescent="0.2">
      <c r="W108" s="62"/>
      <c r="X108" s="63"/>
      <c r="AC108" s="116"/>
      <c r="AD108" s="87"/>
    </row>
    <row r="109" spans="23:30" x14ac:dyDescent="0.2">
      <c r="W109" s="62"/>
      <c r="X109" s="63"/>
      <c r="AC109" s="116"/>
      <c r="AD109" s="87"/>
    </row>
    <row r="110" spans="23:30" x14ac:dyDescent="0.2">
      <c r="W110" s="62"/>
      <c r="X110" s="63"/>
      <c r="AC110" s="116"/>
      <c r="AD110" s="87"/>
    </row>
    <row r="111" spans="23:30" x14ac:dyDescent="0.2">
      <c r="W111" s="62"/>
      <c r="X111" s="63"/>
      <c r="AC111" s="116"/>
      <c r="AD111" s="87"/>
    </row>
    <row r="112" spans="23:30" x14ac:dyDescent="0.2">
      <c r="W112" s="62"/>
      <c r="X112" s="63"/>
      <c r="AC112" s="116"/>
      <c r="AD112" s="87"/>
    </row>
    <row r="113" spans="23:30" x14ac:dyDescent="0.2">
      <c r="W113" s="62"/>
      <c r="X113" s="63"/>
      <c r="AC113" s="116"/>
      <c r="AD113" s="87"/>
    </row>
    <row r="114" spans="23:30" x14ac:dyDescent="0.2">
      <c r="W114" s="62"/>
      <c r="X114" s="63"/>
      <c r="AC114" s="116"/>
      <c r="AD114" s="87"/>
    </row>
    <row r="115" spans="23:30" x14ac:dyDescent="0.2">
      <c r="W115" s="62"/>
      <c r="X115" s="63"/>
      <c r="AC115" s="116"/>
      <c r="AD115" s="87"/>
    </row>
    <row r="116" spans="23:30" x14ac:dyDescent="0.2">
      <c r="W116" s="62"/>
      <c r="X116" s="63"/>
      <c r="AC116" s="116"/>
      <c r="AD116" s="87"/>
    </row>
    <row r="117" spans="23:30" x14ac:dyDescent="0.2">
      <c r="W117" s="62"/>
      <c r="X117" s="63"/>
      <c r="AC117" s="116"/>
      <c r="AD117" s="87"/>
    </row>
    <row r="118" spans="23:30" x14ac:dyDescent="0.2">
      <c r="W118" s="62"/>
      <c r="X118" s="63"/>
      <c r="AC118" s="116"/>
      <c r="AD118" s="87"/>
    </row>
    <row r="119" spans="23:30" x14ac:dyDescent="0.2">
      <c r="W119" s="62"/>
      <c r="X119" s="63"/>
      <c r="AC119" s="116"/>
      <c r="AD119" s="87"/>
    </row>
    <row r="120" spans="23:30" x14ac:dyDescent="0.2">
      <c r="W120" s="62"/>
      <c r="X120" s="63"/>
      <c r="AC120" s="116"/>
      <c r="AD120" s="87"/>
    </row>
    <row r="121" spans="23:30" x14ac:dyDescent="0.2">
      <c r="W121" s="62"/>
      <c r="X121" s="63"/>
      <c r="AC121" s="116"/>
      <c r="AD121" s="87"/>
    </row>
    <row r="122" spans="23:30" x14ac:dyDescent="0.2">
      <c r="W122" s="62"/>
      <c r="X122" s="63"/>
      <c r="AC122" s="116"/>
      <c r="AD122" s="87"/>
    </row>
    <row r="123" spans="23:30" x14ac:dyDescent="0.2">
      <c r="W123" s="62"/>
      <c r="X123" s="63"/>
      <c r="AC123" s="116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15" priority="7" operator="equal">
      <formula>FALSE</formula>
    </cfRule>
  </conditionalFormatting>
  <conditionalFormatting sqref="Y23:Y40">
    <cfRule type="cellIs" dxfId="14" priority="6" operator="equal">
      <formula>FALSE</formula>
    </cfRule>
  </conditionalFormatting>
  <conditionalFormatting sqref="M23:X23">
    <cfRule type="expression" dxfId="7" priority="2">
      <formula>ISNUMBER(MATCH($P23,$AH$23:$AH$77,0))</formula>
    </cfRule>
  </conditionalFormatting>
  <conditionalFormatting sqref="M24:X77">
    <cfRule type="expression" dxfId="5" priority="1">
      <formula>ISNUMBER(MATCH($P24,$AH$23:$AH$77,0))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6.4542450794264905E-3</v>
      </c>
      <c r="H3" s="53">
        <f>IF(G3&gt;=0,ROUNDDOWN(G3*10,2)/10,ROUNDUP(G3*10,2)/10)</f>
        <v>6.0000000000000001E-3</v>
      </c>
      <c r="I3" s="82">
        <f>MAX(_xll.ohPack(Data!$M$4:INDEX(Fwd1Y,MATCH(E3+1,SettlementDates,1),1)))</f>
        <v>8.4590000000002163E-3</v>
      </c>
      <c r="J3" s="53">
        <f t="shared" ref="J3:J16" si="2">IF(I3-G3&gt;1%,(QUOTIENT(I3*10000,50)+1)*0.5%,(QUOTIENT(I3*10000,10)+1)*0.1%)</f>
        <v>9.0000000000000011E-3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MIN(_xll.ohPack(Data!$M$4:INDEX(Fwd1Y,MATCH(E4+1,SettlementDates,1),1)))</f>
        <v>4.9380633654472206E-3</v>
      </c>
      <c r="H4" s="54">
        <f t="shared" ref="H4:H16" si="4">IF(G4&gt;=0,ROUNDDOWN(G4*10,2)/10,ROUNDUP(G4*10,2)/10)</f>
        <v>4.0000000000000001E-3</v>
      </c>
      <c r="I4" s="83">
        <f>MAX(_xll.ohPack(Data!$M$4:INDEX(Fwd1Y,MATCH(E4+1,SettlementDates,1),1)))</f>
        <v>8.4590000000002163E-3</v>
      </c>
      <c r="J4" s="54">
        <f t="shared" si="2"/>
        <v>9.0000000000000011E-3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44382</v>
      </c>
      <c r="F5" s="77">
        <f t="shared" si="1"/>
        <v>6</v>
      </c>
      <c r="G5" s="83">
        <f>MIN(_xll.ohPack(Data!$M$4:INDEX(Fwd1Y,MATCH(E5+1,SettlementDates,1),1)))</f>
        <v>4.9380633654472206E-3</v>
      </c>
      <c r="H5" s="54">
        <f t="shared" si="4"/>
        <v>4.0000000000000001E-3</v>
      </c>
      <c r="I5" s="83">
        <f>MAX(_xll.ohPack(Data!$M$4:INDEX(Fwd1Y,MATCH(E5+1,SettlementDates,1),1)))</f>
        <v>1.0846535071928898E-2</v>
      </c>
      <c r="J5" s="54">
        <f t="shared" si="2"/>
        <v>1.0999999999999999E-2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MIN(_xll.ohPack(Data!$M$4:INDEX(Fwd1Y,MATCH(E6+1,SettlementDates,1),1)))</f>
        <v>4.9380633654472206E-3</v>
      </c>
      <c r="H6" s="54">
        <f t="shared" si="4"/>
        <v>4.0000000000000001E-3</v>
      </c>
      <c r="I6" s="83">
        <f>MAX(_xll.ohPack(Data!$M$4:INDEX(Fwd1Y,MATCH(E6+1,SettlementDates,1),1)))</f>
        <v>1.5823505728555398E-2</v>
      </c>
      <c r="J6" s="54">
        <f t="shared" si="2"/>
        <v>0.02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MIN(_xll.ohPack(Data!$M$4:INDEX(Fwd1Y,MATCH(E7+1,SettlementDates,1),1)))</f>
        <v>4.9380633654472206E-3</v>
      </c>
      <c r="H7" s="54">
        <f t="shared" si="4"/>
        <v>4.0000000000000001E-3</v>
      </c>
      <c r="I7" s="83">
        <f>MAX(_xll.ohPack(Data!$M$4:INDEX(Fwd1Y,MATCH(E7+1,SettlementDates,1),1)))</f>
        <v>1.5823505728555398E-2</v>
      </c>
      <c r="J7" s="54">
        <f t="shared" si="2"/>
        <v>0.02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MIN(_xll.ohPack(Data!$M$4:INDEX(Fwd1Y,MATCH(E8+1,SettlementDates,1),1)))</f>
        <v>4.9380633654472206E-3</v>
      </c>
      <c r="H8" s="54">
        <f t="shared" si="4"/>
        <v>4.0000000000000001E-3</v>
      </c>
      <c r="I8" s="83">
        <f>MAX(_xll.ohPack(Data!$M$4:INDEX(Fwd1Y,MATCH(E8+1,SettlementDates,1),1)))</f>
        <v>1.5823505728555398E-2</v>
      </c>
      <c r="J8" s="54">
        <f t="shared" si="2"/>
        <v>0.02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MIN(_xll.ohPack(Data!$M$4:INDEX(Fwd1Y,MATCH(E9+1,SettlementDates,1),1)))</f>
        <v>4.9380633654472206E-3</v>
      </c>
      <c r="H9" s="55">
        <f t="shared" si="4"/>
        <v>4.0000000000000001E-3</v>
      </c>
      <c r="I9" s="84">
        <f>MAX(_xll.ohPack(Data!$M$4:INDEX(Fwd1Y,MATCH(E9+1,SettlementDates,1),1)))</f>
        <v>1.5823505728555398E-2</v>
      </c>
      <c r="J9" s="55">
        <f t="shared" si="2"/>
        <v>0.02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MIN(_xll.ohPack(Data!$Q$4:INDEX(ONFwd1Y,MATCH(E10+1,SettlementDates,1),1)))</f>
        <v>-1.3549727279432711E-3</v>
      </c>
      <c r="H10" s="53">
        <f t="shared" si="4"/>
        <v>-2E-3</v>
      </c>
      <c r="I10" s="82">
        <f>MAX(_xll.ohPack(Data!$Q$4:INDEX(ONFwd1Y,MATCH(E10+1,SettlementDates,1),1)))</f>
        <v>1.3925150591570512E-2</v>
      </c>
      <c r="J10" s="53">
        <f t="shared" si="2"/>
        <v>1.4999999999999999E-2</v>
      </c>
      <c r="K10" s="83">
        <f t="shared" si="3"/>
        <v>2.5000000000000001E-3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MIN(_xll.ohPack(Data!$Q$4:INDEX(ONFwd1Y,MATCH(E11+1,SettlementDates,1),1)))</f>
        <v>-7.4839391329650784E-3</v>
      </c>
      <c r="H11" s="54">
        <f t="shared" si="4"/>
        <v>-8.0000000000000002E-3</v>
      </c>
      <c r="I11" s="83">
        <f>MAX(_xll.ohPack(Data!$Q$4:INDEX(ONFwd1Y,MATCH(E11+1,SettlementDates,1),1)))</f>
        <v>1.3925150591570512E-2</v>
      </c>
      <c r="J11" s="54">
        <f t="shared" si="2"/>
        <v>1.4999999999999999E-2</v>
      </c>
      <c r="K11" s="83">
        <f t="shared" si="3"/>
        <v>5.0000000000000001E-3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MIN(_xll.ohPack(Data!$Q$4:INDEX(ONFwd1Y,MATCH(E12+1,SettlementDates,1),1)))</f>
        <v>-7.4839391329650784E-3</v>
      </c>
      <c r="H12" s="54">
        <f t="shared" si="4"/>
        <v>-8.0000000000000002E-3</v>
      </c>
      <c r="I12" s="83">
        <f>MAX(_xll.ohPack(Data!$Q$4:INDEX(ONFwd1Y,MATCH(E12+1,SettlementDates,1),1)))</f>
        <v>1.3925150591570512E-2</v>
      </c>
      <c r="J12" s="54">
        <f t="shared" si="2"/>
        <v>1.4999999999999999E-2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MIN(_xll.ohPack(Data!$Q$4:INDEX(ONFwd1Y,MATCH(E13+1,SettlementDates,1),1)))</f>
        <v>-7.4839391329650784E-3</v>
      </c>
      <c r="H13" s="54">
        <f t="shared" si="4"/>
        <v>-8.0000000000000002E-3</v>
      </c>
      <c r="I13" s="83">
        <f>MAX(_xll.ohPack(Data!$Q$4:INDEX(ONFwd1Y,MATCH(E13+1,SettlementDates,1),1)))</f>
        <v>1.5706478433117343E-2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MIN(_xll.ohPack(Data!$Q$4:INDEX(ONFwd1Y,MATCH(E14+1,SettlementDates,1),1)))</f>
        <v>-7.4839391329650784E-3</v>
      </c>
      <c r="H14" s="54">
        <f t="shared" si="4"/>
        <v>-8.0000000000000002E-3</v>
      </c>
      <c r="I14" s="83">
        <f>MAX(_xll.ohPack(Data!$Q$4:INDEX(ONFwd1Y,MATCH(E14+1,SettlementDates,1),1)))</f>
        <v>1.5706478433117343E-2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MIN(_xll.ohPack(Data!$Q$4:INDEX(ONFwd1Y,MATCH(E15+1,SettlementDates,1),1)))</f>
        <v>-7.4839391329650784E-3</v>
      </c>
      <c r="H15" s="54">
        <f t="shared" si="4"/>
        <v>-8.0000000000000002E-3</v>
      </c>
      <c r="I15" s="83">
        <f>MAX(_xll.ohPack(Data!$Q$4:INDEX(ONFwd1Y,MATCH(E15+1,SettlementDates,1),1)))</f>
        <v>1.5706478433117343E-2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MIN(_xll.ohPack(Data!$Q$4:INDEX(ONFwd1Y,MATCH(E16+1,SettlementDates,1),1)))</f>
        <v>-7.4839391329650784E-3</v>
      </c>
      <c r="H16" s="55">
        <f t="shared" si="4"/>
        <v>-8.0000000000000002E-3</v>
      </c>
      <c r="I16" s="84">
        <f>MAX(_xll.ohPack(Data!$Q$4:INDEX(ONFwd1Y,MATCH(E16+1,SettlementDates,1),1)))</f>
        <v>1.5706478433117343E-2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146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1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C22" s="104" t="s">
        <v>161</v>
      </c>
    </row>
    <row r="23" spans="3:29" x14ac:dyDescent="0.2">
      <c r="J23" s="62"/>
      <c r="K23" s="62"/>
      <c r="L23" s="62"/>
      <c r="M23" s="93" t="s">
        <v>149</v>
      </c>
      <c r="N23" s="93" t="s">
        <v>30</v>
      </c>
      <c r="O23" s="93" t="str">
        <f t="shared" ref="O23:O46" si="6">LEFT(N23,LEN(N23)-1)+12&amp;"M"</f>
        <v>13M</v>
      </c>
      <c r="P23" s="93" t="str">
        <f t="shared" ref="P23:P46" si="7">Currency&amp;LEFT(N23,LEN(N23)-1)&amp;"x"&amp;LEFT(O23,LEN(O23)-1)&amp;"F"&amp;QuoteSuffix</f>
        <v>GBP1x13F_Quote</v>
      </c>
      <c r="Q23" s="177"/>
      <c r="R23" s="105">
        <f>_xll.qlInterestRateIndexFixingDate(Index1Y,S23)</f>
        <v>42587</v>
      </c>
      <c r="S23" s="105">
        <f>_xll.qlCalendarAdvance(Calendar,SettlementDate,N23,"mf",TRUE)</f>
        <v>42587</v>
      </c>
      <c r="T23" s="105">
        <f>_xll.qlCalendarAdvance(Calendar,SettlementDate,O23,"mf",TRUE)</f>
        <v>42954</v>
      </c>
      <c r="U23" s="96">
        <f ca="1">_xll.qlIndexFixing(Index1Y,R23,TRUE,_xll.ohTrigger(Trigger,Trigger1Y,InterestRatesTrigger))</f>
        <v>6.850000000017834E-3</v>
      </c>
      <c r="V23" s="96">
        <f ca="1">IFERROR(_xll.qlQuoteValue(P23,_xll.ohTrigger(Trigger,Trigger1Y,InterestRatesTrigger)),NA())</f>
        <v>6.8500000000000002E-3</v>
      </c>
      <c r="W23" s="93" t="b">
        <f ca="1">NOT(ISERROR(V23))</f>
        <v>1</v>
      </c>
      <c r="X23" s="126">
        <f ca="1">(U23-V23)/10000</f>
        <v>1.7833824694779564E-18</v>
      </c>
      <c r="Y23" s="134" t="b">
        <f ca="1">ABS(X23)&lt;=ABS('General Settings'!$D$32)</f>
        <v>1</v>
      </c>
      <c r="AA23" s="62" t="e">
        <f t="array" ref="AA23:AA46">NA()</f>
        <v>#N/A</v>
      </c>
      <c r="AC23" s="93" t="str">
        <f t="array" ref="AC23:AC99">_xll.ohGroupList("GBP1Y_instruments",Trigger1Y)</f>
        <v>GBP1MD_SYNTH1Y_Quote</v>
      </c>
    </row>
    <row r="24" spans="3:29" x14ac:dyDescent="0.2">
      <c r="M24" s="94" t="s">
        <v>149</v>
      </c>
      <c r="N24" s="94" t="s">
        <v>63</v>
      </c>
      <c r="O24" s="94" t="str">
        <f t="shared" si="6"/>
        <v>14M</v>
      </c>
      <c r="P24" s="94" t="str">
        <f t="shared" si="7"/>
        <v>GBP2x14F_Quote</v>
      </c>
      <c r="Q24" s="163"/>
      <c r="R24" s="106">
        <f>_xll.qlInterestRateIndexFixingDate(Index1Y,S24)</f>
        <v>42618</v>
      </c>
      <c r="S24" s="106">
        <f>_xll.qlCalendarAdvance(Calendar,SettlementDate,N24,"mf",TRUE)</f>
        <v>42618</v>
      </c>
      <c r="T24" s="106">
        <f>_xll.qlCalendarAdvance(Calendar,SettlementDate,O24,"mf",TRUE)</f>
        <v>42983</v>
      </c>
      <c r="U24" s="97">
        <f ca="1">_xll.qlIndexFixing(Index1Y,R24,TRUE,_xll.ohTrigger(Trigger,Trigger1Y,InterestRatesTrigger))</f>
        <v>6.7099999999977733E-3</v>
      </c>
      <c r="V24" s="97">
        <f ca="1">IFERROR(_xll.qlQuoteValue(P24,_xll.ohTrigger(Trigger,Trigger1Y,InterestRatesTrigger)),NA())</f>
        <v>6.7100000000000007E-3</v>
      </c>
      <c r="W24" s="94" t="b">
        <f t="shared" ref="W24:W46" ca="1" si="8">NOT(ISERROR(V24))</f>
        <v>1</v>
      </c>
      <c r="X24" s="125">
        <f t="shared" ref="X24:X46" ca="1" si="9">(U24-V24)/10000</f>
        <v>-2.2273849431542201E-19</v>
      </c>
      <c r="Y24" s="134" t="b">
        <f ca="1">ABS(X24)&lt;=ABS('General Settings'!$D$32)</f>
        <v>1</v>
      </c>
      <c r="AA24" s="62" t="e">
        <v>#N/A</v>
      </c>
      <c r="AC24" s="94" t="str">
        <v>GBP2MD_SYNTH1Y_Quote</v>
      </c>
    </row>
    <row r="25" spans="3:29" x14ac:dyDescent="0.2">
      <c r="M25" s="94" t="s">
        <v>149</v>
      </c>
      <c r="N25" s="94" t="s">
        <v>31</v>
      </c>
      <c r="O25" s="94" t="str">
        <f t="shared" si="6"/>
        <v>15M</v>
      </c>
      <c r="P25" s="94" t="str">
        <f t="shared" si="7"/>
        <v>GBP3x15F_Quote</v>
      </c>
      <c r="Q25" s="163"/>
      <c r="R25" s="106">
        <f>_xll.qlInterestRateIndexFixingDate(Index1Y,S25)</f>
        <v>42648</v>
      </c>
      <c r="S25" s="106">
        <f>_xll.qlCalendarAdvance(Calendar,SettlementDate,N25,"mf",TRUE)</f>
        <v>42648</v>
      </c>
      <c r="T25" s="106">
        <f>_xll.qlCalendarAdvance(Calendar,SettlementDate,O25,"mf",TRUE)</f>
        <v>43013</v>
      </c>
      <c r="U25" s="97">
        <f ca="1">_xll.qlIndexFixing(Index1Y,R25,TRUE,_xll.ohTrigger(Trigger,Trigger1Y,InterestRatesTrigger))</f>
        <v>6.6399999999977588E-3</v>
      </c>
      <c r="V25" s="97">
        <f ca="1">IFERROR(_xll.qlQuoteValue(P25,_xll.ohTrigger(Trigger,Trigger1Y,InterestRatesTrigger)),NA())</f>
        <v>6.6399999999999992E-3</v>
      </c>
      <c r="W25" s="94" t="b">
        <f t="shared" ca="1" si="8"/>
        <v>1</v>
      </c>
      <c r="X25" s="125">
        <f t="shared" ca="1" si="9"/>
        <v>-2.2403953692240461E-19</v>
      </c>
      <c r="Y25" s="134" t="b">
        <f ca="1">ABS(X25)&lt;=ABS('General Settings'!$D$32)</f>
        <v>1</v>
      </c>
      <c r="AA25" s="62" t="e">
        <v>#N/A</v>
      </c>
      <c r="AC25" s="94" t="str">
        <v>GBP3MD_SYNTH1Y_Quote</v>
      </c>
    </row>
    <row r="26" spans="3:29" x14ac:dyDescent="0.2">
      <c r="M26" s="94" t="s">
        <v>149</v>
      </c>
      <c r="N26" s="94" t="s">
        <v>64</v>
      </c>
      <c r="O26" s="94" t="str">
        <f t="shared" si="6"/>
        <v>16M</v>
      </c>
      <c r="P26" s="94" t="str">
        <f t="shared" si="7"/>
        <v>GBP4x16F_Quote</v>
      </c>
      <c r="Q26" s="163"/>
      <c r="R26" s="106">
        <f>_xll.qlInterestRateIndexFixingDate(Index1Y,S26)</f>
        <v>42681</v>
      </c>
      <c r="S26" s="106">
        <f>_xll.qlCalendarAdvance(Calendar,SettlementDate,N26,"mf",TRUE)</f>
        <v>42681</v>
      </c>
      <c r="T26" s="106">
        <f>_xll.qlCalendarAdvance(Calendar,SettlementDate,O26,"mf",TRUE)</f>
        <v>43045</v>
      </c>
      <c r="U26" s="97">
        <f ca="1">_xll.qlIndexFixing(Index1Y,R26,TRUE,_xll.ohTrigger(Trigger,Trigger1Y,InterestRatesTrigger))</f>
        <v>6.6299999999757109E-3</v>
      </c>
      <c r="V26" s="97">
        <f ca="1">IFERROR(_xll.qlQuoteValue(P26,_xll.ohTrigger(Trigger,Trigger1Y,InterestRatesTrigger)),NA())</f>
        <v>6.6300000000000005E-3</v>
      </c>
      <c r="W26" s="94" t="b">
        <f t="shared" ca="1" si="8"/>
        <v>1</v>
      </c>
      <c r="X26" s="125">
        <f t="shared" ca="1" si="9"/>
        <v>-2.4289598110627251E-18</v>
      </c>
      <c r="Y26" s="134" t="b">
        <f ca="1">ABS(X26)&lt;=ABS('General Settings'!$D$32)</f>
        <v>1</v>
      </c>
      <c r="AA26" s="62" t="e">
        <v>#N/A</v>
      </c>
      <c r="AC26" s="94" t="str">
        <v>GBP4MD_SYNTH1Y_Quote</v>
      </c>
    </row>
    <row r="27" spans="3:29" x14ac:dyDescent="0.2">
      <c r="M27" s="94" t="s">
        <v>149</v>
      </c>
      <c r="N27" s="94" t="s">
        <v>65</v>
      </c>
      <c r="O27" s="94" t="str">
        <f t="shared" si="6"/>
        <v>17M</v>
      </c>
      <c r="P27" s="94" t="str">
        <f t="shared" si="7"/>
        <v>GBP5x17F_Quote</v>
      </c>
      <c r="Q27" s="163"/>
      <c r="R27" s="106">
        <f>_xll.qlInterestRateIndexFixingDate(Index1Y,S27)</f>
        <v>42709</v>
      </c>
      <c r="S27" s="106">
        <f>_xll.qlCalendarAdvance(Calendar,SettlementDate,N27,"mf",TRUE)</f>
        <v>42709</v>
      </c>
      <c r="T27" s="106">
        <f>_xll.qlCalendarAdvance(Calendar,SettlementDate,O27,"mf",TRUE)</f>
        <v>43074</v>
      </c>
      <c r="U27" s="97">
        <f ca="1">_xll.qlIndexFixing(Index1Y,R27,TRUE,_xll.ohTrigger(Trigger,Trigger1Y,InterestRatesTrigger))</f>
        <v>6.6399999999995352E-3</v>
      </c>
      <c r="V27" s="97">
        <f ca="1">IFERROR(_xll.qlQuoteValue(P27,_xll.ohTrigger(Trigger,Trigger1Y,InterestRatesTrigger)),NA())</f>
        <v>6.6399999999999992E-3</v>
      </c>
      <c r="W27" s="94" t="b">
        <f t="shared" ca="1" si="8"/>
        <v>1</v>
      </c>
      <c r="X27" s="125">
        <f t="shared" ca="1" si="9"/>
        <v>-4.6403852982379589E-20</v>
      </c>
      <c r="Y27" s="134" t="b">
        <f ca="1">ABS(X27)&lt;=ABS('General Settings'!$D$32)</f>
        <v>1</v>
      </c>
      <c r="AA27" s="62" t="e">
        <v>#N/A</v>
      </c>
      <c r="AC27" s="94" t="str">
        <v>GBP5MD_SYNTH1Y_Quote</v>
      </c>
    </row>
    <row r="28" spans="3:29" x14ac:dyDescent="0.2">
      <c r="M28" s="94" t="s">
        <v>149</v>
      </c>
      <c r="N28" s="94" t="s">
        <v>32</v>
      </c>
      <c r="O28" s="94" t="str">
        <f t="shared" si="6"/>
        <v>18M</v>
      </c>
      <c r="P28" s="94" t="str">
        <f t="shared" si="7"/>
        <v>GBP6x18F_Quote</v>
      </c>
      <c r="Q28" s="163"/>
      <c r="R28" s="106">
        <f>_xll.qlInterestRateIndexFixingDate(Index1Y,S28)</f>
        <v>42740</v>
      </c>
      <c r="S28" s="106">
        <f>_xll.qlCalendarAdvance(Calendar,SettlementDate,N28,"mf",TRUE)</f>
        <v>42740</v>
      </c>
      <c r="T28" s="106">
        <f>_xll.qlCalendarAdvance(Calendar,SettlementDate,O28,"mf",TRUE)</f>
        <v>43105</v>
      </c>
      <c r="U28" s="97">
        <f ca="1">_xll.qlIndexFixing(Index1Y,R28,TRUE,_xll.ohTrigger(Trigger,Trigger1Y,InterestRatesTrigger))</f>
        <v>6.5199999999998592E-3</v>
      </c>
      <c r="V28" s="97">
        <f ca="1">IFERROR(_xll.qlQuoteValue(P28,_xll.ohTrigger(Trigger,Trigger1Y,InterestRatesTrigger)),NA())</f>
        <v>6.5200000000000006E-3</v>
      </c>
      <c r="W28" s="94" t="b">
        <f t="shared" ca="1" si="8"/>
        <v>1</v>
      </c>
      <c r="X28" s="125">
        <f t="shared" ca="1" si="9"/>
        <v>-1.4137996329210977E-20</v>
      </c>
      <c r="Y28" s="134" t="b">
        <f ca="1">ABS(X28)&lt;=ABS('General Settings'!$D$32)</f>
        <v>1</v>
      </c>
      <c r="AA28" s="62" t="e">
        <v>#N/A</v>
      </c>
      <c r="AC28" s="94" t="str">
        <v>GBP6MD_SYNTH1Y_Quote</v>
      </c>
    </row>
    <row r="29" spans="3:29" x14ac:dyDescent="0.2">
      <c r="M29" s="94" t="s">
        <v>149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63"/>
      <c r="R29" s="106">
        <f>_xll.qlInterestRateIndexFixingDate(Index1Y,S29)</f>
        <v>42772</v>
      </c>
      <c r="S29" s="106">
        <f>_xll.qlCalendarAdvance(Calendar,SettlementDate,N29,"mf",TRUE)</f>
        <v>42772</v>
      </c>
      <c r="T29" s="106">
        <f>_xll.qlCalendarAdvance(Calendar,SettlementDate,O29,"mf",TRUE)</f>
        <v>43136</v>
      </c>
      <c r="U29" s="97">
        <f ca="1">_xll.qlIndexFixing(Index1Y,R29,TRUE,_xll.ohTrigger(Trigger,Trigger1Y,InterestRatesTrigger))</f>
        <v>6.454303731291855E-3</v>
      </c>
      <c r="V29" s="97" t="e">
        <f ca="1">IFERROR(_xll.qlQuoteValue(P29,_xll.ohTrigger(Trigger,Trigger1Y,InterestRatesTrigger)),NA())</f>
        <v>#N/A</v>
      </c>
      <c r="W29" s="94" t="b">
        <f t="shared" ca="1" si="8"/>
        <v>0</v>
      </c>
      <c r="X29" s="125" t="e">
        <f t="shared" ca="1" si="9"/>
        <v>#N/A</v>
      </c>
      <c r="Y29" s="134" t="e">
        <f ca="1">ABS(X29)&lt;=ABS('General Settings'!$D$32)</f>
        <v>#N/A</v>
      </c>
      <c r="AA29" s="62" t="e">
        <v>#N/A</v>
      </c>
      <c r="AC29" s="94" t="str">
        <v>GBP7MD_SYNTH1Y_Quote</v>
      </c>
    </row>
    <row r="30" spans="3:29" x14ac:dyDescent="0.2">
      <c r="M30" s="94" t="s">
        <v>149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63"/>
      <c r="R30" s="106">
        <f>_xll.qlInterestRateIndexFixingDate(Index1Y,S30)</f>
        <v>42800</v>
      </c>
      <c r="S30" s="106">
        <f>_xll.qlCalendarAdvance(Calendar,SettlementDate,N30,"mf",TRUE)</f>
        <v>42800</v>
      </c>
      <c r="T30" s="106">
        <f>_xll.qlCalendarAdvance(Calendar,SettlementDate,O30,"mf",TRUE)</f>
        <v>43164</v>
      </c>
      <c r="U30" s="97">
        <f ca="1">_xll.qlIndexFixing(Index1Y,R30,TRUE,_xll.ohTrigger(Trigger,Trigger1Y,InterestRatesTrigger))</f>
        <v>6.4847998409880425E-3</v>
      </c>
      <c r="V30" s="97" t="e">
        <f ca="1">IFERROR(_xll.qlQuoteValue(P30,_xll.ohTrigger(Trigger,Trigger1Y,InterestRatesTrigger)),NA())</f>
        <v>#N/A</v>
      </c>
      <c r="W30" s="94" t="b">
        <f t="shared" ca="1" si="8"/>
        <v>0</v>
      </c>
      <c r="X30" s="125" t="e">
        <f t="shared" ca="1" si="9"/>
        <v>#N/A</v>
      </c>
      <c r="Y30" s="134" t="e">
        <f ca="1">ABS(X30)&lt;=ABS('General Settings'!$D$32)</f>
        <v>#N/A</v>
      </c>
      <c r="AA30" s="62" t="e">
        <v>#N/A</v>
      </c>
      <c r="AC30" s="94" t="str">
        <v>GBP8MD_SYNTH1Y_Quote</v>
      </c>
    </row>
    <row r="31" spans="3:29" x14ac:dyDescent="0.2">
      <c r="M31" s="94" t="s">
        <v>149</v>
      </c>
      <c r="N31" s="94" t="s">
        <v>68</v>
      </c>
      <c r="O31" s="94" t="str">
        <f t="shared" si="6"/>
        <v>21M</v>
      </c>
      <c r="P31" s="94" t="str">
        <f t="shared" si="7"/>
        <v>GBP9x21F_Quote</v>
      </c>
      <c r="Q31" s="163"/>
      <c r="R31" s="106">
        <f>_xll.qlInterestRateIndexFixingDate(Index1Y,S31)</f>
        <v>42830</v>
      </c>
      <c r="S31" s="106">
        <f>_xll.qlCalendarAdvance(Calendar,SettlementDate,N31,"mf",TRUE)</f>
        <v>42830</v>
      </c>
      <c r="T31" s="106">
        <f>_xll.qlCalendarAdvance(Calendar,SettlementDate,O31,"mf",TRUE)</f>
        <v>43195</v>
      </c>
      <c r="U31" s="97">
        <f ca="1">_xll.qlIndexFixing(Index1Y,R31,TRUE,_xll.ohTrigger(Trigger,Trigger1Y,InterestRatesTrigger))</f>
        <v>6.5299999999999248E-3</v>
      </c>
      <c r="V31" s="97">
        <f ca="1">IFERROR(_xll.qlQuoteValue(P31,_xll.ohTrigger(Trigger,Trigger1Y,InterestRatesTrigger)),NA())</f>
        <v>6.5300000000000002E-3</v>
      </c>
      <c r="W31" s="94" t="b">
        <f t="shared" ca="1" si="8"/>
        <v>1</v>
      </c>
      <c r="X31" s="125">
        <f t="shared" ca="1" si="9"/>
        <v>-7.5460471204991103E-21</v>
      </c>
      <c r="Y31" s="134" t="b">
        <f ca="1">ABS(X31)&lt;=ABS('General Settings'!$D$32)</f>
        <v>1</v>
      </c>
      <c r="AA31" s="62" t="e">
        <v>#N/A</v>
      </c>
      <c r="AC31" s="94" t="str">
        <v>GBP9MD_SYNTH1Y_Quote</v>
      </c>
    </row>
    <row r="32" spans="3:29" x14ac:dyDescent="0.2">
      <c r="M32" s="94" t="s">
        <v>149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63"/>
      <c r="R32" s="106">
        <f>_xll.qlInterestRateIndexFixingDate(Index1Y,S32)</f>
        <v>42860</v>
      </c>
      <c r="S32" s="106">
        <f>_xll.qlCalendarAdvance(Calendar,SettlementDate,N32,"mf",TRUE)</f>
        <v>42860</v>
      </c>
      <c r="T32" s="106">
        <f>_xll.qlCalendarAdvance(Calendar,SettlementDate,O32,"mf",TRUE)</f>
        <v>43228</v>
      </c>
      <c r="U32" s="97">
        <f ca="1">_xll.qlIndexFixing(Index1Y,R32,TRUE,_xll.ohTrigger(Trigger,Trigger1Y,InterestRatesTrigger))</f>
        <v>6.5458117222526009E-3</v>
      </c>
      <c r="V32" s="97" t="e">
        <f ca="1">IFERROR(_xll.qlQuoteValue(P32,_xll.ohTrigger(Trigger,Trigger1Y,InterestRatesTrigger)),NA())</f>
        <v>#N/A</v>
      </c>
      <c r="W32" s="94" t="b">
        <f t="shared" ca="1" si="8"/>
        <v>0</v>
      </c>
      <c r="X32" s="125" t="e">
        <f t="shared" ca="1" si="9"/>
        <v>#N/A</v>
      </c>
      <c r="Y32" s="134" t="e">
        <f ca="1">ABS(X32)&lt;=ABS('General Settings'!$D$32)</f>
        <v>#N/A</v>
      </c>
      <c r="AA32" s="62" t="e">
        <v>#N/A</v>
      </c>
      <c r="AC32" s="94" t="str">
        <v>GBP10MD_SYNTH1Y_Quote</v>
      </c>
    </row>
    <row r="33" spans="13:29" x14ac:dyDescent="0.2">
      <c r="M33" s="94" t="s">
        <v>149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63"/>
      <c r="R33" s="106">
        <f>_xll.qlInterestRateIndexFixingDate(Index1Y,S33)</f>
        <v>42891</v>
      </c>
      <c r="S33" s="106">
        <f>_xll.qlCalendarAdvance(Calendar,SettlementDate,N33,"mf",TRUE)</f>
        <v>42891</v>
      </c>
      <c r="T33" s="106">
        <f>_xll.qlCalendarAdvance(Calendar,SettlementDate,O33,"mf",TRUE)</f>
        <v>43256</v>
      </c>
      <c r="U33" s="97">
        <f ca="1">_xll.qlIndexFixing(Index1Y,R33,TRUE,_xll.ohTrigger(Trigger,Trigger1Y,InterestRatesTrigger))</f>
        <v>6.5544971873747748E-3</v>
      </c>
      <c r="V33" s="97" t="e">
        <f ca="1">IFERROR(_xll.qlQuoteValue(P33,_xll.ohTrigger(Trigger,Trigger1Y,InterestRatesTrigger)),NA())</f>
        <v>#N/A</v>
      </c>
      <c r="W33" s="94" t="b">
        <f t="shared" ca="1" si="8"/>
        <v>0</v>
      </c>
      <c r="X33" s="125" t="e">
        <f t="shared" ca="1" si="9"/>
        <v>#N/A</v>
      </c>
      <c r="Y33" s="134" t="e">
        <f ca="1">ABS(X33)&lt;=ABS('General Settings'!$D$32)</f>
        <v>#N/A</v>
      </c>
      <c r="AA33" s="62" t="e">
        <v>#N/A</v>
      </c>
      <c r="AC33" s="94" t="str">
        <v>GBP11MD_SYNTH1Y_Quote</v>
      </c>
    </row>
    <row r="34" spans="13:29" x14ac:dyDescent="0.2">
      <c r="M34" s="94" t="s">
        <v>149</v>
      </c>
      <c r="N34" s="94" t="s">
        <v>106</v>
      </c>
      <c r="O34" s="94" t="str">
        <f t="shared" si="6"/>
        <v>24M</v>
      </c>
      <c r="P34" s="94" t="str">
        <f t="shared" si="7"/>
        <v>GBP12x24F_Quote</v>
      </c>
      <c r="Q34" s="163"/>
      <c r="R34" s="106">
        <f>_xll.qlInterestRateIndexFixingDate(Index1Y,S34)</f>
        <v>42921</v>
      </c>
      <c r="S34" s="106">
        <f>_xll.qlCalendarAdvance(Calendar,SettlementDate,N34,"mf",TRUE)</f>
        <v>42921</v>
      </c>
      <c r="T34" s="106">
        <f>_xll.qlCalendarAdvance(Calendar,SettlementDate,O34,"mf",TRUE)</f>
        <v>43286</v>
      </c>
      <c r="U34" s="97">
        <f ca="1">_xll.qlIndexFixing(Index1Y,R34,TRUE,_xll.ohTrigger(Trigger,Trigger1Y,InterestRatesTrigger))</f>
        <v>6.5500000000033864E-3</v>
      </c>
      <c r="V34" s="97">
        <f ca="1">IFERROR(_xll.qlQuoteValue(P34,_xll.ohTrigger(Trigger,Trigger1Y,InterestRatesTrigger)),NA())</f>
        <v>6.5500000000000003E-3</v>
      </c>
      <c r="W34" s="94" t="b">
        <f t="shared" ca="1" si="8"/>
        <v>1</v>
      </c>
      <c r="X34" s="125">
        <f t="shared" ca="1" si="9"/>
        <v>3.3861802251067277E-19</v>
      </c>
      <c r="Y34" s="134" t="b">
        <f ca="1">ABS(X34)&lt;=ABS('General Settings'!$D$32)</f>
        <v>1</v>
      </c>
      <c r="AA34" s="62" t="e">
        <v>#N/A</v>
      </c>
      <c r="AC34" s="94" t="str">
        <v>GBP1YD_SYNTH1Y_Quote</v>
      </c>
    </row>
    <row r="35" spans="13:29" x14ac:dyDescent="0.2">
      <c r="M35" s="94" t="s">
        <v>149</v>
      </c>
      <c r="N35" s="94" t="s">
        <v>71</v>
      </c>
      <c r="O35" s="94" t="str">
        <f t="shared" si="6"/>
        <v>25M</v>
      </c>
      <c r="P35" s="94" t="str">
        <f t="shared" si="7"/>
        <v>GBP13x25F_Quote</v>
      </c>
      <c r="Q35" s="163"/>
      <c r="R35" s="106">
        <f>_xll.qlInterestRateIndexFixingDate(Index1Y,S35)</f>
        <v>42954</v>
      </c>
      <c r="S35" s="106">
        <f>_xll.qlCalendarAdvance(Calendar,SettlementDate,N35,"mf",TRUE)</f>
        <v>42954</v>
      </c>
      <c r="T35" s="106">
        <f>_xll.qlCalendarAdvance(Calendar,SettlementDate,O35,"mf",TRUE)</f>
        <v>43318</v>
      </c>
      <c r="U35" s="97">
        <f ca="1">_xll.qlIndexFixing(Index1Y,R35,TRUE,_xll.ohTrigger(Trigger,Trigger1Y,InterestRatesTrigger))</f>
        <v>7.4415549795319169E-3</v>
      </c>
      <c r="V35" s="97" t="e">
        <f ca="1">IFERROR(_xll.qlQuoteValue(P35,_xll.ohTrigger(Trigger,Trigger1Y,InterestRatesTrigger)),NA())</f>
        <v>#N/A</v>
      </c>
      <c r="W35" s="94" t="b">
        <f t="shared" ca="1" si="8"/>
        <v>0</v>
      </c>
      <c r="X35" s="125" t="e">
        <f t="shared" ca="1" si="9"/>
        <v>#N/A</v>
      </c>
      <c r="Y35" s="134" t="e">
        <f ca="1">ABS(X35)&lt;=ABS('General Settings'!$D$32)</f>
        <v>#N/A</v>
      </c>
      <c r="AA35" s="62" t="e">
        <v>#N/A</v>
      </c>
      <c r="AC35" s="94" t="str">
        <v>GBP1x13F_Quote</v>
      </c>
    </row>
    <row r="36" spans="13:29" x14ac:dyDescent="0.2">
      <c r="M36" s="94" t="s">
        <v>149</v>
      </c>
      <c r="N36" s="94" t="s">
        <v>72</v>
      </c>
      <c r="O36" s="94" t="str">
        <f t="shared" si="6"/>
        <v>26M</v>
      </c>
      <c r="P36" s="94" t="str">
        <f t="shared" si="7"/>
        <v>GBP14x26F_Quote</v>
      </c>
      <c r="Q36" s="163"/>
      <c r="R36" s="106">
        <f>_xll.qlInterestRateIndexFixingDate(Index1Y,S36)</f>
        <v>42983</v>
      </c>
      <c r="S36" s="106">
        <f>_xll.qlCalendarAdvance(Calendar,SettlementDate,N36,"mf",TRUE)</f>
        <v>42983</v>
      </c>
      <c r="T36" s="106">
        <f>_xll.qlCalendarAdvance(Calendar,SettlementDate,O36,"mf",TRUE)</f>
        <v>43348</v>
      </c>
      <c r="U36" s="97">
        <f ca="1">_xll.qlIndexFixing(Index1Y,R36,TRUE,_xll.ohTrigger(Trigger,Trigger1Y,InterestRatesTrigger))</f>
        <v>7.0736734460983275E-3</v>
      </c>
      <c r="V36" s="97" t="e">
        <f ca="1">IFERROR(_xll.qlQuoteValue(P36,_xll.ohTrigger(Trigger,Trigger1Y,InterestRatesTrigger)),NA())</f>
        <v>#N/A</v>
      </c>
      <c r="W36" s="94" t="b">
        <f t="shared" ca="1" si="8"/>
        <v>0</v>
      </c>
      <c r="X36" s="125" t="e">
        <f t="shared" ca="1" si="9"/>
        <v>#N/A</v>
      </c>
      <c r="Y36" s="134" t="e">
        <f ca="1">ABS(X36)&lt;=ABS('General Settings'!$D$32)</f>
        <v>#N/A</v>
      </c>
      <c r="AA36" s="62" t="e">
        <v>#N/A</v>
      </c>
      <c r="AC36" s="94" t="str">
        <v>GBP2x14F_Quote</v>
      </c>
    </row>
    <row r="37" spans="13:29" x14ac:dyDescent="0.2">
      <c r="M37" s="94" t="s">
        <v>149</v>
      </c>
      <c r="N37" s="94" t="s">
        <v>73</v>
      </c>
      <c r="O37" s="94" t="str">
        <f t="shared" si="6"/>
        <v>27M</v>
      </c>
      <c r="P37" s="94" t="str">
        <f t="shared" si="7"/>
        <v>GBP15x27F_Quote</v>
      </c>
      <c r="Q37" s="163"/>
      <c r="R37" s="106">
        <f>_xll.qlInterestRateIndexFixingDate(Index1Y,S37)</f>
        <v>43013</v>
      </c>
      <c r="S37" s="106">
        <f>_xll.qlCalendarAdvance(Calendar,SettlementDate,N37,"mf",TRUE)</f>
        <v>43013</v>
      </c>
      <c r="T37" s="106">
        <f>_xll.qlCalendarAdvance(Calendar,SettlementDate,O37,"mf",TRUE)</f>
        <v>43378</v>
      </c>
      <c r="U37" s="97">
        <f ca="1">_xll.qlIndexFixing(Index1Y,R37,TRUE,_xll.ohTrigger(Trigger,Trigger1Y,InterestRatesTrigger))</f>
        <v>6.6786523587738511E-3</v>
      </c>
      <c r="V37" s="97" t="e">
        <f ca="1">IFERROR(_xll.qlQuoteValue(P37,_xll.ohTrigger(Trigger,Trigger1Y,InterestRatesTrigger)),NA())</f>
        <v>#N/A</v>
      </c>
      <c r="W37" s="94" t="b">
        <f t="shared" ca="1" si="8"/>
        <v>0</v>
      </c>
      <c r="X37" s="125" t="e">
        <f t="shared" ca="1" si="9"/>
        <v>#N/A</v>
      </c>
      <c r="Y37" s="134" t="e">
        <f ca="1">ABS(X37)&lt;=ABS('General Settings'!$D$32)</f>
        <v>#N/A</v>
      </c>
      <c r="AA37" s="62" t="e">
        <v>#N/A</v>
      </c>
      <c r="AC37" s="94" t="str">
        <v>GBP3x15F_Quote</v>
      </c>
    </row>
    <row r="38" spans="13:29" x14ac:dyDescent="0.2">
      <c r="M38" s="94" t="s">
        <v>149</v>
      </c>
      <c r="N38" s="94" t="s">
        <v>74</v>
      </c>
      <c r="O38" s="94" t="str">
        <f t="shared" si="6"/>
        <v>28M</v>
      </c>
      <c r="P38" s="94" t="str">
        <f t="shared" si="7"/>
        <v>GBP16x28F_Quote</v>
      </c>
      <c r="Q38" s="163"/>
      <c r="R38" s="106">
        <f>_xll.qlInterestRateIndexFixingDate(Index1Y,S38)</f>
        <v>43045</v>
      </c>
      <c r="S38" s="106">
        <f>_xll.qlCalendarAdvance(Calendar,SettlementDate,N38,"mf",TRUE)</f>
        <v>43045</v>
      </c>
      <c r="T38" s="106">
        <f>_xll.qlCalendarAdvance(Calendar,SettlementDate,O38,"mf",TRUE)</f>
        <v>43409</v>
      </c>
      <c r="U38" s="97">
        <f ca="1">_xll.qlIndexFixing(Index1Y,R38,TRUE,_xll.ohTrigger(Trigger,Trigger1Y,InterestRatesTrigger))</f>
        <v>6.2439185099216754E-3</v>
      </c>
      <c r="V38" s="97" t="e">
        <f ca="1">IFERROR(_xll.qlQuoteValue(P38,_xll.ohTrigger(Trigger,Trigger1Y,InterestRatesTrigger)),NA())</f>
        <v>#N/A</v>
      </c>
      <c r="W38" s="94" t="b">
        <f t="shared" ca="1" si="8"/>
        <v>0</v>
      </c>
      <c r="X38" s="125" t="e">
        <f t="shared" ca="1" si="9"/>
        <v>#N/A</v>
      </c>
      <c r="Y38" s="134" t="e">
        <f ca="1">ABS(X38)&lt;=ABS('General Settings'!$D$32)</f>
        <v>#N/A</v>
      </c>
      <c r="AA38" s="62" t="e">
        <v>#N/A</v>
      </c>
      <c r="AC38" s="94" t="str">
        <v>GBP4x16F_Quote</v>
      </c>
    </row>
    <row r="39" spans="13:29" x14ac:dyDescent="0.2">
      <c r="M39" s="94" t="s">
        <v>149</v>
      </c>
      <c r="N39" s="94" t="s">
        <v>75</v>
      </c>
      <c r="O39" s="94" t="str">
        <f t="shared" si="6"/>
        <v>29M</v>
      </c>
      <c r="P39" s="94" t="str">
        <f t="shared" si="7"/>
        <v>GBP17x29F_Quote</v>
      </c>
      <c r="Q39" s="163"/>
      <c r="R39" s="106">
        <f>_xll.qlInterestRateIndexFixingDate(Index1Y,S39)</f>
        <v>43074</v>
      </c>
      <c r="S39" s="106">
        <f>_xll.qlCalendarAdvance(Calendar,SettlementDate,N39,"mf",TRUE)</f>
        <v>43074</v>
      </c>
      <c r="T39" s="106">
        <f>_xll.qlCalendarAdvance(Calendar,SettlementDate,O39,"mf",TRUE)</f>
        <v>43439</v>
      </c>
      <c r="U39" s="97">
        <f ca="1">_xll.qlIndexFixing(Index1Y,R39,TRUE,_xll.ohTrigger(Trigger,Trigger1Y,InterestRatesTrigger))</f>
        <v>5.8950222383333806E-3</v>
      </c>
      <c r="V39" s="97" t="e">
        <f ca="1">IFERROR(_xll.qlQuoteValue(P39,_xll.ohTrigger(Trigger,Trigger1Y,InterestRatesTrigger)),NA())</f>
        <v>#N/A</v>
      </c>
      <c r="W39" s="94" t="b">
        <f t="shared" ca="1" si="8"/>
        <v>0</v>
      </c>
      <c r="X39" s="125" t="e">
        <f t="shared" ca="1" si="9"/>
        <v>#N/A</v>
      </c>
      <c r="Y39" s="134" t="e">
        <f ca="1">ABS(X39)&lt;=ABS('General Settings'!$D$32)</f>
        <v>#N/A</v>
      </c>
      <c r="AA39" s="62" t="e">
        <v>#N/A</v>
      </c>
      <c r="AC39" s="94" t="str">
        <v>GBP5x17F_Quote</v>
      </c>
    </row>
    <row r="40" spans="13:29" x14ac:dyDescent="0.2">
      <c r="M40" s="94" t="s">
        <v>149</v>
      </c>
      <c r="N40" s="94" t="s">
        <v>76</v>
      </c>
      <c r="O40" s="94" t="str">
        <f t="shared" si="6"/>
        <v>30M</v>
      </c>
      <c r="P40" s="94" t="str">
        <f t="shared" si="7"/>
        <v>GBP18x30F_Quote</v>
      </c>
      <c r="Q40" s="163"/>
      <c r="R40" s="106">
        <f>_xll.qlInterestRateIndexFixingDate(Index1Y,S40)</f>
        <v>43105</v>
      </c>
      <c r="S40" s="106">
        <f>_xll.qlCalendarAdvance(Calendar,SettlementDate,N40,"mf",TRUE)</f>
        <v>43105</v>
      </c>
      <c r="T40" s="106">
        <f>_xll.qlCalendarAdvance(Calendar,SettlementDate,O40,"mf",TRUE)</f>
        <v>43472</v>
      </c>
      <c r="U40" s="97">
        <f ca="1">_xll.qlIndexFixing(Index1Y,R40,TRUE,_xll.ohTrigger(Trigger,Trigger1Y,InterestRatesTrigger))</f>
        <v>5.70478949284744E-3</v>
      </c>
      <c r="V40" s="97" t="e">
        <f ca="1">IFERROR(_xll.qlQuoteValue(P40,_xll.ohTrigger(Trigger,Trigger1Y,InterestRatesTrigger)),NA())</f>
        <v>#N/A</v>
      </c>
      <c r="W40" s="94" t="b">
        <f t="shared" ca="1" si="8"/>
        <v>0</v>
      </c>
      <c r="X40" s="125" t="e">
        <f t="shared" ca="1" si="9"/>
        <v>#N/A</v>
      </c>
      <c r="Y40" s="134" t="e">
        <f ca="1">ABS(X40)&lt;=ABS('General Settings'!$D$32)</f>
        <v>#N/A</v>
      </c>
      <c r="AA40" s="62" t="e">
        <v>#N/A</v>
      </c>
      <c r="AC40" s="94" t="str">
        <v>GBP6x18F_Quote</v>
      </c>
    </row>
    <row r="41" spans="13:29" x14ac:dyDescent="0.2">
      <c r="M41" s="94" t="s">
        <v>149</v>
      </c>
      <c r="N41" s="94" t="s">
        <v>77</v>
      </c>
      <c r="O41" s="94" t="str">
        <f t="shared" si="6"/>
        <v>31M</v>
      </c>
      <c r="P41" s="94" t="str">
        <f t="shared" si="7"/>
        <v>GBP19x31F_Quote</v>
      </c>
      <c r="Q41" s="163"/>
      <c r="R41" s="106">
        <f>_xll.qlInterestRateIndexFixingDate(Index1Y,S41)</f>
        <v>43136</v>
      </c>
      <c r="S41" s="106">
        <f>_xll.qlCalendarAdvance(Calendar,SettlementDate,N41,"mf",TRUE)</f>
        <v>43136</v>
      </c>
      <c r="T41" s="106">
        <f>_xll.qlCalendarAdvance(Calendar,SettlementDate,O41,"mf",TRUE)</f>
        <v>43501</v>
      </c>
      <c r="U41" s="97">
        <f ca="1">_xll.qlIndexFixing(Index1Y,R41,TRUE,_xll.ohTrigger(Trigger,Trigger1Y,InterestRatesTrigger))</f>
        <v>5.5031949506061384E-3</v>
      </c>
      <c r="V41" s="97" t="e">
        <f ca="1">IFERROR(_xll.qlQuoteValue(P41,_xll.ohTrigger(Trigger,Trigger1Y,InterestRatesTrigger)),NA())</f>
        <v>#N/A</v>
      </c>
      <c r="W41" s="94" t="b">
        <f t="shared" ca="1" si="8"/>
        <v>0</v>
      </c>
      <c r="X41" s="125" t="e">
        <f t="shared" ca="1" si="9"/>
        <v>#N/A</v>
      </c>
      <c r="Y41" s="134" t="e">
        <f ca="1">ABS(X41)&lt;=ABS('General Settings'!$D$32)</f>
        <v>#N/A</v>
      </c>
      <c r="AA41" s="62" t="e">
        <v>#N/A</v>
      </c>
      <c r="AC41" s="94" t="str">
        <v>GBP9x21F_Quote</v>
      </c>
    </row>
    <row r="42" spans="13:29" x14ac:dyDescent="0.2">
      <c r="M42" s="94" t="s">
        <v>149</v>
      </c>
      <c r="N42" s="94" t="s">
        <v>78</v>
      </c>
      <c r="O42" s="94" t="str">
        <f t="shared" si="6"/>
        <v>32M</v>
      </c>
      <c r="P42" s="94" t="str">
        <f t="shared" si="7"/>
        <v>GBP20x32F_Quote</v>
      </c>
      <c r="Q42" s="163"/>
      <c r="R42" s="106">
        <f>_xll.qlInterestRateIndexFixingDate(Index1Y,S42)</f>
        <v>43164</v>
      </c>
      <c r="S42" s="106">
        <f>_xll.qlCalendarAdvance(Calendar,SettlementDate,N42,"mf",TRUE)</f>
        <v>43164</v>
      </c>
      <c r="T42" s="106">
        <f>_xll.qlCalendarAdvance(Calendar,SettlementDate,O42,"mf",TRUE)</f>
        <v>43529</v>
      </c>
      <c r="U42" s="97">
        <f ca="1">_xll.qlIndexFixing(Index1Y,R42,TRUE,_xll.ohTrigger(Trigger,Trigger1Y,InterestRatesTrigger))</f>
        <v>5.2875771674785188E-3</v>
      </c>
      <c r="V42" s="97" t="e">
        <f ca="1">IFERROR(_xll.qlQuoteValue(P42,_xll.ohTrigger(Trigger,Trigger1Y,InterestRatesTrigger)),NA())</f>
        <v>#N/A</v>
      </c>
      <c r="W42" s="94" t="b">
        <f t="shared" ca="1" si="8"/>
        <v>0</v>
      </c>
      <c r="X42" s="125" t="e">
        <f t="shared" ca="1" si="9"/>
        <v>#N/A</v>
      </c>
      <c r="Y42" s="134" t="e">
        <f ca="1">ABS(X42)&lt;=ABS('General Settings'!$D$32)</f>
        <v>#N/A</v>
      </c>
      <c r="AA42" s="62" t="e">
        <v>#N/A</v>
      </c>
      <c r="AC42" s="94" t="str">
        <v>GBP12x24F_Quote</v>
      </c>
    </row>
    <row r="43" spans="13:29" x14ac:dyDescent="0.2">
      <c r="M43" s="94" t="s">
        <v>149</v>
      </c>
      <c r="N43" s="94" t="s">
        <v>79</v>
      </c>
      <c r="O43" s="94" t="str">
        <f t="shared" si="6"/>
        <v>33M</v>
      </c>
      <c r="P43" s="94" t="str">
        <f t="shared" si="7"/>
        <v>GBP21x33F_Quote</v>
      </c>
      <c r="Q43" s="163"/>
      <c r="R43" s="106">
        <f>_xll.qlInterestRateIndexFixingDate(Index1Y,S43)</f>
        <v>43195</v>
      </c>
      <c r="S43" s="106">
        <f>_xll.qlCalendarAdvance(Calendar,SettlementDate,N43,"mf",TRUE)</f>
        <v>43195</v>
      </c>
      <c r="T43" s="106">
        <f>_xll.qlCalendarAdvance(Calendar,SettlementDate,O43,"mf",TRUE)</f>
        <v>43560</v>
      </c>
      <c r="U43" s="97">
        <f ca="1">_xll.qlIndexFixing(Index1Y,R43,TRUE,_xll.ohTrigger(Trigger,Trigger1Y,InterestRatesTrigger))</f>
        <v>5.0828034001839661E-3</v>
      </c>
      <c r="V43" s="97" t="e">
        <f ca="1">IFERROR(_xll.qlQuoteValue(P43,_xll.ohTrigger(Trigger,Trigger1Y,InterestRatesTrigger)),NA())</f>
        <v>#N/A</v>
      </c>
      <c r="W43" s="94" t="b">
        <f t="shared" ca="1" si="8"/>
        <v>0</v>
      </c>
      <c r="X43" s="125" t="e">
        <f t="shared" ca="1" si="9"/>
        <v>#N/A</v>
      </c>
      <c r="Y43" s="134" t="e">
        <f ca="1">ABS(X43)&lt;=ABS('General Settings'!$D$32)</f>
        <v>#N/A</v>
      </c>
      <c r="AA43" s="62" t="e">
        <v>#N/A</v>
      </c>
      <c r="AC43" s="94" t="str">
        <v>GBPSB6L3Y_S6L12L_Quote</v>
      </c>
    </row>
    <row r="44" spans="13:29" x14ac:dyDescent="0.2">
      <c r="M44" s="94" t="s">
        <v>149</v>
      </c>
      <c r="N44" s="94" t="s">
        <v>80</v>
      </c>
      <c r="O44" s="94" t="str">
        <f t="shared" si="6"/>
        <v>34M</v>
      </c>
      <c r="P44" s="94" t="str">
        <f t="shared" si="7"/>
        <v>GBP22x34F_Quote</v>
      </c>
      <c r="Q44" s="163"/>
      <c r="R44" s="106">
        <f>_xll.qlInterestRateIndexFixingDate(Index1Y,S44)</f>
        <v>43228</v>
      </c>
      <c r="S44" s="106">
        <f>_xll.qlCalendarAdvance(Calendar,SettlementDate,N44,"mf",TRUE)</f>
        <v>43228</v>
      </c>
      <c r="T44" s="106">
        <f>_xll.qlCalendarAdvance(Calendar,SettlementDate,O44,"mf",TRUE)</f>
        <v>43592</v>
      </c>
      <c r="U44" s="97">
        <f ca="1">_xll.qlIndexFixing(Index1Y,R44,TRUE,_xll.ohTrigger(Trigger,Trigger1Y,InterestRatesTrigger))</f>
        <v>4.9633392395904696E-3</v>
      </c>
      <c r="V44" s="97" t="e">
        <f ca="1">IFERROR(_xll.qlQuoteValue(P44,_xll.ohTrigger(Trigger,Trigger1Y,InterestRatesTrigger)),NA())</f>
        <v>#N/A</v>
      </c>
      <c r="W44" s="94" t="b">
        <f t="shared" ca="1" si="8"/>
        <v>0</v>
      </c>
      <c r="X44" s="125" t="e">
        <f t="shared" ca="1" si="9"/>
        <v>#N/A</v>
      </c>
      <c r="Y44" s="134" t="e">
        <f ca="1">ABS(X44)&lt;=ABS('General Settings'!$D$32)</f>
        <v>#N/A</v>
      </c>
      <c r="AA44" s="62" t="e">
        <v>#N/A</v>
      </c>
      <c r="AC44" s="94" t="str">
        <v>GBPSB6L4Y_S6L12L_Quote</v>
      </c>
    </row>
    <row r="45" spans="13:29" x14ac:dyDescent="0.2">
      <c r="M45" s="94" t="s">
        <v>149</v>
      </c>
      <c r="N45" s="94" t="s">
        <v>81</v>
      </c>
      <c r="O45" s="94" t="str">
        <f t="shared" si="6"/>
        <v>35M</v>
      </c>
      <c r="P45" s="94" t="str">
        <f t="shared" si="7"/>
        <v>GBP23x35F_Quote</v>
      </c>
      <c r="Q45" s="163"/>
      <c r="R45" s="106">
        <f>_xll.qlInterestRateIndexFixingDate(Index1Y,S45)</f>
        <v>43256</v>
      </c>
      <c r="S45" s="106">
        <f>_xll.qlCalendarAdvance(Calendar,SettlementDate,N45,"mf",TRUE)</f>
        <v>43256</v>
      </c>
      <c r="T45" s="106">
        <f>_xll.qlCalendarAdvance(Calendar,SettlementDate,O45,"mf",TRUE)</f>
        <v>43621</v>
      </c>
      <c r="U45" s="97">
        <f ca="1">_xll.qlIndexFixing(Index1Y,R45,TRUE,_xll.ohTrigger(Trigger,Trigger1Y,InterestRatesTrigger))</f>
        <v>4.9382024998785301E-3</v>
      </c>
      <c r="V45" s="97" t="e">
        <f ca="1">IFERROR(_xll.qlQuoteValue(P45,_xll.ohTrigger(Trigger,Trigger1Y,InterestRatesTrigger)),NA())</f>
        <v>#N/A</v>
      </c>
      <c r="W45" s="94" t="b">
        <f t="shared" ca="1" si="8"/>
        <v>0</v>
      </c>
      <c r="X45" s="125" t="e">
        <f t="shared" ca="1" si="9"/>
        <v>#N/A</v>
      </c>
      <c r="Y45" s="134" t="e">
        <f ca="1">ABS(X45)&lt;=ABS('General Settings'!$D$32)</f>
        <v>#N/A</v>
      </c>
      <c r="AA45" s="62" t="e">
        <v>#N/A</v>
      </c>
      <c r="AC45" s="94" t="str">
        <v>GBPSB6L5Y_S6L12L_Quote</v>
      </c>
    </row>
    <row r="46" spans="13:29" x14ac:dyDescent="0.2">
      <c r="M46" s="95" t="s">
        <v>149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64"/>
      <c r="R46" s="107">
        <f>_xll.qlInterestRateIndexFixingDate(Index1Y,S46)</f>
        <v>43286</v>
      </c>
      <c r="S46" s="107">
        <f>_xll.qlCalendarAdvance(Calendar,SettlementDate,N46,"mf",TRUE)</f>
        <v>43286</v>
      </c>
      <c r="T46" s="107">
        <f>_xll.qlCalendarAdvance(Calendar,SettlementDate,O46,"mf",TRUE)</f>
        <v>43651</v>
      </c>
      <c r="U46" s="98">
        <f ca="1">_xll.qlIndexFixing(Index1Y,R46,TRUE,_xll.ohTrigger(Trigger,Trigger1Y,InterestRatesTrigger))</f>
        <v>4.9724976755660677E-3</v>
      </c>
      <c r="V46" s="98" t="e">
        <f ca="1">IFERROR(_xll.qlQuoteValue(P46,_xll.ohTrigger(Trigger,Trigger1Y,InterestRatesTrigger)),NA())</f>
        <v>#N/A</v>
      </c>
      <c r="W46" s="95" t="b">
        <f t="shared" ca="1" si="8"/>
        <v>0</v>
      </c>
      <c r="X46" s="159" t="e">
        <f t="shared" ca="1" si="9"/>
        <v>#N/A</v>
      </c>
      <c r="Y46" s="135" t="e">
        <f ca="1">ABS(X46)&lt;=ABS('General Settings'!$D$32)</f>
        <v>#N/A</v>
      </c>
      <c r="AA46" s="62" t="e">
        <v>#N/A</v>
      </c>
      <c r="AC46" s="94" t="str">
        <v>GBPSB6L6Y_S6L12L_Quote</v>
      </c>
    </row>
    <row r="47" spans="13:29" x14ac:dyDescent="0.2">
      <c r="W47" s="62"/>
      <c r="X47" s="63"/>
      <c r="AC47" s="94" t="str">
        <v>GBPSB6L7Y_S6L12L_Quote</v>
      </c>
    </row>
    <row r="48" spans="13:29" x14ac:dyDescent="0.2">
      <c r="W48" s="62"/>
      <c r="X48" s="63"/>
      <c r="AC48" s="94" t="str">
        <v>GBPSB6L8Y_S6L12L_Quote</v>
      </c>
    </row>
    <row r="49" spans="23:29" x14ac:dyDescent="0.2">
      <c r="W49" s="62"/>
      <c r="X49" s="63"/>
      <c r="AC49" s="94" t="str">
        <v>GBPSB6L9Y_S6L12L_Quote</v>
      </c>
    </row>
    <row r="50" spans="23:29" x14ac:dyDescent="0.2">
      <c r="W50" s="62"/>
      <c r="X50" s="63"/>
      <c r="AC50" s="94" t="str">
        <v>GBPSB6L10Y_S6L12L_Quote</v>
      </c>
    </row>
    <row r="51" spans="23:29" x14ac:dyDescent="0.2">
      <c r="W51" s="62"/>
      <c r="X51" s="63"/>
      <c r="AC51" s="94" t="str">
        <v>GBPSB6L12Y_S6L12L_Quote</v>
      </c>
    </row>
    <row r="52" spans="23:29" x14ac:dyDescent="0.2">
      <c r="W52" s="62"/>
      <c r="X52" s="63"/>
      <c r="AC52" s="94" t="str">
        <v>GBPSB6L15Y_S6L12L_Quote</v>
      </c>
    </row>
    <row r="53" spans="23:29" x14ac:dyDescent="0.2">
      <c r="W53" s="62"/>
      <c r="X53" s="63"/>
      <c r="AC53" s="94" t="str">
        <v>GBPSB6L20Y_S6L12L_Quote</v>
      </c>
    </row>
    <row r="54" spans="23:29" x14ac:dyDescent="0.2">
      <c r="W54" s="62"/>
      <c r="X54" s="63"/>
      <c r="AC54" s="94" t="str">
        <v>GBPSB6L25Y_S6L12L_Quote</v>
      </c>
    </row>
    <row r="55" spans="23:29" x14ac:dyDescent="0.2">
      <c r="W55" s="62"/>
      <c r="X55" s="63"/>
      <c r="AC55" s="94" t="str">
        <v>GBPSB6L30Y_S6L12L_Quote</v>
      </c>
    </row>
    <row r="56" spans="23:29" x14ac:dyDescent="0.2">
      <c r="W56" s="62"/>
      <c r="X56" s="63"/>
      <c r="AC56" s="94" t="str">
        <v>GBPSB6L40Y_S6L12L_Quote</v>
      </c>
    </row>
    <row r="57" spans="23:29" x14ac:dyDescent="0.2">
      <c r="W57" s="62"/>
      <c r="X57" s="63"/>
      <c r="AC57" s="94" t="str">
        <v>GBPSB6L50Y_S6L12L_Quote</v>
      </c>
    </row>
    <row r="58" spans="23:29" x14ac:dyDescent="0.2">
      <c r="W58" s="62"/>
      <c r="X58" s="63"/>
      <c r="AC58" s="94" t="str">
        <v>GBPSB6L60Y_S6L12L_Quote</v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4" t="str">
        <v/>
      </c>
    </row>
    <row r="83" spans="23:29" x14ac:dyDescent="0.2">
      <c r="W83" s="62"/>
      <c r="X83" s="63"/>
      <c r="AC83" s="94" t="str">
        <v/>
      </c>
    </row>
    <row r="84" spans="23:29" x14ac:dyDescent="0.2">
      <c r="W84" s="62"/>
      <c r="X84" s="63"/>
      <c r="AC84" s="94" t="str">
        <v/>
      </c>
    </row>
    <row r="85" spans="23:29" x14ac:dyDescent="0.2">
      <c r="W85" s="62"/>
      <c r="X85" s="63"/>
      <c r="AC85" s="94" t="str">
        <v/>
      </c>
    </row>
    <row r="86" spans="23:29" x14ac:dyDescent="0.2">
      <c r="W86" s="62"/>
      <c r="X86" s="63"/>
      <c r="AC86" s="94" t="str">
        <v/>
      </c>
    </row>
    <row r="87" spans="23:29" x14ac:dyDescent="0.2">
      <c r="W87" s="62"/>
      <c r="X87" s="63"/>
      <c r="AC87" s="94" t="str">
        <v/>
      </c>
    </row>
    <row r="88" spans="23:29" x14ac:dyDescent="0.2">
      <c r="W88" s="62"/>
      <c r="X88" s="63"/>
      <c r="AC88" s="94" t="str">
        <v/>
      </c>
    </row>
    <row r="89" spans="23:29" x14ac:dyDescent="0.2">
      <c r="W89" s="62"/>
      <c r="X89" s="63"/>
      <c r="AC89" s="94" t="str">
        <v/>
      </c>
    </row>
    <row r="90" spans="23:29" x14ac:dyDescent="0.2">
      <c r="W90" s="62"/>
      <c r="X90" s="63"/>
      <c r="AC90" s="94" t="str">
        <v/>
      </c>
    </row>
    <row r="91" spans="23:29" x14ac:dyDescent="0.2">
      <c r="W91" s="62"/>
      <c r="X91" s="63"/>
      <c r="AC91" s="94" t="str">
        <v/>
      </c>
    </row>
    <row r="92" spans="23:29" x14ac:dyDescent="0.2">
      <c r="W92" s="62"/>
      <c r="X92" s="63"/>
      <c r="AC92" s="94" t="str">
        <v/>
      </c>
    </row>
    <row r="93" spans="23:29" x14ac:dyDescent="0.2">
      <c r="W93" s="62"/>
      <c r="X93" s="63"/>
      <c r="AC93" s="94" t="str">
        <v/>
      </c>
    </row>
    <row r="94" spans="23:29" x14ac:dyDescent="0.2">
      <c r="W94" s="62"/>
      <c r="X94" s="63"/>
      <c r="AC94" s="94" t="str">
        <v/>
      </c>
    </row>
    <row r="95" spans="23:29" x14ac:dyDescent="0.2">
      <c r="W95" s="62"/>
      <c r="X95" s="63"/>
      <c r="AC95" s="94" t="str">
        <v/>
      </c>
    </row>
    <row r="96" spans="23:29" x14ac:dyDescent="0.2">
      <c r="W96" s="62"/>
      <c r="X96" s="63"/>
      <c r="AC96" s="94" t="str">
        <v/>
      </c>
    </row>
    <row r="97" spans="23:29" x14ac:dyDescent="0.2">
      <c r="W97" s="62"/>
      <c r="X97" s="63"/>
      <c r="AC97" s="94" t="str">
        <v/>
      </c>
    </row>
    <row r="98" spans="23:29" x14ac:dyDescent="0.2">
      <c r="W98" s="62"/>
      <c r="X98" s="63"/>
      <c r="AC98" s="94" t="str">
        <v/>
      </c>
    </row>
    <row r="99" spans="23:29" x14ac:dyDescent="0.2">
      <c r="W99" s="62"/>
      <c r="X99" s="63"/>
      <c r="AC99" s="95" t="str">
        <v/>
      </c>
    </row>
    <row r="100" spans="23:29" x14ac:dyDescent="0.2">
      <c r="W100" s="62"/>
      <c r="X100" s="63"/>
    </row>
    <row r="101" spans="23:29" x14ac:dyDescent="0.2">
      <c r="W101" s="62"/>
      <c r="X101" s="63"/>
    </row>
    <row r="102" spans="23:29" x14ac:dyDescent="0.2">
      <c r="W102" s="62"/>
      <c r="X102" s="63"/>
    </row>
    <row r="103" spans="23:29" x14ac:dyDescent="0.2">
      <c r="W103" s="62"/>
      <c r="X103" s="63"/>
    </row>
    <row r="104" spans="23:29" x14ac:dyDescent="0.2">
      <c r="W104" s="62"/>
      <c r="X104" s="63"/>
    </row>
    <row r="105" spans="23:29" x14ac:dyDescent="0.2">
      <c r="W105" s="62"/>
      <c r="X105" s="63"/>
    </row>
    <row r="106" spans="23:29" x14ac:dyDescent="0.2">
      <c r="W106" s="62"/>
      <c r="X106" s="63"/>
    </row>
    <row r="107" spans="23:29" x14ac:dyDescent="0.2">
      <c r="W107" s="62"/>
      <c r="X107" s="63"/>
    </row>
    <row r="108" spans="23:29" x14ac:dyDescent="0.2">
      <c r="W108" s="62"/>
      <c r="X108" s="63"/>
    </row>
    <row r="109" spans="23:29" x14ac:dyDescent="0.2">
      <c r="W109" s="62"/>
      <c r="X109" s="63"/>
    </row>
    <row r="110" spans="23:29" x14ac:dyDescent="0.2">
      <c r="W110" s="62"/>
      <c r="X110" s="63"/>
    </row>
    <row r="111" spans="23:29" x14ac:dyDescent="0.2">
      <c r="W111" s="62"/>
      <c r="X111" s="63"/>
    </row>
    <row r="112" spans="23:29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3" priority="3" operator="equal">
      <formula>FALSE</formula>
    </cfRule>
  </conditionalFormatting>
  <conditionalFormatting sqref="Y23:Y46">
    <cfRule type="cellIs" dxfId="12" priority="4" operator="equal">
      <formula>FALSE</formula>
    </cfRule>
  </conditionalFormatting>
  <conditionalFormatting sqref="M23:X23">
    <cfRule type="expression" dxfId="3" priority="2">
      <formula>ISNUMBER(MATCH($P23,$AC$23:$AC$99,0))</formula>
    </cfRule>
  </conditionalFormatting>
  <conditionalFormatting sqref="M24:X46">
    <cfRule type="expression" dxfId="1" priority="1">
      <formula>ISNUMBER(MATCH($P24,$AC$23:$AC$99,0))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5" t="str">
        <f>Currency&amp;"ON"</f>
        <v>GBPON</v>
      </c>
      <c r="J2" s="142" t="s">
        <v>39</v>
      </c>
      <c r="K2" s="143"/>
      <c r="L2" s="143"/>
      <c r="M2" s="144"/>
      <c r="N2" s="142" t="s">
        <v>40</v>
      </c>
      <c r="O2" s="143"/>
      <c r="P2" s="143"/>
      <c r="Q2" s="144"/>
    </row>
    <row r="3" spans="2:17" s="137" customFormat="1" ht="22.5" customHeight="1" thickBot="1" x14ac:dyDescent="0.3">
      <c r="B3" s="136" t="s">
        <v>41</v>
      </c>
      <c r="D3" s="136" t="s">
        <v>44</v>
      </c>
      <c r="E3" s="138" t="s">
        <v>45</v>
      </c>
      <c r="F3" s="158" t="s">
        <v>39</v>
      </c>
      <c r="H3" s="136" t="s">
        <v>44</v>
      </c>
      <c r="I3" s="138" t="s">
        <v>45</v>
      </c>
      <c r="J3" s="150" t="s">
        <v>30</v>
      </c>
      <c r="K3" s="151" t="s">
        <v>31</v>
      </c>
      <c r="L3" s="151" t="s">
        <v>32</v>
      </c>
      <c r="M3" s="152" t="s">
        <v>33</v>
      </c>
      <c r="N3" s="150" t="s">
        <v>30</v>
      </c>
      <c r="O3" s="153" t="s">
        <v>31</v>
      </c>
      <c r="P3" s="153" t="s">
        <v>32</v>
      </c>
      <c r="Q3" s="154" t="s">
        <v>33</v>
      </c>
    </row>
    <row r="4" spans="2:17" x14ac:dyDescent="0.2">
      <c r="B4" s="38"/>
      <c r="D4" s="41">
        <f>EvaluationDate</f>
        <v>42556</v>
      </c>
      <c r="E4" s="139">
        <f>_xll.qlInterestRateIndexValueDate(IndexON,D4)</f>
        <v>42556</v>
      </c>
      <c r="F4" s="156">
        <f>IFERROR(_xll.qlIndexFixing(IndexON,D4,TRUE,_xll.ohTrigger(RecalcTrigger,TriggerON)),NA())</f>
        <v>4.7874999999797385E-3</v>
      </c>
      <c r="H4" s="41">
        <f>EvaluationDate</f>
        <v>42556</v>
      </c>
      <c r="I4" s="139">
        <f>_xll.qlInterestRateIndexValueDate(Index1M,$H4)</f>
        <v>42556</v>
      </c>
      <c r="J4" s="145">
        <f>IFERROR(_xll.qlIndexFixing(Index1M,$H4,TRUE,_xll.ohTrigger(_xll.ohTrigger(RecalcTrigger,Trigger1M),Trigger1M)),NA())</f>
        <v>4.8479999999974785E-3</v>
      </c>
      <c r="K4" s="44">
        <f>IFERROR(_xll.qlIndexFixing(Index3M,H4,TRUE,_xll.ohTrigger(RecalcTrigger,Trigger3M)),NA())</f>
        <v>5.162999999999804E-3</v>
      </c>
      <c r="L4" s="44">
        <f>IFERROR(_xll.qlIndexFixing(Index6M,$H4,TRUE,_xll.ohTrigger(RecalcTrigger,Trigger6M)),NA())</f>
        <v>6.185000000000121E-3</v>
      </c>
      <c r="M4" s="146">
        <f>IFERROR(_xll.qlIndexFixing(Index1Y,$H4,TRUE,_xll.ohTrigger(RecalcTrigger,Trigger1Y)),NA())</f>
        <v>8.4590000000002163E-3</v>
      </c>
      <c r="N4" s="145">
        <f>IFERROR(_xll.qlIndexFixing(ONIndex1M,I4,TRUE,_xll.ohTrigger(RecalcTrigger,Trigger1M)),NA())</f>
        <v>5.4578178108311004E-3</v>
      </c>
      <c r="O4" s="44">
        <f>IFERROR(_xll.qlIndexFixing(ONIndex3M,I4,TRUE,_xll.ohTrigger(RecalcTrigger,Trigger3M)),NA())</f>
        <v>8.2232440649943062E-3</v>
      </c>
      <c r="P4" s="44">
        <f>IFERROR(_xll.qlIndexFixing(ONIndex6M,I4,TRUE,_xll.ohTrigger(RecalcTrigger,Trigger6M)),NA())</f>
        <v>1.2659226864951689E-2</v>
      </c>
      <c r="Q4" s="146">
        <f>IFERROR(_xll.qlIndexFixing(ONIndex1Y,I4,TRUE,_xll.ohTrigger(RecalcTrigger,Trigger1Y)),NA())</f>
        <v>1.3925150591570512E-2</v>
      </c>
    </row>
    <row r="5" spans="2:17" x14ac:dyDescent="0.2">
      <c r="B5" s="39" t="s">
        <v>17</v>
      </c>
      <c r="D5" s="42">
        <f>_xll.qlCalendarAdvance(Calendar,$D4,B5,"f",FALSE)</f>
        <v>42557</v>
      </c>
      <c r="E5" s="140">
        <f>_xll.qlInterestRateIndexValueDate(IndexON,D5)</f>
        <v>42557</v>
      </c>
      <c r="F5" s="156">
        <f>IFERROR(_xll.qlIndexFixing(IndexON,D5,TRUE,_xll.ohTrigger(RecalcTrigger,TriggerON)),NA())</f>
        <v>4.7546817369303884E-3</v>
      </c>
      <c r="H5" s="42">
        <f>_xll.qlCalendarAdvance(Calendar,$H4,B5,"f",FALSE)</f>
        <v>42557</v>
      </c>
      <c r="I5" s="140">
        <f>_xll.qlInterestRateIndexValueDate(Index1M,$H5)</f>
        <v>42557</v>
      </c>
      <c r="J5" s="145">
        <f>IFERROR(_xll.qlIndexFixing(Index1M,$H5,TRUE,_xll.ohTrigger(RecalcTrigger,Trigger1M)),NA())</f>
        <v>4.702736678327428E-3</v>
      </c>
      <c r="K5" s="44">
        <f>IFERROR(_xll.qlIndexFixing(Index3M,H5,TRUE,_xll.ohTrigger(RecalcTrigger,Trigger3M)),NA())</f>
        <v>5.109553847187847E-3</v>
      </c>
      <c r="L5" s="44">
        <f>IFERROR(_xll.qlIndexFixing(Index6M,$H5,TRUE,_xll.ohTrigger(RecalcTrigger,Trigger6M)),NA())</f>
        <v>6.1365194747958996E-3</v>
      </c>
      <c r="M5" s="146">
        <f>IFERROR(_xll.qlIndexFixing(Index1Y,$H5,TRUE,_xll.ohTrigger(RecalcTrigger,Trigger1Y)),NA())</f>
        <v>8.4192427991076624E-3</v>
      </c>
      <c r="N5" s="145">
        <f>IFERROR(_xll.qlIndexFixing(ONIndex1M,I5,TRUE,_xll.ohTrigger(RecalcTrigger,Trigger1M)),NA())</f>
        <v>5.4540004112191287E-3</v>
      </c>
      <c r="O5" s="44">
        <f>IFERROR(_xll.qlIndexFixing(ONIndex3M,I5,TRUE,_xll.ohTrigger(RecalcTrigger,Trigger3M)),NA())</f>
        <v>8.2184719888223068E-3</v>
      </c>
      <c r="P5" s="44">
        <f>IFERROR(_xll.qlIndexFixing(ONIndex6M,I5,TRUE,_xll.ohTrigger(RecalcTrigger,Trigger6M)),NA())</f>
        <v>1.2653027963333008E-2</v>
      </c>
      <c r="Q5" s="146">
        <f>IFERROR(_xll.qlIndexFixing(ONIndex1Y,I5,TRUE,_xll.ohTrigger(RecalcTrigger,Trigger1Y)),NA())</f>
        <v>1.3921366562359427E-2</v>
      </c>
    </row>
    <row r="6" spans="2:17" x14ac:dyDescent="0.2">
      <c r="B6" s="39" t="s">
        <v>17</v>
      </c>
      <c r="D6" s="42">
        <f>_xll.qlCalendarAdvance(Calendar,$D5,B6,"f",FALSE)</f>
        <v>42558</v>
      </c>
      <c r="E6" s="140">
        <f>_xll.qlInterestRateIndexValueDate(IndexON,D6)</f>
        <v>42558</v>
      </c>
      <c r="F6" s="156">
        <f>IFERROR(_xll.qlIndexFixing(IndexON,D6,TRUE,_xll.ohTrigger(RecalcTrigger,TriggerON)),NA())</f>
        <v>4.6933985007713286E-3</v>
      </c>
      <c r="H6" s="42">
        <f>_xll.qlCalendarAdvance(Calendar,$H5,B6,"f",FALSE)</f>
        <v>42558</v>
      </c>
      <c r="I6" s="140">
        <f>_xll.qlInterestRateIndexValueDate(Index1M,$H6)</f>
        <v>42558</v>
      </c>
      <c r="J6" s="145">
        <f>IFERROR(_xll.qlIndexFixing(Index1M,$H6,TRUE,_xll.ohTrigger(RecalcTrigger,Trigger1M)),NA())</f>
        <v>4.6791897680379876E-3</v>
      </c>
      <c r="K6" s="44">
        <f>IFERROR(_xll.qlIndexFixing(Index3M,H6,TRUE,_xll.ohTrigger(RecalcTrigger,Trigger3M)),NA())</f>
        <v>5.0559024572063961E-3</v>
      </c>
      <c r="L6" s="44">
        <f>IFERROR(_xll.qlIndexFixing(Index6M,$H6,TRUE,_xll.ohTrigger(RecalcTrigger,Trigger6M)),NA())</f>
        <v>6.0640764242091806E-3</v>
      </c>
      <c r="M6" s="146">
        <f>IFERROR(_xll.qlIndexFixing(Index1Y,$H6,TRUE,_xll.ohTrigger(RecalcTrigger,Trigger1Y)),NA())</f>
        <v>8.3770390539950057E-3</v>
      </c>
      <c r="N6" s="145">
        <f>IFERROR(_xll.qlIndexFixing(ONIndex1M,I6,TRUE,_xll.ohTrigger(RecalcTrigger,Trigger1M)),NA())</f>
        <v>5.4463656121572779E-3</v>
      </c>
      <c r="O6" s="44">
        <f>IFERROR(_xll.qlIndexFixing(ONIndex3M,I6,TRUE,_xll.ohTrigger(RecalcTrigger,Trigger3M)),NA())</f>
        <v>8.2089278366404006E-3</v>
      </c>
      <c r="P6" s="44">
        <f>IFERROR(_xll.qlIndexFixing(ONIndex6M,I6,TRUE,_xll.ohTrigger(RecalcTrigger,Trigger6M)),NA())</f>
        <v>1.2640630160581923E-2</v>
      </c>
      <c r="Q6" s="146">
        <f>IFERROR(_xll.qlIndexFixing(ONIndex1Y,I6,TRUE,_xll.ohTrigger(RecalcTrigger,Trigger1Y)),NA())</f>
        <v>1.3913798504018304E-2</v>
      </c>
    </row>
    <row r="7" spans="2:17" x14ac:dyDescent="0.2">
      <c r="B7" s="39" t="s">
        <v>17</v>
      </c>
      <c r="D7" s="42">
        <f>_xll.qlCalendarAdvance(Calendar,$D6,B7,"f",FALSE)</f>
        <v>42559</v>
      </c>
      <c r="E7" s="140">
        <f>_xll.qlInterestRateIndexValueDate(IndexON,D7)</f>
        <v>42559</v>
      </c>
      <c r="F7" s="156">
        <f>IFERROR(_xll.qlIndexFixing(IndexON,D7,TRUE,_xll.ohTrigger(RecalcTrigger,TriggerON)),NA())</f>
        <v>4.4796315630898E-3</v>
      </c>
      <c r="H7" s="42">
        <f>_xll.qlCalendarAdvance(Calendar,$H6,B7,"f",FALSE)</f>
        <v>42559</v>
      </c>
      <c r="I7" s="140">
        <f>_xll.qlInterestRateIndexValueDate(Index1M,$H7)</f>
        <v>42559</v>
      </c>
      <c r="J7" s="145">
        <f>IFERROR(_xll.qlIndexFixing(Index1M,$H7,TRUE,_xll.ohTrigger(RecalcTrigger,Trigger1M)),NA())</f>
        <v>4.6543727097097193E-3</v>
      </c>
      <c r="K7" s="44">
        <f>IFERROR(_xll.qlIndexFixing(Index3M,H7,TRUE,_xll.ohTrigger(RecalcTrigger,Trigger3M)),NA())</f>
        <v>4.9645087017435394E-3</v>
      </c>
      <c r="L7" s="44">
        <f>IFERROR(_xll.qlIndexFixing(Index6M,$H7,TRUE,_xll.ohTrigger(RecalcTrigger,Trigger6M)),NA())</f>
        <v>6.028318713182758E-3</v>
      </c>
      <c r="M7" s="146">
        <f>IFERROR(_xll.qlIndexFixing(Index1Y,$H7,TRUE,_xll.ohTrigger(RecalcTrigger,Trigger1Y)),NA())</f>
        <v>8.2689769566119623E-3</v>
      </c>
      <c r="N7" s="145">
        <f>IFERROR(_xll.qlIndexFixing(ONIndex1M,I7,TRUE,_xll.ohTrigger(RecalcTrigger,Trigger1M)),NA())</f>
        <v>5.4184517853650424E-3</v>
      </c>
      <c r="O7" s="44">
        <f>IFERROR(_xll.qlIndexFixing(ONIndex3M,I7,TRUE,_xll.ohTrigger(RecalcTrigger,Trigger3M)),NA())</f>
        <v>8.1741156654535629E-3</v>
      </c>
      <c r="P7" s="44">
        <f>IFERROR(_xll.qlIndexFixing(ONIndex6M,I7,TRUE,_xll.ohTrigger(RecalcTrigger,Trigger6M)),NA())</f>
        <v>1.2595606184651794E-2</v>
      </c>
      <c r="Q7" s="146">
        <f>IFERROR(_xll.qlIndexFixing(ONIndex1Y,I7,TRUE,_xll.ohTrigger(RecalcTrigger,Trigger1Y)),NA())</f>
        <v>1.3886577245413314E-2</v>
      </c>
    </row>
    <row r="8" spans="2:17" x14ac:dyDescent="0.2">
      <c r="B8" s="39" t="s">
        <v>17</v>
      </c>
      <c r="D8" s="42">
        <f>_xll.qlCalendarAdvance(Calendar,$D7,B8,"f",FALSE)</f>
        <v>42562</v>
      </c>
      <c r="E8" s="140">
        <f>_xll.qlInterestRateIndexValueDate(IndexON,D8)</f>
        <v>42562</v>
      </c>
      <c r="F8" s="156">
        <f>IFERROR(_xll.qlIndexFixing(IndexON,D8,TRUE,_xll.ohTrigger(RecalcTrigger,TriggerON)),NA())</f>
        <v>4.1744993991965629E-3</v>
      </c>
      <c r="H8" s="42">
        <f>_xll.qlCalendarAdvance(Calendar,$H7,B8,"f",FALSE)</f>
        <v>42562</v>
      </c>
      <c r="I8" s="140">
        <f>_xll.qlInterestRateIndexValueDate(Index1M,$H8)</f>
        <v>42562</v>
      </c>
      <c r="J8" s="145">
        <f>IFERROR(_xll.qlIndexFixing(Index1M,$H8,TRUE,_xll.ohTrigger(RecalcTrigger,Trigger1M)),NA())</f>
        <v>4.4331938090888092E-3</v>
      </c>
      <c r="K8" s="44">
        <f>IFERROR(_xll.qlIndexFixing(Index3M,H8,TRUE,_xll.ohTrigger(RecalcTrigger,Trigger3M)),NA())</f>
        <v>4.8403608832925738E-3</v>
      </c>
      <c r="L8" s="44">
        <f>IFERROR(_xll.qlIndexFixing(Index6M,$H8,TRUE,_xll.ohTrigger(RecalcTrigger,Trigger6M)),NA())</f>
        <v>5.8974838498878461E-3</v>
      </c>
      <c r="M8" s="146">
        <f>IFERROR(_xll.qlIndexFixing(Index1Y,$H8,TRUE,_xll.ohTrigger(RecalcTrigger,Trigger1Y)),NA())</f>
        <v>8.187304362115233E-3</v>
      </c>
      <c r="N8" s="145">
        <f>IFERROR(_xll.qlIndexFixing(ONIndex1M,I8,TRUE,_xll.ohTrigger(RecalcTrigger,Trigger1M)),NA())</f>
        <v>5.3776524272464155E-3</v>
      </c>
      <c r="O8" s="44">
        <f>IFERROR(_xll.qlIndexFixing(ONIndex3M,I8,TRUE,_xll.ohTrigger(RecalcTrigger,Trigger3M)),NA())</f>
        <v>8.1230304785928631E-3</v>
      </c>
      <c r="P8" s="44">
        <f>IFERROR(_xll.qlIndexFixing(ONIndex6M,I8,TRUE,_xll.ohTrigger(RecalcTrigger,Trigger6M)),NA())</f>
        <v>1.2529049954543847E-2</v>
      </c>
      <c r="Q8" s="146">
        <f>IFERROR(_xll.qlIndexFixing(ONIndex1Y,I8,TRUE,_xll.ohTrigger(RecalcTrigger,Trigger1Y)),NA())</f>
        <v>1.3845685986404455E-2</v>
      </c>
    </row>
    <row r="9" spans="2:17" x14ac:dyDescent="0.2">
      <c r="B9" s="39" t="s">
        <v>17</v>
      </c>
      <c r="D9" s="42">
        <f>_xll.qlCalendarAdvance(Calendar,$D8,B9,"f",FALSE)</f>
        <v>42563</v>
      </c>
      <c r="E9" s="140">
        <f>_xll.qlInterestRateIndexValueDate(IndexON,D9)</f>
        <v>42563</v>
      </c>
      <c r="F9" s="156">
        <f>IFERROR(_xll.qlIndexFixing(IndexON,D9,TRUE,_xll.ohTrigger(RecalcTrigger,TriggerON)),NA())</f>
        <v>3.9842263807021716E-3</v>
      </c>
      <c r="H9" s="42">
        <f>_xll.qlCalendarAdvance(Calendar,$H8,B9,"f",FALSE)</f>
        <v>42563</v>
      </c>
      <c r="I9" s="140">
        <f>_xll.qlInterestRateIndexValueDate(Index1M,$H9)</f>
        <v>42563</v>
      </c>
      <c r="J9" s="145">
        <f>IFERROR(_xll.qlIndexFixing(Index1M,$H9,TRUE,_xll.ohTrigger(RecalcTrigger,Trigger1M)),NA())</f>
        <v>4.3545229565275069E-3</v>
      </c>
      <c r="K9" s="44">
        <f>IFERROR(_xll.qlIndexFixing(Index3M,H9,TRUE,_xll.ohTrigger(RecalcTrigger,Trigger3M)),NA())</f>
        <v>4.7865205493441178E-3</v>
      </c>
      <c r="L9" s="44">
        <f>IFERROR(_xll.qlIndexFixing(Index6M,$H9,TRUE,_xll.ohTrigger(RecalcTrigger,Trigger6M)),NA())</f>
        <v>5.8506101763041484E-3</v>
      </c>
      <c r="M9" s="146">
        <f>IFERROR(_xll.qlIndexFixing(Index1Y,$H9,TRUE,_xll.ohTrigger(RecalcTrigger,Trigger1Y)),NA())</f>
        <v>8.1355270234668708E-3</v>
      </c>
      <c r="N9" s="145">
        <f>IFERROR(_xll.qlIndexFixing(ONIndex1M,I9,TRUE,_xll.ohTrigger(RecalcTrigger,Trigger1M)),NA())</f>
        <v>5.3509306366084086E-3</v>
      </c>
      <c r="O9" s="44">
        <f>IFERROR(_xll.qlIndexFixing(ONIndex3M,I9,TRUE,_xll.ohTrigger(RecalcTrigger,Trigger3M)),NA())</f>
        <v>8.0896259560059303E-3</v>
      </c>
      <c r="P9" s="44">
        <f>IFERROR(_xll.qlIndexFixing(ONIndex6M,I9,TRUE,_xll.ohTrigger(RecalcTrigger,Trigger6M)),NA())</f>
        <v>1.248565766144849E-2</v>
      </c>
      <c r="Q9" s="146">
        <f>IFERROR(_xll.qlIndexFixing(ONIndex1Y,I9,TRUE,_xll.ohTrigger(RecalcTrigger,Trigger1Y)),NA())</f>
        <v>1.3819197788572657E-2</v>
      </c>
    </row>
    <row r="10" spans="2:17" x14ac:dyDescent="0.2">
      <c r="B10" s="39" t="s">
        <v>17</v>
      </c>
      <c r="D10" s="42">
        <f>_xll.qlCalendarAdvance(Calendar,$D9,B10,"f",FALSE)</f>
        <v>42564</v>
      </c>
      <c r="E10" s="140">
        <f>_xll.qlInterestRateIndexValueDate(IndexON,D10)</f>
        <v>42564</v>
      </c>
      <c r="F10" s="156">
        <f>IFERROR(_xll.qlIndexFixing(IndexON,D10,TRUE,_xll.ohTrigger(RecalcTrigger,TriggerON)),NA())</f>
        <v>3.8060426053965202E-3</v>
      </c>
      <c r="H10" s="42">
        <f>_xll.qlCalendarAdvance(Calendar,$H9,B10,"f",FALSE)</f>
        <v>42564</v>
      </c>
      <c r="I10" s="140">
        <f>_xll.qlInterestRateIndexValueDate(Index1M,$H10)</f>
        <v>42564</v>
      </c>
      <c r="J10" s="145">
        <f>IFERROR(_xll.qlIndexFixing(Index1M,$H10,TRUE,_xll.ohTrigger(RecalcTrigger,Trigger1M)),NA())</f>
        <v>4.1798101086216463E-3</v>
      </c>
      <c r="K10" s="44">
        <f>IFERROR(_xll.qlIndexFixing(Index3M,H10,TRUE,_xll.ohTrigger(RecalcTrigger,Trigger3M)),NA())</f>
        <v>4.7328098538268583E-3</v>
      </c>
      <c r="L10" s="44">
        <f>IFERROR(_xll.qlIndexFixing(Index6M,$H10,TRUE,_xll.ohTrigger(RecalcTrigger,Trigger6M)),NA())</f>
        <v>5.8041343209841081E-3</v>
      </c>
      <c r="M10" s="146">
        <f>IFERROR(_xll.qlIndexFixing(Index1Y,$H10,TRUE,_xll.ohTrigger(RecalcTrigger,Trigger1Y)),NA())</f>
        <v>8.0823666363774027E-3</v>
      </c>
      <c r="N10" s="145">
        <f>IFERROR(_xll.qlIndexFixing(ONIndex1M,I10,TRUE,_xll.ohTrigger(RecalcTrigger,Trigger1M)),NA())</f>
        <v>5.3203914497623739E-3</v>
      </c>
      <c r="O10" s="44">
        <f>IFERROR(_xll.qlIndexFixing(ONIndex3M,I10,TRUE,_xll.ohTrigger(RecalcTrigger,Trigger3M)),NA())</f>
        <v>8.0514493623529138E-3</v>
      </c>
      <c r="P10" s="44">
        <f>IFERROR(_xll.qlIndexFixing(ONIndex6M,I10,TRUE,_xll.ohTrigger(RecalcTrigger,Trigger6M)),NA())</f>
        <v>1.2436066475568497E-2</v>
      </c>
      <c r="Q10" s="146">
        <f>IFERROR(_xll.qlIndexFixing(ONIndex1Y,I10,TRUE,_xll.ohTrigger(RecalcTrigger,Trigger1Y)),NA())</f>
        <v>1.3788925564771626E-2</v>
      </c>
    </row>
    <row r="11" spans="2:17" x14ac:dyDescent="0.2">
      <c r="B11" s="39" t="s">
        <v>17</v>
      </c>
      <c r="D11" s="42">
        <f>_xll.qlCalendarAdvance(Calendar,$D10,B11,"f",FALSE)</f>
        <v>42565</v>
      </c>
      <c r="E11" s="140">
        <f>_xll.qlInterestRateIndexValueDate(IndexON,D11)</f>
        <v>42565</v>
      </c>
      <c r="F11" s="156">
        <f>IFERROR(_xll.qlIndexFixing(IndexON,D11,TRUE,_xll.ohTrigger(RecalcTrigger,TriggerON)),NA())</f>
        <v>3.6478411986085035E-3</v>
      </c>
      <c r="H11" s="42">
        <f>_xll.qlCalendarAdvance(Calendar,$H10,B11,"f",FALSE)</f>
        <v>42565</v>
      </c>
      <c r="I11" s="140">
        <f>_xll.qlInterestRateIndexValueDate(Index1M,$H11)</f>
        <v>42565</v>
      </c>
      <c r="J11" s="145">
        <f>IFERROR(_xll.qlIndexFixing(Index1M,$H11,TRUE,_xll.ohTrigger(RecalcTrigger,Trigger1M)),NA())</f>
        <v>4.1441065354941298E-3</v>
      </c>
      <c r="K11" s="44">
        <f>IFERROR(_xll.qlIndexFixing(Index3M,H11,TRUE,_xll.ohTrigger(RecalcTrigger,Trigger3M)),NA())</f>
        <v>4.679284598772742E-3</v>
      </c>
      <c r="L11" s="44">
        <f>IFERROR(_xll.qlIndexFixing(Index6M,$H11,TRUE,_xll.ohTrigger(RecalcTrigger,Trigger6M)),NA())</f>
        <v>5.7396941408973598E-3</v>
      </c>
      <c r="M11" s="146">
        <f>IFERROR(_xll.qlIndexFixing(Index1Y,$H11,TRUE,_xll.ohTrigger(RecalcTrigger,Trigger1Y)),NA())</f>
        <v>8.0280003581330028E-3</v>
      </c>
      <c r="N11" s="145">
        <f>IFERROR(_xll.qlIndexFixing(ONIndex1M,I11,TRUE,_xll.ohTrigger(RecalcTrigger,Trigger1M)),NA())</f>
        <v>5.2860348675998203E-3</v>
      </c>
      <c r="O11" s="44">
        <f>IFERROR(_xll.qlIndexFixing(ONIndex3M,I11,TRUE,_xll.ohTrigger(RecalcTrigger,Trigger3M)),NA())</f>
        <v>8.0085006993357855E-3</v>
      </c>
      <c r="P11" s="44">
        <f>IFERROR(_xll.qlIndexFixing(ONIndex6M,I11,TRUE,_xll.ohTrigger(RecalcTrigger,Trigger6M)),NA())</f>
        <v>1.2380276399578394E-2</v>
      </c>
      <c r="Q11" s="146">
        <f>IFERROR(_xll.qlIndexFixing(ONIndex1Y,I11,TRUE,_xll.ohTrigger(RecalcTrigger,Trigger1Y)),NA())</f>
        <v>1.3754869316054963E-2</v>
      </c>
    </row>
    <row r="12" spans="2:17" x14ac:dyDescent="0.2">
      <c r="B12" s="39" t="s">
        <v>17</v>
      </c>
      <c r="D12" s="42">
        <f>_xll.qlCalendarAdvance(Calendar,$D11,B12,"f",FALSE)</f>
        <v>42566</v>
      </c>
      <c r="E12" s="140">
        <f>_xll.qlInterestRateIndexValueDate(IndexON,D12)</f>
        <v>42566</v>
      </c>
      <c r="F12" s="156">
        <f>IFERROR(_xll.qlIndexFixing(IndexON,D12,TRUE,_xll.ohTrigger(RecalcTrigger,TriggerON)),NA())</f>
        <v>3.3980777805383187E-3</v>
      </c>
      <c r="H12" s="42">
        <f>_xll.qlCalendarAdvance(Calendar,$H11,B12,"f",FALSE)</f>
        <v>42566</v>
      </c>
      <c r="I12" s="140">
        <f>_xll.qlInterestRateIndexValueDate(Index1M,$H12)</f>
        <v>42566</v>
      </c>
      <c r="J12" s="145">
        <f>IFERROR(_xll.qlIndexFixing(Index1M,$H12,TRUE,_xll.ohTrigger(RecalcTrigger,Trigger1M)),NA())</f>
        <v>4.1072106558815236E-3</v>
      </c>
      <c r="K12" s="44">
        <f>IFERROR(_xll.qlIndexFixing(Index3M,H12,TRUE,_xll.ohTrigger(RecalcTrigger,Trigger3M)),NA())</f>
        <v>4.5932152166318976E-3</v>
      </c>
      <c r="L12" s="44">
        <f>IFERROR(_xll.qlIndexFixing(Index6M,$H12,TRUE,_xll.ohTrigger(RecalcTrigger,Trigger6M)),NA())</f>
        <v>5.703605643539735E-3</v>
      </c>
      <c r="M12" s="146">
        <f>IFERROR(_xll.qlIndexFixing(Index1Y,$H12,TRUE,_xll.ohTrigger(RecalcTrigger,Trigger1Y)),NA())</f>
        <v>7.8918333307641548E-3</v>
      </c>
      <c r="N12" s="145">
        <f>IFERROR(_xll.qlIndexFixing(ONIndex1M,I12,TRUE,_xll.ohTrigger(RecalcTrigger,Trigger1M)),NA())</f>
        <v>5.2046712696218753E-3</v>
      </c>
      <c r="O12" s="44">
        <f>IFERROR(_xll.qlIndexFixing(ONIndex3M,I12,TRUE,_xll.ohTrigger(RecalcTrigger,Trigger3M)),NA())</f>
        <v>7.9068677587930871E-3</v>
      </c>
      <c r="P12" s="44">
        <f>IFERROR(_xll.qlIndexFixing(ONIndex6M,I12,TRUE,_xll.ohTrigger(RecalcTrigger,Trigger6M)),NA())</f>
        <v>1.2248444293215812E-2</v>
      </c>
      <c r="Q12" s="146">
        <f>IFERROR(_xll.qlIndexFixing(ONIndex1Y,I12,TRUE,_xll.ohTrigger(RecalcTrigger,Trigger1Y)),NA())</f>
        <v>1.3674655692130038E-2</v>
      </c>
    </row>
    <row r="13" spans="2:17" x14ac:dyDescent="0.2">
      <c r="B13" s="39" t="s">
        <v>17</v>
      </c>
      <c r="D13" s="42">
        <f>_xll.qlCalendarAdvance(Calendar,$D12,B13,"f",FALSE)</f>
        <v>42569</v>
      </c>
      <c r="E13" s="140">
        <f>_xll.qlInterestRateIndexValueDate(IndexON,D13)</f>
        <v>42569</v>
      </c>
      <c r="F13" s="156">
        <f>IFERROR(_xll.qlIndexFixing(IndexON,D13,TRUE,_xll.ohTrigger(RecalcTrigger,TriggerON)),NA())</f>
        <v>3.2148587851055233E-3</v>
      </c>
      <c r="H13" s="42">
        <f>_xll.qlCalendarAdvance(Calendar,$H12,B13,"f",FALSE)</f>
        <v>42569</v>
      </c>
      <c r="I13" s="140">
        <f>_xll.qlInterestRateIndexValueDate(Index1M,$H13)</f>
        <v>42569</v>
      </c>
      <c r="J13" s="145">
        <f>IFERROR(_xll.qlIndexFixing(Index1M,$H13,TRUE,_xll.ohTrigger(RecalcTrigger,Trigger1M)),NA())</f>
        <v>3.8482492946567692E-3</v>
      </c>
      <c r="K13" s="44">
        <f>IFERROR(_xll.qlIndexFixing(Index3M,H13,TRUE,_xll.ohTrigger(RecalcTrigger,Trigger3M)),NA())</f>
        <v>4.4681539199913252E-3</v>
      </c>
      <c r="L13" s="44">
        <f>IFERROR(_xll.qlIndexFixing(Index6M,$H13,TRUE,_xll.ohTrigger(RecalcTrigger,Trigger6M)),NA())</f>
        <v>5.5790219949955651E-3</v>
      </c>
      <c r="M13" s="146">
        <f>IFERROR(_xll.qlIndexFixing(Index1Y,$H13,TRUE,_xll.ohTrigger(RecalcTrigger,Trigger1Y)),NA())</f>
        <v>7.8020182716516118E-3</v>
      </c>
      <c r="N13" s="145">
        <f>IFERROR(_xll.qlIndexFixing(ONIndex1M,I13,TRUE,_xll.ohTrigger(RecalcTrigger,Trigger1M)),NA())</f>
        <v>5.1104346090447006E-3</v>
      </c>
      <c r="O13" s="44">
        <f>IFERROR(_xll.qlIndexFixing(ONIndex3M,I13,TRUE,_xll.ohTrigger(RecalcTrigger,Trigger3M)),NA())</f>
        <v>7.7889853895296568E-3</v>
      </c>
      <c r="P13" s="44">
        <f>IFERROR(_xll.qlIndexFixing(ONIndex6M,I13,TRUE,_xll.ohTrigger(RecalcTrigger,Trigger6M)),NA())</f>
        <v>1.2095127255382643E-2</v>
      </c>
      <c r="Q13" s="146">
        <f>IFERROR(_xll.qlIndexFixing(ONIndex1Y,I13,TRUE,_xll.ohTrigger(RecalcTrigger,Trigger1Y)),NA())</f>
        <v>1.3580804094319721E-2</v>
      </c>
    </row>
    <row r="14" spans="2:17" x14ac:dyDescent="0.2">
      <c r="B14" s="39" t="s">
        <v>17</v>
      </c>
      <c r="D14" s="42">
        <f>_xll.qlCalendarAdvance(Calendar,$D13,B14,"f",FALSE)</f>
        <v>42570</v>
      </c>
      <c r="E14" s="140">
        <f>_xll.qlInterestRateIndexValueDate(IndexON,D14)</f>
        <v>42570</v>
      </c>
      <c r="F14" s="156">
        <f>IFERROR(_xll.qlIndexFixing(IndexON,D14,TRUE,_xll.ohTrigger(RecalcTrigger,TriggerON)),NA())</f>
        <v>3.1530945695812385E-3</v>
      </c>
      <c r="H14" s="42">
        <f>_xll.qlCalendarAdvance(Calendar,$H13,B14,"f",FALSE)</f>
        <v>42570</v>
      </c>
      <c r="I14" s="140">
        <f>_xll.qlInterestRateIndexValueDate(Index1M,$H14)</f>
        <v>42570</v>
      </c>
      <c r="J14" s="145">
        <f>IFERROR(_xll.qlIndexFixing(Index1M,$H14,TRUE,_xll.ohTrigger(RecalcTrigger,Trigger1M)),NA())</f>
        <v>3.7605179982482377E-3</v>
      </c>
      <c r="K14" s="44">
        <f>IFERROR(_xll.qlIndexFixing(Index3M,H14,TRUE,_xll.ohTrigger(RecalcTrigger,Trigger3M)),NA())</f>
        <v>4.416392794421865E-3</v>
      </c>
      <c r="L14" s="44">
        <f>IFERROR(_xll.qlIndexFixing(Index6M,$H14,TRUE,_xll.ohTrigger(RecalcTrigger,Trigger6M)),NA())</f>
        <v>5.5357128128768543E-3</v>
      </c>
      <c r="M14" s="146">
        <f>IFERROR(_xll.qlIndexFixing(Index1Y,$H14,TRUE,_xll.ohTrigger(RecalcTrigger,Trigger1Y)),NA())</f>
        <v>7.7442786661368057E-3</v>
      </c>
      <c r="N14" s="145">
        <f>IFERROR(_xll.qlIndexFixing(ONIndex1M,I14,TRUE,_xll.ohTrigger(RecalcTrigger,Trigger1M)),NA())</f>
        <v>5.0569910689401976E-3</v>
      </c>
      <c r="O14" s="44">
        <f>IFERROR(_xll.qlIndexFixing(ONIndex3M,I14,TRUE,_xll.ohTrigger(RecalcTrigger,Trigger3M)),NA())</f>
        <v>7.722176408382353E-3</v>
      </c>
      <c r="P14" s="44">
        <f>IFERROR(_xll.qlIndexFixing(ONIndex6M,I14,TRUE,_xll.ohTrigger(RecalcTrigger,Trigger6M)),NA())</f>
        <v>1.2008342777388714E-2</v>
      </c>
      <c r="Q14" s="146">
        <f>IFERROR(_xll.qlIndexFixing(ONIndex1Y,I14,TRUE,_xll.ohTrigger(RecalcTrigger,Trigger1Y)),NA())</f>
        <v>1.3527827738936127E-2</v>
      </c>
    </row>
    <row r="15" spans="2:17" x14ac:dyDescent="0.2">
      <c r="B15" s="39" t="s">
        <v>17</v>
      </c>
      <c r="D15" s="42">
        <f>_xll.qlCalendarAdvance(Calendar,$D14,B15,"f",FALSE)</f>
        <v>42571</v>
      </c>
      <c r="E15" s="140">
        <f>_xll.qlInterestRateIndexValueDate(IndexON,D15)</f>
        <v>42571</v>
      </c>
      <c r="F15" s="156">
        <f>IFERROR(_xll.qlIndexFixing(IndexON,D15,TRUE,_xll.ohTrigger(RecalcTrigger,TriggerON)),NA())</f>
        <v>3.0939409858943279E-3</v>
      </c>
      <c r="H15" s="42">
        <f>_xll.qlCalendarAdvance(Calendar,$H14,B15,"f",FALSE)</f>
        <v>42571</v>
      </c>
      <c r="I15" s="140">
        <f>_xll.qlInterestRateIndexValueDate(Index1M,$H15)</f>
        <v>42571</v>
      </c>
      <c r="J15" s="145">
        <f>IFERROR(_xll.qlIndexFixing(Index1M,$H15,TRUE,_xll.ohTrigger(RecalcTrigger,Trigger1M)),NA())</f>
        <v>3.585962760346284E-3</v>
      </c>
      <c r="K15" s="44">
        <f>IFERROR(_xll.qlIndexFixing(Index3M,H15,TRUE,_xll.ohTrigger(RecalcTrigger,Trigger3M)),NA())</f>
        <v>4.3651518601137739E-3</v>
      </c>
      <c r="L15" s="44">
        <f>IFERROR(_xll.qlIndexFixing(Index6M,$H15,TRUE,_xll.ohTrigger(RecalcTrigger,Trigger6M)),NA())</f>
        <v>5.4930613428067227E-3</v>
      </c>
      <c r="M15" s="146">
        <f>IFERROR(_xll.qlIndexFixing(Index1Y,$H15,TRUE,_xll.ohTrigger(RecalcTrigger,Trigger1Y)),NA())</f>
        <v>7.6863953542103403E-3</v>
      </c>
      <c r="N15" s="145">
        <f>IFERROR(_xll.qlIndexFixing(ONIndex1M,I15,TRUE,_xll.ohTrigger(RecalcTrigger,Trigger1M)),NA())</f>
        <v>4.9997301417048501E-3</v>
      </c>
      <c r="O15" s="44">
        <f>IFERROR(_xll.qlIndexFixing(ONIndex3M,I15,TRUE,_xll.ohTrigger(RecalcTrigger,Trigger3M)),NA())</f>
        <v>7.6505953706762497E-3</v>
      </c>
      <c r="P15" s="44">
        <f>IFERROR(_xll.qlIndexFixing(ONIndex6M,I15,TRUE,_xll.ohTrigger(RecalcTrigger,Trigger6M)),NA())</f>
        <v>1.1915359431086125E-2</v>
      </c>
      <c r="Q15" s="146">
        <f>IFERROR(_xll.qlIndexFixing(ONIndex1Y,I15,TRUE,_xll.ohTrigger(RecalcTrigger,Trigger1Y)),NA())</f>
        <v>1.3471067366660483E-2</v>
      </c>
    </row>
    <row r="16" spans="2:17" x14ac:dyDescent="0.2">
      <c r="B16" s="39" t="s">
        <v>17</v>
      </c>
      <c r="D16" s="42">
        <f>_xll.qlCalendarAdvance(Calendar,$D15,B16,"f",FALSE)</f>
        <v>42572</v>
      </c>
      <c r="E16" s="140">
        <f>_xll.qlInterestRateIndexValueDate(IndexON,D16)</f>
        <v>42572</v>
      </c>
      <c r="F16" s="156">
        <f>IFERROR(_xll.qlIndexFixing(IndexON,D16,TRUE,_xll.ohTrigger(RecalcTrigger,TriggerON)),NA())</f>
        <v>3.0339237071486114E-3</v>
      </c>
      <c r="H16" s="42">
        <f>_xll.qlCalendarAdvance(Calendar,$H15,B16,"f",FALSE)</f>
        <v>42572</v>
      </c>
      <c r="I16" s="140">
        <f>_xll.qlInterestRateIndexValueDate(Index1M,$H16)</f>
        <v>42572</v>
      </c>
      <c r="J16" s="145">
        <f>IFERROR(_xll.qlIndexFixing(Index1M,$H16,TRUE,_xll.ohTrigger(RecalcTrigger,Trigger1M)),NA())</f>
        <v>3.5417340153954049E-3</v>
      </c>
      <c r="K16" s="44">
        <f>IFERROR(_xll.qlIndexFixing(Index3M,H16,TRUE,_xll.ohTrigger(RecalcTrigger,Trigger3M)),NA())</f>
        <v>4.3144868990990671E-3</v>
      </c>
      <c r="L16" s="44">
        <f>IFERROR(_xll.qlIndexFixing(Index6M,$H16,TRUE,_xll.ohTrigger(RecalcTrigger,Trigger6M)),NA())</f>
        <v>5.4385221385978826E-3</v>
      </c>
      <c r="M16" s="146">
        <f>IFERROR(_xll.qlIndexFixing(Index1Y,$H16,TRUE,_xll.ohTrigger(RecalcTrigger,Trigger1Y)),NA())</f>
        <v>7.628545229110939E-3</v>
      </c>
      <c r="N16" s="145">
        <f>IFERROR(_xll.qlIndexFixing(ONIndex1M,I16,TRUE,_xll.ohTrigger(RecalcTrigger,Trigger1M)),NA())</f>
        <v>4.9386518292837689E-3</v>
      </c>
      <c r="O16" s="44">
        <f>IFERROR(_xll.qlIndexFixing(ONIndex3M,I16,TRUE,_xll.ohTrigger(RecalcTrigger,Trigger3M)),NA())</f>
        <v>7.5742422793290132E-3</v>
      </c>
      <c r="P16" s="44">
        <f>IFERROR(_xll.qlIndexFixing(ONIndex6M,I16,TRUE,_xll.ohTrigger(RecalcTrigger,Trigger6M)),NA())</f>
        <v>1.1816177221094515E-2</v>
      </c>
      <c r="Q16" s="146">
        <f>IFERROR(_xll.qlIndexFixing(ONIndex1Y,I16,TRUE,_xll.ohTrigger(RecalcTrigger,Trigger1Y)),NA())</f>
        <v>1.34105229794379E-2</v>
      </c>
    </row>
    <row r="17" spans="2:17" x14ac:dyDescent="0.2">
      <c r="B17" s="39" t="s">
        <v>17</v>
      </c>
      <c r="D17" s="42">
        <f>_xll.qlCalendarAdvance(Calendar,$D16,B17,"f",FALSE)</f>
        <v>42573</v>
      </c>
      <c r="E17" s="140">
        <f>_xll.qlInterestRateIndexValueDate(IndexON,D17)</f>
        <v>42573</v>
      </c>
      <c r="F17" s="156">
        <f>IFERROR(_xll.qlIndexFixing(IndexON,D17,TRUE,_xll.ohTrigger(RecalcTrigger,TriggerON)),NA())</f>
        <v>2.9110333813216669E-3</v>
      </c>
      <c r="H17" s="42">
        <f>_xll.qlCalendarAdvance(Calendar,$H16,B17,"f",FALSE)</f>
        <v>42573</v>
      </c>
      <c r="I17" s="140">
        <f>_xll.qlInterestRateIndexValueDate(Index1M,$H17)</f>
        <v>42573</v>
      </c>
      <c r="J17" s="145">
        <f>IFERROR(_xll.qlIndexFixing(Index1M,$H17,TRUE,_xll.ohTrigger(RecalcTrigger,Trigger1M)),NA())</f>
        <v>3.4966248391628844E-3</v>
      </c>
      <c r="K17" s="44">
        <f>IFERROR(_xll.qlIndexFixing(Index3M,H17,TRUE,_xll.ohTrigger(RecalcTrigger,Trigger3M)),NA())</f>
        <v>4.2365388947205292E-3</v>
      </c>
      <c r="L17" s="44">
        <f>IFERROR(_xll.qlIndexFixing(Index6M,$H17,TRUE,_xll.ohTrigger(RecalcTrigger,Trigger6M)),NA())</f>
        <v>5.4038733872709844E-3</v>
      </c>
      <c r="M17" s="146">
        <f>IFERROR(_xll.qlIndexFixing(Index1Y,$H17,TRUE,_xll.ohTrigger(RecalcTrigger,Trigger1Y)),NA())</f>
        <v>7.4894129197367772E-3</v>
      </c>
      <c r="N17" s="145">
        <f>IFERROR(_xll.qlIndexFixing(ONIndex1M,I17,TRUE,_xll.ohTrigger(RecalcTrigger,Trigger1M)),NA())</f>
        <v>4.8038338149525303E-3</v>
      </c>
      <c r="O17" s="44">
        <f>IFERROR(_xll.qlIndexFixing(ONIndex3M,I17,TRUE,_xll.ohTrigger(RecalcTrigger,Trigger3M)),NA())</f>
        <v>7.4057795159395336E-3</v>
      </c>
      <c r="P17" s="44">
        <f>IFERROR(_xll.qlIndexFixing(ONIndex6M,I17,TRUE,_xll.ohTrigger(RecalcTrigger,Trigger6M)),NA())</f>
        <v>1.15975184165155E-2</v>
      </c>
      <c r="Q17" s="146">
        <f>IFERROR(_xll.qlIndexFixing(ONIndex1Y,I17,TRUE,_xll.ohTrigger(RecalcTrigger,Trigger1Y)),NA())</f>
        <v>1.3277303774597387E-2</v>
      </c>
    </row>
    <row r="18" spans="2:17" x14ac:dyDescent="0.2">
      <c r="B18" s="39" t="s">
        <v>17</v>
      </c>
      <c r="D18" s="42">
        <f>_xll.qlCalendarAdvance(Calendar,$D17,B18,"f",FALSE)</f>
        <v>42576</v>
      </c>
      <c r="E18" s="140">
        <f>_xll.qlInterestRateIndexValueDate(IndexON,D18)</f>
        <v>42576</v>
      </c>
      <c r="F18" s="156">
        <f>IFERROR(_xll.qlIndexFixing(IndexON,D18,TRUE,_xll.ohTrigger(RecalcTrigger,TriggerON)),NA())</f>
        <v>2.7852176505738235E-3</v>
      </c>
      <c r="H18" s="42">
        <f>_xll.qlCalendarAdvance(Calendar,$H17,B18,"f",FALSE)</f>
        <v>42576</v>
      </c>
      <c r="I18" s="140">
        <f>_xll.qlInterestRateIndexValueDate(Index1M,$H18)</f>
        <v>42576</v>
      </c>
      <c r="J18" s="145">
        <f>IFERROR(_xll.qlIndexFixing(Index1M,$H18,TRUE,_xll.ohTrigger(RecalcTrigger,Trigger1M)),NA())</f>
        <v>3.2369822691243996E-3</v>
      </c>
      <c r="K18" s="44">
        <f>IFERROR(_xll.qlIndexFixing(Index3M,H18,TRUE,_xll.ohTrigger(RecalcTrigger,Trigger3M)),NA())</f>
        <v>4.1187023389700943E-3</v>
      </c>
      <c r="L18" s="44">
        <f>IFERROR(_xll.qlIndexFixing(Index6M,$H18,TRUE,_xll.ohTrigger(RecalcTrigger,Trigger6M)),NA())</f>
        <v>5.2909686706362983E-3</v>
      </c>
      <c r="M18" s="146">
        <f>IFERROR(_xll.qlIndexFixing(Index1Y,$H18,TRUE,_xll.ohTrigger(RecalcTrigger,Trigger1Y)),NA())</f>
        <v>7.4010130475872238E-3</v>
      </c>
      <c r="N18" s="145">
        <f>IFERROR(_xll.qlIndexFixing(ONIndex1M,I18,TRUE,_xll.ohTrigger(RecalcTrigger,Trigger1M)),NA())</f>
        <v>4.6561647672116457E-3</v>
      </c>
      <c r="O18" s="44">
        <f>IFERROR(_xll.qlIndexFixing(ONIndex3M,I18,TRUE,_xll.ohTrigger(RecalcTrigger,Trigger3M)),NA())</f>
        <v>7.2211094395291386E-3</v>
      </c>
      <c r="P18" s="44">
        <f>IFERROR(_xll.qlIndexFixing(ONIndex6M,I18,TRUE,_xll.ohTrigger(RecalcTrigger,Trigger6M)),NA())</f>
        <v>1.1357459850489526E-2</v>
      </c>
      <c r="Q18" s="146">
        <f>IFERROR(_xll.qlIndexFixing(ONIndex1Y,I18,TRUE,_xll.ohTrigger(RecalcTrigger,Trigger1Y)),NA())</f>
        <v>1.3130505318764696E-2</v>
      </c>
    </row>
    <row r="19" spans="2:17" x14ac:dyDescent="0.2">
      <c r="B19" s="39" t="s">
        <v>17</v>
      </c>
      <c r="D19" s="42">
        <f>_xll.qlCalendarAdvance(Calendar,$D18,B19,"f",FALSE)</f>
        <v>42577</v>
      </c>
      <c r="E19" s="140">
        <f>_xll.qlInterestRateIndexValueDate(IndexON,D19)</f>
        <v>42577</v>
      </c>
      <c r="F19" s="156">
        <f>IFERROR(_xll.qlIndexFixing(IndexON,D19,TRUE,_xll.ohTrigger(RecalcTrigger,TriggerON)),NA())</f>
        <v>2.7208819031798726E-3</v>
      </c>
      <c r="H19" s="42">
        <f>_xll.qlCalendarAdvance(Calendar,$H18,B19,"f",FALSE)</f>
        <v>42577</v>
      </c>
      <c r="I19" s="140">
        <f>_xll.qlInterestRateIndexValueDate(Index1M,$H19)</f>
        <v>42577</v>
      </c>
      <c r="J19" s="145">
        <f>IFERROR(_xll.qlIndexFixing(Index1M,$H19,TRUE,_xll.ohTrigger(RecalcTrigger,Trigger1M)),NA())</f>
        <v>3.1525569172682092E-3</v>
      </c>
      <c r="K19" s="44">
        <f>IFERROR(_xll.qlIndexFixing(Index3M,H19,TRUE,_xll.ohTrigger(RecalcTrigger,Trigger3M)),NA())</f>
        <v>4.0717538865743825E-3</v>
      </c>
      <c r="L19" s="44">
        <f>IFERROR(_xll.qlIndexFixing(Index6M,$H19,TRUE,_xll.ohTrigger(RecalcTrigger,Trigger6M)),NA())</f>
        <v>5.2530428403765508E-3</v>
      </c>
      <c r="M19" s="146">
        <f>IFERROR(_xll.qlIndexFixing(Index1Y,$H19,TRUE,_xll.ohTrigger(RecalcTrigger,Trigger1Y)),NA())</f>
        <v>7.3459808483671285E-3</v>
      </c>
      <c r="N19" s="145">
        <f>IFERROR(_xll.qlIndexFixing(ONIndex1M,I19,TRUE,_xll.ohTrigger(RecalcTrigger,Trigger1M)),NA())</f>
        <v>4.5759995596594827E-3</v>
      </c>
      <c r="O19" s="44">
        <f>IFERROR(_xll.qlIndexFixing(ONIndex3M,I19,TRUE,_xll.ohTrigger(RecalcTrigger,Trigger3M)),NA())</f>
        <v>7.1208961283608652E-3</v>
      </c>
      <c r="P19" s="44">
        <f>IFERROR(_xll.qlIndexFixing(ONIndex6M,I19,TRUE,_xll.ohTrigger(RecalcTrigger,Trigger6M)),NA())</f>
        <v>1.1227283404395827E-2</v>
      </c>
      <c r="Q19" s="146">
        <f>IFERROR(_xll.qlIndexFixing(ONIndex1Y,I19,TRUE,_xll.ohTrigger(RecalcTrigger,Trigger1Y)),NA())</f>
        <v>1.3051040886632448E-2</v>
      </c>
    </row>
    <row r="20" spans="2:17" x14ac:dyDescent="0.2">
      <c r="B20" s="39" t="s">
        <v>17</v>
      </c>
      <c r="D20" s="42">
        <f>_xll.qlCalendarAdvance(Calendar,$D19,B20,"f",FALSE)</f>
        <v>42578</v>
      </c>
      <c r="E20" s="140">
        <f>_xll.qlInterestRateIndexValueDate(IndexON,D20)</f>
        <v>42578</v>
      </c>
      <c r="F20" s="156">
        <f>IFERROR(_xll.qlIndexFixing(IndexON,D20,TRUE,_xll.ohTrigger(RecalcTrigger,TriggerON)),NA())</f>
        <v>2.6556824634016429E-3</v>
      </c>
      <c r="H20" s="42">
        <f>_xll.qlCalendarAdvance(Calendar,$H19,B20,"f",FALSE)</f>
        <v>42578</v>
      </c>
      <c r="I20" s="140">
        <f>_xll.qlInterestRateIndexValueDate(Index1M,$H20)</f>
        <v>42578</v>
      </c>
      <c r="J20" s="145">
        <f>IFERROR(_xll.qlIndexFixing(Index1M,$H20,TRUE,_xll.ohTrigger(RecalcTrigger,Trigger1M)),NA())</f>
        <v>2.9708886647668866E-3</v>
      </c>
      <c r="K20" s="44">
        <f>IFERROR(_xll.qlIndexFixing(Index3M,H20,TRUE,_xll.ohTrigger(RecalcTrigger,Trigger3M)),NA())</f>
        <v>4.0257160480367702E-3</v>
      </c>
      <c r="L20" s="44">
        <f>IFERROR(_xll.qlIndexFixing(Index6M,$H20,TRUE,_xll.ohTrigger(RecalcTrigger,Trigger6M)),NA())</f>
        <v>5.2160344919393656E-3</v>
      </c>
      <c r="M20" s="146">
        <f>IFERROR(_xll.qlIndexFixing(Index1Y,$H20,TRUE,_xll.ohTrigger(RecalcTrigger,Trigger1Y)),NA())</f>
        <v>7.2920423612423679E-3</v>
      </c>
      <c r="N20" s="145">
        <f>IFERROR(_xll.qlIndexFixing(ONIndex1M,I20,TRUE,_xll.ohTrigger(RecalcTrigger,Trigger1M)),NA())</f>
        <v>4.492016980213176E-3</v>
      </c>
      <c r="O20" s="44">
        <f>IFERROR(_xll.qlIndexFixing(ONIndex3M,I20,TRUE,_xll.ohTrigger(RecalcTrigger,Trigger3M)),NA())</f>
        <v>7.01591078421826E-3</v>
      </c>
      <c r="P20" s="44">
        <f>IFERROR(_xll.qlIndexFixing(ONIndex6M,I20,TRUE,_xll.ohTrigger(RecalcTrigger,Trigger6M)),NA())</f>
        <v>1.1090908129706145E-2</v>
      </c>
      <c r="Q20" s="146">
        <f>IFERROR(_xll.qlIndexFixing(ONIndex1Y,I20,TRUE,_xll.ohTrigger(RecalcTrigger,Trigger1Y)),NA())</f>
        <v>1.2967792452439619E-2</v>
      </c>
    </row>
    <row r="21" spans="2:17" x14ac:dyDescent="0.2">
      <c r="B21" s="39" t="s">
        <v>17</v>
      </c>
      <c r="D21" s="42">
        <f>_xll.qlCalendarAdvance(Calendar,$D20,B21,"f",FALSE)</f>
        <v>42579</v>
      </c>
      <c r="E21" s="140">
        <f>_xll.qlInterestRateIndexValueDate(IndexON,D21)</f>
        <v>42579</v>
      </c>
      <c r="F21" s="156">
        <f>IFERROR(_xll.qlIndexFixing(IndexON,D21,TRUE,_xll.ohTrigger(RecalcTrigger,TriggerON)),NA())</f>
        <v>2.5896193317254124E-3</v>
      </c>
      <c r="H21" s="42">
        <f>_xll.qlCalendarAdvance(Calendar,$H20,B21,"f",FALSE)</f>
        <v>42579</v>
      </c>
      <c r="I21" s="140">
        <f>_xll.qlInterestRateIndexValueDate(Index1M,$H21)</f>
        <v>42579</v>
      </c>
      <c r="J21" s="145">
        <f>IFERROR(_xll.qlIndexFixing(Index1M,$H21,TRUE,_xll.ohTrigger(RecalcTrigger,Trigger1M)),NA())</f>
        <v>2.9247578726398376E-3</v>
      </c>
      <c r="K21" s="44">
        <f>IFERROR(_xll.qlIndexFixing(Index3M,H21,TRUE,_xll.ohTrigger(RecalcTrigger,Trigger3M)),NA())</f>
        <v>3.9806445891597516E-3</v>
      </c>
      <c r="L21" s="44">
        <f>IFERROR(_xll.qlIndexFixing(Index6M,$H21,TRUE,_xll.ohTrigger(RecalcTrigger,Trigger6M)),NA())</f>
        <v>5.1731567626513968E-3</v>
      </c>
      <c r="M21" s="146">
        <f>IFERROR(_xll.qlIndexFixing(Index1Y,$H21,TRUE,_xll.ohTrigger(RecalcTrigger,Trigger1Y)),NA())</f>
        <v>7.2393742106275916E-3</v>
      </c>
      <c r="N21" s="145">
        <f>IFERROR(_xll.qlIndexFixing(ONIndex1M,I21,TRUE,_xll.ohTrigger(RecalcTrigger,Trigger1M)),NA())</f>
        <v>4.4042170313851603E-3</v>
      </c>
      <c r="O21" s="44">
        <f>IFERROR(_xll.qlIndexFixing(ONIndex3M,I21,TRUE,_xll.ohTrigger(RecalcTrigger,Trigger3M)),NA())</f>
        <v>6.9061534112346834E-3</v>
      </c>
      <c r="P21" s="44">
        <f>IFERROR(_xll.qlIndexFixing(ONIndex6M,I21,TRUE,_xll.ohTrigger(RecalcTrigger,Trigger6M)),NA())</f>
        <v>1.0948334033390461E-2</v>
      </c>
      <c r="Q21" s="146">
        <f>IFERROR(_xll.qlIndexFixing(ONIndex1Y,I21,TRUE,_xll.ohTrigger(RecalcTrigger,Trigger1Y)),NA())</f>
        <v>1.2880760018860737E-2</v>
      </c>
    </row>
    <row r="22" spans="2:17" x14ac:dyDescent="0.2">
      <c r="B22" s="39" t="s">
        <v>17</v>
      </c>
      <c r="D22" s="42">
        <f>_xll.qlCalendarAdvance(Calendar,$D21,B22,"f",FALSE)</f>
        <v>42580</v>
      </c>
      <c r="E22" s="140">
        <f>_xll.qlInterestRateIndexValueDate(IndexON,D22)</f>
        <v>42580</v>
      </c>
      <c r="F22" s="156">
        <f>IFERROR(_xll.qlIndexFixing(IndexON,D22,TRUE,_xll.ohTrigger(RecalcTrigger,TriggerON)),NA())</f>
        <v>2.4546306006978384E-3</v>
      </c>
      <c r="H22" s="42">
        <f>_xll.qlCalendarAdvance(Calendar,$H21,B22,"f",FALSE)</f>
        <v>42580</v>
      </c>
      <c r="I22" s="140">
        <f>_xll.qlInterestRateIndexValueDate(Index1M,$H22)</f>
        <v>42580</v>
      </c>
      <c r="J22" s="145">
        <f>IFERROR(_xll.qlIndexFixing(Index1M,$H22,TRUE,_xll.ohTrigger(RecalcTrigger,Trigger1M)),NA())</f>
        <v>2.8491072810924814E-3</v>
      </c>
      <c r="K22" s="44">
        <f>IFERROR(_xll.qlIndexFixing(Index3M,H22,TRUE,_xll.ohTrigger(RecalcTrigger,Trigger3M)),NA())</f>
        <v>3.9132070817761936E-3</v>
      </c>
      <c r="L22" s="44">
        <f>IFERROR(_xll.qlIndexFixing(Index6M,$H22,TRUE,_xll.ohTrigger(RecalcTrigger,Trigger6M)),NA())</f>
        <v>5.1389046353237863E-3</v>
      </c>
      <c r="M22" s="146">
        <f>IFERROR(_xll.qlIndexFixing(Index1Y,$H22,TRUE,_xll.ohTrigger(RecalcTrigger,Trigger1Y)),NA())</f>
        <v>7.1220516340353606E-3</v>
      </c>
      <c r="N22" s="145">
        <f>IFERROR(_xll.qlIndexFixing(ONIndex1M,I22,TRUE,_xll.ohTrigger(RecalcTrigger,Trigger1M)),NA())</f>
        <v>4.2159412701577494E-3</v>
      </c>
      <c r="O22" s="44">
        <f>IFERROR(_xll.qlIndexFixing(ONIndex3M,I22,TRUE,_xll.ohTrigger(RecalcTrigger,Trigger3M)),NA())</f>
        <v>6.6708538258956436E-3</v>
      </c>
      <c r="P22" s="44">
        <f>IFERROR(_xll.qlIndexFixing(ONIndex6M,I22,TRUE,_xll.ohTrigger(RecalcTrigger,Trigger6M)),NA())</f>
        <v>1.0642833429430622E-2</v>
      </c>
      <c r="Q22" s="146">
        <f>IFERROR(_xll.qlIndexFixing(ONIndex1Y,I22,TRUE,_xll.ohTrigger(RecalcTrigger,Trigger1Y)),NA())</f>
        <v>1.2694523309305651E-2</v>
      </c>
    </row>
    <row r="23" spans="2:17" x14ac:dyDescent="0.2">
      <c r="B23" s="39" t="s">
        <v>17</v>
      </c>
      <c r="D23" s="42">
        <f>_xll.qlCalendarAdvance(Calendar,$D22,B23,"f",FALSE)</f>
        <v>42583</v>
      </c>
      <c r="E23" s="140">
        <f>_xll.qlInterestRateIndexValueDate(IndexON,D23)</f>
        <v>42583</v>
      </c>
      <c r="F23" s="156">
        <f>IFERROR(_xll.qlIndexFixing(IndexON,D23,TRUE,_xll.ohTrigger(RecalcTrigger,TriggerON)),NA())</f>
        <v>2.3167298953608029E-3</v>
      </c>
      <c r="H23" s="42">
        <f>_xll.qlCalendarAdvance(Calendar,$H22,B23,"f",FALSE)</f>
        <v>42583</v>
      </c>
      <c r="I23" s="140">
        <f>_xll.qlInterestRateIndexValueDate(Index1M,$H23)</f>
        <v>42583</v>
      </c>
      <c r="J23" s="145">
        <f>IFERROR(_xll.qlIndexFixing(Index1M,$H23,TRUE,_xll.ohTrigger(RecalcTrigger,Trigger1M)),NA())</f>
        <v>2.6859499852660922E-3</v>
      </c>
      <c r="K23" s="44">
        <f>IFERROR(_xll.qlIndexFixing(Index3M,H23,TRUE,_xll.ohTrigger(RecalcTrigger,Trigger3M)),NA())</f>
        <v>3.8111378043529181E-3</v>
      </c>
      <c r="L23" s="44">
        <f>IFERROR(_xll.qlIndexFixing(Index6M,$H23,TRUE,_xll.ohTrigger(RecalcTrigger,Trigger6M)),NA())</f>
        <v>5.0460535237446145E-3</v>
      </c>
      <c r="M23" s="146">
        <f>IFERROR(_xll.qlIndexFixing(Index1Y,$H23,TRUE,_xll.ohTrigger(RecalcTrigger,Trigger1Y)),NA())</f>
        <v>7.0449363731885928E-3</v>
      </c>
      <c r="N23" s="145">
        <f>IFERROR(_xll.qlIndexFixing(ONIndex1M,I23,TRUE,_xll.ohTrigger(RecalcTrigger,Trigger1M)),NA())</f>
        <v>4.0148435998799137E-3</v>
      </c>
      <c r="O23" s="44">
        <f>IFERROR(_xll.qlIndexFixing(ONIndex3M,I23,TRUE,_xll.ohTrigger(RecalcTrigger,Trigger3M)),NA())</f>
        <v>6.4194037202036647E-3</v>
      </c>
      <c r="P23" s="44">
        <f>IFERROR(_xll.qlIndexFixing(ONIndex6M,I23,TRUE,_xll.ohTrigger(RecalcTrigger,Trigger6M)),NA())</f>
        <v>1.0316049581641229E-2</v>
      </c>
      <c r="Q23" s="146">
        <f>IFERROR(_xll.qlIndexFixing(ONIndex1Y,I23,TRUE,_xll.ohTrigger(RecalcTrigger,Trigger1Y)),NA())</f>
        <v>1.2494790346120332E-2</v>
      </c>
    </row>
    <row r="24" spans="2:17" x14ac:dyDescent="0.2">
      <c r="B24" s="39" t="s">
        <v>17</v>
      </c>
      <c r="D24" s="42">
        <f>_xll.qlCalendarAdvance(Calendar,$D23,B24,"f",FALSE)</f>
        <v>42584</v>
      </c>
      <c r="E24" s="140">
        <f>_xll.qlInterestRateIndexValueDate(IndexON,D24)</f>
        <v>42584</v>
      </c>
      <c r="F24" s="156">
        <f>IFERROR(_xll.qlIndexFixing(IndexON,D24,TRUE,_xll.ohTrigger(RecalcTrigger,TriggerON)),NA())</f>
        <v>2.246348311245594E-3</v>
      </c>
      <c r="H24" s="42">
        <f>_xll.qlCalendarAdvance(Calendar,$H23,B24,"f",FALSE)</f>
        <v>42584</v>
      </c>
      <c r="I24" s="140">
        <f>_xll.qlInterestRateIndexValueDate(Index1M,$H24)</f>
        <v>42584</v>
      </c>
      <c r="J24" s="145">
        <f>IFERROR(_xll.qlIndexFixing(Index1M,$H24,TRUE,_xll.ohTrigger(RecalcTrigger,Trigger1M)),NA())</f>
        <v>2.6171945239615536E-3</v>
      </c>
      <c r="K24" s="44">
        <f>IFERROR(_xll.qlIndexFixing(Index3M,H24,TRUE,_xll.ohTrigger(RecalcTrigger,Trigger3M)),NA())</f>
        <v>3.7717346709442347E-3</v>
      </c>
      <c r="L24" s="44">
        <f>IFERROR(_xll.qlIndexFixing(Index6M,$H24,TRUE,_xll.ohTrigger(RecalcTrigger,Trigger6M)),NA())</f>
        <v>5.0153291794578598E-3</v>
      </c>
      <c r="M24" s="146">
        <f>IFERROR(_xll.qlIndexFixing(Index1Y,$H24,TRUE,_xll.ohTrigger(RecalcTrigger,Trigger1Y)),NA())</f>
        <v>7.0012682206750387E-3</v>
      </c>
      <c r="N24" s="145">
        <f>IFERROR(_xll.qlIndexFixing(ONIndex1M,I24,TRUE,_xll.ohTrigger(RecalcTrigger,Trigger1M)),NA())</f>
        <v>3.9079568483135763E-3</v>
      </c>
      <c r="O24" s="44">
        <f>IFERROR(_xll.qlIndexFixing(ONIndex3M,I24,TRUE,_xll.ohTrigger(RecalcTrigger,Trigger3M)),NA())</f>
        <v>6.2857862715803847E-3</v>
      </c>
      <c r="P24" s="44">
        <f>IFERROR(_xll.qlIndexFixing(ONIndex6M,I24,TRUE,_xll.ohTrigger(RecalcTrigger,Trigger6M)),NA())</f>
        <v>1.0142481492362299E-2</v>
      </c>
      <c r="Q24" s="146">
        <f>IFERROR(_xll.qlIndexFixing(ONIndex1Y,I24,TRUE,_xll.ohTrigger(RecalcTrigger,Trigger1Y)),NA())</f>
        <v>1.2388837958322574E-2</v>
      </c>
    </row>
    <row r="25" spans="2:17" x14ac:dyDescent="0.2">
      <c r="B25" s="39" t="s">
        <v>17</v>
      </c>
      <c r="D25" s="42">
        <f>_xll.qlCalendarAdvance(Calendar,$D24,B25,"f",FALSE)</f>
        <v>42585</v>
      </c>
      <c r="E25" s="140">
        <f>_xll.qlInterestRateIndexValueDate(IndexON,D25)</f>
        <v>42585</v>
      </c>
      <c r="F25" s="156">
        <f>IFERROR(_xll.qlIndexFixing(IndexON,D25,TRUE,_xll.ohTrigger(RecalcTrigger,TriggerON)),NA())</f>
        <v>2.1751030381500502E-3</v>
      </c>
      <c r="H25" s="42">
        <f>_xll.qlCalendarAdvance(Calendar,$H24,B25,"f",FALSE)</f>
        <v>42585</v>
      </c>
      <c r="I25" s="140">
        <f>_xll.qlInterestRateIndexValueDate(Index1M,$H25)</f>
        <v>42585</v>
      </c>
      <c r="J25" s="145">
        <f>IFERROR(_xll.qlIndexFixing(Index1M,$H25,TRUE,_xll.ohTrigger(RecalcTrigger,Trigger1M)),NA())</f>
        <v>2.5107788523707915E-3</v>
      </c>
      <c r="K25" s="44">
        <f>IFERROR(_xll.qlIndexFixing(Index3M,H25,TRUE,_xll.ohTrigger(RecalcTrigger,Trigger3M)),NA())</f>
        <v>3.7336324782245066E-3</v>
      </c>
      <c r="L25" s="44">
        <f>IFERROR(_xll.qlIndexFixing(Index6M,$H25,TRUE,_xll.ohTrigger(RecalcTrigger,Trigger6M)),NA())</f>
        <v>4.9857820131886388E-3</v>
      </c>
      <c r="M25" s="146">
        <f>IFERROR(_xll.qlIndexFixing(Index1Y,$H25,TRUE,_xll.ohTrigger(RecalcTrigger,Trigger1Y)),NA())</f>
        <v>6.9599295610613954E-3</v>
      </c>
      <c r="N25" s="145">
        <f>IFERROR(_xll.qlIndexFixing(ONIndex1M,I25,TRUE,_xll.ohTrigger(RecalcTrigger,Trigger1M)),NA())</f>
        <v>3.7972527456009431E-3</v>
      </c>
      <c r="O25" s="44">
        <f>IFERROR(_xll.qlIndexFixing(ONIndex3M,I25,TRUE,_xll.ohTrigger(RecalcTrigger,Trigger3M)),NA())</f>
        <v>6.1473968227254705E-3</v>
      </c>
      <c r="P25" s="44">
        <f>IFERROR(_xll.qlIndexFixing(ONIndex6M,I25,TRUE,_xll.ohTrigger(RecalcTrigger,Trigger6M)),NA())</f>
        <v>9.962714629679903E-3</v>
      </c>
      <c r="Q25" s="146">
        <f>IFERROR(_xll.qlIndexFixing(ONIndex1Y,I25,TRUE,_xll.ohTrigger(RecalcTrigger,Trigger1Y)),NA())</f>
        <v>1.2279101589131036E-2</v>
      </c>
    </row>
    <row r="26" spans="2:17" x14ac:dyDescent="0.2">
      <c r="B26" s="39" t="s">
        <v>17</v>
      </c>
      <c r="D26" s="42">
        <f>_xll.qlCalendarAdvance(Calendar,$D25,B26,"f",FALSE)</f>
        <v>42586</v>
      </c>
      <c r="E26" s="140">
        <f>_xll.qlInterestRateIndexValueDate(IndexON,D26)</f>
        <v>42586</v>
      </c>
      <c r="F26" s="156">
        <f>IFERROR(_xll.qlIndexFixing(IndexON,D26,TRUE,_xll.ohTrigger(RecalcTrigger,TriggerON)),NA())</f>
        <v>2.1029940765604493E-3</v>
      </c>
      <c r="H26" s="42">
        <f>_xll.qlCalendarAdvance(Calendar,$H25,B26,"f",FALSE)</f>
        <v>42586</v>
      </c>
      <c r="I26" s="140">
        <f>_xll.qlInterestRateIndexValueDate(Index1M,$H26)</f>
        <v>42586</v>
      </c>
      <c r="J26" s="145">
        <f>IFERROR(_xll.qlIndexFixing(Index1M,$H26,TRUE,_xll.ohTrigger(RecalcTrigger,Trigger1M)),NA())</f>
        <v>2.4705508409977872E-3</v>
      </c>
      <c r="K26" s="44">
        <f>IFERROR(_xll.qlIndexFixing(Index3M,H26,TRUE,_xll.ohTrigger(RecalcTrigger,Trigger3M)),NA())</f>
        <v>3.6968869822266289E-3</v>
      </c>
      <c r="L26" s="44">
        <f>IFERROR(_xll.qlIndexFixing(Index6M,$H26,TRUE,_xll.ohTrigger(RecalcTrigger,Trigger6M)),NA())</f>
        <v>4.9561891334515811E-3</v>
      </c>
      <c r="M26" s="146">
        <f>IFERROR(_xll.qlIndexFixing(Index1Y,$H26,TRUE,_xll.ohTrigger(RecalcTrigger,Trigger1Y)),NA())</f>
        <v>6.9210968515298621E-3</v>
      </c>
      <c r="N26" s="145">
        <f>IFERROR(_xll.qlIndexFixing(ONIndex1M,I26,TRUE,_xll.ohTrigger(RecalcTrigger,Trigger1M)),NA())</f>
        <v>3.682731295470143E-3</v>
      </c>
      <c r="O26" s="44">
        <f>IFERROR(_xll.qlIndexFixing(ONIndex3M,I26,TRUE,_xll.ohTrigger(RecalcTrigger,Trigger3M)),NA())</f>
        <v>6.0042353790690228E-3</v>
      </c>
      <c r="P26" s="44">
        <f>IFERROR(_xll.qlIndexFixing(ONIndex6M,I26,TRUE,_xll.ohTrigger(RecalcTrigger,Trigger6M)),NA())</f>
        <v>9.7767490029954107E-3</v>
      </c>
      <c r="Q26" s="146">
        <f>IFERROR(_xll.qlIndexFixing(ONIndex1Y,I26,TRUE,_xll.ohTrigger(RecalcTrigger,Trigger1Y)),NA())</f>
        <v>1.2165581241787571E-2</v>
      </c>
    </row>
    <row r="27" spans="2:17" x14ac:dyDescent="0.2">
      <c r="B27" s="39" t="s">
        <v>17</v>
      </c>
      <c r="D27" s="42">
        <f>_xll.qlCalendarAdvance(Calendar,$D26,B27,"f",FALSE)</f>
        <v>42587</v>
      </c>
      <c r="E27" s="140">
        <f>_xll.qlInterestRateIndexValueDate(IndexON,D27)</f>
        <v>42587</v>
      </c>
      <c r="F27" s="156">
        <f>IFERROR(_xll.qlIndexFixing(IndexON,D27,TRUE,_xll.ohTrigger(RecalcTrigger,TriggerON)),NA())</f>
        <v>1.9615483191552192E-3</v>
      </c>
      <c r="H27" s="42">
        <f>_xll.qlCalendarAdvance(Calendar,$H26,B27,"f",FALSE)</f>
        <v>42587</v>
      </c>
      <c r="I27" s="140">
        <f>_xll.qlInterestRateIndexValueDate(Index1M,$H27)</f>
        <v>42587</v>
      </c>
      <c r="J27" s="145">
        <f>IFERROR(_xll.qlIndexFixing(Index1M,$H27,TRUE,_xll.ohTrigger(RecalcTrigger,Trigger1M)),NA())</f>
        <v>2.431423713419634E-3</v>
      </c>
      <c r="K27" s="44">
        <f>IFERROR(_xll.qlIndexFixing(Index3M,H27,TRUE,_xll.ohTrigger(RecalcTrigger,Trigger3M)),NA())</f>
        <v>3.6419415177642565E-3</v>
      </c>
      <c r="L27" s="44">
        <f>IFERROR(_xll.qlIndexFixing(Index6M,$H27,TRUE,_xll.ohTrigger(RecalcTrigger,Trigger6M)),NA())</f>
        <v>4.9299999999999986E-3</v>
      </c>
      <c r="M27" s="146">
        <f>IFERROR(_xll.qlIndexFixing(Index1Y,$H27,TRUE,_xll.ohTrigger(RecalcTrigger,Trigger1Y)),NA())</f>
        <v>6.850000000017834E-3</v>
      </c>
      <c r="N27" s="145">
        <f>IFERROR(_xll.qlIndexFixing(ONIndex1M,I27,TRUE,_xll.ohTrigger(RecalcTrigger,Trigger1M)),NA())</f>
        <v>3.4527279279998142E-3</v>
      </c>
      <c r="O27" s="44">
        <f>IFERROR(_xll.qlIndexFixing(ONIndex3M,I27,TRUE,_xll.ohTrigger(RecalcTrigger,Trigger3M)),NA())</f>
        <v>5.7164862706985771E-3</v>
      </c>
      <c r="P27" s="44">
        <f>IFERROR(_xll.qlIndexFixing(ONIndex6M,I27,TRUE,_xll.ohTrigger(RecalcTrigger,Trigger6M)),NA())</f>
        <v>9.4018431627425816E-3</v>
      </c>
      <c r="Q27" s="146">
        <f>IFERROR(_xll.qlIndexFixing(ONIndex1Y,I27,TRUE,_xll.ohTrigger(RecalcTrigger,Trigger1Y)),NA())</f>
        <v>1.1938065711475748E-2</v>
      </c>
    </row>
    <row r="28" spans="2:17" x14ac:dyDescent="0.2">
      <c r="B28" s="39" t="s">
        <v>17</v>
      </c>
      <c r="D28" s="42">
        <f>_xll.qlCalendarAdvance(Calendar,$D27,B28,"f",FALSE)</f>
        <v>42590</v>
      </c>
      <c r="E28" s="140">
        <f>_xll.qlInterestRateIndexValueDate(IndexON,D28)</f>
        <v>42590</v>
      </c>
      <c r="F28" s="156">
        <f>IFERROR(_xll.qlIndexFixing(IndexON,D28,TRUE,_xll.ohTrigger(RecalcTrigger,TriggerON)),NA())</f>
        <v>1.8291104325829366E-3</v>
      </c>
      <c r="H28" s="42">
        <f>_xll.qlCalendarAdvance(Calendar,$H27,B28,"f",FALSE)</f>
        <v>42590</v>
      </c>
      <c r="I28" s="140">
        <f>_xll.qlInterestRateIndexValueDate(Index1M,$H28)</f>
        <v>42590</v>
      </c>
      <c r="J28" s="145">
        <f>IFERROR(_xll.qlIndexFixing(Index1M,$H28,TRUE,_xll.ohTrigger(RecalcTrigger,Trigger1M)),NA())</f>
        <v>2.2798455332325466E-3</v>
      </c>
      <c r="K28" s="44">
        <f>IFERROR(_xll.qlIndexFixing(Index3M,H28,TRUE,_xll.ohTrigger(RecalcTrigger,Trigger3M)),NA())</f>
        <v>3.5641173827029964E-3</v>
      </c>
      <c r="L28" s="44">
        <f>IFERROR(_xll.qlIndexFixing(Index6M,$H28,TRUE,_xll.ohTrigger(RecalcTrigger,Trigger6M)),NA())</f>
        <v>4.8566922194379983E-3</v>
      </c>
      <c r="M28" s="146">
        <f>IFERROR(_xll.qlIndexFixing(Index1Y,$H28,TRUE,_xll.ohTrigger(RecalcTrigger,Trigger1Y)),NA())</f>
        <v>6.7940909534143223E-3</v>
      </c>
      <c r="N28" s="145">
        <f>IFERROR(_xll.qlIndexFixing(ONIndex1M,I28,TRUE,_xll.ohTrigger(RecalcTrigger,Trigger1M)),NA())</f>
        <v>3.2347009856203979E-3</v>
      </c>
      <c r="O28" s="44">
        <f>IFERROR(_xll.qlIndexFixing(ONIndex3M,I28,TRUE,_xll.ohTrigger(RecalcTrigger,Trigger3M)),NA())</f>
        <v>5.4430322905529849E-3</v>
      </c>
      <c r="P28" s="44">
        <f>IFERROR(_xll.qlIndexFixing(ONIndex6M,I28,TRUE,_xll.ohTrigger(RecalcTrigger,Trigger6M)),NA())</f>
        <v>9.0426205242333246E-3</v>
      </c>
      <c r="Q28" s="146">
        <f>IFERROR(_xll.qlIndexFixing(ONIndex1Y,I28,TRUE,_xll.ohTrigger(RecalcTrigger,Trigger1Y)),NA())</f>
        <v>1.1721957376485959E-2</v>
      </c>
    </row>
    <row r="29" spans="2:17" x14ac:dyDescent="0.2">
      <c r="B29" s="39" t="s">
        <v>17</v>
      </c>
      <c r="D29" s="42">
        <f>_xll.qlCalendarAdvance(Calendar,$D28,B29,"f",FALSE)</f>
        <v>42591</v>
      </c>
      <c r="E29" s="140">
        <f>_xll.qlInterestRateIndexValueDate(IndexON,D29)</f>
        <v>42591</v>
      </c>
      <c r="F29" s="156">
        <f>IFERROR(_xll.qlIndexFixing(IndexON,D29,TRUE,_xll.ohTrigger(RecalcTrigger,TriggerON)),NA())</f>
        <v>1.7677245926428498E-3</v>
      </c>
      <c r="H29" s="42">
        <f>_xll.qlCalendarAdvance(Calendar,$H28,B29,"f",FALSE)</f>
        <v>42591</v>
      </c>
      <c r="I29" s="140">
        <f>_xll.qlInterestRateIndexValueDate(Index1M,$H29)</f>
        <v>42591</v>
      </c>
      <c r="J29" s="145">
        <f>IFERROR(_xll.qlIndexFixing(Index1M,$H29,TRUE,_xll.ohTrigger(RecalcTrigger,Trigger1M)),NA())</f>
        <v>2.2365888597337823E-3</v>
      </c>
      <c r="K29" s="44">
        <f>IFERROR(_xll.qlIndexFixing(Index3M,H29,TRUE,_xll.ohTrigger(RecalcTrigger,Trigger3M)),NA())</f>
        <v>3.5343480620120388E-3</v>
      </c>
      <c r="L29" s="44">
        <f>IFERROR(_xll.qlIndexFixing(Index6M,$H29,TRUE,_xll.ohTrigger(RecalcTrigger,Trigger6M)),NA())</f>
        <v>4.8345372862960249E-3</v>
      </c>
      <c r="M29" s="146">
        <f>IFERROR(_xll.qlIndexFixing(Index1Y,$H29,TRUE,_xll.ohTrigger(RecalcTrigger,Trigger1Y)),NA())</f>
        <v>6.7696156712349076E-3</v>
      </c>
      <c r="N29" s="145">
        <f>IFERROR(_xll.qlIndexFixing(ONIndex1M,I29,TRUE,_xll.ohTrigger(RecalcTrigger,Trigger1M)),NA())</f>
        <v>3.1323764343171856E-3</v>
      </c>
      <c r="O29" s="44">
        <f>IFERROR(_xll.qlIndexFixing(ONIndex3M,I29,TRUE,_xll.ohTrigger(RecalcTrigger,Trigger3M)),NA())</f>
        <v>5.3143866093297021E-3</v>
      </c>
      <c r="P29" s="44">
        <f>IFERROR(_xll.qlIndexFixing(ONIndex6M,I29,TRUE,_xll.ohTrigger(RecalcTrigger,Trigger6M)),NA())</f>
        <v>8.8721832006688484E-3</v>
      </c>
      <c r="Q29" s="146">
        <f>IFERROR(_xll.qlIndexFixing(ONIndex1Y,I29,TRUE,_xll.ohTrigger(RecalcTrigger,Trigger1Y)),NA())</f>
        <v>1.1620845102807698E-2</v>
      </c>
    </row>
    <row r="30" spans="2:17" x14ac:dyDescent="0.2">
      <c r="B30" s="39" t="s">
        <v>17</v>
      </c>
      <c r="D30" s="42">
        <f>_xll.qlCalendarAdvance(Calendar,$D29,B30,"f",FALSE)</f>
        <v>42592</v>
      </c>
      <c r="E30" s="140">
        <f>_xll.qlInterestRateIndexValueDate(IndexON,D30)</f>
        <v>42592</v>
      </c>
      <c r="F30" s="156">
        <f>IFERROR(_xll.qlIndexFixing(IndexON,D30,TRUE,_xll.ohTrigger(RecalcTrigger,TriggerON)),NA())</f>
        <v>1.7092354513281727E-3</v>
      </c>
      <c r="H30" s="42">
        <f>_xll.qlCalendarAdvance(Calendar,$H29,B30,"f",FALSE)</f>
        <v>42592</v>
      </c>
      <c r="I30" s="140">
        <f>_xll.qlInterestRateIndexValueDate(Index1M,$H30)</f>
        <v>42592</v>
      </c>
      <c r="J30" s="145">
        <f>IFERROR(_xll.qlIndexFixing(Index1M,$H30,TRUE,_xll.ohTrigger(RecalcTrigger,Trigger1M)),NA())</f>
        <v>2.178592096059979E-3</v>
      </c>
      <c r="K30" s="44">
        <f>IFERROR(_xll.qlIndexFixing(Index3M,H30,TRUE,_xll.ohTrigger(RecalcTrigger,Trigger3M)),NA())</f>
        <v>3.5058524856760595E-3</v>
      </c>
      <c r="L30" s="44">
        <f>IFERROR(_xll.qlIndexFixing(Index6M,$H30,TRUE,_xll.ohTrigger(RecalcTrigger,Trigger6M)),NA())</f>
        <v>4.813509741668099E-3</v>
      </c>
      <c r="M30" s="146">
        <f>IFERROR(_xll.qlIndexFixing(Index1Y,$H30,TRUE,_xll.ohTrigger(RecalcTrigger,Trigger1Y)),NA())</f>
        <v>6.7478185867055895E-3</v>
      </c>
      <c r="N30" s="145">
        <f>IFERROR(_xll.qlIndexFixing(ONIndex1M,I30,TRUE,_xll.ohTrigger(RecalcTrigger,Trigger1M)),NA())</f>
        <v>3.0340554349916893E-3</v>
      </c>
      <c r="O30" s="44">
        <f>IFERROR(_xll.qlIndexFixing(ONIndex3M,I30,TRUE,_xll.ohTrigger(RecalcTrigger,Trigger3M)),NA())</f>
        <v>5.1905628527659786E-3</v>
      </c>
      <c r="P30" s="44">
        <f>IFERROR(_xll.qlIndexFixing(ONIndex6M,I30,TRUE,_xll.ohTrigger(RecalcTrigger,Trigger6M)),NA())</f>
        <v>8.7071776222658048E-3</v>
      </c>
      <c r="Q30" s="146">
        <f>IFERROR(_xll.qlIndexFixing(ONIndex1Y,I30,TRUE,_xll.ohTrigger(RecalcTrigger,Trigger1Y)),NA())</f>
        <v>1.1523780832560782E-2</v>
      </c>
    </row>
    <row r="31" spans="2:17" x14ac:dyDescent="0.2">
      <c r="B31" s="39" t="s">
        <v>17</v>
      </c>
      <c r="D31" s="42">
        <f>_xll.qlCalendarAdvance(Calendar,$D30,B31,"f",FALSE)</f>
        <v>42593</v>
      </c>
      <c r="E31" s="140">
        <f>_xll.qlInterestRateIndexValueDate(IndexON,D31)</f>
        <v>42593</v>
      </c>
      <c r="F31" s="156">
        <f>IFERROR(_xll.qlIndexFixing(IndexON,D31,TRUE,_xll.ohTrigger(RecalcTrigger,TriggerON)),NA())</f>
        <v>1.6536430072611186E-3</v>
      </c>
      <c r="H31" s="42">
        <f>_xll.qlCalendarAdvance(Calendar,$H30,B31,"f",FALSE)</f>
        <v>42593</v>
      </c>
      <c r="I31" s="140">
        <f>_xll.qlInterestRateIndexValueDate(Index1M,$H31)</f>
        <v>42593</v>
      </c>
      <c r="J31" s="145">
        <f>IFERROR(_xll.qlIndexFixing(Index1M,$H31,TRUE,_xll.ohTrigger(RecalcTrigger,Trigger1M)),NA())</f>
        <v>2.1518409795787813E-3</v>
      </c>
      <c r="K31" s="44">
        <f>IFERROR(_xll.qlIndexFixing(Index3M,H31,TRUE,_xll.ohTrigger(RecalcTrigger,Trigger3M)),NA())</f>
        <v>3.4785820450341219E-3</v>
      </c>
      <c r="L31" s="44">
        <f>IFERROR(_xll.qlIndexFixing(Index6M,$H31,TRUE,_xll.ohTrigger(RecalcTrigger,Trigger6M)),NA())</f>
        <v>4.7968948453589108E-3</v>
      </c>
      <c r="M31" s="146">
        <f>IFERROR(_xll.qlIndexFixing(Index1Y,$H31,TRUE,_xll.ohTrigger(RecalcTrigger,Trigger1Y)),NA())</f>
        <v>6.728574088416428E-3</v>
      </c>
      <c r="N31" s="145">
        <f>IFERROR(_xll.qlIndexFixing(ONIndex1M,I31,TRUE,_xll.ohTrigger(RecalcTrigger,Trigger1M)),NA())</f>
        <v>2.9397379846451965E-3</v>
      </c>
      <c r="O31" s="44">
        <f>IFERROR(_xll.qlIndexFixing(ONIndex3M,I31,TRUE,_xll.ohTrigger(RecalcTrigger,Trigger3M)),NA())</f>
        <v>5.0715610161611302E-3</v>
      </c>
      <c r="P31" s="44">
        <f>IFERROR(_xll.qlIndexFixing(ONIndex6M,I31,TRUE,_xll.ohTrigger(RecalcTrigger,Trigger6M)),NA())</f>
        <v>8.5476037814868899E-3</v>
      </c>
      <c r="Q31" s="146">
        <f>IFERROR(_xll.qlIndexFixing(ONIndex1Y,I31,TRUE,_xll.ohTrigger(RecalcTrigger,Trigger1Y)),NA())</f>
        <v>1.1430764562422313E-2</v>
      </c>
    </row>
    <row r="32" spans="2:17" x14ac:dyDescent="0.2">
      <c r="B32" s="39" t="s">
        <v>17</v>
      </c>
      <c r="D32" s="42">
        <f>_xll.qlCalendarAdvance(Calendar,$D31,B32,"f",FALSE)</f>
        <v>42594</v>
      </c>
      <c r="E32" s="140">
        <f>_xll.qlInterestRateIndexValueDate(IndexON,D32)</f>
        <v>42594</v>
      </c>
      <c r="F32" s="156">
        <f>IFERROR(_xll.qlIndexFixing(IndexON,D32,TRUE,_xll.ohTrigger(RecalcTrigger,TriggerON)),NA())</f>
        <v>1.5521203681131044E-3</v>
      </c>
      <c r="H32" s="42">
        <f>_xll.qlCalendarAdvance(Calendar,$H31,B32,"f",FALSE)</f>
        <v>42594</v>
      </c>
      <c r="I32" s="140">
        <f>_xll.qlInterestRateIndexValueDate(Index1M,$H32)</f>
        <v>42594</v>
      </c>
      <c r="J32" s="145">
        <f>IFERROR(_xll.qlIndexFixing(Index1M,$H32,TRUE,_xll.ohTrigger(RecalcTrigger,Trigger1M)),NA())</f>
        <v>2.1264078209069022E-3</v>
      </c>
      <c r="K32" s="44">
        <f>IFERROR(_xll.qlIndexFixing(Index3M,H32,TRUE,_xll.ohTrigger(RecalcTrigger,Trigger3M)),NA())</f>
        <v>3.4356207126657241E-3</v>
      </c>
      <c r="L32" s="44">
        <f>IFERROR(_xll.qlIndexFixing(Index6M,$H32,TRUE,_xll.ohTrigger(RecalcTrigger,Trigger6M)),NA())</f>
        <v>4.7765088862738881E-3</v>
      </c>
      <c r="M32" s="146">
        <f>IFERROR(_xll.qlIndexFixing(Index1Y,$H32,TRUE,_xll.ohTrigger(RecalcTrigger,Trigger1Y)),NA())</f>
        <v>6.7104598060338918E-3</v>
      </c>
      <c r="N32" s="145">
        <f>IFERROR(_xll.qlIndexFixing(ONIndex1M,I32,TRUE,_xll.ohTrigger(RecalcTrigger,Trigger1M)),NA())</f>
        <v>2.7644691622078872E-3</v>
      </c>
      <c r="O32" s="44">
        <f>IFERROR(_xll.qlIndexFixing(ONIndex3M,I32,TRUE,_xll.ohTrigger(RecalcTrigger,Trigger3M)),NA())</f>
        <v>4.8496948112330971E-3</v>
      </c>
      <c r="P32" s="44">
        <f>IFERROR(_xll.qlIndexFixing(ONIndex6M,I32,TRUE,_xll.ohTrigger(RecalcTrigger,Trigger6M)),NA())</f>
        <v>8.2467481565162704E-3</v>
      </c>
      <c r="Q32" s="146">
        <f>IFERROR(_xll.qlIndexFixing(ONIndex1Y,I32,TRUE,_xll.ohTrigger(RecalcTrigger,Trigger1Y)),NA())</f>
        <v>1.1258572592038515E-2</v>
      </c>
    </row>
    <row r="33" spans="2:17" x14ac:dyDescent="0.2">
      <c r="B33" s="39" t="s">
        <v>17</v>
      </c>
      <c r="D33" s="42">
        <f>_xll.qlCalendarAdvance(Calendar,$D32,B33,"f",FALSE)</f>
        <v>42597</v>
      </c>
      <c r="E33" s="140">
        <f>_xll.qlInterestRateIndexValueDate(IndexON,D33)</f>
        <v>42597</v>
      </c>
      <c r="F33" s="156">
        <f>IFERROR(_xll.qlIndexFixing(IndexON,D33,TRUE,_xll.ohTrigger(RecalcTrigger,TriggerON)),NA())</f>
        <v>1.4602401778585072E-3</v>
      </c>
      <c r="H33" s="42">
        <f>_xll.qlCalendarAdvance(Calendar,$H32,B33,"f",FALSE)</f>
        <v>42597</v>
      </c>
      <c r="I33" s="140">
        <f>_xll.qlInterestRateIndexValueDate(Index1M,$H33)</f>
        <v>42597</v>
      </c>
      <c r="J33" s="145">
        <f>IFERROR(_xll.qlIndexFixing(Index1M,$H33,TRUE,_xll.ohTrigger(RecalcTrigger,Trigger1M)),NA())</f>
        <v>2.0422817393262621E-3</v>
      </c>
      <c r="K33" s="44">
        <f>IFERROR(_xll.qlIndexFixing(Index3M,H33,TRUE,_xll.ohTrigger(RecalcTrigger,Trigger3M)),NA())</f>
        <v>3.3807795505889368E-3</v>
      </c>
      <c r="L33" s="44">
        <f>IFERROR(_xll.qlIndexFixing(Index6M,$H33,TRUE,_xll.ohTrigger(RecalcTrigger,Trigger6M)),NA())</f>
        <v>4.7237103914715755E-3</v>
      </c>
      <c r="M33" s="146">
        <f>IFERROR(_xll.qlIndexFixing(Index1Y,$H33,TRUE,_xll.ohTrigger(RecalcTrigger,Trigger1Y)),NA())</f>
        <v>6.6746107034685309E-3</v>
      </c>
      <c r="N33" s="145">
        <f>IFERROR(_xll.qlIndexFixing(ONIndex1M,I33,TRUE,_xll.ohTrigger(RecalcTrigger,Trigger1M)),NA())</f>
        <v>2.6025036109678101E-3</v>
      </c>
      <c r="O33" s="44">
        <f>IFERROR(_xll.qlIndexFixing(ONIndex3M,I33,TRUE,_xll.ohTrigger(RecalcTrigger,Trigger3M)),NA())</f>
        <v>4.6437727770998194E-3</v>
      </c>
      <c r="P33" s="44">
        <f>IFERROR(_xll.qlIndexFixing(ONIndex6M,I33,TRUE,_xll.ohTrigger(RecalcTrigger,Trigger6M)),NA())</f>
        <v>7.9636256570769781E-3</v>
      </c>
      <c r="Q33" s="146">
        <f>IFERROR(_xll.qlIndexFixing(ONIndex1Y,I33,TRUE,_xll.ohTrigger(RecalcTrigger,Trigger1Y)),NA())</f>
        <v>1.1099179423789129E-2</v>
      </c>
    </row>
    <row r="34" spans="2:17" x14ac:dyDescent="0.2">
      <c r="B34" s="39" t="s">
        <v>17</v>
      </c>
      <c r="D34" s="42">
        <f>_xll.qlCalendarAdvance(Calendar,$D33,B34,"f",FALSE)</f>
        <v>42598</v>
      </c>
      <c r="E34" s="140">
        <f>_xll.qlInterestRateIndexValueDate(IndexON,D34)</f>
        <v>42598</v>
      </c>
      <c r="F34" s="156">
        <f>IFERROR(_xll.qlIndexFixing(IndexON,D34,TRUE,_xll.ohTrigger(RecalcTrigger,TriggerON)),NA())</f>
        <v>1.4191312014699697E-3</v>
      </c>
      <c r="H34" s="42">
        <f>_xll.qlCalendarAdvance(Calendar,$H33,B34,"f",FALSE)</f>
        <v>42598</v>
      </c>
      <c r="I34" s="140">
        <f>_xll.qlInterestRateIndexValueDate(Index1M,$H34)</f>
        <v>42598</v>
      </c>
      <c r="J34" s="145">
        <f>IFERROR(_xll.qlIndexFixing(Index1M,$H34,TRUE,_xll.ohTrigger(RecalcTrigger,Trigger1M)),NA())</f>
        <v>2.0192900688153332E-3</v>
      </c>
      <c r="K34" s="44">
        <f>IFERROR(_xll.qlIndexFixing(Index3M,H34,TRUE,_xll.ohTrigger(RecalcTrigger,Trigger3M)),NA())</f>
        <v>3.3589057409360288E-3</v>
      </c>
      <c r="L34" s="44">
        <f>IFERROR(_xll.qlIndexFixing(Index6M,$H34,TRUE,_xll.ohTrigger(RecalcTrigger,Trigger6M)),NA())</f>
        <v>4.7085037505405873E-3</v>
      </c>
      <c r="M34" s="146">
        <f>IFERROR(_xll.qlIndexFixing(Index1Y,$H34,TRUE,_xll.ohTrigger(RecalcTrigger,Trigger1Y)),NA())</f>
        <v>6.6662458979693806E-3</v>
      </c>
      <c r="N34" s="145">
        <f>IFERROR(_xll.qlIndexFixing(ONIndex1M,I34,TRUE,_xll.ohTrigger(RecalcTrigger,Trigger1M)),NA())</f>
        <v>2.5282038606166957E-3</v>
      </c>
      <c r="O34" s="44">
        <f>IFERROR(_xll.qlIndexFixing(ONIndex3M,I34,TRUE,_xll.ohTrigger(RecalcTrigger,Trigger3M)),NA())</f>
        <v>4.5488804730209331E-3</v>
      </c>
      <c r="P34" s="44">
        <f>IFERROR(_xll.qlIndexFixing(ONIndex6M,I34,TRUE,_xll.ohTrigger(RecalcTrigger,Trigger6M)),NA())</f>
        <v>7.8312104030298091E-3</v>
      </c>
      <c r="Q34" s="146">
        <f>IFERROR(_xll.qlIndexFixing(ONIndex1Y,I34,TRUE,_xll.ohTrigger(RecalcTrigger,Trigger1Y)),NA())</f>
        <v>1.1026403110752092E-2</v>
      </c>
    </row>
    <row r="35" spans="2:17" x14ac:dyDescent="0.2">
      <c r="B35" s="39" t="s">
        <v>17</v>
      </c>
      <c r="D35" s="42">
        <f>_xll.qlCalendarAdvance(Calendar,$D34,B35,"f",FALSE)</f>
        <v>42599</v>
      </c>
      <c r="E35" s="140">
        <f>_xll.qlInterestRateIndexValueDate(IndexON,D35)</f>
        <v>42599</v>
      </c>
      <c r="F35" s="156">
        <f>IFERROR(_xll.qlIndexFixing(IndexON,D35,TRUE,_xll.ohTrigger(RecalcTrigger,TriggerON)),NA())</f>
        <v>1.3809189154401214E-3</v>
      </c>
      <c r="H35" s="42">
        <f>_xll.qlCalendarAdvance(Calendar,$H34,B35,"f",FALSE)</f>
        <v>42599</v>
      </c>
      <c r="I35" s="140">
        <f>_xll.qlInterestRateIndexValueDate(Index1M,$H35)</f>
        <v>42599</v>
      </c>
      <c r="J35" s="145">
        <f>IFERROR(_xll.qlIndexFixing(Index1M,$H35,TRUE,_xll.ohTrigger(RecalcTrigger,Trigger1M)),NA())</f>
        <v>1.9912428686782073E-3</v>
      </c>
      <c r="K35" s="44">
        <f>IFERROR(_xll.qlIndexFixing(Index3M,H35,TRUE,_xll.ohTrigger(RecalcTrigger,Trigger3M)),NA())</f>
        <v>3.3379654625522314E-3</v>
      </c>
      <c r="L35" s="44">
        <f>IFERROR(_xll.qlIndexFixing(Index6M,$H35,TRUE,_xll.ohTrigger(RecalcTrigger,Trigger6M)),NA())</f>
        <v>4.6941100508027123E-3</v>
      </c>
      <c r="M35" s="146">
        <f>IFERROR(_xll.qlIndexFixing(Index1Y,$H35,TRUE,_xll.ohTrigger(RecalcTrigger,Trigger1Y)),NA())</f>
        <v>6.6596805299454775E-3</v>
      </c>
      <c r="N35" s="145">
        <f>IFERROR(_xll.qlIndexFixing(ONIndex1M,I35,TRUE,_xll.ohTrigger(RecalcTrigger,Trigger1M)),NA())</f>
        <v>2.4579076425490509E-3</v>
      </c>
      <c r="O35" s="44">
        <f>IFERROR(_xll.qlIndexFixing(ONIndex3M,I35,TRUE,_xll.ohTrigger(RecalcTrigger,Trigger3M)),NA())</f>
        <v>4.4588100633713434E-3</v>
      </c>
      <c r="P35" s="44">
        <f>IFERROR(_xll.qlIndexFixing(ONIndex6M,I35,TRUE,_xll.ohTrigger(RecalcTrigger,Trigger6M)),NA())</f>
        <v>7.7042268476235076E-3</v>
      </c>
      <c r="Q35" s="146">
        <f>IFERROR(_xll.qlIndexFixing(ONIndex1Y,I35,TRUE,_xll.ohTrigger(RecalcTrigger,Trigger1Y)),NA())</f>
        <v>1.0957674781290061E-2</v>
      </c>
    </row>
    <row r="36" spans="2:17" x14ac:dyDescent="0.2">
      <c r="B36" s="39" t="s">
        <v>17</v>
      </c>
      <c r="D36" s="42">
        <f>_xll.qlCalendarAdvance(Calendar,$D35,B36,"f",FALSE)</f>
        <v>42600</v>
      </c>
      <c r="E36" s="140">
        <f>_xll.qlInterestRateIndexValueDate(IndexON,D36)</f>
        <v>42600</v>
      </c>
      <c r="F36" s="156">
        <f>IFERROR(_xll.qlIndexFixing(IndexON,D36,TRUE,_xll.ohTrigger(RecalcTrigger,TriggerON)),NA())</f>
        <v>1.345603318877453E-3</v>
      </c>
      <c r="H36" s="42">
        <f>_xll.qlCalendarAdvance(Calendar,$H35,B36,"f",FALSE)</f>
        <v>42600</v>
      </c>
      <c r="I36" s="140">
        <f>_xll.qlInterestRateIndexValueDate(Index1M,$H36)</f>
        <v>42600</v>
      </c>
      <c r="J36" s="145">
        <f>IFERROR(_xll.qlIndexFixing(Index1M,$H36,TRUE,_xll.ohTrigger(RecalcTrigger,Trigger1M)),NA())</f>
        <v>1.9766462837727053E-3</v>
      </c>
      <c r="K36" s="44">
        <f>IFERROR(_xll.qlIndexFixing(Index3M,H36,TRUE,_xll.ohTrigger(RecalcTrigger,Trigger3M)),NA())</f>
        <v>3.3179101213896048E-3</v>
      </c>
      <c r="L36" s="44">
        <f>IFERROR(_xll.qlIndexFixing(Index6M,$H36,TRUE,_xll.ohTrigger(RecalcTrigger,Trigger6M)),NA())</f>
        <v>4.6864004543322934E-3</v>
      </c>
      <c r="M36" s="146">
        <f>IFERROR(_xll.qlIndexFixing(Index1Y,$H36,TRUE,_xll.ohTrigger(RecalcTrigger,Trigger1Y)),NA())</f>
        <v>6.6547891359038935E-3</v>
      </c>
      <c r="N36" s="145">
        <f>IFERROR(_xll.qlIndexFixing(ONIndex1M,I36,TRUE,_xll.ohTrigger(RecalcTrigger,Trigger1M)),NA())</f>
        <v>2.3916149543334875E-3</v>
      </c>
      <c r="O36" s="44">
        <f>IFERROR(_xll.qlIndexFixing(ONIndex3M,I36,TRUE,_xll.ohTrigger(RecalcTrigger,Trigger3M)),NA())</f>
        <v>4.3735615446660603E-3</v>
      </c>
      <c r="P36" s="44">
        <f>IFERROR(_xll.qlIndexFixing(ONIndex6M,I36,TRUE,_xll.ohTrigger(RecalcTrigger,Trigger6M)),NA())</f>
        <v>7.5826749851037878E-3</v>
      </c>
      <c r="Q36" s="146">
        <f>IFERROR(_xll.qlIndexFixing(ONIndex1Y,I36,TRUE,_xll.ohTrigger(RecalcTrigger,Trigger1Y)),NA())</f>
        <v>1.0892994433214787E-2</v>
      </c>
    </row>
    <row r="37" spans="2:17" x14ac:dyDescent="0.2">
      <c r="B37" s="39" t="s">
        <v>17</v>
      </c>
      <c r="D37" s="42">
        <f>_xll.qlCalendarAdvance(Calendar,$D36,B37,"f",FALSE)</f>
        <v>42601</v>
      </c>
      <c r="E37" s="140">
        <f>_xll.qlInterestRateIndexValueDate(IndexON,D37)</f>
        <v>42601</v>
      </c>
      <c r="F37" s="156">
        <f>IFERROR(_xll.qlIndexFixing(IndexON,D37,TRUE,_xll.ohTrigger(RecalcTrigger,TriggerON)),NA())</f>
        <v>1.2846322734242726E-3</v>
      </c>
      <c r="H37" s="42">
        <f>_xll.qlCalendarAdvance(Calendar,$H36,B37,"f",FALSE)</f>
        <v>42601</v>
      </c>
      <c r="I37" s="140">
        <f>_xll.qlInterestRateIndexValueDate(Index1M,$H37)</f>
        <v>42601</v>
      </c>
      <c r="J37" s="145">
        <f>IFERROR(_xll.qlIndexFixing(Index1M,$H37,TRUE,_xll.ohTrigger(RecalcTrigger,Trigger1M)),NA())</f>
        <v>1.9632473337036845E-3</v>
      </c>
      <c r="K37" s="44">
        <f>IFERROR(_xll.qlIndexFixing(Index3M,H37,TRUE,_xll.ohTrigger(RecalcTrigger,Trigger3M)),NA())</f>
        <v>3.28376544056038E-3</v>
      </c>
      <c r="L37" s="44">
        <f>IFERROR(_xll.qlIndexFixing(Index6M,$H37,TRUE,_xll.ohTrigger(RecalcTrigger,Trigger6M)),NA())</f>
        <v>4.6706478861778056E-3</v>
      </c>
      <c r="M37" s="146">
        <f>IFERROR(_xll.qlIndexFixing(Index1Y,$H37,TRUE,_xll.ohTrigger(RecalcTrigger,Trigger1Y)),NA())</f>
        <v>6.6719406229294809E-3</v>
      </c>
      <c r="N37" s="145">
        <f>IFERROR(_xll.qlIndexFixing(ONIndex1M,I37,TRUE,_xll.ohTrigger(RecalcTrigger,Trigger1M)),NA())</f>
        <v>2.2723888109351296E-3</v>
      </c>
      <c r="O37" s="44">
        <f>IFERROR(_xll.qlIndexFixing(ONIndex3M,I37,TRUE,_xll.ohTrigger(RecalcTrigger,Trigger3M)),NA())</f>
        <v>4.2191862257593788E-3</v>
      </c>
      <c r="P37" s="44">
        <f>IFERROR(_xll.qlIndexFixing(ONIndex6M,I37,TRUE,_xll.ohTrigger(RecalcTrigger,Trigger6M)),NA())</f>
        <v>7.357825183241796E-3</v>
      </c>
      <c r="Q37" s="146">
        <f>IFERROR(_xll.qlIndexFixing(ONIndex1Y,I37,TRUE,_xll.ohTrigger(RecalcTrigger,Trigger1Y)),NA())</f>
        <v>1.0777445207398319E-2</v>
      </c>
    </row>
    <row r="38" spans="2:17" x14ac:dyDescent="0.2">
      <c r="B38" s="39" t="s">
        <v>17</v>
      </c>
      <c r="D38" s="42">
        <f>_xll.qlCalendarAdvance(Calendar,$D37,B38,"f",FALSE)</f>
        <v>42604</v>
      </c>
      <c r="E38" s="140">
        <f>_xll.qlInterestRateIndexValueDate(IndexON,D38)</f>
        <v>42604</v>
      </c>
      <c r="F38" s="156">
        <f>IFERROR(_xll.qlIndexFixing(IndexON,D38,TRUE,_xll.ohTrigger(RecalcTrigger,TriggerON)),NA())</f>
        <v>1.2333078106840922E-3</v>
      </c>
      <c r="H38" s="42">
        <f>_xll.qlCalendarAdvance(Calendar,$H37,B38,"f",FALSE)</f>
        <v>42604</v>
      </c>
      <c r="I38" s="140">
        <f>_xll.qlInterestRateIndexValueDate(Index1M,$H38)</f>
        <v>42604</v>
      </c>
      <c r="J38" s="145">
        <f>IFERROR(_xll.qlIndexFixing(Index1M,$H38,TRUE,_xll.ohTrigger(RecalcTrigger,Trigger1M)),NA())</f>
        <v>1.9232749415517667E-3</v>
      </c>
      <c r="K38" s="44">
        <f>IFERROR(_xll.qlIndexFixing(Index3M,H38,TRUE,_xll.ohTrigger(RecalcTrigger,Trigger3M)),NA())</f>
        <v>3.2455663017063063E-3</v>
      </c>
      <c r="L38" s="44">
        <f>IFERROR(_xll.qlIndexFixing(Index6M,$H38,TRUE,_xll.ohTrigger(RecalcTrigger,Trigger6M)),NA())</f>
        <v>4.6327638886339353E-3</v>
      </c>
      <c r="M38" s="146">
        <f>IFERROR(_xll.qlIndexFixing(Index1Y,$H38,TRUE,_xll.ohTrigger(RecalcTrigger,Trigger1Y)),NA())</f>
        <v>6.6494543813813145E-3</v>
      </c>
      <c r="N38" s="145">
        <f>IFERROR(_xll.qlIndexFixing(ONIndex1M,I38,TRUE,_xll.ohTrigger(RecalcTrigger,Trigger1M)),NA())</f>
        <v>2.1664794582532121E-3</v>
      </c>
      <c r="O38" s="44">
        <f>IFERROR(_xll.qlIndexFixing(ONIndex3M,I38,TRUE,_xll.ohTrigger(RecalcTrigger,Trigger3M)),NA())</f>
        <v>4.0807863138836442E-3</v>
      </c>
      <c r="P38" s="44">
        <f>IFERROR(_xll.qlIndexFixing(ONIndex6M,I38,TRUE,_xll.ohTrigger(RecalcTrigger,Trigger6M)),NA())</f>
        <v>7.1507843599083465E-3</v>
      </c>
      <c r="Q38" s="146">
        <f>IFERROR(_xll.qlIndexFixing(ONIndex1Y,I38,TRUE,_xll.ohTrigger(RecalcTrigger,Trigger1Y)),NA())</f>
        <v>1.0674752812799282E-2</v>
      </c>
    </row>
    <row r="39" spans="2:17" x14ac:dyDescent="0.2">
      <c r="B39" s="39" t="s">
        <v>17</v>
      </c>
      <c r="D39" s="42">
        <f>_xll.qlCalendarAdvance(Calendar,$D38,B39,"f",FALSE)</f>
        <v>42605</v>
      </c>
      <c r="E39" s="140">
        <f>_xll.qlInterestRateIndexValueDate(IndexON,D39)</f>
        <v>42605</v>
      </c>
      <c r="F39" s="156">
        <f>IFERROR(_xll.qlIndexFixing(IndexON,D39,TRUE,_xll.ohTrigger(RecalcTrigger,TriggerON)),NA())</f>
        <v>1.2124756498677058E-3</v>
      </c>
      <c r="H39" s="42">
        <f>_xll.qlCalendarAdvance(Calendar,$H38,B39,"f",FALSE)</f>
        <v>42605</v>
      </c>
      <c r="I39" s="140">
        <f>_xll.qlInterestRateIndexValueDate(Index1M,$H39)</f>
        <v>42605</v>
      </c>
      <c r="J39" s="145">
        <f>IFERROR(_xll.qlIndexFixing(Index1M,$H39,TRUE,_xll.ohTrigger(RecalcTrigger,Trigger1M)),NA())</f>
        <v>1.9127824423413554E-3</v>
      </c>
      <c r="K39" s="44">
        <f>IFERROR(_xll.qlIndexFixing(Index3M,H39,TRUE,_xll.ohTrigger(RecalcTrigger,Trigger3M)),NA())</f>
        <v>3.2292067882405198E-3</v>
      </c>
      <c r="L39" s="44">
        <f>IFERROR(_xll.qlIndexFixing(Index6M,$H39,TRUE,_xll.ohTrigger(RecalcTrigger,Trigger6M)),NA())</f>
        <v>4.6223047938164915E-3</v>
      </c>
      <c r="M39" s="146">
        <f>IFERROR(_xll.qlIndexFixing(Index1Y,$H39,TRUE,_xll.ohTrigger(RecalcTrigger,Trigger1Y)),NA())</f>
        <v>6.6510512306197089E-3</v>
      </c>
      <c r="N39" s="145">
        <f>IFERROR(_xll.qlIndexFixing(ONIndex1M,I39,TRUE,_xll.ohTrigger(RecalcTrigger,Trigger1M)),NA())</f>
        <v>2.1202043893109312E-3</v>
      </c>
      <c r="O39" s="44">
        <f>IFERROR(_xll.qlIndexFixing(ONIndex3M,I39,TRUE,_xll.ohTrigger(RecalcTrigger,Trigger3M)),NA())</f>
        <v>4.0196472026499119E-3</v>
      </c>
      <c r="P39" s="44">
        <f>IFERROR(_xll.qlIndexFixing(ONIndex6M,I39,TRUE,_xll.ohTrigger(RecalcTrigger,Trigger6M)),NA())</f>
        <v>7.0563908857190771E-3</v>
      </c>
      <c r="Q39" s="146">
        <f>IFERROR(_xll.qlIndexFixing(ONIndex1Y,I39,TRUE,_xll.ohTrigger(RecalcTrigger,Trigger1Y)),NA())</f>
        <v>1.0630312341751713E-2</v>
      </c>
    </row>
    <row r="40" spans="2:17" x14ac:dyDescent="0.2">
      <c r="B40" s="39" t="s">
        <v>17</v>
      </c>
      <c r="D40" s="42">
        <f>_xll.qlCalendarAdvance(Calendar,$D39,B40,"f",FALSE)</f>
        <v>42606</v>
      </c>
      <c r="E40" s="140">
        <f>_xll.qlInterestRateIndexValueDate(IndexON,D40)</f>
        <v>42606</v>
      </c>
      <c r="F40" s="156">
        <f>IFERROR(_xll.qlIndexFixing(IndexON,D40,TRUE,_xll.ohTrigger(RecalcTrigger,TriggerON)),NA())</f>
        <v>1.1945401744661854E-3</v>
      </c>
      <c r="H40" s="42">
        <f>_xll.qlCalendarAdvance(Calendar,$H39,B40,"f",FALSE)</f>
        <v>42606</v>
      </c>
      <c r="I40" s="140">
        <f>_xll.qlInterestRateIndexValueDate(Index1M,$H40)</f>
        <v>42606</v>
      </c>
      <c r="J40" s="145">
        <f>IFERROR(_xll.qlIndexFixing(Index1M,$H40,TRUE,_xll.ohTrigger(RecalcTrigger,Trigger1M)),NA())</f>
        <v>1.8979783940641134E-3</v>
      </c>
      <c r="K40" s="44">
        <f>IFERROR(_xll.qlIndexFixing(Index3M,H40,TRUE,_xll.ohTrigger(RecalcTrigger,Trigger3M)),NA())</f>
        <v>3.2134406777456007E-3</v>
      </c>
      <c r="L40" s="44">
        <f>IFERROR(_xll.qlIndexFixing(Index6M,$H40,TRUE,_xll.ohTrigger(RecalcTrigger,Trigger6M)),NA())</f>
        <v>4.6123443092598504E-3</v>
      </c>
      <c r="M40" s="146">
        <f>IFERROR(_xll.qlIndexFixing(Index1Y,$H40,TRUE,_xll.ohTrigger(RecalcTrigger,Trigger1Y)),NA())</f>
        <v>6.6535694437346304E-3</v>
      </c>
      <c r="N40" s="145">
        <f>IFERROR(_xll.qlIndexFixing(ONIndex1M,I40,TRUE,_xll.ohTrigger(RecalcTrigger,Trigger1M)),NA())</f>
        <v>2.077932839036345E-3</v>
      </c>
      <c r="O40" s="44">
        <f>IFERROR(_xll.qlIndexFixing(ONIndex3M,I40,TRUE,_xll.ohTrigger(RecalcTrigger,Trigger3M)),NA())</f>
        <v>3.9633299650976284E-3</v>
      </c>
      <c r="P40" s="44">
        <f>IFERROR(_xll.qlIndexFixing(ONIndex6M,I40,TRUE,_xll.ohTrigger(RecalcTrigger,Trigger6M)),NA())</f>
        <v>6.9674290754828672E-3</v>
      </c>
      <c r="Q40" s="146">
        <f>IFERROR(_xll.qlIndexFixing(ONIndex1Y,I40,TRUE,_xll.ohTrigger(RecalcTrigger,Trigger1Y)),NA())</f>
        <v>1.0589919841068607E-2</v>
      </c>
    </row>
    <row r="41" spans="2:17" x14ac:dyDescent="0.2">
      <c r="B41" s="39" t="s">
        <v>17</v>
      </c>
      <c r="D41" s="42">
        <f>_xll.qlCalendarAdvance(Calendar,$D40,B41,"f",FALSE)</f>
        <v>42607</v>
      </c>
      <c r="E41" s="140">
        <f>_xll.qlInterestRateIndexValueDate(IndexON,D41)</f>
        <v>42607</v>
      </c>
      <c r="F41" s="156">
        <f>IFERROR(_xll.qlIndexFixing(IndexON,D41,TRUE,_xll.ohTrigger(RecalcTrigger,TriggerON)),NA())</f>
        <v>1.1795013840742996E-3</v>
      </c>
      <c r="H41" s="42">
        <f>_xll.qlCalendarAdvance(Calendar,$H40,B41,"f",FALSE)</f>
        <v>42607</v>
      </c>
      <c r="I41" s="140">
        <f>_xll.qlInterestRateIndexValueDate(Index1M,$H41)</f>
        <v>42607</v>
      </c>
      <c r="J41" s="145">
        <f>IFERROR(_xll.qlIndexFixing(Index1M,$H41,TRUE,_xll.ohTrigger(RecalcTrigger,Trigger1M)),NA())</f>
        <v>1.8923440446071832E-3</v>
      </c>
      <c r="K41" s="44">
        <f>IFERROR(_xll.qlIndexFixing(Index3M,H41,TRUE,_xll.ohTrigger(RecalcTrigger,Trigger3M)),NA())</f>
        <v>3.1982193853406478E-3</v>
      </c>
      <c r="L41" s="44">
        <f>IFERROR(_xll.qlIndexFixing(Index6M,$H41,TRUE,_xll.ohTrigger(RecalcTrigger,Trigger6M)),NA())</f>
        <v>4.6094757484372107E-3</v>
      </c>
      <c r="M41" s="146">
        <f>IFERROR(_xll.qlIndexFixing(Index1Y,$H41,TRUE,_xll.ohTrigger(RecalcTrigger,Trigger1Y)),NA())</f>
        <v>6.6568835990929998E-3</v>
      </c>
      <c r="N41" s="145">
        <f>IFERROR(_xll.qlIndexFixing(ONIndex1M,I41,TRUE,_xll.ohTrigger(RecalcTrigger,Trigger1M)),NA())</f>
        <v>2.0396648060516664E-3</v>
      </c>
      <c r="O41" s="44">
        <f>IFERROR(_xll.qlIndexFixing(ONIndex3M,I41,TRUE,_xll.ohTrigger(RecalcTrigger,Trigger3M)),NA())</f>
        <v>3.9118345986333125E-3</v>
      </c>
      <c r="P41" s="44">
        <f>IFERROR(_xll.qlIndexFixing(ONIndex6M,I41,TRUE,_xll.ohTrigger(RecalcTrigger,Trigger6M)),NA())</f>
        <v>6.8838989253905414E-3</v>
      </c>
      <c r="Q41" s="146">
        <f>IFERROR(_xll.qlIndexFixing(ONIndex1Y,I41,TRUE,_xll.ohTrigger(RecalcTrigger,Trigger1Y)),NA())</f>
        <v>1.0553575309453223E-2</v>
      </c>
    </row>
    <row r="42" spans="2:17" x14ac:dyDescent="0.2">
      <c r="B42" s="39" t="s">
        <v>17</v>
      </c>
      <c r="D42" s="42">
        <f>_xll.qlCalendarAdvance(Calendar,$D41,B42,"f",FALSE)</f>
        <v>42608</v>
      </c>
      <c r="E42" s="140">
        <f>_xll.qlInterestRateIndexValueDate(IndexON,D42)</f>
        <v>42608</v>
      </c>
      <c r="F42" s="156">
        <f>IFERROR(_xll.qlIndexFixing(IndexON,D42,TRUE,_xll.ohTrigger(RecalcTrigger,TriggerON)),NA())</f>
        <v>1.156393325628946E-3</v>
      </c>
      <c r="H42" s="42">
        <f>_xll.qlCalendarAdvance(Calendar,$H41,B42,"f",FALSE)</f>
        <v>42608</v>
      </c>
      <c r="I42" s="140">
        <f>_xll.qlInterestRateIndexValueDate(Index1M,$H42)</f>
        <v>42608</v>
      </c>
      <c r="J42" s="145">
        <f>IFERROR(_xll.qlIndexFixing(Index1M,$H42,TRUE,_xll.ohTrigger(RecalcTrigger,Trigger1M)),NA())</f>
        <v>1.8875812139450591E-3</v>
      </c>
      <c r="K42" s="44">
        <f>IFERROR(_xll.qlIndexFixing(Index3M,H42,TRUE,_xll.ohTrigger(RecalcTrigger,Trigger3M)),NA())</f>
        <v>3.1700614408125076E-3</v>
      </c>
      <c r="L42" s="44">
        <f>IFERROR(_xll.qlIndexFixing(Index6M,$H42,TRUE,_xll.ohTrigger(RecalcTrigger,Trigger6M)),NA())</f>
        <v>4.5970948679066575E-3</v>
      </c>
      <c r="M42" s="146">
        <f>IFERROR(_xll.qlIndexFixing(Index1Y,$H42,TRUE,_xll.ohTrigger(RecalcTrigger,Trigger1Y)),NA())</f>
        <v>6.7072962204496296E-3</v>
      </c>
      <c r="N42" s="145">
        <f>IFERROR(_xll.qlIndexFixing(ONIndex1M,I42,TRUE,_xll.ohTrigger(RecalcTrigger,Trigger1M)),NA())</f>
        <v>1.9640281511631996E-3</v>
      </c>
      <c r="O42" s="44">
        <f>IFERROR(_xll.qlIndexFixing(ONIndex3M,I42,TRUE,_xll.ohTrigger(RecalcTrigger,Trigger3M)),NA())</f>
        <v>3.8072650878018255E-3</v>
      </c>
      <c r="P42" s="44">
        <f>IFERROR(_xll.qlIndexFixing(ONIndex6M,I42,TRUE,_xll.ohTrigger(RecalcTrigger,Trigger6M)),NA())</f>
        <v>6.7024164159332211E-3</v>
      </c>
      <c r="Q42" s="146">
        <f>IFERROR(_xll.qlIndexFixing(ONIndex1Y,I42,TRUE,_xll.ohTrigger(RecalcTrigger,Trigger1Y)),NA())</f>
        <v>1.0483405435932069E-2</v>
      </c>
    </row>
    <row r="43" spans="2:17" x14ac:dyDescent="0.2">
      <c r="B43" s="39" t="s">
        <v>17</v>
      </c>
      <c r="D43" s="42">
        <f>_xll.qlCalendarAdvance(Calendar,$D42,B43,"f",FALSE)</f>
        <v>42612</v>
      </c>
      <c r="E43" s="140">
        <f>_xll.qlInterestRateIndexValueDate(IndexON,D43)</f>
        <v>42612</v>
      </c>
      <c r="F43" s="156">
        <f>IFERROR(_xll.qlIndexFixing(IndexON,D43,TRUE,_xll.ohTrigger(RecalcTrigger,TriggerON)),NA())</f>
        <v>1.1477576966423264E-3</v>
      </c>
      <c r="H43" s="42">
        <f>_xll.qlCalendarAdvance(Calendar,$H42,B43,"f",FALSE)</f>
        <v>42612</v>
      </c>
      <c r="I43" s="140">
        <f>_xll.qlInterestRateIndexValueDate(Index1M,$H43)</f>
        <v>42612</v>
      </c>
      <c r="J43" s="145">
        <f>IFERROR(_xll.qlIndexFixing(Index1M,$H43,TRUE,_xll.ohTrigger(RecalcTrigger,Trigger1M)),NA())</f>
        <v>1.8627079472796179E-3</v>
      </c>
      <c r="K43" s="44">
        <f>IFERROR(_xll.qlIndexFixing(Index3M,H43,TRUE,_xll.ohTrigger(RecalcTrigger,Trigger3M)),NA())</f>
        <v>3.1285847892082367E-3</v>
      </c>
      <c r="L43" s="44">
        <f>IFERROR(_xll.qlIndexFixing(Index6M,$H43,TRUE,_xll.ohTrigger(RecalcTrigger,Trigger6M)),NA())</f>
        <v>4.5538044570393628E-3</v>
      </c>
      <c r="M43" s="146">
        <f>IFERROR(_xll.qlIndexFixing(Index1Y,$H43,TRUE,_xll.ohTrigger(RecalcTrigger,Trigger1Y)),NA())</f>
        <v>6.6810037371072273E-3</v>
      </c>
      <c r="N43" s="145">
        <f>IFERROR(_xll.qlIndexFixing(ONIndex1M,I43,TRUE,_xll.ohTrigger(RecalcTrigger,Trigger1M)),NA())</f>
        <v>1.9083773623040923E-3</v>
      </c>
      <c r="O43" s="44">
        <f>IFERROR(_xll.qlIndexFixing(ONIndex3M,I43,TRUE,_xll.ohTrigger(RecalcTrigger,Trigger3M)),NA())</f>
        <v>3.7266857706308443E-3</v>
      </c>
      <c r="P43" s="44">
        <f>IFERROR(_xll.qlIndexFixing(ONIndex6M,I43,TRUE,_xll.ohTrigger(RecalcTrigger,Trigger6M)),NA())</f>
        <v>6.5477229537347359E-3</v>
      </c>
      <c r="Q43" s="146">
        <f>IFERROR(_xll.qlIndexFixing(ONIndex1Y,I43,TRUE,_xll.ohTrigger(RecalcTrigger,Trigger1Y)),NA())</f>
        <v>1.0432572150191888E-2</v>
      </c>
    </row>
    <row r="44" spans="2:17" x14ac:dyDescent="0.2">
      <c r="B44" s="39" t="s">
        <v>17</v>
      </c>
      <c r="D44" s="42">
        <f>_xll.qlCalendarAdvance(Calendar,$D43,B44,"f",FALSE)</f>
        <v>42613</v>
      </c>
      <c r="E44" s="140">
        <f>_xll.qlInterestRateIndexValueDate(IndexON,D44)</f>
        <v>42613</v>
      </c>
      <c r="F44" s="156">
        <f>IFERROR(_xll.qlIndexFixing(IndexON,D44,TRUE,_xll.ohTrigger(RecalcTrigger,TriggerON)),NA())</f>
        <v>1.1500990110402398E-3</v>
      </c>
      <c r="H44" s="42">
        <f>_xll.qlCalendarAdvance(Calendar,$H43,B44,"f",FALSE)</f>
        <v>42613</v>
      </c>
      <c r="I44" s="140">
        <f>_xll.qlInterestRateIndexValueDate(Index1M,$H44)</f>
        <v>42613</v>
      </c>
      <c r="J44" s="145">
        <f>IFERROR(_xll.qlIndexFixing(Index1M,$H44,TRUE,_xll.ohTrigger(RecalcTrigger,Trigger1M)),NA())</f>
        <v>1.8611759024157459E-3</v>
      </c>
      <c r="K44" s="44">
        <f>IFERROR(_xll.qlIndexFixing(Index3M,H44,TRUE,_xll.ohTrigger(RecalcTrigger,Trigger3M)),NA())</f>
        <v>3.1219803752250627E-3</v>
      </c>
      <c r="L44" s="44">
        <f>IFERROR(_xll.qlIndexFixing(Index6M,$H44,TRUE,_xll.ohTrigger(RecalcTrigger,Trigger6M)),NA())</f>
        <v>4.5427068412802101E-3</v>
      </c>
      <c r="M44" s="146">
        <f>IFERROR(_xll.qlIndexFixing(Index1Y,$H44,TRUE,_xll.ohTrigger(RecalcTrigger,Trigger1Y)),NA())</f>
        <v>6.6864596616433847E-3</v>
      </c>
      <c r="N44" s="145">
        <f>IFERROR(_xll.qlIndexFixing(ONIndex1M,I44,TRUE,_xll.ohTrigger(RecalcTrigger,Trigger1M)),NA())</f>
        <v>1.8941304116626423E-3</v>
      </c>
      <c r="O44" s="44">
        <f>IFERROR(_xll.qlIndexFixing(ONIndex3M,I44,TRUE,_xll.ohTrigger(RecalcTrigger,Trigger3M)),NA())</f>
        <v>3.7041215956012952E-3</v>
      </c>
      <c r="P44" s="44">
        <f>IFERROR(_xll.qlIndexFixing(ONIndex6M,I44,TRUE,_xll.ohTrigger(RecalcTrigger,Trigger6M)),NA())</f>
        <v>6.4967826941575435E-3</v>
      </c>
      <c r="Q44" s="146">
        <f>IFERROR(_xll.qlIndexFixing(ONIndex1Y,I44,TRUE,_xll.ohTrigger(RecalcTrigger,Trigger1Y)),NA())</f>
        <v>1.042051541239708E-2</v>
      </c>
    </row>
    <row r="45" spans="2:17" x14ac:dyDescent="0.2">
      <c r="B45" s="39" t="s">
        <v>17</v>
      </c>
      <c r="D45" s="42">
        <f>_xll.qlCalendarAdvance(Calendar,$D44,B45,"f",FALSE)</f>
        <v>42614</v>
      </c>
      <c r="E45" s="140">
        <f>_xll.qlInterestRateIndexValueDate(IndexON,D45)</f>
        <v>42614</v>
      </c>
      <c r="F45" s="156">
        <f>IFERROR(_xll.qlIndexFixing(IndexON,D45,TRUE,_xll.ohTrigger(RecalcTrigger,TriggerON)),NA())</f>
        <v>1.1553370093131399E-3</v>
      </c>
      <c r="H45" s="42">
        <f>_xll.qlCalendarAdvance(Calendar,$H44,B45,"f",FALSE)</f>
        <v>42614</v>
      </c>
      <c r="I45" s="140">
        <f>_xll.qlInterestRateIndexValueDate(Index1M,$H45)</f>
        <v>42614</v>
      </c>
      <c r="J45" s="145">
        <f>IFERROR(_xll.qlIndexFixing(Index1M,$H45,TRUE,_xll.ohTrigger(RecalcTrigger,Trigger1M)),NA())</f>
        <v>1.8462756218997484E-3</v>
      </c>
      <c r="K45" s="44">
        <f>IFERROR(_xll.qlIndexFixing(Index3M,H45,TRUE,_xll.ohTrigger(RecalcTrigger,Trigger3M)),NA())</f>
        <v>3.1091134850963304E-3</v>
      </c>
      <c r="L45" s="44">
        <f>IFERROR(_xll.qlIndexFixing(Index6M,$H45,TRUE,_xll.ohTrigger(RecalcTrigger,Trigger6M)),NA())</f>
        <v>4.5353679004220592E-3</v>
      </c>
      <c r="M45" s="146">
        <f>IFERROR(_xll.qlIndexFixing(Index1Y,$H45,TRUE,_xll.ohTrigger(RecalcTrigger,Trigger1Y)),NA())</f>
        <v>6.6918335493759695E-3</v>
      </c>
      <c r="N45" s="145">
        <f>IFERROR(_xll.qlIndexFixing(ONIndex1M,I45,TRUE,_xll.ohTrigger(RecalcTrigger,Trigger1M)),NA())</f>
        <v>1.8838869723947216E-3</v>
      </c>
      <c r="O45" s="44">
        <f>IFERROR(_xll.qlIndexFixing(ONIndex3M,I45,TRUE,_xll.ohTrigger(RecalcTrigger,Trigger3M)),NA())</f>
        <v>3.6863792814478824E-3</v>
      </c>
      <c r="P45" s="44">
        <f>IFERROR(_xll.qlIndexFixing(ONIndex6M,I45,TRUE,_xll.ohTrigger(RecalcTrigger,Trigger6M)),NA())</f>
        <v>6.4512740737332486E-3</v>
      </c>
      <c r="Q45" s="146">
        <f>IFERROR(_xll.qlIndexFixing(ONIndex1Y,I45,TRUE,_xll.ohTrigger(RecalcTrigger,Trigger1Y)),NA())</f>
        <v>1.0412506638077801E-2</v>
      </c>
    </row>
    <row r="46" spans="2:17" x14ac:dyDescent="0.2">
      <c r="B46" s="39" t="s">
        <v>17</v>
      </c>
      <c r="D46" s="42">
        <f>_xll.qlCalendarAdvance(Calendar,$D45,B46,"f",FALSE)</f>
        <v>42615</v>
      </c>
      <c r="E46" s="140">
        <f>_xll.qlInterestRateIndexValueDate(IndexON,D46)</f>
        <v>42615</v>
      </c>
      <c r="F46" s="156">
        <f>IFERROR(_xll.qlIndexFixing(IndexON,D46,TRUE,_xll.ohTrigger(RecalcTrigger,TriggerON)),NA())</f>
        <v>1.1754724051497394E-3</v>
      </c>
      <c r="H46" s="42">
        <f>_xll.qlCalendarAdvance(Calendar,$H45,B46,"f",FALSE)</f>
        <v>42615</v>
      </c>
      <c r="I46" s="140">
        <f>_xll.qlInterestRateIndexValueDate(Index1M,$H46)</f>
        <v>42615</v>
      </c>
      <c r="J46" s="145">
        <f>IFERROR(_xll.qlIndexFixing(Index1M,$H46,TRUE,_xll.ohTrigger(RecalcTrigger,Trigger1M)),NA())</f>
        <v>1.8450528295961778E-3</v>
      </c>
      <c r="K46" s="44">
        <f>IFERROR(_xll.qlIndexFixing(Index3M,H46,TRUE,_xll.ohTrigger(RecalcTrigger,Trigger3M)),NA())</f>
        <v>3.0964005617115189E-3</v>
      </c>
      <c r="L46" s="44">
        <f>IFERROR(_xll.qlIndexFixing(Index6M,$H46,TRUE,_xll.ohTrigger(RecalcTrigger,Trigger6M)),NA())</f>
        <v>4.5281717490189199E-3</v>
      </c>
      <c r="M46" s="146">
        <f>IFERROR(_xll.qlIndexFixing(Index1Y,$H46,TRUE,_xll.ohTrigger(RecalcTrigger,Trigger1Y)),NA())</f>
        <v>6.7267663005443684E-3</v>
      </c>
      <c r="N46" s="145">
        <f>IFERROR(_xll.qlIndexFixing(ONIndex1M,I46,TRUE,_xll.ohTrigger(RecalcTrigger,Trigger1M)),NA())</f>
        <v>1.876754779844096E-3</v>
      </c>
      <c r="O46" s="44">
        <f>IFERROR(_xll.qlIndexFixing(ONIndex3M,I46,TRUE,_xll.ohTrigger(RecalcTrigger,Trigger3M)),NA())</f>
        <v>3.6670043603429887E-3</v>
      </c>
      <c r="P46" s="44">
        <f>IFERROR(_xll.qlIndexFixing(ONIndex6M,I46,TRUE,_xll.ohTrigger(RecalcTrigger,Trigger6M)),NA())</f>
        <v>6.3784737479259208E-3</v>
      </c>
      <c r="Q46" s="146">
        <f>IFERROR(_xll.qlIndexFixing(ONIndex1Y,I46,TRUE,_xll.ohTrigger(RecalcTrigger,Trigger1Y)),NA())</f>
        <v>1.0410279200539312E-2</v>
      </c>
    </row>
    <row r="47" spans="2:17" x14ac:dyDescent="0.2">
      <c r="B47" s="39" t="s">
        <v>17</v>
      </c>
      <c r="D47" s="42">
        <f>_xll.qlCalendarAdvance(Calendar,$D46,B47,"f",FALSE)</f>
        <v>42618</v>
      </c>
      <c r="E47" s="140">
        <f>_xll.qlInterestRateIndexValueDate(IndexON,D47)</f>
        <v>42618</v>
      </c>
      <c r="F47" s="156">
        <f>IFERROR(_xll.qlIndexFixing(IndexON,D47,TRUE,_xll.ohTrigger(RecalcTrigger,TriggerON)),NA())</f>
        <v>1.2046382540686906E-3</v>
      </c>
      <c r="H47" s="42">
        <f>_xll.qlCalendarAdvance(Calendar,$H46,B47,"f",FALSE)</f>
        <v>42618</v>
      </c>
      <c r="I47" s="140">
        <f>_xll.qlInterestRateIndexValueDate(Index1M,$H47)</f>
        <v>42618</v>
      </c>
      <c r="J47" s="145">
        <f>IFERROR(_xll.qlIndexFixing(Index1M,$H47,TRUE,_xll.ohTrigger(RecalcTrigger,Trigger1M)),NA())</f>
        <v>1.829845888687065E-3</v>
      </c>
      <c r="K47" s="44">
        <f>IFERROR(_xll.qlIndexFixing(Index3M,H47,TRUE,_xll.ohTrigger(RecalcTrigger,Trigger3M)),NA())</f>
        <v>3.058694482454531E-3</v>
      </c>
      <c r="L47" s="44">
        <f>IFERROR(_xll.qlIndexFixing(Index6M,$H47,TRUE,_xll.ohTrigger(RecalcTrigger,Trigger6M)),NA())</f>
        <v>4.5099999999996879E-3</v>
      </c>
      <c r="M47" s="146">
        <f>IFERROR(_xll.qlIndexFixing(Index1Y,$H47,TRUE,_xll.ohTrigger(RecalcTrigger,Trigger1Y)),NA())</f>
        <v>6.7099999999977733E-3</v>
      </c>
      <c r="N47" s="145">
        <f>IFERROR(_xll.qlIndexFixing(ONIndex1M,I47,TRUE,_xll.ohTrigger(RecalcTrigger,Trigger1M)),NA())</f>
        <v>1.8821296917603814E-3</v>
      </c>
      <c r="O47" s="44">
        <f>IFERROR(_xll.qlIndexFixing(ONIndex3M,I47,TRUE,_xll.ohTrigger(RecalcTrigger,Trigger3M)),NA())</f>
        <v>3.6626827725205757E-3</v>
      </c>
      <c r="P47" s="44">
        <f>IFERROR(_xll.qlIndexFixing(ONIndex6M,I47,TRUE,_xll.ohTrigger(RecalcTrigger,Trigger6M)),NA())</f>
        <v>6.3225235977237837E-3</v>
      </c>
      <c r="Q47" s="146">
        <f>IFERROR(_xll.qlIndexFixing(ONIndex1Y,I47,TRUE,_xll.ohTrigger(RecalcTrigger,Trigger1Y)),NA())</f>
        <v>1.0420089251682585E-2</v>
      </c>
    </row>
    <row r="48" spans="2:17" x14ac:dyDescent="0.2">
      <c r="B48" s="39" t="s">
        <v>17</v>
      </c>
      <c r="D48" s="42">
        <f>_xll.qlCalendarAdvance(Calendar,$D47,B48,"f",FALSE)</f>
        <v>42619</v>
      </c>
      <c r="E48" s="140">
        <f>_xll.qlInterestRateIndexValueDate(IndexON,D48)</f>
        <v>42619</v>
      </c>
      <c r="F48" s="156">
        <f>IFERROR(_xll.qlIndexFixing(IndexON,D48,TRUE,_xll.ohTrigger(RecalcTrigger,TriggerON)),NA())</f>
        <v>1.2206541279669025E-3</v>
      </c>
      <c r="H48" s="42">
        <f>_xll.qlCalendarAdvance(Calendar,$H47,B48,"f",FALSE)</f>
        <v>42619</v>
      </c>
      <c r="I48" s="140">
        <f>_xll.qlInterestRateIndexValueDate(Index1M,$H48)</f>
        <v>42619</v>
      </c>
      <c r="J48" s="145">
        <f>IFERROR(_xll.qlIndexFixing(Index1M,$H48,TRUE,_xll.ohTrigger(RecalcTrigger,Trigger1M)),NA())</f>
        <v>1.8215494841483659E-3</v>
      </c>
      <c r="K48" s="44">
        <f>IFERROR(_xll.qlIndexFixing(Index3M,H48,TRUE,_xll.ohTrigger(RecalcTrigger,Trigger3M)),NA())</f>
        <v>3.0461167213522581E-3</v>
      </c>
      <c r="L48" s="44">
        <f>IFERROR(_xll.qlIndexFixing(Index6M,$H48,TRUE,_xll.ohTrigger(RecalcTrigger,Trigger6M)),NA())</f>
        <v>4.4999081101418908E-3</v>
      </c>
      <c r="M48" s="146">
        <f>IFERROR(_xll.qlIndexFixing(Index1Y,$H48,TRUE,_xll.ohTrigger(RecalcTrigger,Trigger1Y)),NA())</f>
        <v>6.7131084292813004E-3</v>
      </c>
      <c r="N48" s="145">
        <f>IFERROR(_xll.qlIndexFixing(ONIndex1M,I48,TRUE,_xll.ohTrigger(RecalcTrigger,Trigger1M)),NA())</f>
        <v>1.8869920159647613E-3</v>
      </c>
      <c r="O48" s="44">
        <f>IFERROR(_xll.qlIndexFixing(ONIndex3M,I48,TRUE,_xll.ohTrigger(RecalcTrigger,Trigger3M)),NA())</f>
        <v>3.6633746491399055E-3</v>
      </c>
      <c r="P48" s="44">
        <f>IFERROR(_xll.qlIndexFixing(ONIndex6M,I48,TRUE,_xll.ohTrigger(RecalcTrigger,Trigger6M)),NA())</f>
        <v>6.2979790617667675E-3</v>
      </c>
      <c r="Q48" s="146">
        <f>IFERROR(_xll.qlIndexFixing(ONIndex1Y,I48,TRUE,_xll.ohTrigger(RecalcTrigger,Trigger1Y)),NA())</f>
        <v>1.0427148771924299E-2</v>
      </c>
    </row>
    <row r="49" spans="2:17" x14ac:dyDescent="0.2">
      <c r="B49" s="39" t="s">
        <v>17</v>
      </c>
      <c r="D49" s="42">
        <f>_xll.qlCalendarAdvance(Calendar,$D48,B49,"f",FALSE)</f>
        <v>42620</v>
      </c>
      <c r="E49" s="140">
        <f>_xll.qlInterestRateIndexValueDate(IndexON,D49)</f>
        <v>42620</v>
      </c>
      <c r="F49" s="156">
        <f>IFERROR(_xll.qlIndexFixing(IndexON,D49,TRUE,_xll.ohTrigger(RecalcTrigger,TriggerON)),NA())</f>
        <v>1.2358611398832764E-3</v>
      </c>
      <c r="H49" s="42">
        <f>_xll.qlCalendarAdvance(Calendar,$H48,B49,"f",FALSE)</f>
        <v>42620</v>
      </c>
      <c r="I49" s="140">
        <f>_xll.qlInterestRateIndexValueDate(Index1M,$H49)</f>
        <v>42620</v>
      </c>
      <c r="J49" s="145">
        <f>IFERROR(_xll.qlIndexFixing(Index1M,$H49,TRUE,_xll.ohTrigger(RecalcTrigger,Trigger1M)),NA())</f>
        <v>1.8124198536921081E-3</v>
      </c>
      <c r="K49" s="44">
        <f>IFERROR(_xll.qlIndexFixing(Index3M,H49,TRUE,_xll.ohTrigger(RecalcTrigger,Trigger3M)),NA())</f>
        <v>3.0335097871576062E-3</v>
      </c>
      <c r="L49" s="44">
        <f>IFERROR(_xll.qlIndexFixing(Index6M,$H49,TRUE,_xll.ohTrigger(RecalcTrigger,Trigger6M)),NA())</f>
        <v>4.4927848409223054E-3</v>
      </c>
      <c r="M49" s="146">
        <f>IFERROR(_xll.qlIndexFixing(Index1Y,$H49,TRUE,_xll.ohTrigger(RecalcTrigger,Trigger1Y)),NA())</f>
        <v>6.7155399377683E-3</v>
      </c>
      <c r="N49" s="145">
        <f>IFERROR(_xll.qlIndexFixing(ONIndex1M,I49,TRUE,_xll.ohTrigger(RecalcTrigger,Trigger1M)),NA())</f>
        <v>1.8909460607408057E-3</v>
      </c>
      <c r="O49" s="44">
        <f>IFERROR(_xll.qlIndexFixing(ONIndex3M,I49,TRUE,_xll.ohTrigger(RecalcTrigger,Trigger3M)),NA())</f>
        <v>3.6632132776470705E-3</v>
      </c>
      <c r="P49" s="44">
        <f>IFERROR(_xll.qlIndexFixing(ONIndex6M,I49,TRUE,_xll.ohTrigger(RecalcTrigger,Trigger6M)),NA())</f>
        <v>6.2726720722250384E-3</v>
      </c>
      <c r="Q49" s="146">
        <f>IFERROR(_xll.qlIndexFixing(ONIndex1Y,I49,TRUE,_xll.ohTrigger(RecalcTrigger,Trigger1Y)),NA())</f>
        <v>1.043308473420268E-2</v>
      </c>
    </row>
    <row r="50" spans="2:17" x14ac:dyDescent="0.2">
      <c r="B50" s="39" t="s">
        <v>17</v>
      </c>
      <c r="D50" s="42">
        <f>_xll.qlCalendarAdvance(Calendar,$D49,B50,"f",FALSE)</f>
        <v>42621</v>
      </c>
      <c r="E50" s="140">
        <f>_xll.qlInterestRateIndexValueDate(IndexON,D50)</f>
        <v>42621</v>
      </c>
      <c r="F50" s="156">
        <f>IFERROR(_xll.qlIndexFixing(IndexON,D50,TRUE,_xll.ohTrigger(RecalcTrigger,TriggerON)),NA())</f>
        <v>1.2502592895746734E-3</v>
      </c>
      <c r="H50" s="42">
        <f>_xll.qlCalendarAdvance(Calendar,$H49,B50,"f",FALSE)</f>
        <v>42621</v>
      </c>
      <c r="I50" s="140">
        <f>_xll.qlInterestRateIndexValueDate(Index1M,$H50)</f>
        <v>42621</v>
      </c>
      <c r="J50" s="145">
        <f>IFERROR(_xll.qlIndexFixing(Index1M,$H50,TRUE,_xll.ohTrigger(RecalcTrigger,Trigger1M)),NA())</f>
        <v>1.7879433771049794E-3</v>
      </c>
      <c r="K50" s="44">
        <f>IFERROR(_xll.qlIndexFixing(Index3M,H50,TRUE,_xll.ohTrigger(RecalcTrigger,Trigger3M)),NA())</f>
        <v>3.020886981269007E-3</v>
      </c>
      <c r="L50" s="44">
        <f>IFERROR(_xll.qlIndexFixing(Index6M,$H50,TRUE,_xll.ohTrigger(RecalcTrigger,Trigger6M)),NA())</f>
        <v>4.4856195622469657E-3</v>
      </c>
      <c r="M50" s="146">
        <f>IFERROR(_xll.qlIndexFixing(Index1Y,$H50,TRUE,_xll.ohTrigger(RecalcTrigger,Trigger1Y)),NA())</f>
        <v>6.7173268379894235E-3</v>
      </c>
      <c r="N50" s="145">
        <f>IFERROR(_xll.qlIndexFixing(ONIndex1M,I50,TRUE,_xll.ohTrigger(RecalcTrigger,Trigger1M)),NA())</f>
        <v>1.8939918257643296E-3</v>
      </c>
      <c r="O50" s="44">
        <f>IFERROR(_xll.qlIndexFixing(ONIndex3M,I50,TRUE,_xll.ohTrigger(RecalcTrigger,Trigger3M)),NA())</f>
        <v>3.6621986580420707E-3</v>
      </c>
      <c r="P50" s="44">
        <f>IFERROR(_xll.qlIndexFixing(ONIndex6M,I50,TRUE,_xll.ohTrigger(RecalcTrigger,Trigger6M)),NA())</f>
        <v>6.2466026290175503E-3</v>
      </c>
      <c r="Q50" s="146">
        <f>IFERROR(_xll.qlIndexFixing(ONIndex1Y,I50,TRUE,_xll.ohTrigger(RecalcTrigger,Trigger1Y)),NA())</f>
        <v>1.0437897138355634E-2</v>
      </c>
    </row>
    <row r="51" spans="2:17" x14ac:dyDescent="0.2">
      <c r="B51" s="39" t="s">
        <v>17</v>
      </c>
      <c r="D51" s="42">
        <f>_xll.qlCalendarAdvance(Calendar,$D50,B51,"f",FALSE)</f>
        <v>42622</v>
      </c>
      <c r="E51" s="140">
        <f>_xll.qlInterestRateIndexValueDate(IndexON,D51)</f>
        <v>42622</v>
      </c>
      <c r="F51" s="156">
        <f>IFERROR(_xll.qlIndexFixing(IndexON,D51,TRUE,_xll.ohTrigger(RecalcTrigger,TriggerON)),NA())</f>
        <v>1.276363844489407E-3</v>
      </c>
      <c r="H51" s="42">
        <f>_xll.qlCalendarAdvance(Calendar,$H50,B51,"f",FALSE)</f>
        <v>42622</v>
      </c>
      <c r="I51" s="140">
        <f>_xll.qlInterestRateIndexValueDate(Index1M,$H51)</f>
        <v>42622</v>
      </c>
      <c r="J51" s="145">
        <f>IFERROR(_xll.qlIndexFixing(Index1M,$H51,TRUE,_xll.ohTrigger(RecalcTrigger,Trigger1M)),NA())</f>
        <v>1.7845131995366812E-3</v>
      </c>
      <c r="K51" s="44">
        <f>IFERROR(_xll.qlIndexFixing(Index3M,H51,TRUE,_xll.ohTrigger(RecalcTrigger,Trigger3M)),NA())</f>
        <v>3.0082616049210199E-3</v>
      </c>
      <c r="L51" s="44">
        <f>IFERROR(_xll.qlIndexFixing(Index6M,$H51,TRUE,_xll.ohTrigger(RecalcTrigger,Trigger6M)),NA())</f>
        <v>4.4784213349996155E-3</v>
      </c>
      <c r="M51" s="146">
        <f>IFERROR(_xll.qlIndexFixing(Index1Y,$H51,TRUE,_xll.ohTrigger(RecalcTrigger,Trigger1Y)),NA())</f>
        <v>6.7398190200765873E-3</v>
      </c>
      <c r="N51" s="145">
        <f>IFERROR(_xll.qlIndexFixing(ONIndex1M,I51,TRUE,_xll.ohTrigger(RecalcTrigger,Trigger1M)),NA())</f>
        <v>1.8970656168078768E-3</v>
      </c>
      <c r="O51" s="44">
        <f>IFERROR(_xll.qlIndexFixing(ONIndex3M,I51,TRUE,_xll.ohTrigger(RecalcTrigger,Trigger3M)),NA())</f>
        <v>3.6573619053170696E-3</v>
      </c>
      <c r="P51" s="44">
        <f>IFERROR(_xll.qlIndexFixing(ONIndex6M,I51,TRUE,_xll.ohTrigger(RecalcTrigger,Trigger6M)),NA())</f>
        <v>6.1920272725228083E-3</v>
      </c>
      <c r="Q51" s="146">
        <f>IFERROR(_xll.qlIndexFixing(ONIndex1Y,I51,TRUE,_xll.ohTrigger(RecalcTrigger,Trigger1Y)),NA())</f>
        <v>1.0444075584649475E-2</v>
      </c>
    </row>
    <row r="52" spans="2:17" x14ac:dyDescent="0.2">
      <c r="B52" s="39" t="s">
        <v>17</v>
      </c>
      <c r="D52" s="42">
        <f>_xll.qlCalendarAdvance(Calendar,$D51,B52,"f",FALSE)</f>
        <v>42625</v>
      </c>
      <c r="E52" s="140">
        <f>_xll.qlInterestRateIndexValueDate(IndexON,D52)</f>
        <v>42625</v>
      </c>
      <c r="F52" s="156">
        <f>IFERROR(_xll.qlIndexFixing(IndexON,D52,TRUE,_xll.ohTrigger(RecalcTrigger,TriggerON)),NA())</f>
        <v>1.2997632650368907E-3</v>
      </c>
      <c r="H52" s="42">
        <f>_xll.qlCalendarAdvance(Calendar,$H51,B52,"f",FALSE)</f>
        <v>42625</v>
      </c>
      <c r="I52" s="140">
        <f>_xll.qlInterestRateIndexValueDate(Index1M,$H52)</f>
        <v>42625</v>
      </c>
      <c r="J52" s="145">
        <f>IFERROR(_xll.qlIndexFixing(Index1M,$H52,TRUE,_xll.ohTrigger(RecalcTrigger,Trigger1M)),NA())</f>
        <v>1.756904626822986E-3</v>
      </c>
      <c r="K52" s="44">
        <f>IFERROR(_xll.qlIndexFixing(Index3M,H52,TRUE,_xll.ohTrigger(RecalcTrigger,Trigger3M)),NA())</f>
        <v>2.9705030629378413E-3</v>
      </c>
      <c r="L52" s="44">
        <f>IFERROR(_xll.qlIndexFixing(Index6M,$H52,TRUE,_xll.ohTrigger(RecalcTrigger,Trigger6M)),NA())</f>
        <v>4.4588139782469225E-3</v>
      </c>
      <c r="M52" s="146">
        <f>IFERROR(_xll.qlIndexFixing(Index1Y,$H52,TRUE,_xll.ohTrigger(RecalcTrigger,Trigger1Y)),NA())</f>
        <v>6.7186746555079058E-3</v>
      </c>
      <c r="N52" s="145">
        <f>IFERROR(_xll.qlIndexFixing(ONIndex1M,I52,TRUE,_xll.ohTrigger(RecalcTrigger,Trigger1M)),NA())</f>
        <v>1.8970920893057741E-3</v>
      </c>
      <c r="O52" s="44">
        <f>IFERROR(_xll.qlIndexFixing(ONIndex3M,I52,TRUE,_xll.ohTrigger(RecalcTrigger,Trigger3M)),NA())</f>
        <v>3.6496076988246084E-3</v>
      </c>
      <c r="P52" s="44">
        <f>IFERROR(_xll.qlIndexFixing(ONIndex6M,I52,TRUE,_xll.ohTrigger(RecalcTrigger,Trigger6M)),NA())</f>
        <v>6.1347003244738296E-3</v>
      </c>
      <c r="Q52" s="146">
        <f>IFERROR(_xll.qlIndexFixing(ONIndex1Y,I52,TRUE,_xll.ohTrigger(RecalcTrigger,Trigger1Y)),NA())</f>
        <v>1.044591117403737E-2</v>
      </c>
    </row>
    <row r="53" spans="2:17" x14ac:dyDescent="0.2">
      <c r="B53" s="39" t="s">
        <v>17</v>
      </c>
      <c r="D53" s="42">
        <f>_xll.qlCalendarAdvance(Calendar,$D52,B53,"f",FALSE)</f>
        <v>42626</v>
      </c>
      <c r="E53" s="140">
        <f>_xll.qlInterestRateIndexValueDate(IndexON,D53)</f>
        <v>42626</v>
      </c>
      <c r="F53" s="156">
        <f>IFERROR(_xll.qlIndexFixing(IndexON,D53,TRUE,_xll.ohTrigger(RecalcTrigger,TriggerON)),NA())</f>
        <v>1.3101171026308478E-3</v>
      </c>
      <c r="H53" s="42">
        <f>_xll.qlCalendarAdvance(Calendar,$H52,B53,"f",FALSE)</f>
        <v>42626</v>
      </c>
      <c r="I53" s="140">
        <f>_xll.qlInterestRateIndexValueDate(Index1M,$H53)</f>
        <v>42626</v>
      </c>
      <c r="J53" s="145">
        <f>IFERROR(_xll.qlIndexFixing(Index1M,$H53,TRUE,_xll.ohTrigger(RecalcTrigger,Trigger1M)),NA())</f>
        <v>1.7443544271660283E-3</v>
      </c>
      <c r="K53" s="44">
        <f>IFERROR(_xll.qlIndexFixing(Index3M,H53,TRUE,_xll.ohTrigger(RecalcTrigger,Trigger3M)),NA())</f>
        <v>2.9580004137393593E-3</v>
      </c>
      <c r="L53" s="44">
        <f>IFERROR(_xll.qlIndexFixing(Index6M,$H53,TRUE,_xll.ohTrigger(RecalcTrigger,Trigger6M)),NA())</f>
        <v>4.4494801534751965E-3</v>
      </c>
      <c r="M53" s="146">
        <f>IFERROR(_xll.qlIndexFixing(Index1Y,$H53,TRUE,_xll.ohTrigger(RecalcTrigger,Trigger1Y)),NA())</f>
        <v>6.7177232483630611E-3</v>
      </c>
      <c r="N53" s="145">
        <f>IFERROR(_xll.qlIndexFixing(ONIndex1M,I53,TRUE,_xll.ohTrigger(RecalcTrigger,Trigger1M)),NA())</f>
        <v>1.8955964560529726E-3</v>
      </c>
      <c r="O53" s="44">
        <f>IFERROR(_xll.qlIndexFixing(ONIndex3M,I53,TRUE,_xll.ohTrigger(RecalcTrigger,Trigger3M)),NA())</f>
        <v>3.6443268389019234E-3</v>
      </c>
      <c r="P53" s="44">
        <f>IFERROR(_xll.qlIndexFixing(ONIndex6M,I53,TRUE,_xll.ohTrigger(RecalcTrigger,Trigger6M)),NA())</f>
        <v>6.1048186162604434E-3</v>
      </c>
      <c r="Q53" s="146">
        <f>IFERROR(_xll.qlIndexFixing(ONIndex1Y,I53,TRUE,_xll.ohTrigger(RecalcTrigger,Trigger1Y)),NA())</f>
        <v>1.0445105787563191E-2</v>
      </c>
    </row>
    <row r="54" spans="2:17" x14ac:dyDescent="0.2">
      <c r="B54" s="39" t="s">
        <v>17</v>
      </c>
      <c r="D54" s="42">
        <f>_xll.qlCalendarAdvance(Calendar,$D53,B54,"f",FALSE)</f>
        <v>42627</v>
      </c>
      <c r="E54" s="140">
        <f>_xll.qlInterestRateIndexValueDate(IndexON,D54)</f>
        <v>42627</v>
      </c>
      <c r="F54" s="156">
        <f>IFERROR(_xll.qlIndexFixing(IndexON,D54,TRUE,_xll.ohTrigger(RecalcTrigger,TriggerON)),NA())</f>
        <v>1.3196620775945966E-3</v>
      </c>
      <c r="H54" s="42">
        <f>_xll.qlCalendarAdvance(Calendar,$H53,B54,"f",FALSE)</f>
        <v>42627</v>
      </c>
      <c r="I54" s="140">
        <f>_xll.qlInterestRateIndexValueDate(Index1M,$H54)</f>
        <v>42627</v>
      </c>
      <c r="J54" s="145">
        <f>IFERROR(_xll.qlIndexFixing(Index1M,$H54,TRUE,_xll.ohTrigger(RecalcTrigger,Trigger1M)),NA())</f>
        <v>1.7314972619190498E-3</v>
      </c>
      <c r="K54" s="44">
        <f>IFERROR(_xll.qlIndexFixing(Index3M,H54,TRUE,_xll.ohTrigger(RecalcTrigger,Trigger3M)),NA())</f>
        <v>2.945561697746298E-3</v>
      </c>
      <c r="L54" s="44">
        <f>IFERROR(_xll.qlIndexFixing(Index6M,$H54,TRUE,_xll.ohTrigger(RecalcTrigger,Trigger6M)),NA())</f>
        <v>4.4422530921278958E-3</v>
      </c>
      <c r="M54" s="146">
        <f>IFERROR(_xll.qlIndexFixing(Index1Y,$H54,TRUE,_xll.ohTrigger(RecalcTrigger,Trigger1Y)),NA())</f>
        <v>6.7163211331480177E-3</v>
      </c>
      <c r="N54" s="145">
        <f>IFERROR(_xll.qlIndexFixing(ONIndex1M,I54,TRUE,_xll.ohTrigger(RecalcTrigger,Trigger1M)),NA())</f>
        <v>1.8931925431286967E-3</v>
      </c>
      <c r="O54" s="44">
        <f>IFERROR(_xll.qlIndexFixing(ONIndex3M,I54,TRUE,_xll.ohTrigger(RecalcTrigger,Trigger3M)),NA())</f>
        <v>3.6381927311102125E-3</v>
      </c>
      <c r="P54" s="44">
        <f>IFERROR(_xll.qlIndexFixing(ONIndex6M,I54,TRUE,_xll.ohTrigger(RecalcTrigger,Trigger6M)),NA())</f>
        <v>6.0741744555969923E-3</v>
      </c>
      <c r="Q54" s="146">
        <f>IFERROR(_xll.qlIndexFixing(ONIndex1Y,I54,TRUE,_xll.ohTrigger(RecalcTrigger,Trigger1Y)),NA())</f>
        <v>1.0443176842963586E-2</v>
      </c>
    </row>
    <row r="55" spans="2:17" x14ac:dyDescent="0.2">
      <c r="B55" s="39" t="s">
        <v>17</v>
      </c>
      <c r="D55" s="42">
        <f>_xll.qlCalendarAdvance(Calendar,$D54,B55,"f",FALSE)</f>
        <v>42628</v>
      </c>
      <c r="E55" s="140">
        <f>_xll.qlInterestRateIndexValueDate(IndexON,D55)</f>
        <v>42628</v>
      </c>
      <c r="F55" s="156">
        <f>IFERROR(_xll.qlIndexFixing(IndexON,D55,TRUE,_xll.ohTrigger(RecalcTrigger,TriggerON)),NA())</f>
        <v>1.3283981897660446E-3</v>
      </c>
      <c r="H55" s="42">
        <f>_xll.qlCalendarAdvance(Calendar,$H54,B55,"f",FALSE)</f>
        <v>42628</v>
      </c>
      <c r="I55" s="140">
        <f>_xll.qlInterestRateIndexValueDate(Index1M,$H55)</f>
        <v>42628</v>
      </c>
      <c r="J55" s="145">
        <f>IFERROR(_xll.qlIndexFixing(Index1M,$H55,TRUE,_xll.ohTrigger(RecalcTrigger,Trigger1M)),NA())</f>
        <v>1.7040983708026605E-3</v>
      </c>
      <c r="K55" s="44">
        <f>IFERROR(_xll.qlIndexFixing(Index3M,H55,TRUE,_xll.ohTrigger(RecalcTrigger,Trigger3M)),NA())</f>
        <v>2.9332002151992854E-3</v>
      </c>
      <c r="L55" s="44">
        <f>IFERROR(_xll.qlIndexFixing(Index6M,$H55,TRUE,_xll.ohTrigger(RecalcTrigger,Trigger6M)),NA())</f>
        <v>4.4350474448069657E-3</v>
      </c>
      <c r="M55" s="146">
        <f>IFERROR(_xll.qlIndexFixing(Index1Y,$H55,TRUE,_xll.ohTrigger(RecalcTrigger,Trigger1Y)),NA())</f>
        <v>6.7145006290900699E-3</v>
      </c>
      <c r="N55" s="145">
        <f>IFERROR(_xll.qlIndexFixing(ONIndex1M,I55,TRUE,_xll.ohTrigger(RecalcTrigger,Trigger1M)),NA())</f>
        <v>1.8898803505329465E-3</v>
      </c>
      <c r="O55" s="44">
        <f>IFERROR(_xll.qlIndexFixing(ONIndex3M,I55,TRUE,_xll.ohTrigger(RecalcTrigger,Trigger3M)),NA())</f>
        <v>3.631205375287383E-3</v>
      </c>
      <c r="P55" s="44">
        <f>IFERROR(_xll.qlIndexFixing(ONIndex6M,I55,TRUE,_xll.ohTrigger(RecalcTrigger,Trigger6M)),NA())</f>
        <v>6.0427678425645226E-3</v>
      </c>
      <c r="Q55" s="146">
        <f>IFERROR(_xll.qlIndexFixing(ONIndex1Y,I55,TRUE,_xll.ohTrigger(RecalcTrigger,Trigger1Y)),NA())</f>
        <v>1.0440124340238555E-2</v>
      </c>
    </row>
    <row r="56" spans="2:17" x14ac:dyDescent="0.2">
      <c r="B56" s="39" t="s">
        <v>17</v>
      </c>
      <c r="D56" s="42">
        <f>_xll.qlCalendarAdvance(Calendar,$D55,B56,"f",FALSE)</f>
        <v>42629</v>
      </c>
      <c r="E56" s="140">
        <f>_xll.qlInterestRateIndexValueDate(IndexON,D56)</f>
        <v>42629</v>
      </c>
      <c r="F56" s="156">
        <f>IFERROR(_xll.qlIndexFixing(IndexON,D56,TRUE,_xll.ohTrigger(RecalcTrigger,TriggerON)),NA())</f>
        <v>1.3431791476518444E-3</v>
      </c>
      <c r="H56" s="42">
        <f>_xll.qlCalendarAdvance(Calendar,$H55,B56,"f",FALSE)</f>
        <v>42629</v>
      </c>
      <c r="I56" s="140">
        <f>_xll.qlInterestRateIndexValueDate(Index1M,$H56)</f>
        <v>42629</v>
      </c>
      <c r="J56" s="145">
        <f>IFERROR(_xll.qlIndexFixing(Index1M,$H56,TRUE,_xll.ohTrigger(RecalcTrigger,Trigger1M)),NA())</f>
        <v>1.6980966113878994E-3</v>
      </c>
      <c r="K56" s="44">
        <f>IFERROR(_xll.qlIndexFixing(Index3M,H56,TRUE,_xll.ohTrigger(RecalcTrigger,Trigger3M)),NA())</f>
        <v>2.9209292661777479E-3</v>
      </c>
      <c r="L56" s="44">
        <f>IFERROR(_xll.qlIndexFixing(Index6M,$H56,TRUE,_xll.ohTrigger(RecalcTrigger,Trigger6M)),NA())</f>
        <v>4.4278722714934477E-3</v>
      </c>
      <c r="M56" s="146">
        <f>IFERROR(_xll.qlIndexFixing(Index1Y,$H56,TRUE,_xll.ohTrigger(RecalcTrigger,Trigger1Y)),NA())</f>
        <v>6.7275417413788646E-3</v>
      </c>
      <c r="N56" s="145">
        <f>IFERROR(_xll.qlIndexFixing(ONIndex1M,I56,TRUE,_xll.ohTrigger(RecalcTrigger,Trigger1M)),NA())</f>
        <v>1.8802380522235191E-3</v>
      </c>
      <c r="O56" s="44">
        <f>IFERROR(_xll.qlIndexFixing(ONIndex3M,I56,TRUE,_xll.ohTrigger(RecalcTrigger,Trigger3M)),NA())</f>
        <v>3.6144222954396605E-3</v>
      </c>
      <c r="P56" s="44">
        <f>IFERROR(_xll.qlIndexFixing(ONIndex6M,I56,TRUE,_xll.ohTrigger(RecalcTrigger,Trigger6M)),NA())</f>
        <v>5.9775109984620363E-3</v>
      </c>
      <c r="Q56" s="146">
        <f>IFERROR(_xll.qlIndexFixing(ONIndex1Y,I56,TRUE,_xll.ohTrigger(RecalcTrigger,Trigger1Y)),NA())</f>
        <v>1.0430572200432383E-2</v>
      </c>
    </row>
    <row r="57" spans="2:17" x14ac:dyDescent="0.2">
      <c r="B57" s="39" t="s">
        <v>17</v>
      </c>
      <c r="D57" s="42">
        <f>_xll.qlCalendarAdvance(Calendar,$D56,B57,"f",FALSE)</f>
        <v>42632</v>
      </c>
      <c r="E57" s="140">
        <f>_xll.qlInterestRateIndexValueDate(IndexON,D57)</f>
        <v>42632</v>
      </c>
      <c r="F57" s="156">
        <f>IFERROR(_xll.qlIndexFixing(IndexON,D57,TRUE,_xll.ohTrigger(RecalcTrigger,TriggerON)),NA())</f>
        <v>1.3552540103667354E-3</v>
      </c>
      <c r="H57" s="42">
        <f>_xll.qlCalendarAdvance(Calendar,$H56,B57,"f",FALSE)</f>
        <v>42632</v>
      </c>
      <c r="I57" s="140">
        <f>_xll.qlInterestRateIndexValueDate(Index1M,$H57)</f>
        <v>42632</v>
      </c>
      <c r="J57" s="145">
        <f>IFERROR(_xll.qlIndexFixing(Index1M,$H57,TRUE,_xll.ohTrigger(RecalcTrigger,Trigger1M)),NA())</f>
        <v>1.6652382095390477E-3</v>
      </c>
      <c r="K57" s="44">
        <f>IFERROR(_xll.qlIndexFixing(Index3M,H57,TRUE,_xll.ohTrigger(RecalcTrigger,Trigger3M)),NA())</f>
        <v>2.8847926187419654E-3</v>
      </c>
      <c r="L57" s="44">
        <f>IFERROR(_xll.qlIndexFixing(Index6M,$H57,TRUE,_xll.ohTrigger(RecalcTrigger,Trigger6M)),NA())</f>
        <v>4.4080242851209477E-3</v>
      </c>
      <c r="M57" s="146">
        <f>IFERROR(_xll.qlIndexFixing(Index1Y,$H57,TRUE,_xll.ohTrigger(RecalcTrigger,Trigger1Y)),NA())</f>
        <v>6.7036811173968314E-3</v>
      </c>
      <c r="N57" s="145">
        <f>IFERROR(_xll.qlIndexFixing(ONIndex1M,I57,TRUE,_xll.ohTrigger(RecalcTrigger,Trigger1M)),NA())</f>
        <v>1.8675487842456651E-3</v>
      </c>
      <c r="O57" s="44">
        <f>IFERROR(_xll.qlIndexFixing(ONIndex3M,I57,TRUE,_xll.ohTrigger(RecalcTrigger,Trigger3M)),NA())</f>
        <v>3.5947234739541756E-3</v>
      </c>
      <c r="P57" s="44">
        <f>IFERROR(_xll.qlIndexFixing(ONIndex6M,I57,TRUE,_xll.ohTrigger(RecalcTrigger,Trigger6M)),NA())</f>
        <v>5.9095168717693269E-3</v>
      </c>
      <c r="Q57" s="146">
        <f>IFERROR(_xll.qlIndexFixing(ONIndex1Y,I57,TRUE,_xll.ohTrigger(RecalcTrigger,Trigger1Y)),NA())</f>
        <v>1.0416678748732533E-2</v>
      </c>
    </row>
    <row r="58" spans="2:17" x14ac:dyDescent="0.2">
      <c r="B58" s="39" t="s">
        <v>17</v>
      </c>
      <c r="D58" s="42">
        <f>_xll.qlCalendarAdvance(Calendar,$D57,B58,"f",FALSE)</f>
        <v>42633</v>
      </c>
      <c r="E58" s="140">
        <f>_xll.qlInterestRateIndexValueDate(IndexON,D58)</f>
        <v>42633</v>
      </c>
      <c r="F58" s="156">
        <f>IFERROR(_xll.qlIndexFixing(IndexON,D58,TRUE,_xll.ohTrigger(RecalcTrigger,TriggerON)),NA())</f>
        <v>1.3599458083335403E-3</v>
      </c>
      <c r="H58" s="42">
        <f>_xll.qlCalendarAdvance(Calendar,$H57,B58,"f",FALSE)</f>
        <v>42633</v>
      </c>
      <c r="I58" s="140">
        <f>_xll.qlInterestRateIndexValueDate(Index1M,$H58)</f>
        <v>42633</v>
      </c>
      <c r="J58" s="145">
        <f>IFERROR(_xll.qlIndexFixing(Index1M,$H58,TRUE,_xll.ohTrigger(RecalcTrigger,Trigger1M)),NA())</f>
        <v>1.6521180008721346E-3</v>
      </c>
      <c r="K58" s="44">
        <f>IFERROR(_xll.qlIndexFixing(Index3M,H58,TRUE,_xll.ohTrigger(RecalcTrigger,Trigger3M)),NA())</f>
        <v>2.8730168015395014E-3</v>
      </c>
      <c r="L58" s="44">
        <f>IFERROR(_xll.qlIndexFixing(Index6M,$H58,TRUE,_xll.ohTrigger(RecalcTrigger,Trigger6M)),NA())</f>
        <v>4.3996575135013876E-3</v>
      </c>
      <c r="M58" s="146">
        <f>IFERROR(_xll.qlIndexFixing(Index1Y,$H58,TRUE,_xll.ohTrigger(RecalcTrigger,Trigger1Y)),NA())</f>
        <v>6.7002534642897071E-3</v>
      </c>
      <c r="N58" s="145">
        <f>IFERROR(_xll.qlIndexFixing(ONIndex1M,I58,TRUE,_xll.ohTrigger(RecalcTrigger,Trigger1M)),NA())</f>
        <v>1.8596951938598671E-3</v>
      </c>
      <c r="O58" s="44">
        <f>IFERROR(_xll.qlIndexFixing(ONIndex3M,I58,TRUE,_xll.ohTrigger(RecalcTrigger,Trigger3M)),NA())</f>
        <v>3.5834698792724939E-3</v>
      </c>
      <c r="P58" s="44">
        <f>IFERROR(_xll.qlIndexFixing(ONIndex6M,I58,TRUE,_xll.ohTrigger(RecalcTrigger,Trigger6M)),NA())</f>
        <v>5.8742980003767542E-3</v>
      </c>
      <c r="Q58" s="146">
        <f>IFERROR(_xll.qlIndexFixing(ONIndex1Y,I58,TRUE,_xll.ohTrigger(RecalcTrigger,Trigger1Y)),NA())</f>
        <v>1.0408008455947693E-2</v>
      </c>
    </row>
    <row r="59" spans="2:17" x14ac:dyDescent="0.2">
      <c r="B59" s="39" t="s">
        <v>17</v>
      </c>
      <c r="D59" s="42">
        <f>_xll.qlCalendarAdvance(Calendar,$D58,B59,"f",FALSE)</f>
        <v>42634</v>
      </c>
      <c r="E59" s="140">
        <f>_xll.qlInterestRateIndexValueDate(IndexON,D59)</f>
        <v>42634</v>
      </c>
      <c r="F59" s="156">
        <f>IFERROR(_xll.qlIndexFixing(IndexON,D59,TRUE,_xll.ohTrigger(RecalcTrigger,TriggerON)),NA())</f>
        <v>1.3638287431838592E-3</v>
      </c>
      <c r="H59" s="42">
        <f>_xll.qlCalendarAdvance(Calendar,$H58,B59,"f",FALSE)</f>
        <v>42634</v>
      </c>
      <c r="I59" s="140">
        <f>_xll.qlInterestRateIndexValueDate(Index1M,$H59)</f>
        <v>42634</v>
      </c>
      <c r="J59" s="145">
        <f>IFERROR(_xll.qlIndexFixing(Index1M,$H59,TRUE,_xll.ohTrigger(RecalcTrigger,Trigger1M)),NA())</f>
        <v>1.6392170736457454E-3</v>
      </c>
      <c r="K59" s="44">
        <f>IFERROR(_xll.qlIndexFixing(Index3M,H59,TRUE,_xll.ohTrigger(RecalcTrigger,Trigger3M)),NA())</f>
        <v>2.86139801598055E-3</v>
      </c>
      <c r="L59" s="44">
        <f>IFERROR(_xll.qlIndexFixing(Index6M,$H59,TRUE,_xll.ohTrigger(RecalcTrigger,Trigger6M)),NA())</f>
        <v>4.392770605536723E-3</v>
      </c>
      <c r="M59" s="146">
        <f>IFERROR(_xll.qlIndexFixing(Index1Y,$H59,TRUE,_xll.ohTrigger(RecalcTrigger,Trigger1Y)),NA())</f>
        <v>6.6966013401803526E-3</v>
      </c>
      <c r="N59" s="145">
        <f>IFERROR(_xll.qlIndexFixing(ONIndex1M,I59,TRUE,_xll.ohTrigger(RecalcTrigger,Trigger1M)),NA())</f>
        <v>1.8509333242078263E-3</v>
      </c>
      <c r="O59" s="44">
        <f>IFERROR(_xll.qlIndexFixing(ONIndex3M,I59,TRUE,_xll.ohTrigger(RecalcTrigger,Trigger3M)),NA())</f>
        <v>3.571363037208064E-3</v>
      </c>
      <c r="P59" s="44">
        <f>IFERROR(_xll.qlIndexFixing(ONIndex6M,I59,TRUE,_xll.ohTrigger(RecalcTrigger,Trigger6M)),NA())</f>
        <v>5.8383166780739959E-3</v>
      </c>
      <c r="Q59" s="146">
        <f>IFERROR(_xll.qlIndexFixing(ONIndex1Y,I59,TRUE,_xll.ohTrigger(RecalcTrigger,Trigger1Y)),NA())</f>
        <v>1.0398214605361611E-2</v>
      </c>
    </row>
    <row r="60" spans="2:17" x14ac:dyDescent="0.2">
      <c r="B60" s="39" t="s">
        <v>17</v>
      </c>
      <c r="D60" s="42">
        <f>_xll.qlCalendarAdvance(Calendar,$D59,B60,"f",FALSE)</f>
        <v>42635</v>
      </c>
      <c r="E60" s="140">
        <f>_xll.qlInterestRateIndexValueDate(IndexON,D60)</f>
        <v>42635</v>
      </c>
      <c r="F60" s="156">
        <f>IFERROR(_xll.qlIndexFixing(IndexON,D60,TRUE,_xll.ohTrigger(RecalcTrigger,TriggerON)),NA())</f>
        <v>1.3669028150797846E-3</v>
      </c>
      <c r="H60" s="42">
        <f>_xll.qlCalendarAdvance(Calendar,$H59,B60,"f",FALSE)</f>
        <v>42635</v>
      </c>
      <c r="I60" s="140">
        <f>_xll.qlInterestRateIndexValueDate(Index1M,$H60)</f>
        <v>42635</v>
      </c>
      <c r="J60" s="145">
        <f>IFERROR(_xll.qlIndexFixing(Index1M,$H60,TRUE,_xll.ohTrigger(RecalcTrigger,Trigger1M)),NA())</f>
        <v>1.6171841642811588E-3</v>
      </c>
      <c r="K60" s="44">
        <f>IFERROR(_xll.qlIndexFixing(Index3M,H60,TRUE,_xll.ohTrigger(RecalcTrigger,Trigger3M)),NA())</f>
        <v>2.8499488122963319E-3</v>
      </c>
      <c r="L60" s="44">
        <f>IFERROR(_xll.qlIndexFixing(Index6M,$H60,TRUE,_xll.ohTrigger(RecalcTrigger,Trigger6M)),NA())</f>
        <v>4.3859685288552171E-3</v>
      </c>
      <c r="M60" s="146">
        <f>IFERROR(_xll.qlIndexFixing(Index1Y,$H60,TRUE,_xll.ohTrigger(RecalcTrigger,Trigger1Y)),NA())</f>
        <v>6.6927570641583944E-3</v>
      </c>
      <c r="N60" s="145">
        <f>IFERROR(_xll.qlIndexFixing(ONIndex1M,I60,TRUE,_xll.ohTrigger(RecalcTrigger,Trigger1M)),NA())</f>
        <v>1.84126317512745E-3</v>
      </c>
      <c r="O60" s="44">
        <f>IFERROR(_xll.qlIndexFixing(ONIndex3M,I60,TRUE,_xll.ohTrigger(RecalcTrigger,Trigger3M)),NA())</f>
        <v>3.5584029475987933E-3</v>
      </c>
      <c r="P60" s="44">
        <f>IFERROR(_xll.qlIndexFixing(ONIndex6M,I60,TRUE,_xll.ohTrigger(RecalcTrigger,Trigger6M)),NA())</f>
        <v>5.801572904861052E-3</v>
      </c>
      <c r="Q60" s="146">
        <f>IFERROR(_xll.qlIndexFixing(ONIndex1Y,I60,TRUE,_xll.ohTrigger(RecalcTrigger,Trigger1Y)),NA())</f>
        <v>1.0387297197055334E-2</v>
      </c>
    </row>
    <row r="61" spans="2:17" x14ac:dyDescent="0.2">
      <c r="B61" s="39" t="s">
        <v>17</v>
      </c>
      <c r="D61" s="42">
        <f>_xll.qlCalendarAdvance(Calendar,$D60,B61,"f",FALSE)</f>
        <v>42636</v>
      </c>
      <c r="E61" s="140">
        <f>_xll.qlInterestRateIndexValueDate(IndexON,D61)</f>
        <v>42636</v>
      </c>
      <c r="F61" s="156">
        <f>IFERROR(_xll.qlIndexFixing(IndexON,D61,TRUE,_xll.ohTrigger(RecalcTrigger,TriggerON)),NA())</f>
        <v>1.3703598935984238E-3</v>
      </c>
      <c r="H61" s="42">
        <f>_xll.qlCalendarAdvance(Calendar,$H60,B61,"f",FALSE)</f>
        <v>42636</v>
      </c>
      <c r="I61" s="140">
        <f>_xll.qlInterestRateIndexValueDate(Index1M,$H61)</f>
        <v>42636</v>
      </c>
      <c r="J61" s="145">
        <f>IFERROR(_xll.qlIndexFixing(Index1M,$H61,TRUE,_xll.ohTrigger(RecalcTrigger,Trigger1M)),NA())</f>
        <v>1.6099476876199345E-3</v>
      </c>
      <c r="K61" s="44">
        <f>IFERROR(_xll.qlIndexFixing(Index3M,H61,TRUE,_xll.ohTrigger(RecalcTrigger,Trigger3M)),NA())</f>
        <v>2.8386787447443294E-3</v>
      </c>
      <c r="L61" s="44">
        <f>IFERROR(_xll.qlIndexFixing(Index6M,$H61,TRUE,_xll.ohTrigger(RecalcTrigger,Trigger6M)),NA())</f>
        <v>4.3792603425916246E-3</v>
      </c>
      <c r="M61" s="146">
        <f>IFERROR(_xll.qlIndexFixing(Index1Y,$H61,TRUE,_xll.ohTrigger(RecalcTrigger,Trigger1Y)),NA())</f>
        <v>6.7008724090798681E-3</v>
      </c>
      <c r="N61" s="145">
        <f>IFERROR(_xll.qlIndexFixing(ONIndex1M,I61,TRUE,_xll.ohTrigger(RecalcTrigger,Trigger1M)),NA())</f>
        <v>1.818904343574568E-3</v>
      </c>
      <c r="O61" s="44">
        <f>IFERROR(_xll.qlIndexFixing(ONIndex3M,I61,TRUE,_xll.ohTrigger(RecalcTrigger,Trigger3M)),NA())</f>
        <v>3.5296727430248849E-3</v>
      </c>
      <c r="P61" s="44">
        <f>IFERROR(_xll.qlIndexFixing(ONIndex6M,I61,TRUE,_xll.ohTrigger(RecalcTrigger,Trigger6M)),NA())</f>
        <v>5.7256336693226979E-3</v>
      </c>
      <c r="Q61" s="146">
        <f>IFERROR(_xll.qlIndexFixing(ONIndex1Y,I61,TRUE,_xll.ohTrigger(RecalcTrigger,Trigger1Y)),NA())</f>
        <v>1.0362011342438528E-2</v>
      </c>
    </row>
    <row r="62" spans="2:17" x14ac:dyDescent="0.2">
      <c r="B62" s="39" t="s">
        <v>17</v>
      </c>
      <c r="D62" s="42">
        <f>_xll.qlCalendarAdvance(Calendar,$D61,B62,"f",FALSE)</f>
        <v>42639</v>
      </c>
      <c r="E62" s="140">
        <f>_xll.qlInterestRateIndexValueDate(IndexON,D62)</f>
        <v>42639</v>
      </c>
      <c r="F62" s="156">
        <f>IFERROR(_xll.qlIndexFixing(IndexON,D62,TRUE,_xll.ohTrigger(RecalcTrigger,TriggerON)),NA())</f>
        <v>1.3711104721469969E-3</v>
      </c>
      <c r="H62" s="42">
        <f>_xll.qlCalendarAdvance(Calendar,$H61,B62,"f",FALSE)</f>
        <v>42639</v>
      </c>
      <c r="I62" s="140">
        <f>_xll.qlInterestRateIndexValueDate(Index1M,$H62)</f>
        <v>42639</v>
      </c>
      <c r="J62" s="145">
        <f>IFERROR(_xll.qlIndexFixing(Index1M,$H62,TRUE,_xll.ohTrigger(RecalcTrigger,Trigger1M)),NA())</f>
        <v>1.5806328395195173E-3</v>
      </c>
      <c r="K62" s="44">
        <f>IFERROR(_xll.qlIndexFixing(Index3M,H62,TRUE,_xll.ohTrigger(RecalcTrigger,Trigger3M)),NA())</f>
        <v>2.8005178903023819E-3</v>
      </c>
      <c r="L62" s="44">
        <f>IFERROR(_xll.qlIndexFixing(Index6M,$H62,TRUE,_xll.ohTrigger(RecalcTrigger,Trigger6M)),NA())</f>
        <v>4.3607213993139167E-3</v>
      </c>
      <c r="M62" s="146">
        <f>IFERROR(_xll.qlIndexFixing(Index1Y,$H62,TRUE,_xll.ohTrigger(RecalcTrigger,Trigger1Y)),NA())</f>
        <v>6.6761048086596553E-3</v>
      </c>
      <c r="N62" s="145">
        <f>IFERROR(_xll.qlIndexFixing(ONIndex1M,I62,TRUE,_xll.ohTrigger(RecalcTrigger,Trigger1M)),NA())</f>
        <v>1.7934997871160707E-3</v>
      </c>
      <c r="O62" s="44">
        <f>IFERROR(_xll.qlIndexFixing(ONIndex3M,I62,TRUE,_xll.ohTrigger(RecalcTrigger,Trigger3M)),NA())</f>
        <v>3.4980301165499217E-3</v>
      </c>
      <c r="P62" s="44">
        <f>IFERROR(_xll.qlIndexFixing(ONIndex6M,I62,TRUE,_xll.ohTrigger(RecalcTrigger,Trigger6M)),NA())</f>
        <v>5.6469733086617069E-3</v>
      </c>
      <c r="Q62" s="146">
        <f>IFERROR(_xll.qlIndexFixing(ONIndex1Y,I62,TRUE,_xll.ohTrigger(RecalcTrigger,Trigger1Y)),NA())</f>
        <v>1.0332391988978618E-2</v>
      </c>
    </row>
    <row r="63" spans="2:17" x14ac:dyDescent="0.2">
      <c r="B63" s="39" t="s">
        <v>17</v>
      </c>
      <c r="D63" s="42">
        <f>_xll.qlCalendarAdvance(Calendar,$D62,B63,"f",FALSE)</f>
        <v>42640</v>
      </c>
      <c r="E63" s="140">
        <f>_xll.qlInterestRateIndexValueDate(IndexON,D63)</f>
        <v>42640</v>
      </c>
      <c r="F63" s="156">
        <f>IFERROR(_xll.qlIndexFixing(IndexON,D63,TRUE,_xll.ohTrigger(RecalcTrigger,TriggerON)),NA())</f>
        <v>1.3701402287846776E-3</v>
      </c>
      <c r="H63" s="42">
        <f>_xll.qlCalendarAdvance(Calendar,$H62,B63,"f",FALSE)</f>
        <v>42640</v>
      </c>
      <c r="I63" s="140">
        <f>_xll.qlInterestRateIndexValueDate(Index1M,$H63)</f>
        <v>42640</v>
      </c>
      <c r="J63" s="145">
        <f>IFERROR(_xll.qlIndexFixing(Index1M,$H63,TRUE,_xll.ohTrigger(RecalcTrigger,Trigger1M)),NA())</f>
        <v>1.5706263056273206E-3</v>
      </c>
      <c r="K63" s="44">
        <f>IFERROR(_xll.qlIndexFixing(Index3M,H63,TRUE,_xll.ohTrigger(RecalcTrigger,Trigger3M)),NA())</f>
        <v>2.7929094694188203E-3</v>
      </c>
      <c r="L63" s="44">
        <f>IFERROR(_xll.qlIndexFixing(Index6M,$H63,TRUE,_xll.ohTrigger(RecalcTrigger,Trigger6M)),NA())</f>
        <v>4.3535476807424981E-3</v>
      </c>
      <c r="M63" s="146">
        <f>IFERROR(_xll.qlIndexFixing(Index1Y,$H63,TRUE,_xll.ohTrigger(RecalcTrigger,Trigger1Y)),NA())</f>
        <v>6.6717845446979673E-3</v>
      </c>
      <c r="N63" s="145">
        <f>IFERROR(_xll.qlIndexFixing(ONIndex1M,I63,TRUE,_xll.ohTrigger(RecalcTrigger,Trigger1M)),NA())</f>
        <v>1.7792882426770351E-3</v>
      </c>
      <c r="O63" s="44">
        <f>IFERROR(_xll.qlIndexFixing(ONIndex3M,I63,TRUE,_xll.ohTrigger(RecalcTrigger,Trigger3M)),NA())</f>
        <v>3.4808037911615575E-3</v>
      </c>
      <c r="P63" s="44">
        <f>IFERROR(_xll.qlIndexFixing(ONIndex6M,I63,TRUE,_xll.ohTrigger(RecalcTrigger,Trigger6M)),NA())</f>
        <v>5.6064172850311955E-3</v>
      </c>
      <c r="Q63" s="146">
        <f>IFERROR(_xll.qlIndexFixing(ONIndex1Y,I63,TRUE,_xll.ohTrigger(RecalcTrigger,Trigger1Y)),NA())</f>
        <v>1.0315856793773337E-2</v>
      </c>
    </row>
    <row r="64" spans="2:17" x14ac:dyDescent="0.2">
      <c r="B64" s="39" t="s">
        <v>17</v>
      </c>
      <c r="D64" s="42">
        <f>_xll.qlCalendarAdvance(Calendar,$D63,B64,"f",FALSE)</f>
        <v>42641</v>
      </c>
      <c r="E64" s="140">
        <f>_xll.qlInterestRateIndexValueDate(IndexON,D64)</f>
        <v>42641</v>
      </c>
      <c r="F64" s="156">
        <f>IFERROR(_xll.qlIndexFixing(IndexON,D64,TRUE,_xll.ohTrigger(RecalcTrigger,TriggerON)),NA())</f>
        <v>1.3683611224679648E-3</v>
      </c>
      <c r="H64" s="42">
        <f>_xll.qlCalendarAdvance(Calendar,$H63,B64,"f",FALSE)</f>
        <v>42641</v>
      </c>
      <c r="I64" s="140">
        <f>_xll.qlInterestRateIndexValueDate(Index1M,$H64)</f>
        <v>42641</v>
      </c>
      <c r="J64" s="145">
        <f>IFERROR(_xll.qlIndexFixing(Index1M,$H64,TRUE,_xll.ohTrigger(RecalcTrigger,Trigger1M)),NA())</f>
        <v>1.5613652859501523E-3</v>
      </c>
      <c r="K64" s="44">
        <f>IFERROR(_xll.qlIndexFixing(Index3M,H64,TRUE,_xll.ohTrigger(RecalcTrigger,Trigger3M)),NA())</f>
        <v>2.7853236290623115E-3</v>
      </c>
      <c r="L64" s="44">
        <f>IFERROR(_xll.qlIndexFixing(Index6M,$H64,TRUE,_xll.ohTrigger(RecalcTrigger,Trigger6M)),NA())</f>
        <v>4.3474448299821392E-3</v>
      </c>
      <c r="M64" s="146">
        <f>IFERROR(_xll.qlIndexFixing(Index1Y,$H64,TRUE,_xll.ohTrigger(RecalcTrigger,Trigger1Y)),NA())</f>
        <v>6.667466033971392E-3</v>
      </c>
      <c r="N64" s="145">
        <f>IFERROR(_xll.qlIndexFixing(ONIndex1M,I64,TRUE,_xll.ohTrigger(RecalcTrigger,Trigger1M)),NA())</f>
        <v>1.764168419376988E-3</v>
      </c>
      <c r="O64" s="44">
        <f>IFERROR(_xll.qlIndexFixing(ONIndex3M,I64,TRUE,_xll.ohTrigger(RecalcTrigger,Trigger3M)),NA())</f>
        <v>3.4627242188767227E-3</v>
      </c>
      <c r="P64" s="44">
        <f>IFERROR(_xll.qlIndexFixing(ONIndex6M,I64,TRUE,_xll.ohTrigger(RecalcTrigger,Trigger6M)),NA())</f>
        <v>5.5650988119493316E-3</v>
      </c>
      <c r="Q64" s="146">
        <f>IFERROR(_xll.qlIndexFixing(ONIndex1Y,I64,TRUE,_xll.ohTrigger(RecalcTrigger,Trigger1Y)),NA())</f>
        <v>1.0298198041658324E-2</v>
      </c>
    </row>
    <row r="65" spans="2:17" x14ac:dyDescent="0.2">
      <c r="B65" s="39" t="s">
        <v>17</v>
      </c>
      <c r="D65" s="42">
        <f>_xll.qlCalendarAdvance(Calendar,$D64,B65,"f",FALSE)</f>
        <v>42642</v>
      </c>
      <c r="E65" s="140">
        <f>_xll.qlInterestRateIndexValueDate(IndexON,D65)</f>
        <v>42642</v>
      </c>
      <c r="F65" s="156">
        <f>IFERROR(_xll.qlIndexFixing(IndexON,D65,TRUE,_xll.ohTrigger(RecalcTrigger,TriggerON)),NA())</f>
        <v>1.3657731529537198E-3</v>
      </c>
      <c r="H65" s="42">
        <f>_xll.qlCalendarAdvance(Calendar,$H64,B65,"f",FALSE)</f>
        <v>42642</v>
      </c>
      <c r="I65" s="140">
        <f>_xll.qlInterestRateIndexValueDate(Index1M,$H65)</f>
        <v>42642</v>
      </c>
      <c r="J65" s="145">
        <f>IFERROR(_xll.qlIndexFixing(Index1M,$H65,TRUE,_xll.ohTrigger(RecalcTrigger,Trigger1M)),NA())</f>
        <v>1.5513751433357884E-3</v>
      </c>
      <c r="K65" s="44">
        <f>IFERROR(_xll.qlIndexFixing(Index3M,H65,TRUE,_xll.ohTrigger(RecalcTrigger,Trigger3M)),NA())</f>
        <v>2.7753132854538075E-3</v>
      </c>
      <c r="L65" s="44">
        <f>IFERROR(_xll.qlIndexFixing(Index6M,$H65,TRUE,_xll.ohTrigger(RecalcTrigger,Trigger6M)),NA())</f>
        <v>4.3414902223531176E-3</v>
      </c>
      <c r="M65" s="146">
        <f>IFERROR(_xll.qlIndexFixing(Index1Y,$H65,TRUE,_xll.ohTrigger(RecalcTrigger,Trigger1Y)),NA())</f>
        <v>6.663181592154066E-3</v>
      </c>
      <c r="N65" s="145">
        <f>IFERROR(_xll.qlIndexFixing(ONIndex1M,I65,TRUE,_xll.ohTrigger(RecalcTrigger,Trigger1M)),NA())</f>
        <v>1.7481403174590682E-3</v>
      </c>
      <c r="O65" s="44">
        <f>IFERROR(_xll.qlIndexFixing(ONIndex3M,I65,TRUE,_xll.ohTrigger(RecalcTrigger,Trigger3M)),NA())</f>
        <v>3.4437914000196024E-3</v>
      </c>
      <c r="P65" s="44">
        <f>IFERROR(_xll.qlIndexFixing(ONIndex6M,I65,TRUE,_xll.ohTrigger(RecalcTrigger,Trigger6M)),NA())</f>
        <v>5.523017889902393E-3</v>
      </c>
      <c r="Q65" s="146">
        <f>IFERROR(_xll.qlIndexFixing(ONIndex1Y,I65,TRUE,_xll.ohTrigger(RecalcTrigger,Trigger1Y)),NA())</f>
        <v>1.0279415732795671E-2</v>
      </c>
    </row>
    <row r="66" spans="2:17" x14ac:dyDescent="0.2">
      <c r="B66" s="39" t="s">
        <v>17</v>
      </c>
      <c r="D66" s="42">
        <f>_xll.qlCalendarAdvance(Calendar,$D65,B66,"f",FALSE)</f>
        <v>42643</v>
      </c>
      <c r="E66" s="140">
        <f>_xll.qlInterestRateIndexValueDate(IndexON,D66)</f>
        <v>42643</v>
      </c>
      <c r="F66" s="156">
        <f>IFERROR(_xll.qlIndexFixing(IndexON,D66,TRUE,_xll.ohTrigger(RecalcTrigger,TriggerON)),NA())</f>
        <v>1.3579060557459648E-3</v>
      </c>
      <c r="H66" s="42">
        <f>_xll.qlCalendarAdvance(Calendar,$H65,B66,"f",FALSE)</f>
        <v>42643</v>
      </c>
      <c r="I66" s="140">
        <f>_xll.qlInterestRateIndexValueDate(Index1M,$H66)</f>
        <v>42643</v>
      </c>
      <c r="J66" s="145">
        <f>IFERROR(_xll.qlIndexFixing(Index1M,$H66,TRUE,_xll.ohTrigger(RecalcTrigger,Trigger1M)),NA())</f>
        <v>1.5450204798936598E-3</v>
      </c>
      <c r="K66" s="44">
        <f>IFERROR(_xll.qlIndexFixing(Index3M,H66,TRUE,_xll.ohTrigger(RecalcTrigger,Trigger3M)),NA())</f>
        <v>2.7655437131281165E-3</v>
      </c>
      <c r="L66" s="44">
        <f>IFERROR(_xll.qlIndexFixing(Index6M,$H66,TRUE,_xll.ohTrigger(RecalcTrigger,Trigger6M)),NA())</f>
        <v>4.3364459251844069E-3</v>
      </c>
      <c r="M66" s="146">
        <f>IFERROR(_xll.qlIndexFixing(Index1Y,$H66,TRUE,_xll.ohTrigger(RecalcTrigger,Trigger1Y)),NA())</f>
        <v>6.6530595143062263E-3</v>
      </c>
      <c r="N66" s="145">
        <f>IFERROR(_xll.qlIndexFixing(ONIndex1M,I66,TRUE,_xll.ohTrigger(RecalcTrigger,Trigger1M)),NA())</f>
        <v>1.7130645580754058E-3</v>
      </c>
      <c r="O66" s="44">
        <f>IFERROR(_xll.qlIndexFixing(ONIndex3M,I66,TRUE,_xll.ohTrigger(RecalcTrigger,Trigger3M)),NA())</f>
        <v>3.4031133354676486E-3</v>
      </c>
      <c r="P66" s="44">
        <f>IFERROR(_xll.qlIndexFixing(ONIndex6M,I66,TRUE,_xll.ohTrigger(RecalcTrigger,Trigger6M)),NA())</f>
        <v>5.4363955171673108E-3</v>
      </c>
      <c r="Q66" s="146">
        <f>IFERROR(_xll.qlIndexFixing(ONIndex1Y,I66,TRUE,_xll.ohTrigger(RecalcTrigger,Trigger1Y)),NA())</f>
        <v>1.0238393103655005E-2</v>
      </c>
    </row>
    <row r="67" spans="2:17" x14ac:dyDescent="0.2">
      <c r="B67" s="39" t="s">
        <v>17</v>
      </c>
      <c r="D67" s="42">
        <f>_xll.qlCalendarAdvance(Calendar,$D66,B67,"f",FALSE)</f>
        <v>42646</v>
      </c>
      <c r="E67" s="140">
        <f>_xll.qlInterestRateIndexValueDate(IndexON,D67)</f>
        <v>42646</v>
      </c>
      <c r="F67" s="156">
        <f>IFERROR(_xll.qlIndexFixing(IndexON,D67,TRUE,_xll.ohTrigger(RecalcTrigger,TriggerON)),NA())</f>
        <v>1.3473326451096668E-3</v>
      </c>
      <c r="H67" s="42">
        <f>_xll.qlCalendarAdvance(Calendar,$H66,B67,"f",FALSE)</f>
        <v>42646</v>
      </c>
      <c r="I67" s="140">
        <f>_xll.qlInterestRateIndexValueDate(Index1M,$H67)</f>
        <v>42646</v>
      </c>
      <c r="J67" s="145">
        <f>IFERROR(_xll.qlIndexFixing(Index1M,$H67,TRUE,_xll.ohTrigger(RecalcTrigger,Trigger1M)),NA())</f>
        <v>1.5304870585791843E-3</v>
      </c>
      <c r="K67" s="44">
        <f>IFERROR(_xll.qlIndexFixing(Index3M,H67,TRUE,_xll.ohTrigger(RecalcTrigger,Trigger3M)),NA())</f>
        <v>2.7359271043175932E-3</v>
      </c>
      <c r="L67" s="44">
        <f>IFERROR(_xll.qlIndexFixing(Index6M,$H67,TRUE,_xll.ohTrigger(RecalcTrigger,Trigger6M)),NA())</f>
        <v>4.3199955207450487E-3</v>
      </c>
      <c r="M67" s="146">
        <f>IFERROR(_xll.qlIndexFixing(Index1Y,$H67,TRUE,_xll.ohTrigger(RecalcTrigger,Trigger1Y)),NA())</f>
        <v>6.6470308087072105E-3</v>
      </c>
      <c r="N67" s="145">
        <f>IFERROR(_xll.qlIndexFixing(ONIndex1M,I67,TRUE,_xll.ohTrigger(RecalcTrigger,Trigger1M)),NA())</f>
        <v>1.6749451251485414E-3</v>
      </c>
      <c r="O67" s="44">
        <f>IFERROR(_xll.qlIndexFixing(ONIndex3M,I67,TRUE,_xll.ohTrigger(RecalcTrigger,Trigger3M)),NA())</f>
        <v>3.3595276600029145E-3</v>
      </c>
      <c r="P67" s="44">
        <f>IFERROR(_xll.qlIndexFixing(ONIndex6M,I67,TRUE,_xll.ohTrigger(RecalcTrigger,Trigger6M)),NA())</f>
        <v>5.3470697157920188E-3</v>
      </c>
      <c r="Q67" s="146">
        <f>IFERROR(_xll.qlIndexFixing(ONIndex1Y,I67,TRUE,_xll.ohTrigger(RecalcTrigger,Trigger1Y)),NA())</f>
        <v>1.0193050932948422E-2</v>
      </c>
    </row>
    <row r="68" spans="2:17" x14ac:dyDescent="0.2">
      <c r="B68" s="39" t="s">
        <v>17</v>
      </c>
      <c r="D68" s="42">
        <f>_xll.qlCalendarAdvance(Calendar,$D67,B68,"f",FALSE)</f>
        <v>42647</v>
      </c>
      <c r="E68" s="140">
        <f>_xll.qlInterestRateIndexValueDate(IndexON,D68)</f>
        <v>42647</v>
      </c>
      <c r="F68" s="156">
        <f>IFERROR(_xll.qlIndexFixing(IndexON,D68,TRUE,_xll.ohTrigger(RecalcTrigger,TriggerON)),NA())</f>
        <v>1.3407003608234547E-3</v>
      </c>
      <c r="H68" s="42">
        <f>_xll.qlCalendarAdvance(Calendar,$H67,B68,"f",FALSE)</f>
        <v>42647</v>
      </c>
      <c r="I68" s="140">
        <f>_xll.qlInterestRateIndexValueDate(Index1M,$H68)</f>
        <v>42647</v>
      </c>
      <c r="J68" s="145">
        <f>IFERROR(_xll.qlIndexFixing(Index1M,$H68,TRUE,_xll.ohTrigger(RecalcTrigger,Trigger1M)),NA())</f>
        <v>1.5279484273191025E-3</v>
      </c>
      <c r="K68" s="44">
        <f>IFERROR(_xll.qlIndexFixing(Index3M,H68,TRUE,_xll.ohTrigger(RecalcTrigger,Trigger3M)),NA())</f>
        <v>2.7273327184909359E-3</v>
      </c>
      <c r="L68" s="44">
        <f>IFERROR(_xll.qlIndexFixing(Index6M,$H68,TRUE,_xll.ohTrigger(RecalcTrigger,Trigger6M)),NA())</f>
        <v>4.3148946131342679E-3</v>
      </c>
      <c r="M68" s="146">
        <f>IFERROR(_xll.qlIndexFixing(Index1Y,$H68,TRUE,_xll.ohTrigger(RecalcTrigger,Trigger1Y)),NA())</f>
        <v>6.6434014281628873E-3</v>
      </c>
      <c r="N68" s="145">
        <f>IFERROR(_xll.qlIndexFixing(ONIndex1M,I68,TRUE,_xll.ohTrigger(RecalcTrigger,Trigger1M)),NA())</f>
        <v>1.6543756317621838E-3</v>
      </c>
      <c r="O68" s="44">
        <f>IFERROR(_xll.qlIndexFixing(ONIndex3M,I68,TRUE,_xll.ohTrigger(RecalcTrigger,Trigger3M)),NA())</f>
        <v>3.3363286096621536E-3</v>
      </c>
      <c r="P68" s="44">
        <f>IFERROR(_xll.qlIndexFixing(ONIndex6M,I68,TRUE,_xll.ohTrigger(RecalcTrigger,Trigger6M)),NA())</f>
        <v>5.3011765523236498E-3</v>
      </c>
      <c r="Q68" s="146">
        <f>IFERROR(_xll.qlIndexFixing(ONIndex1Y,I68,TRUE,_xll.ohTrigger(RecalcTrigger,Trigger1Y)),NA())</f>
        <v>1.0168650842860005E-2</v>
      </c>
    </row>
    <row r="69" spans="2:17" x14ac:dyDescent="0.2">
      <c r="B69" s="39" t="s">
        <v>17</v>
      </c>
      <c r="D69" s="42">
        <f>_xll.qlCalendarAdvance(Calendar,$D68,B69,"f",FALSE)</f>
        <v>42648</v>
      </c>
      <c r="E69" s="140">
        <f>_xll.qlInterestRateIndexValueDate(IndexON,D69)</f>
        <v>42648</v>
      </c>
      <c r="F69" s="156">
        <f>IFERROR(_xll.qlIndexFixing(IndexON,D69,TRUE,_xll.ohTrigger(RecalcTrigger,TriggerON)),NA())</f>
        <v>1.333358830889475E-3</v>
      </c>
      <c r="H69" s="42">
        <f>_xll.qlCalendarAdvance(Calendar,$H68,B69,"f",FALSE)</f>
        <v>42648</v>
      </c>
      <c r="I69" s="140">
        <f>_xll.qlInterestRateIndexValueDate(Index1M,$H69)</f>
        <v>42648</v>
      </c>
      <c r="J69" s="145">
        <f>IFERROR(_xll.qlIndexFixing(Index1M,$H69,TRUE,_xll.ohTrigger(RecalcTrigger,Trigger1M)),NA())</f>
        <v>1.5339443602586387E-3</v>
      </c>
      <c r="K69" s="44">
        <f>IFERROR(_xll.qlIndexFixing(Index3M,H69,TRUE,_xll.ohTrigger(RecalcTrigger,Trigger3M)),NA())</f>
        <v>2.7190194640518317E-3</v>
      </c>
      <c r="L69" s="44">
        <f>IFERROR(_xll.qlIndexFixing(Index6M,$H69,TRUE,_xll.ohTrigger(RecalcTrigger,Trigger6M)),NA())</f>
        <v>4.3099999999998851E-3</v>
      </c>
      <c r="M69" s="146">
        <f>IFERROR(_xll.qlIndexFixing(Index1Y,$H69,TRUE,_xll.ohTrigger(RecalcTrigger,Trigger1Y)),NA())</f>
        <v>6.6399999999977588E-3</v>
      </c>
      <c r="N69" s="145">
        <f>IFERROR(_xll.qlIndexFixing(ONIndex1M,I69,TRUE,_xll.ohTrigger(RecalcTrigger,Trigger1M)),NA())</f>
        <v>1.6332736997282105E-3</v>
      </c>
      <c r="O69" s="44">
        <f>IFERROR(_xll.qlIndexFixing(ONIndex3M,I69,TRUE,_xll.ohTrigger(RecalcTrigger,Trigger3M)),NA())</f>
        <v>3.3124778972992708E-3</v>
      </c>
      <c r="P69" s="44">
        <f>IFERROR(_xll.qlIndexFixing(ONIndex6M,I69,TRUE,_xll.ohTrigger(RecalcTrigger,Trigger6M)),NA())</f>
        <v>5.2547269331959523E-3</v>
      </c>
      <c r="Q69" s="146">
        <f>IFERROR(_xll.qlIndexFixing(ONIndex1Y,I69,TRUE,_xll.ohTrigger(RecalcTrigger,Trigger1Y)),NA())</f>
        <v>1.0143291545886557E-2</v>
      </c>
    </row>
    <row r="70" spans="2:17" x14ac:dyDescent="0.2">
      <c r="B70" s="39" t="s">
        <v>17</v>
      </c>
      <c r="D70" s="42">
        <f>_xll.qlCalendarAdvance(Calendar,$D69,B70,"f",FALSE)</f>
        <v>42649</v>
      </c>
      <c r="E70" s="140">
        <f>_xll.qlInterestRateIndexValueDate(IndexON,D70)</f>
        <v>42649</v>
      </c>
      <c r="F70" s="156">
        <f>IFERROR(_xll.qlIndexFixing(IndexON,D70,TRUE,_xll.ohTrigger(RecalcTrigger,TriggerON)),NA())</f>
        <v>1.325706524129E-3</v>
      </c>
      <c r="H70" s="42">
        <f>_xll.qlCalendarAdvance(Calendar,$H69,B70,"f",FALSE)</f>
        <v>42649</v>
      </c>
      <c r="I70" s="140">
        <f>_xll.qlInterestRateIndexValueDate(Index1M,$H70)</f>
        <v>42649</v>
      </c>
      <c r="J70" s="145">
        <f>IFERROR(_xll.qlIndexFixing(Index1M,$H70,TRUE,_xll.ohTrigger(RecalcTrigger,Trigger1M)),NA())</f>
        <v>1.5308334683457672E-3</v>
      </c>
      <c r="K70" s="44">
        <f>IFERROR(_xll.qlIndexFixing(Index3M,H70,TRUE,_xll.ohTrigger(RecalcTrigger,Trigger3M)),NA())</f>
        <v>2.7109938574401572E-3</v>
      </c>
      <c r="L70" s="44">
        <f>IFERROR(_xll.qlIndexFixing(Index6M,$H70,TRUE,_xll.ohTrigger(RecalcTrigger,Trigger6M)),NA())</f>
        <v>4.3053180961821879E-3</v>
      </c>
      <c r="M70" s="146">
        <f>IFERROR(_xll.qlIndexFixing(Index1Y,$H70,TRUE,_xll.ohTrigger(RecalcTrigger,Trigger1Y)),NA())</f>
        <v>6.6368522383319917E-3</v>
      </c>
      <c r="N70" s="145">
        <f>IFERROR(_xll.qlIndexFixing(ONIndex1M,I70,TRUE,_xll.ohTrigger(RecalcTrigger,Trigger1M)),NA())</f>
        <v>1.6131426860099829E-3</v>
      </c>
      <c r="O70" s="44">
        <f>IFERROR(_xll.qlIndexFixing(ONIndex3M,I70,TRUE,_xll.ohTrigger(RecalcTrigger,Trigger3M)),NA())</f>
        <v>3.2887818578730688E-3</v>
      </c>
      <c r="P70" s="44">
        <f>IFERROR(_xll.qlIndexFixing(ONIndex6M,I70,TRUE,_xll.ohTrigger(RecalcTrigger,Trigger6M)),NA())</f>
        <v>5.2085448261207645E-3</v>
      </c>
      <c r="Q70" s="146">
        <f>IFERROR(_xll.qlIndexFixing(ONIndex1Y,I70,TRUE,_xll.ohTrigger(RecalcTrigger,Trigger1Y)),NA())</f>
        <v>1.0117630436939917E-2</v>
      </c>
    </row>
    <row r="71" spans="2:17" x14ac:dyDescent="0.2">
      <c r="B71" s="39" t="s">
        <v>17</v>
      </c>
      <c r="D71" s="42">
        <f>_xll.qlCalendarAdvance(Calendar,$D70,B71,"f",FALSE)</f>
        <v>42650</v>
      </c>
      <c r="E71" s="140">
        <f>_xll.qlInterestRateIndexValueDate(IndexON,D71)</f>
        <v>42650</v>
      </c>
      <c r="F71" s="156">
        <f>IFERROR(_xll.qlIndexFixing(IndexON,D71,TRUE,_xll.ohTrigger(RecalcTrigger,TriggerON)),NA())</f>
        <v>1.3097027447132408E-3</v>
      </c>
      <c r="H71" s="42">
        <f>_xll.qlCalendarAdvance(Calendar,$H70,B71,"f",FALSE)</f>
        <v>42650</v>
      </c>
      <c r="I71" s="140">
        <f>_xll.qlInterestRateIndexValueDate(Index1M,$H71)</f>
        <v>42650</v>
      </c>
      <c r="J71" s="145">
        <f>IFERROR(_xll.qlIndexFixing(Index1M,$H71,TRUE,_xll.ohTrigger(RecalcTrigger,Trigger1M)),NA())</f>
        <v>1.5281715784336068E-3</v>
      </c>
      <c r="K71" s="44">
        <f>IFERROR(_xll.qlIndexFixing(Index3M,H71,TRUE,_xll.ohTrigger(RecalcTrigger,Trigger3M)),NA())</f>
        <v>2.7006873243928574E-3</v>
      </c>
      <c r="L71" s="44">
        <f>IFERROR(_xll.qlIndexFixing(Index6M,$H71,TRUE,_xll.ohTrigger(RecalcTrigger,Trigger6M)),NA())</f>
        <v>4.3008449419838883E-3</v>
      </c>
      <c r="M71" s="146">
        <f>IFERROR(_xll.qlIndexFixing(Index1Y,$H71,TRUE,_xll.ohTrigger(RecalcTrigger,Trigger1Y)),NA())</f>
        <v>6.6480635287560286E-3</v>
      </c>
      <c r="N71" s="145">
        <f>IFERROR(_xll.qlIndexFixing(ONIndex1M,I71,TRUE,_xll.ohTrigger(RecalcTrigger,Trigger1M)),NA())</f>
        <v>1.5773766662859532E-3</v>
      </c>
      <c r="O71" s="44">
        <f>IFERROR(_xll.qlIndexFixing(ONIndex3M,I71,TRUE,_xll.ohTrigger(RecalcTrigger,Trigger3M)),NA())</f>
        <v>3.242606106852453E-3</v>
      </c>
      <c r="P71" s="44">
        <f>IFERROR(_xll.qlIndexFixing(ONIndex6M,I71,TRUE,_xll.ohTrigger(RecalcTrigger,Trigger6M)),NA())</f>
        <v>5.1178307134099512E-3</v>
      </c>
      <c r="Q71" s="146">
        <f>IFERROR(_xll.qlIndexFixing(ONIndex1Y,I71,TRUE,_xll.ohTrigger(RecalcTrigger,Trigger1Y)),NA())</f>
        <v>1.006612760287129E-2</v>
      </c>
    </row>
    <row r="72" spans="2:17" x14ac:dyDescent="0.2">
      <c r="B72" s="39" t="s">
        <v>17</v>
      </c>
      <c r="D72" s="42">
        <f>_xll.qlCalendarAdvance(Calendar,$D71,B72,"f",FALSE)</f>
        <v>42653</v>
      </c>
      <c r="E72" s="140">
        <f>_xll.qlInterestRateIndexValueDate(IndexON,D72)</f>
        <v>42653</v>
      </c>
      <c r="F72" s="156">
        <f>IFERROR(_xll.qlIndexFixing(IndexON,D72,TRUE,_xll.ohTrigger(RecalcTrigger,TriggerON)),NA())</f>
        <v>1.2929857012400348E-3</v>
      </c>
      <c r="H72" s="42">
        <f>_xll.qlCalendarAdvance(Calendar,$H71,B72,"f",FALSE)</f>
        <v>42653</v>
      </c>
      <c r="I72" s="140">
        <f>_xll.qlInterestRateIndexValueDate(Index1M,$H72)</f>
        <v>42653</v>
      </c>
      <c r="J72" s="145">
        <f>IFERROR(_xll.qlIndexFixing(Index1M,$H72,TRUE,_xll.ohTrigger(RecalcTrigger,Trigger1M)),NA())</f>
        <v>1.5401312660078307E-3</v>
      </c>
      <c r="K72" s="44">
        <f>IFERROR(_xll.qlIndexFixing(Index3M,H72,TRUE,_xll.ohTrigger(RecalcTrigger,Trigger3M)),NA())</f>
        <v>2.6817009054540563E-3</v>
      </c>
      <c r="L72" s="44">
        <f>IFERROR(_xll.qlIndexFixing(Index6M,$H72,TRUE,_xll.ohTrigger(RecalcTrigger,Trigger6M)),NA())</f>
        <v>4.2886124454468684E-3</v>
      </c>
      <c r="M72" s="146">
        <f>IFERROR(_xll.qlIndexFixing(Index1Y,$H72,TRUE,_xll.ohTrigger(RecalcTrigger,Trigger1Y)),NA())</f>
        <v>6.6267182834491845E-3</v>
      </c>
      <c r="N72" s="145">
        <f>IFERROR(_xll.qlIndexFixing(ONIndex1M,I72,TRUE,_xll.ohTrigger(RecalcTrigger,Trigger1M)),NA())</f>
        <v>1.5460862038663148E-3</v>
      </c>
      <c r="O72" s="44">
        <f>IFERROR(_xll.qlIndexFixing(ONIndex3M,I72,TRUE,_xll.ohTrigger(RecalcTrigger,Trigger3M)),NA())</f>
        <v>3.1975602656353352E-3</v>
      </c>
      <c r="P72" s="44">
        <f>IFERROR(_xll.qlIndexFixing(ONIndex6M,I72,TRUE,_xll.ohTrigger(RecalcTrigger,Trigger6M)),NA())</f>
        <v>5.0285514335723924E-3</v>
      </c>
      <c r="Q72" s="146">
        <f>IFERROR(_xll.qlIndexFixing(ONIndex1Y,I72,TRUE,_xll.ohTrigger(RecalcTrigger,Trigger1Y)),NA())</f>
        <v>1.001361136886314E-2</v>
      </c>
    </row>
    <row r="73" spans="2:17" x14ac:dyDescent="0.2">
      <c r="B73" s="39" t="s">
        <v>17</v>
      </c>
      <c r="D73" s="42">
        <f>_xll.qlCalendarAdvance(Calendar,$D72,B73,"f",FALSE)</f>
        <v>42654</v>
      </c>
      <c r="E73" s="140">
        <f>_xll.qlInterestRateIndexValueDate(IndexON,D73)</f>
        <v>42654</v>
      </c>
      <c r="F73" s="156">
        <f>IFERROR(_xll.qlIndexFixing(IndexON,D73,TRUE,_xll.ohTrigger(RecalcTrigger,TriggerON)),NA())</f>
        <v>1.2842775966370734E-3</v>
      </c>
      <c r="H73" s="42">
        <f>_xll.qlCalendarAdvance(Calendar,$H72,B73,"f",FALSE)</f>
        <v>42654</v>
      </c>
      <c r="I73" s="140">
        <f>_xll.qlInterestRateIndexValueDate(Index1M,$H73)</f>
        <v>42654</v>
      </c>
      <c r="J73" s="145">
        <f>IFERROR(_xll.qlIndexFixing(Index1M,$H73,TRUE,_xll.ohTrigger(RecalcTrigger,Trigger1M)),NA())</f>
        <v>1.5464241738507507E-3</v>
      </c>
      <c r="K73" s="44">
        <f>IFERROR(_xll.qlIndexFixing(Index3M,H73,TRUE,_xll.ohTrigger(RecalcTrigger,Trigger3M)),NA())</f>
        <v>2.6750578044017381E-3</v>
      </c>
      <c r="L73" s="44">
        <f>IFERROR(_xll.qlIndexFixing(Index6M,$H73,TRUE,_xll.ohTrigger(RecalcTrigger,Trigger6M)),NA())</f>
        <v>4.2849087586300785E-3</v>
      </c>
      <c r="M73" s="146">
        <f>IFERROR(_xll.qlIndexFixing(Index1Y,$H73,TRUE,_xll.ohTrigger(RecalcTrigger,Trigger1Y)),NA())</f>
        <v>6.6247626804569748E-3</v>
      </c>
      <c r="N73" s="145">
        <f>IFERROR(_xll.qlIndexFixing(ONIndex1M,I73,TRUE,_xll.ohTrigger(RecalcTrigger,Trigger1M)),NA())</f>
        <v>1.5326889754996298E-3</v>
      </c>
      <c r="O73" s="44">
        <f>IFERROR(_xll.qlIndexFixing(ONIndex3M,I73,TRUE,_xll.ohTrigger(RecalcTrigger,Trigger3M)),NA())</f>
        <v>3.1756455086995317E-3</v>
      </c>
      <c r="P73" s="44">
        <f>IFERROR(_xll.qlIndexFixing(ONIndex6M,I73,TRUE,_xll.ohTrigger(RecalcTrigger,Trigger6M)),NA())</f>
        <v>4.9847368434008388E-3</v>
      </c>
      <c r="Q73" s="146">
        <f>IFERROR(_xll.qlIndexFixing(ONIndex1Y,I73,TRUE,_xll.ohTrigger(RecalcTrigger,Trigger1Y)),NA())</f>
        <v>9.9872629438524374E-3</v>
      </c>
    </row>
    <row r="74" spans="2:17" x14ac:dyDescent="0.2">
      <c r="B74" s="39" t="s">
        <v>17</v>
      </c>
      <c r="D74" s="42">
        <f>_xll.qlCalendarAdvance(Calendar,$D73,B74,"f",FALSE)</f>
        <v>42655</v>
      </c>
      <c r="E74" s="140">
        <f>_xll.qlInterestRateIndexValueDate(IndexON,D74)</f>
        <v>42655</v>
      </c>
      <c r="F74" s="156">
        <f>IFERROR(_xll.qlIndexFixing(IndexON,D74,TRUE,_xll.ohTrigger(RecalcTrigger,TriggerON)),NA())</f>
        <v>1.2753583324331963E-3</v>
      </c>
      <c r="H74" s="42">
        <f>_xll.qlCalendarAdvance(Calendar,$H73,B74,"f",FALSE)</f>
        <v>42655</v>
      </c>
      <c r="I74" s="140">
        <f>_xll.qlInterestRateIndexValueDate(Index1M,$H74)</f>
        <v>42655</v>
      </c>
      <c r="J74" s="145">
        <f>IFERROR(_xll.qlIndexFixing(Index1M,$H74,TRUE,_xll.ohTrigger(RecalcTrigger,Trigger1M)),NA())</f>
        <v>1.567691697502637E-3</v>
      </c>
      <c r="K74" s="44">
        <f>IFERROR(_xll.qlIndexFixing(Index3M,H74,TRUE,_xll.ohTrigger(RecalcTrigger,Trigger3M)),NA())</f>
        <v>2.6686778657660851E-3</v>
      </c>
      <c r="L74" s="44">
        <f>IFERROR(_xll.qlIndexFixing(Index6M,$H74,TRUE,_xll.ohTrigger(RecalcTrigger,Trigger6M)),NA())</f>
        <v>4.2813810564265864E-3</v>
      </c>
      <c r="M74" s="146">
        <f>IFERROR(_xll.qlIndexFixing(Index1Y,$H74,TRUE,_xll.ohTrigger(RecalcTrigger,Trigger1Y)),NA())</f>
        <v>6.6230236776718687E-3</v>
      </c>
      <c r="N74" s="145">
        <f>IFERROR(_xll.qlIndexFixing(ONIndex1M,I74,TRUE,_xll.ohTrigger(RecalcTrigger,Trigger1M)),NA())</f>
        <v>1.5206385037980219E-3</v>
      </c>
      <c r="O74" s="44">
        <f>IFERROR(_xll.qlIndexFixing(ONIndex3M,I74,TRUE,_xll.ohTrigger(RecalcTrigger,Trigger3M)),NA())</f>
        <v>3.1540870079538319E-3</v>
      </c>
      <c r="P74" s="44">
        <f>IFERROR(_xll.qlIndexFixing(ONIndex6M,I74,TRUE,_xll.ohTrigger(RecalcTrigger,Trigger6M)),NA())</f>
        <v>4.9413957561561528E-3</v>
      </c>
      <c r="Q74" s="146">
        <f>IFERROR(_xll.qlIndexFixing(ONIndex1Y,I74,TRUE,_xll.ohTrigger(RecalcTrigger,Trigger1Y)),NA())</f>
        <v>9.9607770558396425E-3</v>
      </c>
    </row>
    <row r="75" spans="2:17" x14ac:dyDescent="0.2">
      <c r="B75" s="39" t="s">
        <v>17</v>
      </c>
      <c r="D75" s="42">
        <f>_xll.qlCalendarAdvance(Calendar,$D74,B75,"f",FALSE)</f>
        <v>42656</v>
      </c>
      <c r="E75" s="140">
        <f>_xll.qlInterestRateIndexValueDate(IndexON,D75)</f>
        <v>42656</v>
      </c>
      <c r="F75" s="156">
        <f>IFERROR(_xll.qlIndexFixing(IndexON,D75,TRUE,_xll.ohTrigger(RecalcTrigger,TriggerON)),NA())</f>
        <v>1.2662279088715422E-3</v>
      </c>
      <c r="H75" s="42">
        <f>_xll.qlCalendarAdvance(Calendar,$H74,B75,"f",FALSE)</f>
        <v>42656</v>
      </c>
      <c r="I75" s="140">
        <f>_xll.qlInterestRateIndexValueDate(Index1M,$H75)</f>
        <v>42656</v>
      </c>
      <c r="J75" s="145">
        <f>IFERROR(_xll.qlIndexFixing(Index1M,$H75,TRUE,_xll.ohTrigger(RecalcTrigger,Trigger1M)),NA())</f>
        <v>1.5691555724963932E-3</v>
      </c>
      <c r="K75" s="44">
        <f>IFERROR(_xll.qlIndexFixing(Index3M,H75,TRUE,_xll.ohTrigger(RecalcTrigger,Trigger3M)),NA())</f>
        <v>2.6625566435137487E-3</v>
      </c>
      <c r="L75" s="44">
        <f>IFERROR(_xll.qlIndexFixing(Index6M,$H75,TRUE,_xll.ohTrigger(RecalcTrigger,Trigger6M)),NA())</f>
        <v>4.2780227861386067E-3</v>
      </c>
      <c r="M75" s="146">
        <f>IFERROR(_xll.qlIndexFixing(Index1Y,$H75,TRUE,_xll.ohTrigger(RecalcTrigger,Trigger1Y)),NA())</f>
        <v>6.6214939984068355E-3</v>
      </c>
      <c r="N75" s="145">
        <f>IFERROR(_xll.qlIndexFixing(ONIndex1M,I75,TRUE,_xll.ohTrigger(RecalcTrigger,Trigger1M)),NA())</f>
        <v>1.509934788437306E-3</v>
      </c>
      <c r="O75" s="44">
        <f>IFERROR(_xll.qlIndexFixing(ONIndex3M,I75,TRUE,_xll.ohTrigger(RecalcTrigger,Trigger3M)),NA())</f>
        <v>3.1328847634792822E-3</v>
      </c>
      <c r="P75" s="44">
        <f>IFERROR(_xll.qlIndexFixing(ONIndex6M,I75,TRUE,_xll.ohTrigger(RecalcTrigger,Trigger6M)),NA())</f>
        <v>4.8985281716762419E-3</v>
      </c>
      <c r="Q75" s="146">
        <f>IFERROR(_xll.qlIndexFixing(ONIndex1Y,I75,TRUE,_xll.ohTrigger(RecalcTrigger,Trigger1Y)),NA())</f>
        <v>9.9341537046626627E-3</v>
      </c>
    </row>
    <row r="76" spans="2:17" x14ac:dyDescent="0.2">
      <c r="B76" s="39" t="s">
        <v>17</v>
      </c>
      <c r="D76" s="42">
        <f>_xll.qlCalendarAdvance(Calendar,$D75,B76,"f",FALSE)</f>
        <v>42657</v>
      </c>
      <c r="E76" s="140">
        <f>_xll.qlInterestRateIndexValueDate(IndexON,D76)</f>
        <v>42657</v>
      </c>
      <c r="F76" s="156">
        <f>IFERROR(_xll.qlIndexFixing(IndexON,D76,TRUE,_xll.ohTrigger(RecalcTrigger,TriggerON)),NA())</f>
        <v>1.2472674585817247E-3</v>
      </c>
      <c r="H76" s="42">
        <f>_xll.qlCalendarAdvance(Calendar,$H75,B76,"f",FALSE)</f>
        <v>42657</v>
      </c>
      <c r="I76" s="140">
        <f>_xll.qlInterestRateIndexValueDate(Index1M,$H76)</f>
        <v>42657</v>
      </c>
      <c r="J76" s="145">
        <f>IFERROR(_xll.qlIndexFixing(Index1M,$H76,TRUE,_xll.ohTrigger(RecalcTrigger,Trigger1M)),NA())</f>
        <v>1.5710594212000357E-3</v>
      </c>
      <c r="K76" s="44">
        <f>IFERROR(_xll.qlIndexFixing(Index3M,H76,TRUE,_xll.ohTrigger(RecalcTrigger,Trigger3M)),NA())</f>
        <v>2.6554492147791578E-3</v>
      </c>
      <c r="L76" s="44">
        <f>IFERROR(_xll.qlIndexFixing(Index6M,$H76,TRUE,_xll.ohTrigger(RecalcTrigger,Trigger6M)),NA())</f>
        <v>4.2751665623559929E-3</v>
      </c>
      <c r="M76" s="146">
        <f>IFERROR(_xll.qlIndexFixing(Index1Y,$H76,TRUE,_xll.ohTrigger(RecalcTrigger,Trigger1Y)),NA())</f>
        <v>6.6362977809819928E-3</v>
      </c>
      <c r="N76" s="145">
        <f>IFERROR(_xll.qlIndexFixing(ONIndex1M,I76,TRUE,_xll.ohTrigger(RecalcTrigger,Trigger1M)),NA())</f>
        <v>1.4930226523561056E-3</v>
      </c>
      <c r="O76" s="44">
        <f>IFERROR(_xll.qlIndexFixing(ONIndex3M,I76,TRUE,_xll.ohTrigger(RecalcTrigger,Trigger3M)),NA())</f>
        <v>3.0916939821086973E-3</v>
      </c>
      <c r="P76" s="44">
        <f>IFERROR(_xll.qlIndexFixing(ONIndex6M,I76,TRUE,_xll.ohTrigger(RecalcTrigger,Trigger6M)),NA())</f>
        <v>4.8144348446754756E-3</v>
      </c>
      <c r="Q76" s="146">
        <f>IFERROR(_xll.qlIndexFixing(ONIndex1Y,I76,TRUE,_xll.ohTrigger(RecalcTrigger,Trigger1Y)),NA())</f>
        <v>9.8807162549700393E-3</v>
      </c>
    </row>
    <row r="77" spans="2:17" x14ac:dyDescent="0.2">
      <c r="B77" s="39" t="s">
        <v>17</v>
      </c>
      <c r="D77" s="42">
        <f>_xll.qlCalendarAdvance(Calendar,$D76,B77,"f",FALSE)</f>
        <v>42660</v>
      </c>
      <c r="E77" s="140">
        <f>_xll.qlInterestRateIndexValueDate(IndexON,D77)</f>
        <v>42660</v>
      </c>
      <c r="F77" s="156">
        <f>IFERROR(_xll.qlIndexFixing(IndexON,D77,TRUE,_xll.ohTrigger(RecalcTrigger,TriggerON)),NA())</f>
        <v>1.227594619426231E-3</v>
      </c>
      <c r="H77" s="42">
        <f>_xll.qlCalendarAdvance(Calendar,$H76,B77,"f",FALSE)</f>
        <v>42660</v>
      </c>
      <c r="I77" s="140">
        <f>_xll.qlInterestRateIndexValueDate(Index1M,$H77)</f>
        <v>42660</v>
      </c>
      <c r="J77" s="145">
        <f>IFERROR(_xll.qlIndexFixing(Index1M,$H77,TRUE,_xll.ohTrigger(RecalcTrigger,Trigger1M)),NA())</f>
        <v>1.602585687141842E-3</v>
      </c>
      <c r="K77" s="44">
        <f>IFERROR(_xll.qlIndexFixing(Index3M,H77,TRUE,_xll.ohTrigger(RecalcTrigger,Trigger3M)),NA())</f>
        <v>2.6405700003363239E-3</v>
      </c>
      <c r="L77" s="44">
        <f>IFERROR(_xll.qlIndexFixing(Index6M,$H77,TRUE,_xll.ohTrigger(RecalcTrigger,Trigger6M)),NA())</f>
        <v>4.2661572838927171E-3</v>
      </c>
      <c r="M77" s="146">
        <f>IFERROR(_xll.qlIndexFixing(Index1Y,$H77,TRUE,_xll.ohTrigger(RecalcTrigger,Trigger1Y)),NA())</f>
        <v>6.6173229887265261E-3</v>
      </c>
      <c r="N77" s="145">
        <f>IFERROR(_xll.qlIndexFixing(ONIndex1M,I77,TRUE,_xll.ohTrigger(RecalcTrigger,Trigger1M)),NA())</f>
        <v>1.480587489187668E-3</v>
      </c>
      <c r="O77" s="44">
        <f>IFERROR(_xll.qlIndexFixing(ONIndex3M,I77,TRUE,_xll.ohTrigger(RecalcTrigger,Trigger3M)),NA())</f>
        <v>3.051638346671659E-3</v>
      </c>
      <c r="P77" s="44">
        <f>IFERROR(_xll.qlIndexFixing(ONIndex6M,I77,TRUE,_xll.ohTrigger(RecalcTrigger,Trigger6M)),NA())</f>
        <v>4.7317928573520351E-3</v>
      </c>
      <c r="Q77" s="146">
        <f>IFERROR(_xll.qlIndexFixing(ONIndex1Y,I77,TRUE,_xll.ohTrigger(RecalcTrigger,Trigger1Y)),NA())</f>
        <v>9.8262856697717282E-3</v>
      </c>
    </row>
    <row r="78" spans="2:17" x14ac:dyDescent="0.2">
      <c r="B78" s="39" t="s">
        <v>17</v>
      </c>
      <c r="D78" s="42">
        <f>_xll.qlCalendarAdvance(Calendar,$D77,B78,"f",FALSE)</f>
        <v>42661</v>
      </c>
      <c r="E78" s="140">
        <f>_xll.qlInterestRateIndexValueDate(IndexON,D78)</f>
        <v>42661</v>
      </c>
      <c r="F78" s="156">
        <f>IFERROR(_xll.qlIndexFixing(IndexON,D78,TRUE,_xll.ohTrigger(RecalcTrigger,TriggerON)),NA())</f>
        <v>1.2174083984273221E-3</v>
      </c>
      <c r="H78" s="42">
        <f>_xll.qlCalendarAdvance(Calendar,$H77,B78,"f",FALSE)</f>
        <v>42661</v>
      </c>
      <c r="I78" s="140">
        <f>_xll.qlInterestRateIndexValueDate(Index1M,$H78)</f>
        <v>42661</v>
      </c>
      <c r="J78" s="145">
        <f>IFERROR(_xll.qlIndexFixing(Index1M,$H78,TRUE,_xll.ohTrigger(RecalcTrigger,Trigger1M)),NA())</f>
        <v>1.6142382750586775E-3</v>
      </c>
      <c r="K78" s="44">
        <f>IFERROR(_xll.qlIndexFixing(Index3M,H78,TRUE,_xll.ohTrigger(RecalcTrigger,Trigger3M)),NA())</f>
        <v>2.6356756721334709E-3</v>
      </c>
      <c r="L78" s="44">
        <f>IFERROR(_xll.qlIndexFixing(Index6M,$H78,TRUE,_xll.ohTrigger(RecalcTrigger,Trigger6M)),NA())</f>
        <v>4.2635435748816179E-3</v>
      </c>
      <c r="M78" s="146">
        <f>IFERROR(_xll.qlIndexFixing(Index1Y,$H78,TRUE,_xll.ohTrigger(RecalcTrigger,Trigger1Y)),NA())</f>
        <v>6.6167307824744892E-3</v>
      </c>
      <c r="N78" s="145">
        <f>IFERROR(_xll.qlIndexFixing(ONIndex1M,I78,TRUE,_xll.ohTrigger(RecalcTrigger,Trigger1M)),NA())</f>
        <v>1.4766175545588567E-3</v>
      </c>
      <c r="O78" s="44">
        <f>IFERROR(_xll.qlIndexFixing(ONIndex3M,I78,TRUE,_xll.ohTrigger(RecalcTrigger,Trigger3M)),NA())</f>
        <v>3.0322173824182119E-3</v>
      </c>
      <c r="P78" s="44">
        <f>IFERROR(_xll.qlIndexFixing(ONIndex6M,I78,TRUE,_xll.ohTrigger(RecalcTrigger,Trigger6M)),NA())</f>
        <v>4.6912927838593799E-3</v>
      </c>
      <c r="Q78" s="146">
        <f>IFERROR(_xll.qlIndexFixing(ONIndex1Y,I78,TRUE,_xll.ohTrigger(RecalcTrigger,Trigger1Y)),NA())</f>
        <v>9.7989750036653334E-3</v>
      </c>
    </row>
    <row r="79" spans="2:17" x14ac:dyDescent="0.2">
      <c r="B79" s="39" t="s">
        <v>17</v>
      </c>
      <c r="D79" s="42">
        <f>_xll.qlCalendarAdvance(Calendar,$D78,B79,"f",FALSE)</f>
        <v>42662</v>
      </c>
      <c r="E79" s="140">
        <f>_xll.qlInterestRateIndexValueDate(IndexON,D79)</f>
        <v>42662</v>
      </c>
      <c r="F79" s="156">
        <f>IFERROR(_xll.qlIndexFixing(IndexON,D79,TRUE,_xll.ohTrigger(RecalcTrigger,TriggerON)),NA())</f>
        <v>1.2070110181516824E-3</v>
      </c>
      <c r="H79" s="42">
        <f>_xll.qlCalendarAdvance(Calendar,$H78,B79,"f",FALSE)</f>
        <v>42662</v>
      </c>
      <c r="I79" s="140">
        <f>_xll.qlInterestRateIndexValueDate(Index1M,$H79)</f>
        <v>42662</v>
      </c>
      <c r="J79" s="145">
        <f>IFERROR(_xll.qlIndexFixing(Index1M,$H79,TRUE,_xll.ohTrigger(RecalcTrigger,Trigger1M)),NA())</f>
        <v>1.6406832434603526E-3</v>
      </c>
      <c r="K79" s="44">
        <f>IFERROR(_xll.qlIndexFixing(Index3M,H79,TRUE,_xll.ohTrigger(RecalcTrigger,Trigger3M)),NA())</f>
        <v>2.6310133856590101E-3</v>
      </c>
      <c r="L79" s="44">
        <f>IFERROR(_xll.qlIndexFixing(Index6M,$H79,TRUE,_xll.ohTrigger(RecalcTrigger,Trigger6M)),NA())</f>
        <v>4.2610642939953968E-3</v>
      </c>
      <c r="M79" s="146">
        <f>IFERROR(_xll.qlIndexFixing(Index1Y,$H79,TRUE,_xll.ohTrigger(RecalcTrigger,Trigger1Y)),NA())</f>
        <v>6.6163042428541985E-3</v>
      </c>
      <c r="N79" s="145">
        <f>IFERROR(_xll.qlIndexFixing(ONIndex1M,I79,TRUE,_xll.ohTrigger(RecalcTrigger,Trigger1M)),NA())</f>
        <v>1.4739943757846596E-3</v>
      </c>
      <c r="O79" s="44">
        <f>IFERROR(_xll.qlIndexFixing(ONIndex3M,I79,TRUE,_xll.ohTrigger(RecalcTrigger,Trigger3M)),NA())</f>
        <v>3.0131526741117298E-3</v>
      </c>
      <c r="P79" s="44">
        <f>IFERROR(_xll.qlIndexFixing(ONIndex6M,I79,TRUE,_xll.ohTrigger(RecalcTrigger,Trigger6M)),NA())</f>
        <v>4.651266212077898E-3</v>
      </c>
      <c r="Q79" s="146">
        <f>IFERROR(_xll.qlIndexFixing(ONIndex1Y,I79,TRUE,_xll.ohTrigger(RecalcTrigger,Trigger1Y)),NA())</f>
        <v>9.7715268746378925E-3</v>
      </c>
    </row>
    <row r="80" spans="2:17" x14ac:dyDescent="0.2">
      <c r="B80" s="39" t="s">
        <v>17</v>
      </c>
      <c r="D80" s="42">
        <f>_xll.qlCalendarAdvance(Calendar,$D79,B80,"f",FALSE)</f>
        <v>42663</v>
      </c>
      <c r="E80" s="140">
        <f>_xll.qlInterestRateIndexValueDate(IndexON,D80)</f>
        <v>42663</v>
      </c>
      <c r="F80" s="156">
        <f>IFERROR(_xll.qlIndexFixing(IndexON,D80,TRUE,_xll.ohTrigger(RecalcTrigger,TriggerON)),NA())</f>
        <v>1.196402478275127E-3</v>
      </c>
      <c r="H80" s="42">
        <f>_xll.qlCalendarAdvance(Calendar,$H79,B80,"f",FALSE)</f>
        <v>42663</v>
      </c>
      <c r="I80" s="140">
        <f>_xll.qlInterestRateIndexValueDate(Index1M,$H80)</f>
        <v>42663</v>
      </c>
      <c r="J80" s="145">
        <f>IFERROR(_xll.qlIndexFixing(Index1M,$H80,TRUE,_xll.ohTrigger(RecalcTrigger,Trigger1M)),NA())</f>
        <v>1.6458856239292066E-3</v>
      </c>
      <c r="K80" s="44">
        <f>IFERROR(_xll.qlIndexFixing(Index3M,H80,TRUE,_xll.ohTrigger(RecalcTrigger,Trigger3M)),NA())</f>
        <v>2.6265786953685141E-3</v>
      </c>
      <c r="L80" s="44">
        <f>IFERROR(_xll.qlIndexFixing(Index6M,$H80,TRUE,_xll.ohTrigger(RecalcTrigger,Trigger6M)),NA())</f>
        <v>4.2587085783141855E-3</v>
      </c>
      <c r="M80" s="146">
        <f>IFERROR(_xll.qlIndexFixing(Index1Y,$H80,TRUE,_xll.ohTrigger(RecalcTrigger,Trigger1Y)),NA())</f>
        <v>6.6160360941303065E-3</v>
      </c>
      <c r="N80" s="145">
        <f>IFERROR(_xll.qlIndexFixing(ONIndex1M,I80,TRUE,_xll.ohTrigger(RecalcTrigger,Trigger1M)),NA())</f>
        <v>1.4727179529461232E-3</v>
      </c>
      <c r="O80" s="44">
        <f>IFERROR(_xll.qlIndexFixing(ONIndex3M,I80,TRUE,_xll.ohTrigger(RecalcTrigger,Trigger3M)),NA())</f>
        <v>2.9944442215901201E-3</v>
      </c>
      <c r="P80" s="44">
        <f>IFERROR(_xll.qlIndexFixing(ONIndex6M,I80,TRUE,_xll.ohTrigger(RecalcTrigger,Trigger6M)),NA())</f>
        <v>4.6117131419265434E-3</v>
      </c>
      <c r="Q80" s="146">
        <f>IFERROR(_xll.qlIndexFixing(ONIndex1Y,I80,TRUE,_xll.ohTrigger(RecalcTrigger,Trigger1Y)),NA())</f>
        <v>9.7439412827704519E-3</v>
      </c>
    </row>
    <row r="81" spans="2:17" x14ac:dyDescent="0.2">
      <c r="B81" s="39" t="s">
        <v>17</v>
      </c>
      <c r="D81" s="42">
        <f>_xll.qlCalendarAdvance(Calendar,$D80,B81,"f",FALSE)</f>
        <v>42664</v>
      </c>
      <c r="E81" s="140">
        <f>_xll.qlInterestRateIndexValueDate(IndexON,D81)</f>
        <v>42664</v>
      </c>
      <c r="F81" s="156">
        <f>IFERROR(_xll.qlIndexFixing(IndexON,D81,TRUE,_xll.ohTrigger(RecalcTrigger,TriggerON)),NA())</f>
        <v>1.1744853133462594E-3</v>
      </c>
      <c r="H81" s="42">
        <f>_xll.qlCalendarAdvance(Calendar,$H80,B81,"f",FALSE)</f>
        <v>42664</v>
      </c>
      <c r="I81" s="140">
        <f>_xll.qlInterestRateIndexValueDate(Index1M,$H81)</f>
        <v>42664</v>
      </c>
      <c r="J81" s="145">
        <f>IFERROR(_xll.qlIndexFixing(Index1M,$H81,TRUE,_xll.ohTrigger(RecalcTrigger,Trigger1M)),NA())</f>
        <v>1.6514650144262889E-3</v>
      </c>
      <c r="K81" s="44">
        <f>IFERROR(_xll.qlIndexFixing(Index3M,H81,TRUE,_xll.ohTrigger(RecalcTrigger,Trigger3M)),NA())</f>
        <v>2.6221375715964517E-3</v>
      </c>
      <c r="L81" s="44">
        <f>IFERROR(_xll.qlIndexFixing(Index6M,$H81,TRUE,_xll.ohTrigger(RecalcTrigger,Trigger6M)),NA())</f>
        <v>4.256469875702178E-3</v>
      </c>
      <c r="M81" s="146">
        <f>IFERROR(_xll.qlIndexFixing(Index1Y,$H81,TRUE,_xll.ohTrigger(RecalcTrigger,Trigger1Y)),NA())</f>
        <v>6.6332781741530742E-3</v>
      </c>
      <c r="N81" s="145">
        <f>IFERROR(_xll.qlIndexFixing(ONIndex1M,I81,TRUE,_xll.ohTrigger(RecalcTrigger,Trigger1M)),NA())</f>
        <v>1.4746602514603693E-3</v>
      </c>
      <c r="O81" s="44">
        <f>IFERROR(_xll.qlIndexFixing(ONIndex3M,I81,TRUE,_xll.ohTrigger(RecalcTrigger,Trigger3M)),NA())</f>
        <v>2.9582388108325328E-3</v>
      </c>
      <c r="P81" s="44">
        <f>IFERROR(_xll.qlIndexFixing(ONIndex6M,I81,TRUE,_xll.ohTrigger(RecalcTrigger,Trigger6M)),NA())</f>
        <v>4.5342416639360126E-3</v>
      </c>
      <c r="Q81" s="146">
        <f>IFERROR(_xll.qlIndexFixing(ONIndex1Y,I81,TRUE,_xll.ohTrigger(RecalcTrigger,Trigger1Y)),NA())</f>
        <v>9.6885690510658175E-3</v>
      </c>
    </row>
    <row r="82" spans="2:17" x14ac:dyDescent="0.2">
      <c r="B82" s="39" t="s">
        <v>17</v>
      </c>
      <c r="D82" s="42">
        <f>_xll.qlCalendarAdvance(Calendar,$D81,B82,"f",FALSE)</f>
        <v>42667</v>
      </c>
      <c r="E82" s="140">
        <f>_xll.qlInterestRateIndexValueDate(IndexON,D82)</f>
        <v>42667</v>
      </c>
      <c r="F82" s="156">
        <f>IFERROR(_xll.qlIndexFixing(IndexON,D82,TRUE,_xll.ohTrigger(RecalcTrigger,TriggerON)),NA())</f>
        <v>1.15185672575846E-3</v>
      </c>
      <c r="H82" s="42">
        <f>_xll.qlCalendarAdvance(Calendar,$H81,B82,"f",FALSE)</f>
        <v>42667</v>
      </c>
      <c r="I82" s="140">
        <f>_xll.qlInterestRateIndexValueDate(Index1M,$H82)</f>
        <v>42667</v>
      </c>
      <c r="J82" s="145">
        <f>IFERROR(_xll.qlIndexFixing(Index1M,$H82,TRUE,_xll.ohTrigger(RecalcTrigger,Trigger1M)),NA())</f>
        <v>1.6903514179686654E-3</v>
      </c>
      <c r="K82" s="44">
        <f>IFERROR(_xll.qlIndexFixing(Index3M,H82,TRUE,_xll.ohTrigger(RecalcTrigger,Trigger3M)),NA())</f>
        <v>2.6110269872322276E-3</v>
      </c>
      <c r="L82" s="44">
        <f>IFERROR(_xll.qlIndexFixing(Index6M,$H82,TRUE,_xll.ohTrigger(RecalcTrigger,Trigger6M)),NA())</f>
        <v>4.2503903256723282E-3</v>
      </c>
      <c r="M82" s="146">
        <f>IFERROR(_xll.qlIndexFixing(Index1Y,$H82,TRUE,_xll.ohTrigger(RecalcTrigger,Trigger1Y)),NA())</f>
        <v>6.6164018962260318E-3</v>
      </c>
      <c r="N82" s="145">
        <f>IFERROR(_xll.qlIndexFixing(ONIndex1M,I82,TRUE,_xll.ohTrigger(RecalcTrigger,Trigger1M)),NA())</f>
        <v>1.4810798207054443E-3</v>
      </c>
      <c r="O82" s="44">
        <f>IFERROR(_xll.qlIndexFixing(ONIndex3M,I82,TRUE,_xll.ohTrigger(RecalcTrigger,Trigger3M)),NA())</f>
        <v>2.9231729685419428E-3</v>
      </c>
      <c r="P82" s="44">
        <f>IFERROR(_xll.qlIndexFixing(ONIndex6M,I82,TRUE,_xll.ohTrigger(RecalcTrigger,Trigger6M)),NA())</f>
        <v>4.4582358740563599E-3</v>
      </c>
      <c r="Q82" s="146">
        <f>IFERROR(_xll.qlIndexFixing(ONIndex1Y,I82,TRUE,_xll.ohTrigger(RecalcTrigger,Trigger1Y)),NA())</f>
        <v>9.6322242871438313E-3</v>
      </c>
    </row>
    <row r="83" spans="2:17" x14ac:dyDescent="0.2">
      <c r="B83" s="39" t="s">
        <v>17</v>
      </c>
      <c r="D83" s="42">
        <f>_xll.qlCalendarAdvance(Calendar,$D82,B83,"f",FALSE)</f>
        <v>42668</v>
      </c>
      <c r="E83" s="140">
        <f>_xll.qlInterestRateIndexValueDate(IndexON,D83)</f>
        <v>42668</v>
      </c>
      <c r="F83" s="156">
        <f>IFERROR(_xll.qlIndexFixing(IndexON,D83,TRUE,_xll.ohTrigger(RecalcTrigger,TriggerON)),NA())</f>
        <v>1.1401923893361587E-3</v>
      </c>
      <c r="H83" s="42">
        <f>_xll.qlCalendarAdvance(Calendar,$H82,B83,"f",FALSE)</f>
        <v>42668</v>
      </c>
      <c r="I83" s="140">
        <f>_xll.qlInterestRateIndexValueDate(Index1M,$H83)</f>
        <v>42668</v>
      </c>
      <c r="J83" s="145">
        <f>IFERROR(_xll.qlIndexFixing(Index1M,$H83,TRUE,_xll.ohTrigger(RecalcTrigger,Trigger1M)),NA())</f>
        <v>1.7032948525515458E-3</v>
      </c>
      <c r="K83" s="44">
        <f>IFERROR(_xll.qlIndexFixing(Index3M,H83,TRUE,_xll.ohTrigger(RecalcTrigger,Trigger3M)),NA())</f>
        <v>2.6076635967195328E-3</v>
      </c>
      <c r="L83" s="44">
        <f>IFERROR(_xll.qlIndexFixing(Index6M,$H83,TRUE,_xll.ohTrigger(RecalcTrigger,Trigger6M)),NA())</f>
        <v>4.2485541549462883E-3</v>
      </c>
      <c r="M83" s="146">
        <f>IFERROR(_xll.qlIndexFixing(Index1Y,$H83,TRUE,_xll.ohTrigger(RecalcTrigger,Trigger1Y)),NA())</f>
        <v>6.6168165685400737E-3</v>
      </c>
      <c r="N83" s="145">
        <f>IFERROR(_xll.qlIndexFixing(ONIndex1M,I83,TRUE,_xll.ohTrigger(RecalcTrigger,Trigger1M)),NA())</f>
        <v>1.4865371775452108E-3</v>
      </c>
      <c r="O83" s="44">
        <f>IFERROR(_xll.qlIndexFixing(ONIndex3M,I83,TRUE,_xll.ohTrigger(RecalcTrigger,Trigger3M)),NA())</f>
        <v>2.9062457942963249E-3</v>
      </c>
      <c r="P83" s="44">
        <f>IFERROR(_xll.qlIndexFixing(ONIndex6M,I83,TRUE,_xll.ohTrigger(RecalcTrigger,Trigger6M)),NA())</f>
        <v>4.4210503095432063E-3</v>
      </c>
      <c r="Q83" s="146">
        <f>IFERROR(_xll.qlIndexFixing(ONIndex1Y,I83,TRUE,_xll.ohTrigger(RecalcTrigger,Trigger1Y)),NA())</f>
        <v>9.603951381319531E-3</v>
      </c>
    </row>
    <row r="84" spans="2:17" x14ac:dyDescent="0.2">
      <c r="B84" s="39" t="s">
        <v>17</v>
      </c>
      <c r="D84" s="42">
        <f>_xll.qlCalendarAdvance(Calendar,$D83,B84,"f",FALSE)</f>
        <v>42669</v>
      </c>
      <c r="E84" s="140">
        <f>_xll.qlInterestRateIndexValueDate(IndexON,D84)</f>
        <v>42669</v>
      </c>
      <c r="F84" s="156">
        <f>IFERROR(_xll.qlIndexFixing(IndexON,D84,TRUE,_xll.ohTrigger(RecalcTrigger,TriggerON)),NA())</f>
        <v>1.1283168935560806E-3</v>
      </c>
      <c r="H84" s="42">
        <f>_xll.qlCalendarAdvance(Calendar,$H83,B84,"f",FALSE)</f>
        <v>42669</v>
      </c>
      <c r="I84" s="140">
        <f>_xll.qlInterestRateIndexValueDate(Index1M,$H84)</f>
        <v>42669</v>
      </c>
      <c r="J84" s="145">
        <f>IFERROR(_xll.qlIndexFixing(Index1M,$H84,TRUE,_xll.ohTrigger(RecalcTrigger,Trigger1M)),NA())</f>
        <v>1.7261631498056941E-3</v>
      </c>
      <c r="K84" s="44">
        <f>IFERROR(_xll.qlIndexFixing(Index3M,H84,TRUE,_xll.ohTrigger(RecalcTrigger,Trigger3M)),NA())</f>
        <v>2.604501130297645E-3</v>
      </c>
      <c r="L84" s="44">
        <f>IFERROR(_xll.qlIndexFixing(Index6M,$H84,TRUE,_xll.ohTrigger(RecalcTrigger,Trigger6M)),NA())</f>
        <v>4.2468022373010972E-3</v>
      </c>
      <c r="M84" s="146">
        <f>IFERROR(_xll.qlIndexFixing(Index1Y,$H84,TRUE,_xll.ohTrigger(RecalcTrigger,Trigger1Y)),NA())</f>
        <v>6.6173459787461919E-3</v>
      </c>
      <c r="N84" s="145">
        <f>IFERROR(_xll.qlIndexFixing(ONIndex1M,I84,TRUE,_xll.ohTrigger(RecalcTrigger,Trigger1M)),NA())</f>
        <v>1.4933412904016841E-3</v>
      </c>
      <c r="O84" s="44">
        <f>IFERROR(_xll.qlIndexFixing(ONIndex3M,I84,TRUE,_xll.ohTrigger(RecalcTrigger,Trigger3M)),NA())</f>
        <v>2.8896748755924406E-3</v>
      </c>
      <c r="P84" s="44">
        <f>IFERROR(_xll.qlIndexFixing(ONIndex6M,I84,TRUE,_xll.ohTrigger(RecalcTrigger,Trigger6M)),NA())</f>
        <v>4.3843382456065783E-3</v>
      </c>
      <c r="Q84" s="146">
        <f>IFERROR(_xll.qlIndexFixing(ONIndex1Y,I84,TRUE,_xll.ohTrigger(RecalcTrigger,Trigger1Y)),NA())</f>
        <v>9.5755410128983698E-3</v>
      </c>
    </row>
    <row r="85" spans="2:17" x14ac:dyDescent="0.2">
      <c r="B85" s="39" t="s">
        <v>17</v>
      </c>
      <c r="D85" s="42">
        <f>_xll.qlCalendarAdvance(Calendar,$D84,B85,"f",FALSE)</f>
        <v>42670</v>
      </c>
      <c r="E85" s="140">
        <f>_xll.qlInterestRateIndexValueDate(IndexON,D85)</f>
        <v>42670</v>
      </c>
      <c r="F85" s="156">
        <f>IFERROR(_xll.qlIndexFixing(IndexON,D85,TRUE,_xll.ohTrigger(RecalcTrigger,TriggerON)),NA())</f>
        <v>1.1162302386613643E-3</v>
      </c>
      <c r="H85" s="42">
        <f>_xll.qlCalendarAdvance(Calendar,$H84,B85,"f",FALSE)</f>
        <v>42670</v>
      </c>
      <c r="I85" s="140">
        <f>_xll.qlInterestRateIndexValueDate(Index1M,$H85)</f>
        <v>42670</v>
      </c>
      <c r="J85" s="145">
        <f>IFERROR(_xll.qlIndexFixing(Index1M,$H85,TRUE,_xll.ohTrigger(RecalcTrigger,Trigger1M)),NA())</f>
        <v>1.733431740843297E-3</v>
      </c>
      <c r="K85" s="44">
        <f>IFERROR(_xll.qlIndexFixing(Index3M,H85,TRUE,_xll.ohTrigger(RecalcTrigger,Trigger3M)),NA())</f>
        <v>2.601535142789488E-3</v>
      </c>
      <c r="L85" s="44">
        <f>IFERROR(_xll.qlIndexFixing(Index6M,$H85,TRUE,_xll.ohTrigger(RecalcTrigger,Trigger6M)),NA())</f>
        <v>4.2451280208543303E-3</v>
      </c>
      <c r="M85" s="146">
        <f>IFERROR(_xll.qlIndexFixing(Index1Y,$H85,TRUE,_xll.ohTrigger(RecalcTrigger,Trigger1Y)),NA())</f>
        <v>6.6179828514862926E-3</v>
      </c>
      <c r="N85" s="145">
        <f>IFERROR(_xll.qlIndexFixing(ONIndex1M,I85,TRUE,_xll.ohTrigger(RecalcTrigger,Trigger1M)),NA())</f>
        <v>1.5014921594369568E-3</v>
      </c>
      <c r="O85" s="44">
        <f>IFERROR(_xll.qlIndexFixing(ONIndex3M,I85,TRUE,_xll.ohTrigger(RecalcTrigger,Trigger3M)),NA())</f>
        <v>2.8734602122681974E-3</v>
      </c>
      <c r="P85" s="44">
        <f>IFERROR(_xll.qlIndexFixing(ONIndex6M,I85,TRUE,_xll.ohTrigger(RecalcTrigger,Trigger6M)),NA())</f>
        <v>4.348099682327522E-3</v>
      </c>
      <c r="Q85" s="146">
        <f>IFERROR(_xll.qlIndexFixing(ONIndex1Y,I85,TRUE,_xll.ohTrigger(RecalcTrigger,Trigger1Y)),NA())</f>
        <v>9.5469931817993015E-3</v>
      </c>
    </row>
    <row r="86" spans="2:17" x14ac:dyDescent="0.2">
      <c r="B86" s="39" t="s">
        <v>17</v>
      </c>
      <c r="D86" s="42">
        <f>_xll.qlCalendarAdvance(Calendar,$D85,B86,"f",FALSE)</f>
        <v>42671</v>
      </c>
      <c r="E86" s="140">
        <f>_xll.qlInterestRateIndexValueDate(IndexON,D86)</f>
        <v>42671</v>
      </c>
      <c r="F86" s="156">
        <f>IFERROR(_xll.qlIndexFixing(IndexON,D86,TRUE,_xll.ohTrigger(RecalcTrigger,TriggerON)),NA())</f>
        <v>1.0913563275664433E-3</v>
      </c>
      <c r="H86" s="42">
        <f>_xll.qlCalendarAdvance(Calendar,$H85,B86,"f",FALSE)</f>
        <v>42671</v>
      </c>
      <c r="I86" s="140">
        <f>_xll.qlInterestRateIndexValueDate(Index1M,$H86)</f>
        <v>42671</v>
      </c>
      <c r="J86" s="145">
        <f>IFERROR(_xll.qlIndexFixing(Index1M,$H86,TRUE,_xll.ohTrigger(RecalcTrigger,Trigger1M)),NA())</f>
        <v>1.7409065012976494E-3</v>
      </c>
      <c r="K86" s="44">
        <f>IFERROR(_xll.qlIndexFixing(Index3M,H86,TRUE,_xll.ohTrigger(RecalcTrigger,Trigger3M)),NA())</f>
        <v>2.5992599730784043E-3</v>
      </c>
      <c r="L86" s="44">
        <f>IFERROR(_xll.qlIndexFixing(Index6M,$H86,TRUE,_xll.ohTrigger(RecalcTrigger,Trigger6M)),NA())</f>
        <v>4.2435249537520628E-3</v>
      </c>
      <c r="M86" s="146">
        <f>IFERROR(_xll.qlIndexFixing(Index1Y,$H86,TRUE,_xll.ohTrigger(RecalcTrigger,Trigger1Y)),NA())</f>
        <v>6.6365225803109024E-3</v>
      </c>
      <c r="N86" s="145">
        <f>IFERROR(_xll.qlIndexFixing(ONIndex1M,I86,TRUE,_xll.ohTrigger(RecalcTrigger,Trigger1M)),NA())</f>
        <v>1.5222894337466968E-3</v>
      </c>
      <c r="O86" s="44">
        <f>IFERROR(_xll.qlIndexFixing(ONIndex3M,I86,TRUE,_xll.ohTrigger(RecalcTrigger,Trigger3M)),NA())</f>
        <v>2.8422405355621465E-3</v>
      </c>
      <c r="P86" s="44">
        <f>IFERROR(_xll.qlIndexFixing(ONIndex6M,I86,TRUE,_xll.ohTrigger(RecalcTrigger,Trigger6M)),NA())</f>
        <v>4.2772510109360491E-3</v>
      </c>
      <c r="Q86" s="146">
        <f>IFERROR(_xll.qlIndexFixing(ONIndex1Y,I86,TRUE,_xll.ohTrigger(RecalcTrigger,Trigger1Y)),NA())</f>
        <v>9.4896860231178763E-3</v>
      </c>
    </row>
    <row r="87" spans="2:17" x14ac:dyDescent="0.2">
      <c r="B87" s="39" t="s">
        <v>17</v>
      </c>
      <c r="D87" s="42">
        <f>_xll.qlCalendarAdvance(Calendar,$D86,B87,"f",FALSE)</f>
        <v>42674</v>
      </c>
      <c r="E87" s="140">
        <f>_xll.qlInterestRateIndexValueDate(IndexON,D87)</f>
        <v>42674</v>
      </c>
      <c r="F87" s="156">
        <f>IFERROR(_xll.qlIndexFixing(IndexON,D87,TRUE,_xll.ohTrigger(RecalcTrigger,TriggerON)),NA())</f>
        <v>1.0657720265583315E-3</v>
      </c>
      <c r="H87" s="42">
        <f>_xll.qlCalendarAdvance(Calendar,$H86,B87,"f",FALSE)</f>
        <v>42674</v>
      </c>
      <c r="I87" s="140">
        <f>_xll.qlInterestRateIndexValueDate(Index1M,$H87)</f>
        <v>42674</v>
      </c>
      <c r="J87" s="145">
        <f>IFERROR(_xll.qlIndexFixing(Index1M,$H87,TRUE,_xll.ohTrigger(RecalcTrigger,Trigger1M)),NA())</f>
        <v>1.7717978597100819E-3</v>
      </c>
      <c r="K87" s="44">
        <f>IFERROR(_xll.qlIndexFixing(Index3M,H87,TRUE,_xll.ohTrigger(RecalcTrigger,Trigger3M)),NA())</f>
        <v>2.5915470797956081E-3</v>
      </c>
      <c r="L87" s="44">
        <f>IFERROR(_xll.qlIndexFixing(Index6M,$H87,TRUE,_xll.ohTrigger(RecalcTrigger,Trigger6M)),NA())</f>
        <v>4.2428105544956209E-3</v>
      </c>
      <c r="M87" s="146">
        <f>IFERROR(_xll.qlIndexFixing(Index1Y,$H87,TRUE,_xll.ohTrigger(RecalcTrigger,Trigger1Y)),NA())</f>
        <v>6.6214594610882749E-3</v>
      </c>
      <c r="N87" s="145">
        <f>IFERROR(_xll.qlIndexFixing(ONIndex1M,I87,TRUE,_xll.ohTrigger(RecalcTrigger,Trigger1M)),NA())</f>
        <v>1.5475631987438287E-3</v>
      </c>
      <c r="O87" s="44">
        <f>IFERROR(_xll.qlIndexFixing(ONIndex3M,I87,TRUE,_xll.ohTrigger(RecalcTrigger,Trigger3M)),NA())</f>
        <v>2.8121641127676344E-3</v>
      </c>
      <c r="P87" s="44">
        <f>IFERROR(_xll.qlIndexFixing(ONIndex6M,I87,TRUE,_xll.ohTrigger(RecalcTrigger,Trigger6M)),NA())</f>
        <v>4.2078804315726082E-3</v>
      </c>
      <c r="Q87" s="146">
        <f>IFERROR(_xll.qlIndexFixing(ONIndex1Y,I87,TRUE,_xll.ohTrigger(RecalcTrigger,Trigger1Y)),NA())</f>
        <v>9.4314272315154657E-3</v>
      </c>
    </row>
    <row r="88" spans="2:17" x14ac:dyDescent="0.2">
      <c r="B88" s="39" t="s">
        <v>17</v>
      </c>
      <c r="D88" s="42">
        <f>_xll.qlCalendarAdvance(Calendar,$D87,B88,"f",FALSE)</f>
        <v>42675</v>
      </c>
      <c r="E88" s="140">
        <f>_xll.qlInterestRateIndexValueDate(IndexON,D88)</f>
        <v>42675</v>
      </c>
      <c r="F88" s="156">
        <f>IFERROR(_xll.qlIndexFixing(IndexON,D88,TRUE,_xll.ohTrigger(RecalcTrigger,TriggerON)),NA())</f>
        <v>1.052629575604147E-3</v>
      </c>
      <c r="H88" s="42">
        <f>_xll.qlCalendarAdvance(Calendar,$H87,B88,"f",FALSE)</f>
        <v>42675</v>
      </c>
      <c r="I88" s="140">
        <f>_xll.qlInterestRateIndexValueDate(Index1M,$H88)</f>
        <v>42675</v>
      </c>
      <c r="J88" s="145">
        <f>IFERROR(_xll.qlIndexFixing(Index1M,$H88,TRUE,_xll.ohTrigger(RecalcTrigger,Trigger1M)),NA())</f>
        <v>1.7825181963230241E-3</v>
      </c>
      <c r="K88" s="44">
        <f>IFERROR(_xll.qlIndexFixing(Index3M,H88,TRUE,_xll.ohTrigger(RecalcTrigger,Trigger3M)),NA())</f>
        <v>2.5894968106165016E-3</v>
      </c>
      <c r="L88" s="44">
        <f>IFERROR(_xll.qlIndexFixing(Index6M,$H88,TRUE,_xll.ohTrigger(RecalcTrigger,Trigger6M)),NA())</f>
        <v>4.2376931427216685E-3</v>
      </c>
      <c r="M88" s="146">
        <f>IFERROR(_xll.qlIndexFixing(Index1Y,$H88,TRUE,_xll.ohTrigger(RecalcTrigger,Trigger1Y)),NA())</f>
        <v>6.6225245164925894E-3</v>
      </c>
      <c r="N88" s="145">
        <f>IFERROR(_xll.qlIndexFixing(ONIndex1M,I88,TRUE,_xll.ohTrigger(RecalcTrigger,Trigger1M)),NA())</f>
        <v>1.5624478499698391E-3</v>
      </c>
      <c r="O88" s="44">
        <f>IFERROR(_xll.qlIndexFixing(ONIndex3M,I88,TRUE,_xll.ohTrigger(RecalcTrigger,Trigger3M)),NA())</f>
        <v>2.7977307260984574E-3</v>
      </c>
      <c r="P88" s="44">
        <f>IFERROR(_xll.qlIndexFixing(ONIndex6M,I88,TRUE,_xll.ohTrigger(RecalcTrigger,Trigger6M)),NA())</f>
        <v>4.1740093689068836E-3</v>
      </c>
      <c r="Q88" s="146">
        <f>IFERROR(_xll.qlIndexFixing(ONIndex1Y,I88,TRUE,_xll.ohTrigger(RecalcTrigger,Trigger1Y)),NA())</f>
        <v>9.4021920876752318E-3</v>
      </c>
    </row>
    <row r="89" spans="2:17" x14ac:dyDescent="0.2">
      <c r="B89" s="39" t="s">
        <v>17</v>
      </c>
      <c r="D89" s="42">
        <f>_xll.qlCalendarAdvance(Calendar,$D88,B89,"f",FALSE)</f>
        <v>42676</v>
      </c>
      <c r="E89" s="140">
        <f>_xll.qlInterestRateIndexValueDate(IndexON,D89)</f>
        <v>42676</v>
      </c>
      <c r="F89" s="156">
        <f>IFERROR(_xll.qlIndexFixing(IndexON,D89,TRUE,_xll.ohTrigger(RecalcTrigger,TriggerON)),NA())</f>
        <v>1.0392759656163708E-3</v>
      </c>
      <c r="H89" s="42">
        <f>_xll.qlCalendarAdvance(Calendar,$H88,B89,"f",FALSE)</f>
        <v>42676</v>
      </c>
      <c r="I89" s="140">
        <f>_xll.qlInterestRateIndexValueDate(Index1M,$H89)</f>
        <v>42676</v>
      </c>
      <c r="J89" s="145">
        <f>IFERROR(_xll.qlIndexFixing(Index1M,$H89,TRUE,_xll.ohTrigger(RecalcTrigger,Trigger1M)),NA())</f>
        <v>1.7925261096607414E-3</v>
      </c>
      <c r="K89" s="44">
        <f>IFERROR(_xll.qlIndexFixing(Index3M,H89,TRUE,_xll.ohTrigger(RecalcTrigger,Trigger3M)),NA())</f>
        <v>2.5876163501132236E-3</v>
      </c>
      <c r="L89" s="44">
        <f>IFERROR(_xll.qlIndexFixing(Index6M,$H89,TRUE,_xll.ohTrigger(RecalcTrigger,Trigger6M)),NA())</f>
        <v>4.2379965225646313E-3</v>
      </c>
      <c r="M89" s="146">
        <f>IFERROR(_xll.qlIndexFixing(Index1Y,$H89,TRUE,_xll.ohTrigger(RecalcTrigger,Trigger1Y)),NA())</f>
        <v>6.6236533824084454E-3</v>
      </c>
      <c r="N89" s="145">
        <f>IFERROR(_xll.qlIndexFixing(ONIndex1M,I89,TRUE,_xll.ohTrigger(RecalcTrigger,Trigger1M)),NA())</f>
        <v>1.5786792581851117E-3</v>
      </c>
      <c r="O89" s="44">
        <f>IFERROR(_xll.qlIndexFixing(ONIndex3M,I89,TRUE,_xll.ohTrigger(RecalcTrigger,Trigger3M)),NA())</f>
        <v>2.7836535945657825E-3</v>
      </c>
      <c r="P89" s="44">
        <f>IFERROR(_xll.qlIndexFixing(ONIndex6M,I89,TRUE,_xll.ohTrigger(RecalcTrigger,Trigger6M)),NA())</f>
        <v>4.1406118058451291E-3</v>
      </c>
      <c r="Q89" s="146">
        <f>IFERROR(_xll.qlIndexFixing(ONIndex1Y,I89,TRUE,_xll.ohTrigger(RecalcTrigger,Trigger1Y)),NA())</f>
        <v>9.3728194813191834E-3</v>
      </c>
    </row>
    <row r="90" spans="2:17" x14ac:dyDescent="0.2">
      <c r="B90" s="39" t="s">
        <v>17</v>
      </c>
      <c r="D90" s="42">
        <f>_xll.qlCalendarAdvance(Calendar,$D89,B90,"f",FALSE)</f>
        <v>42677</v>
      </c>
      <c r="E90" s="140">
        <f>_xll.qlInterestRateIndexValueDate(IndexON,D90)</f>
        <v>42677</v>
      </c>
      <c r="F90" s="156">
        <f>IFERROR(_xll.qlIndexFixing(IndexON,D90,TRUE,_xll.ohTrigger(RecalcTrigger,TriggerON)),NA())</f>
        <v>1.0257111964329102E-3</v>
      </c>
      <c r="H90" s="42">
        <f>_xll.qlCalendarAdvance(Calendar,$H89,B90,"f",FALSE)</f>
        <v>42677</v>
      </c>
      <c r="I90" s="140">
        <f>_xll.qlInterestRateIndexValueDate(Index1M,$H90)</f>
        <v>42677</v>
      </c>
      <c r="J90" s="145">
        <f>IFERROR(_xll.qlIndexFixing(Index1M,$H90,TRUE,_xll.ohTrigger(RecalcTrigger,Trigger1M)),NA())</f>
        <v>1.8042013442751137E-3</v>
      </c>
      <c r="K90" s="44">
        <f>IFERROR(_xll.qlIndexFixing(Index3M,H90,TRUE,_xll.ohTrigger(RecalcTrigger,Trigger3M)),NA())</f>
        <v>2.5859012533624073E-3</v>
      </c>
      <c r="L90" s="44">
        <f>IFERROR(_xll.qlIndexFixing(Index6M,$H90,TRUE,_xll.ohTrigger(RecalcTrigger,Trigger6M)),NA())</f>
        <v>4.2368284090587207E-3</v>
      </c>
      <c r="M90" s="146">
        <f>IFERROR(_xll.qlIndexFixing(Index1Y,$H90,TRUE,_xll.ohTrigger(RecalcTrigger,Trigger1Y)),NA())</f>
        <v>6.6248387834617617E-3</v>
      </c>
      <c r="N90" s="145">
        <f>IFERROR(_xll.qlIndexFixing(ONIndex1M,I90,TRUE,_xll.ohTrigger(RecalcTrigger,Trigger1M)),NA())</f>
        <v>1.5962574233896465E-3</v>
      </c>
      <c r="O90" s="44">
        <f>IFERROR(_xll.qlIndexFixing(ONIndex3M,I90,TRUE,_xll.ohTrigger(RecalcTrigger,Trigger3M)),NA())</f>
        <v>2.7699327182506561E-3</v>
      </c>
      <c r="P90" s="44">
        <f>IFERROR(_xll.qlIndexFixing(ONIndex6M,I90,TRUE,_xll.ohTrigger(RecalcTrigger,Trigger6M)),NA())</f>
        <v>4.1076877424683911E-3</v>
      </c>
      <c r="Q90" s="146">
        <f>IFERROR(_xll.qlIndexFixing(ONIndex1Y,I90,TRUE,_xll.ohTrigger(RecalcTrigger,Trigger1Y)),NA())</f>
        <v>9.3433094126094129E-3</v>
      </c>
    </row>
    <row r="91" spans="2:17" x14ac:dyDescent="0.2">
      <c r="B91" s="39" t="s">
        <v>17</v>
      </c>
      <c r="D91" s="42">
        <f>_xll.qlCalendarAdvance(Calendar,$D90,B91,"f",FALSE)</f>
        <v>42678</v>
      </c>
      <c r="E91" s="140">
        <f>_xll.qlInterestRateIndexValueDate(IndexON,D91)</f>
        <v>42678</v>
      </c>
      <c r="F91" s="156">
        <f>IFERROR(_xll.qlIndexFixing(IndexON,D91,TRUE,_xll.ohTrigger(RecalcTrigger,TriggerON)),NA())</f>
        <v>9.9788052247640202E-4</v>
      </c>
      <c r="H91" s="42">
        <f>_xll.qlCalendarAdvance(Calendar,$H90,B91,"f",FALSE)</f>
        <v>42678</v>
      </c>
      <c r="I91" s="140">
        <f>_xll.qlInterestRateIndexValueDate(Index1M,$H91)</f>
        <v>42678</v>
      </c>
      <c r="J91" s="145">
        <f>IFERROR(_xll.qlIndexFixing(Index1M,$H91,TRUE,_xll.ohTrigger(RecalcTrigger,Trigger1M)),NA())</f>
        <v>1.810901293062595E-3</v>
      </c>
      <c r="K91" s="44">
        <f>IFERROR(_xll.qlIndexFixing(Index3M,H91,TRUE,_xll.ohTrigger(RecalcTrigger,Trigger3M)),NA())</f>
        <v>2.5853241252453861E-3</v>
      </c>
      <c r="L91" s="44">
        <f>IFERROR(_xll.qlIndexFixing(Index6M,$H91,TRUE,_xll.ohTrigger(RecalcTrigger,Trigger6M)),NA())</f>
        <v>4.2356896881682047E-3</v>
      </c>
      <c r="M91" s="146">
        <f>IFERROR(_xll.qlIndexFixing(Index1Y,$H91,TRUE,_xll.ohTrigger(RecalcTrigger,Trigger1Y)),NA())</f>
        <v>6.6435489941088655E-3</v>
      </c>
      <c r="N91" s="145">
        <f>IFERROR(_xll.qlIndexFixing(ONIndex1M,I91,TRUE,_xll.ohTrigger(RecalcTrigger,Trigger1M)),NA())</f>
        <v>1.6359102767223486E-3</v>
      </c>
      <c r="O91" s="44">
        <f>IFERROR(_xll.qlIndexFixing(ONIndex3M,I91,TRUE,_xll.ohTrigger(RecalcTrigger,Trigger3M)),NA())</f>
        <v>2.7436991063730285E-3</v>
      </c>
      <c r="P91" s="44">
        <f>IFERROR(_xll.qlIndexFixing(ONIndex6M,I91,TRUE,_xll.ohTrigger(RecalcTrigger,Trigger6M)),NA())</f>
        <v>4.0434627386576327E-3</v>
      </c>
      <c r="Q91" s="146">
        <f>IFERROR(_xll.qlIndexFixing(ONIndex1Y,I91,TRUE,_xll.ohTrigger(RecalcTrigger,Trigger1Y)),NA())</f>
        <v>9.284067204139065E-3</v>
      </c>
    </row>
    <row r="92" spans="2:17" x14ac:dyDescent="0.2">
      <c r="B92" s="39" t="s">
        <v>17</v>
      </c>
      <c r="D92" s="42">
        <f>_xll.qlCalendarAdvance(Calendar,$D91,B92,"f",FALSE)</f>
        <v>42681</v>
      </c>
      <c r="E92" s="140">
        <f>_xll.qlInterestRateIndexValueDate(IndexON,D92)</f>
        <v>42681</v>
      </c>
      <c r="F92" s="156">
        <f>IFERROR(_xll.qlIndexFixing(IndexON,D92,TRUE,_xll.ohTrigger(RecalcTrigger,TriggerON)),NA())</f>
        <v>9.6941534205030599E-4</v>
      </c>
      <c r="H92" s="42">
        <f>_xll.qlCalendarAdvance(Calendar,$H91,B92,"f",FALSE)</f>
        <v>42681</v>
      </c>
      <c r="I92" s="140">
        <f>_xll.qlInterestRateIndexValueDate(Index1M,$H92)</f>
        <v>42681</v>
      </c>
      <c r="J92" s="145">
        <f>IFERROR(_xll.qlIndexFixing(Index1M,$H92,TRUE,_xll.ohTrigger(RecalcTrigger,Trigger1M)),NA())</f>
        <v>1.8289510354315328E-3</v>
      </c>
      <c r="K92" s="44">
        <f>IFERROR(_xll.qlIndexFixing(Index3M,H92,TRUE,_xll.ohTrigger(RecalcTrigger,Trigger3M)),NA())</f>
        <v>2.5806056064391972E-3</v>
      </c>
      <c r="L92" s="44">
        <f>IFERROR(_xll.qlIndexFixing(Index6M,$H92,TRUE,_xll.ohTrigger(RecalcTrigger,Trigger6M)),NA())</f>
        <v>4.2299999994081473E-3</v>
      </c>
      <c r="M92" s="146">
        <f>IFERROR(_xll.qlIndexFixing(Index1Y,$H92,TRUE,_xll.ohTrigger(RecalcTrigger,Trigger1Y)),NA())</f>
        <v>6.6299999999757109E-3</v>
      </c>
      <c r="N92" s="145">
        <f>IFERROR(_xll.qlIndexFixing(ONIndex1M,I92,TRUE,_xll.ohTrigger(RecalcTrigger,Trigger1M)),NA())</f>
        <v>1.6796086825388024E-3</v>
      </c>
      <c r="O92" s="44">
        <f>IFERROR(_xll.qlIndexFixing(ONIndex3M,I92,TRUE,_xll.ohTrigger(RecalcTrigger,Trigger3M)),NA())</f>
        <v>2.7186117634636631E-3</v>
      </c>
      <c r="P92" s="44">
        <f>IFERROR(_xll.qlIndexFixing(ONIndex6M,I92,TRUE,_xll.ohTrigger(RecalcTrigger,Trigger6M)),NA())</f>
        <v>3.9807926263035753E-3</v>
      </c>
      <c r="Q92" s="146">
        <f>IFERROR(_xll.qlIndexFixing(ONIndex1Y,I92,TRUE,_xll.ohTrigger(RecalcTrigger,Trigger1Y)),NA())</f>
        <v>9.2239516407577327E-3</v>
      </c>
    </row>
    <row r="93" spans="2:17" x14ac:dyDescent="0.2">
      <c r="B93" s="39" t="s">
        <v>17</v>
      </c>
      <c r="D93" s="42">
        <f>_xll.qlCalendarAdvance(Calendar,$D92,B93,"f",FALSE)</f>
        <v>42682</v>
      </c>
      <c r="E93" s="140">
        <f>_xll.qlInterestRateIndexValueDate(IndexON,D93)</f>
        <v>42682</v>
      </c>
      <c r="F93" s="156">
        <f>IFERROR(_xll.qlIndexFixing(IndexON,D93,TRUE,_xll.ohTrigger(RecalcTrigger,TriggerON)),NA())</f>
        <v>9.5524365447019477E-4</v>
      </c>
      <c r="H93" s="42">
        <f>_xll.qlCalendarAdvance(Calendar,$H92,B93,"f",FALSE)</f>
        <v>42682</v>
      </c>
      <c r="I93" s="140">
        <f>_xll.qlInterestRateIndexValueDate(Index1M,$H93)</f>
        <v>42682</v>
      </c>
      <c r="J93" s="145">
        <f>IFERROR(_xll.qlIndexFixing(Index1M,$H93,TRUE,_xll.ohTrigger(RecalcTrigger,Trigger1M)),NA())</f>
        <v>1.8330749304543334E-3</v>
      </c>
      <c r="K93" s="44">
        <f>IFERROR(_xll.qlIndexFixing(Index3M,H93,TRUE,_xll.ohTrigger(RecalcTrigger,Trigger3M)),NA())</f>
        <v>2.579650655580675E-3</v>
      </c>
      <c r="L93" s="44">
        <f>IFERROR(_xll.qlIndexFixing(Index6M,$H93,TRUE,_xll.ohTrigger(RecalcTrigger,Trigger6M)),NA())</f>
        <v>4.2313306876417978E-3</v>
      </c>
      <c r="M93" s="146">
        <f>IFERROR(_xll.qlIndexFixing(Index1Y,$H93,TRUE,_xll.ohTrigger(RecalcTrigger,Trigger1Y)),NA())</f>
        <v>6.6313571728169318E-3</v>
      </c>
      <c r="N93" s="145">
        <f>IFERROR(_xll.qlIndexFixing(ONIndex1M,I93,TRUE,_xll.ohTrigger(RecalcTrigger,Trigger1M)),NA())</f>
        <v>1.7013467765747414E-3</v>
      </c>
      <c r="O93" s="44">
        <f>IFERROR(_xll.qlIndexFixing(ONIndex3M,I93,TRUE,_xll.ohTrigger(RecalcTrigger,Trigger3M)),NA())</f>
        <v>2.7066721622637235E-3</v>
      </c>
      <c r="P93" s="44">
        <f>IFERROR(_xll.qlIndexFixing(ONIndex6M,I93,TRUE,_xll.ohTrigger(RecalcTrigger,Trigger6M)),NA())</f>
        <v>3.9506329231875359E-3</v>
      </c>
      <c r="Q93" s="146">
        <f>IFERROR(_xll.qlIndexFixing(ONIndex1Y,I93,TRUE,_xll.ohTrigger(RecalcTrigger,Trigger1Y)),NA())</f>
        <v>9.1940970195891758E-3</v>
      </c>
    </row>
    <row r="94" spans="2:17" x14ac:dyDescent="0.2">
      <c r="B94" s="39" t="s">
        <v>17</v>
      </c>
      <c r="D94" s="42">
        <f>_xll.qlCalendarAdvance(Calendar,$D93,B94,"f",FALSE)</f>
        <v>42683</v>
      </c>
      <c r="E94" s="140">
        <f>_xll.qlInterestRateIndexValueDate(IndexON,D94)</f>
        <v>42683</v>
      </c>
      <c r="F94" s="156">
        <f>IFERROR(_xll.qlIndexFixing(IndexON,D94,TRUE,_xll.ohTrigger(RecalcTrigger,TriggerON)),NA())</f>
        <v>9.413096845467539E-4</v>
      </c>
      <c r="H94" s="42">
        <f>_xll.qlCalendarAdvance(Calendar,$H93,B94,"f",FALSE)</f>
        <v>42683</v>
      </c>
      <c r="I94" s="140">
        <f>_xll.qlInterestRateIndexValueDate(Index1M,$H94)</f>
        <v>42683</v>
      </c>
      <c r="J94" s="145">
        <f>IFERROR(_xll.qlIndexFixing(Index1M,$H94,TRUE,_xll.ohTrigger(RecalcTrigger,Trigger1M)),NA())</f>
        <v>1.8361403833808687E-3</v>
      </c>
      <c r="K94" s="44">
        <f>IFERROR(_xll.qlIndexFixing(Index3M,H94,TRUE,_xll.ohTrigger(RecalcTrigger,Trigger3M)),NA())</f>
        <v>2.5788343994894059E-3</v>
      </c>
      <c r="L94" s="44">
        <f>IFERROR(_xll.qlIndexFixing(Index6M,$H94,TRUE,_xll.ohTrigger(RecalcTrigger,Trigger6M)),NA())</f>
        <v>4.230284250329514E-3</v>
      </c>
      <c r="M94" s="146">
        <f>IFERROR(_xll.qlIndexFixing(Index1Y,$H94,TRUE,_xll.ohTrigger(RecalcTrigger,Trigger1Y)),NA())</f>
        <v>6.6327235144492125E-3</v>
      </c>
      <c r="N94" s="145">
        <f>IFERROR(_xll.qlIndexFixing(ONIndex1M,I94,TRUE,_xll.ohTrigger(RecalcTrigger,Trigger1M)),NA())</f>
        <v>1.7218577688105086E-3</v>
      </c>
      <c r="O94" s="44">
        <f>IFERROR(_xll.qlIndexFixing(ONIndex3M,I94,TRUE,_xll.ohTrigger(RecalcTrigger,Trigger3M)),NA())</f>
        <v>2.6950888159571473E-3</v>
      </c>
      <c r="P94" s="44">
        <f>IFERROR(_xll.qlIndexFixing(ONIndex6M,I94,TRUE,_xll.ohTrigger(RecalcTrigger,Trigger6M)),NA())</f>
        <v>3.921343583213055E-3</v>
      </c>
      <c r="Q94" s="146">
        <f>IFERROR(_xll.qlIndexFixing(ONIndex1Y,I94,TRUE,_xll.ohTrigger(RecalcTrigger,Trigger1Y)),NA())</f>
        <v>9.1644476951335818E-3</v>
      </c>
    </row>
    <row r="95" spans="2:17" x14ac:dyDescent="0.2">
      <c r="B95" s="39" t="s">
        <v>17</v>
      </c>
      <c r="D95" s="42">
        <f>_xll.qlCalendarAdvance(Calendar,$D94,B95,"f",FALSE)</f>
        <v>42684</v>
      </c>
      <c r="E95" s="140">
        <f>_xll.qlInterestRateIndexValueDate(IndexON,D95)</f>
        <v>42684</v>
      </c>
      <c r="F95" s="156">
        <f>IFERROR(_xll.qlIndexFixing(IndexON,D95,TRUE,_xll.ohTrigger(RecalcTrigger,TriggerON)),NA())</f>
        <v>9.276134321989371E-4</v>
      </c>
      <c r="H95" s="42">
        <f>_xll.qlCalendarAdvance(Calendar,$H94,B95,"f",FALSE)</f>
        <v>42684</v>
      </c>
      <c r="I95" s="140">
        <f>_xll.qlInterestRateIndexValueDate(Index1M,$H95)</f>
        <v>42684</v>
      </c>
      <c r="J95" s="145">
        <f>IFERROR(_xll.qlIndexFixing(Index1M,$H95,TRUE,_xll.ohTrigger(RecalcTrigger,Trigger1M)),NA())</f>
        <v>1.8339795041637241E-3</v>
      </c>
      <c r="K95" s="44">
        <f>IFERROR(_xll.qlIndexFixing(Index3M,H95,TRUE,_xll.ohTrigger(RecalcTrigger,Trigger3M)),NA())</f>
        <v>2.5781523934094016E-3</v>
      </c>
      <c r="L95" s="44">
        <f>IFERROR(_xll.qlIndexFixing(Index6M,$H95,TRUE,_xll.ohTrigger(RecalcTrigger,Trigger6M)),NA())</f>
        <v>4.2292535768891498E-3</v>
      </c>
      <c r="M95" s="146">
        <f>IFERROR(_xll.qlIndexFixing(Index1Y,$H95,TRUE,_xll.ohTrigger(RecalcTrigger,Trigger1Y)),NA())</f>
        <v>6.6340894198753109E-3</v>
      </c>
      <c r="N95" s="145">
        <f>IFERROR(_xll.qlIndexFixing(ONIndex1M,I95,TRUE,_xll.ohTrigger(RecalcTrigger,Trigger1M)),NA())</f>
        <v>1.7411416590029649E-3</v>
      </c>
      <c r="O95" s="44">
        <f>IFERROR(_xll.qlIndexFixing(ONIndex3M,I95,TRUE,_xll.ohTrigger(RecalcTrigger,Trigger3M)),NA())</f>
        <v>2.6838617245439345E-3</v>
      </c>
      <c r="P95" s="44">
        <f>IFERROR(_xll.qlIndexFixing(ONIndex6M,I95,TRUE,_xll.ohTrigger(RecalcTrigger,Trigger6M)),NA())</f>
        <v>3.8929246059749012E-3</v>
      </c>
      <c r="Q95" s="146">
        <f>IFERROR(_xll.qlIndexFixing(ONIndex1Y,I95,TRUE,_xll.ohTrigger(RecalcTrigger,Trigger1Y)),NA())</f>
        <v>9.1350036676340896E-3</v>
      </c>
    </row>
    <row r="96" spans="2:17" x14ac:dyDescent="0.2">
      <c r="B96" s="39" t="s">
        <v>17</v>
      </c>
      <c r="D96" s="42">
        <f>_xll.qlCalendarAdvance(Calendar,$D95,B96,"f",FALSE)</f>
        <v>42685</v>
      </c>
      <c r="E96" s="140">
        <f>_xll.qlInterestRateIndexValueDate(IndexON,D96)</f>
        <v>42685</v>
      </c>
      <c r="F96" s="156">
        <f>IFERROR(_xll.qlIndexFixing(IndexON,D96,TRUE,_xll.ohTrigger(RecalcTrigger,TriggerON)),NA())</f>
        <v>9.010155438452887E-4</v>
      </c>
      <c r="H96" s="42">
        <f>_xll.qlCalendarAdvance(Calendar,$H95,B96,"f",FALSE)</f>
        <v>42685</v>
      </c>
      <c r="I96" s="140">
        <f>_xll.qlInterestRateIndexValueDate(Index1M,$H96)</f>
        <v>42685</v>
      </c>
      <c r="J96" s="145">
        <f>IFERROR(_xll.qlIndexFixing(Index1M,$H96,TRUE,_xll.ohTrigger(RecalcTrigger,Trigger1M)),NA())</f>
        <v>1.836965510575833E-3</v>
      </c>
      <c r="K96" s="44">
        <f>IFERROR(_xll.qlIndexFixing(Index3M,H96,TRUE,_xll.ohTrigger(RecalcTrigger,Trigger3M)),NA())</f>
        <v>2.5788378246956092E-3</v>
      </c>
      <c r="L96" s="44">
        <f>IFERROR(_xll.qlIndexFixing(Index6M,$H96,TRUE,_xll.ohTrigger(RecalcTrigger,Trigger6M)),NA())</f>
        <v>4.2282374554370138E-3</v>
      </c>
      <c r="M96" s="146">
        <f>IFERROR(_xll.qlIndexFixing(Index1Y,$H96,TRUE,_xll.ohTrigger(RecalcTrigger,Trigger1Y)),NA())</f>
        <v>6.6517866819710194E-3</v>
      </c>
      <c r="N96" s="145">
        <f>IFERROR(_xll.qlIndexFixing(ONIndex1M,I96,TRUE,_xll.ohTrigger(RecalcTrigger,Trigger1M)),NA())</f>
        <v>1.7756277360484833E-3</v>
      </c>
      <c r="O96" s="44">
        <f>IFERROR(_xll.qlIndexFixing(ONIndex3M,I96,TRUE,_xll.ohTrigger(RecalcTrigger,Trigger3M)),NA())</f>
        <v>2.6626144808509595E-3</v>
      </c>
      <c r="P96" s="44">
        <f>IFERROR(_xll.qlIndexFixing(ONIndex6M,I96,TRUE,_xll.ohTrigger(RecalcTrigger,Trigger6M)),NA())</f>
        <v>3.8390282372284075E-3</v>
      </c>
      <c r="Q96" s="146">
        <f>IFERROR(_xll.qlIndexFixing(ONIndex1Y,I96,TRUE,_xll.ohTrigger(RecalcTrigger,Trigger1Y)),NA())</f>
        <v>9.077025657386514E-3</v>
      </c>
    </row>
    <row r="97" spans="2:17" x14ac:dyDescent="0.2">
      <c r="B97" s="39" t="s">
        <v>17</v>
      </c>
      <c r="D97" s="42">
        <f>_xll.qlCalendarAdvance(Calendar,$D96,B97,"f",FALSE)</f>
        <v>42688</v>
      </c>
      <c r="E97" s="140">
        <f>_xll.qlInterestRateIndexValueDate(IndexON,D97)</f>
        <v>42688</v>
      </c>
      <c r="F97" s="156">
        <f>IFERROR(_xll.qlIndexFixing(IndexON,D97,TRUE,_xll.ohTrigger(RecalcTrigger,TriggerON)),NA())</f>
        <v>8.7520559937437348E-4</v>
      </c>
      <c r="H97" s="42">
        <f>_xll.qlCalendarAdvance(Calendar,$H96,B97,"f",FALSE)</f>
        <v>42688</v>
      </c>
      <c r="I97" s="140">
        <f>_xll.qlInterestRateIndexValueDate(Index1M,$H97)</f>
        <v>42688</v>
      </c>
      <c r="J97" s="145">
        <f>IFERROR(_xll.qlIndexFixing(Index1M,$H97,TRUE,_xll.ohTrigger(RecalcTrigger,Trigger1M)),NA())</f>
        <v>1.8375607871389996E-3</v>
      </c>
      <c r="K97" s="44">
        <f>IFERROR(_xll.qlIndexFixing(Index3M,H97,TRUE,_xll.ohTrigger(RecalcTrigger,Trigger3M)),NA())</f>
        <v>2.5766779746205174E-3</v>
      </c>
      <c r="L97" s="44">
        <f>IFERROR(_xll.qlIndexFixing(Index6M,$H97,TRUE,_xll.ohTrigger(RecalcTrigger,Trigger6M)),NA())</f>
        <v>4.2219403674290511E-3</v>
      </c>
      <c r="M97" s="146">
        <f>IFERROR(_xll.qlIndexFixing(Index1Y,$H97,TRUE,_xll.ohTrigger(RecalcTrigger,Trigger1Y)),NA())</f>
        <v>6.6393565777664865E-3</v>
      </c>
      <c r="N97" s="145">
        <f>IFERROR(_xll.qlIndexFixing(ONIndex1M,I97,TRUE,_xll.ohTrigger(RecalcTrigger,Trigger1M)),NA())</f>
        <v>1.806006196016785E-3</v>
      </c>
      <c r="O97" s="44">
        <f>IFERROR(_xll.qlIndexFixing(ONIndex3M,I97,TRUE,_xll.ohTrigger(RecalcTrigger,Trigger3M)),NA())</f>
        <v>2.642515907176346E-3</v>
      </c>
      <c r="P97" s="44">
        <f>IFERROR(_xll.qlIndexFixing(ONIndex6M,I97,TRUE,_xll.ohTrigger(RecalcTrigger,Trigger6M)),NA())</f>
        <v>3.78795232171103E-3</v>
      </c>
      <c r="Q97" s="146">
        <f>IFERROR(_xll.qlIndexFixing(ONIndex1Y,I97,TRUE,_xll.ohTrigger(RecalcTrigger,Trigger1Y)),NA())</f>
        <v>9.0192805243605179E-3</v>
      </c>
    </row>
    <row r="98" spans="2:17" x14ac:dyDescent="0.2">
      <c r="B98" s="39" t="s">
        <v>17</v>
      </c>
      <c r="D98" s="42">
        <f>_xll.qlCalendarAdvance(Calendar,$D97,B98,"f",FALSE)</f>
        <v>42689</v>
      </c>
      <c r="E98" s="140">
        <f>_xll.qlInterestRateIndexValueDate(IndexON,D98)</f>
        <v>42689</v>
      </c>
      <c r="F98" s="156">
        <f>IFERROR(_xll.qlIndexFixing(IndexON,D98,TRUE,_xll.ohTrigger(RecalcTrigger,TriggerON)),NA())</f>
        <v>8.6269793498572334E-4</v>
      </c>
      <c r="H98" s="42">
        <f>_xll.qlCalendarAdvance(Calendar,$H97,B98,"f",FALSE)</f>
        <v>42689</v>
      </c>
      <c r="I98" s="140">
        <f>_xll.qlInterestRateIndexValueDate(Index1M,$H98)</f>
        <v>42689</v>
      </c>
      <c r="J98" s="145">
        <f>IFERROR(_xll.qlIndexFixing(Index1M,$H98,TRUE,_xll.ohTrigger(RecalcTrigger,Trigger1M)),NA())</f>
        <v>1.8354574530039156E-3</v>
      </c>
      <c r="K98" s="44">
        <f>IFERROR(_xll.qlIndexFixing(Index3M,H98,TRUE,_xll.ohTrigger(RecalcTrigger,Trigger3M)),NA())</f>
        <v>2.5766005477855739E-3</v>
      </c>
      <c r="L98" s="44">
        <f>IFERROR(_xll.qlIndexFixing(Index6M,$H98,TRUE,_xll.ohTrigger(RecalcTrigger,Trigger6M)),NA())</f>
        <v>4.2242942519174686E-3</v>
      </c>
      <c r="M98" s="146">
        <f>IFERROR(_xll.qlIndexFixing(Index1Y,$H98,TRUE,_xll.ohTrigger(RecalcTrigger,Trigger1Y)),NA())</f>
        <v>6.6405762254164724E-3</v>
      </c>
      <c r="N98" s="145">
        <f>IFERROR(_xll.qlIndexFixing(ONIndex1M,I98,TRUE,_xll.ohTrigger(RecalcTrigger,Trigger1M)),NA())</f>
        <v>1.8191545734802528E-3</v>
      </c>
      <c r="O98" s="44">
        <f>IFERROR(_xll.qlIndexFixing(ONIndex3M,I98,TRUE,_xll.ohTrigger(RecalcTrigger,Trigger3M)),NA())</f>
        <v>2.6330700896626258E-3</v>
      </c>
      <c r="P98" s="44">
        <f>IFERROR(_xll.qlIndexFixing(ONIndex6M,I98,TRUE,_xll.ohTrigger(RecalcTrigger,Trigger6M)),NA())</f>
        <v>3.7638851558041697E-3</v>
      </c>
      <c r="Q98" s="146">
        <f>IFERROR(_xll.qlIndexFixing(ONIndex1Y,I98,TRUE,_xll.ohTrigger(RecalcTrigger,Trigger1Y)),NA())</f>
        <v>8.9908629800206086E-3</v>
      </c>
    </row>
    <row r="99" spans="2:17" x14ac:dyDescent="0.2">
      <c r="B99" s="39" t="s">
        <v>17</v>
      </c>
      <c r="D99" s="42">
        <f>_xll.qlCalendarAdvance(Calendar,$D98,B99,"f",FALSE)</f>
        <v>42690</v>
      </c>
      <c r="E99" s="140">
        <f>_xll.qlInterestRateIndexValueDate(IndexON,D99)</f>
        <v>42690</v>
      </c>
      <c r="F99" s="156">
        <f>IFERROR(_xll.qlIndexFixing(IndexON,D99,TRUE,_xll.ohTrigger(RecalcTrigger,TriggerON)),NA())</f>
        <v>8.5042798817269727E-4</v>
      </c>
      <c r="H99" s="42">
        <f>_xll.qlCalendarAdvance(Calendar,$H98,B99,"f",FALSE)</f>
        <v>42690</v>
      </c>
      <c r="I99" s="140">
        <f>_xll.qlInterestRateIndexValueDate(Index1M,$H99)</f>
        <v>42690</v>
      </c>
      <c r="J99" s="145">
        <f>IFERROR(_xll.qlIndexFixing(Index1M,$H99,TRUE,_xll.ohTrigger(RecalcTrigger,Trigger1M)),NA())</f>
        <v>1.8326896337203711E-3</v>
      </c>
      <c r="K99" s="44">
        <f>IFERROR(_xll.qlIndexFixing(Index3M,H99,TRUE,_xll.ohTrigger(RecalcTrigger,Trigger3M)),NA())</f>
        <v>2.5766307027263648E-3</v>
      </c>
      <c r="L99" s="44">
        <f>IFERROR(_xll.qlIndexFixing(Index6M,$H99,TRUE,_xll.ohTrigger(RecalcTrigger,Trigger6M)),NA())</f>
        <v>4.2233327122352463E-3</v>
      </c>
      <c r="M99" s="146">
        <f>IFERROR(_xll.qlIndexFixing(Index1Y,$H99,TRUE,_xll.ohTrigger(RecalcTrigger,Trigger1Y)),NA())</f>
        <v>6.6417378058329923E-3</v>
      </c>
      <c r="N99" s="145">
        <f>IFERROR(_xll.qlIndexFixing(ONIndex1M,I99,TRUE,_xll.ohTrigger(RecalcTrigger,Trigger1M)),NA())</f>
        <v>1.8310758480089007E-3</v>
      </c>
      <c r="O99" s="44">
        <f>IFERROR(_xll.qlIndexFixing(ONIndex3M,I99,TRUE,_xll.ohTrigger(RecalcTrigger,Trigger3M)),NA())</f>
        <v>2.6239805269612226E-3</v>
      </c>
      <c r="P99" s="44">
        <f>IFERROR(_xll.qlIndexFixing(ONIndex6M,I99,TRUE,_xll.ohTrigger(RecalcTrigger,Trigger6M)),NA())</f>
        <v>3.7406883515800349E-3</v>
      </c>
      <c r="Q99" s="146">
        <f>IFERROR(_xll.qlIndexFixing(ONIndex1Y,I99,TRUE,_xll.ohTrigger(RecalcTrigger,Trigger1Y)),NA())</f>
        <v>8.9626507322315696E-3</v>
      </c>
    </row>
    <row r="100" spans="2:17" x14ac:dyDescent="0.2">
      <c r="B100" s="39" t="s">
        <v>17</v>
      </c>
      <c r="D100" s="42">
        <f>_xll.qlCalendarAdvance(Calendar,$D99,B100,"f",FALSE)</f>
        <v>42691</v>
      </c>
      <c r="E100" s="140">
        <f>_xll.qlInterestRateIndexValueDate(IndexON,D100)</f>
        <v>42691</v>
      </c>
      <c r="F100" s="156">
        <f>IFERROR(_xll.qlIndexFixing(IndexON,D100,TRUE,_xll.ohTrigger(RecalcTrigger,TriggerON)),NA())</f>
        <v>8.38395758854249E-4</v>
      </c>
      <c r="H100" s="42">
        <f>_xll.qlCalendarAdvance(Calendar,$H99,B100,"f",FALSE)</f>
        <v>42691</v>
      </c>
      <c r="I100" s="140">
        <f>_xll.qlInterestRateIndexValueDate(Index1M,$H100)</f>
        <v>42691</v>
      </c>
      <c r="J100" s="145">
        <f>IFERROR(_xll.qlIndexFixing(Index1M,$H100,TRUE,_xll.ohTrigger(RecalcTrigger,Trigger1M)),NA())</f>
        <v>1.8225759737663244E-3</v>
      </c>
      <c r="K100" s="44">
        <f>IFERROR(_xll.qlIndexFixing(Index3M,H100,TRUE,_xll.ohTrigger(RecalcTrigger,Trigger3M)),NA())</f>
        <v>2.5767639947767572E-3</v>
      </c>
      <c r="L100" s="44">
        <f>IFERROR(_xll.qlIndexFixing(Index6M,$H100,TRUE,_xll.ohTrigger(RecalcTrigger,Trigger6M)),NA())</f>
        <v>4.2223784532914796E-3</v>
      </c>
      <c r="M100" s="146">
        <f>IFERROR(_xll.qlIndexFixing(Index1Y,$H100,TRUE,_xll.ohTrigger(RecalcTrigger,Trigger1Y)),NA())</f>
        <v>6.6428317136963955E-3</v>
      </c>
      <c r="N100" s="145">
        <f>IFERROR(_xll.qlIndexFixing(ONIndex1M,I100,TRUE,_xll.ohTrigger(RecalcTrigger,Trigger1M)),NA())</f>
        <v>1.8417700193595898E-3</v>
      </c>
      <c r="O100" s="44">
        <f>IFERROR(_xll.qlIndexFixing(ONIndex3M,I100,TRUE,_xll.ohTrigger(RecalcTrigger,Trigger3M)),NA())</f>
        <v>2.615247218910044E-3</v>
      </c>
      <c r="P100" s="44">
        <f>IFERROR(_xll.qlIndexFixing(ONIndex6M,I100,TRUE,_xll.ohTrigger(RecalcTrigger,Trigger6M)),NA())</f>
        <v>3.718361908876533E-3</v>
      </c>
      <c r="Q100" s="146">
        <f>IFERROR(_xll.qlIndexFixing(ONIndex1Y,I100,TRUE,_xll.ohTrigger(RecalcTrigger,Trigger1Y)),NA())</f>
        <v>8.9346437808313084E-3</v>
      </c>
    </row>
    <row r="101" spans="2:17" x14ac:dyDescent="0.2">
      <c r="B101" s="39" t="s">
        <v>17</v>
      </c>
      <c r="D101" s="42">
        <f>_xll.qlCalendarAdvance(Calendar,$D100,B101,"f",FALSE)</f>
        <v>42692</v>
      </c>
      <c r="E101" s="140">
        <f>_xll.qlInterestRateIndexValueDate(IndexON,D101)</f>
        <v>42692</v>
      </c>
      <c r="F101" s="156">
        <f>IFERROR(_xll.qlIndexFixing(IndexON,D101,TRUE,_xll.ohTrigger(RecalcTrigger,TriggerON)),NA())</f>
        <v>8.1512551189525761E-4</v>
      </c>
      <c r="H101" s="42">
        <f>_xll.qlCalendarAdvance(Calendar,$H100,B101,"f",FALSE)</f>
        <v>42692</v>
      </c>
      <c r="I101" s="140">
        <f>_xll.qlInterestRateIndexValueDate(Index1M,$H101)</f>
        <v>42692</v>
      </c>
      <c r="J101" s="145">
        <f>IFERROR(_xll.qlIndexFixing(Index1M,$H101,TRUE,_xll.ohTrigger(RecalcTrigger,Trigger1M)),NA())</f>
        <v>1.8219476175569905E-3</v>
      </c>
      <c r="K101" s="44">
        <f>IFERROR(_xll.qlIndexFixing(Index3M,H101,TRUE,_xll.ohTrigger(RecalcTrigger,Trigger3M)),NA())</f>
        <v>2.5783089271324403E-3</v>
      </c>
      <c r="L101" s="44">
        <f>IFERROR(_xll.qlIndexFixing(Index6M,$H101,TRUE,_xll.ohTrigger(RecalcTrigger,Trigger6M)),NA())</f>
        <v>4.2214302632199371E-3</v>
      </c>
      <c r="M101" s="146">
        <f>IFERROR(_xll.qlIndexFixing(Index1Y,$H101,TRUE,_xll.ohTrigger(RecalcTrigger,Trigger1Y)),NA())</f>
        <v>6.6581816010734861E-3</v>
      </c>
      <c r="N101" s="145">
        <f>IFERROR(_xll.qlIndexFixing(ONIndex1M,I101,TRUE,_xll.ohTrigger(RecalcTrigger,Trigger1M)),NA())</f>
        <v>1.8590774867444095E-3</v>
      </c>
      <c r="O101" s="44">
        <f>IFERROR(_xll.qlIndexFixing(ONIndex3M,I101,TRUE,_xll.ohTrigger(RecalcTrigger,Trigger3M)),NA())</f>
        <v>2.5989866241190227E-3</v>
      </c>
      <c r="P101" s="44">
        <f>IFERROR(_xll.qlIndexFixing(ONIndex6M,I101,TRUE,_xll.ohTrigger(RecalcTrigger,Trigger6M)),NA())</f>
        <v>3.6766472618258534E-3</v>
      </c>
      <c r="Q101" s="146">
        <f>IFERROR(_xll.qlIndexFixing(ONIndex1Y,I101,TRUE,_xll.ohTrigger(RecalcTrigger,Trigger1Y)),NA())</f>
        <v>8.8795302064407604E-3</v>
      </c>
    </row>
    <row r="102" spans="2:17" x14ac:dyDescent="0.2">
      <c r="B102" s="39" t="s">
        <v>17</v>
      </c>
      <c r="D102" s="42">
        <f>_xll.qlCalendarAdvance(Calendar,$D101,B102,"f",FALSE)</f>
        <v>42695</v>
      </c>
      <c r="E102" s="140">
        <f>_xll.qlInterestRateIndexValueDate(IndexON,D102)</f>
        <v>42695</v>
      </c>
      <c r="F102" s="156">
        <f>IFERROR(_xll.qlIndexFixing(IndexON,D102,TRUE,_xll.ohTrigger(RecalcTrigger,TriggerON)),NA())</f>
        <v>7.9264401587786359E-4</v>
      </c>
      <c r="H102" s="42">
        <f>_xll.qlCalendarAdvance(Calendar,$H101,B102,"f",FALSE)</f>
        <v>42695</v>
      </c>
      <c r="I102" s="140">
        <f>_xll.qlInterestRateIndexValueDate(Index1M,$H102)</f>
        <v>42695</v>
      </c>
      <c r="J102" s="145">
        <f>IFERROR(_xll.qlIndexFixing(Index1M,$H102,TRUE,_xll.ohTrigger(RecalcTrigger,Trigger1M)),NA())</f>
        <v>1.8108530644225611E-3</v>
      </c>
      <c r="K102" s="44">
        <f>IFERROR(_xll.qlIndexFixing(Index3M,H102,TRUE,_xll.ohTrigger(RecalcTrigger,Trigger3M)),NA())</f>
        <v>2.5782396409754454E-3</v>
      </c>
      <c r="L102" s="44">
        <f>IFERROR(_xll.qlIndexFixing(Index6M,$H102,TRUE,_xll.ohTrigger(RecalcTrigger,Trigger6M)),NA())</f>
        <v>4.2145294169643735E-3</v>
      </c>
      <c r="M102" s="146">
        <f>IFERROR(_xll.qlIndexFixing(Index1Y,$H102,TRUE,_xll.ohTrigger(RecalcTrigger,Trigger1Y)),NA())</f>
        <v>6.6463385123662899E-3</v>
      </c>
      <c r="N102" s="145">
        <f>IFERROR(_xll.qlIndexFixing(ONIndex1M,I102,TRUE,_xll.ohTrigger(RecalcTrigger,Trigger1M)),NA())</f>
        <v>1.8722756717670652E-3</v>
      </c>
      <c r="O102" s="44">
        <f>IFERROR(_xll.qlIndexFixing(ONIndex3M,I102,TRUE,_xll.ohTrigger(RecalcTrigger,Trigger3M)),NA())</f>
        <v>2.5838765329644353E-3</v>
      </c>
      <c r="P102" s="44">
        <f>IFERROR(_xll.qlIndexFixing(ONIndex6M,I102,TRUE,_xll.ohTrigger(RecalcTrigger,Trigger6M)),NA())</f>
        <v>3.6377597505132808E-3</v>
      </c>
      <c r="Q102" s="146">
        <f>IFERROR(_xll.qlIndexFixing(ONIndex1Y,I102,TRUE,_xll.ohTrigger(RecalcTrigger,Trigger1Y)),NA())</f>
        <v>8.8246689388749022E-3</v>
      </c>
    </row>
    <row r="103" spans="2:17" x14ac:dyDescent="0.2">
      <c r="B103" s="39" t="s">
        <v>17</v>
      </c>
      <c r="D103" s="42">
        <f>_xll.qlCalendarAdvance(Calendar,$D102,B103,"f",FALSE)</f>
        <v>42696</v>
      </c>
      <c r="E103" s="140">
        <f>_xll.qlInterestRateIndexValueDate(IndexON,D103)</f>
        <v>42696</v>
      </c>
      <c r="F103" s="156">
        <f>IFERROR(_xll.qlIndexFixing(IndexON,D103,TRUE,_xll.ohTrigger(RecalcTrigger,TriggerON)),NA())</f>
        <v>7.8180037362707289E-4</v>
      </c>
      <c r="H103" s="42">
        <f>_xll.qlCalendarAdvance(Calendar,$H102,B103,"f",FALSE)</f>
        <v>42696</v>
      </c>
      <c r="I103" s="140">
        <f>_xll.qlInterestRateIndexValueDate(Index1M,$H103)</f>
        <v>42696</v>
      </c>
      <c r="J103" s="145">
        <f>IFERROR(_xll.qlIndexFixing(Index1M,$H103,TRUE,_xll.ohTrigger(RecalcTrigger,Trigger1M)),NA())</f>
        <v>1.8052802167677351E-3</v>
      </c>
      <c r="K103" s="44">
        <f>IFERROR(_xll.qlIndexFixing(Index3M,H103,TRUE,_xll.ohTrigger(RecalcTrigger,Trigger3M)),NA())</f>
        <v>2.5788219487950415E-3</v>
      </c>
      <c r="L103" s="44">
        <f>IFERROR(_xll.qlIndexFixing(Index6M,$H103,TRUE,_xll.ohTrigger(RecalcTrigger,Trigger6M)),NA())</f>
        <v>4.2176739544070828E-3</v>
      </c>
      <c r="M103" s="146">
        <f>IFERROR(_xll.qlIndexFixing(Index1Y,$H103,TRUE,_xll.ohTrigger(RecalcTrigger,Trigger1Y)),NA())</f>
        <v>6.6469499769146179E-3</v>
      </c>
      <c r="N103" s="145">
        <f>IFERROR(_xll.qlIndexFixing(ONIndex1M,I103,TRUE,_xll.ohTrigger(RecalcTrigger,Trigger1M)),NA())</f>
        <v>1.8768343262554055E-3</v>
      </c>
      <c r="O103" s="44">
        <f>IFERROR(_xll.qlIndexFixing(ONIndex3M,I103,TRUE,_xll.ohTrigger(RecalcTrigger,Trigger3M)),NA())</f>
        <v>2.5769244979212402E-3</v>
      </c>
      <c r="P103" s="44">
        <f>IFERROR(_xll.qlIndexFixing(ONIndex6M,I103,TRUE,_xll.ohTrigger(RecalcTrigger,Trigger6M)),NA())</f>
        <v>3.6197851133057402E-3</v>
      </c>
      <c r="Q103" s="146">
        <f>IFERROR(_xll.qlIndexFixing(ONIndex1Y,I103,TRUE,_xll.ohTrigger(RecalcTrigger,Trigger1Y)),NA())</f>
        <v>8.7976884690132984E-3</v>
      </c>
    </row>
    <row r="104" spans="2:17" x14ac:dyDescent="0.2">
      <c r="B104" s="39" t="s">
        <v>17</v>
      </c>
      <c r="D104" s="42">
        <f>_xll.qlCalendarAdvance(Calendar,$D103,B104,"f",FALSE)</f>
        <v>42697</v>
      </c>
      <c r="E104" s="140">
        <f>_xll.qlInterestRateIndexValueDate(IndexON,D104)</f>
        <v>42697</v>
      </c>
      <c r="F104" s="156">
        <f>IFERROR(_xll.qlIndexFixing(IndexON,D104,TRUE,_xll.ohTrigger(RecalcTrigger,TriggerON)),NA())</f>
        <v>7.7119444870876741E-4</v>
      </c>
      <c r="H104" s="42">
        <f>_xll.qlCalendarAdvance(Calendar,$H103,B104,"f",FALSE)</f>
        <v>42697</v>
      </c>
      <c r="I104" s="140">
        <f>_xll.qlInterestRateIndexValueDate(Index1M,$H104)</f>
        <v>42697</v>
      </c>
      <c r="J104" s="145">
        <f>IFERROR(_xll.qlIndexFixing(Index1M,$H104,TRUE,_xll.ohTrigger(RecalcTrigger,Trigger1M)),NA())</f>
        <v>1.7994368445701423E-3</v>
      </c>
      <c r="K104" s="44">
        <f>IFERROR(_xll.qlIndexFixing(Index3M,H104,TRUE,_xll.ohTrigger(RecalcTrigger,Trigger3M)),NA())</f>
        <v>2.5794807258454886E-3</v>
      </c>
      <c r="L104" s="44">
        <f>IFERROR(_xll.qlIndexFixing(Index6M,$H104,TRUE,_xll.ohTrigger(RecalcTrigger,Trigger6M)),NA())</f>
        <v>4.2167379307811205E-3</v>
      </c>
      <c r="M104" s="146">
        <f>IFERROR(_xll.qlIndexFixing(Index1Y,$H104,TRUE,_xll.ohTrigger(RecalcTrigger,Trigger1Y)),NA())</f>
        <v>6.6474361366541945E-3</v>
      </c>
      <c r="N104" s="145">
        <f>IFERROR(_xll.qlIndexFixing(ONIndex1M,I104,TRUE,_xll.ohTrigger(RecalcTrigger,Trigger1M)),NA())</f>
        <v>1.8801658771605556E-3</v>
      </c>
      <c r="O104" s="44">
        <f>IFERROR(_xll.qlIndexFixing(ONIndex3M,I104,TRUE,_xll.ohTrigger(RecalcTrigger,Trigger3M)),NA())</f>
        <v>2.5703287174472234E-3</v>
      </c>
      <c r="P104" s="44">
        <f>IFERROR(_xll.qlIndexFixing(ONIndex6M,I104,TRUE,_xll.ohTrigger(RecalcTrigger,Trigger6M)),NA())</f>
        <v>3.6026808368083696E-3</v>
      </c>
      <c r="Q104" s="146">
        <f>IFERROR(_xll.qlIndexFixing(ONIndex1Y,I104,TRUE,_xll.ohTrigger(RecalcTrigger,Trigger1Y)),NA())</f>
        <v>8.7709132952973334E-3</v>
      </c>
    </row>
    <row r="105" spans="2:17" x14ac:dyDescent="0.2">
      <c r="B105" s="39" t="s">
        <v>17</v>
      </c>
      <c r="D105" s="42">
        <f>_xll.qlCalendarAdvance(Calendar,$D104,B105,"f",FALSE)</f>
        <v>42698</v>
      </c>
      <c r="E105" s="140">
        <f>_xll.qlInterestRateIndexValueDate(IndexON,D105)</f>
        <v>42698</v>
      </c>
      <c r="F105" s="156">
        <f>IFERROR(_xll.qlIndexFixing(IndexON,D105,TRUE,_xll.ohTrigger(RecalcTrigger,TriggerON)),NA())</f>
        <v>7.6082624112294717E-4</v>
      </c>
      <c r="H105" s="42">
        <f>_xll.qlCalendarAdvance(Calendar,$H104,B105,"f",FALSE)</f>
        <v>42698</v>
      </c>
      <c r="I105" s="140">
        <f>_xll.qlInterestRateIndexValueDate(Index1M,$H105)</f>
        <v>42698</v>
      </c>
      <c r="J105" s="145">
        <f>IFERROR(_xll.qlIndexFixing(Index1M,$H105,TRUE,_xll.ohTrigger(RecalcTrigger,Trigger1M)),NA())</f>
        <v>1.7816043130487653E-3</v>
      </c>
      <c r="K105" s="44">
        <f>IFERROR(_xll.qlIndexFixing(Index3M,H105,TRUE,_xll.ohTrigger(RecalcTrigger,Trigger3M)),NA())</f>
        <v>2.5802115274897244E-3</v>
      </c>
      <c r="L105" s="44">
        <f>IFERROR(_xll.qlIndexFixing(Index6M,$H105,TRUE,_xll.ohTrigger(RecalcTrigger,Trigger6M)),NA())</f>
        <v>4.2158007048774633E-3</v>
      </c>
      <c r="M105" s="146">
        <f>IFERROR(_xll.qlIndexFixing(Index1Y,$H105,TRUE,_xll.ohTrigger(RecalcTrigger,Trigger1Y)),NA())</f>
        <v>6.6477873862382797E-3</v>
      </c>
      <c r="N105" s="145">
        <f>IFERROR(_xll.qlIndexFixing(ONIndex1M,I105,TRUE,_xll.ohTrigger(RecalcTrigger,Trigger1M)),NA())</f>
        <v>1.8822703244825156E-3</v>
      </c>
      <c r="O105" s="44">
        <f>IFERROR(_xll.qlIndexFixing(ONIndex3M,I105,TRUE,_xll.ohTrigger(RecalcTrigger,Trigger3M)),NA())</f>
        <v>2.5640891914613384E-3</v>
      </c>
      <c r="P105" s="44">
        <f>IFERROR(_xll.qlIndexFixing(ONIndex6M,I105,TRUE,_xll.ohTrigger(RecalcTrigger,Trigger6M)),NA())</f>
        <v>3.5864469207780303E-3</v>
      </c>
      <c r="Q105" s="146">
        <f>IFERROR(_xll.qlIndexFixing(ONIndex1Y,I105,TRUE,_xll.ohTrigger(RecalcTrigger,Trigger1Y)),NA())</f>
        <v>8.7443434178080537E-3</v>
      </c>
    </row>
    <row r="106" spans="2:17" x14ac:dyDescent="0.2">
      <c r="B106" s="39" t="s">
        <v>17</v>
      </c>
      <c r="D106" s="42">
        <f>_xll.qlCalendarAdvance(Calendar,$D105,B106,"f",FALSE)</f>
        <v>42699</v>
      </c>
      <c r="E106" s="140">
        <f>_xll.qlInterestRateIndexValueDate(IndexON,D106)</f>
        <v>42699</v>
      </c>
      <c r="F106" s="156">
        <f>IFERROR(_xll.qlIndexFixing(IndexON,D106,TRUE,_xll.ohTrigger(RecalcTrigger,TriggerON)),NA())</f>
        <v>7.4088372079228481E-4</v>
      </c>
      <c r="H106" s="42">
        <f>_xll.qlCalendarAdvance(Calendar,$H105,B106,"f",FALSE)</f>
        <v>42699</v>
      </c>
      <c r="I106" s="140">
        <f>_xll.qlInterestRateIndexValueDate(Index1M,$H106)</f>
        <v>42699</v>
      </c>
      <c r="J106" s="145">
        <f>IFERROR(_xll.qlIndexFixing(Index1M,$H106,TRUE,_xll.ohTrigger(RecalcTrigger,Trigger1M)),NA())</f>
        <v>1.7785446560696966E-3</v>
      </c>
      <c r="K106" s="44">
        <f>IFERROR(_xll.qlIndexFixing(Index3M,H106,TRUE,_xll.ohTrigger(RecalcTrigger,Trigger3M)),NA())</f>
        <v>2.5822453216218623E-3</v>
      </c>
      <c r="L106" s="44">
        <f>IFERROR(_xll.qlIndexFixing(Index6M,$H106,TRUE,_xll.ohTrigger(RecalcTrigger,Trigger6M)),NA())</f>
        <v>4.2148610648464497E-3</v>
      </c>
      <c r="M106" s="146">
        <f>IFERROR(_xll.qlIndexFixing(Index1Y,$H106,TRUE,_xll.ohTrigger(RecalcTrigger,Trigger1Y)),NA())</f>
        <v>6.659461167147598E-3</v>
      </c>
      <c r="N106" s="145">
        <f>IFERROR(_xll.qlIndexFixing(ONIndex1M,I106,TRUE,_xll.ohTrigger(RecalcTrigger,Trigger1M)),NA())</f>
        <v>1.8823985815186186E-3</v>
      </c>
      <c r="O106" s="44">
        <f>IFERROR(_xll.qlIndexFixing(ONIndex3M,I106,TRUE,_xll.ohTrigger(RecalcTrigger,Trigger3M)),NA())</f>
        <v>2.5528155087025293E-3</v>
      </c>
      <c r="P106" s="44">
        <f>IFERROR(_xll.qlIndexFixing(ONIndex6M,I106,TRUE,_xll.ohTrigger(RecalcTrigger,Trigger6M)),NA())</f>
        <v>3.5569149513910623E-3</v>
      </c>
      <c r="Q106" s="146">
        <f>IFERROR(_xll.qlIndexFixing(ONIndex1Y,I106,TRUE,_xll.ohTrigger(RecalcTrigger,Trigger1Y)),NA())</f>
        <v>8.6920949673034258E-3</v>
      </c>
    </row>
    <row r="107" spans="2:17" x14ac:dyDescent="0.2">
      <c r="B107" s="39" t="s">
        <v>17</v>
      </c>
      <c r="D107" s="42">
        <f>_xll.qlCalendarAdvance(Calendar,$D106,B107,"f",FALSE)</f>
        <v>42702</v>
      </c>
      <c r="E107" s="140">
        <f>_xll.qlInterestRateIndexValueDate(IndexON,D107)</f>
        <v>42702</v>
      </c>
      <c r="F107" s="156">
        <f>IFERROR(_xll.qlIndexFixing(IndexON,D107,TRUE,_xll.ohTrigger(RecalcTrigger,TriggerON)),NA())</f>
        <v>7.2173058378033339E-4</v>
      </c>
      <c r="H107" s="42">
        <f>_xll.qlCalendarAdvance(Calendar,$H106,B107,"f",FALSE)</f>
        <v>42702</v>
      </c>
      <c r="I107" s="140">
        <f>_xll.qlInterestRateIndexValueDate(Index1M,$H107)</f>
        <v>42702</v>
      </c>
      <c r="J107" s="145">
        <f>IFERROR(_xll.qlIndexFixing(Index1M,$H107,TRUE,_xll.ohTrigger(RecalcTrigger,Trigger1M)),NA())</f>
        <v>1.7681319073955168E-3</v>
      </c>
      <c r="K107" s="44">
        <f>IFERROR(_xll.qlIndexFixing(Index3M,H107,TRUE,_xll.ohTrigger(RecalcTrigger,Trigger3M)),NA())</f>
        <v>2.5837660873117754E-3</v>
      </c>
      <c r="L107" s="44">
        <f>IFERROR(_xll.qlIndexFixing(Index6M,$H107,TRUE,_xll.ohTrigger(RecalcTrigger,Trigger6M)),NA())</f>
        <v>4.2026696412607164E-3</v>
      </c>
      <c r="M107" s="146">
        <f>IFERROR(_xll.qlIndexFixing(Index1Y,$H107,TRUE,_xll.ohTrigger(RecalcTrigger,Trigger1Y)),NA())</f>
        <v>6.6476511777080471E-3</v>
      </c>
      <c r="N107" s="145">
        <f>IFERROR(_xll.qlIndexFixing(ONIndex1M,I107,TRUE,_xll.ohTrigger(RecalcTrigger,Trigger1M)),NA())</f>
        <v>1.8784170772900843E-3</v>
      </c>
      <c r="O107" s="44">
        <f>IFERROR(_xll.qlIndexFixing(ONIndex3M,I107,TRUE,_xll.ohTrigger(RecalcTrigger,Trigger3M)),NA())</f>
        <v>2.5426936324801641E-3</v>
      </c>
      <c r="P107" s="44">
        <f>IFERROR(_xll.qlIndexFixing(ONIndex6M,I107,TRUE,_xll.ohTrigger(RecalcTrigger,Trigger6M)),NA())</f>
        <v>3.5302148601923378E-3</v>
      </c>
      <c r="Q107" s="146">
        <f>IFERROR(_xll.qlIndexFixing(ONIndex1Y,I107,TRUE,_xll.ohTrigger(RecalcTrigger,Trigger1Y)),NA())</f>
        <v>8.6401168680916296E-3</v>
      </c>
    </row>
    <row r="108" spans="2:17" x14ac:dyDescent="0.2">
      <c r="B108" s="39" t="s">
        <v>17</v>
      </c>
      <c r="D108" s="42">
        <f>_xll.qlCalendarAdvance(Calendar,$D107,B108,"f",FALSE)</f>
        <v>42703</v>
      </c>
      <c r="E108" s="140">
        <f>_xll.qlInterestRateIndexValueDate(IndexON,D108)</f>
        <v>42703</v>
      </c>
      <c r="F108" s="156">
        <f>IFERROR(_xll.qlIndexFixing(IndexON,D108,TRUE,_xll.ohTrigger(RecalcTrigger,TriggerON)),NA())</f>
        <v>7.1255096261380046E-4</v>
      </c>
      <c r="H108" s="42">
        <f>_xll.qlCalendarAdvance(Calendar,$H107,B108,"f",FALSE)</f>
        <v>42703</v>
      </c>
      <c r="I108" s="140">
        <f>_xll.qlInterestRateIndexValueDate(Index1M,$H108)</f>
        <v>42703</v>
      </c>
      <c r="J108" s="145">
        <f>IFERROR(_xll.qlIndexFixing(Index1M,$H108,TRUE,_xll.ohTrigger(RecalcTrigger,Trigger1M)),NA())</f>
        <v>1.7618472615889373E-3</v>
      </c>
      <c r="K108" s="44">
        <f>IFERROR(_xll.qlIndexFixing(Index3M,H108,TRUE,_xll.ohTrigger(RecalcTrigger,Trigger3M)),NA())</f>
        <v>2.5841994307021893E-3</v>
      </c>
      <c r="L108" s="44">
        <f>IFERROR(_xll.qlIndexFixing(Index6M,$H108,TRUE,_xll.ohTrigger(RecalcTrigger,Trigger6M)),NA())</f>
        <v>4.2063237649373987E-3</v>
      </c>
      <c r="M108" s="146">
        <f>IFERROR(_xll.qlIndexFixing(Index1Y,$H108,TRUE,_xll.ohTrigger(RecalcTrigger,Trigger1Y)),NA())</f>
        <v>6.6471837981378901E-3</v>
      </c>
      <c r="N108" s="145">
        <f>IFERROR(_xll.qlIndexFixing(ONIndex1M,I108,TRUE,_xll.ohTrigger(RecalcTrigger,Trigger1M)),NA())</f>
        <v>1.8743860064529549E-3</v>
      </c>
      <c r="O108" s="44">
        <f>IFERROR(_xll.qlIndexFixing(ONIndex3M,I108,TRUE,_xll.ohTrigger(RecalcTrigger,Trigger3M)),NA())</f>
        <v>2.5382353788538925E-3</v>
      </c>
      <c r="P108" s="44">
        <f>IFERROR(_xll.qlIndexFixing(ONIndex6M,I108,TRUE,_xll.ohTrigger(RecalcTrigger,Trigger6M)),NA())</f>
        <v>3.5183327453625068E-3</v>
      </c>
      <c r="Q108" s="146">
        <f>IFERROR(_xll.qlIndexFixing(ONIndex1Y,I108,TRUE,_xll.ohTrigger(RecalcTrigger,Trigger1Y)),NA())</f>
        <v>8.6145734705200816E-3</v>
      </c>
    </row>
    <row r="109" spans="2:17" x14ac:dyDescent="0.2">
      <c r="B109" s="39" t="s">
        <v>17</v>
      </c>
      <c r="D109" s="42">
        <f>_xll.qlCalendarAdvance(Calendar,$D108,B109,"f",FALSE)</f>
        <v>42704</v>
      </c>
      <c r="E109" s="140">
        <f>_xll.qlInterestRateIndexValueDate(IndexON,D109)</f>
        <v>42704</v>
      </c>
      <c r="F109" s="156">
        <f>IFERROR(_xll.qlIndexFixing(IndexON,D109,TRUE,_xll.ohTrigger(RecalcTrigger,TriggerON)),NA())</f>
        <v>7.0360905861766021E-4</v>
      </c>
      <c r="H109" s="42">
        <f>_xll.qlCalendarAdvance(Calendar,$H108,B109,"f",FALSE)</f>
        <v>42704</v>
      </c>
      <c r="I109" s="140">
        <f>_xll.qlInterestRateIndexValueDate(Index1M,$H109)</f>
        <v>42704</v>
      </c>
      <c r="J109" s="145">
        <f>IFERROR(_xll.qlIndexFixing(Index1M,$H109,TRUE,_xll.ohTrigger(RecalcTrigger,Trigger1M)),NA())</f>
        <v>1.7556860480712293E-3</v>
      </c>
      <c r="K109" s="44">
        <f>IFERROR(_xll.qlIndexFixing(Index3M,H109,TRUE,_xll.ohTrigger(RecalcTrigger,Trigger3M)),NA())</f>
        <v>2.5846921682604177E-3</v>
      </c>
      <c r="L109" s="44">
        <f>IFERROR(_xll.qlIndexFixing(Index6M,$H109,TRUE,_xll.ohTrigger(RecalcTrigger,Trigger6M)),NA())</f>
        <v>4.2052889338545897E-3</v>
      </c>
      <c r="M109" s="146">
        <f>IFERROR(_xll.qlIndexFixing(Index1Y,$H109,TRUE,_xll.ohTrigger(RecalcTrigger,Trigger1Y)),NA())</f>
        <v>6.6465238776347579E-3</v>
      </c>
      <c r="N109" s="145">
        <f>IFERROR(_xll.qlIndexFixing(ONIndex1M,I109,TRUE,_xll.ohTrigger(RecalcTrigger,Trigger1M)),NA())</f>
        <v>1.8691278321136817E-3</v>
      </c>
      <c r="O109" s="44">
        <f>IFERROR(_xll.qlIndexFixing(ONIndex3M,I109,TRUE,_xll.ohTrigger(RecalcTrigger,Trigger3M)),NA())</f>
        <v>2.5341333796347065E-3</v>
      </c>
      <c r="P109" s="44">
        <f>IFERROR(_xll.qlIndexFixing(ONIndex6M,I109,TRUE,_xll.ohTrigger(RecalcTrigger,Trigger6M)),NA())</f>
        <v>3.5073209904323832E-3</v>
      </c>
      <c r="Q109" s="146">
        <f>IFERROR(_xll.qlIndexFixing(ONIndex1Y,I109,TRUE,_xll.ohTrigger(RecalcTrigger,Trigger1Y)),NA())</f>
        <v>8.5892353688510337E-3</v>
      </c>
    </row>
    <row r="110" spans="2:17" x14ac:dyDescent="0.2">
      <c r="B110" s="39" t="s">
        <v>17</v>
      </c>
      <c r="D110" s="42">
        <f>_xll.qlCalendarAdvance(Calendar,$D109,B110,"f",FALSE)</f>
        <v>42705</v>
      </c>
      <c r="E110" s="140">
        <f>_xll.qlInterestRateIndexValueDate(IndexON,D110)</f>
        <v>42705</v>
      </c>
      <c r="F110" s="156">
        <f>IFERROR(_xll.qlIndexFixing(IndexON,D110,TRUE,_xll.ohTrigger(RecalcTrigger,TriggerON)),NA())</f>
        <v>6.9490487179191263E-4</v>
      </c>
      <c r="H110" s="42">
        <f>_xll.qlCalendarAdvance(Calendar,$H109,B110,"f",FALSE)</f>
        <v>42705</v>
      </c>
      <c r="I110" s="140">
        <f>_xll.qlInterestRateIndexValueDate(Index1M,$H110)</f>
        <v>42705</v>
      </c>
      <c r="J110" s="145">
        <f>IFERROR(_xll.qlIndexFixing(Index1M,$H110,TRUE,_xll.ohTrigger(RecalcTrigger,Trigger1M)),NA())</f>
        <v>1.744436886502485E-3</v>
      </c>
      <c r="K110" s="44">
        <f>IFERROR(_xll.qlIndexFixing(Index3M,H110,TRUE,_xll.ohTrigger(RecalcTrigger,Trigger3M)),NA())</f>
        <v>2.5858343438980181E-3</v>
      </c>
      <c r="L110" s="44">
        <f>IFERROR(_xll.qlIndexFixing(Index6M,$H110,TRUE,_xll.ohTrigger(RecalcTrigger,Trigger6M)),NA())</f>
        <v>4.2042480577612574E-3</v>
      </c>
      <c r="M110" s="146">
        <f>IFERROR(_xll.qlIndexFixing(Index1Y,$H110,TRUE,_xll.ohTrigger(RecalcTrigger,Trigger1Y)),NA())</f>
        <v>6.6456618114318911E-3</v>
      </c>
      <c r="N110" s="145">
        <f>IFERROR(_xll.qlIndexFixing(ONIndex1M,I110,TRUE,_xll.ohTrigger(RecalcTrigger,Trigger1M)),NA())</f>
        <v>1.8626425542722647E-3</v>
      </c>
      <c r="O110" s="44">
        <f>IFERROR(_xll.qlIndexFixing(ONIndex3M,I110,TRUE,_xll.ohTrigger(RecalcTrigger,Trigger3M)),NA())</f>
        <v>2.5303876349036525E-3</v>
      </c>
      <c r="P110" s="44">
        <f>IFERROR(_xll.qlIndexFixing(ONIndex6M,I110,TRUE,_xll.ohTrigger(RecalcTrigger,Trigger6M)),NA())</f>
        <v>3.4971795954830132E-3</v>
      </c>
      <c r="Q110" s="146">
        <f>IFERROR(_xll.qlIndexFixing(ONIndex1Y,I110,TRUE,_xll.ohTrigger(RecalcTrigger,Trigger1Y)),NA())</f>
        <v>8.5641025629223932E-3</v>
      </c>
    </row>
    <row r="111" spans="2:17" x14ac:dyDescent="0.2">
      <c r="B111" s="39" t="s">
        <v>17</v>
      </c>
      <c r="D111" s="42">
        <f>_xll.qlCalendarAdvance(Calendar,$D110,B111,"f",FALSE)</f>
        <v>42706</v>
      </c>
      <c r="E111" s="140">
        <f>_xll.qlInterestRateIndexValueDate(IndexON,D111)</f>
        <v>42706</v>
      </c>
      <c r="F111" s="156">
        <f>IFERROR(_xll.qlIndexFixing(IndexON,D111,TRUE,_xll.ohTrigger(RecalcTrigger,TriggerON)),NA())</f>
        <v>6.7829014919418295E-4</v>
      </c>
      <c r="H111" s="42">
        <f>_xll.qlCalendarAdvance(Calendar,$H110,B111,"f",FALSE)</f>
        <v>42706</v>
      </c>
      <c r="I111" s="140">
        <f>_xll.qlInterestRateIndexValueDate(Index1M,$H111)</f>
        <v>42706</v>
      </c>
      <c r="J111" s="145">
        <f>IFERROR(_xll.qlIndexFixing(Index1M,$H111,TRUE,_xll.ohTrigger(RecalcTrigger,Trigger1M)),NA())</f>
        <v>1.7407340761931012E-3</v>
      </c>
      <c r="K111" s="44">
        <f>IFERROR(_xll.qlIndexFixing(Index3M,H111,TRUE,_xll.ohTrigger(RecalcTrigger,Trigger3M)),NA())</f>
        <v>2.5870149618856995E-3</v>
      </c>
      <c r="L111" s="44">
        <f>IFERROR(_xll.qlIndexFixing(Index6M,$H111,TRUE,_xll.ohTrigger(RecalcTrigger,Trigger6M)),NA())</f>
        <v>4.2031999314662526E-3</v>
      </c>
      <c r="M111" s="146">
        <f>IFERROR(_xll.qlIndexFixing(Index1Y,$H111,TRUE,_xll.ohTrigger(RecalcTrigger,Trigger1Y)),NA())</f>
        <v>6.6523486040833994E-3</v>
      </c>
      <c r="N111" s="145">
        <f>IFERROR(_xll.qlIndexFixing(ONIndex1M,I111,TRUE,_xll.ohTrigger(RecalcTrigger,Trigger1M)),NA())</f>
        <v>1.8455909858183797E-3</v>
      </c>
      <c r="O111" s="44">
        <f>IFERROR(_xll.qlIndexFixing(ONIndex3M,I111,TRUE,_xll.ohTrigger(RecalcTrigger,Trigger3M)),NA())</f>
        <v>2.524101114853202E-3</v>
      </c>
      <c r="P111" s="44">
        <f>IFERROR(_xll.qlIndexFixing(ONIndex6M,I111,TRUE,_xll.ohTrigger(RecalcTrigger,Trigger6M)),NA())</f>
        <v>3.4798311800861756E-3</v>
      </c>
      <c r="Q111" s="146">
        <f>IFERROR(_xll.qlIndexFixing(ONIndex1Y,I111,TRUE,_xll.ohTrigger(RecalcTrigger,Trigger1Y)),NA())</f>
        <v>8.5147198934809598E-3</v>
      </c>
    </row>
    <row r="112" spans="2:17" x14ac:dyDescent="0.2">
      <c r="B112" s="39" t="s">
        <v>17</v>
      </c>
      <c r="D112" s="42">
        <f>_xll.qlCalendarAdvance(Calendar,$D111,B112,"f",FALSE)</f>
        <v>42709</v>
      </c>
      <c r="E112" s="140">
        <f>_xll.qlInterestRateIndexValueDate(IndexON,D112)</f>
        <v>42709</v>
      </c>
      <c r="F112" s="156">
        <f>IFERROR(_xll.qlIndexFixing(IndexON,D112,TRUE,_xll.ohTrigger(RecalcTrigger,TriggerON)),NA())</f>
        <v>6.6254402584675631E-4</v>
      </c>
      <c r="H112" s="42">
        <f>_xll.qlCalendarAdvance(Calendar,$H111,B112,"f",FALSE)</f>
        <v>42709</v>
      </c>
      <c r="I112" s="140">
        <f>_xll.qlInterestRateIndexValueDate(Index1M,$H112)</f>
        <v>42709</v>
      </c>
      <c r="J112" s="145">
        <f>IFERROR(_xll.qlIndexFixing(Index1M,$H112,TRUE,_xll.ohTrigger(RecalcTrigger,Trigger1M)),NA())</f>
        <v>1.7276955815774676E-3</v>
      </c>
      <c r="K112" s="44">
        <f>IFERROR(_xll.qlIndexFixing(Index3M,H112,TRUE,_xll.ohTrigger(RecalcTrigger,Trigger3M)),NA())</f>
        <v>2.5912457831293364E-3</v>
      </c>
      <c r="L112" s="44">
        <f>IFERROR(_xll.qlIndexFixing(Index6M,$H112,TRUE,_xll.ohTrigger(RecalcTrigger,Trigger6M)),NA())</f>
        <v>4.1999999994997992E-3</v>
      </c>
      <c r="M112" s="146">
        <f>IFERROR(_xll.qlIndexFixing(Index1Y,$H112,TRUE,_xll.ohTrigger(RecalcTrigger,Trigger1Y)),NA())</f>
        <v>6.6399999999995352E-3</v>
      </c>
      <c r="N112" s="145">
        <f>IFERROR(_xll.qlIndexFixing(ONIndex1M,I112,TRUE,_xll.ohTrigger(RecalcTrigger,Trigger1M)),NA())</f>
        <v>1.8247117666947421E-3</v>
      </c>
      <c r="O112" s="44">
        <f>IFERROR(_xll.qlIndexFixing(ONIndex3M,I112,TRUE,_xll.ohTrigger(RecalcTrigger,Trigger3M)),NA())</f>
        <v>2.5189671997261076E-3</v>
      </c>
      <c r="P112" s="44">
        <f>IFERROR(_xll.qlIndexFixing(ONIndex6M,I112,TRUE,_xll.ohTrigger(RecalcTrigger,Trigger6M)),NA())</f>
        <v>3.4653430540565466E-3</v>
      </c>
      <c r="Q112" s="146">
        <f>IFERROR(_xll.qlIndexFixing(ONIndex1Y,I112,TRUE,_xll.ohTrigger(RecalcTrigger,Trigger1Y)),NA())</f>
        <v>8.4657117004061089E-3</v>
      </c>
    </row>
    <row r="113" spans="2:17" x14ac:dyDescent="0.2">
      <c r="B113" s="39" t="s">
        <v>17</v>
      </c>
      <c r="D113" s="42">
        <f>_xll.qlCalendarAdvance(Calendar,$D112,B113,"f",FALSE)</f>
        <v>42710</v>
      </c>
      <c r="E113" s="140">
        <f>_xll.qlInterestRateIndexValueDate(IndexON,D113)</f>
        <v>42710</v>
      </c>
      <c r="F113" s="156">
        <f>IFERROR(_xll.qlIndexFixing(IndexON,D113,TRUE,_xll.ohTrigger(RecalcTrigger,TriggerON)),NA())</f>
        <v>6.5550080214804574E-4</v>
      </c>
      <c r="H113" s="42">
        <f>_xll.qlCalendarAdvance(Calendar,$H112,B113,"f",FALSE)</f>
        <v>42710</v>
      </c>
      <c r="I113" s="140">
        <f>_xll.qlInterestRateIndexValueDate(Index1M,$H113)</f>
        <v>42710</v>
      </c>
      <c r="J113" s="145">
        <f>IFERROR(_xll.qlIndexFixing(Index1M,$H113,TRUE,_xll.ohTrigger(RecalcTrigger,Trigger1M)),NA())</f>
        <v>1.7236738818734193E-3</v>
      </c>
      <c r="K113" s="44">
        <f>IFERROR(_xll.qlIndexFixing(Index3M,H113,TRUE,_xll.ohTrigger(RecalcTrigger,Trigger3M)),NA())</f>
        <v>2.5920309901689021E-3</v>
      </c>
      <c r="L113" s="44">
        <f>IFERROR(_xll.qlIndexFixing(Index6M,$H113,TRUE,_xll.ohTrigger(RecalcTrigger,Trigger6M)),NA())</f>
        <v>4.1989115974136364E-3</v>
      </c>
      <c r="M113" s="146">
        <f>IFERROR(_xll.qlIndexFixing(Index1Y,$H113,TRUE,_xll.ohTrigger(RecalcTrigger,Trigger1Y)),NA())</f>
        <v>6.6379867142256632E-3</v>
      </c>
      <c r="N113" s="145">
        <f>IFERROR(_xll.qlIndexFixing(ONIndex1M,I113,TRUE,_xll.ohTrigger(RecalcTrigger,Trigger1M)),NA())</f>
        <v>1.8137791166628059E-3</v>
      </c>
      <c r="O113" s="44">
        <f>IFERROR(_xll.qlIndexFixing(ONIndex3M,I113,TRUE,_xll.ohTrigger(RecalcTrigger,Trigger3M)),NA())</f>
        <v>2.5170027269494355E-3</v>
      </c>
      <c r="P113" s="44">
        <f>IFERROR(_xll.qlIndexFixing(ONIndex6M,I113,TRUE,_xll.ohTrigger(RecalcTrigger,Trigger6M)),NA())</f>
        <v>3.4597061043317723E-3</v>
      </c>
      <c r="Q113" s="146">
        <f>IFERROR(_xll.qlIndexFixing(ONIndex1Y,I113,TRUE,_xll.ohTrigger(RecalcTrigger,Trigger1Y)),NA())</f>
        <v>8.4421297945669327E-3</v>
      </c>
    </row>
    <row r="114" spans="2:17" x14ac:dyDescent="0.2">
      <c r="B114" s="39" t="s">
        <v>17</v>
      </c>
      <c r="D114" s="42">
        <f>_xll.qlCalendarAdvance(Calendar,$D113,B114,"f",FALSE)</f>
        <v>42711</v>
      </c>
      <c r="E114" s="140">
        <f>_xll.qlInterestRateIndexValueDate(IndexON,D114)</f>
        <v>42711</v>
      </c>
      <c r="F114" s="156">
        <f>IFERROR(_xll.qlIndexFixing(IndexON,D114,TRUE,_xll.ohTrigger(RecalcTrigger,TriggerON)),NA())</f>
        <v>6.4916767297584776E-4</v>
      </c>
      <c r="H114" s="42">
        <f>_xll.qlCalendarAdvance(Calendar,$H113,B114,"f",FALSE)</f>
        <v>42711</v>
      </c>
      <c r="I114" s="140">
        <f>_xll.qlInterestRateIndexValueDate(Index1M,$H114)</f>
        <v>42711</v>
      </c>
      <c r="J114" s="145">
        <f>IFERROR(_xll.qlIndexFixing(Index1M,$H114,TRUE,_xll.ohTrigger(RecalcTrigger,Trigger1M)),NA())</f>
        <v>1.7192474480729671E-3</v>
      </c>
      <c r="K114" s="44">
        <f>IFERROR(_xll.qlIndexFixing(Index3M,H114,TRUE,_xll.ohTrigger(RecalcTrigger,Trigger3M)),NA())</f>
        <v>2.593335669484362E-3</v>
      </c>
      <c r="L114" s="44">
        <f>IFERROR(_xll.qlIndexFixing(Index6M,$H114,TRUE,_xll.ohTrigger(RecalcTrigger,Trigger6M)),NA())</f>
        <v>4.1978145804458149E-3</v>
      </c>
      <c r="M114" s="146">
        <f>IFERROR(_xll.qlIndexFixing(Index1Y,$H114,TRUE,_xll.ohTrigger(RecalcTrigger,Trigger1Y)),NA())</f>
        <v>6.6357351045653878E-3</v>
      </c>
      <c r="N114" s="145">
        <f>IFERROR(_xll.qlIndexFixing(ONIndex1M,I114,TRUE,_xll.ohTrigger(RecalcTrigger,Trigger1M)),NA())</f>
        <v>1.803307507638463E-3</v>
      </c>
      <c r="O114" s="44">
        <f>IFERROR(_xll.qlIndexFixing(ONIndex3M,I114,TRUE,_xll.ohTrigger(RecalcTrigger,Trigger3M)),NA())</f>
        <v>2.5153945084177565E-3</v>
      </c>
      <c r="P114" s="44">
        <f>IFERROR(_xll.qlIndexFixing(ONIndex6M,I114,TRUE,_xll.ohTrigger(RecalcTrigger,Trigger6M)),NA())</f>
        <v>3.455092160962181E-3</v>
      </c>
      <c r="Q114" s="146">
        <f>IFERROR(_xll.qlIndexFixing(ONIndex1Y,I114,TRUE,_xll.ohTrigger(RecalcTrigger,Trigger1Y)),NA())</f>
        <v>8.4192776058555907E-3</v>
      </c>
    </row>
    <row r="115" spans="2:17" x14ac:dyDescent="0.2">
      <c r="B115" s="39" t="s">
        <v>17</v>
      </c>
      <c r="D115" s="42">
        <f>_xll.qlCalendarAdvance(Calendar,$D114,B115,"f",FALSE)</f>
        <v>42712</v>
      </c>
      <c r="E115" s="140">
        <f>_xll.qlInterestRateIndexValueDate(IndexON,D115)</f>
        <v>42712</v>
      </c>
      <c r="F115" s="156">
        <f>IFERROR(_xll.qlIndexFixing(IndexON,D115,TRUE,_xll.ohTrigger(RecalcTrigger,TriggerON)),NA())</f>
        <v>6.4354463816806984E-4</v>
      </c>
      <c r="H115" s="42">
        <f>_xll.qlCalendarAdvance(Calendar,$H114,B115,"f",FALSE)</f>
        <v>42712</v>
      </c>
      <c r="I115" s="140">
        <f>_xll.qlInterestRateIndexValueDate(Index1M,$H115)</f>
        <v>42712</v>
      </c>
      <c r="J115" s="145">
        <f>IFERROR(_xll.qlIndexFixing(Index1M,$H115,TRUE,_xll.ohTrigger(RecalcTrigger,Trigger1M)),NA())</f>
        <v>1.7166120901716125E-3</v>
      </c>
      <c r="K115" s="44">
        <f>IFERROR(_xll.qlIndexFixing(Index3M,H115,TRUE,_xll.ohTrigger(RecalcTrigger,Trigger3M)),NA())</f>
        <v>2.5946515309469937E-3</v>
      </c>
      <c r="L115" s="44">
        <f>IFERROR(_xll.qlIndexFixing(Index6M,$H115,TRUE,_xll.ohTrigger(RecalcTrigger,Trigger6M)),NA())</f>
        <v>4.1967124046488787E-3</v>
      </c>
      <c r="M115" s="146">
        <f>IFERROR(_xll.qlIndexFixing(Index1Y,$H115,TRUE,_xll.ohTrigger(RecalcTrigger,Trigger1Y)),NA())</f>
        <v>6.6332570140750224E-3</v>
      </c>
      <c r="N115" s="145">
        <f>IFERROR(_xll.qlIndexFixing(ONIndex1M,I115,TRUE,_xll.ohTrigger(RecalcTrigger,Trigger1M)),NA())</f>
        <v>1.793296939459621E-3</v>
      </c>
      <c r="O115" s="44">
        <f>IFERROR(_xll.qlIndexFixing(ONIndex3M,I115,TRUE,_xll.ohTrigger(RecalcTrigger,Trigger3M)),NA())</f>
        <v>2.5141425443742094E-3</v>
      </c>
      <c r="P115" s="44">
        <f>IFERROR(_xll.qlIndexFixing(ONIndex6M,I115,TRUE,_xll.ohTrigger(RecalcTrigger,Trigger6M)),NA())</f>
        <v>3.451501224028819E-3</v>
      </c>
      <c r="Q115" s="146">
        <f>IFERROR(_xll.qlIndexFixing(ONIndex1Y,I115,TRUE,_xll.ohTrigger(RecalcTrigger,Trigger1Y)),NA())</f>
        <v>8.3971551340289441E-3</v>
      </c>
    </row>
    <row r="116" spans="2:17" x14ac:dyDescent="0.2">
      <c r="B116" s="39" t="s">
        <v>17</v>
      </c>
      <c r="D116" s="42">
        <f>_xll.qlCalendarAdvance(Calendar,$D115,B116,"f",FALSE)</f>
        <v>42713</v>
      </c>
      <c r="E116" s="140">
        <f>_xll.qlInterestRateIndexValueDate(IndexON,D116)</f>
        <v>42713</v>
      </c>
      <c r="F116" s="156">
        <f>IFERROR(_xll.qlIndexFixing(IndexON,D116,TRUE,_xll.ohTrigger(RecalcTrigger,TriggerON)),NA())</f>
        <v>6.3466665340146855E-4</v>
      </c>
      <c r="H116" s="42">
        <f>_xll.qlCalendarAdvance(Calendar,$H115,B116,"f",FALSE)</f>
        <v>42713</v>
      </c>
      <c r="I116" s="140">
        <f>_xll.qlInterestRateIndexValueDate(Index1M,$H116)</f>
        <v>42713</v>
      </c>
      <c r="J116" s="145">
        <f>IFERROR(_xll.qlIndexFixing(Index1M,$H116,TRUE,_xll.ohTrigger(RecalcTrigger,Trigger1M)),NA())</f>
        <v>1.7141299635910795E-3</v>
      </c>
      <c r="K116" s="44">
        <f>IFERROR(_xll.qlIndexFixing(Index3M,H116,TRUE,_xll.ohTrigger(RecalcTrigger,Trigger3M)),NA())</f>
        <v>2.5959740311671318E-3</v>
      </c>
      <c r="L116" s="44">
        <f>IFERROR(_xll.qlIndexFixing(Index6M,$H116,TRUE,_xll.ohTrigger(RecalcTrigger,Trigger6M)),NA())</f>
        <v>4.1956085260655756E-3</v>
      </c>
      <c r="M116" s="146">
        <f>IFERROR(_xll.qlIndexFixing(Index1Y,$H116,TRUE,_xll.ohTrigger(RecalcTrigger,Trigger1Y)),NA())</f>
        <v>6.6343717303679649E-3</v>
      </c>
      <c r="N116" s="145">
        <f>IFERROR(_xll.qlIndexFixing(ONIndex1M,I116,TRUE,_xll.ohTrigger(RecalcTrigger,Trigger1M)),NA())</f>
        <v>1.7748212361604991E-3</v>
      </c>
      <c r="O116" s="44">
        <f>IFERROR(_xll.qlIndexFixing(ONIndex3M,I116,TRUE,_xll.ohTrigger(RecalcTrigger,Trigger3M)),NA())</f>
        <v>2.5128434301169293E-3</v>
      </c>
      <c r="P116" s="44">
        <f>IFERROR(_xll.qlIndexFixing(ONIndex6M,I116,TRUE,_xll.ohTrigger(RecalcTrigger,Trigger6M)),NA())</f>
        <v>3.4477619378218511E-3</v>
      </c>
      <c r="Q116" s="146">
        <f>IFERROR(_xll.qlIndexFixing(ONIndex1Y,I116,TRUE,_xll.ohTrigger(RecalcTrigger,Trigger1Y)),NA())</f>
        <v>8.3555338455939179E-3</v>
      </c>
    </row>
    <row r="117" spans="2:17" x14ac:dyDescent="0.2">
      <c r="B117" s="39" t="s">
        <v>17</v>
      </c>
      <c r="D117" s="42">
        <f>_xll.qlCalendarAdvance(Calendar,$D116,B117,"f",FALSE)</f>
        <v>42716</v>
      </c>
      <c r="E117" s="140">
        <f>_xll.qlInterestRateIndexValueDate(IndexON,D117)</f>
        <v>42716</v>
      </c>
      <c r="F117" s="156">
        <f>IFERROR(_xll.qlIndexFixing(IndexON,D117,TRUE,_xll.ohTrigger(RecalcTrigger,TriggerON)),NA())</f>
        <v>6.2815344266220485E-4</v>
      </c>
      <c r="H117" s="42">
        <f>_xll.qlCalendarAdvance(Calendar,$H116,B117,"f",FALSE)</f>
        <v>42716</v>
      </c>
      <c r="I117" s="140">
        <f>_xll.qlInterestRateIndexValueDate(Index1M,$H117)</f>
        <v>42716</v>
      </c>
      <c r="J117" s="145">
        <f>IFERROR(_xll.qlIndexFixing(Index1M,$H117,TRUE,_xll.ohTrigger(RecalcTrigger,Trigger1M)),NA())</f>
        <v>1.7078523439211808E-3</v>
      </c>
      <c r="K117" s="44">
        <f>IFERROR(_xll.qlIndexFixing(Index3M,H117,TRUE,_xll.ohTrigger(RecalcTrigger,Trigger3M)),NA())</f>
        <v>2.6002842695819779E-3</v>
      </c>
      <c r="L117" s="44">
        <f>IFERROR(_xll.qlIndexFixing(Index6M,$H117,TRUE,_xll.ohTrigger(RecalcTrigger,Trigger6M)),NA())</f>
        <v>4.1923212339278577E-3</v>
      </c>
      <c r="M117" s="146">
        <f>IFERROR(_xll.qlIndexFixing(Index1Y,$H117,TRUE,_xll.ohTrigger(RecalcTrigger,Trigger1Y)),NA())</f>
        <v>6.6213167058530864E-3</v>
      </c>
      <c r="N117" s="145">
        <f>IFERROR(_xll.qlIndexFixing(ONIndex1M,I117,TRUE,_xll.ohTrigger(RecalcTrigger,Trigger1M)),NA())</f>
        <v>1.7578650756044922E-3</v>
      </c>
      <c r="O117" s="44">
        <f>IFERROR(_xll.qlIndexFixing(ONIndex3M,I117,TRUE,_xll.ohTrigger(RecalcTrigger,Trigger3M)),NA())</f>
        <v>2.5126972314604146E-3</v>
      </c>
      <c r="P117" s="44">
        <f>IFERROR(_xll.qlIndexFixing(ONIndex6M,I117,TRUE,_xll.ohTrigger(RecalcTrigger,Trigger6M)),NA())</f>
        <v>3.4473675390367386E-3</v>
      </c>
      <c r="Q117" s="146">
        <f>IFERROR(_xll.qlIndexFixing(ONIndex1Y,I117,TRUE,_xll.ohTrigger(RecalcTrigger,Trigger1Y)),NA())</f>
        <v>8.3159624133810617E-3</v>
      </c>
    </row>
    <row r="118" spans="2:17" x14ac:dyDescent="0.2">
      <c r="B118" s="39" t="s">
        <v>17</v>
      </c>
      <c r="D118" s="42">
        <f>_xll.qlCalendarAdvance(Calendar,$D117,B118,"f",FALSE)</f>
        <v>42717</v>
      </c>
      <c r="E118" s="140">
        <f>_xll.qlInterestRateIndexValueDate(IndexON,D118)</f>
        <v>42717</v>
      </c>
      <c r="F118" s="156">
        <f>IFERROR(_xll.qlIndexFixing(IndexON,D118,TRUE,_xll.ohTrigger(RecalcTrigger,TriggerON)),NA())</f>
        <v>6.2608087959548087E-4</v>
      </c>
      <c r="H118" s="42">
        <f>_xll.qlCalendarAdvance(Calendar,$H117,B118,"f",FALSE)</f>
        <v>42717</v>
      </c>
      <c r="I118" s="140">
        <f>_xll.qlInterestRateIndexValueDate(Index1M,$H118)</f>
        <v>42717</v>
      </c>
      <c r="J118" s="145">
        <f>IFERROR(_xll.qlIndexFixing(Index1M,$H118,TRUE,_xll.ohTrigger(RecalcTrigger,Trigger1M)),NA())</f>
        <v>1.7063710992119975E-3</v>
      </c>
      <c r="K118" s="44">
        <f>IFERROR(_xll.qlIndexFixing(Index3M,H118,TRUE,_xll.ohTrigger(RecalcTrigger,Trigger3M)),NA())</f>
        <v>2.6012395516961848E-3</v>
      </c>
      <c r="L118" s="44">
        <f>IFERROR(_xll.qlIndexFixing(Index6M,$H118,TRUE,_xll.ohTrigger(RecalcTrigger,Trigger6M)),NA())</f>
        <v>4.1912451044907395E-3</v>
      </c>
      <c r="M118" s="146">
        <f>IFERROR(_xll.qlIndexFixing(Index1Y,$H118,TRUE,_xll.ohTrigger(RecalcTrigger,Trigger1Y)),NA())</f>
        <v>6.6178838576302912E-3</v>
      </c>
      <c r="N118" s="145">
        <f>IFERROR(_xll.qlIndexFixing(ONIndex1M,I118,TRUE,_xll.ohTrigger(RecalcTrigger,Trigger1M)),NA())</f>
        <v>1.7501597116531542E-3</v>
      </c>
      <c r="O118" s="44">
        <f>IFERROR(_xll.qlIndexFixing(ONIndex3M,I118,TRUE,_xll.ohTrigger(RecalcTrigger,Trigger3M)),NA())</f>
        <v>2.5132265390470643E-3</v>
      </c>
      <c r="P118" s="44">
        <f>IFERROR(_xll.qlIndexFixing(ONIndex6M,I118,TRUE,_xll.ohTrigger(RecalcTrigger,Trigger6M)),NA())</f>
        <v>3.4488916335551068E-3</v>
      </c>
      <c r="Q118" s="146">
        <f>IFERROR(_xll.qlIndexFixing(ONIndex1Y,I118,TRUE,_xll.ohTrigger(RecalcTrigger,Trigger1Y)),NA())</f>
        <v>8.2974885243569663E-3</v>
      </c>
    </row>
    <row r="119" spans="2:17" x14ac:dyDescent="0.2">
      <c r="B119" s="39" t="s">
        <v>17</v>
      </c>
      <c r="D119" s="42">
        <f>_xll.qlCalendarAdvance(Calendar,$D118,B119,"f",FALSE)</f>
        <v>42718</v>
      </c>
      <c r="E119" s="140">
        <f>_xll.qlInterestRateIndexValueDate(IndexON,D119)</f>
        <v>42718</v>
      </c>
      <c r="F119" s="156">
        <f>IFERROR(_xll.qlIndexFixing(IndexON,D119,TRUE,_xll.ohTrigger(RecalcTrigger,TriggerON)),NA())</f>
        <v>6.2471841081213064E-4</v>
      </c>
      <c r="H119" s="42">
        <f>_xll.qlCalendarAdvance(Calendar,$H118,B119,"f",FALSE)</f>
        <v>42718</v>
      </c>
      <c r="I119" s="140">
        <f>_xll.qlInterestRateIndexValueDate(Index1M,$H119)</f>
        <v>42718</v>
      </c>
      <c r="J119" s="145">
        <f>IFERROR(_xll.qlIndexFixing(Index1M,$H119,TRUE,_xll.ohTrigger(RecalcTrigger,Trigger1M)),NA())</f>
        <v>1.7056213598063957E-3</v>
      </c>
      <c r="K119" s="44">
        <f>IFERROR(_xll.qlIndexFixing(Index3M,H119,TRUE,_xll.ohTrigger(RecalcTrigger,Trigger3M)),NA())</f>
        <v>2.6025270947030998E-3</v>
      </c>
      <c r="L119" s="44">
        <f>IFERROR(_xll.qlIndexFixing(Index6M,$H119,TRUE,_xll.ohTrigger(RecalcTrigger,Trigger6M)),NA())</f>
        <v>4.1901845523745632E-3</v>
      </c>
      <c r="M119" s="146">
        <f>IFERROR(_xll.qlIndexFixing(Index1Y,$H119,TRUE,_xll.ohTrigger(RecalcTrigger,Trigger1Y)),NA())</f>
        <v>6.6142955869292752E-3</v>
      </c>
      <c r="N119" s="145">
        <f>IFERROR(_xll.qlIndexFixing(ONIndex1M,I119,TRUE,_xll.ohTrigger(RecalcTrigger,Trigger1M)),NA())</f>
        <v>1.7429153884662707E-3</v>
      </c>
      <c r="O119" s="44">
        <f>IFERROR(_xll.qlIndexFixing(ONIndex3M,I119,TRUE,_xll.ohTrigger(RecalcTrigger,Trigger3M)),NA())</f>
        <v>2.5141121011218459E-3</v>
      </c>
      <c r="P119" s="44">
        <f>IFERROR(_xll.qlIndexFixing(ONIndex6M,I119,TRUE,_xll.ohTrigger(RecalcTrigger,Trigger6M)),NA())</f>
        <v>3.4514387343476116E-3</v>
      </c>
      <c r="Q119" s="146">
        <f>IFERROR(_xll.qlIndexFixing(ONIndex1Y,I119,TRUE,_xll.ohTrigger(RecalcTrigger,Trigger1Y)),NA())</f>
        <v>8.2797443514071034E-3</v>
      </c>
    </row>
    <row r="120" spans="2:17" x14ac:dyDescent="0.2">
      <c r="B120" s="39" t="s">
        <v>17</v>
      </c>
      <c r="D120" s="42">
        <f>_xll.qlCalendarAdvance(Calendar,$D119,B120,"f",FALSE)</f>
        <v>42719</v>
      </c>
      <c r="E120" s="140">
        <f>_xll.qlInterestRateIndexValueDate(IndexON,D120)</f>
        <v>42719</v>
      </c>
      <c r="F120" s="156">
        <f>IFERROR(_xll.qlIndexFixing(IndexON,D120,TRUE,_xll.ohTrigger(RecalcTrigger,TriggerON)),NA())</f>
        <v>6.2406603631215418E-4</v>
      </c>
      <c r="H120" s="42">
        <f>_xll.qlCalendarAdvance(Calendar,$H119,B120,"f",FALSE)</f>
        <v>42719</v>
      </c>
      <c r="I120" s="140">
        <f>_xll.qlInterestRateIndexValueDate(Index1M,$H120)</f>
        <v>42719</v>
      </c>
      <c r="J120" s="145">
        <f>IFERROR(_xll.qlIndexFixing(Index1M,$H120,TRUE,_xll.ohTrigger(RecalcTrigger,Trigger1M)),NA())</f>
        <v>1.7044477824849219E-3</v>
      </c>
      <c r="K120" s="44">
        <f>IFERROR(_xll.qlIndexFixing(Index3M,H120,TRUE,_xll.ohTrigger(RecalcTrigger,Trigger3M)),NA())</f>
        <v>2.6037940160268764E-3</v>
      </c>
      <c r="L120" s="44">
        <f>IFERROR(_xll.qlIndexFixing(Index6M,$H120,TRUE,_xll.ohTrigger(RecalcTrigger,Trigger6M)),NA())</f>
        <v>4.1891430335802161E-3</v>
      </c>
      <c r="M120" s="146">
        <f>IFERROR(_xll.qlIndexFixing(Index1Y,$H120,TRUE,_xll.ohTrigger(RecalcTrigger,Trigger1Y)),NA())</f>
        <v>6.6105637366014047E-3</v>
      </c>
      <c r="N120" s="145">
        <f>IFERROR(_xll.qlIndexFixing(ONIndex1M,I120,TRUE,_xll.ohTrigger(RecalcTrigger,Trigger1M)),NA())</f>
        <v>1.7361321058817492E-3</v>
      </c>
      <c r="O120" s="44">
        <f>IFERROR(_xll.qlIndexFixing(ONIndex3M,I120,TRUE,_xll.ohTrigger(RecalcTrigger,Trigger3M)),NA())</f>
        <v>2.5153539174416206E-3</v>
      </c>
      <c r="P120" s="44">
        <f>IFERROR(_xll.qlIndexFixing(ONIndex6M,I120,TRUE,_xll.ohTrigger(RecalcTrigger,Trigger6M)),NA())</f>
        <v>3.4550088414952995E-3</v>
      </c>
      <c r="Q120" s="146">
        <f>IFERROR(_xll.qlIndexFixing(ONIndex1Y,I120,TRUE,_xll.ohTrigger(RecalcTrigger,Trigger1Y)),NA())</f>
        <v>8.2627298946125194E-3</v>
      </c>
    </row>
    <row r="121" spans="2:17" x14ac:dyDescent="0.2">
      <c r="B121" s="39" t="s">
        <v>17</v>
      </c>
      <c r="D121" s="42">
        <f>_xll.qlCalendarAdvance(Calendar,$D120,B121,"f",FALSE)</f>
        <v>42720</v>
      </c>
      <c r="E121" s="140">
        <f>_xll.qlInterestRateIndexValueDate(IndexON,D121)</f>
        <v>42720</v>
      </c>
      <c r="F121" s="156">
        <f>IFERROR(_xll.qlIndexFixing(IndexON,D121,TRUE,_xll.ohTrigger(RecalcTrigger,TriggerON)),NA())</f>
        <v>6.2512933890516531E-4</v>
      </c>
      <c r="H121" s="42">
        <f>_xll.qlCalendarAdvance(Calendar,$H120,B121,"f",FALSE)</f>
        <v>42720</v>
      </c>
      <c r="I121" s="140">
        <f>_xll.qlInterestRateIndexValueDate(Index1M,$H121)</f>
        <v>42720</v>
      </c>
      <c r="J121" s="145">
        <f>IFERROR(_xll.qlIndexFixing(Index1M,$H121,TRUE,_xll.ohTrigger(RecalcTrigger,Trigger1M)),NA())</f>
        <v>1.7034176051856965E-3</v>
      </c>
      <c r="K121" s="44">
        <f>IFERROR(_xll.qlIndexFixing(Index3M,H121,TRUE,_xll.ohTrigger(RecalcTrigger,Trigger3M)),NA())</f>
        <v>2.6050357722391271E-3</v>
      </c>
      <c r="L121" s="44">
        <f>IFERROR(_xll.qlIndexFixing(Index6M,$H121,TRUE,_xll.ohTrigger(RecalcTrigger,Trigger6M)),NA())</f>
        <v>4.1881240040996812E-3</v>
      </c>
      <c r="M121" s="146">
        <f>IFERROR(_xll.qlIndexFixing(Index1Y,$H121,TRUE,_xll.ohTrigger(RecalcTrigger,Trigger1Y)),NA())</f>
        <v>6.607859466936216E-3</v>
      </c>
      <c r="N121" s="145">
        <f>IFERROR(_xll.qlIndexFixing(ONIndex1M,I121,TRUE,_xll.ohTrigger(RecalcTrigger,Trigger1M)),NA())</f>
        <v>1.7241104870343213E-3</v>
      </c>
      <c r="O121" s="44">
        <f>IFERROR(_xll.qlIndexFixing(ONIndex3M,I121,TRUE,_xll.ohTrigger(RecalcTrigger,Trigger3M)),NA())</f>
        <v>2.5190424496849646E-3</v>
      </c>
      <c r="P121" s="44">
        <f>IFERROR(_xll.qlIndexFixing(ONIndex6M,I121,TRUE,_xll.ohTrigger(RecalcTrigger,Trigger6M)),NA())</f>
        <v>3.4655919813864071E-3</v>
      </c>
      <c r="Q121" s="146">
        <f>IFERROR(_xll.qlIndexFixing(ONIndex1Y,I121,TRUE,_xll.ohTrigger(RecalcTrigger,Trigger1Y)),NA())</f>
        <v>8.2313189893960352E-3</v>
      </c>
    </row>
    <row r="122" spans="2:17" x14ac:dyDescent="0.2">
      <c r="B122" s="39" t="s">
        <v>17</v>
      </c>
      <c r="D122" s="42">
        <f>_xll.qlCalendarAdvance(Calendar,$D121,B122,"f",FALSE)</f>
        <v>42723</v>
      </c>
      <c r="E122" s="140">
        <f>_xll.qlInterestRateIndexValueDate(IndexON,D122)</f>
        <v>42723</v>
      </c>
      <c r="F122" s="156">
        <f>IFERROR(_xll.qlIndexFixing(IndexON,D122,TRUE,_xll.ohTrigger(RecalcTrigger,TriggerON)),NA())</f>
        <v>6.2855748114598597E-4</v>
      </c>
      <c r="H122" s="42">
        <f>_xll.qlCalendarAdvance(Calendar,$H121,B122,"f",FALSE)</f>
        <v>42723</v>
      </c>
      <c r="I122" s="140">
        <f>_xll.qlInterestRateIndexValueDate(Index1M,$H122)</f>
        <v>42723</v>
      </c>
      <c r="J122" s="145">
        <f>IFERROR(_xll.qlIndexFixing(Index1M,$H122,TRUE,_xll.ohTrigger(RecalcTrigger,Trigger1M)),NA())</f>
        <v>1.7021840044542031E-3</v>
      </c>
      <c r="K122" s="44">
        <f>IFERROR(_xll.qlIndexFixing(Index3M,H122,TRUE,_xll.ohTrigger(RecalcTrigger,Trigger3M)),NA())</f>
        <v>2.6087355246541622E-3</v>
      </c>
      <c r="L122" s="44">
        <f>IFERROR(_xll.qlIndexFixing(Index6M,$H122,TRUE,_xll.ohTrigger(RecalcTrigger,Trigger6M)),NA())</f>
        <v>4.1852364113819478E-3</v>
      </c>
      <c r="M122" s="146">
        <f>IFERROR(_xll.qlIndexFixing(Index1Y,$H122,TRUE,_xll.ohTrigger(RecalcTrigger,Trigger1Y)),NA())</f>
        <v>6.5944373918565002E-3</v>
      </c>
      <c r="N122" s="145">
        <f>IFERROR(_xll.qlIndexFixing(ONIndex1M,I122,TRUE,_xll.ohTrigger(RecalcTrigger,Trigger1M)),NA())</f>
        <v>1.7136093824587917E-3</v>
      </c>
      <c r="O122" s="44">
        <f>IFERROR(_xll.qlIndexFixing(ONIndex3M,I122,TRUE,_xll.ohTrigger(RecalcTrigger,Trigger3M)),NA())</f>
        <v>2.5238837265484371E-3</v>
      </c>
      <c r="P122" s="44">
        <f>IFERROR(_xll.qlIndexFixing(ONIndex6M,I122,TRUE,_xll.ohTrigger(RecalcTrigger,Trigger6M)),NA())</f>
        <v>3.4795193337999741E-3</v>
      </c>
      <c r="Q122" s="146">
        <f>IFERROR(_xll.qlIndexFixing(ONIndex1Y,I122,TRUE,_xll.ohTrigger(RecalcTrigger,Trigger1Y)),NA())</f>
        <v>8.2019692263934907E-3</v>
      </c>
    </row>
    <row r="123" spans="2:17" x14ac:dyDescent="0.2">
      <c r="B123" s="39" t="s">
        <v>17</v>
      </c>
      <c r="D123" s="42">
        <f>_xll.qlCalendarAdvance(Calendar,$D122,B123,"f",FALSE)</f>
        <v>42724</v>
      </c>
      <c r="E123" s="140">
        <f>_xll.qlInterestRateIndexValueDate(IndexON,D123)</f>
        <v>42724</v>
      </c>
      <c r="F123" s="156">
        <f>IFERROR(_xll.qlIndexFixing(IndexON,D123,TRUE,_xll.ohTrigger(RecalcTrigger,TriggerON)),NA())</f>
        <v>6.3145557806287833E-4</v>
      </c>
      <c r="H123" s="42">
        <f>_xll.qlCalendarAdvance(Calendar,$H122,B123,"f",FALSE)</f>
        <v>42724</v>
      </c>
      <c r="I123" s="140">
        <f>_xll.qlInterestRateIndexValueDate(Index1M,$H123)</f>
        <v>42724</v>
      </c>
      <c r="J123" s="145">
        <f>IFERROR(_xll.qlIndexFixing(Index1M,$H123,TRUE,_xll.ohTrigger(RecalcTrigger,Trigger1M)),NA())</f>
        <v>1.7020404546751145E-3</v>
      </c>
      <c r="K123" s="44">
        <f>IFERROR(_xll.qlIndexFixing(Index3M,H123,TRUE,_xll.ohTrigger(RecalcTrigger,Trigger3M)),NA())</f>
        <v>2.6096602772619618E-3</v>
      </c>
      <c r="L123" s="44">
        <f>IFERROR(_xll.qlIndexFixing(Index6M,$H123,TRUE,_xll.ohTrigger(RecalcTrigger,Trigger6M)),NA())</f>
        <v>4.1843418989696065E-3</v>
      </c>
      <c r="M123" s="146">
        <f>IFERROR(_xll.qlIndexFixing(Index1Y,$H123,TRUE,_xll.ohTrigger(RecalcTrigger,Trigger1Y)),NA())</f>
        <v>6.5901652817623724E-3</v>
      </c>
      <c r="N123" s="145">
        <f>IFERROR(_xll.qlIndexFixing(ONIndex1M,I123,TRUE,_xll.ohTrigger(RecalcTrigger,Trigger1M)),NA())</f>
        <v>1.7091313032102651E-3</v>
      </c>
      <c r="O123" s="44">
        <f>IFERROR(_xll.qlIndexFixing(ONIndex3M,I123,TRUE,_xll.ohTrigger(RecalcTrigger,Trigger3M)),NA())</f>
        <v>2.5269068148225937E-3</v>
      </c>
      <c r="P123" s="44">
        <f>IFERROR(_xll.qlIndexFixing(ONIndex6M,I123,TRUE,_xll.ohTrigger(RecalcTrigger,Trigger6M)),NA())</f>
        <v>3.4882044732098549E-3</v>
      </c>
      <c r="Q123" s="146">
        <f>IFERROR(_xll.qlIndexFixing(ONIndex1Y,I123,TRUE,_xll.ohTrigger(RecalcTrigger,Trigger1Y)),NA())</f>
        <v>8.1886033485922827E-3</v>
      </c>
    </row>
    <row r="124" spans="2:17" x14ac:dyDescent="0.2">
      <c r="B124" s="39" t="s">
        <v>17</v>
      </c>
      <c r="D124" s="42">
        <f>_xll.qlCalendarAdvance(Calendar,$D123,B124,"f",FALSE)</f>
        <v>42725</v>
      </c>
      <c r="E124" s="140">
        <f>_xll.qlInterestRateIndexValueDate(IndexON,D124)</f>
        <v>42725</v>
      </c>
      <c r="F124" s="156">
        <f>IFERROR(_xll.qlIndexFixing(IndexON,D124,TRUE,_xll.ohTrigger(RecalcTrigger,TriggerON)),NA())</f>
        <v>6.3506376926314445E-4</v>
      </c>
      <c r="H124" s="42">
        <f>_xll.qlCalendarAdvance(Calendar,$H123,B124,"f",FALSE)</f>
        <v>42725</v>
      </c>
      <c r="I124" s="140">
        <f>_xll.qlInterestRateIndexValueDate(Index1M,$H124)</f>
        <v>42725</v>
      </c>
      <c r="J124" s="145">
        <f>IFERROR(_xll.qlIndexFixing(Index1M,$H124,TRUE,_xll.ohTrigger(RecalcTrigger,Trigger1M)),NA())</f>
        <v>1.7021610741095971E-3</v>
      </c>
      <c r="K124" s="44">
        <f>IFERROR(_xll.qlIndexFixing(Index3M,H124,TRUE,_xll.ohTrigger(RecalcTrigger,Trigger3M)),NA())</f>
        <v>2.6107080563458032E-3</v>
      </c>
      <c r="L124" s="44">
        <f>IFERROR(_xll.qlIndexFixing(Index6M,$H124,TRUE,_xll.ohTrigger(RecalcTrigger,Trigger6M)),NA())</f>
        <v>4.1834871557503879E-3</v>
      </c>
      <c r="M124" s="146">
        <f>IFERROR(_xll.qlIndexFixing(Index1Y,$H124,TRUE,_xll.ohTrigger(RecalcTrigger,Trigger1Y)),NA())</f>
        <v>6.5858206463105251E-3</v>
      </c>
      <c r="N124" s="145">
        <f>IFERROR(_xll.qlIndexFixing(ONIndex1M,I124,TRUE,_xll.ohTrigger(RecalcTrigger,Trigger1M)),NA())</f>
        <v>1.7051142644020079E-3</v>
      </c>
      <c r="O124" s="44">
        <f>IFERROR(_xll.qlIndexFixing(ONIndex3M,I124,TRUE,_xll.ohTrigger(RecalcTrigger,Trigger3M)),NA())</f>
        <v>2.5302180496133975E-3</v>
      </c>
      <c r="P124" s="44">
        <f>IFERROR(_xll.qlIndexFixing(ONIndex6M,I124,TRUE,_xll.ohTrigger(RecalcTrigger,Trigger6M)),NA())</f>
        <v>3.4979126191370113E-3</v>
      </c>
      <c r="Q124" s="146">
        <f>IFERROR(_xll.qlIndexFixing(ONIndex1Y,I124,TRUE,_xll.ohTrigger(RecalcTrigger,Trigger1Y)),NA())</f>
        <v>8.1759671862979832E-3</v>
      </c>
    </row>
    <row r="125" spans="2:17" x14ac:dyDescent="0.2">
      <c r="B125" s="39" t="s">
        <v>17</v>
      </c>
      <c r="D125" s="42">
        <f>_xll.qlCalendarAdvance(Calendar,$D124,B125,"f",FALSE)</f>
        <v>42726</v>
      </c>
      <c r="E125" s="140">
        <f>_xll.qlInterestRateIndexValueDate(IndexON,D125)</f>
        <v>42726</v>
      </c>
      <c r="F125" s="156">
        <f>IFERROR(_xll.qlIndexFixing(IndexON,D125,TRUE,_xll.ohTrigger(RecalcTrigger,TriggerON)),NA())</f>
        <v>6.393820549088769E-4</v>
      </c>
      <c r="H125" s="42">
        <f>_xll.qlCalendarAdvance(Calendar,$H124,B125,"f",FALSE)</f>
        <v>42726</v>
      </c>
      <c r="I125" s="140">
        <f>_xll.qlInterestRateIndexValueDate(Index1M,$H125)</f>
        <v>42726</v>
      </c>
      <c r="J125" s="145">
        <f>IFERROR(_xll.qlIndexFixing(Index1M,$H125,TRUE,_xll.ohTrigger(RecalcTrigger,Trigger1M)),NA())</f>
        <v>1.702060835657368E-3</v>
      </c>
      <c r="K125" s="44">
        <f>IFERROR(_xll.qlIndexFixing(Index3M,H125,TRUE,_xll.ohTrigger(RecalcTrigger,Trigger3M)),NA())</f>
        <v>2.6117042784207481E-3</v>
      </c>
      <c r="L125" s="44">
        <f>IFERROR(_xll.qlIndexFixing(Index6M,$H125,TRUE,_xll.ohTrigger(RecalcTrigger,Trigger6M)),NA())</f>
        <v>4.1826756376882185E-3</v>
      </c>
      <c r="M125" s="146">
        <f>IFERROR(_xll.qlIndexFixing(Index1Y,$H125,TRUE,_xll.ohTrigger(RecalcTrigger,Trigger1Y)),NA())</f>
        <v>6.5814153272876208E-3</v>
      </c>
      <c r="N125" s="145">
        <f>IFERROR(_xll.qlIndexFixing(ONIndex1M,I125,TRUE,_xll.ohTrigger(RecalcTrigger,Trigger1M)),NA())</f>
        <v>1.7015582662771589E-3</v>
      </c>
      <c r="O125" s="44">
        <f>IFERROR(_xll.qlIndexFixing(ONIndex3M,I125,TRUE,_xll.ohTrigger(RecalcTrigger,Trigger3M)),NA())</f>
        <v>2.533544999602233E-3</v>
      </c>
      <c r="P125" s="44">
        <f>IFERROR(_xll.qlIndexFixing(ONIndex6M,I125,TRUE,_xll.ohTrigger(RecalcTrigger,Trigger6M)),NA())</f>
        <v>3.5086437718245822E-3</v>
      </c>
      <c r="Q125" s="146">
        <f>IFERROR(_xll.qlIndexFixing(ONIndex1Y,I125,TRUE,_xll.ohTrigger(RecalcTrigger,Trigger1Y)),NA())</f>
        <v>8.1640607395105924E-3</v>
      </c>
    </row>
    <row r="126" spans="2:17" x14ac:dyDescent="0.2">
      <c r="B126" s="39" t="s">
        <v>17</v>
      </c>
      <c r="D126" s="42">
        <f>_xll.qlCalendarAdvance(Calendar,$D125,B126,"f",FALSE)</f>
        <v>42727</v>
      </c>
      <c r="E126" s="140">
        <f>_xll.qlInterestRateIndexValueDate(IndexON,D126)</f>
        <v>42727</v>
      </c>
      <c r="F126" s="156">
        <f>IFERROR(_xll.qlIndexFixing(IndexON,D126,TRUE,_xll.ohTrigger(RecalcTrigger,TriggerON)),NA())</f>
        <v>6.5730993975887664E-4</v>
      </c>
      <c r="H126" s="42">
        <f>_xll.qlCalendarAdvance(Calendar,$H125,B126,"f",FALSE)</f>
        <v>42727</v>
      </c>
      <c r="I126" s="140">
        <f>_xll.qlInterestRateIndexValueDate(Index1M,$H126)</f>
        <v>42727</v>
      </c>
      <c r="J126" s="145">
        <f>IFERROR(_xll.qlIndexFixing(Index1M,$H126,TRUE,_xll.ohTrigger(RecalcTrigger,Trigger1M)),NA())</f>
        <v>1.7020691128622281E-3</v>
      </c>
      <c r="K126" s="44">
        <f>IFERROR(_xll.qlIndexFixing(Index3M,H126,TRUE,_xll.ohTrigger(RecalcTrigger,Trigger3M)),NA())</f>
        <v>2.6126487438373884E-3</v>
      </c>
      <c r="L126" s="44">
        <f>IFERROR(_xll.qlIndexFixing(Index6M,$H126,TRUE,_xll.ohTrigger(RecalcTrigger,Trigger6M)),NA())</f>
        <v>4.1819108007416827E-3</v>
      </c>
      <c r="M126" s="146">
        <f>IFERROR(_xll.qlIndexFixing(Index1Y,$H126,TRUE,_xll.ohTrigger(RecalcTrigger,Trigger1Y)),NA())</f>
        <v>6.5765915734589172E-3</v>
      </c>
      <c r="N126" s="145">
        <f>IFERROR(_xll.qlIndexFixing(ONIndex1M,I126,TRUE,_xll.ohTrigger(RecalcTrigger,Trigger1M)),NA())</f>
        <v>1.694133281853194E-3</v>
      </c>
      <c r="O126" s="44">
        <f>IFERROR(_xll.qlIndexFixing(ONIndex3M,I126,TRUE,_xll.ohTrigger(RecalcTrigger,Trigger3M)),NA())</f>
        <v>2.5431945405585132E-3</v>
      </c>
      <c r="P126" s="44">
        <f>IFERROR(_xll.qlIndexFixing(ONIndex6M,I126,TRUE,_xll.ohTrigger(RecalcTrigger,Trigger6M)),NA())</f>
        <v>3.5480672552297143E-3</v>
      </c>
      <c r="Q126" s="146">
        <f>IFERROR(_xll.qlIndexFixing(ONIndex1Y,I126,TRUE,_xll.ohTrigger(RecalcTrigger,Trigger1Y)),NA())</f>
        <v>8.1338118965728068E-3</v>
      </c>
    </row>
    <row r="127" spans="2:17" x14ac:dyDescent="0.2">
      <c r="B127" s="39" t="s">
        <v>17</v>
      </c>
      <c r="D127" s="42">
        <f>_xll.qlCalendarAdvance(Calendar,$D126,B127,"f",FALSE)</f>
        <v>42732</v>
      </c>
      <c r="E127" s="140">
        <f>_xll.qlInterestRateIndexValueDate(IndexON,D127)</f>
        <v>42732</v>
      </c>
      <c r="F127" s="156">
        <f>IFERROR(_xll.qlIndexFixing(IndexON,D127,TRUE,_xll.ohTrigger(RecalcTrigger,TriggerON)),NA())</f>
        <v>6.8020375132760158E-4</v>
      </c>
      <c r="H127" s="42">
        <f>_xll.qlCalendarAdvance(Calendar,$H126,B127,"f",FALSE)</f>
        <v>42732</v>
      </c>
      <c r="I127" s="140">
        <f>_xll.qlInterestRateIndexValueDate(Index1M,$H127)</f>
        <v>42732</v>
      </c>
      <c r="J127" s="145">
        <f>IFERROR(_xll.qlIndexFixing(Index1M,$H127,TRUE,_xll.ohTrigger(RecalcTrigger,Trigger1M)),NA())</f>
        <v>1.7009574917215334E-3</v>
      </c>
      <c r="K127" s="44">
        <f>IFERROR(_xll.qlIndexFixing(Index3M,H127,TRUE,_xll.ohTrigger(RecalcTrigger,Trigger3M)),NA())</f>
        <v>2.6166181400181232E-3</v>
      </c>
      <c r="L127" s="44">
        <f>IFERROR(_xll.qlIndexFixing(Index6M,$H127,TRUE,_xll.ohTrigger(RecalcTrigger,Trigger6M)),NA())</f>
        <v>4.1789077912316053E-3</v>
      </c>
      <c r="M127" s="146">
        <f>IFERROR(_xll.qlIndexFixing(Index1Y,$H127,TRUE,_xll.ohTrigger(RecalcTrigger,Trigger1Y)),NA())</f>
        <v>6.554372172931977E-3</v>
      </c>
      <c r="N127" s="145">
        <f>IFERROR(_xll.qlIndexFixing(ONIndex1M,I127,TRUE,_xll.ohTrigger(RecalcTrigger,Trigger1M)),NA())</f>
        <v>1.6899041285567407E-3</v>
      </c>
      <c r="O127" s="44">
        <f>IFERROR(_xll.qlIndexFixing(ONIndex3M,I127,TRUE,_xll.ohTrigger(RecalcTrigger,Trigger3M)),NA())</f>
        <v>2.5524064542103986E-3</v>
      </c>
      <c r="P127" s="44">
        <f>IFERROR(_xll.qlIndexFixing(ONIndex6M,I127,TRUE,_xll.ohTrigger(RecalcTrigger,Trigger6M)),NA())</f>
        <v>3.5945138344573024E-3</v>
      </c>
      <c r="Q127" s="146">
        <f>IFERROR(_xll.qlIndexFixing(ONIndex1Y,I127,TRUE,_xll.ohTrigger(RecalcTrigger,Trigger1Y)),NA())</f>
        <v>8.1079460800548286E-3</v>
      </c>
    </row>
    <row r="128" spans="2:17" x14ac:dyDescent="0.2">
      <c r="B128" s="39" t="s">
        <v>17</v>
      </c>
      <c r="D128" s="42">
        <f>_xll.qlCalendarAdvance(Calendar,$D127,B128,"f",FALSE)</f>
        <v>42733</v>
      </c>
      <c r="E128" s="140">
        <f>_xll.qlInterestRateIndexValueDate(IndexON,D128)</f>
        <v>42733</v>
      </c>
      <c r="F128" s="156">
        <f>IFERROR(_xll.qlIndexFixing(IndexON,D128,TRUE,_xll.ohTrigger(RecalcTrigger,TriggerON)),NA())</f>
        <v>6.8949269825369086E-4</v>
      </c>
      <c r="H128" s="42">
        <f>_xll.qlCalendarAdvance(Calendar,$H127,B128,"f",FALSE)</f>
        <v>42733</v>
      </c>
      <c r="I128" s="140">
        <f>_xll.qlInterestRateIndexValueDate(Index1M,$H128)</f>
        <v>42733</v>
      </c>
      <c r="J128" s="145">
        <f>IFERROR(_xll.qlIndexFixing(Index1M,$H128,TRUE,_xll.ohTrigger(RecalcTrigger,Trigger1M)),NA())</f>
        <v>1.7012950325387757E-3</v>
      </c>
      <c r="K128" s="44">
        <f>IFERROR(_xll.qlIndexFixing(Index3M,H128,TRUE,_xll.ohTrigger(RecalcTrigger,Trigger3M)),NA())</f>
        <v>2.6172661169054801E-3</v>
      </c>
      <c r="L128" s="44">
        <f>IFERROR(_xll.qlIndexFixing(Index6M,$H128,TRUE,_xll.ohTrigger(RecalcTrigger,Trigger6M)),NA())</f>
        <v>4.1784956160730649E-3</v>
      </c>
      <c r="M128" s="146">
        <f>IFERROR(_xll.qlIndexFixing(Index1Y,$H128,TRUE,_xll.ohTrigger(RecalcTrigger,Trigger1Y)),NA())</f>
        <v>6.5498736219218312E-3</v>
      </c>
      <c r="N128" s="145">
        <f>IFERROR(_xll.qlIndexFixing(ONIndex1M,I128,TRUE,_xll.ohTrigger(RecalcTrigger,Trigger1M)),NA())</f>
        <v>1.6895754140811015E-3</v>
      </c>
      <c r="O128" s="44">
        <f>IFERROR(_xll.qlIndexFixing(ONIndex3M,I128,TRUE,_xll.ohTrigger(RecalcTrigger,Trigger3M)),NA())</f>
        <v>2.5553666557576182E-3</v>
      </c>
      <c r="P128" s="44">
        <f>IFERROR(_xll.qlIndexFixing(ONIndex6M,I128,TRUE,_xll.ohTrigger(RecalcTrigger,Trigger6M)),NA())</f>
        <v>3.6124060371423017E-3</v>
      </c>
      <c r="Q128" s="146">
        <f>IFERROR(_xll.qlIndexFixing(ONIndex1Y,I128,TRUE,_xll.ohTrigger(RecalcTrigger,Trigger1Y)),NA())</f>
        <v>8.1011476397896409E-3</v>
      </c>
    </row>
    <row r="129" spans="2:17" x14ac:dyDescent="0.2">
      <c r="B129" s="39" t="s">
        <v>17</v>
      </c>
      <c r="D129" s="42">
        <f>_xll.qlCalendarAdvance(Calendar,$D128,B129,"f",FALSE)</f>
        <v>42734</v>
      </c>
      <c r="E129" s="140">
        <f>_xll.qlInterestRateIndexValueDate(IndexON,D129)</f>
        <v>42734</v>
      </c>
      <c r="F129" s="156">
        <f>IFERROR(_xll.qlIndexFixing(IndexON,D129,TRUE,_xll.ohTrigger(RecalcTrigger,TriggerON)),NA())</f>
        <v>7.1626764722831915E-4</v>
      </c>
      <c r="H129" s="42">
        <f>_xll.qlCalendarAdvance(Calendar,$H128,B129,"f",FALSE)</f>
        <v>42734</v>
      </c>
      <c r="I129" s="140">
        <f>_xll.qlInterestRateIndexValueDate(Index1M,$H129)</f>
        <v>42734</v>
      </c>
      <c r="J129" s="145">
        <f>IFERROR(_xll.qlIndexFixing(Index1M,$H129,TRUE,_xll.ohTrigger(RecalcTrigger,Trigger1M)),NA())</f>
        <v>1.7008423896860969E-3</v>
      </c>
      <c r="K129" s="44">
        <f>IFERROR(_xll.qlIndexFixing(Index3M,H129,TRUE,_xll.ohTrigger(RecalcTrigger,Trigger3M)),NA())</f>
        <v>2.6177787154194696E-3</v>
      </c>
      <c r="L129" s="44">
        <f>IFERROR(_xll.qlIndexFixing(Index6M,$H129,TRUE,_xll.ohTrigger(RecalcTrigger,Trigger6M)),NA())</f>
        <v>4.1781543137380198E-3</v>
      </c>
      <c r="M129" s="146">
        <f>IFERROR(_xll.qlIndexFixing(Index1Y,$H129,TRUE,_xll.ohTrigger(RecalcTrigger,Trigger1Y)),NA())</f>
        <v>6.5454666039737354E-3</v>
      </c>
      <c r="N129" s="145">
        <f>IFERROR(_xll.qlIndexFixing(ONIndex1M,I129,TRUE,_xll.ohTrigger(RecalcTrigger,Trigger1M)),NA())</f>
        <v>1.6910705825942673E-3</v>
      </c>
      <c r="O129" s="44">
        <f>IFERROR(_xll.qlIndexFixing(ONIndex3M,I129,TRUE,_xll.ohTrigger(RecalcTrigger,Trigger3M)),NA())</f>
        <v>2.5625321817790425E-3</v>
      </c>
      <c r="P129" s="44">
        <f>IFERROR(_xll.qlIndexFixing(ONIndex6M,I129,TRUE,_xll.ohTrigger(RecalcTrigger,Trigger6M)),NA())</f>
        <v>3.66230670055534E-3</v>
      </c>
      <c r="Q129" s="146">
        <f>IFERROR(_xll.qlIndexFixing(ONIndex1Y,I129,TRUE,_xll.ohTrigger(RecalcTrigger,Trigger1Y)),NA())</f>
        <v>8.0880689365778191E-3</v>
      </c>
    </row>
    <row r="130" spans="2:17" x14ac:dyDescent="0.2">
      <c r="B130" s="39" t="s">
        <v>17</v>
      </c>
      <c r="D130" s="42">
        <f>_xll.qlCalendarAdvance(Calendar,$D129,B130,"f",FALSE)</f>
        <v>42738</v>
      </c>
      <c r="E130" s="140">
        <f>_xll.qlInterestRateIndexValueDate(IndexON,D130)</f>
        <v>42738</v>
      </c>
      <c r="F130" s="156">
        <f>IFERROR(_xll.qlIndexFixing(IndexON,D130,TRUE,_xll.ohTrigger(RecalcTrigger,TriggerON)),NA())</f>
        <v>7.4658885402367758E-4</v>
      </c>
      <c r="H130" s="42">
        <f>_xll.qlCalendarAdvance(Calendar,$H129,B130,"f",FALSE)</f>
        <v>42738</v>
      </c>
      <c r="I130" s="140">
        <f>_xll.qlInterestRateIndexValueDate(Index1M,$H130)</f>
        <v>42738</v>
      </c>
      <c r="J130" s="145">
        <f>IFERROR(_xll.qlIndexFixing(Index1M,$H130,TRUE,_xll.ohTrigger(RecalcTrigger,Trigger1M)),NA())</f>
        <v>1.6986184356917026E-3</v>
      </c>
      <c r="K130" s="44">
        <f>IFERROR(_xll.qlIndexFixing(Index3M,H130,TRUE,_xll.ohTrigger(RecalcTrigger,Trigger3M)),NA())</f>
        <v>2.6198132914879223E-3</v>
      </c>
      <c r="L130" s="44">
        <f>IFERROR(_xll.qlIndexFixing(Index6M,$H130,TRUE,_xll.ohTrigger(RecalcTrigger,Trigger6M)),NA())</f>
        <v>4.1802185318354761E-3</v>
      </c>
      <c r="M130" s="146">
        <f>IFERROR(_xll.qlIndexFixing(Index1Y,$H130,TRUE,_xll.ohTrigger(RecalcTrigger,Trigger1Y)),NA())</f>
        <v>6.5281283123379552E-3</v>
      </c>
      <c r="N130" s="145">
        <f>IFERROR(_xll.qlIndexFixing(ONIndex1M,I130,TRUE,_xll.ohTrigger(RecalcTrigger,Trigger1M)),NA())</f>
        <v>1.6948474493605481E-3</v>
      </c>
      <c r="O130" s="44">
        <f>IFERROR(_xll.qlIndexFixing(ONIndex3M,I130,TRUE,_xll.ohTrigger(RecalcTrigger,Trigger3M)),NA())</f>
        <v>2.5693817737559854E-3</v>
      </c>
      <c r="P130" s="44">
        <f>IFERROR(_xll.qlIndexFixing(ONIndex6M,I130,TRUE,_xll.ohTrigger(RecalcTrigger,Trigger6M)),NA())</f>
        <v>3.717212168831141E-3</v>
      </c>
      <c r="Q130" s="146">
        <f>IFERROR(_xll.qlIndexFixing(ONIndex1Y,I130,TRUE,_xll.ohTrigger(RecalcTrigger,Trigger1Y)),NA())</f>
        <v>8.0781011631247956E-3</v>
      </c>
    </row>
    <row r="131" spans="2:17" x14ac:dyDescent="0.2">
      <c r="B131" s="39" t="s">
        <v>17</v>
      </c>
      <c r="D131" s="42">
        <f>_xll.qlCalendarAdvance(Calendar,$D130,B131,"f",FALSE)</f>
        <v>42739</v>
      </c>
      <c r="E131" s="140">
        <f>_xll.qlInterestRateIndexValueDate(IndexON,D131)</f>
        <v>42739</v>
      </c>
      <c r="F131" s="156">
        <f>IFERROR(_xll.qlIndexFixing(IndexON,D131,TRUE,_xll.ohTrigger(RecalcTrigger,TriggerON)),NA())</f>
        <v>7.601383698108144E-4</v>
      </c>
      <c r="H131" s="42">
        <f>_xll.qlCalendarAdvance(Calendar,$H130,B131,"f",FALSE)</f>
        <v>42739</v>
      </c>
      <c r="I131" s="140">
        <f>_xll.qlInterestRateIndexValueDate(Index1M,$H131)</f>
        <v>42739</v>
      </c>
      <c r="J131" s="145">
        <f>IFERROR(_xll.qlIndexFixing(Index1M,$H131,TRUE,_xll.ohTrigger(RecalcTrigger,Trigger1M)),NA())</f>
        <v>1.6941015270779873E-3</v>
      </c>
      <c r="K131" s="44">
        <f>IFERROR(_xll.qlIndexFixing(Index3M,H131,TRUE,_xll.ohTrigger(RecalcTrigger,Trigger3M)),NA())</f>
        <v>2.6201888683522346E-3</v>
      </c>
      <c r="L131" s="44">
        <f>IFERROR(_xll.qlIndexFixing(Index6M,$H131,TRUE,_xll.ohTrigger(RecalcTrigger,Trigger6M)),NA())</f>
        <v>4.1800677782946952E-3</v>
      </c>
      <c r="M131" s="146">
        <f>IFERROR(_xll.qlIndexFixing(Index1Y,$H131,TRUE,_xll.ohTrigger(RecalcTrigger,Trigger1Y)),NA())</f>
        <v>6.5240116161917605E-3</v>
      </c>
      <c r="N131" s="145">
        <f>IFERROR(_xll.qlIndexFixing(ONIndex1M,I131,TRUE,_xll.ohTrigger(RecalcTrigger,Trigger1M)),NA())</f>
        <v>1.697284978012803E-3</v>
      </c>
      <c r="O131" s="44">
        <f>IFERROR(_xll.qlIndexFixing(ONIndex3M,I131,TRUE,_xll.ohTrigger(RecalcTrigger,Trigger3M)),NA())</f>
        <v>2.5720276193919034E-3</v>
      </c>
      <c r="P131" s="44">
        <f>IFERROR(_xll.qlIndexFixing(ONIndex6M,I131,TRUE,_xll.ohTrigger(RecalcTrigger,Trigger6M)),NA())</f>
        <v>3.741242420183255E-3</v>
      </c>
      <c r="Q131" s="146">
        <f>IFERROR(_xll.qlIndexFixing(ONIndex1Y,I131,TRUE,_xll.ohTrigger(RecalcTrigger,Trigger1Y)),NA())</f>
        <v>8.0756810124971157E-3</v>
      </c>
    </row>
    <row r="132" spans="2:17" x14ac:dyDescent="0.2">
      <c r="B132" s="39" t="s">
        <v>17</v>
      </c>
      <c r="D132" s="42">
        <f>_xll.qlCalendarAdvance(Calendar,$D131,B132,"f",FALSE)</f>
        <v>42740</v>
      </c>
      <c r="E132" s="140">
        <f>_xll.qlInterestRateIndexValueDate(IndexON,D132)</f>
        <v>42740</v>
      </c>
      <c r="F132" s="156">
        <f>IFERROR(_xll.qlIndexFixing(IndexON,D132,TRUE,_xll.ohTrigger(RecalcTrigger,TriggerON)),NA())</f>
        <v>7.7412977901647473E-4</v>
      </c>
      <c r="H132" s="42">
        <f>_xll.qlCalendarAdvance(Calendar,$H131,B132,"f",FALSE)</f>
        <v>42740</v>
      </c>
      <c r="I132" s="140">
        <f>_xll.qlInterestRateIndexValueDate(Index1M,$H132)</f>
        <v>42740</v>
      </c>
      <c r="J132" s="145">
        <f>IFERROR(_xll.qlIndexFixing(Index1M,$H132,TRUE,_xll.ohTrigger(RecalcTrigger,Trigger1M)),NA())</f>
        <v>1.693994167003797E-3</v>
      </c>
      <c r="K132" s="44">
        <f>IFERROR(_xll.qlIndexFixing(Index3M,H132,TRUE,_xll.ohTrigger(RecalcTrigger,Trigger3M)),NA())</f>
        <v>2.6205213871817179E-3</v>
      </c>
      <c r="L132" s="44">
        <f>IFERROR(_xll.qlIndexFixing(Index6M,$H132,TRUE,_xll.ohTrigger(RecalcTrigger,Trigger6M)),NA())</f>
        <v>4.1800000000002269E-3</v>
      </c>
      <c r="M132" s="146">
        <f>IFERROR(_xll.qlIndexFixing(Index1Y,$H132,TRUE,_xll.ohTrigger(RecalcTrigger,Trigger1Y)),NA())</f>
        <v>6.5199999999998592E-3</v>
      </c>
      <c r="N132" s="145">
        <f>IFERROR(_xll.qlIndexFixing(ONIndex1M,I132,TRUE,_xll.ohTrigger(RecalcTrigger,Trigger1M)),NA())</f>
        <v>1.7000567439584557E-3</v>
      </c>
      <c r="O132" s="44">
        <f>IFERROR(_xll.qlIndexFixing(ONIndex3M,I132,TRUE,_xll.ohTrigger(RecalcTrigger,Trigger3M)),NA())</f>
        <v>2.5746210723354146E-3</v>
      </c>
      <c r="P132" s="44">
        <f>IFERROR(_xll.qlIndexFixing(ONIndex6M,I132,TRUE,_xll.ohTrigger(RecalcTrigger,Trigger6M)),NA())</f>
        <v>3.7662284802308932E-3</v>
      </c>
      <c r="Q132" s="146">
        <f>IFERROR(_xll.qlIndexFixing(ONIndex1Y,I132,TRUE,_xll.ohTrigger(RecalcTrigger,Trigger1Y)),NA())</f>
        <v>8.0737217528603633E-3</v>
      </c>
    </row>
    <row r="133" spans="2:17" x14ac:dyDescent="0.2">
      <c r="B133" s="39" t="s">
        <v>17</v>
      </c>
      <c r="D133" s="42">
        <f>_xll.qlCalendarAdvance(Calendar,$D132,B133,"f",FALSE)</f>
        <v>42741</v>
      </c>
      <c r="E133" s="140">
        <f>_xll.qlInterestRateIndexValueDate(IndexON,D133)</f>
        <v>42741</v>
      </c>
      <c r="F133" s="156">
        <f>IFERROR(_xll.qlIndexFixing(IndexON,D133,TRUE,_xll.ohTrigger(RecalcTrigger,TriggerON)),NA())</f>
        <v>7.9965370157197857E-4</v>
      </c>
      <c r="H133" s="42">
        <f>_xll.qlCalendarAdvance(Calendar,$H132,B133,"f",FALSE)</f>
        <v>42741</v>
      </c>
      <c r="I133" s="140">
        <f>_xll.qlInterestRateIndexValueDate(Index1M,$H133)</f>
        <v>42741</v>
      </c>
      <c r="J133" s="145">
        <f>IFERROR(_xll.qlIndexFixing(Index1M,$H133,TRUE,_xll.ohTrigger(RecalcTrigger,Trigger1M)),NA())</f>
        <v>1.6937907108530966E-3</v>
      </c>
      <c r="K133" s="44">
        <f>IFERROR(_xll.qlIndexFixing(Index3M,H133,TRUE,_xll.ohTrigger(RecalcTrigger,Trigger3M)),NA())</f>
        <v>2.6208115171133775E-3</v>
      </c>
      <c r="L133" s="44">
        <f>IFERROR(_xll.qlIndexFixing(Index6M,$H133,TRUE,_xll.ohTrigger(RecalcTrigger,Trigger6M)),NA())</f>
        <v>4.180016862063581E-3</v>
      </c>
      <c r="M133" s="146">
        <f>IFERROR(_xll.qlIndexFixing(Index1Y,$H133,TRUE,_xll.ohTrigger(RecalcTrigger,Trigger1Y)),NA())</f>
        <v>6.5174537734426045E-3</v>
      </c>
      <c r="N133" s="145">
        <f>IFERROR(_xll.qlIndexFixing(ONIndex1M,I133,TRUE,_xll.ohTrigger(RecalcTrigger,Trigger1M)),NA())</f>
        <v>1.7048625834977424E-3</v>
      </c>
      <c r="O133" s="44">
        <f>IFERROR(_xll.qlIndexFixing(ONIndex3M,I133,TRUE,_xll.ohTrigger(RecalcTrigger,Trigger3M)),NA())</f>
        <v>2.5796515677885732E-3</v>
      </c>
      <c r="P133" s="44">
        <f>IFERROR(_xll.qlIndexFixing(ONIndex6M,I133,TRUE,_xll.ohTrigger(RecalcTrigger,Trigger6M)),NA())</f>
        <v>3.8184409773086205E-3</v>
      </c>
      <c r="Q133" s="146">
        <f>IFERROR(_xll.qlIndexFixing(ONIndex1Y,I133,TRUE,_xll.ohTrigger(RecalcTrigger,Trigger1Y)),NA())</f>
        <v>8.0675750967810593E-3</v>
      </c>
    </row>
    <row r="134" spans="2:17" x14ac:dyDescent="0.2">
      <c r="B134" s="39" t="s">
        <v>17</v>
      </c>
      <c r="D134" s="42">
        <f>_xll.qlCalendarAdvance(Calendar,$D133,B134,"f",FALSE)</f>
        <v>42744</v>
      </c>
      <c r="E134" s="140">
        <f>_xll.qlInterestRateIndexValueDate(IndexON,D134)</f>
        <v>42744</v>
      </c>
      <c r="F134" s="156">
        <f>IFERROR(_xll.qlIndexFixing(IndexON,D134,TRUE,_xll.ohTrigger(RecalcTrigger,TriggerON)),NA())</f>
        <v>8.2217706923182199E-4</v>
      </c>
      <c r="H134" s="42">
        <f>_xll.qlCalendarAdvance(Calendar,$H133,B134,"f",FALSE)</f>
        <v>42744</v>
      </c>
      <c r="I134" s="140">
        <f>_xll.qlInterestRateIndexValueDate(Index1M,$H134)</f>
        <v>42744</v>
      </c>
      <c r="J134" s="145">
        <f>IFERROR(_xll.qlIndexFixing(Index1M,$H134,TRUE,_xll.ohTrigger(RecalcTrigger,Trigger1M)),NA())</f>
        <v>1.6863716025380859E-3</v>
      </c>
      <c r="K134" s="44">
        <f>IFERROR(_xll.qlIndexFixing(Index3M,H134,TRUE,_xll.ohTrigger(RecalcTrigger,Trigger3M)),NA())</f>
        <v>2.6211723005818378E-3</v>
      </c>
      <c r="L134" s="44">
        <f>IFERROR(_xll.qlIndexFixing(Index6M,$H134,TRUE,_xll.ohTrigger(RecalcTrigger,Trigger6M)),NA())</f>
        <v>4.1791520408355418E-3</v>
      </c>
      <c r="M134" s="146">
        <f>IFERROR(_xll.qlIndexFixing(Index1Y,$H134,TRUE,_xll.ohTrigger(RecalcTrigger,Trigger1Y)),NA())</f>
        <v>6.5051167914629282E-3</v>
      </c>
      <c r="N134" s="145">
        <f>IFERROR(_xll.qlIndexFixing(ONIndex1M,I134,TRUE,_xll.ohTrigger(RecalcTrigger,Trigger1M)),NA())</f>
        <v>1.7086532349464001E-3</v>
      </c>
      <c r="O134" s="44">
        <f>IFERROR(_xll.qlIndexFixing(ONIndex3M,I134,TRUE,_xll.ohTrigger(RecalcTrigger,Trigger3M)),NA())</f>
        <v>2.5844709579148084E-3</v>
      </c>
      <c r="P134" s="44">
        <f>IFERROR(_xll.qlIndexFixing(ONIndex6M,I134,TRUE,_xll.ohTrigger(RecalcTrigger,Trigger6M)),NA())</f>
        <v>3.8726396164801002E-3</v>
      </c>
      <c r="Q134" s="146">
        <f>IFERROR(_xll.qlIndexFixing(ONIndex1Y,I134,TRUE,_xll.ohTrigger(RecalcTrigger,Trigger1Y)),NA())</f>
        <v>8.0581277242863791E-3</v>
      </c>
    </row>
    <row r="135" spans="2:17" x14ac:dyDescent="0.2">
      <c r="B135" s="39" t="s">
        <v>17</v>
      </c>
      <c r="D135" s="42">
        <f>_xll.qlCalendarAdvance(Calendar,$D134,B135,"f",FALSE)</f>
        <v>42745</v>
      </c>
      <c r="E135" s="140">
        <f>_xll.qlInterestRateIndexValueDate(IndexON,D135)</f>
        <v>42745</v>
      </c>
      <c r="F135" s="156">
        <f>IFERROR(_xll.qlIndexFixing(IndexON,D135,TRUE,_xll.ohTrigger(RecalcTrigger,TriggerON)),NA())</f>
        <v>8.3194110289119827E-4</v>
      </c>
      <c r="H135" s="42">
        <f>_xll.qlCalendarAdvance(Calendar,$H134,B135,"f",FALSE)</f>
        <v>42745</v>
      </c>
      <c r="I135" s="140">
        <f>_xll.qlInterestRateIndexValueDate(Index1M,$H135)</f>
        <v>42745</v>
      </c>
      <c r="J135" s="145">
        <f>IFERROR(_xll.qlIndexFixing(Index1M,$H135,TRUE,_xll.ohTrigger(RecalcTrigger,Trigger1M)),NA())</f>
        <v>1.68337594598029E-3</v>
      </c>
      <c r="K135" s="44">
        <f>IFERROR(_xll.qlIndexFixing(Index3M,H135,TRUE,_xll.ohTrigger(RecalcTrigger,Trigger3M)),NA())</f>
        <v>2.6215615306766208E-3</v>
      </c>
      <c r="L135" s="44">
        <f>IFERROR(_xll.qlIndexFixing(Index6M,$H135,TRUE,_xll.ohTrigger(RecalcTrigger,Trigger6M)),NA())</f>
        <v>4.1808011214631334E-3</v>
      </c>
      <c r="M135" s="146">
        <f>IFERROR(_xll.qlIndexFixing(Index1Y,$H135,TRUE,_xll.ohTrigger(RecalcTrigger,Trigger1Y)),NA())</f>
        <v>6.5016896652332345E-3</v>
      </c>
      <c r="N135" s="145">
        <f>IFERROR(_xll.qlIndexFixing(ONIndex1M,I135,TRUE,_xll.ohTrigger(RecalcTrigger,Trigger1M)),NA())</f>
        <v>1.7100529112668017E-3</v>
      </c>
      <c r="O135" s="44">
        <f>IFERROR(_xll.qlIndexFixing(ONIndex3M,I135,TRUE,_xll.ohTrigger(RecalcTrigger,Trigger3M)),NA())</f>
        <v>2.5868024476394247E-3</v>
      </c>
      <c r="P135" s="44">
        <f>IFERROR(_xll.qlIndexFixing(ONIndex6M,I135,TRUE,_xll.ohTrigger(RecalcTrigger,Trigger6M)),NA())</f>
        <v>3.9007919252764811E-3</v>
      </c>
      <c r="Q135" s="146">
        <f>IFERROR(_xll.qlIndexFixing(ONIndex1Y,I135,TRUE,_xll.ohTrigger(RecalcTrigger,Trigger1Y)),NA())</f>
        <v>8.0520211458900981E-3</v>
      </c>
    </row>
    <row r="136" spans="2:17" x14ac:dyDescent="0.2">
      <c r="B136" s="39" t="s">
        <v>17</v>
      </c>
      <c r="D136" s="42">
        <f>_xll.qlCalendarAdvance(Calendar,$D135,B136,"f",FALSE)</f>
        <v>42746</v>
      </c>
      <c r="E136" s="140">
        <f>_xll.qlInterestRateIndexValueDate(IndexON,D136)</f>
        <v>42746</v>
      </c>
      <c r="F136" s="156">
        <f>IFERROR(_xll.qlIndexFixing(IndexON,D136,TRUE,_xll.ohTrigger(RecalcTrigger,TriggerON)),NA())</f>
        <v>8.4080602102520885E-4</v>
      </c>
      <c r="H136" s="42">
        <f>_xll.qlCalendarAdvance(Calendar,$H135,B136,"f",FALSE)</f>
        <v>42746</v>
      </c>
      <c r="I136" s="140">
        <f>_xll.qlInterestRateIndexValueDate(Index1M,$H136)</f>
        <v>42746</v>
      </c>
      <c r="J136" s="145">
        <f>IFERROR(_xll.qlIndexFixing(Index1M,$H136,TRUE,_xll.ohTrigger(RecalcTrigger,Trigger1M)),NA())</f>
        <v>1.6754005316123941E-3</v>
      </c>
      <c r="K136" s="44">
        <f>IFERROR(_xll.qlIndexFixing(Index3M,H136,TRUE,_xll.ohTrigger(RecalcTrigger,Trigger3M)),NA())</f>
        <v>2.6216497532426759E-3</v>
      </c>
      <c r="L136" s="44">
        <f>IFERROR(_xll.qlIndexFixing(Index6M,$H136,TRUE,_xll.ohTrigger(RecalcTrigger,Trigger6M)),NA())</f>
        <v>4.1811394661793551E-3</v>
      </c>
      <c r="M136" s="146">
        <f>IFERROR(_xll.qlIndexFixing(Index1Y,$H136,TRUE,_xll.ohTrigger(RecalcTrigger,Trigger1Y)),NA())</f>
        <v>6.4983803772387105E-3</v>
      </c>
      <c r="N136" s="145">
        <f>IFERROR(_xll.qlIndexFixing(ONIndex1M,I136,TRUE,_xll.ohTrigger(RecalcTrigger,Trigger1M)),NA())</f>
        <v>1.711152808984151E-3</v>
      </c>
      <c r="O136" s="44">
        <f>IFERROR(_xll.qlIndexFixing(ONIndex3M,I136,TRUE,_xll.ohTrigger(RecalcTrigger,Trigger3M)),NA())</f>
        <v>2.5890815447526805E-3</v>
      </c>
      <c r="P136" s="44">
        <f>IFERROR(_xll.qlIndexFixing(ONIndex6M,I136,TRUE,_xll.ohTrigger(RecalcTrigger,Trigger6M)),NA())</f>
        <v>3.9295640441772139E-3</v>
      </c>
      <c r="Q136" s="146">
        <f>IFERROR(_xll.qlIndexFixing(ONIndex1Y,I136,TRUE,_xll.ohTrigger(RecalcTrigger,Trigger1Y)),NA())</f>
        <v>8.0450313389845984E-3</v>
      </c>
    </row>
    <row r="137" spans="2:17" x14ac:dyDescent="0.2">
      <c r="B137" s="39" t="s">
        <v>17</v>
      </c>
      <c r="D137" s="42">
        <f>_xll.qlCalendarAdvance(Calendar,$D136,B137,"f",FALSE)</f>
        <v>42747</v>
      </c>
      <c r="E137" s="140">
        <f>_xll.qlInterestRateIndexValueDate(IndexON,D137)</f>
        <v>42747</v>
      </c>
      <c r="F137" s="156">
        <f>IFERROR(_xll.qlIndexFixing(IndexON,D137,TRUE,_xll.ohTrigger(RecalcTrigger,TriggerON)),NA())</f>
        <v>8.4877182339071489E-4</v>
      </c>
      <c r="H137" s="42">
        <f>_xll.qlCalendarAdvance(Calendar,$H136,B137,"f",FALSE)</f>
        <v>42747</v>
      </c>
      <c r="I137" s="140">
        <f>_xll.qlInterestRateIndexValueDate(Index1M,$H137)</f>
        <v>42747</v>
      </c>
      <c r="J137" s="145">
        <f>IFERROR(_xll.qlIndexFixing(Index1M,$H137,TRUE,_xll.ohTrigger(RecalcTrigger,Trigger1M)),NA())</f>
        <v>1.6742754237895202E-3</v>
      </c>
      <c r="K137" s="44">
        <f>IFERROR(_xll.qlIndexFixing(Index3M,H137,TRUE,_xll.ohTrigger(RecalcTrigger,Trigger3M)),NA())</f>
        <v>2.621699601770759E-3</v>
      </c>
      <c r="L137" s="44">
        <f>IFERROR(_xll.qlIndexFixing(Index6M,$H137,TRUE,_xll.ohTrigger(RecalcTrigger,Trigger6M)),NA())</f>
        <v>4.1815199536787322E-3</v>
      </c>
      <c r="M137" s="146">
        <f>IFERROR(_xll.qlIndexFixing(Index1Y,$H137,TRUE,_xll.ohTrigger(RecalcTrigger,Trigger1Y)),NA())</f>
        <v>6.4951891114837235E-3</v>
      </c>
      <c r="N137" s="145">
        <f>IFERROR(_xll.qlIndexFixing(ONIndex1M,I137,TRUE,_xll.ohTrigger(RecalcTrigger,Trigger1M)),NA())</f>
        <v>1.711952928098448E-3</v>
      </c>
      <c r="O137" s="44">
        <f>IFERROR(_xll.qlIndexFixing(ONIndex3M,I137,TRUE,_xll.ohTrigger(RecalcTrigger,Trigger3M)),NA())</f>
        <v>2.5913082491735295E-3</v>
      </c>
      <c r="P137" s="44">
        <f>IFERROR(_xll.qlIndexFixing(ONIndex6M,I137,TRUE,_xll.ohTrigger(RecalcTrigger,Trigger6M)),NA())</f>
        <v>3.9589559735064839E-3</v>
      </c>
      <c r="Q137" s="146">
        <f>IFERROR(_xll.qlIndexFixing(ONIndex1Y,I137,TRUE,_xll.ohTrigger(RecalcTrigger,Trigger1Y)),NA())</f>
        <v>8.0371583037319727E-3</v>
      </c>
    </row>
    <row r="138" spans="2:17" x14ac:dyDescent="0.2">
      <c r="B138" s="39" t="s">
        <v>17</v>
      </c>
      <c r="D138" s="42">
        <f>_xll.qlCalendarAdvance(Calendar,$D137,B138,"f",FALSE)</f>
        <v>42748</v>
      </c>
      <c r="E138" s="140">
        <f>_xll.qlInterestRateIndexValueDate(IndexON,D138)</f>
        <v>42748</v>
      </c>
      <c r="F138" s="156">
        <f>IFERROR(_xll.qlIndexFixing(IndexON,D138,TRUE,_xll.ohTrigger(RecalcTrigger,TriggerON)),NA())</f>
        <v>8.6170840957855443E-4</v>
      </c>
      <c r="H138" s="42">
        <f>_xll.qlCalendarAdvance(Calendar,$H137,B138,"f",FALSE)</f>
        <v>42748</v>
      </c>
      <c r="I138" s="140">
        <f>_xll.qlInterestRateIndexValueDate(Index1M,$H138)</f>
        <v>42748</v>
      </c>
      <c r="J138" s="145">
        <f>IFERROR(_xll.qlIndexFixing(Index1M,$H138,TRUE,_xll.ohTrigger(RecalcTrigger,Trigger1M)),NA())</f>
        <v>1.6730521733381871E-3</v>
      </c>
      <c r="K138" s="44">
        <f>IFERROR(_xll.qlIndexFixing(Index3M,H138,TRUE,_xll.ohTrigger(RecalcTrigger,Trigger3M)),NA())</f>
        <v>2.6217117454068804E-3</v>
      </c>
      <c r="L138" s="44">
        <f>IFERROR(_xll.qlIndexFixing(Index6M,$H138,TRUE,_xll.ohTrigger(RecalcTrigger,Trigger6M)),NA())</f>
        <v>4.1819351993774489E-3</v>
      </c>
      <c r="M138" s="146">
        <f>IFERROR(_xll.qlIndexFixing(Index1Y,$H138,TRUE,_xll.ohTrigger(RecalcTrigger,Trigger1Y)),NA())</f>
        <v>6.4949868105332771E-3</v>
      </c>
      <c r="N138" s="145">
        <f>IFERROR(_xll.qlIndexFixing(ONIndex1M,I138,TRUE,_xll.ohTrigger(RecalcTrigger,Trigger1M)),NA())</f>
        <v>1.7125619396503775E-3</v>
      </c>
      <c r="O138" s="44">
        <f>IFERROR(_xll.qlIndexFixing(ONIndex3M,I138,TRUE,_xll.ohTrigger(RecalcTrigger,Trigger3M)),NA())</f>
        <v>2.5956054736194409E-3</v>
      </c>
      <c r="P138" s="44">
        <f>IFERROR(_xll.qlIndexFixing(ONIndex6M,I138,TRUE,_xll.ohTrigger(RecalcTrigger,Trigger6M)),NA())</f>
        <v>4.0198501372149904E-3</v>
      </c>
      <c r="Q138" s="146">
        <f>IFERROR(_xll.qlIndexFixing(ONIndex1Y,I138,TRUE,_xll.ohTrigger(RecalcTrigger,Trigger1Y)),NA())</f>
        <v>8.018644293124785E-3</v>
      </c>
    </row>
    <row r="139" spans="2:17" x14ac:dyDescent="0.2">
      <c r="B139" s="39" t="s">
        <v>17</v>
      </c>
      <c r="D139" s="42">
        <f>_xll.qlCalendarAdvance(Calendar,$D138,B139,"f",FALSE)</f>
        <v>42751</v>
      </c>
      <c r="E139" s="140">
        <f>_xll.qlInterestRateIndexValueDate(IndexON,D139)</f>
        <v>42751</v>
      </c>
      <c r="F139" s="156">
        <f>IFERROR(_xll.qlIndexFixing(IndexON,D139,TRUE,_xll.ohTrigger(RecalcTrigger,TriggerON)),NA())</f>
        <v>8.7164387419513822E-4</v>
      </c>
      <c r="H139" s="42">
        <f>_xll.qlCalendarAdvance(Calendar,$H138,B139,"f",FALSE)</f>
        <v>42751</v>
      </c>
      <c r="I139" s="140">
        <f>_xll.qlInterestRateIndexValueDate(Index1M,$H139)</f>
        <v>42751</v>
      </c>
      <c r="J139" s="145">
        <f>IFERROR(_xll.qlIndexFixing(Index1M,$H139,TRUE,_xll.ohTrigger(RecalcTrigger,Trigger1M)),NA())</f>
        <v>1.6610697835373056E-3</v>
      </c>
      <c r="K139" s="44">
        <f>IFERROR(_xll.qlIndexFixing(Index3M,H139,TRUE,_xll.ohTrigger(RecalcTrigger,Trigger3M)),NA())</f>
        <v>2.6208201662547316E-3</v>
      </c>
      <c r="L139" s="44">
        <f>IFERROR(_xll.qlIndexFixing(Index6M,$H139,TRUE,_xll.ohTrigger(RecalcTrigger,Trigger6M)),NA())</f>
        <v>4.183287260045741E-3</v>
      </c>
      <c r="M139" s="146">
        <f>IFERROR(_xll.qlIndexFixing(Index1Y,$H139,TRUE,_xll.ohTrigger(RecalcTrigger,Trigger1Y)),NA())</f>
        <v>6.4836079523251655E-3</v>
      </c>
      <c r="N139" s="145">
        <f>IFERROR(_xll.qlIndexFixing(ONIndex1M,I139,TRUE,_xll.ohTrigger(RecalcTrigger,Trigger1M)),NA())</f>
        <v>1.7121556187682518E-3</v>
      </c>
      <c r="O139" s="44">
        <f>IFERROR(_xll.qlIndexFixing(ONIndex3M,I139,TRUE,_xll.ohTrigger(RecalcTrigger,Trigger3M)),NA())</f>
        <v>2.5996911403380896E-3</v>
      </c>
      <c r="P139" s="44">
        <f>IFERROR(_xll.qlIndexFixing(ONIndex6M,I139,TRUE,_xll.ohTrigger(RecalcTrigger,Trigger6M)),NA())</f>
        <v>4.0827217967298601E-3</v>
      </c>
      <c r="Q139" s="146">
        <f>IFERROR(_xll.qlIndexFixing(ONIndex1Y,I139,TRUE,_xll.ohTrigger(RecalcTrigger,Trigger1Y)),NA())</f>
        <v>7.9968338802227645E-3</v>
      </c>
    </row>
    <row r="140" spans="2:17" x14ac:dyDescent="0.2">
      <c r="B140" s="39" t="s">
        <v>17</v>
      </c>
      <c r="D140" s="42">
        <f>_xll.qlCalendarAdvance(Calendar,$D139,B140,"f",FALSE)</f>
        <v>42752</v>
      </c>
      <c r="E140" s="140">
        <f>_xll.qlInterestRateIndexValueDate(IndexON,D140)</f>
        <v>42752</v>
      </c>
      <c r="F140" s="156">
        <f>IFERROR(_xll.qlIndexFixing(IndexON,D140,TRUE,_xll.ohTrigger(RecalcTrigger,TriggerON)),NA())</f>
        <v>8.7511409715079758E-4</v>
      </c>
      <c r="H140" s="42">
        <f>_xll.qlCalendarAdvance(Calendar,$H139,B140,"f",FALSE)</f>
        <v>42752</v>
      </c>
      <c r="I140" s="140">
        <f>_xll.qlInterestRateIndexValueDate(Index1M,$H140)</f>
        <v>42752</v>
      </c>
      <c r="J140" s="145">
        <f>IFERROR(_xll.qlIndexFixing(Index1M,$H140,TRUE,_xll.ohTrigger(RecalcTrigger,Trigger1M)),NA())</f>
        <v>1.6567840912965375E-3</v>
      </c>
      <c r="K140" s="44">
        <f>IFERROR(_xll.qlIndexFixing(Index3M,H140,TRUE,_xll.ohTrigger(RecalcTrigger,Trigger3M)),NA())</f>
        <v>2.6210336851933665E-3</v>
      </c>
      <c r="L140" s="44">
        <f>IFERROR(_xll.qlIndexFixing(Index6M,$H140,TRUE,_xll.ohTrigger(RecalcTrigger,Trigger6M)),NA())</f>
        <v>4.1837960723254972E-3</v>
      </c>
      <c r="M140" s="146">
        <f>IFERROR(_xll.qlIndexFixing(Index1Y,$H140,TRUE,_xll.ohTrigger(RecalcTrigger,Trigger1Y)),NA())</f>
        <v>6.4810095592133798E-3</v>
      </c>
      <c r="N140" s="145">
        <f>IFERROR(_xll.qlIndexFixing(ONIndex1M,I140,TRUE,_xll.ohTrigger(RecalcTrigger,Trigger1M)),NA())</f>
        <v>1.7114568450293799E-3</v>
      </c>
      <c r="O140" s="44">
        <f>IFERROR(_xll.qlIndexFixing(ONIndex3M,I140,TRUE,_xll.ohTrigger(RecalcTrigger,Trigger3M)),NA())</f>
        <v>2.6016558814589974E-3</v>
      </c>
      <c r="P140" s="44">
        <f>IFERROR(_xll.qlIndexFixing(ONIndex6M,I140,TRUE,_xll.ohTrigger(RecalcTrigger,Trigger6M)),NA())</f>
        <v>4.1152127799037874E-3</v>
      </c>
      <c r="Q140" s="146">
        <f>IFERROR(_xll.qlIndexFixing(ONIndex1Y,I140,TRUE,_xll.ohTrigger(RecalcTrigger,Trigger1Y)),NA())</f>
        <v>7.9845447040449713E-3</v>
      </c>
    </row>
    <row r="141" spans="2:17" x14ac:dyDescent="0.2">
      <c r="B141" s="39" t="s">
        <v>17</v>
      </c>
      <c r="D141" s="42">
        <f>_xll.qlCalendarAdvance(Calendar,$D140,B141,"f",FALSE)</f>
        <v>42753</v>
      </c>
      <c r="E141" s="140">
        <f>_xll.qlInterestRateIndexValueDate(IndexON,D141)</f>
        <v>42753</v>
      </c>
      <c r="F141" s="156">
        <f>IFERROR(_xll.qlIndexFixing(IndexON,D141,TRUE,_xll.ohTrigger(RecalcTrigger,TriggerON)),NA())</f>
        <v>8.7768520401376726E-4</v>
      </c>
      <c r="H141" s="42">
        <f>_xll.qlCalendarAdvance(Calendar,$H140,B141,"f",FALSE)</f>
        <v>42753</v>
      </c>
      <c r="I141" s="140">
        <f>_xll.qlInterestRateIndexValueDate(Index1M,$H141)</f>
        <v>42753</v>
      </c>
      <c r="J141" s="145">
        <f>IFERROR(_xll.qlIndexFixing(Index1M,$H141,TRUE,_xll.ohTrigger(RecalcTrigger,Trigger1M)),NA())</f>
        <v>1.6473299533631917E-3</v>
      </c>
      <c r="K141" s="44">
        <f>IFERROR(_xll.qlIndexFixing(Index3M,H141,TRUE,_xll.ohTrigger(RecalcTrigger,Trigger3M)),NA())</f>
        <v>2.6212303104543961E-3</v>
      </c>
      <c r="L141" s="44">
        <f>IFERROR(_xll.qlIndexFixing(Index6M,$H141,TRUE,_xll.ohTrigger(RecalcTrigger,Trigger6M)),NA())</f>
        <v>4.1842743400867972E-3</v>
      </c>
      <c r="M141" s="146">
        <f>IFERROR(_xll.qlIndexFixing(Index1Y,$H141,TRUE,_xll.ohTrigger(RecalcTrigger,Trigger1Y)),NA())</f>
        <v>6.4785302931977817E-3</v>
      </c>
      <c r="N141" s="145">
        <f>IFERROR(_xll.qlIndexFixing(ONIndex1M,I141,TRUE,_xll.ohTrigger(RecalcTrigger,Trigger1M)),NA())</f>
        <v>1.7104582926064094E-3</v>
      </c>
      <c r="O141" s="44">
        <f>IFERROR(_xll.qlIndexFixing(ONIndex3M,I141,TRUE,_xll.ohTrigger(RecalcTrigger,Trigger3M)),NA())</f>
        <v>2.6035682299685448E-3</v>
      </c>
      <c r="P141" s="44">
        <f>IFERROR(_xll.qlIndexFixing(ONIndex6M,I141,TRUE,_xll.ohTrigger(RecalcTrigger,Trigger6M)),NA())</f>
        <v>4.1483235743167146E-3</v>
      </c>
      <c r="Q141" s="146">
        <f>IFERROR(_xll.qlIndexFixing(ONIndex1Y,I141,TRUE,_xll.ohTrigger(RecalcTrigger,Trigger1Y)),NA())</f>
        <v>7.9713722999252834E-3</v>
      </c>
    </row>
    <row r="142" spans="2:17" x14ac:dyDescent="0.2">
      <c r="B142" s="39" t="s">
        <v>17</v>
      </c>
      <c r="D142" s="42">
        <f>_xll.qlCalendarAdvance(Calendar,$D141,B142,"f",FALSE)</f>
        <v>42754</v>
      </c>
      <c r="E142" s="140">
        <f>_xll.qlInterestRateIndexValueDate(IndexON,D142)</f>
        <v>42754</v>
      </c>
      <c r="F142" s="156">
        <f>IFERROR(_xll.qlIndexFixing(IndexON,D142,TRUE,_xll.ohTrigger(RecalcTrigger,TriggerON)),NA())</f>
        <v>8.7935719494613984E-4</v>
      </c>
      <c r="H142" s="42">
        <f>_xll.qlCalendarAdvance(Calendar,$H141,B142,"f",FALSE)</f>
        <v>42754</v>
      </c>
      <c r="I142" s="140">
        <f>_xll.qlInterestRateIndexValueDate(Index1M,$H142)</f>
        <v>42754</v>
      </c>
      <c r="J142" s="145">
        <f>IFERROR(_xll.qlIndexFixing(Index1M,$H142,TRUE,_xll.ohTrigger(RecalcTrigger,Trigger1M)),NA())</f>
        <v>1.645349482345404E-3</v>
      </c>
      <c r="K142" s="44">
        <f>IFERROR(_xll.qlIndexFixing(Index3M,H142,TRUE,_xll.ohTrigger(RecalcTrigger,Trigger3M)),NA())</f>
        <v>2.6210302768959132E-3</v>
      </c>
      <c r="L142" s="44">
        <f>IFERROR(_xll.qlIndexFixing(Index6M,$H142,TRUE,_xll.ohTrigger(RecalcTrigger,Trigger6M)),NA())</f>
        <v>4.1847430584299105E-3</v>
      </c>
      <c r="M142" s="146">
        <f>IFERROR(_xll.qlIndexFixing(Index1Y,$H142,TRUE,_xll.ohTrigger(RecalcTrigger,Trigger1Y)),NA())</f>
        <v>6.4761703385614044E-3</v>
      </c>
      <c r="N142" s="145">
        <f>IFERROR(_xll.qlIndexFixing(ONIndex1M,I142,TRUE,_xll.ohTrigger(RecalcTrigger,Trigger1M)),NA())</f>
        <v>1.7091599616614328E-3</v>
      </c>
      <c r="O142" s="44">
        <f>IFERROR(_xll.qlIndexFixing(ONIndex3M,I142,TRUE,_xll.ohTrigger(RecalcTrigger,Trigger3M)),NA())</f>
        <v>2.6054281857046391E-3</v>
      </c>
      <c r="P142" s="44">
        <f>IFERROR(_xll.qlIndexFixing(ONIndex6M,I142,TRUE,_xll.ohTrigger(RecalcTrigger,Trigger6M)),NA())</f>
        <v>4.1820541801307343E-3</v>
      </c>
      <c r="Q142" s="146">
        <f>IFERROR(_xll.qlIndexFixing(ONIndex1Y,I142,TRUE,_xll.ohTrigger(RecalcTrigger,Trigger1Y)),NA())</f>
        <v>7.9573166679447471E-3</v>
      </c>
    </row>
    <row r="143" spans="2:17" x14ac:dyDescent="0.2">
      <c r="B143" s="39" t="s">
        <v>17</v>
      </c>
      <c r="D143" s="42">
        <f>_xll.qlCalendarAdvance(Calendar,$D142,B143,"f",FALSE)</f>
        <v>42755</v>
      </c>
      <c r="E143" s="140">
        <f>_xll.qlInterestRateIndexValueDate(IndexON,D143)</f>
        <v>42755</v>
      </c>
      <c r="F143" s="156">
        <f>IFERROR(_xll.qlIndexFixing(IndexON,D143,TRUE,_xll.ohTrigger(RecalcTrigger,TriggerON)),NA())</f>
        <v>8.7970624350138438E-4</v>
      </c>
      <c r="H143" s="42">
        <f>_xll.qlCalendarAdvance(Calendar,$H142,B143,"f",FALSE)</f>
        <v>42755</v>
      </c>
      <c r="I143" s="140">
        <f>_xll.qlInterestRateIndexValueDate(Index1M,$H143)</f>
        <v>42755</v>
      </c>
      <c r="J143" s="145">
        <f>IFERROR(_xll.qlIndexFixing(Index1M,$H143,TRUE,_xll.ohTrigger(RecalcTrigger,Trigger1M)),NA())</f>
        <v>1.6432833848973657E-3</v>
      </c>
      <c r="K143" s="44">
        <f>IFERROR(_xll.qlIndexFixing(Index3M,H143,TRUE,_xll.ohTrigger(RecalcTrigger,Trigger3M)),NA())</f>
        <v>2.6207972225062623E-3</v>
      </c>
      <c r="L143" s="44">
        <f>IFERROR(_xll.qlIndexFixing(Index6M,$H143,TRUE,_xll.ohTrigger(RecalcTrigger,Trigger6M)),NA())</f>
        <v>4.1851948427271395E-3</v>
      </c>
      <c r="M143" s="146">
        <f>IFERROR(_xll.qlIndexFixing(Index1Y,$H143,TRUE,_xll.ohTrigger(RecalcTrigger,Trigger1Y)),NA())</f>
        <v>6.4780702019251431E-3</v>
      </c>
      <c r="N143" s="145">
        <f>IFERROR(_xll.qlIndexFixing(ONIndex1M,I143,TRUE,_xll.ohTrigger(RecalcTrigger,Trigger1M)),NA())</f>
        <v>1.705572007528374E-3</v>
      </c>
      <c r="O143" s="44">
        <f>IFERROR(_xll.qlIndexFixing(ONIndex3M,I143,TRUE,_xll.ohTrigger(RecalcTrigger,Trigger3M)),NA())</f>
        <v>2.6089921038071249E-3</v>
      </c>
      <c r="P143" s="44">
        <f>IFERROR(_xll.qlIndexFixing(ONIndex6M,I143,TRUE,_xll.ohTrigger(RecalcTrigger,Trigger6M)),NA())</f>
        <v>4.2516309530382657E-3</v>
      </c>
      <c r="Q143" s="146">
        <f>IFERROR(_xll.qlIndexFixing(ONIndex1Y,I143,TRUE,_xll.ohTrigger(RecalcTrigger,Trigger1Y)),NA())</f>
        <v>7.9264334377186323E-3</v>
      </c>
    </row>
    <row r="144" spans="2:17" x14ac:dyDescent="0.2">
      <c r="B144" s="39" t="s">
        <v>17</v>
      </c>
      <c r="D144" s="42">
        <f>_xll.qlCalendarAdvance(Calendar,$D143,B144,"f",FALSE)</f>
        <v>42758</v>
      </c>
      <c r="E144" s="140">
        <f>_xll.qlInterestRateIndexValueDate(IndexON,D144)</f>
        <v>42758</v>
      </c>
      <c r="F144" s="156">
        <f>IFERROR(_xll.qlIndexFixing(IndexON,D144,TRUE,_xll.ohTrigger(RecalcTrigger,TriggerON)),NA())</f>
        <v>8.7705399823501118E-4</v>
      </c>
      <c r="H144" s="42">
        <f>_xll.qlCalendarAdvance(Calendar,$H143,B144,"f",FALSE)</f>
        <v>42758</v>
      </c>
      <c r="I144" s="140">
        <f>_xll.qlInterestRateIndexValueDate(Index1M,$H144)</f>
        <v>42758</v>
      </c>
      <c r="J144" s="145">
        <f>IFERROR(_xll.qlIndexFixing(Index1M,$H144,TRUE,_xll.ohTrigger(RecalcTrigger,Trigger1M)),NA())</f>
        <v>1.6291638187163867E-3</v>
      </c>
      <c r="K144" s="44">
        <f>IFERROR(_xll.qlIndexFixing(Index3M,H144,TRUE,_xll.ohTrigger(RecalcTrigger,Trigger3M)),NA())</f>
        <v>2.6194875561773284E-3</v>
      </c>
      <c r="L144" s="44">
        <f>IFERROR(_xll.qlIndexFixing(Index6M,$H144,TRUE,_xll.ohTrigger(RecalcTrigger,Trigger6M)),NA())</f>
        <v>4.1874842064960416E-3</v>
      </c>
      <c r="M144" s="146">
        <f>IFERROR(_xll.qlIndexFixing(Index1Y,$H144,TRUE,_xll.ohTrigger(RecalcTrigger,Trigger1Y)),NA())</f>
        <v>6.4679273208931853E-3</v>
      </c>
      <c r="N144" s="145">
        <f>IFERROR(_xll.qlIndexFixing(ONIndex1M,I144,TRUE,_xll.ohTrigger(RecalcTrigger,Trigger1M)),NA())</f>
        <v>1.7009688520130961E-3</v>
      </c>
      <c r="O144" s="44">
        <f>IFERROR(_xll.qlIndexFixing(ONIndex3M,I144,TRUE,_xll.ohTrigger(RecalcTrigger,Trigger3M)),NA())</f>
        <v>2.6123440823733191E-3</v>
      </c>
      <c r="P144" s="44">
        <f>IFERROR(_xll.qlIndexFixing(ONIndex6M,I144,TRUE,_xll.ohTrigger(RecalcTrigger,Trigger6M)),NA())</f>
        <v>4.3231747213690053E-3</v>
      </c>
      <c r="Q144" s="146">
        <f>IFERROR(_xll.qlIndexFixing(ONIndex1Y,I144,TRUE,_xll.ohTrigger(RecalcTrigger,Trigger1Y)),NA())</f>
        <v>7.8922618637644604E-3</v>
      </c>
    </row>
    <row r="145" spans="2:17" x14ac:dyDescent="0.2">
      <c r="B145" s="39" t="s">
        <v>17</v>
      </c>
      <c r="D145" s="42">
        <f>_xll.qlCalendarAdvance(Calendar,$D144,B145,"f",FALSE)</f>
        <v>42759</v>
      </c>
      <c r="E145" s="140">
        <f>_xll.qlInterestRateIndexValueDate(IndexON,D145)</f>
        <v>42759</v>
      </c>
      <c r="F145" s="156">
        <f>IFERROR(_xll.qlIndexFixing(IndexON,D145,TRUE,_xll.ohTrigger(RecalcTrigger,TriggerON)),NA())</f>
        <v>8.7423040902812055E-4</v>
      </c>
      <c r="H145" s="42">
        <f>_xll.qlCalendarAdvance(Calendar,$H144,B145,"f",FALSE)</f>
        <v>42759</v>
      </c>
      <c r="I145" s="140">
        <f>_xll.qlInterestRateIndexValueDate(Index1M,$H145)</f>
        <v>42759</v>
      </c>
      <c r="J145" s="145">
        <f>IFERROR(_xll.qlIndexFixing(Index1M,$H145,TRUE,_xll.ohTrigger(RecalcTrigger,Trigger1M)),NA())</f>
        <v>1.624396790857087E-3</v>
      </c>
      <c r="K145" s="44">
        <f>IFERROR(_xll.qlIndexFixing(Index3M,H145,TRUE,_xll.ohTrigger(RecalcTrigger,Trigger3M)),NA())</f>
        <v>2.6195481797209753E-3</v>
      </c>
      <c r="L145" s="44">
        <f>IFERROR(_xll.qlIndexFixing(Index6M,$H145,TRUE,_xll.ohTrigger(RecalcTrigger,Trigger6M)),NA())</f>
        <v>4.186684946730421E-3</v>
      </c>
      <c r="M145" s="146">
        <f>IFERROR(_xll.qlIndexFixing(Index1Y,$H145,TRUE,_xll.ohTrigger(RecalcTrigger,Trigger1Y)),NA())</f>
        <v>6.4661666888270464E-3</v>
      </c>
      <c r="N145" s="145">
        <f>IFERROR(_xll.qlIndexFixing(ONIndex1M,I145,TRUE,_xll.ohTrigger(RecalcTrigger,Trigger1M)),NA())</f>
        <v>1.6981716282149506E-3</v>
      </c>
      <c r="O145" s="44">
        <f>IFERROR(_xll.qlIndexFixing(ONIndex3M,I145,TRUE,_xll.ohTrigger(RecalcTrigger,Trigger3M)),NA())</f>
        <v>2.6139420748094722E-3</v>
      </c>
      <c r="P145" s="44">
        <f>IFERROR(_xll.qlIndexFixing(ONIndex6M,I145,TRUE,_xll.ohTrigger(RecalcTrigger,Trigger6M)),NA())</f>
        <v>4.3600043870251071E-3</v>
      </c>
      <c r="Q145" s="146">
        <f>IFERROR(_xll.qlIndexFixing(ONIndex1Y,I145,TRUE,_xll.ohTrigger(RecalcTrigger,Trigger1Y)),NA())</f>
        <v>7.8737900942627004E-3</v>
      </c>
    </row>
    <row r="146" spans="2:17" x14ac:dyDescent="0.2">
      <c r="B146" s="39" t="s">
        <v>17</v>
      </c>
      <c r="D146" s="42">
        <f>_xll.qlCalendarAdvance(Calendar,$D145,B146,"f",FALSE)</f>
        <v>42760</v>
      </c>
      <c r="E146" s="140">
        <f>_xll.qlInterestRateIndexValueDate(IndexON,D146)</f>
        <v>42760</v>
      </c>
      <c r="F146" s="156">
        <f>IFERROR(_xll.qlIndexFixing(IndexON,D146,TRUE,_xll.ohTrigger(RecalcTrigger,TriggerON)),NA())</f>
        <v>8.7050770380958653E-4</v>
      </c>
      <c r="H146" s="42">
        <f>_xll.qlCalendarAdvance(Calendar,$H145,B146,"f",FALSE)</f>
        <v>42760</v>
      </c>
      <c r="I146" s="140">
        <f>_xll.qlInterestRateIndexValueDate(Index1M,$H146)</f>
        <v>42760</v>
      </c>
      <c r="J146" s="145">
        <f>IFERROR(_xll.qlIndexFixing(Index1M,$H146,TRUE,_xll.ohTrigger(RecalcTrigger,Trigger1M)),NA())</f>
        <v>1.6152038200431624E-3</v>
      </c>
      <c r="K146" s="44">
        <f>IFERROR(_xll.qlIndexFixing(Index3M,H146,TRUE,_xll.ohTrigger(RecalcTrigger,Trigger3M)),NA())</f>
        <v>2.6191600584980121E-3</v>
      </c>
      <c r="L146" s="44">
        <f>IFERROR(_xll.qlIndexFixing(Index6M,$H146,TRUE,_xll.ohTrigger(RecalcTrigger,Trigger6M)),NA())</f>
        <v>4.1869412912166424E-3</v>
      </c>
      <c r="M146" s="146">
        <f>IFERROR(_xll.qlIndexFixing(Index1Y,$H146,TRUE,_xll.ohTrigger(RecalcTrigger,Trigger1Y)),NA())</f>
        <v>6.4645264746994169E-3</v>
      </c>
      <c r="N146" s="145">
        <f>IFERROR(_xll.qlIndexFixing(ONIndex1M,I146,TRUE,_xll.ohTrigger(RecalcTrigger,Trigger1M)),NA())</f>
        <v>1.6950746258137528E-3</v>
      </c>
      <c r="O146" s="44">
        <f>IFERROR(_xll.qlIndexFixing(ONIndex3M,I146,TRUE,_xll.ohTrigger(RecalcTrigger,Trigger3M)),NA())</f>
        <v>2.6154876746342648E-3</v>
      </c>
      <c r="P146" s="44">
        <f>IFERROR(_xll.qlIndexFixing(ONIndex6M,I146,TRUE,_xll.ohTrigger(RecalcTrigger,Trigger6M)),NA())</f>
        <v>4.397453865135903E-3</v>
      </c>
      <c r="Q146" s="146">
        <f>IFERROR(_xll.qlIndexFixing(ONIndex1Y,I146,TRUE,_xll.ohTrigger(RecalcTrigger,Trigger1Y)),NA())</f>
        <v>7.8544350975484623E-3</v>
      </c>
    </row>
    <row r="147" spans="2:17" x14ac:dyDescent="0.2">
      <c r="B147" s="39" t="s">
        <v>17</v>
      </c>
      <c r="D147" s="42">
        <f>_xll.qlCalendarAdvance(Calendar,$D146,B147,"f",FALSE)</f>
        <v>42761</v>
      </c>
      <c r="E147" s="140">
        <f>_xll.qlInterestRateIndexValueDate(IndexON,D147)</f>
        <v>42761</v>
      </c>
      <c r="F147" s="156">
        <f>IFERROR(_xll.qlIndexFixing(IndexON,D147,TRUE,_xll.ohTrigger(RecalcTrigger,TriggerON)),NA())</f>
        <v>8.6588588266045541E-4</v>
      </c>
      <c r="H147" s="42">
        <f>_xll.qlCalendarAdvance(Calendar,$H146,B147,"f",FALSE)</f>
        <v>42761</v>
      </c>
      <c r="I147" s="140">
        <f>_xll.qlInterestRateIndexValueDate(Index1M,$H147)</f>
        <v>42761</v>
      </c>
      <c r="J147" s="145">
        <f>IFERROR(_xll.qlIndexFixing(Index1M,$H147,TRUE,_xll.ohTrigger(RecalcTrigger,Trigger1M)),NA())</f>
        <v>1.6127003679165461E-3</v>
      </c>
      <c r="K147" s="44">
        <f>IFERROR(_xll.qlIndexFixing(Index3M,H147,TRUE,_xll.ohTrigger(RecalcTrigger,Trigger3M)),NA())</f>
        <v>2.6187429313775752E-3</v>
      </c>
      <c r="L147" s="44">
        <f>IFERROR(_xll.qlIndexFixing(Index6M,$H147,TRUE,_xll.ohTrigger(RecalcTrigger,Trigger6M)),NA())</f>
        <v>4.1871363938025836E-3</v>
      </c>
      <c r="M147" s="146">
        <f>IFERROR(_xll.qlIndexFixing(Index1Y,$H147,TRUE,_xll.ohTrigger(RecalcTrigger,Trigger1Y)),NA())</f>
        <v>6.4630068630822102E-3</v>
      </c>
      <c r="N147" s="145">
        <f>IFERROR(_xll.qlIndexFixing(ONIndex1M,I147,TRUE,_xll.ohTrigger(RecalcTrigger,Trigger1M)),NA())</f>
        <v>1.691677844890549E-3</v>
      </c>
      <c r="O147" s="44">
        <f>IFERROR(_xll.qlIndexFixing(ONIndex3M,I147,TRUE,_xll.ohTrigger(RecalcTrigger,Trigger3M)),NA())</f>
        <v>2.6169808818476969E-3</v>
      </c>
      <c r="P147" s="44">
        <f>IFERROR(_xll.qlIndexFixing(ONIndex6M,I147,TRUE,_xll.ohTrigger(RecalcTrigger,Trigger6M)),NA())</f>
        <v>4.4355231560255781E-3</v>
      </c>
      <c r="Q147" s="146">
        <f>IFERROR(_xll.qlIndexFixing(ONIndex1Y,I147,TRUE,_xll.ohTrigger(RecalcTrigger,Trigger1Y)),NA())</f>
        <v>7.8341968738648848E-3</v>
      </c>
    </row>
    <row r="148" spans="2:17" x14ac:dyDescent="0.2">
      <c r="B148" s="39" t="s">
        <v>17</v>
      </c>
      <c r="D148" s="42">
        <f>_xll.qlCalendarAdvance(Calendar,$D147,B148,"f",FALSE)</f>
        <v>42762</v>
      </c>
      <c r="E148" s="140">
        <f>_xll.qlInterestRateIndexValueDate(IndexON,D148)</f>
        <v>42762</v>
      </c>
      <c r="F148" s="156">
        <f>IFERROR(_xll.qlIndexFixing(IndexON,D148,TRUE,_xll.ohTrigger(RecalcTrigger,TriggerON)),NA())</f>
        <v>8.5364718378129944E-4</v>
      </c>
      <c r="H148" s="42">
        <f>_xll.qlCalendarAdvance(Calendar,$H147,B148,"f",FALSE)</f>
        <v>42762</v>
      </c>
      <c r="I148" s="140">
        <f>_xll.qlInterestRateIndexValueDate(Index1M,$H148)</f>
        <v>42762</v>
      </c>
      <c r="J148" s="145">
        <f>IFERROR(_xll.qlIndexFixing(Index1M,$H148,TRUE,_xll.ohTrigger(RecalcTrigger,Trigger1M)),NA())</f>
        <v>1.610145244773868E-3</v>
      </c>
      <c r="K148" s="44">
        <f>IFERROR(_xll.qlIndexFixing(Index3M,H148,TRUE,_xll.ohTrigger(RecalcTrigger,Trigger3M)),NA())</f>
        <v>2.6182974675164803E-3</v>
      </c>
      <c r="L148" s="44">
        <f>IFERROR(_xll.qlIndexFixing(Index6M,$H148,TRUE,_xll.ohTrigger(RecalcTrigger,Trigger6M)),NA())</f>
        <v>4.1872628698435312E-3</v>
      </c>
      <c r="M148" s="146">
        <f>IFERROR(_xll.qlIndexFixing(Index1Y,$H148,TRUE,_xll.ohTrigger(RecalcTrigger,Trigger1Y)),NA())</f>
        <v>6.4667668327761099E-3</v>
      </c>
      <c r="N148" s="145">
        <f>IFERROR(_xll.qlIndexFixing(ONIndex1M,I148,TRUE,_xll.ohTrigger(RecalcTrigger,Trigger1M)),NA())</f>
        <v>1.6838927897252129E-3</v>
      </c>
      <c r="O148" s="44">
        <f>IFERROR(_xll.qlIndexFixing(ONIndex3M,I148,TRUE,_xll.ohTrigger(RecalcTrigger,Trigger3M)),NA())</f>
        <v>2.6198114575411622E-3</v>
      </c>
      <c r="P148" s="44">
        <f>IFERROR(_xll.qlIndexFixing(ONIndex6M,I148,TRUE,_xll.ohTrigger(RecalcTrigger,Trigger6M)),NA())</f>
        <v>4.5137835983255501E-3</v>
      </c>
      <c r="Q148" s="146">
        <f>IFERROR(_xll.qlIndexFixing(ONIndex1Y,I148,TRUE,_xll.ohTrigger(RecalcTrigger,Trigger1Y)),NA())</f>
        <v>7.7909426289527843E-3</v>
      </c>
    </row>
    <row r="149" spans="2:17" x14ac:dyDescent="0.2">
      <c r="B149" s="39" t="s">
        <v>17</v>
      </c>
      <c r="D149" s="42">
        <f>_xll.qlCalendarAdvance(Calendar,$D148,B149,"f",FALSE)</f>
        <v>42765</v>
      </c>
      <c r="E149" s="140">
        <f>_xll.qlInterestRateIndexValueDate(IndexON,D149)</f>
        <v>42765</v>
      </c>
      <c r="F149" s="156">
        <f>IFERROR(_xll.qlIndexFixing(IndexON,D149,TRUE,_xll.ohTrigger(RecalcTrigger,TriggerON)),NA())</f>
        <v>8.3840743924423755E-4</v>
      </c>
      <c r="H149" s="42">
        <f>_xll.qlCalendarAdvance(Calendar,$H148,B149,"f",FALSE)</f>
        <v>42765</v>
      </c>
      <c r="I149" s="140">
        <f>_xll.qlInterestRateIndexValueDate(Index1M,$H149)</f>
        <v>42765</v>
      </c>
      <c r="J149" s="145">
        <f>IFERROR(_xll.qlIndexFixing(Index1M,$H149,TRUE,_xll.ohTrigger(RecalcTrigger,Trigger1M)),NA())</f>
        <v>1.6001843006642623E-3</v>
      </c>
      <c r="K149" s="44">
        <f>IFERROR(_xll.qlIndexFixing(Index3M,H149,TRUE,_xll.ohTrigger(RecalcTrigger,Trigger3M)),NA())</f>
        <v>2.6177262212226885E-3</v>
      </c>
      <c r="L149" s="44">
        <f>IFERROR(_xll.qlIndexFixing(Index6M,$H149,TRUE,_xll.ohTrigger(RecalcTrigger,Trigger6M)),NA())</f>
        <v>4.1892238377085316E-3</v>
      </c>
      <c r="M149" s="146">
        <f>IFERROR(_xll.qlIndexFixing(Index1Y,$H149,TRUE,_xll.ohTrigger(RecalcTrigger,Trigger1Y)),NA())</f>
        <v>6.4581381346413558E-3</v>
      </c>
      <c r="N149" s="145">
        <f>IFERROR(_xll.qlIndexFixing(ONIndex1M,I149,TRUE,_xll.ohTrigger(RecalcTrigger,Trigger1M)),NA())</f>
        <v>1.6750929359776734E-3</v>
      </c>
      <c r="O149" s="44">
        <f>IFERROR(_xll.qlIndexFixing(ONIndex3M,I149,TRUE,_xll.ohTrigger(RecalcTrigger,Trigger3M)),NA())</f>
        <v>2.6224297836963117E-3</v>
      </c>
      <c r="P149" s="44">
        <f>IFERROR(_xll.qlIndexFixing(ONIndex6M,I149,TRUE,_xll.ohTrigger(RecalcTrigger,Trigger6M)),NA())</f>
        <v>4.5939984503717834E-3</v>
      </c>
      <c r="Q149" s="146">
        <f>IFERROR(_xll.qlIndexFixing(ONIndex1Y,I149,TRUE,_xll.ohTrigger(RecalcTrigger,Trigger1Y)),NA())</f>
        <v>7.7444117121927558E-3</v>
      </c>
    </row>
    <row r="150" spans="2:17" x14ac:dyDescent="0.2">
      <c r="B150" s="39" t="s">
        <v>17</v>
      </c>
      <c r="D150" s="42">
        <f>_xll.qlCalendarAdvance(Calendar,$D149,B150,"f",FALSE)</f>
        <v>42766</v>
      </c>
      <c r="E150" s="140">
        <f>_xll.qlInterestRateIndexValueDate(IndexON,D150)</f>
        <v>42766</v>
      </c>
      <c r="F150" s="156">
        <f>IFERROR(_xll.qlIndexFixing(IndexON,D150,TRUE,_xll.ohTrigger(RecalcTrigger,TriggerON)),NA())</f>
        <v>8.2929003900944487E-4</v>
      </c>
      <c r="H150" s="42">
        <f>_xll.qlCalendarAdvance(Calendar,$H149,B150,"f",FALSE)</f>
        <v>42766</v>
      </c>
      <c r="I150" s="140">
        <f>_xll.qlInterestRateIndexValueDate(Index1M,$H150)</f>
        <v>42766</v>
      </c>
      <c r="J150" s="145">
        <f>IFERROR(_xll.qlIndexFixing(Index1M,$H150,TRUE,_xll.ohTrigger(RecalcTrigger,Trigger1M)),NA())</f>
        <v>1.597501660854174E-3</v>
      </c>
      <c r="K150" s="44">
        <f>IFERROR(_xll.qlIndexFixing(Index3M,H150,TRUE,_xll.ohTrigger(RecalcTrigger,Trigger3M)),NA())</f>
        <v>2.6176533501287825E-3</v>
      </c>
      <c r="L150" s="44">
        <f>IFERROR(_xll.qlIndexFixing(Index6M,$H150,TRUE,_xll.ohTrigger(RecalcTrigger,Trigger6M)),NA())</f>
        <v>4.1869348158758259E-3</v>
      </c>
      <c r="M150" s="146">
        <f>IFERROR(_xll.qlIndexFixing(Index1Y,$H150,TRUE,_xll.ohTrigger(RecalcTrigger,Trigger1Y)),NA())</f>
        <v>6.4572243056428835E-3</v>
      </c>
      <c r="N150" s="145">
        <f>IFERROR(_xll.qlIndexFixing(ONIndex1M,I150,TRUE,_xll.ohTrigger(RecalcTrigger,Trigger1M)),NA())</f>
        <v>1.6701972624444394E-3</v>
      </c>
      <c r="O150" s="44">
        <f>IFERROR(_xll.qlIndexFixing(ONIndex3M,I150,TRUE,_xll.ohTrigger(RecalcTrigger,Trigger3M)),NA())</f>
        <v>2.6236610275287564E-3</v>
      </c>
      <c r="P150" s="44">
        <f>IFERROR(_xll.qlIndexFixing(ONIndex6M,I150,TRUE,_xll.ohTrigger(RecalcTrigger,Trigger6M)),NA())</f>
        <v>4.6351668077493358E-3</v>
      </c>
      <c r="Q150" s="146">
        <f>IFERROR(_xll.qlIndexFixing(ONIndex1Y,I150,TRUE,_xll.ohTrigger(RecalcTrigger,Trigger1Y)),NA())</f>
        <v>7.7197573558507315E-3</v>
      </c>
    </row>
    <row r="151" spans="2:17" x14ac:dyDescent="0.2">
      <c r="B151" s="39" t="s">
        <v>17</v>
      </c>
      <c r="D151" s="42">
        <f>_xll.qlCalendarAdvance(Calendar,$D150,B151,"f",FALSE)</f>
        <v>42767</v>
      </c>
      <c r="E151" s="140">
        <f>_xll.qlInterestRateIndexValueDate(IndexON,D151)</f>
        <v>42767</v>
      </c>
      <c r="F151" s="156">
        <f>IFERROR(_xll.qlIndexFixing(IndexON,D151,TRUE,_xll.ohTrigger(RecalcTrigger,TriggerON)),NA())</f>
        <v>8.1927352300614764E-4</v>
      </c>
      <c r="H151" s="42">
        <f>_xll.qlCalendarAdvance(Calendar,$H150,B151,"f",FALSE)</f>
        <v>42767</v>
      </c>
      <c r="I151" s="140">
        <f>_xll.qlInterestRateIndexValueDate(Index1M,$H151)</f>
        <v>42767</v>
      </c>
      <c r="J151" s="145">
        <f>IFERROR(_xll.qlIndexFixing(Index1M,$H151,TRUE,_xll.ohTrigger(RecalcTrigger,Trigger1M)),NA())</f>
        <v>1.592883944192626E-3</v>
      </c>
      <c r="K151" s="44">
        <f>IFERROR(_xll.qlIndexFixing(Index3M,H151,TRUE,_xll.ohTrigger(RecalcTrigger,Trigger3M)),NA())</f>
        <v>2.6156685176302384E-3</v>
      </c>
      <c r="L151" s="44">
        <f>IFERROR(_xll.qlIndexFixing(Index6M,$H151,TRUE,_xll.ohTrigger(RecalcTrigger,Trigger6M)),NA())</f>
        <v>4.186607389777241E-3</v>
      </c>
      <c r="M151" s="146">
        <f>IFERROR(_xll.qlIndexFixing(Index1Y,$H151,TRUE,_xll.ohTrigger(RecalcTrigger,Trigger1Y)),NA())</f>
        <v>6.4564321874813757E-3</v>
      </c>
      <c r="N151" s="145">
        <f>IFERROR(_xll.qlIndexFixing(ONIndex1M,I151,TRUE,_xll.ohTrigger(RecalcTrigger,Trigger1M)),NA())</f>
        <v>1.6650018104702458E-3</v>
      </c>
      <c r="O151" s="44">
        <f>IFERROR(_xll.qlIndexFixing(ONIndex3M,I151,TRUE,_xll.ohTrigger(RecalcTrigger,Trigger3M)),NA())</f>
        <v>2.6248398786687943E-3</v>
      </c>
      <c r="P151" s="44">
        <f>IFERROR(_xll.qlIndexFixing(ONIndex6M,I151,TRUE,_xll.ohTrigger(RecalcTrigger,Trigger6M)),NA())</f>
        <v>4.676954978959369E-3</v>
      </c>
      <c r="Q151" s="146">
        <f>IFERROR(_xll.qlIndexFixing(ONIndex1Y,I151,TRUE,_xll.ohTrigger(RecalcTrigger,Trigger1Y)),NA())</f>
        <v>7.6942197735119233E-3</v>
      </c>
    </row>
    <row r="152" spans="2:17" x14ac:dyDescent="0.2">
      <c r="B152" s="39" t="s">
        <v>17</v>
      </c>
      <c r="D152" s="42">
        <f>_xll.qlCalendarAdvance(Calendar,$D151,B152,"f",FALSE)</f>
        <v>42768</v>
      </c>
      <c r="E152" s="140">
        <f>_xll.qlInterestRateIndexValueDate(IndexON,D152)</f>
        <v>42768</v>
      </c>
      <c r="F152" s="156">
        <f>IFERROR(_xll.qlIndexFixing(IndexON,D152,TRUE,_xll.ohTrigger(RecalcTrigger,TriggerON)),NA())</f>
        <v>8.0835789147748471E-4</v>
      </c>
      <c r="H152" s="42">
        <f>_xll.qlCalendarAdvance(Calendar,$H151,B152,"f",FALSE)</f>
        <v>42768</v>
      </c>
      <c r="I152" s="140">
        <f>_xll.qlInterestRateIndexValueDate(Index1M,$H152)</f>
        <v>42768</v>
      </c>
      <c r="J152" s="145">
        <f>IFERROR(_xll.qlIndexFixing(Index1M,$H152,TRUE,_xll.ohTrigger(RecalcTrigger,Trigger1M)),NA())</f>
        <v>1.5883866688083074E-3</v>
      </c>
      <c r="K152" s="44">
        <f>IFERROR(_xll.qlIndexFixing(Index3M,H152,TRUE,_xll.ohTrigger(RecalcTrigger,Trigger3M)),NA())</f>
        <v>2.6155466593388386E-3</v>
      </c>
      <c r="L152" s="44">
        <f>IFERROR(_xll.qlIndexFixing(Index6M,$H152,TRUE,_xll.ohTrigger(RecalcTrigger,Trigger6M)),NA())</f>
        <v>4.1861670294628525E-3</v>
      </c>
      <c r="M152" s="146">
        <f>IFERROR(_xll.qlIndexFixing(Index1Y,$H152,TRUE,_xll.ohTrigger(RecalcTrigger,Trigger1Y)),NA())</f>
        <v>6.455761965029172E-3</v>
      </c>
      <c r="N152" s="145">
        <f>IFERROR(_xll.qlIndexFixing(ONIndex1M,I152,TRUE,_xll.ohTrigger(RecalcTrigger,Trigger1M)),NA())</f>
        <v>1.659506579974046E-3</v>
      </c>
      <c r="O152" s="44">
        <f>IFERROR(_xll.qlIndexFixing(ONIndex3M,I152,TRUE,_xll.ohTrigger(RecalcTrigger,Trigger3M)),NA())</f>
        <v>2.6259663371164255E-3</v>
      </c>
      <c r="P152" s="44">
        <f>IFERROR(_xll.qlIndexFixing(ONIndex6M,I152,TRUE,_xll.ohTrigger(RecalcTrigger,Trigger6M)),NA())</f>
        <v>4.7193629643260682E-3</v>
      </c>
      <c r="Q152" s="146">
        <f>IFERROR(_xll.qlIndexFixing(ONIndex1Y,I152,TRUE,_xll.ohTrigger(RecalcTrigger,Trigger1Y)),NA())</f>
        <v>7.6677989653384238E-3</v>
      </c>
    </row>
    <row r="153" spans="2:17" x14ac:dyDescent="0.2">
      <c r="B153" s="39" t="s">
        <v>17</v>
      </c>
      <c r="D153" s="42">
        <f>_xll.qlCalendarAdvance(Calendar,$D152,B153,"f",FALSE)</f>
        <v>42769</v>
      </c>
      <c r="E153" s="140">
        <f>_xll.qlInterestRateIndexValueDate(IndexON,D153)</f>
        <v>42769</v>
      </c>
      <c r="F153" s="156">
        <f>IFERROR(_xll.qlIndexFixing(IndexON,D153,TRUE,_xll.ohTrigger(RecalcTrigger,TriggerON)),NA())</f>
        <v>7.8353125873046703E-4</v>
      </c>
      <c r="H153" s="42">
        <f>_xll.qlCalendarAdvance(Calendar,$H152,B153,"f",FALSE)</f>
        <v>42769</v>
      </c>
      <c r="I153" s="140">
        <f>_xll.qlInterestRateIndexValueDate(Index1M,$H153)</f>
        <v>42769</v>
      </c>
      <c r="J153" s="145">
        <f>IFERROR(_xll.qlIndexFixing(Index1M,$H153,TRUE,_xll.ohTrigger(RecalcTrigger,Trigger1M)),NA())</f>
        <v>1.5840281064491818E-3</v>
      </c>
      <c r="K153" s="44">
        <f>IFERROR(_xll.qlIndexFixing(Index3M,H153,TRUE,_xll.ohTrigger(RecalcTrigger,Trigger3M)),NA())</f>
        <v>2.6149258092486114E-3</v>
      </c>
      <c r="L153" s="44">
        <f>IFERROR(_xll.qlIndexFixing(Index6M,$H153,TRUE,_xll.ohTrigger(RecalcTrigger,Trigger6M)),NA())</f>
        <v>4.1856063503855605E-3</v>
      </c>
      <c r="M153" s="146">
        <f>IFERROR(_xll.qlIndexFixing(Index1Y,$H153,TRUE,_xll.ohTrigger(RecalcTrigger,Trigger1Y)),NA())</f>
        <v>6.4611396791144126E-3</v>
      </c>
      <c r="N153" s="145">
        <f>IFERROR(_xll.qlIndexFixing(ONIndex1M,I153,TRUE,_xll.ohTrigger(RecalcTrigger,Trigger1M)),NA())</f>
        <v>1.6475242940213373E-3</v>
      </c>
      <c r="O153" s="44">
        <f>IFERROR(_xll.qlIndexFixing(ONIndex3M,I153,TRUE,_xll.ohTrigger(RecalcTrigger,Trigger3M)),NA())</f>
        <v>2.6280635340921363E-3</v>
      </c>
      <c r="P153" s="44">
        <f>IFERROR(_xll.qlIndexFixing(ONIndex6M,I153,TRUE,_xll.ohTrigger(RecalcTrigger,Trigger6M)),NA())</f>
        <v>4.8063082693979488E-3</v>
      </c>
      <c r="Q153" s="146">
        <f>IFERROR(_xll.qlIndexFixing(ONIndex1Y,I153,TRUE,_xll.ohTrigger(RecalcTrigger,Trigger1Y)),NA())</f>
        <v>7.6121720113867912E-3</v>
      </c>
    </row>
    <row r="154" spans="2:17" x14ac:dyDescent="0.2">
      <c r="B154" s="39" t="s">
        <v>17</v>
      </c>
      <c r="D154" s="42">
        <f>_xll.qlCalendarAdvance(Calendar,$D153,B154,"f",FALSE)</f>
        <v>42772</v>
      </c>
      <c r="E154" s="140">
        <f>_xll.qlInterestRateIndexValueDate(IndexON,D154)</f>
        <v>42772</v>
      </c>
      <c r="F154" s="156">
        <f>IFERROR(_xll.qlIndexFixing(IndexON,D154,TRUE,_xll.ohTrigger(RecalcTrigger,TriggerON)),NA())</f>
        <v>7.5598463413095729E-4</v>
      </c>
      <c r="H154" s="42">
        <f>_xll.qlCalendarAdvance(Calendar,$H153,B154,"f",FALSE)</f>
        <v>42772</v>
      </c>
      <c r="I154" s="140">
        <f>_xll.qlInterestRateIndexValueDate(Index1M,$H154)</f>
        <v>42772</v>
      </c>
      <c r="J154" s="145">
        <f>IFERROR(_xll.qlIndexFixing(Index1M,$H154,TRUE,_xll.ohTrigger(RecalcTrigger,Trigger1M)),NA())</f>
        <v>1.5719674147826204E-3</v>
      </c>
      <c r="K154" s="44">
        <f>IFERROR(_xll.qlIndexFixing(Index3M,H154,TRUE,_xll.ohTrigger(RecalcTrigger,Trigger3M)),NA())</f>
        <v>2.6119374575566561E-3</v>
      </c>
      <c r="L154" s="44">
        <f>IFERROR(_xll.qlIndexFixing(Index6M,$H154,TRUE,_xll.ohTrigger(RecalcTrigger,Trigger6M)),NA())</f>
        <v>4.1859871084951438E-3</v>
      </c>
      <c r="M154" s="146">
        <f>IFERROR(_xll.qlIndexFixing(Index1Y,$H154,TRUE,_xll.ohTrigger(RecalcTrigger,Trigger1Y)),NA())</f>
        <v>6.454303731291855E-3</v>
      </c>
      <c r="N154" s="145">
        <f>IFERROR(_xll.qlIndexFixing(ONIndex1M,I154,TRUE,_xll.ohTrigger(RecalcTrigger,Trigger1M)),NA())</f>
        <v>1.6346131324840307E-3</v>
      </c>
      <c r="O154" s="44">
        <f>IFERROR(_xll.qlIndexFixing(ONIndex3M,I154,TRUE,_xll.ohTrigger(RecalcTrigger,Trigger3M)),NA())</f>
        <v>2.6299482442260214E-3</v>
      </c>
      <c r="P154" s="44">
        <f>IFERROR(_xll.qlIndexFixing(ONIndex6M,I154,TRUE,_xll.ohTrigger(RecalcTrigger,Trigger6M)),NA())</f>
        <v>4.8946215385692327E-3</v>
      </c>
      <c r="Q154" s="146">
        <f>IFERROR(_xll.qlIndexFixing(ONIndex1Y,I154,TRUE,_xll.ohTrigger(RecalcTrigger,Trigger1Y)),NA())</f>
        <v>7.553531027487681E-3</v>
      </c>
    </row>
    <row r="155" spans="2:17" x14ac:dyDescent="0.2">
      <c r="B155" s="39" t="s">
        <v>17</v>
      </c>
      <c r="D155" s="42">
        <f>_xll.qlCalendarAdvance(Calendar,$D154,B155,"f",FALSE)</f>
        <v>42773</v>
      </c>
      <c r="E155" s="140">
        <f>_xll.qlInterestRateIndexValueDate(IndexON,D155)</f>
        <v>42773</v>
      </c>
      <c r="F155" s="156">
        <f>IFERROR(_xll.qlIndexFixing(IndexON,D155,TRUE,_xll.ohTrigger(RecalcTrigger,TriggerON)),NA())</f>
        <v>7.4225596294663632E-4</v>
      </c>
      <c r="H155" s="42">
        <f>_xll.qlCalendarAdvance(Calendar,$H154,B155,"f",FALSE)</f>
        <v>42773</v>
      </c>
      <c r="I155" s="140">
        <f>_xll.qlInterestRateIndexValueDate(Index1M,$H155)</f>
        <v>42773</v>
      </c>
      <c r="J155" s="145">
        <f>IFERROR(_xll.qlIndexFixing(Index1M,$H155,TRUE,_xll.ohTrigger(RecalcTrigger,Trigger1M)),NA())</f>
        <v>1.5683432059543367E-3</v>
      </c>
      <c r="K155" s="44">
        <f>IFERROR(_xll.qlIndexFixing(Index3M,H155,TRUE,_xll.ohTrigger(RecalcTrigger,Trigger3M)),NA())</f>
        <v>2.6117185193914347E-3</v>
      </c>
      <c r="L155" s="44">
        <f>IFERROR(_xll.qlIndexFixing(Index6M,$H155,TRUE,_xll.ohTrigger(RecalcTrigger,Trigger6M)),NA())</f>
        <v>4.1820159206393762E-3</v>
      </c>
      <c r="M155" s="146">
        <f>IFERROR(_xll.qlIndexFixing(Index1Y,$H155,TRUE,_xll.ohTrigger(RecalcTrigger,Trigger1Y)),NA())</f>
        <v>6.4542450794264905E-3</v>
      </c>
      <c r="N155" s="145">
        <f>IFERROR(_xll.qlIndexFixing(ONIndex1M,I155,TRUE,_xll.ohTrigger(RecalcTrigger,Trigger1M)),NA())</f>
        <v>1.628130562641994E-3</v>
      </c>
      <c r="O155" s="44">
        <f>IFERROR(_xll.qlIndexFixing(ONIndex3M,I155,TRUE,_xll.ohTrigger(RecalcTrigger,Trigger3M)),NA())</f>
        <v>2.6308127393737113E-3</v>
      </c>
      <c r="P155" s="44">
        <f>IFERROR(_xll.qlIndexFixing(ONIndex6M,I155,TRUE,_xll.ohTrigger(RecalcTrigger,Trigger6M)),NA())</f>
        <v>4.9366995204191966E-3</v>
      </c>
      <c r="Q155" s="146">
        <f>IFERROR(_xll.qlIndexFixing(ONIndex1Y,I155,TRUE,_xll.ohTrigger(RecalcTrigger,Trigger1Y)),NA())</f>
        <v>7.5241793893443543E-3</v>
      </c>
    </row>
    <row r="156" spans="2:17" x14ac:dyDescent="0.2">
      <c r="B156" s="39" t="s">
        <v>17</v>
      </c>
      <c r="D156" s="42">
        <f>_xll.qlCalendarAdvance(Calendar,$D155,B156,"f",FALSE)</f>
        <v>42774</v>
      </c>
      <c r="E156" s="140">
        <f>_xll.qlInterestRateIndexValueDate(IndexON,D156)</f>
        <v>42774</v>
      </c>
      <c r="F156" s="156">
        <f>IFERROR(_xll.qlIndexFixing(IndexON,D156,TRUE,_xll.ohTrigger(RecalcTrigger,TriggerON)),NA())</f>
        <v>7.293107133976573E-4</v>
      </c>
      <c r="H156" s="42">
        <f>_xll.qlCalendarAdvance(Calendar,$H155,B156,"f",FALSE)</f>
        <v>42774</v>
      </c>
      <c r="I156" s="140">
        <f>_xll.qlInterestRateIndexValueDate(Index1M,$H156)</f>
        <v>42774</v>
      </c>
      <c r="J156" s="145">
        <f>IFERROR(_xll.qlIndexFixing(Index1M,$H156,TRUE,_xll.ohTrigger(RecalcTrigger,Trigger1M)),NA())</f>
        <v>1.5649297742029958E-3</v>
      </c>
      <c r="K156" s="44">
        <f>IFERROR(_xll.qlIndexFixing(Index3M,H156,TRUE,_xll.ohTrigger(RecalcTrigger,Trigger3M)),NA())</f>
        <v>2.6114851547763816E-3</v>
      </c>
      <c r="L156" s="44">
        <f>IFERROR(_xll.qlIndexFixing(Index6M,$H156,TRUE,_xll.ohTrigger(RecalcTrigger,Trigger6M)),NA())</f>
        <v>4.18076502893932E-3</v>
      </c>
      <c r="M156" s="146">
        <f>IFERROR(_xll.qlIndexFixing(Index1Y,$H156,TRUE,_xll.ohTrigger(RecalcTrigger,Trigger1Y)),NA())</f>
        <v>6.4543053379453319E-3</v>
      </c>
      <c r="N156" s="145">
        <f>IFERROR(_xll.qlIndexFixing(ONIndex1M,I156,TRUE,_xll.ohTrigger(RecalcTrigger,Trigger1M)),NA())</f>
        <v>1.6218597670558665E-3</v>
      </c>
      <c r="O156" s="44">
        <f>IFERROR(_xll.qlIndexFixing(ONIndex3M,I156,TRUE,_xll.ohTrigger(RecalcTrigger,Trigger3M)),NA())</f>
        <v>2.6316248417479482E-3</v>
      </c>
      <c r="P156" s="44">
        <f>IFERROR(_xll.qlIndexFixing(ONIndex6M,I156,TRUE,_xll.ohTrigger(RecalcTrigger,Trigger6M)),NA())</f>
        <v>4.9759682391270488E-3</v>
      </c>
      <c r="Q156" s="146">
        <f>IFERROR(_xll.qlIndexFixing(ONIndex1Y,I156,TRUE,_xll.ohTrigger(RecalcTrigger,Trigger1Y)),NA())</f>
        <v>7.4954298223817162E-3</v>
      </c>
    </row>
    <row r="157" spans="2:17" x14ac:dyDescent="0.2">
      <c r="B157" s="39" t="s">
        <v>17</v>
      </c>
      <c r="D157" s="42">
        <f>_xll.qlCalendarAdvance(Calendar,$D156,B157,"f",FALSE)</f>
        <v>42775</v>
      </c>
      <c r="E157" s="140">
        <f>_xll.qlInterestRateIndexValueDate(IndexON,D157)</f>
        <v>42775</v>
      </c>
      <c r="F157" s="156">
        <f>IFERROR(_xll.qlIndexFixing(IndexON,D157,TRUE,_xll.ohTrigger(RecalcTrigger,TriggerON)),NA())</f>
        <v>7.1714888548402023E-4</v>
      </c>
      <c r="H157" s="42">
        <f>_xll.qlCalendarAdvance(Calendar,$H156,B157,"f",FALSE)</f>
        <v>42775</v>
      </c>
      <c r="I157" s="140">
        <f>_xll.qlInterestRateIndexValueDate(Index1M,$H157)</f>
        <v>42775</v>
      </c>
      <c r="J157" s="145">
        <f>IFERROR(_xll.qlIndexFixing(Index1M,$H157,TRUE,_xll.ohTrigger(RecalcTrigger,Trigger1M)),NA())</f>
        <v>1.5617260967592686E-3</v>
      </c>
      <c r="K157" s="44">
        <f>IFERROR(_xll.qlIndexFixing(Index3M,H157,TRUE,_xll.ohTrigger(RecalcTrigger,Trigger3M)),NA())</f>
        <v>2.6107344797824308E-3</v>
      </c>
      <c r="L157" s="44">
        <f>IFERROR(_xll.qlIndexFixing(Index6M,$H157,TRUE,_xll.ohTrigger(RecalcTrigger,Trigger6M)),NA())</f>
        <v>4.1793874803061513E-3</v>
      </c>
      <c r="M157" s="146">
        <f>IFERROR(_xll.qlIndexFixing(Index1Y,$H157,TRUE,_xll.ohTrigger(RecalcTrigger,Trigger1Y)),NA())</f>
        <v>6.4544805965429664E-3</v>
      </c>
      <c r="N157" s="145">
        <f>IFERROR(_xll.qlIndexFixing(ONIndex1M,I157,TRUE,_xll.ohTrigger(RecalcTrigger,Trigger1M)),NA())</f>
        <v>1.6158007458066947E-3</v>
      </c>
      <c r="O157" s="44">
        <f>IFERROR(_xll.qlIndexFixing(ONIndex3M,I157,TRUE,_xll.ohTrigger(RecalcTrigger,Trigger3M)),NA())</f>
        <v>2.6323845515108246E-3</v>
      </c>
      <c r="P157" s="44">
        <f>IFERROR(_xll.qlIndexFixing(ONIndex6M,I157,TRUE,_xll.ohTrigger(RecalcTrigger,Trigger6M)),NA())</f>
        <v>5.0124276937202339E-3</v>
      </c>
      <c r="Q157" s="146">
        <f>IFERROR(_xll.qlIndexFixing(ONIndex1Y,I157,TRUE,_xll.ohTrigger(RecalcTrigger,Trigger1Y)),NA())</f>
        <v>7.4672823265997668E-3</v>
      </c>
    </row>
    <row r="158" spans="2:17" x14ac:dyDescent="0.2">
      <c r="B158" s="39" t="s">
        <v>17</v>
      </c>
      <c r="D158" s="42">
        <f>_xll.qlCalendarAdvance(Calendar,$D157,B158,"f",FALSE)</f>
        <v>42776</v>
      </c>
      <c r="E158" s="140">
        <f>_xll.qlInterestRateIndexValueDate(IndexON,D158)</f>
        <v>42776</v>
      </c>
      <c r="F158" s="156">
        <f>IFERROR(_xll.qlIndexFixing(IndexON,D158,TRUE,_xll.ohTrigger(RecalcTrigger,TriggerON)),NA())</f>
        <v>6.954379595662068E-4</v>
      </c>
      <c r="H158" s="42">
        <f>_xll.qlCalendarAdvance(Calendar,$H157,B158,"f",FALSE)</f>
        <v>42776</v>
      </c>
      <c r="I158" s="140">
        <f>_xll.qlInterestRateIndexValueDate(Index1M,$H158)</f>
        <v>42776</v>
      </c>
      <c r="J158" s="145">
        <f>IFERROR(_xll.qlIndexFixing(Index1M,$H158,TRUE,_xll.ohTrigger(RecalcTrigger,Trigger1M)),NA())</f>
        <v>1.5587311508596141E-3</v>
      </c>
      <c r="K158" s="44">
        <f>IFERROR(_xll.qlIndexFixing(Index3M,H158,TRUE,_xll.ohTrigger(RecalcTrigger,Trigger3M)),NA())</f>
        <v>2.609964535656397E-3</v>
      </c>
      <c r="L158" s="44">
        <f>IFERROR(_xll.qlIndexFixing(Index6M,$H158,TRUE,_xll.ohTrigger(RecalcTrigger,Trigger6M)),NA())</f>
        <v>4.1778948745783643E-3</v>
      </c>
      <c r="M158" s="146">
        <f>IFERROR(_xll.qlIndexFixing(Index1Y,$H158,TRUE,_xll.ohTrigger(RecalcTrigger,Trigger1Y)),NA())</f>
        <v>6.4612083624641407E-3</v>
      </c>
      <c r="N158" s="145">
        <f>IFERROR(_xll.qlIndexFixing(ONIndex1M,I158,TRUE,_xll.ohTrigger(RecalcTrigger,Trigger1M)),NA())</f>
        <v>1.6043956697638548E-3</v>
      </c>
      <c r="O158" s="44">
        <f>IFERROR(_xll.qlIndexFixing(ONIndex3M,I158,TRUE,_xll.ohTrigger(RecalcTrigger,Trigger3M)),NA())</f>
        <v>2.6337483329467544E-3</v>
      </c>
      <c r="P158" s="44">
        <f>IFERROR(_xll.qlIndexFixing(ONIndex6M,I158,TRUE,_xll.ohTrigger(RecalcTrigger,Trigger6M)),NA())</f>
        <v>5.0760529756928765E-3</v>
      </c>
      <c r="Q158" s="146">
        <f>IFERROR(_xll.qlIndexFixing(ONIndex1Y,I158,TRUE,_xll.ohTrigger(RecalcTrigger,Trigger1Y)),NA())</f>
        <v>7.4131447930821572E-3</v>
      </c>
    </row>
    <row r="159" spans="2:17" x14ac:dyDescent="0.2">
      <c r="B159" s="39" t="s">
        <v>17</v>
      </c>
      <c r="D159" s="42">
        <f>_xll.qlCalendarAdvance(Calendar,$D158,B159,"f",FALSE)</f>
        <v>42779</v>
      </c>
      <c r="E159" s="140">
        <f>_xll.qlInterestRateIndexValueDate(IndexON,D159)</f>
        <v>42779</v>
      </c>
      <c r="F159" s="156">
        <f>IFERROR(_xll.qlIndexFixing(IndexON,D159,TRUE,_xll.ohTrigger(RecalcTrigger,TriggerON)),NA())</f>
        <v>6.7633578848091958E-4</v>
      </c>
      <c r="H159" s="42">
        <f>_xll.qlCalendarAdvance(Calendar,$H158,B159,"f",FALSE)</f>
        <v>42779</v>
      </c>
      <c r="I159" s="140">
        <f>_xll.qlInterestRateIndexValueDate(Index1M,$H159)</f>
        <v>42779</v>
      </c>
      <c r="J159" s="145">
        <f>IFERROR(_xll.qlIndexFixing(Index1M,$H159,TRUE,_xll.ohTrigger(RecalcTrigger,Trigger1M)),NA())</f>
        <v>1.5509884749691425E-3</v>
      </c>
      <c r="K159" s="44">
        <f>IFERROR(_xll.qlIndexFixing(Index3M,H159,TRUE,_xll.ohTrigger(RecalcTrigger,Trigger3M)),NA())</f>
        <v>2.6065304013963846E-3</v>
      </c>
      <c r="L159" s="44">
        <f>IFERROR(_xll.qlIndexFixing(Index6M,$H159,TRUE,_xll.ohTrigger(RecalcTrigger,Trigger6M)),NA())</f>
        <v>4.176334327621164E-3</v>
      </c>
      <c r="M159" s="146">
        <f>IFERROR(_xll.qlIndexFixing(Index1Y,$H159,TRUE,_xll.ohTrigger(RecalcTrigger,Trigger1Y)),NA())</f>
        <v>6.4562534268524097E-3</v>
      </c>
      <c r="N159" s="145">
        <f>IFERROR(_xll.qlIndexFixing(ONIndex1M,I159,TRUE,_xll.ohTrigger(RecalcTrigger,Trigger1M)),NA())</f>
        <v>1.5936824035311936E-3</v>
      </c>
      <c r="O159" s="44">
        <f>IFERROR(_xll.qlIndexFixing(ONIndex3M,I159,TRUE,_xll.ohTrigger(RecalcTrigger,Trigger3M)),NA())</f>
        <v>2.6348994637193091E-3</v>
      </c>
      <c r="P159" s="44">
        <f>IFERROR(_xll.qlIndexFixing(ONIndex6M,I159,TRUE,_xll.ohTrigger(RecalcTrigger,Trigger6M)),NA())</f>
        <v>5.1301728560337878E-3</v>
      </c>
      <c r="Q159" s="146">
        <f>IFERROR(_xll.qlIndexFixing(ONIndex1Y,I159,TRUE,_xll.ohTrigger(RecalcTrigger,Trigger1Y)),NA())</f>
        <v>7.3607130517128194E-3</v>
      </c>
    </row>
    <row r="160" spans="2:17" x14ac:dyDescent="0.2">
      <c r="B160" s="39" t="s">
        <v>17</v>
      </c>
      <c r="D160" s="42">
        <f>_xll.qlCalendarAdvance(Calendar,$D159,B160,"f",FALSE)</f>
        <v>42780</v>
      </c>
      <c r="E160" s="140">
        <f>_xll.qlInterestRateIndexValueDate(IndexON,D160)</f>
        <v>42780</v>
      </c>
      <c r="F160" s="156">
        <f>IFERROR(_xll.qlIndexFixing(IndexON,D160,TRUE,_xll.ohTrigger(RecalcTrigger,TriggerON)),NA())</f>
        <v>6.6809106744725177E-4</v>
      </c>
      <c r="H160" s="42">
        <f>_xll.qlCalendarAdvance(Calendar,$H159,B160,"f",FALSE)</f>
        <v>42780</v>
      </c>
      <c r="I160" s="140">
        <f>_xll.qlInterestRateIndexValueDate(Index1M,$H160)</f>
        <v>42780</v>
      </c>
      <c r="J160" s="145">
        <f>IFERROR(_xll.qlIndexFixing(Index1M,$H160,TRUE,_xll.ohTrigger(RecalcTrigger,Trigger1M)),NA())</f>
        <v>1.5488182278448296E-3</v>
      </c>
      <c r="K160" s="44">
        <f>IFERROR(_xll.qlIndexFixing(Index3M,H160,TRUE,_xll.ohTrigger(RecalcTrigger,Trigger3M)),NA())</f>
        <v>2.6061963757144893E-3</v>
      </c>
      <c r="L160" s="44">
        <f>IFERROR(_xll.qlIndexFixing(Index6M,$H160,TRUE,_xll.ohTrigger(RecalcTrigger,Trigger6M)),NA())</f>
        <v>4.1710058768917686E-3</v>
      </c>
      <c r="M160" s="146">
        <f>IFERROR(_xll.qlIndexFixing(Index1Y,$H160,TRUE,_xll.ohTrigger(RecalcTrigger,Trigger1Y)),NA())</f>
        <v>6.4569450324378774E-3</v>
      </c>
      <c r="N160" s="145">
        <f>IFERROR(_xll.qlIndexFixing(ONIndex1M,I160,TRUE,_xll.ohTrigger(RecalcTrigger,Trigger1M)),NA())</f>
        <v>1.5886822536426148E-3</v>
      </c>
      <c r="O160" s="44">
        <f>IFERROR(_xll.qlIndexFixing(ONIndex3M,I160,TRUE,_xll.ohTrigger(RecalcTrigger,Trigger3M)),NA())</f>
        <v>2.6353972100201517E-3</v>
      </c>
      <c r="P160" s="44">
        <f>IFERROR(_xll.qlIndexFixing(ONIndex6M,I160,TRUE,_xll.ohTrigger(RecalcTrigger,Trigger6M)),NA())</f>
        <v>5.1525859791934359E-3</v>
      </c>
      <c r="Q160" s="146">
        <f>IFERROR(_xll.qlIndexFixing(ONIndex1Y,I160,TRUE,_xll.ohTrigger(RecalcTrigger,Trigger1Y)),NA())</f>
        <v>7.3355759094029249E-3</v>
      </c>
    </row>
    <row r="161" spans="2:17" x14ac:dyDescent="0.2">
      <c r="B161" s="39" t="s">
        <v>17</v>
      </c>
      <c r="D161" s="42">
        <f>_xll.qlCalendarAdvance(Calendar,$D160,B161,"f",FALSE)</f>
        <v>42781</v>
      </c>
      <c r="E161" s="140">
        <f>_xll.qlInterestRateIndexValueDate(IndexON,D161)</f>
        <v>42781</v>
      </c>
      <c r="F161" s="156">
        <f>IFERROR(_xll.qlIndexFixing(IndexON,D161,TRUE,_xll.ohTrigger(RecalcTrigger,TriggerON)),NA())</f>
        <v>6.606297677247408E-4</v>
      </c>
      <c r="H161" s="42">
        <f>_xll.qlCalendarAdvance(Calendar,$H160,B161,"f",FALSE)</f>
        <v>42781</v>
      </c>
      <c r="I161" s="140">
        <f>_xll.qlInterestRateIndexValueDate(Index1M,$H161)</f>
        <v>42781</v>
      </c>
      <c r="J161" s="145">
        <f>IFERROR(_xll.qlIndexFixing(Index1M,$H161,TRUE,_xll.ohTrigger(RecalcTrigger,Trigger1M)),NA())</f>
        <v>1.5468515986176632E-3</v>
      </c>
      <c r="K161" s="44">
        <f>IFERROR(_xll.qlIndexFixing(Index3M,H161,TRUE,_xll.ohTrigger(RecalcTrigger,Trigger3M)),NA())</f>
        <v>2.6058494615257581E-3</v>
      </c>
      <c r="L161" s="44">
        <f>IFERROR(_xll.qlIndexFixing(Index6M,$H161,TRUE,_xll.ohTrigger(RecalcTrigger,Trigger6M)),NA())</f>
        <v>4.1691119825939399E-3</v>
      </c>
      <c r="M161" s="146">
        <f>IFERROR(_xll.qlIndexFixing(Index1Y,$H161,TRUE,_xll.ohTrigger(RecalcTrigger,Trigger1Y)),NA())</f>
        <v>6.457728176914701E-3</v>
      </c>
      <c r="N161" s="145">
        <f>IFERROR(_xll.qlIndexFixing(ONIndex1M,I161,TRUE,_xll.ohTrigger(RecalcTrigger,Trigger1M)),NA())</f>
        <v>1.5838938780099454E-3</v>
      </c>
      <c r="O161" s="44">
        <f>IFERROR(_xll.qlIndexFixing(ONIndex3M,I161,TRUE,_xll.ohTrigger(RecalcTrigger,Trigger3M)),NA())</f>
        <v>2.6358425637096339E-3</v>
      </c>
      <c r="P161" s="44">
        <f>IFERROR(_xll.qlIndexFixing(ONIndex6M,I161,TRUE,_xll.ohTrigger(RecalcTrigger,Trigger6M)),NA())</f>
        <v>5.1721898341050565E-3</v>
      </c>
      <c r="Q161" s="146">
        <f>IFERROR(_xll.qlIndexFixing(ONIndex1Y,I161,TRUE,_xll.ohTrigger(RecalcTrigger,Trigger1Y)),NA())</f>
        <v>7.31104083738221E-3</v>
      </c>
    </row>
    <row r="162" spans="2:17" x14ac:dyDescent="0.2">
      <c r="B162" s="39" t="s">
        <v>17</v>
      </c>
      <c r="D162" s="42">
        <f>_xll.qlCalendarAdvance(Calendar,$D161,B162,"f",FALSE)</f>
        <v>42782</v>
      </c>
      <c r="E162" s="140">
        <f>_xll.qlInterestRateIndexValueDate(IndexON,D162)</f>
        <v>42782</v>
      </c>
      <c r="F162" s="156">
        <f>IFERROR(_xll.qlIndexFixing(IndexON,D162,TRUE,_xll.ohTrigger(RecalcTrigger,TriggerON)),NA())</f>
        <v>6.5395188923234038E-4</v>
      </c>
      <c r="H162" s="42">
        <f>_xll.qlCalendarAdvance(Calendar,$H161,B162,"f",FALSE)</f>
        <v>42782</v>
      </c>
      <c r="I162" s="140">
        <f>_xll.qlInterestRateIndexValueDate(Index1M,$H162)</f>
        <v>42782</v>
      </c>
      <c r="J162" s="145">
        <f>IFERROR(_xll.qlIndexFixing(Index1M,$H162,TRUE,_xll.ohTrigger(RecalcTrigger,Trigger1M)),NA())</f>
        <v>1.5450875645906762E-3</v>
      </c>
      <c r="K162" s="44">
        <f>IFERROR(_xll.qlIndexFixing(Index3M,H162,TRUE,_xll.ohTrigger(RecalcTrigger,Trigger3M)),NA())</f>
        <v>2.6049781126929578E-3</v>
      </c>
      <c r="L162" s="44">
        <f>IFERROR(_xll.qlIndexFixing(Index6M,$H162,TRUE,_xll.ohTrigger(RecalcTrigger,Trigger6M)),NA())</f>
        <v>4.1671726297569205E-3</v>
      </c>
      <c r="M162" s="146">
        <f>IFERROR(_xll.qlIndexFixing(Index1Y,$H162,TRUE,_xll.ohTrigger(RecalcTrigger,Trigger1Y)),NA())</f>
        <v>6.4585989501539931E-3</v>
      </c>
      <c r="N162" s="145">
        <f>IFERROR(_xll.qlIndexFixing(ONIndex1M,I162,TRUE,_xll.ohTrigger(RecalcTrigger,Trigger1M)),NA())</f>
        <v>1.579317276552139E-3</v>
      </c>
      <c r="O162" s="44">
        <f>IFERROR(_xll.qlIndexFixing(ONIndex3M,I162,TRUE,_xll.ohTrigger(RecalcTrigger,Trigger3M)),NA())</f>
        <v>2.6362355247067093E-3</v>
      </c>
      <c r="P162" s="44">
        <f>IFERROR(_xll.qlIndexFixing(ONIndex6M,I162,TRUE,_xll.ohTrigger(RecalcTrigger,Trigger6M)),NA())</f>
        <v>5.1889844205255109E-3</v>
      </c>
      <c r="Q162" s="146">
        <f>IFERROR(_xll.qlIndexFixing(ONIndex1Y,I162,TRUE,_xll.ohTrigger(RecalcTrigger,Trigger1Y)),NA())</f>
        <v>7.2871078356506747E-3</v>
      </c>
    </row>
    <row r="163" spans="2:17" x14ac:dyDescent="0.2">
      <c r="B163" s="39" t="s">
        <v>17</v>
      </c>
      <c r="D163" s="42">
        <f>_xll.qlCalendarAdvance(Calendar,$D162,B163,"f",FALSE)</f>
        <v>42783</v>
      </c>
      <c r="E163" s="140">
        <f>_xll.qlInterestRateIndexValueDate(IndexON,D163)</f>
        <v>42783</v>
      </c>
      <c r="F163" s="156">
        <f>IFERROR(_xll.qlIndexFixing(IndexON,D163,TRUE,_xll.ohTrigger(RecalcTrigger,TriggerON)),NA())</f>
        <v>6.4320866918580566E-4</v>
      </c>
      <c r="H163" s="42">
        <f>_xll.qlCalendarAdvance(Calendar,$H162,B163,"f",FALSE)</f>
        <v>42783</v>
      </c>
      <c r="I163" s="140">
        <f>_xll.qlInterestRateIndexValueDate(Index1M,$H163)</f>
        <v>42783</v>
      </c>
      <c r="J163" s="145">
        <f>IFERROR(_xll.qlIndexFixing(Index1M,$H163,TRUE,_xll.ohTrigger(RecalcTrigger,Trigger1M)),NA())</f>
        <v>1.543525103072691E-3</v>
      </c>
      <c r="K163" s="44">
        <f>IFERROR(_xll.qlIndexFixing(Index3M,H163,TRUE,_xll.ohTrigger(RecalcTrigger,Trigger3M)),NA())</f>
        <v>2.6040922314214971E-3</v>
      </c>
      <c r="L163" s="44">
        <f>IFERROR(_xll.qlIndexFixing(Index6M,$H163,TRUE,_xll.ohTrigger(RecalcTrigger,Trigger6M)),NA())</f>
        <v>4.1651994180172567E-3</v>
      </c>
      <c r="M163" s="146">
        <f>IFERROR(_xll.qlIndexFixing(Index1Y,$H163,TRUE,_xll.ohTrigger(RecalcTrigger,Trigger1Y)),NA())</f>
        <v>6.4662627911418061E-3</v>
      </c>
      <c r="N163" s="145">
        <f>IFERROR(_xll.qlIndexFixing(ONIndex1M,I163,TRUE,_xll.ohTrigger(RecalcTrigger,Trigger1M)),NA())</f>
        <v>1.5708767484604962E-3</v>
      </c>
      <c r="O163" s="44">
        <f>IFERROR(_xll.qlIndexFixing(ONIndex3M,I163,TRUE,_xll.ohTrigger(RecalcTrigger,Trigger3M)),NA())</f>
        <v>2.6368658537538154E-3</v>
      </c>
      <c r="P163" s="44">
        <f>IFERROR(_xll.qlIndexFixing(ONIndex6M,I163,TRUE,_xll.ohTrigger(RecalcTrigger,Trigger6M)),NA())</f>
        <v>5.2132838222807018E-3</v>
      </c>
      <c r="Q163" s="146">
        <f>IFERROR(_xll.qlIndexFixing(ONIndex1Y,I163,TRUE,_xll.ohTrigger(RecalcTrigger,Trigger1Y)),NA())</f>
        <v>7.2413923920337337E-3</v>
      </c>
    </row>
    <row r="164" spans="2:17" x14ac:dyDescent="0.2">
      <c r="B164" s="39" t="s">
        <v>17</v>
      </c>
      <c r="D164" s="42">
        <f>_xll.qlCalendarAdvance(Calendar,$D163,B164,"f",FALSE)</f>
        <v>42786</v>
      </c>
      <c r="E164" s="140">
        <f>_xll.qlInterestRateIndexValueDate(IndexON,D164)</f>
        <v>42786</v>
      </c>
      <c r="F164" s="156">
        <f>IFERROR(_xll.qlIndexFixing(IndexON,D164,TRUE,_xll.ohTrigger(RecalcTrigger,TriggerON)),NA())</f>
        <v>6.3507458578082598E-4</v>
      </c>
      <c r="H164" s="42">
        <f>_xll.qlCalendarAdvance(Calendar,$H163,B164,"f",FALSE)</f>
        <v>42786</v>
      </c>
      <c r="I164" s="140">
        <f>_xll.qlInterestRateIndexValueDate(Index1M,$H164)</f>
        <v>42786</v>
      </c>
      <c r="J164" s="145">
        <f>IFERROR(_xll.qlIndexFixing(Index1M,$H164,TRUE,_xll.ohTrigger(RecalcTrigger,Trigger1M)),NA())</f>
        <v>1.5400369268404282E-3</v>
      </c>
      <c r="K164" s="44">
        <f>IFERROR(_xll.qlIndexFixing(Index3M,H164,TRUE,_xll.ohTrigger(RecalcTrigger,Trigger3M)),NA())</f>
        <v>2.6003380079882058E-3</v>
      </c>
      <c r="L164" s="44">
        <f>IFERROR(_xll.qlIndexFixing(Index6M,$H164,TRUE,_xll.ohTrigger(RecalcTrigger,Trigger6M)),NA())</f>
        <v>4.1631430932900868E-3</v>
      </c>
      <c r="M164" s="146">
        <f>IFERROR(_xll.qlIndexFixing(Index1Y,$H164,TRUE,_xll.ohTrigger(RecalcTrigger,Trigger1Y)),NA())</f>
        <v>6.4628801284489779E-3</v>
      </c>
      <c r="N164" s="145">
        <f>IFERROR(_xll.qlIndexFixing(ONIndex1M,I164,TRUE,_xll.ohTrigger(RecalcTrigger,Trigger1M)),NA())</f>
        <v>1.5631286131179145E-3</v>
      </c>
      <c r="O164" s="44">
        <f>IFERROR(_xll.qlIndexFixing(ONIndex3M,I164,TRUE,_xll.ohTrigger(RecalcTrigger,Trigger3M)),NA())</f>
        <v>2.6372834420140823E-3</v>
      </c>
      <c r="P164" s="44">
        <f>IFERROR(_xll.qlIndexFixing(ONIndex6M,I164,TRUE,_xll.ohTrigger(RecalcTrigger,Trigger6M)),NA())</f>
        <v>5.2280700736773156E-3</v>
      </c>
      <c r="Q164" s="146">
        <f>IFERROR(_xll.qlIndexFixing(ONIndex1Y,I164,TRUE,_xll.ohTrigger(RecalcTrigger,Trigger1Y)),NA())</f>
        <v>7.197396528131339E-3</v>
      </c>
    </row>
    <row r="165" spans="2:17" x14ac:dyDescent="0.2">
      <c r="B165" s="39" t="s">
        <v>17</v>
      </c>
      <c r="D165" s="42">
        <f>_xll.qlCalendarAdvance(Calendar,$D164,B165,"f",FALSE)</f>
        <v>42787</v>
      </c>
      <c r="E165" s="140">
        <f>_xll.qlInterestRateIndexValueDate(IndexON,D165)</f>
        <v>42787</v>
      </c>
      <c r="F165" s="156">
        <f>IFERROR(_xll.qlIndexFixing(IndexON,D165,TRUE,_xll.ohTrigger(RecalcTrigger,TriggerON)),NA())</f>
        <v>6.3231381246642293E-4</v>
      </c>
      <c r="H165" s="42">
        <f>_xll.qlCalendarAdvance(Calendar,$H164,B165,"f",FALSE)</f>
        <v>42787</v>
      </c>
      <c r="I165" s="140">
        <f>_xll.qlInterestRateIndexValueDate(Index1M,$H165)</f>
        <v>42787</v>
      </c>
      <c r="J165" s="145">
        <f>IFERROR(_xll.qlIndexFixing(Index1M,$H165,TRUE,_xll.ohTrigger(RecalcTrigger,Trigger1M)),NA())</f>
        <v>1.5392705286753389E-3</v>
      </c>
      <c r="K165" s="44">
        <f>IFERROR(_xll.qlIndexFixing(Index3M,H165,TRUE,_xll.ohTrigger(RecalcTrigger,Trigger3M)),NA())</f>
        <v>2.5999087176959115E-3</v>
      </c>
      <c r="L165" s="44">
        <f>IFERROR(_xll.qlIndexFixing(Index6M,$H165,TRUE,_xll.ohTrigger(RecalcTrigger,Trigger6M)),NA())</f>
        <v>4.1571999732434263E-3</v>
      </c>
      <c r="M165" s="146">
        <f>IFERROR(_xll.qlIndexFixing(Index1Y,$H165,TRUE,_xll.ohTrigger(RecalcTrigger,Trigger1Y)),NA())</f>
        <v>6.4641303938115513E-3</v>
      </c>
      <c r="N165" s="145">
        <f>IFERROR(_xll.qlIndexFixing(ONIndex1M,I165,TRUE,_xll.ohTrigger(RecalcTrigger,Trigger1M)),NA())</f>
        <v>1.5596108827775623E-3</v>
      </c>
      <c r="O165" s="44">
        <f>IFERROR(_xll.qlIndexFixing(ONIndex3M,I165,TRUE,_xll.ohTrigger(RecalcTrigger,Trigger3M)),NA())</f>
        <v>2.6374144396301702E-3</v>
      </c>
      <c r="P165" s="44">
        <f>IFERROR(_xll.qlIndexFixing(ONIndex6M,I165,TRUE,_xll.ohTrigger(RecalcTrigger,Trigger6M)),NA())</f>
        <v>5.2308183126981156E-3</v>
      </c>
      <c r="Q165" s="146">
        <f>IFERROR(_xll.qlIndexFixing(ONIndex1Y,I165,TRUE,_xll.ohTrigger(RecalcTrigger,Trigger1Y)),NA())</f>
        <v>7.176473875657452E-3</v>
      </c>
    </row>
    <row r="166" spans="2:17" x14ac:dyDescent="0.2">
      <c r="B166" s="39" t="s">
        <v>17</v>
      </c>
      <c r="D166" s="42">
        <f>_xll.qlCalendarAdvance(Calendar,$D165,B166,"f",FALSE)</f>
        <v>42788</v>
      </c>
      <c r="E166" s="140">
        <f>_xll.qlInterestRateIndexValueDate(IndexON,D166)</f>
        <v>42788</v>
      </c>
      <c r="F166" s="156">
        <f>IFERROR(_xll.qlIndexFixing(IndexON,D166,TRUE,_xll.ohTrigger(RecalcTrigger,TriggerON)),NA())</f>
        <v>6.3033646022003786E-4</v>
      </c>
      <c r="H166" s="42">
        <f>_xll.qlCalendarAdvance(Calendar,$H165,B166,"f",FALSE)</f>
        <v>42788</v>
      </c>
      <c r="I166" s="140">
        <f>_xll.qlInterestRateIndexValueDate(Index1M,$H166)</f>
        <v>42788</v>
      </c>
      <c r="J166" s="145">
        <f>IFERROR(_xll.qlIndexFixing(Index1M,$H166,TRUE,_xll.ohTrigger(RecalcTrigger,Trigger1M)),NA())</f>
        <v>1.5387005897254549E-3</v>
      </c>
      <c r="K166" s="44">
        <f>IFERROR(_xll.qlIndexFixing(Index3M,H166,TRUE,_xll.ohTrigger(RecalcTrigger,Trigger3M)),NA())</f>
        <v>2.599468521868526E-3</v>
      </c>
      <c r="L166" s="44">
        <f>IFERROR(_xll.qlIndexFixing(Index6M,$H166,TRUE,_xll.ohTrigger(RecalcTrigger,Trigger6M)),NA())</f>
        <v>4.1552314599989041E-3</v>
      </c>
      <c r="M166" s="146">
        <f>IFERROR(_xll.qlIndexFixing(Index1Y,$H166,TRUE,_xll.ohTrigger(RecalcTrigger,Trigger1Y)),NA())</f>
        <v>6.4654448272651877E-3</v>
      </c>
      <c r="N166" s="145">
        <f>IFERROR(_xll.qlIndexFixing(ONIndex1M,I166,TRUE,_xll.ohTrigger(RecalcTrigger,Trigger1M)),NA())</f>
        <v>1.5563049266120732E-3</v>
      </c>
      <c r="O166" s="44">
        <f>IFERROR(_xll.qlIndexFixing(ONIndex3M,I166,TRUE,_xll.ohTrigger(RecalcTrigger,Trigger3M)),NA())</f>
        <v>2.6374930446348976E-3</v>
      </c>
      <c r="P166" s="44">
        <f>IFERROR(_xll.qlIndexFixing(ONIndex6M,I166,TRUE,_xll.ohTrigger(RecalcTrigger,Trigger6M)),NA())</f>
        <v>5.2307572817689163E-3</v>
      </c>
      <c r="Q166" s="146">
        <f>IFERROR(_xll.qlIndexFixing(ONIndex1Y,I166,TRUE,_xll.ohTrigger(RecalcTrigger,Trigger1Y)),NA())</f>
        <v>7.1561532926622817E-3</v>
      </c>
    </row>
    <row r="167" spans="2:17" x14ac:dyDescent="0.2">
      <c r="B167" s="39" t="s">
        <v>17</v>
      </c>
      <c r="D167" s="42">
        <f>_xll.qlCalendarAdvance(Calendar,$D166,B167,"f",FALSE)</f>
        <v>42789</v>
      </c>
      <c r="E167" s="140">
        <f>_xll.qlInterestRateIndexValueDate(IndexON,D167)</f>
        <v>42789</v>
      </c>
      <c r="F167" s="156">
        <f>IFERROR(_xll.qlIndexFixing(IndexON,D167,TRUE,_xll.ohTrigger(RecalcTrigger,TriggerON)),NA())</f>
        <v>6.2914252887957822E-4</v>
      </c>
      <c r="H167" s="42">
        <f>_xll.qlCalendarAdvance(Calendar,$H166,B167,"f",FALSE)</f>
        <v>42789</v>
      </c>
      <c r="I167" s="140">
        <f>_xll.qlInterestRateIndexValueDate(Index1M,$H167)</f>
        <v>42789</v>
      </c>
      <c r="J167" s="145">
        <f>IFERROR(_xll.qlIndexFixing(Index1M,$H167,TRUE,_xll.ohTrigger(RecalcTrigger,Trigger1M)),NA())</f>
        <v>1.5383260873574889E-3</v>
      </c>
      <c r="K167" s="44">
        <f>IFERROR(_xll.qlIndexFixing(Index3M,H167,TRUE,_xll.ohTrigger(RecalcTrigger,Trigger3M)),NA())</f>
        <v>2.5985096559925504E-3</v>
      </c>
      <c r="L167" s="44">
        <f>IFERROR(_xll.qlIndexFixing(Index6M,$H167,TRUE,_xll.ohTrigger(RecalcTrigger,Trigger6M)),NA())</f>
        <v>4.153298684736538E-3</v>
      </c>
      <c r="M167" s="146">
        <f>IFERROR(_xll.qlIndexFixing(Index1Y,$H167,TRUE,_xll.ohTrigger(RecalcTrigger,Trigger1Y)),NA())</f>
        <v>6.4668195186872168E-3</v>
      </c>
      <c r="N167" s="145">
        <f>IFERROR(_xll.qlIndexFixing(ONIndex1M,I167,TRUE,_xll.ohTrigger(RecalcTrigger,Trigger1M)),NA())</f>
        <v>1.5532107446214471E-3</v>
      </c>
      <c r="O167" s="44">
        <f>IFERROR(_xll.qlIndexFixing(ONIndex3M,I167,TRUE,_xll.ohTrigger(RecalcTrigger,Trigger3M)),NA())</f>
        <v>2.6375192568661721E-3</v>
      </c>
      <c r="P167" s="44">
        <f>IFERROR(_xll.qlIndexFixing(ONIndex6M,I167,TRUE,_xll.ohTrigger(RecalcTrigger,Trigger6M)),NA())</f>
        <v>5.227886980970764E-3</v>
      </c>
      <c r="Q167" s="146">
        <f>IFERROR(_xll.qlIndexFixing(ONIndex1Y,I167,TRUE,_xll.ohTrigger(RecalcTrigger,Trigger1Y)),NA())</f>
        <v>7.136434779064782E-3</v>
      </c>
    </row>
    <row r="168" spans="2:17" x14ac:dyDescent="0.2">
      <c r="B168" s="39" t="s">
        <v>17</v>
      </c>
      <c r="D168" s="42">
        <f>_xll.qlCalendarAdvance(Calendar,$D167,B168,"f",FALSE)</f>
        <v>42790</v>
      </c>
      <c r="E168" s="140">
        <f>_xll.qlInterestRateIndexValueDate(IndexON,D168)</f>
        <v>42790</v>
      </c>
      <c r="F168" s="156">
        <f>IFERROR(_xll.qlIndexFixing(IndexON,D168,TRUE,_xll.ohTrigger(RecalcTrigger,TriggerON)),NA())</f>
        <v>6.2936715461721826E-4</v>
      </c>
      <c r="H168" s="42">
        <f>_xll.qlCalendarAdvance(Calendar,$H167,B168,"f",FALSE)</f>
        <v>42790</v>
      </c>
      <c r="I168" s="140">
        <f>_xll.qlInterestRateIndexValueDate(Index1M,$H168)</f>
        <v>42790</v>
      </c>
      <c r="J168" s="145">
        <f>IFERROR(_xll.qlIndexFixing(Index1M,$H168,TRUE,_xll.ohTrigger(RecalcTrigger,Trigger1M)),NA())</f>
        <v>1.538145998949731E-3</v>
      </c>
      <c r="K168" s="44">
        <f>IFERROR(_xll.qlIndexFixing(Index3M,H168,TRUE,_xll.ohTrigger(RecalcTrigger,Trigger3M)),NA())</f>
        <v>2.5975409943485702E-3</v>
      </c>
      <c r="L168" s="44">
        <f>IFERROR(_xll.qlIndexFixing(Index6M,$H168,TRUE,_xll.ohTrigger(RecalcTrigger,Trigger6M)),NA())</f>
        <v>4.1514132467807821E-3</v>
      </c>
      <c r="M168" s="146">
        <f>IFERROR(_xll.qlIndexFixing(Index1Y,$H168,TRUE,_xll.ohTrigger(RecalcTrigger,Trigger1Y)),NA())</f>
        <v>6.4749873631986983E-3</v>
      </c>
      <c r="N168" s="145">
        <f>IFERROR(_xll.qlIndexFixing(ONIndex1M,I168,TRUE,_xll.ohTrigger(RecalcTrigger,Trigger1M)),NA())</f>
        <v>1.5477348575761627E-3</v>
      </c>
      <c r="O168" s="44">
        <f>IFERROR(_xll.qlIndexFixing(ONIndex3M,I168,TRUE,_xll.ohTrigger(RecalcTrigger,Trigger3M)),NA())</f>
        <v>2.6374160963242117E-3</v>
      </c>
      <c r="P168" s="44">
        <f>IFERROR(_xll.qlIndexFixing(ONIndex6M,I168,TRUE,_xll.ohTrigger(RecalcTrigger,Trigger6M)),NA())</f>
        <v>5.2128565937814572E-3</v>
      </c>
      <c r="Q168" s="146">
        <f>IFERROR(_xll.qlIndexFixing(ONIndex1Y,I168,TRUE,_xll.ohTrigger(RecalcTrigger,Trigger1Y)),NA())</f>
        <v>7.0991427210894322E-3</v>
      </c>
    </row>
    <row r="169" spans="2:17" x14ac:dyDescent="0.2">
      <c r="B169" s="39" t="s">
        <v>17</v>
      </c>
      <c r="D169" s="42">
        <f>_xll.qlCalendarAdvance(Calendar,$D168,B169,"f",FALSE)</f>
        <v>42793</v>
      </c>
      <c r="E169" s="140">
        <f>_xll.qlInterestRateIndexValueDate(IndexON,D169)</f>
        <v>42793</v>
      </c>
      <c r="F169" s="156">
        <f>IFERROR(_xll.qlIndexFixing(IndexON,D169,TRUE,_xll.ohTrigger(RecalcTrigger,TriggerON)),NA())</f>
        <v>6.3220101314431787E-4</v>
      </c>
      <c r="H169" s="42">
        <f>_xll.qlCalendarAdvance(Calendar,$H168,B169,"f",FALSE)</f>
        <v>42793</v>
      </c>
      <c r="I169" s="140">
        <f>_xll.qlInterestRateIndexValueDate(Index1M,$H169)</f>
        <v>42793</v>
      </c>
      <c r="J169" s="145">
        <f>IFERROR(_xll.qlIndexFixing(Index1M,$H169,TRUE,_xll.ohTrigger(RecalcTrigger,Trigger1M)),NA())</f>
        <v>1.5387619913921821E-3</v>
      </c>
      <c r="K169" s="44">
        <f>IFERROR(_xll.qlIndexFixing(Index3M,H169,TRUE,_xll.ohTrigger(RecalcTrigger,Trigger3M)),NA())</f>
        <v>2.5930928723017664E-3</v>
      </c>
      <c r="L169" s="44">
        <f>IFERROR(_xll.qlIndexFixing(Index6M,$H169,TRUE,_xll.ohTrigger(RecalcTrigger,Trigger6M)),NA())</f>
        <v>4.1545494306015332E-3</v>
      </c>
      <c r="M169" s="146">
        <f>IFERROR(_xll.qlIndexFixing(Index1Y,$H169,TRUE,_xll.ohTrigger(RecalcTrigger,Trigger1Y)),NA())</f>
        <v>6.4728426612059575E-3</v>
      </c>
      <c r="N169" s="145">
        <f>IFERROR(_xll.qlIndexFixing(ONIndex1M,I169,TRUE,_xll.ohTrigger(RecalcTrigger,Trigger1M)),NA())</f>
        <v>1.5429517585696662E-3</v>
      </c>
      <c r="O169" s="44">
        <f>IFERROR(_xll.qlIndexFixing(ONIndex3M,I169,TRUE,_xll.ohTrigger(RecalcTrigger,Trigger3M)),NA())</f>
        <v>2.637100179110341E-3</v>
      </c>
      <c r="P169" s="44">
        <f>IFERROR(_xll.qlIndexFixing(ONIndex6M,I169,TRUE,_xll.ohTrigger(RecalcTrigger,Trigger6M)),NA())</f>
        <v>5.1883130807095501E-3</v>
      </c>
      <c r="Q169" s="146">
        <f>IFERROR(_xll.qlIndexFixing(ONIndex1Y,I169,TRUE,_xll.ohTrigger(RecalcTrigger,Trigger1Y)),NA())</f>
        <v>7.0635814173547473E-3</v>
      </c>
    </row>
    <row r="170" spans="2:17" x14ac:dyDescent="0.2">
      <c r="B170" s="39" t="s">
        <v>17</v>
      </c>
      <c r="D170" s="42">
        <f>_xll.qlCalendarAdvance(Calendar,$D169,B170,"f",FALSE)</f>
        <v>42794</v>
      </c>
      <c r="E170" s="140">
        <f>_xll.qlInterestRateIndexValueDate(IndexON,D170)</f>
        <v>42794</v>
      </c>
      <c r="F170" s="156">
        <f>IFERROR(_xll.qlIndexFixing(IndexON,D170,TRUE,_xll.ohTrigger(RecalcTrigger,TriggerON)),NA())</f>
        <v>6.3492418665767048E-4</v>
      </c>
      <c r="H170" s="42">
        <f>_xll.qlCalendarAdvance(Calendar,$H169,B170,"f",FALSE)</f>
        <v>42794</v>
      </c>
      <c r="I170" s="140">
        <f>_xll.qlInterestRateIndexValueDate(Index1M,$H170)</f>
        <v>42794</v>
      </c>
      <c r="J170" s="145">
        <f>IFERROR(_xll.qlIndexFixing(Index1M,$H170,TRUE,_xll.ohTrigger(RecalcTrigger,Trigger1M)),NA())</f>
        <v>1.5419633000165218E-3</v>
      </c>
      <c r="K170" s="44">
        <f>IFERROR(_xll.qlIndexFixing(Index3M,H170,TRUE,_xll.ohTrigger(RecalcTrigger,Trigger3M)),NA())</f>
        <v>2.5920983684321122E-3</v>
      </c>
      <c r="L170" s="44">
        <f>IFERROR(_xll.qlIndexFixing(Index6M,$H170,TRUE,_xll.ohTrigger(RecalcTrigger,Trigger6M)),NA())</f>
        <v>4.1571595429068641E-3</v>
      </c>
      <c r="M170" s="146">
        <f>IFERROR(_xll.qlIndexFixing(Index1Y,$H170,TRUE,_xll.ohTrigger(RecalcTrigger,Trigger1Y)),NA())</f>
        <v>6.4744599902004651E-3</v>
      </c>
      <c r="N170" s="145">
        <f>IFERROR(_xll.qlIndexFixing(ONIndex1M,I170,TRUE,_xll.ohTrigger(RecalcTrigger,Trigger1M)),NA())</f>
        <v>1.5409164474533554E-3</v>
      </c>
      <c r="O170" s="44">
        <f>IFERROR(_xll.qlIndexFixing(ONIndex3M,I170,TRUE,_xll.ohTrigger(RecalcTrigger,Trigger3M)),NA())</f>
        <v>2.6368644280416742E-3</v>
      </c>
      <c r="P170" s="44">
        <f>IFERROR(_xll.qlIndexFixing(ONIndex6M,I170,TRUE,_xll.ohTrigger(RecalcTrigger,Trigger6M)),NA())</f>
        <v>5.1713964325117434E-3</v>
      </c>
      <c r="Q170" s="146">
        <f>IFERROR(_xll.qlIndexFixing(ONIndex1Y,I170,TRUE,_xll.ohTrigger(RecalcTrigger,Trigger1Y)),NA())</f>
        <v>7.0468732495299058E-3</v>
      </c>
    </row>
    <row r="171" spans="2:17" x14ac:dyDescent="0.2">
      <c r="B171" s="39" t="s">
        <v>17</v>
      </c>
      <c r="D171" s="42">
        <f>_xll.qlCalendarAdvance(Calendar,$D170,B171,"f",FALSE)</f>
        <v>42795</v>
      </c>
      <c r="E171" s="140">
        <f>_xll.qlInterestRateIndexValueDate(IndexON,D171)</f>
        <v>42795</v>
      </c>
      <c r="F171" s="156">
        <f>IFERROR(_xll.qlIndexFixing(IndexON,D171,TRUE,_xll.ohTrigger(RecalcTrigger,TriggerON)),NA())</f>
        <v>6.3843078115799479E-4</v>
      </c>
      <c r="H171" s="42">
        <f>_xll.qlCalendarAdvance(Calendar,$H170,B171,"f",FALSE)</f>
        <v>42795</v>
      </c>
      <c r="I171" s="140">
        <f>_xll.qlInterestRateIndexValueDate(Index1M,$H171)</f>
        <v>42795</v>
      </c>
      <c r="J171" s="145">
        <f>IFERROR(_xll.qlIndexFixing(Index1M,$H171,TRUE,_xll.ohTrigger(RecalcTrigger,Trigger1M)),NA())</f>
        <v>1.5452485560089079E-3</v>
      </c>
      <c r="K171" s="44">
        <f>IFERROR(_xll.qlIndexFixing(Index3M,H171,TRUE,_xll.ohTrigger(RecalcTrigger,Trigger3M)),NA())</f>
        <v>2.5910979153602161E-3</v>
      </c>
      <c r="L171" s="44">
        <f>IFERROR(_xll.qlIndexFixing(Index6M,$H171,TRUE,_xll.ohTrigger(RecalcTrigger,Trigger6M)),NA())</f>
        <v>4.1557199017954747E-3</v>
      </c>
      <c r="M171" s="146">
        <f>IFERROR(_xll.qlIndexFixing(Index1Y,$H171,TRUE,_xll.ohTrigger(RecalcTrigger,Trigger1Y)),NA())</f>
        <v>6.4761141161415736E-3</v>
      </c>
      <c r="N171" s="145">
        <f>IFERROR(_xll.qlIndexFixing(ONIndex1M,I171,TRUE,_xll.ohTrigger(RecalcTrigger,Trigger1M)),NA())</f>
        <v>1.5390929105929541E-3</v>
      </c>
      <c r="O171" s="44">
        <f>IFERROR(_xll.qlIndexFixing(ONIndex3M,I171,TRUE,_xll.ohTrigger(RecalcTrigger,Trigger3M)),NA())</f>
        <v>2.6365762841995544E-3</v>
      </c>
      <c r="P171" s="44">
        <f>IFERROR(_xll.qlIndexFixing(ONIndex6M,I171,TRUE,_xll.ohTrigger(RecalcTrigger,Trigger6M)),NA())</f>
        <v>5.1516705158227705E-3</v>
      </c>
      <c r="Q171" s="146">
        <f>IFERROR(_xll.qlIndexFixing(ONIndex1Y,I171,TRUE,_xll.ohTrigger(RecalcTrigger,Trigger1Y)),NA())</f>
        <v>7.0307671506164571E-3</v>
      </c>
    </row>
    <row r="172" spans="2:17" x14ac:dyDescent="0.2">
      <c r="B172" s="39" t="s">
        <v>17</v>
      </c>
      <c r="D172" s="42">
        <f>_xll.qlCalendarAdvance(Calendar,$D171,B172,"f",FALSE)</f>
        <v>42796</v>
      </c>
      <c r="E172" s="140">
        <f>_xll.qlInterestRateIndexValueDate(IndexON,D172)</f>
        <v>42796</v>
      </c>
      <c r="F172" s="156">
        <f>IFERROR(_xll.qlIndexFixing(IndexON,D172,TRUE,_xll.ohTrigger(RecalcTrigger,TriggerON)),NA())</f>
        <v>6.4272079672633708E-4</v>
      </c>
      <c r="H172" s="42">
        <f>_xll.qlCalendarAdvance(Calendar,$H171,B172,"f",FALSE)</f>
        <v>42796</v>
      </c>
      <c r="I172" s="140">
        <f>_xll.qlInterestRateIndexValueDate(Index1M,$H172)</f>
        <v>42796</v>
      </c>
      <c r="J172" s="145">
        <f>IFERROR(_xll.qlIndexFixing(Index1M,$H172,TRUE,_xll.ohTrigger(RecalcTrigger,Trigger1M)),NA())</f>
        <v>1.5454344033082393E-3</v>
      </c>
      <c r="K172" s="44">
        <f>IFERROR(_xll.qlIndexFixing(Index3M,H172,TRUE,_xll.ohTrigger(RecalcTrigger,Trigger3M)),NA())</f>
        <v>2.5900921676986497E-3</v>
      </c>
      <c r="L172" s="44">
        <f>IFERROR(_xll.qlIndexFixing(Index6M,$H172,TRUE,_xll.ohTrigger(RecalcTrigger,Trigger6M)),NA())</f>
        <v>4.1625521979940603E-3</v>
      </c>
      <c r="M172" s="146">
        <f>IFERROR(_xll.qlIndexFixing(Index1Y,$H172,TRUE,_xll.ohTrigger(RecalcTrigger,Trigger1Y)),NA())</f>
        <v>6.4778011287940362E-3</v>
      </c>
      <c r="N172" s="145">
        <f>IFERROR(_xll.qlIndexFixing(ONIndex1M,I172,TRUE,_xll.ohTrigger(RecalcTrigger,Trigger1M)),NA())</f>
        <v>1.5374811477453232E-3</v>
      </c>
      <c r="O172" s="44">
        <f>IFERROR(_xll.qlIndexFixing(ONIndex3M,I172,TRUE,_xll.ohTrigger(RecalcTrigger,Trigger3M)),NA())</f>
        <v>2.6362357478271203E-3</v>
      </c>
      <c r="P172" s="44">
        <f>IFERROR(_xll.qlIndexFixing(ONIndex6M,I172,TRUE,_xll.ohTrigger(RecalcTrigger,Trigger6M)),NA())</f>
        <v>5.1291353310478627E-3</v>
      </c>
      <c r="Q172" s="146">
        <f>IFERROR(_xll.qlIndexFixing(ONIndex1Y,I172,TRUE,_xll.ohTrigger(RecalcTrigger,Trigger1Y)),NA())</f>
        <v>7.0152631205333549E-3</v>
      </c>
    </row>
    <row r="173" spans="2:17" x14ac:dyDescent="0.2">
      <c r="B173" s="39" t="s">
        <v>17</v>
      </c>
      <c r="D173" s="42">
        <f>_xll.qlCalendarAdvance(Calendar,$D172,B173,"f",FALSE)</f>
        <v>42797</v>
      </c>
      <c r="E173" s="140">
        <f>_xll.qlInterestRateIndexValueDate(IndexON,D173)</f>
        <v>42797</v>
      </c>
      <c r="F173" s="156">
        <f>IFERROR(_xll.qlIndexFixing(IndexON,D173,TRUE,_xll.ohTrigger(RecalcTrigger,TriggerON)),NA())</f>
        <v>6.5391340275796261E-4</v>
      </c>
      <c r="H173" s="42">
        <f>_xll.qlCalendarAdvance(Calendar,$H172,B173,"f",FALSE)</f>
        <v>42797</v>
      </c>
      <c r="I173" s="140">
        <f>_xll.qlInterestRateIndexValueDate(Index1M,$H173)</f>
        <v>42797</v>
      </c>
      <c r="J173" s="145">
        <f>IFERROR(_xll.qlIndexFixing(Index1M,$H173,TRUE,_xll.ohTrigger(RecalcTrigger,Trigger1M)),NA())</f>
        <v>1.5456844490863333E-3</v>
      </c>
      <c r="K173" s="44">
        <f>IFERROR(_xll.qlIndexFixing(Index3M,H173,TRUE,_xll.ohTrigger(RecalcTrigger,Trigger3M)),NA())</f>
        <v>2.5881198863900935E-3</v>
      </c>
      <c r="L173" s="44">
        <f>IFERROR(_xll.qlIndexFixing(Index6M,$H173,TRUE,_xll.ohTrigger(RecalcTrigger,Trigger6M)),NA())</f>
        <v>4.1572690045887806E-3</v>
      </c>
      <c r="M173" s="146">
        <f>IFERROR(_xll.qlIndexFixing(Index1Y,$H173,TRUE,_xll.ohTrigger(RecalcTrigger,Trigger1Y)),NA())</f>
        <v>6.486048152091764E-3</v>
      </c>
      <c r="N173" s="145">
        <f>IFERROR(_xll.qlIndexFixing(ONIndex1M,I173,TRUE,_xll.ohTrigger(RecalcTrigger,Trigger1M)),NA())</f>
        <v>1.5349699911674601E-3</v>
      </c>
      <c r="O173" s="44">
        <f>IFERROR(_xll.qlIndexFixing(ONIndex3M,I173,TRUE,_xll.ohTrigger(RecalcTrigger,Trigger3M)),NA())</f>
        <v>2.6353990606309279E-3</v>
      </c>
      <c r="P173" s="44">
        <f>IFERROR(_xll.qlIndexFixing(ONIndex6M,I173,TRUE,_xll.ohTrigger(RecalcTrigger,Trigger6M)),NA())</f>
        <v>5.0747712916809915E-3</v>
      </c>
      <c r="Q173" s="146">
        <f>IFERROR(_xll.qlIndexFixing(ONIndex1Y,I173,TRUE,_xll.ohTrigger(RecalcTrigger,Trigger1Y)),NA())</f>
        <v>6.9863956768341975E-3</v>
      </c>
    </row>
    <row r="174" spans="2:17" x14ac:dyDescent="0.2">
      <c r="B174" s="39" t="s">
        <v>17</v>
      </c>
      <c r="D174" s="42">
        <f>_xll.qlCalendarAdvance(Calendar,$D173,B174,"f",FALSE)</f>
        <v>42800</v>
      </c>
      <c r="E174" s="140">
        <f>_xll.qlInterestRateIndexValueDate(IndexON,D174)</f>
        <v>42800</v>
      </c>
      <c r="F174" s="156">
        <f>IFERROR(_xll.qlIndexFixing(IndexON,D174,TRUE,_xll.ohTrigger(RecalcTrigger,TriggerON)),NA())</f>
        <v>6.67535749191428E-4</v>
      </c>
      <c r="H174" s="42">
        <f>_xll.qlCalendarAdvance(Calendar,$H173,B174,"f",FALSE)</f>
        <v>42800</v>
      </c>
      <c r="I174" s="140">
        <f>_xll.qlInterestRateIndexValueDate(Index1M,$H174)</f>
        <v>42800</v>
      </c>
      <c r="J174" s="145">
        <f>IFERROR(_xll.qlIndexFixing(Index1M,$H174,TRUE,_xll.ohTrigger(RecalcTrigger,Trigger1M)),NA())</f>
        <v>1.5510762057304656E-3</v>
      </c>
      <c r="K174" s="44">
        <f>IFERROR(_xll.qlIndexFixing(Index3M,H174,TRUE,_xll.ohTrigger(RecalcTrigger,Trigger3M)),NA())</f>
        <v>2.5860293233304797E-3</v>
      </c>
      <c r="L174" s="44">
        <f>IFERROR(_xll.qlIndexFixing(Index6M,$H174,TRUE,_xll.ohTrigger(RecalcTrigger,Trigger6M)),NA())</f>
        <v>4.1503003691364705E-3</v>
      </c>
      <c r="M174" s="146">
        <f>IFERROR(_xll.qlIndexFixing(Index1Y,$H174,TRUE,_xll.ohTrigger(RecalcTrigger,Trigger1Y)),NA())</f>
        <v>6.4847998409880425E-3</v>
      </c>
      <c r="N174" s="145">
        <f>IFERROR(_xll.qlIndexFixing(ONIndex1M,I174,TRUE,_xll.ohTrigger(RecalcTrigger,Trigger1M)),NA())</f>
        <v>1.5331470665846947E-3</v>
      </c>
      <c r="O174" s="44">
        <f>IFERROR(_xll.qlIndexFixing(ONIndex3M,I174,TRUE,_xll.ohTrigger(RecalcTrigger,Trigger3M)),NA())</f>
        <v>2.6343496750891315E-3</v>
      </c>
      <c r="P174" s="44">
        <f>IFERROR(_xll.qlIndexFixing(ONIndex6M,I174,TRUE,_xll.ohTrigger(RecalcTrigger,Trigger6M)),NA())</f>
        <v>5.0115157793662046E-3</v>
      </c>
      <c r="Q174" s="146">
        <f>IFERROR(_xll.qlIndexFixing(ONIndex1Y,I174,TRUE,_xll.ohTrigger(RecalcTrigger,Trigger1Y)),NA())</f>
        <v>6.9592247932204199E-3</v>
      </c>
    </row>
    <row r="175" spans="2:17" x14ac:dyDescent="0.2">
      <c r="B175" s="39" t="s">
        <v>17</v>
      </c>
      <c r="D175" s="42">
        <f>_xll.qlCalendarAdvance(Calendar,$D174,B175,"f",FALSE)</f>
        <v>42801</v>
      </c>
      <c r="E175" s="140">
        <f>_xll.qlInterestRateIndexValueDate(IndexON,D175)</f>
        <v>42801</v>
      </c>
      <c r="F175" s="156">
        <f>IFERROR(_xll.qlIndexFixing(IndexON,D175,TRUE,_xll.ohTrigger(RecalcTrigger,TriggerON)),NA())</f>
        <v>6.746669478174816E-4</v>
      </c>
      <c r="H175" s="42">
        <f>_xll.qlCalendarAdvance(Calendar,$H174,B175,"f",FALSE)</f>
        <v>42801</v>
      </c>
      <c r="I175" s="140">
        <f>_xll.qlInterestRateIndexValueDate(Index1M,$H175)</f>
        <v>42801</v>
      </c>
      <c r="J175" s="145">
        <f>IFERROR(_xll.qlIndexFixing(Index1M,$H175,TRUE,_xll.ohTrigger(RecalcTrigger,Trigger1M)),NA())</f>
        <v>1.5532222298729067E-3</v>
      </c>
      <c r="K175" s="44">
        <f>IFERROR(_xll.qlIndexFixing(Index3M,H175,TRUE,_xll.ohTrigger(RecalcTrigger,Trigger3M)),NA())</f>
        <v>2.5850069218527616E-3</v>
      </c>
      <c r="L175" s="44">
        <f>IFERROR(_xll.qlIndexFixing(Index6M,$H175,TRUE,_xll.ohTrigger(RecalcTrigger,Trigger6M)),NA())</f>
        <v>4.1496487275036542E-3</v>
      </c>
      <c r="M175" s="146">
        <f>IFERROR(_xll.qlIndexFixing(Index1Y,$H175,TRUE,_xll.ohTrigger(RecalcTrigger,Trigger1Y)),NA())</f>
        <v>6.4865927511075228E-3</v>
      </c>
      <c r="N175" s="145">
        <f>IFERROR(_xll.qlIndexFixing(ONIndex1M,I175,TRUE,_xll.ohTrigger(RecalcTrigger,Trigger1M)),NA())</f>
        <v>1.5325655448505948E-3</v>
      </c>
      <c r="O175" s="44">
        <f>IFERROR(_xll.qlIndexFixing(ONIndex3M,I175,TRUE,_xll.ohTrigger(RecalcTrigger,Trigger3M)),NA())</f>
        <v>2.6337471752546637E-3</v>
      </c>
      <c r="P175" s="44">
        <f>IFERROR(_xll.qlIndexFixing(ONIndex6M,I175,TRUE,_xll.ohTrigger(RecalcTrigger,Trigger6M)),NA())</f>
        <v>4.978617405796415E-3</v>
      </c>
      <c r="Q175" s="146">
        <f>IFERROR(_xll.qlIndexFixing(ONIndex1Y,I175,TRUE,_xll.ohTrigger(RecalcTrigger,Trigger1Y)),NA())</f>
        <v>6.9464737448243774E-3</v>
      </c>
    </row>
    <row r="176" spans="2:17" x14ac:dyDescent="0.2">
      <c r="B176" s="39" t="s">
        <v>17</v>
      </c>
      <c r="D176" s="42">
        <f>_xll.qlCalendarAdvance(Calendar,$D175,B176,"f",FALSE)</f>
        <v>42802</v>
      </c>
      <c r="E176" s="140">
        <f>_xll.qlInterestRateIndexValueDate(IndexON,D176)</f>
        <v>42802</v>
      </c>
      <c r="F176" s="156">
        <f>IFERROR(_xll.qlIndexFixing(IndexON,D176,TRUE,_xll.ohTrigger(RecalcTrigger,TriggerON)),NA())</f>
        <v>6.81505645067082E-4</v>
      </c>
      <c r="H176" s="42">
        <f>_xll.qlCalendarAdvance(Calendar,$H175,B176,"f",FALSE)</f>
        <v>42802</v>
      </c>
      <c r="I176" s="140">
        <f>_xll.qlInterestRateIndexValueDate(Index1M,$H176)</f>
        <v>42802</v>
      </c>
      <c r="J176" s="145">
        <f>IFERROR(_xll.qlIndexFixing(Index1M,$H176,TRUE,_xll.ohTrigger(RecalcTrigger,Trigger1M)),NA())</f>
        <v>1.5587760949181515E-3</v>
      </c>
      <c r="K176" s="44">
        <f>IFERROR(_xll.qlIndexFixing(Index3M,H176,TRUE,_xll.ohTrigger(RecalcTrigger,Trigger3M)),NA())</f>
        <v>2.5839831534352569E-3</v>
      </c>
      <c r="L176" s="44">
        <f>IFERROR(_xll.qlIndexFixing(Index6M,$H176,TRUE,_xll.ohTrigger(RecalcTrigger,Trigger6M)),NA())</f>
        <v>4.1491488543871921E-3</v>
      </c>
      <c r="M176" s="146">
        <f>IFERROR(_xll.qlIndexFixing(Index1Y,$H176,TRUE,_xll.ohTrigger(RecalcTrigger,Trigger1Y)),NA())</f>
        <v>6.4883957956729521E-3</v>
      </c>
      <c r="N176" s="145">
        <f>IFERROR(_xll.qlIndexFixing(ONIndex1M,I176,TRUE,_xll.ohTrigger(RecalcTrigger,Trigger1M)),NA())</f>
        <v>1.5321671675305737E-3</v>
      </c>
      <c r="O176" s="44">
        <f>IFERROR(_xll.qlIndexFixing(ONIndex3M,I176,TRUE,_xll.ohTrigger(RecalcTrigger,Trigger3M)),NA())</f>
        <v>2.6330922827277892E-3</v>
      </c>
      <c r="P176" s="44">
        <f>IFERROR(_xll.qlIndexFixing(ONIndex6M,I176,TRUE,_xll.ohTrigger(RecalcTrigger,Trigger6M)),NA())</f>
        <v>4.9465929098591044E-3</v>
      </c>
      <c r="Q176" s="146">
        <f>IFERROR(_xll.qlIndexFixing(ONIndex1Y,I176,TRUE,_xll.ohTrigger(RecalcTrigger,Trigger1Y)),NA())</f>
        <v>6.9340674037665639E-3</v>
      </c>
    </row>
    <row r="177" spans="2:17" x14ac:dyDescent="0.2">
      <c r="B177" s="39" t="s">
        <v>17</v>
      </c>
      <c r="D177" s="42">
        <f>_xll.qlCalendarAdvance(Calendar,$D176,B177,"f",FALSE)</f>
        <v>42803</v>
      </c>
      <c r="E177" s="140">
        <f>_xll.qlInterestRateIndexValueDate(IndexON,D177)</f>
        <v>42803</v>
      </c>
      <c r="F177" s="156">
        <f>IFERROR(_xll.qlIndexFixing(IndexON,D177,TRUE,_xll.ohTrigger(RecalcTrigger,TriggerON)),NA())</f>
        <v>6.8805184102127548E-4</v>
      </c>
      <c r="H177" s="42">
        <f>_xll.qlCalendarAdvance(Calendar,$H176,B177,"f",FALSE)</f>
        <v>42803</v>
      </c>
      <c r="I177" s="140">
        <f>_xll.qlInterestRateIndexValueDate(Index1M,$H177)</f>
        <v>42803</v>
      </c>
      <c r="J177" s="145">
        <f>IFERROR(_xll.qlIndexFixing(Index1M,$H177,TRUE,_xll.ohTrigger(RecalcTrigger,Trigger1M)),NA())</f>
        <v>1.5596010771324123E-3</v>
      </c>
      <c r="K177" s="44">
        <f>IFERROR(_xll.qlIndexFixing(Index3M,H177,TRUE,_xll.ohTrigger(RecalcTrigger,Trigger3M)),NA())</f>
        <v>2.5829586726843715E-3</v>
      </c>
      <c r="L177" s="44">
        <f>IFERROR(_xll.qlIndexFixing(Index6M,$H177,TRUE,_xll.ohTrigger(RecalcTrigger,Trigger6M)),NA())</f>
        <v>4.1566681120478524E-3</v>
      </c>
      <c r="M177" s="146">
        <f>IFERROR(_xll.qlIndexFixing(Index1Y,$H177,TRUE,_xll.ohTrigger(RecalcTrigger,Trigger1Y)),NA())</f>
        <v>6.4902057739355534E-3</v>
      </c>
      <c r="N177" s="145">
        <f>IFERROR(_xll.qlIndexFixing(ONIndex1M,I177,TRUE,_xll.ohTrigger(RecalcTrigger,Trigger1M)),NA())</f>
        <v>1.5319519347867239E-3</v>
      </c>
      <c r="O177" s="44">
        <f>IFERROR(_xll.qlIndexFixing(ONIndex3M,I177,TRUE,_xll.ohTrigger(RecalcTrigger,Trigger3M)),NA())</f>
        <v>2.6323849975085079E-3</v>
      </c>
      <c r="P177" s="44">
        <f>IFERROR(_xll.qlIndexFixing(ONIndex6M,I177,TRUE,_xll.ohTrigger(RecalcTrigger,Trigger6M)),NA())</f>
        <v>4.9154422912300877E-3</v>
      </c>
      <c r="Q177" s="146">
        <f>IFERROR(_xll.qlIndexFixing(ONIndex1Y,I177,TRUE,_xll.ohTrigger(RecalcTrigger,Trigger1Y)),NA())</f>
        <v>6.9220057697227944E-3</v>
      </c>
    </row>
    <row r="178" spans="2:17" x14ac:dyDescent="0.2">
      <c r="B178" s="39" t="s">
        <v>17</v>
      </c>
      <c r="D178" s="42">
        <f>_xll.qlCalendarAdvance(Calendar,$D177,B178,"f",FALSE)</f>
        <v>42804</v>
      </c>
      <c r="E178" s="140">
        <f>_xll.qlInterestRateIndexValueDate(IndexON,D178)</f>
        <v>42804</v>
      </c>
      <c r="F178" s="156">
        <f>IFERROR(_xll.qlIndexFixing(IndexON,D178,TRUE,_xll.ohTrigger(RecalcTrigger,TriggerON)),NA())</f>
        <v>7.001705713323888E-4</v>
      </c>
      <c r="H178" s="42">
        <f>_xll.qlCalendarAdvance(Calendar,$H177,B178,"f",FALSE)</f>
        <v>42804</v>
      </c>
      <c r="I178" s="140">
        <f>_xll.qlInterestRateIndexValueDate(Index1M,$H178)</f>
        <v>42804</v>
      </c>
      <c r="J178" s="145">
        <f>IFERROR(_xll.qlIndexFixing(Index1M,$H178,TRUE,_xll.ohTrigger(RecalcTrigger,Trigger1M)),NA())</f>
        <v>1.5604864353882979E-3</v>
      </c>
      <c r="K178" s="44">
        <f>IFERROR(_xll.qlIndexFixing(Index3M,H178,TRUE,_xll.ohTrigger(RecalcTrigger,Trigger3M)),NA())</f>
        <v>2.5810162744609147E-3</v>
      </c>
      <c r="L178" s="44">
        <f>IFERROR(_xll.qlIndexFixing(Index6M,$H178,TRUE,_xll.ohTrigger(RecalcTrigger,Trigger6M)),NA())</f>
        <v>4.1525107082808835E-3</v>
      </c>
      <c r="M178" s="146">
        <f>IFERROR(_xll.qlIndexFixing(Index1Y,$H178,TRUE,_xll.ohTrigger(RecalcTrigger,Trigger1Y)),NA())</f>
        <v>6.498118725479134E-3</v>
      </c>
      <c r="N178" s="145">
        <f>IFERROR(_xll.qlIndexFixing(ONIndex1M,I178,TRUE,_xll.ohTrigger(RecalcTrigger,Trigger1M)),NA())</f>
        <v>1.5321383819448069E-3</v>
      </c>
      <c r="O178" s="44">
        <f>IFERROR(_xll.qlIndexFixing(ONIndex3M,I178,TRUE,_xll.ohTrigger(RecalcTrigger,Trigger3M)),NA())</f>
        <v>2.6308147467820251E-3</v>
      </c>
      <c r="P178" s="44">
        <f>IFERROR(_xll.qlIndexFixing(ONIndex6M,I178,TRUE,_xll.ohTrigger(RecalcTrigger,Trigger6M)),NA())</f>
        <v>4.8561185834032168E-3</v>
      </c>
      <c r="Q178" s="146">
        <f>IFERROR(_xll.qlIndexFixing(ONIndex1Y,I178,TRUE,_xll.ohTrigger(RecalcTrigger,Trigger1Y)),NA())</f>
        <v>6.8991619277788043E-3</v>
      </c>
    </row>
    <row r="179" spans="2:17" x14ac:dyDescent="0.2">
      <c r="B179" s="39" t="s">
        <v>17</v>
      </c>
      <c r="D179" s="42">
        <f>_xll.qlCalendarAdvance(Calendar,$D178,B179,"f",FALSE)</f>
        <v>42807</v>
      </c>
      <c r="E179" s="140">
        <f>_xll.qlInterestRateIndexValueDate(IndexON,D179)</f>
        <v>42807</v>
      </c>
      <c r="F179" s="156">
        <f>IFERROR(_xll.qlIndexFixing(IndexON,D179,TRUE,_xll.ohTrigger(RecalcTrigger,TriggerON)),NA())</f>
        <v>7.1131161083037853E-4</v>
      </c>
      <c r="H179" s="42">
        <f>_xll.qlCalendarAdvance(Calendar,$H178,B179,"f",FALSE)</f>
        <v>42807</v>
      </c>
      <c r="I179" s="140">
        <f>_xll.qlInterestRateIndexValueDate(Index1M,$H179)</f>
        <v>42807</v>
      </c>
      <c r="J179" s="145">
        <f>IFERROR(_xll.qlIndexFixing(Index1M,$H179,TRUE,_xll.ohTrigger(RecalcTrigger,Trigger1M)),NA())</f>
        <v>1.5686316911006459E-3</v>
      </c>
      <c r="K179" s="44">
        <f>IFERROR(_xll.qlIndexFixing(Index3M,H179,TRUE,_xll.ohTrigger(RecalcTrigger,Trigger3M)),NA())</f>
        <v>2.5788667184487024E-3</v>
      </c>
      <c r="L179" s="44">
        <f>IFERROR(_xll.qlIndexFixing(Index6M,$H179,TRUE,_xll.ohTrigger(RecalcTrigger,Trigger6M)),NA())</f>
        <v>4.1486233340549232E-3</v>
      </c>
      <c r="M179" s="146">
        <f>IFERROR(_xll.qlIndexFixing(Index1Y,$H179,TRUE,_xll.ohTrigger(RecalcTrigger,Trigger1Y)),NA())</f>
        <v>6.4974510081863279E-3</v>
      </c>
      <c r="N179" s="145">
        <f>IFERROR(_xll.qlIndexFixing(ONIndex1M,I179,TRUE,_xll.ohTrigger(RecalcTrigger,Trigger1M)),NA())</f>
        <v>1.5329224480331582E-3</v>
      </c>
      <c r="O179" s="44">
        <f>IFERROR(_xll.qlIndexFixing(ONIndex3M,I179,TRUE,_xll.ohTrigger(RecalcTrigger,Trigger3M)),NA())</f>
        <v>2.6290319298694076E-3</v>
      </c>
      <c r="P179" s="44">
        <f>IFERROR(_xll.qlIndexFixing(ONIndex6M,I179,TRUE,_xll.ohTrigger(RecalcTrigger,Trigger6M)),NA())</f>
        <v>4.7995785865551088E-3</v>
      </c>
      <c r="Q179" s="146">
        <f>IFERROR(_xll.qlIndexFixing(ONIndex1Y,I179,TRUE,_xll.ohTrigger(RecalcTrigger,Trigger1Y)),NA())</f>
        <v>6.8772063044986176E-3</v>
      </c>
    </row>
    <row r="180" spans="2:17" x14ac:dyDescent="0.2">
      <c r="B180" s="39" t="s">
        <v>17</v>
      </c>
      <c r="D180" s="42">
        <f>_xll.qlCalendarAdvance(Calendar,$D179,B180,"f",FALSE)</f>
        <v>42808</v>
      </c>
      <c r="E180" s="140">
        <f>_xll.qlInterestRateIndexValueDate(IndexON,D180)</f>
        <v>42808</v>
      </c>
      <c r="F180" s="156">
        <f>IFERROR(_xll.qlIndexFixing(IndexON,D180,TRUE,_xll.ohTrigger(RecalcTrigger,TriggerON)),NA())</f>
        <v>7.1639529974021343E-4</v>
      </c>
      <c r="H180" s="42">
        <f>_xll.qlCalendarAdvance(Calendar,$H179,B180,"f",FALSE)</f>
        <v>42808</v>
      </c>
      <c r="I180" s="140">
        <f>_xll.qlInterestRateIndexValueDate(Index1M,$H180)</f>
        <v>42808</v>
      </c>
      <c r="J180" s="145">
        <f>IFERROR(_xll.qlIndexFixing(Index1M,$H180,TRUE,_xll.ohTrigger(RecalcTrigger,Trigger1M)),NA())</f>
        <v>1.5774781263549872E-3</v>
      </c>
      <c r="K180" s="44">
        <f>IFERROR(_xll.qlIndexFixing(Index3M,H180,TRUE,_xll.ohTrigger(RecalcTrigger,Trigger3M)),NA())</f>
        <v>2.577848495102327E-3</v>
      </c>
      <c r="L180" s="44">
        <f>IFERROR(_xll.qlIndexFixing(Index6M,$H180,TRUE,_xll.ohTrigger(RecalcTrigger,Trigger6M)),NA())</f>
        <v>4.1488524629500322E-3</v>
      </c>
      <c r="M180" s="146">
        <f>IFERROR(_xll.qlIndexFixing(Index1Y,$H180,TRUE,_xll.ohTrigger(RecalcTrigger,Trigger1Y)),NA())</f>
        <v>6.4992476429042156E-3</v>
      </c>
      <c r="N180" s="145">
        <f>IFERROR(_xll.qlIndexFixing(ONIndex1M,I180,TRUE,_xll.ohTrigger(RecalcTrigger,Trigger1M)),NA())</f>
        <v>1.5336229374407484E-3</v>
      </c>
      <c r="O180" s="44">
        <f>IFERROR(_xll.qlIndexFixing(ONIndex3M,I180,TRUE,_xll.ohTrigger(RecalcTrigger,Trigger3M)),NA())</f>
        <v>2.6280626813501851E-3</v>
      </c>
      <c r="P180" s="44">
        <f>IFERROR(_xll.qlIndexFixing(ONIndex6M,I180,TRUE,_xll.ohTrigger(RecalcTrigger,Trigger6M)),NA())</f>
        <v>4.7727973517119882E-3</v>
      </c>
      <c r="Q180" s="146">
        <f>IFERROR(_xll.qlIndexFixing(ONIndex1Y,I180,TRUE,_xll.ohTrigger(RecalcTrigger,Trigger1Y)),NA())</f>
        <v>6.8668682057682062E-3</v>
      </c>
    </row>
    <row r="181" spans="2:17" x14ac:dyDescent="0.2">
      <c r="B181" s="39" t="s">
        <v>17</v>
      </c>
      <c r="D181" s="42">
        <f>_xll.qlCalendarAdvance(Calendar,$D180,B181,"f",FALSE)</f>
        <v>42809</v>
      </c>
      <c r="E181" s="140">
        <f>_xll.qlInterestRateIndexValueDate(IndexON,D181)</f>
        <v>42809</v>
      </c>
      <c r="F181" s="156">
        <f>IFERROR(_xll.qlIndexFixing(IndexON,D181,TRUE,_xll.ohTrigger(RecalcTrigger,TriggerON)),NA())</f>
        <v>7.2118648727359513E-4</v>
      </c>
      <c r="H181" s="42">
        <f>_xll.qlCalendarAdvance(Calendar,$H180,B181,"f",FALSE)</f>
        <v>42809</v>
      </c>
      <c r="I181" s="140">
        <f>_xll.qlInterestRateIndexValueDate(Index1M,$H181)</f>
        <v>42809</v>
      </c>
      <c r="J181" s="145">
        <f>IFERROR(_xll.qlIndexFixing(Index1M,$H181,TRUE,_xll.ohTrigger(RecalcTrigger,Trigger1M)),NA())</f>
        <v>1.5787613513621717E-3</v>
      </c>
      <c r="K181" s="44">
        <f>IFERROR(_xll.qlIndexFixing(Index3M,H181,TRUE,_xll.ohTrigger(RecalcTrigger,Trigger3M)),NA())</f>
        <v>2.5768334870451461E-3</v>
      </c>
      <c r="L181" s="44">
        <f>IFERROR(_xll.qlIndexFixing(Index6M,$H181,TRUE,_xll.ohTrigger(RecalcTrigger,Trigger6M)),NA())</f>
        <v>4.1491728242277672E-3</v>
      </c>
      <c r="M181" s="146">
        <f>IFERROR(_xll.qlIndexFixing(Index1Y,$H181,TRUE,_xll.ohTrigger(RecalcTrigger,Trigger1Y)),NA())</f>
        <v>6.501032006346108E-3</v>
      </c>
      <c r="N181" s="145">
        <f>IFERROR(_xll.qlIndexFixing(ONIndex1M,I181,TRUE,_xll.ohTrigger(RecalcTrigger,Trigger1M)),NA())</f>
        <v>1.5345065712624173E-3</v>
      </c>
      <c r="O181" s="44">
        <f>IFERROR(_xll.qlIndexFixing(ONIndex3M,I181,TRUE,_xll.ohTrigger(RecalcTrigger,Trigger3M)),NA())</f>
        <v>2.6270410400575095E-3</v>
      </c>
      <c r="P181" s="44">
        <f>IFERROR(_xll.qlIndexFixing(ONIndex6M,I181,TRUE,_xll.ohTrigger(RecalcTrigger,Trigger6M)),NA())</f>
        <v>4.7468899930425135E-3</v>
      </c>
      <c r="Q181" s="146">
        <f>IFERROR(_xll.qlIndexFixing(ONIndex1Y,I181,TRUE,_xll.ohTrigger(RecalcTrigger,Trigger1Y)),NA())</f>
        <v>6.8568748139707925E-3</v>
      </c>
    </row>
    <row r="182" spans="2:17" x14ac:dyDescent="0.2">
      <c r="B182" s="39" t="s">
        <v>17</v>
      </c>
      <c r="D182" s="42">
        <f>_xll.qlCalendarAdvance(Calendar,$D181,B182,"f",FALSE)</f>
        <v>42810</v>
      </c>
      <c r="E182" s="140">
        <f>_xll.qlInterestRateIndexValueDate(IndexON,D182)</f>
        <v>42810</v>
      </c>
      <c r="F182" s="156">
        <f>IFERROR(_xll.qlIndexFixing(IndexON,D182,TRUE,_xll.ohTrigger(RecalcTrigger,TriggerON)),NA())</f>
        <v>7.2568517326843107E-4</v>
      </c>
      <c r="H182" s="42">
        <f>_xll.qlCalendarAdvance(Calendar,$H181,B182,"f",FALSE)</f>
        <v>42810</v>
      </c>
      <c r="I182" s="140">
        <f>_xll.qlInterestRateIndexValueDate(Index1M,$H182)</f>
        <v>42810</v>
      </c>
      <c r="J182" s="145">
        <f>IFERROR(_xll.qlIndexFixing(Index1M,$H182,TRUE,_xll.ohTrigger(RecalcTrigger,Trigger1M)),NA())</f>
        <v>1.5800957623805663E-3</v>
      </c>
      <c r="K182" s="44">
        <f>IFERROR(_xll.qlIndexFixing(Index3M,H182,TRUE,_xll.ohTrigger(RecalcTrigger,Trigger3M)),NA())</f>
        <v>2.5758223625169589E-3</v>
      </c>
      <c r="L182" s="44">
        <f>IFERROR(_xll.qlIndexFixing(Index6M,$H182,TRUE,_xll.ohTrigger(RecalcTrigger,Trigger6M)),NA())</f>
        <v>4.156713821326252E-3</v>
      </c>
      <c r="M182" s="146">
        <f>IFERROR(_xll.qlIndexFixing(Index1Y,$H182,TRUE,_xll.ohTrigger(RecalcTrigger,Trigger1Y)),NA())</f>
        <v>6.5028008976035778E-3</v>
      </c>
      <c r="N182" s="145">
        <f>IFERROR(_xll.qlIndexFixing(ONIndex1M,I182,TRUE,_xll.ohTrigger(RecalcTrigger,Trigger1M)),NA())</f>
        <v>1.5355733496602575E-3</v>
      </c>
      <c r="O182" s="44">
        <f>IFERROR(_xll.qlIndexFixing(ONIndex3M,I182,TRUE,_xll.ohTrigger(RecalcTrigger,Trigger3M)),NA())</f>
        <v>2.6259670061534734E-3</v>
      </c>
      <c r="P182" s="44">
        <f>IFERROR(_xll.qlIndexFixing(ONIndex6M,I182,TRUE,_xll.ohTrigger(RecalcTrigger,Trigger6M)),NA())</f>
        <v>4.7218565102224996E-3</v>
      </c>
      <c r="Q182" s="146">
        <f>IFERROR(_xll.qlIndexFixing(ONIndex1Y,I182,TRUE,_xll.ohTrigger(RecalcTrigger,Trigger1Y)),NA())</f>
        <v>6.8472261291063763E-3</v>
      </c>
    </row>
    <row r="183" spans="2:17" x14ac:dyDescent="0.2">
      <c r="B183" s="39" t="s">
        <v>17</v>
      </c>
      <c r="D183" s="42">
        <f>_xll.qlCalendarAdvance(Calendar,$D182,B183,"f",FALSE)</f>
        <v>42811</v>
      </c>
      <c r="E183" s="140">
        <f>_xll.qlInterestRateIndexValueDate(IndexON,D183)</f>
        <v>42811</v>
      </c>
      <c r="F183" s="156">
        <f>IFERROR(_xll.qlIndexFixing(IndexON,D183,TRUE,_xll.ohTrigger(RecalcTrigger,TriggerON)),NA())</f>
        <v>7.3370901530700483E-4</v>
      </c>
      <c r="H183" s="42">
        <f>_xll.qlCalendarAdvance(Calendar,$H182,B183,"f",FALSE)</f>
        <v>42811</v>
      </c>
      <c r="I183" s="140">
        <f>_xll.qlInterestRateIndexValueDate(Index1M,$H183)</f>
        <v>42811</v>
      </c>
      <c r="J183" s="145">
        <f>IFERROR(_xll.qlIndexFixing(Index1M,$H183,TRUE,_xll.ohTrigger(RecalcTrigger,Trigger1M)),NA())</f>
        <v>1.5814804344102887E-3</v>
      </c>
      <c r="K183" s="44">
        <f>IFERROR(_xll.qlIndexFixing(Index3M,H183,TRUE,_xll.ohTrigger(RecalcTrigger,Trigger3M)),NA())</f>
        <v>2.5739502712659834E-3</v>
      </c>
      <c r="L183" s="44">
        <f>IFERROR(_xll.qlIndexFixing(Index6M,$H183,TRUE,_xll.ohTrigger(RecalcTrigger,Trigger6M)),NA())</f>
        <v>4.1536052624793806E-3</v>
      </c>
      <c r="M183" s="146">
        <f>IFERROR(_xll.qlIndexFixing(Index1Y,$H183,TRUE,_xll.ohTrigger(RecalcTrigger,Trigger1Y)),NA())</f>
        <v>6.5099990563610745E-3</v>
      </c>
      <c r="N183" s="145">
        <f>IFERROR(_xll.qlIndexFixing(ONIndex1M,I183,TRUE,_xll.ohTrigger(RecalcTrigger,Trigger1M)),NA())</f>
        <v>1.5383238711334328E-3</v>
      </c>
      <c r="O183" s="44">
        <f>IFERROR(_xll.qlIndexFixing(ONIndex3M,I183,TRUE,_xll.ohTrigger(RecalcTrigger,Trigger3M)),NA())</f>
        <v>2.6236631550206431E-3</v>
      </c>
      <c r="P183" s="44">
        <f>IFERROR(_xll.qlIndexFixing(ONIndex6M,I183,TRUE,_xll.ohTrigger(RecalcTrigger,Trigger6M)),NA())</f>
        <v>4.6747623342920566E-3</v>
      </c>
      <c r="Q183" s="146">
        <f>IFERROR(_xll.qlIndexFixing(ONIndex1Y,I183,TRUE,_xll.ohTrigger(RecalcTrigger,Trigger1Y)),NA())</f>
        <v>6.8292055539213399E-3</v>
      </c>
    </row>
    <row r="184" spans="2:17" x14ac:dyDescent="0.2">
      <c r="B184" s="39" t="s">
        <v>17</v>
      </c>
      <c r="D184" s="42">
        <f>_xll.qlCalendarAdvance(Calendar,$D183,B184,"f",FALSE)</f>
        <v>42814</v>
      </c>
      <c r="E184" s="140">
        <f>_xll.qlInterestRateIndexValueDate(IndexON,D184)</f>
        <v>42814</v>
      </c>
      <c r="F184" s="156">
        <f>IFERROR(_xll.qlIndexFixing(IndexON,D184,TRUE,_xll.ohTrigger(RecalcTrigger,TriggerON)),NA())</f>
        <v>7.4075490275382627E-4</v>
      </c>
      <c r="H184" s="42">
        <f>_xll.qlCalendarAdvance(Calendar,$H183,B184,"f",FALSE)</f>
        <v>42814</v>
      </c>
      <c r="I184" s="140">
        <f>_xll.qlInterestRateIndexValueDate(Index1M,$H184)</f>
        <v>42814</v>
      </c>
      <c r="J184" s="145">
        <f>IFERROR(_xll.qlIndexFixing(Index1M,$H184,TRUE,_xll.ohTrigger(RecalcTrigger,Trigger1M)),NA())</f>
        <v>1.5884769522054381E-3</v>
      </c>
      <c r="K184" s="44">
        <f>IFERROR(_xll.qlIndexFixing(Index3M,H184,TRUE,_xll.ohTrigger(RecalcTrigger,Trigger3M)),NA())</f>
        <v>2.5718312917545794E-3</v>
      </c>
      <c r="L184" s="44">
        <f>IFERROR(_xll.qlIndexFixing(Index6M,$H184,TRUE,_xll.ohTrigger(RecalcTrigger,Trigger6M)),NA())</f>
        <v>4.1518404381533985E-3</v>
      </c>
      <c r="M184" s="146">
        <f>IFERROR(_xll.qlIndexFixing(Index1Y,$H184,TRUE,_xll.ohTrigger(RecalcTrigger,Trigger1Y)),NA())</f>
        <v>6.5096577218701768E-3</v>
      </c>
      <c r="N184" s="145">
        <f>IFERROR(_xll.qlIndexFixing(ONIndex1M,I184,TRUE,_xll.ohTrigger(RecalcTrigger,Trigger1M)),NA())</f>
        <v>1.541671907473452E-3</v>
      </c>
      <c r="O184" s="44">
        <f>IFERROR(_xll.qlIndexFixing(ONIndex3M,I184,TRUE,_xll.ohTrigger(RecalcTrigger,Trigger3M)),NA())</f>
        <v>2.6211469437753543E-3</v>
      </c>
      <c r="P184" s="44">
        <f>IFERROR(_xll.qlIndexFixing(ONIndex6M,I184,TRUE,_xll.ohTrigger(RecalcTrigger,Trigger6M)),NA())</f>
        <v>4.6304613353298496E-3</v>
      </c>
      <c r="Q184" s="146">
        <f>IFERROR(_xll.qlIndexFixing(ONIndex1Y,I184,TRUE,_xll.ohTrigger(RecalcTrigger,Trigger1Y)),NA())</f>
        <v>6.8120784586545025E-3</v>
      </c>
    </row>
    <row r="185" spans="2:17" x14ac:dyDescent="0.2">
      <c r="B185" s="39" t="s">
        <v>17</v>
      </c>
      <c r="D185" s="42">
        <f>_xll.qlCalendarAdvance(Calendar,$D184,B185,"f",FALSE)</f>
        <v>42815</v>
      </c>
      <c r="E185" s="140">
        <f>_xll.qlInterestRateIndexValueDate(IndexON,D185)</f>
        <v>42815</v>
      </c>
      <c r="F185" s="156">
        <f>IFERROR(_xll.qlIndexFixing(IndexON,D185,TRUE,_xll.ohTrigger(RecalcTrigger,TriggerON)),NA())</f>
        <v>7.4379108129907223E-4</v>
      </c>
      <c r="H185" s="42">
        <f>_xll.qlCalendarAdvance(Calendar,$H184,B185,"f",FALSE)</f>
        <v>42815</v>
      </c>
      <c r="I185" s="140">
        <f>_xll.qlInterestRateIndexValueDate(Index1M,$H185)</f>
        <v>42815</v>
      </c>
      <c r="J185" s="145">
        <f>IFERROR(_xll.qlIndexFixing(Index1M,$H185,TRUE,_xll.ohTrigger(RecalcTrigger,Trigger1M)),NA())</f>
        <v>1.5911578135471033E-3</v>
      </c>
      <c r="K185" s="44">
        <f>IFERROR(_xll.qlIndexFixing(Index3M,H185,TRUE,_xll.ohTrigger(RecalcTrigger,Trigger3M)),NA())</f>
        <v>2.5708505630041346E-3</v>
      </c>
      <c r="L185" s="44">
        <f>IFERROR(_xll.qlIndexFixing(Index6M,$H185,TRUE,_xll.ohTrigger(RecalcTrigger,Trigger6M)),NA())</f>
        <v>4.1525265867915955E-3</v>
      </c>
      <c r="M185" s="146">
        <f>IFERROR(_xll.qlIndexFixing(Index1Y,$H185,TRUE,_xll.ohTrigger(RecalcTrigger,Trigger1Y)),NA())</f>
        <v>6.5113012378363866E-3</v>
      </c>
      <c r="N185" s="145">
        <f>IFERROR(_xll.qlIndexFixing(ONIndex1M,I185,TRUE,_xll.ohTrigger(RecalcTrigger,Trigger1M)),NA())</f>
        <v>1.5436544081037784E-3</v>
      </c>
      <c r="O185" s="44">
        <f>IFERROR(_xll.qlIndexFixing(ONIndex3M,I185,TRUE,_xll.ohTrigger(RecalcTrigger,Trigger3M)),NA())</f>
        <v>2.6198209772643199E-3</v>
      </c>
      <c r="P185" s="44">
        <f>IFERROR(_xll.qlIndexFixing(ONIndex6M,I185,TRUE,_xll.ohTrigger(RecalcTrigger,Trigger6M)),NA())</f>
        <v>4.609797229730983E-3</v>
      </c>
      <c r="Q185" s="146">
        <f>IFERROR(_xll.qlIndexFixing(ONIndex1Y,I185,TRUE,_xll.ohTrigger(RecalcTrigger,Trigger1Y)),NA())</f>
        <v>6.8041533081308891E-3</v>
      </c>
    </row>
    <row r="186" spans="2:17" x14ac:dyDescent="0.2">
      <c r="B186" s="39" t="s">
        <v>17</v>
      </c>
      <c r="D186" s="42">
        <f>_xll.qlCalendarAdvance(Calendar,$D185,B186,"f",FALSE)</f>
        <v>42816</v>
      </c>
      <c r="E186" s="140">
        <f>_xll.qlInterestRateIndexValueDate(IndexON,D186)</f>
        <v>42816</v>
      </c>
      <c r="F186" s="156">
        <f>IFERROR(_xll.qlIndexFixing(IndexON,D186,TRUE,_xll.ohTrigger(RecalcTrigger,TriggerON)),NA())</f>
        <v>7.4653475846786499E-4</v>
      </c>
      <c r="H186" s="42">
        <f>_xll.qlCalendarAdvance(Calendar,$H185,B186,"f",FALSE)</f>
        <v>42816</v>
      </c>
      <c r="I186" s="140">
        <f>_xll.qlInterestRateIndexValueDate(Index1M,$H186)</f>
        <v>42816</v>
      </c>
      <c r="J186" s="145">
        <f>IFERROR(_xll.qlIndexFixing(Index1M,$H186,TRUE,_xll.ohTrigger(RecalcTrigger,Trigger1M)),NA())</f>
        <v>1.5954796131581041E-3</v>
      </c>
      <c r="K186" s="44">
        <f>IFERROR(_xll.qlIndexFixing(Index3M,H186,TRUE,_xll.ohTrigger(RecalcTrigger,Trigger3M)),NA())</f>
        <v>2.5698780135676794E-3</v>
      </c>
      <c r="L186" s="44">
        <f>IFERROR(_xll.qlIndexFixing(Index6M,$H186,TRUE,_xll.ohTrigger(RecalcTrigger,Trigger6M)),NA())</f>
        <v>4.1532434321358992E-3</v>
      </c>
      <c r="M186" s="146">
        <f>IFERROR(_xll.qlIndexFixing(Index1Y,$H186,TRUE,_xll.ohTrigger(RecalcTrigger,Trigger1Y)),NA())</f>
        <v>6.5129100757310709E-3</v>
      </c>
      <c r="N186" s="145">
        <f>IFERROR(_xll.qlIndexFixing(ONIndex1M,I186,TRUE,_xll.ohTrigger(RecalcTrigger,Trigger1M)),NA())</f>
        <v>1.5458200532292299E-3</v>
      </c>
      <c r="O186" s="44">
        <f>IFERROR(_xll.qlIndexFixing(ONIndex3M,I186,TRUE,_xll.ohTrigger(RecalcTrigger,Trigger3M)),NA())</f>
        <v>2.61849277225501E-3</v>
      </c>
      <c r="P186" s="44">
        <f>IFERROR(_xll.qlIndexFixing(ONIndex6M,I186,TRUE,_xll.ohTrigger(RecalcTrigger,Trigger6M)),NA())</f>
        <v>4.5900069990900683E-3</v>
      </c>
      <c r="Q186" s="146">
        <f>IFERROR(_xll.qlIndexFixing(ONIndex1Y,I186,TRUE,_xll.ohTrigger(RecalcTrigger,Trigger1Y)),NA())</f>
        <v>6.7965728643781809E-3</v>
      </c>
    </row>
    <row r="187" spans="2:17" x14ac:dyDescent="0.2">
      <c r="B187" s="39" t="s">
        <v>17</v>
      </c>
      <c r="D187" s="42">
        <f>_xll.qlCalendarAdvance(Calendar,$D186,B187,"f",FALSE)</f>
        <v>42817</v>
      </c>
      <c r="E187" s="140">
        <f>_xll.qlInterestRateIndexValueDate(IndexON,D187)</f>
        <v>42817</v>
      </c>
      <c r="F187" s="156">
        <f>IFERROR(_xll.qlIndexFixing(IndexON,D187,TRUE,_xll.ohTrigger(RecalcTrigger,TriggerON)),NA())</f>
        <v>7.4898593409811198E-4</v>
      </c>
      <c r="H187" s="42">
        <f>_xll.qlCalendarAdvance(Calendar,$H186,B187,"f",FALSE)</f>
        <v>42817</v>
      </c>
      <c r="I187" s="140">
        <f>_xll.qlInterestRateIndexValueDate(Index1M,$H187)</f>
        <v>42817</v>
      </c>
      <c r="J187" s="145">
        <f>IFERROR(_xll.qlIndexFixing(Index1M,$H187,TRUE,_xll.ohTrigger(RecalcTrigger,Trigger1M)),NA())</f>
        <v>1.5970247108075541E-3</v>
      </c>
      <c r="K187" s="44">
        <f>IFERROR(_xll.qlIndexFixing(Index3M,H187,TRUE,_xll.ohTrigger(RecalcTrigger,Trigger3M)),NA())</f>
        <v>2.5689138343611803E-3</v>
      </c>
      <c r="L187" s="44">
        <f>IFERROR(_xll.qlIndexFixing(Index6M,$H187,TRUE,_xll.ohTrigger(RecalcTrigger,Trigger6M)),NA())</f>
        <v>4.1599665398613555E-3</v>
      </c>
      <c r="M187" s="146">
        <f>IFERROR(_xll.qlIndexFixing(Index1Y,$H187,TRUE,_xll.ohTrigger(RecalcTrigger,Trigger1Y)),NA())</f>
        <v>6.5144810345079129E-3</v>
      </c>
      <c r="N187" s="145">
        <f>IFERROR(_xll.qlIndexFixing(ONIndex1M,I187,TRUE,_xll.ohTrigger(RecalcTrigger,Trigger1M)),NA())</f>
        <v>1.5481688426877138E-3</v>
      </c>
      <c r="O187" s="44">
        <f>IFERROR(_xll.qlIndexFixing(ONIndex3M,I187,TRUE,_xll.ohTrigger(RecalcTrigger,Trigger3M)),NA())</f>
        <v>2.6171723594403673E-3</v>
      </c>
      <c r="P187" s="44">
        <f>IFERROR(_xll.qlIndexFixing(ONIndex6M,I187,TRUE,_xll.ohTrigger(RecalcTrigger,Trigger6M)),NA())</f>
        <v>4.5710906434071052E-3</v>
      </c>
      <c r="Q187" s="146">
        <f>IFERROR(_xll.qlIndexFixing(ONIndex1Y,I187,TRUE,_xll.ohTrigger(RecalcTrigger,Trigger1Y)),NA())</f>
        <v>6.7893371273963776E-3</v>
      </c>
    </row>
    <row r="188" spans="2:17" x14ac:dyDescent="0.2">
      <c r="B188" s="39" t="s">
        <v>17</v>
      </c>
      <c r="D188" s="42">
        <f>_xll.qlCalendarAdvance(Calendar,$D187,B188,"f",FALSE)</f>
        <v>42818</v>
      </c>
      <c r="E188" s="140">
        <f>_xll.qlInterestRateIndexValueDate(IndexON,D188)</f>
        <v>42818</v>
      </c>
      <c r="F188" s="156">
        <f>IFERROR(_xll.qlIndexFixing(IndexON,D188,TRUE,_xll.ohTrigger(RecalcTrigger,TriggerON)),NA())</f>
        <v>7.5291483334701448E-4</v>
      </c>
      <c r="H188" s="42">
        <f>_xll.qlCalendarAdvance(Calendar,$H187,B188,"f",FALSE)</f>
        <v>42818</v>
      </c>
      <c r="I188" s="140">
        <f>_xll.qlInterestRateIndexValueDate(Index1M,$H188)</f>
        <v>42818</v>
      </c>
      <c r="J188" s="145">
        <f>IFERROR(_xll.qlIndexFixing(Index1M,$H188,TRUE,_xll.ohTrigger(RecalcTrigger,Trigger1M)),NA())</f>
        <v>1.5985939260228098E-3</v>
      </c>
      <c r="K188" s="44">
        <f>IFERROR(_xll.qlIndexFixing(Index3M,H188,TRUE,_xll.ohTrigger(RecalcTrigger,Trigger3M)),NA())</f>
        <v>2.5671539502205008E-3</v>
      </c>
      <c r="L188" s="44">
        <f>IFERROR(_xll.qlIndexFixing(Index6M,$H188,TRUE,_xll.ohTrigger(RecalcTrigger,Trigger6M)),NA())</f>
        <v>4.1576921784021769E-3</v>
      </c>
      <c r="M188" s="146">
        <f>IFERROR(_xll.qlIndexFixing(Index1Y,$H188,TRUE,_xll.ohTrigger(RecalcTrigger,Trigger1Y)),NA())</f>
        <v>6.5205939968817255E-3</v>
      </c>
      <c r="N188" s="145">
        <f>IFERROR(_xll.qlIndexFixing(ONIndex1M,I188,TRUE,_xll.ohTrigger(RecalcTrigger,Trigger1M)),NA())</f>
        <v>1.5534835151997941E-3</v>
      </c>
      <c r="O188" s="44">
        <f>IFERROR(_xll.qlIndexFixing(ONIndex3M,I188,TRUE,_xll.ohTrigger(RecalcTrigger,Trigger3M)),NA())</f>
        <v>2.6145762366972898E-3</v>
      </c>
      <c r="P188" s="44">
        <f>IFERROR(_xll.qlIndexFixing(ONIndex6M,I188,TRUE,_xll.ohTrigger(RecalcTrigger,Trigger6M)),NA())</f>
        <v>4.5362272221993747E-3</v>
      </c>
      <c r="Q188" s="146">
        <f>IFERROR(_xll.qlIndexFixing(ONIndex1Y,I188,TRUE,_xll.ohTrigger(RecalcTrigger,Trigger1Y)),NA())</f>
        <v>6.7761404693937139E-3</v>
      </c>
    </row>
    <row r="189" spans="2:17" x14ac:dyDescent="0.2">
      <c r="B189" s="39" t="s">
        <v>17</v>
      </c>
      <c r="D189" s="42">
        <f>_xll.qlCalendarAdvance(Calendar,$D188,B189,"f",FALSE)</f>
        <v>42821</v>
      </c>
      <c r="E189" s="140">
        <f>_xll.qlInterestRateIndexValueDate(IndexON,D189)</f>
        <v>42821</v>
      </c>
      <c r="F189" s="156">
        <f>IFERROR(_xll.qlIndexFixing(IndexON,D189,TRUE,_xll.ohTrigger(RecalcTrigger,TriggerON)),NA())</f>
        <v>7.5586562139573488E-4</v>
      </c>
      <c r="H189" s="42">
        <f>_xll.qlCalendarAdvance(Calendar,$H188,B189,"f",FALSE)</f>
        <v>42821</v>
      </c>
      <c r="I189" s="140">
        <f>_xll.qlInterestRateIndexValueDate(Index1M,$H189)</f>
        <v>42821</v>
      </c>
      <c r="J189" s="145">
        <f>IFERROR(_xll.qlIndexFixing(Index1M,$H189,TRUE,_xll.ohTrigger(RecalcTrigger,Trigger1M)),NA())</f>
        <v>1.6047621775041169E-3</v>
      </c>
      <c r="K189" s="44">
        <f>IFERROR(_xll.qlIndexFixing(Index3M,H189,TRUE,_xll.ohTrigger(RecalcTrigger,Trigger3M)),NA())</f>
        <v>2.5651424561327243E-3</v>
      </c>
      <c r="L189" s="44">
        <f>IFERROR(_xll.qlIndexFixing(Index6M,$H189,TRUE,_xll.ohTrigger(RecalcTrigger,Trigger6M)),NA())</f>
        <v>4.1569854296939221E-3</v>
      </c>
      <c r="M189" s="146">
        <f>IFERROR(_xll.qlIndexFixing(Index1Y,$H189,TRUE,_xll.ohTrigger(RecalcTrigger,Trigger1Y)),NA())</f>
        <v>6.5203220569753917E-3</v>
      </c>
      <c r="N189" s="145">
        <f>IFERROR(_xll.qlIndexFixing(ONIndex1M,I189,TRUE,_xll.ohTrigger(RecalcTrigger,Trigger1M)),NA())</f>
        <v>1.5593954457160386E-3</v>
      </c>
      <c r="O189" s="44">
        <f>IFERROR(_xll.qlIndexFixing(ONIndex3M,I189,TRUE,_xll.ohTrigger(RecalcTrigger,Trigger3M)),NA())</f>
        <v>2.6119686310199786E-3</v>
      </c>
      <c r="P189" s="44">
        <f>IFERROR(_xll.qlIndexFixing(ONIndex6M,I189,TRUE,_xll.ohTrigger(RecalcTrigger,Trigger6M)),NA())</f>
        <v>4.504163965959318E-3</v>
      </c>
      <c r="Q189" s="146">
        <f>IFERROR(_xll.qlIndexFixing(ONIndex1Y,I189,TRUE,_xll.ohTrigger(RecalcTrigger,Trigger1Y)),NA())</f>
        <v>6.7638412466919373E-3</v>
      </c>
    </row>
    <row r="190" spans="2:17" x14ac:dyDescent="0.2">
      <c r="B190" s="39" t="s">
        <v>17</v>
      </c>
      <c r="D190" s="42">
        <f>_xll.qlCalendarAdvance(Calendar,$D189,B190,"f",FALSE)</f>
        <v>42822</v>
      </c>
      <c r="E190" s="140">
        <f>_xll.qlInterestRateIndexValueDate(IndexON,D190)</f>
        <v>42822</v>
      </c>
      <c r="F190" s="156">
        <f>IFERROR(_xll.qlIndexFixing(IndexON,D190,TRUE,_xll.ohTrigger(RecalcTrigger,TriggerON)),NA())</f>
        <v>7.5685428933325305E-4</v>
      </c>
      <c r="H190" s="42">
        <f>_xll.qlCalendarAdvance(Calendar,$H189,B190,"f",FALSE)</f>
        <v>42822</v>
      </c>
      <c r="I190" s="140">
        <f>_xll.qlInterestRateIndexValueDate(Index1M,$H190)</f>
        <v>42822</v>
      </c>
      <c r="J190" s="145">
        <f>IFERROR(_xll.qlIndexFixing(Index1M,$H190,TRUE,_xll.ohTrigger(RecalcTrigger,Trigger1M)),NA())</f>
        <v>1.6064569246634997E-3</v>
      </c>
      <c r="K190" s="44">
        <f>IFERROR(_xll.qlIndexFixing(Index3M,H190,TRUE,_xll.ohTrigger(RecalcTrigger,Trigger3M)),NA())</f>
        <v>2.5642213552999312E-3</v>
      </c>
      <c r="L190" s="44">
        <f>IFERROR(_xll.qlIndexFixing(Index6M,$H190,TRUE,_xll.ohTrigger(RecalcTrigger,Trigger6M)),NA())</f>
        <v>4.1577048472432416E-3</v>
      </c>
      <c r="M190" s="146">
        <f>IFERROR(_xll.qlIndexFixing(Index1Y,$H190,TRUE,_xll.ohTrigger(RecalcTrigger,Trigger1Y)),NA())</f>
        <v>6.5216556039529028E-3</v>
      </c>
      <c r="N190" s="145">
        <f>IFERROR(_xll.qlIndexFixing(ONIndex1M,I190,TRUE,_xll.ohTrigger(RecalcTrigger,Trigger1M)),NA())</f>
        <v>1.5626599577311939E-3</v>
      </c>
      <c r="O190" s="44">
        <f>IFERROR(_xll.qlIndexFixing(ONIndex3M,I190,TRUE,_xll.ohTrigger(RecalcTrigger,Trigger3M)),NA())</f>
        <v>2.6106871795028574E-3</v>
      </c>
      <c r="P190" s="44">
        <f>IFERROR(_xll.qlIndexFixing(ONIndex6M,I190,TRUE,_xll.ohTrigger(RecalcTrigger,Trigger6M)),NA())</f>
        <v>4.4896169824726329E-3</v>
      </c>
      <c r="Q190" s="146">
        <f>IFERROR(_xll.qlIndexFixing(ONIndex1Y,I190,TRUE,_xll.ohTrigger(RecalcTrigger,Trigger1Y)),NA())</f>
        <v>6.7583290431594278E-3</v>
      </c>
    </row>
    <row r="191" spans="2:17" x14ac:dyDescent="0.2">
      <c r="B191" s="39" t="s">
        <v>17</v>
      </c>
      <c r="D191" s="42">
        <f>_xll.qlCalendarAdvance(Calendar,$D190,B191,"f",FALSE)</f>
        <v>42823</v>
      </c>
      <c r="E191" s="140">
        <f>_xll.qlInterestRateIndexValueDate(IndexON,D191)</f>
        <v>42823</v>
      </c>
      <c r="F191" s="156">
        <f>IFERROR(_xll.qlIndexFixing(IndexON,D191,TRUE,_xll.ohTrigger(RecalcTrigger,TriggerON)),NA())</f>
        <v>7.5755045581327174E-4</v>
      </c>
      <c r="H191" s="42">
        <f>_xll.qlCalendarAdvance(Calendar,$H190,B191,"f",FALSE)</f>
        <v>42823</v>
      </c>
      <c r="I191" s="140">
        <f>_xll.qlInterestRateIndexValueDate(Index1M,$H191)</f>
        <v>42823</v>
      </c>
      <c r="J191" s="145">
        <f>IFERROR(_xll.qlIndexFixing(Index1M,$H191,TRUE,_xll.ohTrigger(RecalcTrigger,Trigger1M)),NA())</f>
        <v>1.6079099396819618E-3</v>
      </c>
      <c r="K191" s="44">
        <f>IFERROR(_xll.qlIndexFixing(Index3M,H191,TRUE,_xll.ohTrigger(RecalcTrigger,Trigger3M)),NA())</f>
        <v>2.5633091155873697E-3</v>
      </c>
      <c r="L191" s="44">
        <f>IFERROR(_xll.qlIndexFixing(Index6M,$H191,TRUE,_xll.ohTrigger(RecalcTrigger,Trigger6M)),NA())</f>
        <v>4.1583944253693458E-3</v>
      </c>
      <c r="M191" s="146">
        <f>IFERROR(_xll.qlIndexFixing(Index1Y,$H191,TRUE,_xll.ohTrigger(RecalcTrigger,Trigger1Y)),NA())</f>
        <v>6.5229320652464562E-3</v>
      </c>
      <c r="N191" s="145">
        <f>IFERROR(_xll.qlIndexFixing(ONIndex1M,I191,TRUE,_xll.ohTrigger(RecalcTrigger,Trigger1M)),NA())</f>
        <v>1.566107614160428E-3</v>
      </c>
      <c r="O191" s="44">
        <f>IFERROR(_xll.qlIndexFixing(ONIndex3M,I191,TRUE,_xll.ohTrigger(RecalcTrigger,Trigger3M)),NA())</f>
        <v>2.6094135202614499E-3</v>
      </c>
      <c r="P191" s="44">
        <f>IFERROR(_xll.qlIndexFixing(ONIndex6M,I191,TRUE,_xll.ohTrigger(RecalcTrigger,Trigger6M)),NA())</f>
        <v>4.4759438730523904E-3</v>
      </c>
      <c r="Q191" s="146">
        <f>IFERROR(_xll.qlIndexFixing(ONIndex1Y,I191,TRUE,_xll.ohTrigger(RecalcTrigger,Trigger1Y)),NA())</f>
        <v>6.7531615463978234E-3</v>
      </c>
    </row>
    <row r="192" spans="2:17" x14ac:dyDescent="0.2">
      <c r="B192" s="39" t="s">
        <v>17</v>
      </c>
      <c r="D192" s="42">
        <f>_xll.qlCalendarAdvance(Calendar,$D191,B192,"f",FALSE)</f>
        <v>42824</v>
      </c>
      <c r="E192" s="140">
        <f>_xll.qlInterestRateIndexValueDate(IndexON,D192)</f>
        <v>42824</v>
      </c>
      <c r="F192" s="156">
        <f>IFERROR(_xll.qlIndexFixing(IndexON,D192,TRUE,_xll.ohTrigger(RecalcTrigger,TriggerON)),NA())</f>
        <v>7.5795412067369838E-4</v>
      </c>
      <c r="H192" s="42">
        <f>_xll.qlCalendarAdvance(Calendar,$H191,B192,"f",FALSE)</f>
        <v>42824</v>
      </c>
      <c r="I192" s="140">
        <f>_xll.qlInterestRateIndexValueDate(Index1M,$H192)</f>
        <v>42824</v>
      </c>
      <c r="J192" s="145">
        <f>IFERROR(_xll.qlIndexFixing(Index1M,$H192,TRUE,_xll.ohTrigger(RecalcTrigger,Trigger1M)),NA())</f>
        <v>1.609344493958534E-3</v>
      </c>
      <c r="K192" s="44">
        <f>IFERROR(_xll.qlIndexFixing(Index3M,H192,TRUE,_xll.ohTrigger(RecalcTrigger,Trigger3M)),NA())</f>
        <v>2.5624058188103787E-3</v>
      </c>
      <c r="L192" s="44">
        <f>IFERROR(_xll.qlIndexFixing(Index6M,$H192,TRUE,_xll.ohTrigger(RecalcTrigger,Trigger6M)),NA())</f>
        <v>4.1566082105816719E-3</v>
      </c>
      <c r="M192" s="146">
        <f>IFERROR(_xll.qlIndexFixing(Index1Y,$H192,TRUE,_xll.ohTrigger(RecalcTrigger,Trigger1Y)),NA())</f>
        <v>6.5221788945412067E-3</v>
      </c>
      <c r="N192" s="145">
        <f>IFERROR(_xll.qlIndexFixing(ONIndex1M,I192,TRUE,_xll.ohTrigger(RecalcTrigger,Trigger1M)),NA())</f>
        <v>1.5697384150847871E-3</v>
      </c>
      <c r="O192" s="44">
        <f>IFERROR(_xll.qlIndexFixing(ONIndex3M,I192,TRUE,_xll.ohTrigger(RecalcTrigger,Trigger3M)),NA())</f>
        <v>2.6081476532957559E-3</v>
      </c>
      <c r="P192" s="44">
        <f>IFERROR(_xll.qlIndexFixing(ONIndex6M,I192,TRUE,_xll.ohTrigger(RecalcTrigger,Trigger6M)),NA())</f>
        <v>4.4631446376175443E-3</v>
      </c>
      <c r="Q192" s="146">
        <f>IFERROR(_xll.qlIndexFixing(ONIndex1Y,I192,TRUE,_xll.ohTrigger(RecalcTrigger,Trigger1Y)),NA())</f>
        <v>6.7483387563260777E-3</v>
      </c>
    </row>
    <row r="193" spans="2:17" x14ac:dyDescent="0.2">
      <c r="B193" s="39" t="s">
        <v>17</v>
      </c>
      <c r="D193" s="42">
        <f>_xll.qlCalendarAdvance(Calendar,$D192,B193,"f",FALSE)</f>
        <v>42825</v>
      </c>
      <c r="E193" s="140">
        <f>_xll.qlInterestRateIndexValueDate(IndexON,D193)</f>
        <v>42825</v>
      </c>
      <c r="F193" s="156">
        <f>IFERROR(_xll.qlIndexFixing(IndexON,D193,TRUE,_xll.ohTrigger(RecalcTrigger,TriggerON)),NA())</f>
        <v>7.5778801869856127E-4</v>
      </c>
      <c r="H193" s="42">
        <f>_xll.qlCalendarAdvance(Calendar,$H192,B193,"f",FALSE)</f>
        <v>42825</v>
      </c>
      <c r="I193" s="140">
        <f>_xll.qlInterestRateIndexValueDate(Index1M,$H193)</f>
        <v>42825</v>
      </c>
      <c r="J193" s="145">
        <f>IFERROR(_xll.qlIndexFixing(Index1M,$H193,TRUE,_xll.ohTrigger(RecalcTrigger,Trigger1M)),NA())</f>
        <v>1.6107520694893279E-3</v>
      </c>
      <c r="K193" s="44">
        <f>IFERROR(_xll.qlIndexFixing(Index3M,H193,TRUE,_xll.ohTrigger(RecalcTrigger,Trigger3M)),NA())</f>
        <v>2.5618848550578543E-3</v>
      </c>
      <c r="L193" s="44">
        <f>IFERROR(_xll.qlIndexFixing(Index6M,$H193,TRUE,_xll.ohTrigger(RecalcTrigger,Trigger6M)),NA())</f>
        <v>4.1548731395683073E-3</v>
      </c>
      <c r="M193" s="146">
        <f>IFERROR(_xll.qlIndexFixing(Index1Y,$H193,TRUE,_xll.ohTrigger(RecalcTrigger,Trigger1Y)),NA())</f>
        <v>6.5214352924148431E-3</v>
      </c>
      <c r="N193" s="145">
        <f>IFERROR(_xll.qlIndexFixing(ONIndex1M,I193,TRUE,_xll.ohTrigger(RecalcTrigger,Trigger1M)),NA())</f>
        <v>1.5776173174667878E-3</v>
      </c>
      <c r="O193" s="44">
        <f>IFERROR(_xll.qlIndexFixing(ONIndex3M,I193,TRUE,_xll.ohTrigger(RecalcTrigger,Trigger3M)),NA())</f>
        <v>2.6056604946296988E-3</v>
      </c>
      <c r="P193" s="44">
        <f>IFERROR(_xll.qlIndexFixing(ONIndex6M,I193,TRUE,_xll.ohTrigger(RecalcTrigger,Trigger6M)),NA())</f>
        <v>4.4405131008096186E-3</v>
      </c>
      <c r="Q193" s="146">
        <f>IFERROR(_xll.qlIndexFixing(ONIndex1Y,I193,TRUE,_xll.ohTrigger(RecalcTrigger,Trigger1Y)),NA())</f>
        <v>6.7399666521783539E-3</v>
      </c>
    </row>
    <row r="194" spans="2:17" x14ac:dyDescent="0.2">
      <c r="B194" s="39" t="s">
        <v>17</v>
      </c>
      <c r="D194" s="42">
        <f>_xll.qlCalendarAdvance(Calendar,$D193,B194,"f",FALSE)</f>
        <v>42828</v>
      </c>
      <c r="E194" s="140">
        <f>_xll.qlInterestRateIndexValueDate(IndexON,D194)</f>
        <v>42828</v>
      </c>
      <c r="F194" s="156">
        <f>IFERROR(_xll.qlIndexFixing(IndexON,D194,TRUE,_xll.ohTrigger(RecalcTrigger,TriggerON)),NA())</f>
        <v>7.5664376505413244E-4</v>
      </c>
      <c r="H194" s="42">
        <f>_xll.qlCalendarAdvance(Calendar,$H193,B194,"f",FALSE)</f>
        <v>42828</v>
      </c>
      <c r="I194" s="140">
        <f>_xll.qlInterestRateIndexValueDate(Index1M,$H194)</f>
        <v>42828</v>
      </c>
      <c r="J194" s="145">
        <f>IFERROR(_xll.qlIndexFixing(Index1M,$H194,TRUE,_xll.ohTrigger(RecalcTrigger,Trigger1M)),NA())</f>
        <v>1.6124369574493185E-3</v>
      </c>
      <c r="K194" s="44">
        <f>IFERROR(_xll.qlIndexFixing(Index3M,H194,TRUE,_xll.ohTrigger(RecalcTrigger,Trigger3M)),NA())</f>
        <v>2.5592415233965204E-3</v>
      </c>
      <c r="L194" s="44">
        <f>IFERROR(_xll.qlIndexFixing(Index6M,$H194,TRUE,_xll.ohTrigger(RecalcTrigger,Trigger6M)),NA())</f>
        <v>4.1591592698800254E-3</v>
      </c>
      <c r="M194" s="146">
        <f>IFERROR(_xll.qlIndexFixing(Index1Y,$H194,TRUE,_xll.ohTrigger(RecalcTrigger,Trigger1Y)),NA())</f>
        <v>6.5283460468303911E-3</v>
      </c>
      <c r="N194" s="145">
        <f>IFERROR(_xll.qlIndexFixing(ONIndex1M,I194,TRUE,_xll.ohTrigger(RecalcTrigger,Trigger1M)),NA())</f>
        <v>1.5860930640576587E-3</v>
      </c>
      <c r="O194" s="44">
        <f>IFERROR(_xll.qlIndexFixing(ONIndex3M,I194,TRUE,_xll.ohTrigger(RecalcTrigger,Trigger3M)),NA())</f>
        <v>2.6031621080280232E-3</v>
      </c>
      <c r="P194" s="44">
        <f>IFERROR(_xll.qlIndexFixing(ONIndex6M,I194,TRUE,_xll.ohTrigger(RecalcTrigger,Trigger6M)),NA())</f>
        <v>4.420686434273291E-3</v>
      </c>
      <c r="Q194" s="146">
        <f>IFERROR(_xll.qlIndexFixing(ONIndex1Y,I194,TRUE,_xll.ohTrigger(RecalcTrigger,Trigger1Y)),NA())</f>
        <v>6.7324946618840809E-3</v>
      </c>
    </row>
    <row r="195" spans="2:17" x14ac:dyDescent="0.2">
      <c r="B195" s="39" t="s">
        <v>17</v>
      </c>
      <c r="D195" s="42">
        <f>_xll.qlCalendarAdvance(Calendar,$D194,B195,"f",FALSE)</f>
        <v>42829</v>
      </c>
      <c r="E195" s="140">
        <f>_xll.qlInterestRateIndexValueDate(IndexON,D195)</f>
        <v>42829</v>
      </c>
      <c r="F195" s="156">
        <f>IFERROR(_xll.qlIndexFixing(IndexON,D195,TRUE,_xll.ohTrigger(RecalcTrigger,TriggerON)),NA())</f>
        <v>7.5558492222183027E-4</v>
      </c>
      <c r="H195" s="42">
        <f>_xll.qlCalendarAdvance(Calendar,$H194,B195,"f",FALSE)</f>
        <v>42829</v>
      </c>
      <c r="I195" s="140">
        <f>_xll.qlInterestRateIndexValueDate(Index1M,$H195)</f>
        <v>42829</v>
      </c>
      <c r="J195" s="145">
        <f>IFERROR(_xll.qlIndexFixing(Index1M,$H195,TRUE,_xll.ohTrigger(RecalcTrigger,Trigger1M)),NA())</f>
        <v>1.6124820007812346E-3</v>
      </c>
      <c r="K195" s="44">
        <f>IFERROR(_xll.qlIndexFixing(Index3M,H195,TRUE,_xll.ohTrigger(RecalcTrigger,Trigger3M)),NA())</f>
        <v>2.5583788751760081E-3</v>
      </c>
      <c r="L195" s="44">
        <f>IFERROR(_xll.qlIndexFixing(Index6M,$H195,TRUE,_xll.ohTrigger(RecalcTrigger,Trigger6M)),NA())</f>
        <v>4.159623114277586E-3</v>
      </c>
      <c r="M195" s="146">
        <f>IFERROR(_xll.qlIndexFixing(Index1Y,$H195,TRUE,_xll.ohTrigger(RecalcTrigger,Trigger1Y)),NA())</f>
        <v>6.5292127702221148E-3</v>
      </c>
      <c r="N195" s="145">
        <f>IFERROR(_xll.qlIndexFixing(ONIndex1M,I195,TRUE,_xll.ohTrigger(RecalcTrigger,Trigger1M)),NA())</f>
        <v>1.5906395876197355E-3</v>
      </c>
      <c r="O195" s="44">
        <f>IFERROR(_xll.qlIndexFixing(ONIndex3M,I195,TRUE,_xll.ohTrigger(RecalcTrigger,Trigger3M)),NA())</f>
        <v>2.6019352023598508E-3</v>
      </c>
      <c r="P195" s="44">
        <f>IFERROR(_xll.qlIndexFixing(ONIndex6M,I195,TRUE,_xll.ohTrigger(RecalcTrigger,Trigger6M)),NA())</f>
        <v>4.412256567630779E-3</v>
      </c>
      <c r="Q195" s="146">
        <f>IFERROR(_xll.qlIndexFixing(ONIndex1Y,I195,TRUE,_xll.ohTrigger(RecalcTrigger,Trigger1Y)),NA())</f>
        <v>6.729395404694305E-3</v>
      </c>
    </row>
    <row r="196" spans="2:17" x14ac:dyDescent="0.2">
      <c r="B196" s="39" t="s">
        <v>17</v>
      </c>
      <c r="D196" s="42">
        <f>_xll.qlCalendarAdvance(Calendar,$D195,B196,"f",FALSE)</f>
        <v>42830</v>
      </c>
      <c r="E196" s="140">
        <f>_xll.qlInterestRateIndexValueDate(IndexON,D196)</f>
        <v>42830</v>
      </c>
      <c r="F196" s="156">
        <f>IFERROR(_xll.qlIndexFixing(IndexON,D196,TRUE,_xll.ohTrigger(RecalcTrigger,TriggerON)),NA())</f>
        <v>7.5425785331928452E-4</v>
      </c>
      <c r="H196" s="42">
        <f>_xll.qlCalendarAdvance(Calendar,$H195,B196,"f",FALSE)</f>
        <v>42830</v>
      </c>
      <c r="I196" s="140">
        <f>_xll.qlInterestRateIndexValueDate(Index1M,$H196)</f>
        <v>42830</v>
      </c>
      <c r="J196" s="145">
        <f>IFERROR(_xll.qlIndexFixing(Index1M,$H196,TRUE,_xll.ohTrigger(RecalcTrigger,Trigger1M)),NA())</f>
        <v>1.6121991362749353E-3</v>
      </c>
      <c r="K196" s="44">
        <f>IFERROR(_xll.qlIndexFixing(Index3M,H196,TRUE,_xll.ohTrigger(RecalcTrigger,Trigger3M)),NA())</f>
        <v>2.557525595978587E-3</v>
      </c>
      <c r="L196" s="44">
        <f>IFERROR(_xll.qlIndexFixing(Index6M,$H196,TRUE,_xll.ohTrigger(RecalcTrigger,Trigger6M)),NA())</f>
        <v>4.1599999999999615E-3</v>
      </c>
      <c r="M196" s="146">
        <f>IFERROR(_xll.qlIndexFixing(Index1Y,$H196,TRUE,_xll.ohTrigger(RecalcTrigger,Trigger1Y)),NA())</f>
        <v>6.5299999999999248E-3</v>
      </c>
      <c r="N196" s="145">
        <f>IFERROR(_xll.qlIndexFixing(ONIndex1M,I196,TRUE,_xll.ohTrigger(RecalcTrigger,Trigger1M)),NA())</f>
        <v>1.5952811504271747E-3</v>
      </c>
      <c r="O196" s="44">
        <f>IFERROR(_xll.qlIndexFixing(ONIndex3M,I196,TRUE,_xll.ohTrigger(RecalcTrigger,Trigger3M)),NA())</f>
        <v>2.6007160889673919E-3</v>
      </c>
      <c r="P196" s="44">
        <f>IFERROR(_xll.qlIndexFixing(ONIndex6M,I196,TRUE,_xll.ohTrigger(RecalcTrigger,Trigger6M)),NA())</f>
        <v>4.4044355286732007E-3</v>
      </c>
      <c r="Q196" s="146">
        <f>IFERROR(_xll.qlIndexFixing(ONIndex1Y,I196,TRUE,_xll.ohTrigger(RecalcTrigger,Trigger1Y)),NA())</f>
        <v>6.726174078270919E-3</v>
      </c>
    </row>
    <row r="197" spans="2:17" x14ac:dyDescent="0.2">
      <c r="B197" s="39" t="s">
        <v>17</v>
      </c>
      <c r="D197" s="42">
        <f>_xll.qlCalendarAdvance(Calendar,$D196,B197,"f",FALSE)</f>
        <v>42831</v>
      </c>
      <c r="E197" s="140">
        <f>_xll.qlInterestRateIndexValueDate(IndexON,D197)</f>
        <v>42831</v>
      </c>
      <c r="F197" s="156">
        <f>IFERROR(_xll.qlIndexFixing(IndexON,D197,TRUE,_xll.ohTrigger(RecalcTrigger,TriggerON)),NA())</f>
        <v>7.5275965981447257E-4</v>
      </c>
      <c r="H197" s="42">
        <f>_xll.qlCalendarAdvance(Calendar,$H196,B197,"f",FALSE)</f>
        <v>42831</v>
      </c>
      <c r="I197" s="140">
        <f>_xll.qlInterestRateIndexValueDate(Index1M,$H197)</f>
        <v>42831</v>
      </c>
      <c r="J197" s="145">
        <f>IFERROR(_xll.qlIndexFixing(Index1M,$H197,TRUE,_xll.ohTrigger(RecalcTrigger,Trigger1M)),NA())</f>
        <v>1.6089051277304658E-3</v>
      </c>
      <c r="K197" s="44">
        <f>IFERROR(_xll.qlIndexFixing(Index3M,H197,TRUE,_xll.ohTrigger(RecalcTrigger,Trigger3M)),NA())</f>
        <v>2.5566817685159942E-3</v>
      </c>
      <c r="L197" s="44">
        <f>IFERROR(_xll.qlIndexFixing(Index6M,$H197,TRUE,_xll.ohTrigger(RecalcTrigger,Trigger6M)),NA())</f>
        <v>4.1602836589331102E-3</v>
      </c>
      <c r="M197" s="146">
        <f>IFERROR(_xll.qlIndexFixing(Index1Y,$H197,TRUE,_xll.ohTrigger(RecalcTrigger,Trigger1Y)),NA())</f>
        <v>6.5307063249786523E-3</v>
      </c>
      <c r="N197" s="145">
        <f>IFERROR(_xll.qlIndexFixing(ONIndex1M,I197,TRUE,_xll.ohTrigger(RecalcTrigger,Trigger1M)),NA())</f>
        <v>1.5996653316430187E-3</v>
      </c>
      <c r="O197" s="44">
        <f>IFERROR(_xll.qlIndexFixing(ONIndex3M,I197,TRUE,_xll.ohTrigger(RecalcTrigger,Trigger3M)),NA())</f>
        <v>2.5995047677696004E-3</v>
      </c>
      <c r="P197" s="44">
        <f>IFERROR(_xll.qlIndexFixing(ONIndex6M,I197,TRUE,_xll.ohTrigger(RecalcTrigger,Trigger6M)),NA())</f>
        <v>4.3961631343059082E-3</v>
      </c>
      <c r="Q197" s="146">
        <f>IFERROR(_xll.qlIndexFixing(ONIndex1Y,I197,TRUE,_xll.ohTrigger(RecalcTrigger,Trigger1Y)),NA())</f>
        <v>6.720963578839001E-3</v>
      </c>
    </row>
    <row r="198" spans="2:17" x14ac:dyDescent="0.2">
      <c r="B198" s="39" t="s">
        <v>17</v>
      </c>
      <c r="D198" s="42">
        <f>_xll.qlCalendarAdvance(Calendar,$D197,B198,"f",FALSE)</f>
        <v>42832</v>
      </c>
      <c r="E198" s="140">
        <f>_xll.qlInterestRateIndexValueDate(IndexON,D198)</f>
        <v>42832</v>
      </c>
      <c r="F198" s="156">
        <f>IFERROR(_xll.qlIndexFixing(IndexON,D198,TRUE,_xll.ohTrigger(RecalcTrigger,TriggerON)),NA())</f>
        <v>7.4927531365287525E-4</v>
      </c>
      <c r="H198" s="42">
        <f>_xll.qlCalendarAdvance(Calendar,$H197,B198,"f",FALSE)</f>
        <v>42832</v>
      </c>
      <c r="I198" s="140">
        <f>_xll.qlInterestRateIndexValueDate(Index1M,$H198)</f>
        <v>42832</v>
      </c>
      <c r="J198" s="145">
        <f>IFERROR(_xll.qlIndexFixing(Index1M,$H198,TRUE,_xll.ohTrigger(RecalcTrigger,Trigger1M)),NA())</f>
        <v>1.6091961331338347E-3</v>
      </c>
      <c r="K198" s="44">
        <f>IFERROR(_xll.qlIndexFixing(Index3M,H198,TRUE,_xll.ohTrigger(RecalcTrigger,Trigger3M)),NA())</f>
        <v>2.5558474755044197E-3</v>
      </c>
      <c r="L198" s="44">
        <f>IFERROR(_xll.qlIndexFixing(Index6M,$H198,TRUE,_xll.ohTrigger(RecalcTrigger,Trigger6M)),NA())</f>
        <v>4.1631152828437339E-3</v>
      </c>
      <c r="M198" s="146">
        <f>IFERROR(_xll.qlIndexFixing(Index1Y,$H198,TRUE,_xll.ohTrigger(RecalcTrigger,Trigger1Y)),NA())</f>
        <v>6.5336018702512356E-3</v>
      </c>
      <c r="N198" s="145">
        <f>IFERROR(_xll.qlIndexFixing(ONIndex1M,I198,TRUE,_xll.ohTrigger(RecalcTrigger,Trigger1M)),NA())</f>
        <v>1.607289149149945E-3</v>
      </c>
      <c r="O198" s="44">
        <f>IFERROR(_xll.qlIndexFixing(ONIndex3M,I198,TRUE,_xll.ohTrigger(RecalcTrigger,Trigger3M)),NA())</f>
        <v>2.5971265790158964E-3</v>
      </c>
      <c r="P198" s="44">
        <f>IFERROR(_xll.qlIndexFixing(ONIndex6M,I198,TRUE,_xll.ohTrigger(RecalcTrigger,Trigger6M)),NA())</f>
        <v>4.3772828351407167E-3</v>
      </c>
      <c r="Q198" s="146">
        <f>IFERROR(_xll.qlIndexFixing(ONIndex1Y,I198,TRUE,_xll.ohTrigger(RecalcTrigger,Trigger1Y)),NA())</f>
        <v>6.7024791575805622E-3</v>
      </c>
    </row>
    <row r="199" spans="2:17" x14ac:dyDescent="0.2">
      <c r="B199" s="39" t="s">
        <v>17</v>
      </c>
      <c r="D199" s="42">
        <f>_xll.qlCalendarAdvance(Calendar,$D198,B199,"f",FALSE)</f>
        <v>42835</v>
      </c>
      <c r="E199" s="140">
        <f>_xll.qlInterestRateIndexValueDate(IndexON,D199)</f>
        <v>42835</v>
      </c>
      <c r="F199" s="156">
        <f>IFERROR(_xll.qlIndexFixing(IndexON,D199,TRUE,_xll.ohTrigger(RecalcTrigger,TriggerON)),NA())</f>
        <v>7.4529839396930697E-4</v>
      </c>
      <c r="H199" s="42">
        <f>_xll.qlCalendarAdvance(Calendar,$H198,B199,"f",FALSE)</f>
        <v>42835</v>
      </c>
      <c r="I199" s="140">
        <f>_xll.qlInterestRateIndexValueDate(Index1M,$H199)</f>
        <v>42835</v>
      </c>
      <c r="J199" s="145">
        <f>IFERROR(_xll.qlIndexFixing(Index1M,$H199,TRUE,_xll.ohTrigger(RecalcTrigger,Trigger1M)),NA())</f>
        <v>1.6060145173261524E-3</v>
      </c>
      <c r="K199" s="44">
        <f>IFERROR(_xll.qlIndexFixing(Index3M,H199,TRUE,_xll.ohTrigger(RecalcTrigger,Trigger3M)),NA())</f>
        <v>2.5534026303029788E-3</v>
      </c>
      <c r="L199" s="44">
        <f>IFERROR(_xll.qlIndexFixing(Index6M,$H199,TRUE,_xll.ohTrigger(RecalcTrigger,Trigger6M)),NA())</f>
        <v>4.160579106995555E-3</v>
      </c>
      <c r="M199" s="146">
        <f>IFERROR(_xll.qlIndexFixing(Index1Y,$H199,TRUE,_xll.ohTrigger(RecalcTrigger,Trigger1Y)),NA())</f>
        <v>6.5328554481263179E-3</v>
      </c>
      <c r="N199" s="145">
        <f>IFERROR(_xll.qlIndexFixing(ONIndex1M,I199,TRUE,_xll.ohTrigger(RecalcTrigger,Trigger1M)),NA())</f>
        <v>1.6137471884170029E-3</v>
      </c>
      <c r="O199" s="44">
        <f>IFERROR(_xll.qlIndexFixing(ONIndex3M,I199,TRUE,_xll.ohTrigger(RecalcTrigger,Trigger3M)),NA())</f>
        <v>2.5947374056545236E-3</v>
      </c>
      <c r="P199" s="44">
        <f>IFERROR(_xll.qlIndexFixing(ONIndex6M,I199,TRUE,_xll.ohTrigger(RecalcTrigger,Trigger6M)),NA())</f>
        <v>4.3559095448408858E-3</v>
      </c>
      <c r="Q199" s="146">
        <f>IFERROR(_xll.qlIndexFixing(ONIndex1Y,I199,TRUE,_xll.ohTrigger(RecalcTrigger,Trigger1Y)),NA())</f>
        <v>6.6755620946279404E-3</v>
      </c>
    </row>
    <row r="200" spans="2:17" x14ac:dyDescent="0.2">
      <c r="B200" s="39" t="s">
        <v>17</v>
      </c>
      <c r="D200" s="42">
        <f>_xll.qlCalendarAdvance(Calendar,$D199,B200,"f",FALSE)</f>
        <v>42836</v>
      </c>
      <c r="E200" s="140">
        <f>_xll.qlInterestRateIndexValueDate(IndexON,D200)</f>
        <v>42836</v>
      </c>
      <c r="F200" s="156">
        <f>IFERROR(_xll.qlIndexFixing(IndexON,D200,TRUE,_xll.ohTrigger(RecalcTrigger,TriggerON)),NA())</f>
        <v>7.4306595447048984E-4</v>
      </c>
      <c r="H200" s="42">
        <f>_xll.qlCalendarAdvance(Calendar,$H199,B200,"f",FALSE)</f>
        <v>42836</v>
      </c>
      <c r="I200" s="140">
        <f>_xll.qlInterestRateIndexValueDate(Index1M,$H200)</f>
        <v>42836</v>
      </c>
      <c r="J200" s="145">
        <f>IFERROR(_xll.qlIndexFixing(Index1M,$H200,TRUE,_xll.ohTrigger(RecalcTrigger,Trigger1M)),NA())</f>
        <v>1.6039511360249985E-3</v>
      </c>
      <c r="K200" s="44">
        <f>IFERROR(_xll.qlIndexFixing(Index3M,H200,TRUE,_xll.ohTrigger(RecalcTrigger,Trigger3M)),NA())</f>
        <v>2.5526073022262121E-3</v>
      </c>
      <c r="L200" s="44">
        <f>IFERROR(_xll.qlIndexFixing(Index6M,$H200,TRUE,_xll.ohTrigger(RecalcTrigger,Trigger6M)),NA())</f>
        <v>4.1604725100886312E-3</v>
      </c>
      <c r="M200" s="146">
        <f>IFERROR(_xll.qlIndexFixing(Index1Y,$H200,TRUE,_xll.ohTrigger(RecalcTrigger,Trigger1Y)),NA())</f>
        <v>6.5332613776247772E-3</v>
      </c>
      <c r="N200" s="145">
        <f>IFERROR(_xll.qlIndexFixing(ONIndex1M,I200,TRUE,_xll.ohTrigger(RecalcTrigger,Trigger1M)),NA())</f>
        <v>1.6164039355071047E-3</v>
      </c>
      <c r="O200" s="44">
        <f>IFERROR(_xll.qlIndexFixing(ONIndex3M,I200,TRUE,_xll.ohTrigger(RecalcTrigger,Trigger3M)),NA())</f>
        <v>2.5935650457542536E-3</v>
      </c>
      <c r="P200" s="44">
        <f>IFERROR(_xll.qlIndexFixing(ONIndex6M,I200,TRUE,_xll.ohTrigger(RecalcTrigger,Trigger6M)),NA())</f>
        <v>4.344055144759329E-3</v>
      </c>
      <c r="Q200" s="146">
        <f>IFERROR(_xll.qlIndexFixing(ONIndex1Y,I200,TRUE,_xll.ohTrigger(RecalcTrigger,Trigger1Y)),NA())</f>
        <v>6.6580718531294991E-3</v>
      </c>
    </row>
    <row r="201" spans="2:17" x14ac:dyDescent="0.2">
      <c r="B201" s="39" t="s">
        <v>17</v>
      </c>
      <c r="D201" s="42">
        <f>_xll.qlCalendarAdvance(Calendar,$D200,B201,"f",FALSE)</f>
        <v>42837</v>
      </c>
      <c r="E201" s="140">
        <f>_xll.qlInterestRateIndexValueDate(IndexON,D201)</f>
        <v>42837</v>
      </c>
      <c r="F201" s="156">
        <f>IFERROR(_xll.qlIndexFixing(IndexON,D201,TRUE,_xll.ohTrigger(RecalcTrigger,TriggerON)),NA())</f>
        <v>7.4068666591875498E-4</v>
      </c>
      <c r="H201" s="42">
        <f>_xll.qlCalendarAdvance(Calendar,$H200,B201,"f",FALSE)</f>
        <v>42837</v>
      </c>
      <c r="I201" s="140">
        <f>_xll.qlInterestRateIndexValueDate(Index1M,$H201)</f>
        <v>42837</v>
      </c>
      <c r="J201" s="145">
        <f>IFERROR(_xll.qlIndexFixing(Index1M,$H201,TRUE,_xll.ohTrigger(RecalcTrigger,Trigger1M)),NA())</f>
        <v>1.6016568432149678E-3</v>
      </c>
      <c r="K201" s="44">
        <f>IFERROR(_xll.qlIndexFixing(Index3M,H201,TRUE,_xll.ohTrigger(RecalcTrigger,Trigger3M)),NA())</f>
        <v>2.5518219221662753E-3</v>
      </c>
      <c r="L201" s="44">
        <f>IFERROR(_xll.qlIndexFixing(Index6M,$H201,TRUE,_xll.ohTrigger(RecalcTrigger,Trigger6M)),NA())</f>
        <v>4.1603054648397478E-3</v>
      </c>
      <c r="M201" s="146">
        <f>IFERROR(_xll.qlIndexFixing(Index1Y,$H201,TRUE,_xll.ohTrigger(RecalcTrigger,Trigger1Y)),NA())</f>
        <v>6.5336298438516405E-3</v>
      </c>
      <c r="N201" s="145">
        <f>IFERROR(_xll.qlIndexFixing(ONIndex1M,I201,TRUE,_xll.ohTrigger(RecalcTrigger,Trigger1M)),NA())</f>
        <v>1.6187151957558488E-3</v>
      </c>
      <c r="O201" s="44">
        <f>IFERROR(_xll.qlIndexFixing(ONIndex3M,I201,TRUE,_xll.ohTrigger(RecalcTrigger,Trigger3M)),NA())</f>
        <v>2.5924004781296972E-3</v>
      </c>
      <c r="P201" s="44">
        <f>IFERROR(_xll.qlIndexFixing(ONIndex6M,I201,TRUE,_xll.ohTrigger(RecalcTrigger,Trigger6M)),NA())</f>
        <v>4.3314843437780581E-3</v>
      </c>
      <c r="Q201" s="146">
        <f>IFERROR(_xll.qlIndexFixing(ONIndex1Y,I201,TRUE,_xll.ohTrigger(RecalcTrigger,Trigger1Y)),NA())</f>
        <v>6.6381256641578901E-3</v>
      </c>
    </row>
    <row r="202" spans="2:17" x14ac:dyDescent="0.2">
      <c r="B202" s="39" t="s">
        <v>17</v>
      </c>
      <c r="D202" s="42">
        <f>_xll.qlCalendarAdvance(Calendar,$D201,B202,"f",FALSE)</f>
        <v>42838</v>
      </c>
      <c r="E202" s="140">
        <f>_xll.qlInterestRateIndexValueDate(IndexON,D202)</f>
        <v>42838</v>
      </c>
      <c r="F202" s="156">
        <f>IFERROR(_xll.qlIndexFixing(IndexON,D202,TRUE,_xll.ohTrigger(RecalcTrigger,TriggerON)),NA())</f>
        <v>7.3252379605270868E-4</v>
      </c>
      <c r="H202" s="42">
        <f>_xll.qlCalendarAdvance(Calendar,$H201,B202,"f",FALSE)</f>
        <v>42838</v>
      </c>
      <c r="I202" s="140">
        <f>_xll.qlInterestRateIndexValueDate(Index1M,$H202)</f>
        <v>42838</v>
      </c>
      <c r="J202" s="145">
        <f>IFERROR(_xll.qlIndexFixing(Index1M,$H202,TRUE,_xll.ohTrigger(RecalcTrigger,Trigger1M)),NA())</f>
        <v>1.5953375015744301E-3</v>
      </c>
      <c r="K202" s="44">
        <f>IFERROR(_xll.qlIndexFixing(Index3M,H202,TRUE,_xll.ohTrigger(RecalcTrigger,Trigger3M)),NA())</f>
        <v>2.5510465728384689E-3</v>
      </c>
      <c r="L202" s="44">
        <f>IFERROR(_xll.qlIndexFixing(Index6M,$H202,TRUE,_xll.ohTrigger(RecalcTrigger,Trigger6M)),NA())</f>
        <v>4.1600838388711984E-3</v>
      </c>
      <c r="M202" s="146">
        <f>IFERROR(_xll.qlIndexFixing(Index1Y,$H202,TRUE,_xll.ohTrigger(RecalcTrigger,Trigger1Y)),NA())</f>
        <v>6.5339683854603869E-3</v>
      </c>
      <c r="N202" s="145">
        <f>IFERROR(_xll.qlIndexFixing(ONIndex1M,I202,TRUE,_xll.ohTrigger(RecalcTrigger,Trigger1M)),NA())</f>
        <v>1.6232450059214809E-3</v>
      </c>
      <c r="O202" s="44">
        <f>IFERROR(_xll.qlIndexFixing(ONIndex3M,I202,TRUE,_xll.ohTrigger(RecalcTrigger,Trigger3M)),NA())</f>
        <v>2.5889980485724884E-3</v>
      </c>
      <c r="P202" s="44">
        <f>IFERROR(_xll.qlIndexFixing(ONIndex6M,I202,TRUE,_xll.ohTrigger(RecalcTrigger,Trigger6M)),NA())</f>
        <v>4.2888579217621459E-3</v>
      </c>
      <c r="Q202" s="146">
        <f>IFERROR(_xll.qlIndexFixing(ONIndex1Y,I202,TRUE,_xll.ohTrigger(RecalcTrigger,Trigger1Y)),NA())</f>
        <v>6.5613313518007033E-3</v>
      </c>
    </row>
    <row r="203" spans="2:17" x14ac:dyDescent="0.2">
      <c r="B203" s="39" t="s">
        <v>17</v>
      </c>
      <c r="D203" s="42">
        <f>_xll.qlCalendarAdvance(Calendar,$D202,B203,"f",FALSE)</f>
        <v>42843</v>
      </c>
      <c r="E203" s="140">
        <f>_xll.qlInterestRateIndexValueDate(IndexON,D203)</f>
        <v>42843</v>
      </c>
      <c r="F203" s="156">
        <f>IFERROR(_xll.qlIndexFixing(IndexON,D203,TRUE,_xll.ohTrigger(RecalcTrigger,TriggerON)),NA())</f>
        <v>7.2332710166045366E-4</v>
      </c>
      <c r="H203" s="42">
        <f>_xll.qlCalendarAdvance(Calendar,$H202,B203,"f",FALSE)</f>
        <v>42843</v>
      </c>
      <c r="I203" s="140">
        <f>_xll.qlInterestRateIndexValueDate(Index1M,$H203)</f>
        <v>42843</v>
      </c>
      <c r="J203" s="145">
        <f>IFERROR(_xll.qlIndexFixing(Index1M,$H203,TRUE,_xll.ohTrigger(RecalcTrigger,Trigger1M)),NA())</f>
        <v>1.5841117284946342E-3</v>
      </c>
      <c r="K203" s="44">
        <f>IFERROR(_xll.qlIndexFixing(Index3M,H203,TRUE,_xll.ohTrigger(RecalcTrigger,Trigger3M)),NA())</f>
        <v>2.5473231821376168E-3</v>
      </c>
      <c r="L203" s="44">
        <f>IFERROR(_xll.qlIndexFixing(Index6M,$H203,TRUE,_xll.ohTrigger(RecalcTrigger,Trigger6M)),NA())</f>
        <v>4.1583623650922261E-3</v>
      </c>
      <c r="M203" s="146">
        <f>IFERROR(_xll.qlIndexFixing(Index1Y,$H203,TRUE,_xll.ohTrigger(RecalcTrigger,Trigger1Y)),NA())</f>
        <v>6.5354760779292587E-3</v>
      </c>
      <c r="N203" s="145">
        <f>IFERROR(_xll.qlIndexFixing(ONIndex1M,I203,TRUE,_xll.ohTrigger(RecalcTrigger,Trigger1M)),NA())</f>
        <v>1.625327532364107E-3</v>
      </c>
      <c r="O203" s="44">
        <f>IFERROR(_xll.qlIndexFixing(ONIndex3M,I203,TRUE,_xll.ohTrigger(RecalcTrigger,Trigger3M)),NA())</f>
        <v>2.5855767097671123E-3</v>
      </c>
      <c r="P203" s="44">
        <f>IFERROR(_xll.qlIndexFixing(ONIndex6M,I203,TRUE,_xll.ohTrigger(RecalcTrigger,Trigger6M)),NA())</f>
        <v>4.2410151224003823E-3</v>
      </c>
      <c r="Q203" s="146">
        <f>IFERROR(_xll.qlIndexFixing(ONIndex1Y,I203,TRUE,_xll.ohTrigger(RecalcTrigger,Trigger1Y)),NA())</f>
        <v>6.4668736577055963E-3</v>
      </c>
    </row>
    <row r="204" spans="2:17" x14ac:dyDescent="0.2">
      <c r="B204" s="39" t="s">
        <v>17</v>
      </c>
      <c r="D204" s="42">
        <f>_xll.qlCalendarAdvance(Calendar,$D203,B204,"f",FALSE)</f>
        <v>42844</v>
      </c>
      <c r="E204" s="140">
        <f>_xll.qlInterestRateIndexValueDate(IndexON,D204)</f>
        <v>42844</v>
      </c>
      <c r="F204" s="156">
        <f>IFERROR(_xll.qlIndexFixing(IndexON,D204,TRUE,_xll.ohTrigger(RecalcTrigger,TriggerON)),NA())</f>
        <v>7.199198688467856E-4</v>
      </c>
      <c r="H204" s="42">
        <f>_xll.qlCalendarAdvance(Calendar,$H203,B204,"f",FALSE)</f>
        <v>42844</v>
      </c>
      <c r="I204" s="140">
        <f>_xll.qlInterestRateIndexValueDate(Index1M,$H204)</f>
        <v>42844</v>
      </c>
      <c r="J204" s="145">
        <f>IFERROR(_xll.qlIndexFixing(Index1M,$H204,TRUE,_xll.ohTrigger(RecalcTrigger,Trigger1M)),NA())</f>
        <v>1.5807359468275792E-3</v>
      </c>
      <c r="K204" s="44">
        <f>IFERROR(_xll.qlIndexFixing(Index3M,H204,TRUE,_xll.ohTrigger(RecalcTrigger,Trigger3M)),NA())</f>
        <v>2.5466097541820281E-3</v>
      </c>
      <c r="L204" s="44">
        <f>IFERROR(_xll.qlIndexFixing(Index6M,$H204,TRUE,_xll.ohTrigger(RecalcTrigger,Trigger6M)),NA())</f>
        <v>4.1579364749031308E-3</v>
      </c>
      <c r="M204" s="146">
        <f>IFERROR(_xll.qlIndexFixing(Index1Y,$H204,TRUE,_xll.ohTrigger(RecalcTrigger,Trigger1Y)),NA())</f>
        <v>6.5357933841851956E-3</v>
      </c>
      <c r="N204" s="145">
        <f>IFERROR(_xll.qlIndexFixing(ONIndex1M,I204,TRUE,_xll.ohTrigger(RecalcTrigger,Trigger1M)),NA())</f>
        <v>1.6252203844802082E-3</v>
      </c>
      <c r="O204" s="44">
        <f>IFERROR(_xll.qlIndexFixing(ONIndex3M,I204,TRUE,_xll.ohTrigger(RecalcTrigger,Trigger3M)),NA())</f>
        <v>2.5844666879915046E-3</v>
      </c>
      <c r="P204" s="44">
        <f>IFERROR(_xll.qlIndexFixing(ONIndex6M,I204,TRUE,_xll.ohTrigger(RecalcTrigger,Trigger6M)),NA())</f>
        <v>4.2234295170662239E-3</v>
      </c>
      <c r="Q204" s="146">
        <f>IFERROR(_xll.qlIndexFixing(ONIndex1Y,I204,TRUE,_xll.ohTrigger(RecalcTrigger,Trigger1Y)),NA())</f>
        <v>6.4297358498754953E-3</v>
      </c>
    </row>
    <row r="205" spans="2:17" x14ac:dyDescent="0.2">
      <c r="B205" s="39" t="s">
        <v>17</v>
      </c>
      <c r="D205" s="42">
        <f>_xll.qlCalendarAdvance(Calendar,$D204,B205,"f",FALSE)</f>
        <v>42845</v>
      </c>
      <c r="E205" s="140">
        <f>_xll.qlInterestRateIndexValueDate(IndexON,D205)</f>
        <v>42845</v>
      </c>
      <c r="F205" s="156">
        <f>IFERROR(_xll.qlIndexFixing(IndexON,D205,TRUE,_xll.ohTrigger(RecalcTrigger,TriggerON)),NA())</f>
        <v>7.1636578689915353E-4</v>
      </c>
      <c r="H205" s="42">
        <f>_xll.qlCalendarAdvance(Calendar,$H204,B205,"f",FALSE)</f>
        <v>42845</v>
      </c>
      <c r="I205" s="140">
        <f>_xll.qlInterestRateIndexValueDate(Index1M,$H205)</f>
        <v>42845</v>
      </c>
      <c r="J205" s="145">
        <f>IFERROR(_xll.qlIndexFixing(Index1M,$H205,TRUE,_xll.ohTrigger(RecalcTrigger,Trigger1M)),NA())</f>
        <v>1.5736143418733362E-3</v>
      </c>
      <c r="K205" s="44">
        <f>IFERROR(_xll.qlIndexFixing(Index3M,H205,TRUE,_xll.ohTrigger(RecalcTrigger,Trigger3M)),NA())</f>
        <v>2.5459069359523088E-3</v>
      </c>
      <c r="L205" s="44">
        <f>IFERROR(_xll.qlIndexFixing(Index6M,$H205,TRUE,_xll.ohTrigger(RecalcTrigger,Trigger6M)),NA())</f>
        <v>4.1574970773402544E-3</v>
      </c>
      <c r="M205" s="146">
        <f>IFERROR(_xll.qlIndexFixing(Index1Y,$H205,TRUE,_xll.ohTrigger(RecalcTrigger,Trigger1Y)),NA())</f>
        <v>6.5361335366977968E-3</v>
      </c>
      <c r="N205" s="145">
        <f>IFERROR(_xll.qlIndexFixing(ONIndex1M,I205,TRUE,_xll.ohTrigger(RecalcTrigger,Trigger1M)),NA())</f>
        <v>1.6247677495118129E-3</v>
      </c>
      <c r="O205" s="44">
        <f>IFERROR(_xll.qlIndexFixing(ONIndex3M,I205,TRUE,_xll.ohTrigger(RecalcTrigger,Trigger3M)),NA())</f>
        <v>2.5833644584105642E-3</v>
      </c>
      <c r="P205" s="44">
        <f>IFERROR(_xll.qlIndexFixing(ONIndex6M,I205,TRUE,_xll.ohTrigger(RecalcTrigger,Trigger6M)),NA())</f>
        <v>4.2051275115617681E-3</v>
      </c>
      <c r="Q205" s="146">
        <f>IFERROR(_xll.qlIndexFixing(ONIndex1Y,I205,TRUE,_xll.ohTrigger(RecalcTrigger,Trigger1Y)),NA())</f>
        <v>6.3901420991918645E-3</v>
      </c>
    </row>
    <row r="206" spans="2:17" x14ac:dyDescent="0.2">
      <c r="B206" s="39" t="s">
        <v>17</v>
      </c>
      <c r="D206" s="42">
        <f>_xll.qlCalendarAdvance(Calendar,$D205,B206,"f",FALSE)</f>
        <v>42846</v>
      </c>
      <c r="E206" s="140">
        <f>_xll.qlInterestRateIndexValueDate(IndexON,D206)</f>
        <v>42846</v>
      </c>
      <c r="F206" s="156">
        <f>IFERROR(_xll.qlIndexFixing(IndexON,D206,TRUE,_xll.ohTrigger(RecalcTrigger,TriggerON)),NA())</f>
        <v>7.0876950224563206E-4</v>
      </c>
      <c r="H206" s="42">
        <f>_xll.qlCalendarAdvance(Calendar,$H205,B206,"f",FALSE)</f>
        <v>42846</v>
      </c>
      <c r="I206" s="140">
        <f>_xll.qlInterestRateIndexValueDate(Index1M,$H206)</f>
        <v>42846</v>
      </c>
      <c r="J206" s="145">
        <f>IFERROR(_xll.qlIndexFixing(Index1M,$H206,TRUE,_xll.ohTrigger(RecalcTrigger,Trigger1M)),NA())</f>
        <v>1.5719572345077486E-3</v>
      </c>
      <c r="K206" s="44">
        <f>IFERROR(_xll.qlIndexFixing(Index3M,H206,TRUE,_xll.ohTrigger(RecalcTrigger,Trigger3M)),NA())</f>
        <v>2.5452148101637591E-3</v>
      </c>
      <c r="L206" s="44">
        <f>IFERROR(_xll.qlIndexFixing(Index6M,$H206,TRUE,_xll.ohTrigger(RecalcTrigger,Trigger6M)),NA())</f>
        <v>4.1564679917171273E-3</v>
      </c>
      <c r="M206" s="146">
        <f>IFERROR(_xll.qlIndexFixing(Index1Y,$H206,TRUE,_xll.ohTrigger(RecalcTrigger,Trigger1Y)),NA())</f>
        <v>6.5364393891069955E-3</v>
      </c>
      <c r="N206" s="145">
        <f>IFERROR(_xll.qlIndexFixing(ONIndex1M,I206,TRUE,_xll.ohTrigger(RecalcTrigger,Trigger1M)),NA())</f>
        <v>1.6227180710241356E-3</v>
      </c>
      <c r="O206" s="44">
        <f>IFERROR(_xll.qlIndexFixing(ONIndex3M,I206,TRUE,_xll.ohTrigger(RecalcTrigger,Trigger3M)),NA())</f>
        <v>2.5812042269335316E-3</v>
      </c>
      <c r="P206" s="44">
        <f>IFERROR(_xll.qlIndexFixing(ONIndex6M,I206,TRUE,_xll.ohTrigger(RecalcTrigger,Trigger6M)),NA())</f>
        <v>4.1661830526207311E-3</v>
      </c>
      <c r="Q206" s="146">
        <f>IFERROR(_xll.qlIndexFixing(ONIndex1Y,I206,TRUE,_xll.ohTrigger(RecalcTrigger,Trigger1Y)),NA())</f>
        <v>6.3028769595071168E-3</v>
      </c>
    </row>
    <row r="207" spans="2:17" x14ac:dyDescent="0.2">
      <c r="B207" s="39" t="s">
        <v>17</v>
      </c>
      <c r="D207" s="42">
        <f>_xll.qlCalendarAdvance(Calendar,$D206,B207,"f",FALSE)</f>
        <v>42849</v>
      </c>
      <c r="E207" s="140">
        <f>_xll.qlInterestRateIndexValueDate(IndexON,D207)</f>
        <v>42849</v>
      </c>
      <c r="F207" s="156">
        <f>IFERROR(_xll.qlIndexFixing(IndexON,D207,TRUE,_xll.ohTrigger(RecalcTrigger,TriggerON)),NA())</f>
        <v>7.0068096785003142E-4</v>
      </c>
      <c r="H207" s="42">
        <f>_xll.qlCalendarAdvance(Calendar,$H206,B207,"f",FALSE)</f>
        <v>42849</v>
      </c>
      <c r="I207" s="140">
        <f>_xll.qlInterestRateIndexValueDate(Index1M,$H207)</f>
        <v>42849</v>
      </c>
      <c r="J207" s="145">
        <f>IFERROR(_xll.qlIndexFixing(Index1M,$H207,TRUE,_xll.ohTrigger(RecalcTrigger,Trigger1M)),NA())</f>
        <v>1.5630678200514447E-3</v>
      </c>
      <c r="K207" s="44">
        <f>IFERROR(_xll.qlIndexFixing(Index3M,H207,TRUE,_xll.ohTrigger(RecalcTrigger,Trigger3M)),NA())</f>
        <v>2.5432034145749676E-3</v>
      </c>
      <c r="L207" s="44">
        <f>IFERROR(_xll.qlIndexFixing(Index6M,$H207,TRUE,_xll.ohTrigger(RecalcTrigger,Trigger6M)),NA())</f>
        <v>4.1557217654137717E-3</v>
      </c>
      <c r="M207" s="146">
        <f>IFERROR(_xll.qlIndexFixing(Index1Y,$H207,TRUE,_xll.ohTrigger(RecalcTrigger,Trigger1Y)),NA())</f>
        <v>6.5378733842615944E-3</v>
      </c>
      <c r="N207" s="145">
        <f>IFERROR(_xll.qlIndexFixing(ONIndex1M,I207,TRUE,_xll.ohTrigger(RecalcTrigger,Trigger1M)),NA())</f>
        <v>1.619502341062562E-3</v>
      </c>
      <c r="O207" s="44">
        <f>IFERROR(_xll.qlIndexFixing(ONIndex3M,I207,TRUE,_xll.ohTrigger(RecalcTrigger,Trigger3M)),NA())</f>
        <v>2.5790334626007994E-3</v>
      </c>
      <c r="P207" s="44">
        <f>IFERROR(_xll.qlIndexFixing(ONIndex6M,I207,TRUE,_xll.ohTrigger(RecalcTrigger,Trigger6M)),NA())</f>
        <v>4.1247554892998028E-3</v>
      </c>
      <c r="Q207" s="146">
        <f>IFERROR(_xll.qlIndexFixing(ONIndex1Y,I207,TRUE,_xll.ohTrigger(RecalcTrigger,Trigger1Y)),NA())</f>
        <v>6.2072076838071144E-3</v>
      </c>
    </row>
    <row r="208" spans="2:17" x14ac:dyDescent="0.2">
      <c r="B208" s="39" t="s">
        <v>17</v>
      </c>
      <c r="D208" s="42">
        <f>_xll.qlCalendarAdvance(Calendar,$D207,B208,"f",FALSE)</f>
        <v>42850</v>
      </c>
      <c r="E208" s="140">
        <f>_xll.qlInterestRateIndexValueDate(IndexON,D208)</f>
        <v>42850</v>
      </c>
      <c r="F208" s="156">
        <f>IFERROR(_xll.qlIndexFixing(IndexON,D208,TRUE,_xll.ohTrigger(RecalcTrigger,TriggerON)),NA())</f>
        <v>6.963926402325793E-4</v>
      </c>
      <c r="H208" s="42">
        <f>_xll.qlCalendarAdvance(Calendar,$H207,B208,"f",FALSE)</f>
        <v>42850</v>
      </c>
      <c r="I208" s="140">
        <f>_xll.qlInterestRateIndexValueDate(Index1M,$H208)</f>
        <v>42850</v>
      </c>
      <c r="J208" s="145">
        <f>IFERROR(_xll.qlIndexFixing(Index1M,$H208,TRUE,_xll.ohTrigger(RecalcTrigger,Trigger1M)),NA())</f>
        <v>1.5595100730126932E-3</v>
      </c>
      <c r="K208" s="44">
        <f>IFERROR(_xll.qlIndexFixing(Index3M,H208,TRUE,_xll.ohTrigger(RecalcTrigger,Trigger3M)),NA())</f>
        <v>2.5425548856853903E-3</v>
      </c>
      <c r="L208" s="44">
        <f>IFERROR(_xll.qlIndexFixing(Index6M,$H208,TRUE,_xll.ohTrigger(RecalcTrigger,Trigger6M)),NA())</f>
        <v>4.1553028449851578E-3</v>
      </c>
      <c r="M208" s="146">
        <f>IFERROR(_xll.qlIndexFixing(Index1Y,$H208,TRUE,_xll.ohTrigger(RecalcTrigger,Trigger1Y)),NA())</f>
        <v>6.538440849414906E-3</v>
      </c>
      <c r="N208" s="145">
        <f>IFERROR(_xll.qlIndexFixing(ONIndex1M,I208,TRUE,_xll.ohTrigger(RecalcTrigger,Trigger1M)),NA())</f>
        <v>1.6173222718063318E-3</v>
      </c>
      <c r="O208" s="44">
        <f>IFERROR(_xll.qlIndexFixing(ONIndex3M,I208,TRUE,_xll.ohTrigger(RecalcTrigger,Trigger3M)),NA())</f>
        <v>2.5779701943173805E-3</v>
      </c>
      <c r="P208" s="44">
        <f>IFERROR(_xll.qlIndexFixing(ONIndex6M,I208,TRUE,_xll.ohTrigger(RecalcTrigger,Trigger6M)),NA())</f>
        <v>4.1028714843216463E-3</v>
      </c>
      <c r="Q208" s="146">
        <f>IFERROR(_xll.qlIndexFixing(ONIndex1Y,I208,TRUE,_xll.ohTrigger(RecalcTrigger,Trigger1Y)),NA())</f>
        <v>6.1553342314990545E-3</v>
      </c>
    </row>
    <row r="209" spans="2:17" x14ac:dyDescent="0.2">
      <c r="B209" s="39" t="s">
        <v>17</v>
      </c>
      <c r="D209" s="42">
        <f>_xll.qlCalendarAdvance(Calendar,$D208,B209,"f",FALSE)</f>
        <v>42851</v>
      </c>
      <c r="E209" s="140">
        <f>_xll.qlInterestRateIndexValueDate(IndexON,D209)</f>
        <v>42851</v>
      </c>
      <c r="F209" s="156">
        <f>IFERROR(_xll.qlIndexFixing(IndexON,D209,TRUE,_xll.ohTrigger(RecalcTrigger,TriggerON)),NA())</f>
        <v>6.9195746340011688E-4</v>
      </c>
      <c r="H209" s="42">
        <f>_xll.qlCalendarAdvance(Calendar,$H208,B209,"f",FALSE)</f>
        <v>42851</v>
      </c>
      <c r="I209" s="140">
        <f>_xll.qlInterestRateIndexValueDate(Index1M,$H209)</f>
        <v>42851</v>
      </c>
      <c r="J209" s="145">
        <f>IFERROR(_xll.qlIndexFixing(Index1M,$H209,TRUE,_xll.ohTrigger(RecalcTrigger,Trigger1M)),NA())</f>
        <v>1.5559888593058939E-3</v>
      </c>
      <c r="K209" s="44">
        <f>IFERROR(_xll.qlIndexFixing(Index3M,H209,TRUE,_xll.ohTrigger(RecalcTrigger,Trigger3M)),NA())</f>
        <v>2.5419174628045754E-3</v>
      </c>
      <c r="L209" s="44">
        <f>IFERROR(_xll.qlIndexFixing(Index6M,$H209,TRUE,_xll.ohTrigger(RecalcTrigger,Trigger6M)),NA())</f>
        <v>4.1549056227495745E-3</v>
      </c>
      <c r="M209" s="146">
        <f>IFERROR(_xll.qlIndexFixing(Index1Y,$H209,TRUE,_xll.ohTrigger(RecalcTrigger,Trigger1Y)),NA())</f>
        <v>6.539076393505372E-3</v>
      </c>
      <c r="N209" s="145">
        <f>IFERROR(_xll.qlIndexFixing(ONIndex1M,I209,TRUE,_xll.ohTrigger(RecalcTrigger,Trigger1M)),NA())</f>
        <v>1.6147967156276977E-3</v>
      </c>
      <c r="O209" s="44">
        <f>IFERROR(_xll.qlIndexFixing(ONIndex3M,I209,TRUE,_xll.ohTrigger(RecalcTrigger,Trigger3M)),NA())</f>
        <v>2.5769147183096752E-3</v>
      </c>
      <c r="P209" s="44">
        <f>IFERROR(_xll.qlIndexFixing(ONIndex6M,I209,TRUE,_xll.ohTrigger(RecalcTrigger,Trigger6M)),NA())</f>
        <v>4.0802710798215625E-3</v>
      </c>
      <c r="Q209" s="146">
        <f>IFERROR(_xll.qlIndexFixing(ONIndex1Y,I209,TRUE,_xll.ohTrigger(RecalcTrigger,Trigger1Y)),NA())</f>
        <v>6.1010048416865192E-3</v>
      </c>
    </row>
    <row r="210" spans="2:17" x14ac:dyDescent="0.2">
      <c r="B210" s="39" t="s">
        <v>17</v>
      </c>
      <c r="D210" s="42">
        <f>_xll.qlCalendarAdvance(Calendar,$D209,B210,"f",FALSE)</f>
        <v>42852</v>
      </c>
      <c r="E210" s="140">
        <f>_xll.qlInterestRateIndexValueDate(IndexON,D210)</f>
        <v>42852</v>
      </c>
      <c r="F210" s="156">
        <f>IFERROR(_xll.qlIndexFixing(IndexON,D210,TRUE,_xll.ohTrigger(RecalcTrigger,TriggerON)),NA())</f>
        <v>6.8737543759578301E-4</v>
      </c>
      <c r="H210" s="42">
        <f>_xll.qlCalendarAdvance(Calendar,$H209,B210,"f",FALSE)</f>
        <v>42852</v>
      </c>
      <c r="I210" s="140">
        <f>_xll.qlInterestRateIndexValueDate(Index1M,$H210)</f>
        <v>42852</v>
      </c>
      <c r="J210" s="145">
        <f>IFERROR(_xll.qlIndexFixing(Index1M,$H210,TRUE,_xll.ohTrigger(RecalcTrigger,Trigger1M)),NA())</f>
        <v>1.5486653650448154E-3</v>
      </c>
      <c r="K210" s="44">
        <f>IFERROR(_xll.qlIndexFixing(Index3M,H210,TRUE,_xll.ohTrigger(RecalcTrigger,Trigger3M)),NA())</f>
        <v>2.5412912286469315E-3</v>
      </c>
      <c r="L210" s="44">
        <f>IFERROR(_xll.qlIndexFixing(Index6M,$H210,TRUE,_xll.ohTrigger(RecalcTrigger,Trigger6M)),NA())</f>
        <v>4.154535966284143E-3</v>
      </c>
      <c r="M210" s="146">
        <f>IFERROR(_xll.qlIndexFixing(Index1Y,$H210,TRUE,_xll.ohTrigger(RecalcTrigger,Trigger1Y)),NA())</f>
        <v>6.5397875553994123E-3</v>
      </c>
      <c r="N210" s="145">
        <f>IFERROR(_xll.qlIndexFixing(ONIndex1M,I210,TRUE,_xll.ohTrigger(RecalcTrigger,Trigger1M)),NA())</f>
        <v>1.6119256725266595E-3</v>
      </c>
      <c r="O210" s="44">
        <f>IFERROR(_xll.qlIndexFixing(ONIndex3M,I210,TRUE,_xll.ohTrigger(RecalcTrigger,Trigger3M)),NA())</f>
        <v>2.5758670344966372E-3</v>
      </c>
      <c r="P210" s="44">
        <f>IFERROR(_xll.qlIndexFixing(ONIndex6M,I210,TRUE,_xll.ohTrigger(RecalcTrigger,Trigger6M)),NA())</f>
        <v>4.0569542758805976E-3</v>
      </c>
      <c r="Q210" s="146">
        <f>IFERROR(_xll.qlIndexFixing(ONIndex1Y,I210,TRUE,_xll.ohTrigger(RecalcTrigger,Trigger1Y)),NA())</f>
        <v>6.0442195156662493E-3</v>
      </c>
    </row>
    <row r="211" spans="2:17" x14ac:dyDescent="0.2">
      <c r="B211" s="39" t="s">
        <v>17</v>
      </c>
      <c r="D211" s="42">
        <f>_xll.qlCalendarAdvance(Calendar,$D210,B211,"f",FALSE)</f>
        <v>42853</v>
      </c>
      <c r="E211" s="140">
        <f>_xll.qlInterestRateIndexValueDate(IndexON,D211)</f>
        <v>42853</v>
      </c>
      <c r="F211" s="156">
        <f>IFERROR(_xll.qlIndexFixing(IndexON,D211,TRUE,_xll.ohTrigger(RecalcTrigger,TriggerON)),NA())</f>
        <v>6.751880008201705E-4</v>
      </c>
      <c r="H211" s="42">
        <f>_xll.qlCalendarAdvance(Calendar,$H210,B211,"f",FALSE)</f>
        <v>42853</v>
      </c>
      <c r="I211" s="140">
        <f>_xll.qlInterestRateIndexValueDate(Index1M,$H211)</f>
        <v>42853</v>
      </c>
      <c r="J211" s="145">
        <f>IFERROR(_xll.qlIndexFixing(Index1M,$H211,TRUE,_xll.ohTrigger(RecalcTrigger,Trigger1M)),NA())</f>
        <v>1.5455669179027924E-3</v>
      </c>
      <c r="K211" s="44">
        <f>IFERROR(_xll.qlIndexFixing(Index3M,H211,TRUE,_xll.ohTrigger(RecalcTrigger,Trigger3M)),NA())</f>
        <v>2.5400661679786385E-3</v>
      </c>
      <c r="L211" s="44">
        <f>IFERROR(_xll.qlIndexFixing(Index6M,$H211,TRUE,_xll.ohTrigger(RecalcTrigger,Trigger6M)),NA())</f>
        <v>4.1512386173407651E-3</v>
      </c>
      <c r="M211" s="146">
        <f>IFERROR(_xll.qlIndexFixing(Index1Y,$H211,TRUE,_xll.ohTrigger(RecalcTrigger,Trigger1Y)),NA())</f>
        <v>6.539456584014277E-3</v>
      </c>
      <c r="N211" s="145">
        <f>IFERROR(_xll.qlIndexFixing(ONIndex1M,I211,TRUE,_xll.ohTrigger(RecalcTrigger,Trigger1M)),NA())</f>
        <v>1.6030311910597561E-3</v>
      </c>
      <c r="O211" s="44">
        <f>IFERROR(_xll.qlIndexFixing(ONIndex3M,I211,TRUE,_xll.ohTrigger(RecalcTrigger,Trigger3M)),NA())</f>
        <v>2.5733139993333598E-3</v>
      </c>
      <c r="P211" s="44">
        <f>IFERROR(_xll.qlIndexFixing(ONIndex6M,I211,TRUE,_xll.ohTrigger(RecalcTrigger,Trigger6M)),NA())</f>
        <v>3.995145861523941E-3</v>
      </c>
      <c r="Q211" s="146">
        <f>IFERROR(_xll.qlIndexFixing(ONIndex1Y,I211,TRUE,_xll.ohTrigger(RecalcTrigger,Trigger1Y)),NA())</f>
        <v>5.8901190928509206E-3</v>
      </c>
    </row>
    <row r="212" spans="2:17" x14ac:dyDescent="0.2">
      <c r="B212" s="39" t="s">
        <v>17</v>
      </c>
      <c r="D212" s="42">
        <f>_xll.qlCalendarAdvance(Calendar,$D211,B212,"f",FALSE)</f>
        <v>42857</v>
      </c>
      <c r="E212" s="140">
        <f>_xll.qlInterestRateIndexValueDate(IndexON,D212)</f>
        <v>42857</v>
      </c>
      <c r="F212" s="156">
        <f>IFERROR(_xll.qlIndexFixing(IndexON,D212,TRUE,_xll.ohTrigger(RecalcTrigger,TriggerON)),NA())</f>
        <v>6.6226257172674607E-4</v>
      </c>
      <c r="H212" s="42">
        <f>_xll.qlCalendarAdvance(Calendar,$H211,B212,"f",FALSE)</f>
        <v>42857</v>
      </c>
      <c r="I212" s="140">
        <f>_xll.qlInterestRateIndexValueDate(Index1M,$H212)</f>
        <v>42857</v>
      </c>
      <c r="J212" s="145">
        <f>IFERROR(_xll.qlIndexFixing(Index1M,$H212,TRUE,_xll.ohTrigger(RecalcTrigger,Trigger1M)),NA())</f>
        <v>1.5358589498805409E-3</v>
      </c>
      <c r="K212" s="44">
        <f>IFERROR(_xll.qlIndexFixing(Index3M,H212,TRUE,_xll.ohTrigger(RecalcTrigger,Trigger3M)),NA())</f>
        <v>2.5381494906630215E-3</v>
      </c>
      <c r="L212" s="44">
        <f>IFERROR(_xll.qlIndexFixing(Index6M,$H212,TRUE,_xll.ohTrigger(RecalcTrigger,Trigger6M)),NA())</f>
        <v>4.1520547397164449E-3</v>
      </c>
      <c r="M212" s="146">
        <f>IFERROR(_xll.qlIndexFixing(Index1Y,$H212,TRUE,_xll.ohTrigger(RecalcTrigger,Trigger1Y)),NA())</f>
        <v>6.5447414952231053E-3</v>
      </c>
      <c r="N212" s="145">
        <f>IFERROR(_xll.qlIndexFixing(ONIndex1M,I212,TRUE,_xll.ohTrigger(RecalcTrigger,Trigger1M)),NA())</f>
        <v>1.5923881547252883E-3</v>
      </c>
      <c r="O212" s="44">
        <f>IFERROR(_xll.qlIndexFixing(ONIndex3M,I212,TRUE,_xll.ohTrigger(RecalcTrigger,Trigger3M)),NA())</f>
        <v>2.5707454994050583E-3</v>
      </c>
      <c r="P212" s="44">
        <f>IFERROR(_xll.qlIndexFixing(ONIndex6M,I212,TRUE,_xll.ohTrigger(RecalcTrigger,Trigger6M)),NA())</f>
        <v>3.9296242704789375E-3</v>
      </c>
      <c r="Q212" s="146">
        <f>IFERROR(_xll.qlIndexFixing(ONIndex1Y,I212,TRUE,_xll.ohTrigger(RecalcTrigger,Trigger1Y)),NA())</f>
        <v>5.7234538826478332E-3</v>
      </c>
    </row>
    <row r="213" spans="2:17" x14ac:dyDescent="0.2">
      <c r="B213" s="39" t="s">
        <v>17</v>
      </c>
      <c r="D213" s="42">
        <f>_xll.qlCalendarAdvance(Calendar,$D212,B213,"f",FALSE)</f>
        <v>42858</v>
      </c>
      <c r="E213" s="140">
        <f>_xll.qlInterestRateIndexValueDate(IndexON,D213)</f>
        <v>42858</v>
      </c>
      <c r="F213" s="156">
        <f>IFERROR(_xll.qlIndexFixing(IndexON,D213,TRUE,_xll.ohTrigger(RecalcTrigger,TriggerON)),NA())</f>
        <v>6.567994512807207E-4</v>
      </c>
      <c r="H213" s="42">
        <f>_xll.qlCalendarAdvance(Calendar,$H212,B213,"f",FALSE)</f>
        <v>42858</v>
      </c>
      <c r="I213" s="140">
        <f>_xll.qlInterestRateIndexValueDate(Index1M,$H213)</f>
        <v>42858</v>
      </c>
      <c r="J213" s="145">
        <f>IFERROR(_xll.qlIndexFixing(Index1M,$H213,TRUE,_xll.ohTrigger(RecalcTrigger,Trigger1M)),NA())</f>
        <v>1.5320120157773778E-3</v>
      </c>
      <c r="K213" s="44">
        <f>IFERROR(_xll.qlIndexFixing(Index3M,H213,TRUE,_xll.ohTrigger(RecalcTrigger,Trigger3M)),NA())</f>
        <v>2.5375989336057464E-3</v>
      </c>
      <c r="L213" s="44">
        <f>IFERROR(_xll.qlIndexFixing(Index6M,$H213,TRUE,_xll.ohTrigger(RecalcTrigger,Trigger6M)),NA())</f>
        <v>4.1518920078520965E-3</v>
      </c>
      <c r="M213" s="146">
        <f>IFERROR(_xll.qlIndexFixing(Index1Y,$H213,TRUE,_xll.ohTrigger(RecalcTrigger,Trigger1Y)),NA())</f>
        <v>6.5460646826784874E-3</v>
      </c>
      <c r="N213" s="145">
        <f>IFERROR(_xll.qlIndexFixing(ONIndex1M,I213,TRUE,_xll.ohTrigger(RecalcTrigger,Trigger1M)),NA())</f>
        <v>1.5874441907381964E-3</v>
      </c>
      <c r="O213" s="44">
        <f>IFERROR(_xll.qlIndexFixing(ONIndex3M,I213,TRUE,_xll.ohTrigger(RecalcTrigger,Trigger3M)),NA())</f>
        <v>2.5697445690842091E-3</v>
      </c>
      <c r="P213" s="44">
        <f>IFERROR(_xll.qlIndexFixing(ONIndex6M,I213,TRUE,_xll.ohTrigger(RecalcTrigger,Trigger6M)),NA())</f>
        <v>3.902009073134538E-3</v>
      </c>
      <c r="Q213" s="146">
        <f>IFERROR(_xll.qlIndexFixing(ONIndex1Y,I213,TRUE,_xll.ohTrigger(RecalcTrigger,Trigger1Y)),NA())</f>
        <v>5.6519329645865479E-3</v>
      </c>
    </row>
    <row r="214" spans="2:17" x14ac:dyDescent="0.2">
      <c r="B214" s="39" t="s">
        <v>17</v>
      </c>
      <c r="D214" s="42">
        <f>_xll.qlCalendarAdvance(Calendar,$D213,B214,"f",FALSE)</f>
        <v>42859</v>
      </c>
      <c r="E214" s="140">
        <f>_xll.qlInterestRateIndexValueDate(IndexON,D214)</f>
        <v>42859</v>
      </c>
      <c r="F214" s="156">
        <f>IFERROR(_xll.qlIndexFixing(IndexON,D214,TRUE,_xll.ohTrigger(RecalcTrigger,TriggerON)),NA())</f>
        <v>6.511894817817776E-4</v>
      </c>
      <c r="H214" s="42">
        <f>_xll.qlCalendarAdvance(Calendar,$H213,B214,"f",FALSE)</f>
        <v>42859</v>
      </c>
      <c r="I214" s="140">
        <f>_xll.qlInterestRateIndexValueDate(Index1M,$H214)</f>
        <v>42859</v>
      </c>
      <c r="J214" s="145">
        <f>IFERROR(_xll.qlIndexFixing(Index1M,$H214,TRUE,_xll.ohTrigger(RecalcTrigger,Trigger1M)),NA())</f>
        <v>1.5302731049032445E-3</v>
      </c>
      <c r="K214" s="44">
        <f>IFERROR(_xll.qlIndexFixing(Index3M,H214,TRUE,_xll.ohTrigger(RecalcTrigger,Trigger3M)),NA())</f>
        <v>2.5370601830129974E-3</v>
      </c>
      <c r="L214" s="44">
        <f>IFERROR(_xll.qlIndexFixing(Index6M,$H214,TRUE,_xll.ohTrigger(RecalcTrigger,Trigger6M)),NA())</f>
        <v>4.1487881734224852E-3</v>
      </c>
      <c r="M214" s="146">
        <f>IFERROR(_xll.qlIndexFixing(Index1Y,$H214,TRUE,_xll.ohTrigger(RecalcTrigger,Trigger1Y)),NA())</f>
        <v>6.547516261421471E-3</v>
      </c>
      <c r="N214" s="145">
        <f>IFERROR(_xll.qlIndexFixing(ONIndex1M,I214,TRUE,_xll.ohTrigger(RecalcTrigger,Trigger1M)),NA())</f>
        <v>1.5821547399097469E-3</v>
      </c>
      <c r="O214" s="44">
        <f>IFERROR(_xll.qlIndexFixing(ONIndex3M,I214,TRUE,_xll.ohTrigger(RecalcTrigger,Trigger3M)),NA())</f>
        <v>2.5687514311201198E-3</v>
      </c>
      <c r="P214" s="44">
        <f>IFERROR(_xll.qlIndexFixing(ONIndex6M,I214,TRUE,_xll.ohTrigger(RecalcTrigger,Trigger6M)),NA())</f>
        <v>3.8736774776459981E-3</v>
      </c>
      <c r="Q214" s="146">
        <f>IFERROR(_xll.qlIndexFixing(ONIndex1Y,I214,TRUE,_xll.ohTrigger(RecalcTrigger,Trigger1Y)),NA())</f>
        <v>5.5779561193136651E-3</v>
      </c>
    </row>
    <row r="215" spans="2:17" x14ac:dyDescent="0.2">
      <c r="B215" s="39" t="s">
        <v>17</v>
      </c>
      <c r="D215" s="42">
        <f>_xll.qlCalendarAdvance(Calendar,$D214,B215,"f",FALSE)</f>
        <v>42860</v>
      </c>
      <c r="E215" s="140">
        <f>_xll.qlInterestRateIndexValueDate(IndexON,D215)</f>
        <v>42860</v>
      </c>
      <c r="F215" s="156">
        <f>IFERROR(_xll.qlIndexFixing(IndexON,D215,TRUE,_xll.ohTrigger(RecalcTrigger,TriggerON)),NA())</f>
        <v>6.4035647904359127E-4</v>
      </c>
      <c r="H215" s="42">
        <f>_xll.qlCalendarAdvance(Calendar,$H214,B215,"f",FALSE)</f>
        <v>42860</v>
      </c>
      <c r="I215" s="140">
        <f>_xll.qlInterestRateIndexValueDate(Index1M,$H215)</f>
        <v>42860</v>
      </c>
      <c r="J215" s="145">
        <f>IFERROR(_xll.qlIndexFixing(Index1M,$H215,TRUE,_xll.ohTrigger(RecalcTrigger,Trigger1M)),NA())</f>
        <v>1.5285928778274727E-3</v>
      </c>
      <c r="K215" s="44">
        <f>IFERROR(_xll.qlIndexFixing(Index3M,H215,TRUE,_xll.ohTrigger(RecalcTrigger,Trigger3M)),NA())</f>
        <v>2.5362264705888465E-3</v>
      </c>
      <c r="L215" s="44">
        <f>IFERROR(_xll.qlIndexFixing(Index6M,$H215,TRUE,_xll.ohTrigger(RecalcTrigger,Trigger6M)),NA())</f>
        <v>4.1502312126284564E-3</v>
      </c>
      <c r="M215" s="146">
        <f>IFERROR(_xll.qlIndexFixing(Index1Y,$H215,TRUE,_xll.ohTrigger(RecalcTrigger,Trigger1Y)),NA())</f>
        <v>6.5458117222526009E-3</v>
      </c>
      <c r="N215" s="145">
        <f>IFERROR(_xll.qlIndexFixing(ONIndex1M,I215,TRUE,_xll.ohTrigger(RecalcTrigger,Trigger1M)),NA())</f>
        <v>1.5712905129032044E-3</v>
      </c>
      <c r="O215" s="44">
        <f>IFERROR(_xll.qlIndexFixing(ONIndex3M,I215,TRUE,_xll.ohTrigger(RecalcTrigger,Trigger3M)),NA())</f>
        <v>2.5668091798018251E-3</v>
      </c>
      <c r="P215" s="44">
        <f>IFERROR(_xll.qlIndexFixing(ONIndex6M,I215,TRUE,_xll.ohTrigger(RecalcTrigger,Trigger6M)),NA())</f>
        <v>3.8167180078063638E-3</v>
      </c>
      <c r="Q215" s="146">
        <f>IFERROR(_xll.qlIndexFixing(ONIndex1Y,I215,TRUE,_xll.ohTrigger(RecalcTrigger,Trigger1Y)),NA())</f>
        <v>5.4385897253794733E-3</v>
      </c>
    </row>
    <row r="216" spans="2:17" x14ac:dyDescent="0.2">
      <c r="B216" s="39" t="s">
        <v>17</v>
      </c>
      <c r="D216" s="42">
        <f>_xll.qlCalendarAdvance(Calendar,$D215,B216,"f",FALSE)</f>
        <v>42863</v>
      </c>
      <c r="E216" s="140">
        <f>_xll.qlInterestRateIndexValueDate(IndexON,D216)</f>
        <v>42863</v>
      </c>
      <c r="F216" s="156">
        <f>IFERROR(_xll.qlIndexFixing(IndexON,D216,TRUE,_xll.ohTrigger(RecalcTrigger,TriggerON)),NA())</f>
        <v>6.3087960872842963E-4</v>
      </c>
      <c r="H216" s="42">
        <f>_xll.qlCalendarAdvance(Calendar,$H215,B216,"f",FALSE)</f>
        <v>42863</v>
      </c>
      <c r="I216" s="140">
        <f>_xll.qlInterestRateIndexValueDate(Index1M,$H216)</f>
        <v>42863</v>
      </c>
      <c r="J216" s="145">
        <f>IFERROR(_xll.qlIndexFixing(Index1M,$H216,TRUE,_xll.ohTrigger(RecalcTrigger,Trigger1M)),NA())</f>
        <v>1.5232552890951808E-3</v>
      </c>
      <c r="K216" s="44">
        <f>IFERROR(_xll.qlIndexFixing(Index3M,H216,TRUE,_xll.ohTrigger(RecalcTrigger,Trigger3M)),NA())</f>
        <v>2.5350248816046216E-3</v>
      </c>
      <c r="L216" s="44">
        <f>IFERROR(_xll.qlIndexFixing(Index6M,$H216,TRUE,_xll.ohTrigger(RecalcTrigger,Trigger6M)),NA())</f>
        <v>4.152214550491801E-3</v>
      </c>
      <c r="M216" s="146">
        <f>IFERROR(_xll.qlIndexFixing(Index1Y,$H216,TRUE,_xll.ohTrigger(RecalcTrigger,Trigger1Y)),NA())</f>
        <v>6.5546191807102083E-3</v>
      </c>
      <c r="N216" s="145">
        <f>IFERROR(_xll.qlIndexFixing(ONIndex1M,I216,TRUE,_xll.ohTrigger(RecalcTrigger,Trigger1M)),NA())</f>
        <v>1.5610757043416079E-3</v>
      </c>
      <c r="O216" s="44">
        <f>IFERROR(_xll.qlIndexFixing(ONIndex3M,I216,TRUE,_xll.ohTrigger(RecalcTrigger,Trigger3M)),NA())</f>
        <v>2.5648568016967133E-3</v>
      </c>
      <c r="P216" s="44">
        <f>IFERROR(_xll.qlIndexFixing(ONIndex6M,I216,TRUE,_xll.ohTrigger(RecalcTrigger,Trigger6M)),NA())</f>
        <v>3.7616223160885642E-3</v>
      </c>
      <c r="Q216" s="146">
        <f>IFERROR(_xll.qlIndexFixing(ONIndex1Y,I216,TRUE,_xll.ohTrigger(RecalcTrigger,Trigger1Y)),NA())</f>
        <v>5.3261149520522633E-3</v>
      </c>
    </row>
    <row r="217" spans="2:17" x14ac:dyDescent="0.2">
      <c r="B217" s="39" t="s">
        <v>17</v>
      </c>
      <c r="D217" s="42">
        <f>_xll.qlCalendarAdvance(Calendar,$D216,B217,"f",FALSE)</f>
        <v>42864</v>
      </c>
      <c r="E217" s="140">
        <f>_xll.qlInterestRateIndexValueDate(IndexON,D217)</f>
        <v>42864</v>
      </c>
      <c r="F217" s="156">
        <f>IFERROR(_xll.qlIndexFixing(IndexON,D217,TRUE,_xll.ohTrigger(RecalcTrigger,TriggerON)),NA())</f>
        <v>6.2686955327295735E-4</v>
      </c>
      <c r="H217" s="42">
        <f>_xll.qlCalendarAdvance(Calendar,$H216,B217,"f",FALSE)</f>
        <v>42864</v>
      </c>
      <c r="I217" s="140">
        <f>_xll.qlInterestRateIndexValueDate(Index1M,$H217)</f>
        <v>42864</v>
      </c>
      <c r="J217" s="145">
        <f>IFERROR(_xll.qlIndexFixing(Index1M,$H217,TRUE,_xll.ohTrigger(RecalcTrigger,Trigger1M)),NA())</f>
        <v>1.5218934702768588E-3</v>
      </c>
      <c r="K217" s="44">
        <f>IFERROR(_xll.qlIndexFixing(Index3M,H217,TRUE,_xll.ohTrigger(RecalcTrigger,Trigger3M)),NA())</f>
        <v>2.534546390572523E-3</v>
      </c>
      <c r="L217" s="44">
        <f>IFERROR(_xll.qlIndexFixing(Index6M,$H217,TRUE,_xll.ohTrigger(RecalcTrigger,Trigger6M)),NA())</f>
        <v>4.1525146200386684E-3</v>
      </c>
      <c r="M217" s="146">
        <f>IFERROR(_xll.qlIndexFixing(Index1Y,$H217,TRUE,_xll.ohTrigger(RecalcTrigger,Trigger1Y)),NA())</f>
        <v>6.5566365632436785E-3</v>
      </c>
      <c r="N217" s="145">
        <f>IFERROR(_xll.qlIndexFixing(ONIndex1M,I217,TRUE,_xll.ohTrigger(RecalcTrigger,Trigger1M)),NA())</f>
        <v>1.5563509074900672E-3</v>
      </c>
      <c r="O217" s="44">
        <f>IFERROR(_xll.qlIndexFixing(ONIndex3M,I217,TRUE,_xll.ohTrigger(RecalcTrigger,Trigger3M)),NA())</f>
        <v>2.5639026249490993E-3</v>
      </c>
      <c r="P217" s="44">
        <f>IFERROR(_xll.qlIndexFixing(ONIndex6M,I217,TRUE,_xll.ohTrigger(RecalcTrigger,Trigger6M)),NA())</f>
        <v>3.7351802119511834E-3</v>
      </c>
      <c r="Q217" s="146">
        <f>IFERROR(_xll.qlIndexFixing(ONIndex1Y,I217,TRUE,_xll.ohTrigger(RecalcTrigger,Trigger1Y)),NA())</f>
        <v>5.2843722832229822E-3</v>
      </c>
    </row>
    <row r="218" spans="2:17" x14ac:dyDescent="0.2">
      <c r="B218" s="39" t="s">
        <v>17</v>
      </c>
      <c r="D218" s="42">
        <f>_xll.qlCalendarAdvance(Calendar,$D217,B218,"f",FALSE)</f>
        <v>42865</v>
      </c>
      <c r="E218" s="140">
        <f>_xll.qlInterestRateIndexValueDate(IndexON,D218)</f>
        <v>42865</v>
      </c>
      <c r="F218" s="156">
        <f>IFERROR(_xll.qlIndexFixing(IndexON,D218,TRUE,_xll.ohTrigger(RecalcTrigger,TriggerON)),NA())</f>
        <v>6.2329618847001278E-4</v>
      </c>
      <c r="H218" s="42">
        <f>_xll.qlCalendarAdvance(Calendar,$H217,B218,"f",FALSE)</f>
        <v>42865</v>
      </c>
      <c r="I218" s="140">
        <f>_xll.qlInterestRateIndexValueDate(Index1M,$H218)</f>
        <v>42865</v>
      </c>
      <c r="J218" s="145">
        <f>IFERROR(_xll.qlIndexFixing(Index1M,$H218,TRUE,_xll.ohTrigger(RecalcTrigger,Trigger1M)),NA())</f>
        <v>1.5208241735749151E-3</v>
      </c>
      <c r="K218" s="44">
        <f>IFERROR(_xll.qlIndexFixing(Index3M,H218,TRUE,_xll.ohTrigger(RecalcTrigger,Trigger3M)),NA())</f>
        <v>2.5340801969013925E-3</v>
      </c>
      <c r="L218" s="44">
        <f>IFERROR(_xll.qlIndexFixing(Index6M,$H218,TRUE,_xll.ohTrigger(RecalcTrigger,Trigger6M)),NA())</f>
        <v>4.1528901066326058E-3</v>
      </c>
      <c r="M218" s="146">
        <f>IFERROR(_xll.qlIndexFixing(Index1Y,$H218,TRUE,_xll.ohTrigger(RecalcTrigger,Trigger1Y)),NA())</f>
        <v>6.558704820347927E-3</v>
      </c>
      <c r="N218" s="145">
        <f>IFERROR(_xll.qlIndexFixing(ONIndex1M,I218,TRUE,_xll.ohTrigger(RecalcTrigger,Trigger1M)),NA())</f>
        <v>1.5518536457215237E-3</v>
      </c>
      <c r="O218" s="44">
        <f>IFERROR(_xll.qlIndexFixing(ONIndex3M,I218,TRUE,_xll.ohTrigger(RecalcTrigger,Trigger3M)),NA())</f>
        <v>2.5629562404771988E-3</v>
      </c>
      <c r="P218" s="44">
        <f>IFERROR(_xll.qlIndexFixing(ONIndex6M,I218,TRUE,_xll.ohTrigger(RecalcTrigger,Trigger6M)),NA())</f>
        <v>3.7093895797013499E-3</v>
      </c>
      <c r="Q218" s="146">
        <f>IFERROR(_xll.qlIndexFixing(ONIndex1Y,I218,TRUE,_xll.ohTrigger(RecalcTrigger,Trigger1Y)),NA())</f>
        <v>5.2513021310074404E-3</v>
      </c>
    </row>
    <row r="219" spans="2:17" x14ac:dyDescent="0.2">
      <c r="B219" s="39" t="s">
        <v>17</v>
      </c>
      <c r="D219" s="42">
        <f>_xll.qlCalendarAdvance(Calendar,$D218,B219,"f",FALSE)</f>
        <v>42866</v>
      </c>
      <c r="E219" s="140">
        <f>_xll.qlInterestRateIndexValueDate(IndexON,D219)</f>
        <v>42866</v>
      </c>
      <c r="F219" s="156">
        <f>IFERROR(_xll.qlIndexFixing(IndexON,D219,TRUE,_xll.ohTrigger(RecalcTrigger,TriggerON)),NA())</f>
        <v>6.2015951440064221E-4</v>
      </c>
      <c r="H219" s="42">
        <f>_xll.qlCalendarAdvance(Calendar,$H218,B219,"f",FALSE)</f>
        <v>42866</v>
      </c>
      <c r="I219" s="140">
        <f>_xll.qlInterestRateIndexValueDate(Index1M,$H219)</f>
        <v>42866</v>
      </c>
      <c r="J219" s="145">
        <f>IFERROR(_xll.qlIndexFixing(Index1M,$H219,TRUE,_xll.ohTrigger(RecalcTrigger,Trigger1M)),NA())</f>
        <v>1.5198480407022444E-3</v>
      </c>
      <c r="K219" s="44">
        <f>IFERROR(_xll.qlIndexFixing(Index3M,H219,TRUE,_xll.ohTrigger(RecalcTrigger,Trigger3M)),NA())</f>
        <v>2.5336263824065688E-3</v>
      </c>
      <c r="L219" s="44">
        <f>IFERROR(_xll.qlIndexFixing(Index6M,$H219,TRUE,_xll.ohTrigger(RecalcTrigger,Trigger6M)),NA())</f>
        <v>4.1493482261401576E-3</v>
      </c>
      <c r="M219" s="146">
        <f>IFERROR(_xll.qlIndexFixing(Index1Y,$H219,TRUE,_xll.ohTrigger(RecalcTrigger,Trigger1Y)),NA())</f>
        <v>6.5608008027346898E-3</v>
      </c>
      <c r="N219" s="145">
        <f>IFERROR(_xll.qlIndexFixing(ONIndex1M,I219,TRUE,_xll.ohTrigger(RecalcTrigger,Trigger1M)),NA())</f>
        <v>1.5475839190359775E-3</v>
      </c>
      <c r="O219" s="44">
        <f>IFERROR(_xll.qlIndexFixing(ONIndex3M,I219,TRUE,_xll.ohTrigger(RecalcTrigger,Trigger3M)),NA())</f>
        <v>2.5620176481999657E-3</v>
      </c>
      <c r="P219" s="44">
        <f>IFERROR(_xll.qlIndexFixing(ONIndex6M,I219,TRUE,_xll.ohTrigger(RecalcTrigger,Trigger6M)),NA())</f>
        <v>3.6842504194201098E-3</v>
      </c>
      <c r="Q219" s="146">
        <f>IFERROR(_xll.qlIndexFixing(ONIndex1Y,I219,TRUE,_xll.ohTrigger(RecalcTrigger,Trigger1Y)),NA())</f>
        <v>5.2269044930552955E-3</v>
      </c>
    </row>
    <row r="220" spans="2:17" x14ac:dyDescent="0.2">
      <c r="B220" s="39" t="s">
        <v>17</v>
      </c>
      <c r="D220" s="42">
        <f>_xll.qlCalendarAdvance(Calendar,$D219,B220,"f",FALSE)</f>
        <v>42867</v>
      </c>
      <c r="E220" s="140">
        <f>_xll.qlInterestRateIndexValueDate(IndexON,D220)</f>
        <v>42867</v>
      </c>
      <c r="F220" s="156">
        <f>IFERROR(_xll.qlIndexFixing(IndexON,D220,TRUE,_xll.ohTrigger(RecalcTrigger,TriggerON)),NA())</f>
        <v>6.1534283924376731E-4</v>
      </c>
      <c r="H220" s="42">
        <f>_xll.qlCalendarAdvance(Calendar,$H219,B220,"f",FALSE)</f>
        <v>42867</v>
      </c>
      <c r="I220" s="140">
        <f>_xll.qlInterestRateIndexValueDate(Index1M,$H220)</f>
        <v>42867</v>
      </c>
      <c r="J220" s="145">
        <f>IFERROR(_xll.qlIndexFixing(Index1M,$H220,TRUE,_xll.ohTrigger(RecalcTrigger,Trigger1M)),NA())</f>
        <v>1.5189468946800429E-3</v>
      </c>
      <c r="K220" s="44">
        <f>IFERROR(_xll.qlIndexFixing(Index3M,H220,TRUE,_xll.ohTrigger(RecalcTrigger,Trigger3M)),NA())</f>
        <v>2.5329768133662998E-3</v>
      </c>
      <c r="L220" s="44">
        <f>IFERROR(_xll.qlIndexFixing(Index6M,$H220,TRUE,_xll.ohTrigger(RecalcTrigger,Trigger6M)),NA())</f>
        <v>4.1518203605418139E-3</v>
      </c>
      <c r="M220" s="146">
        <f>IFERROR(_xll.qlIndexFixing(Index1Y,$H220,TRUE,_xll.ohTrigger(RecalcTrigger,Trigger1Y)),NA())</f>
        <v>6.5598021651475606E-3</v>
      </c>
      <c r="N220" s="145">
        <f>IFERROR(_xll.qlIndexFixing(ONIndex1M,I220,TRUE,_xll.ohTrigger(RecalcTrigger,Trigger1M)),NA())</f>
        <v>1.5398094120440873E-3</v>
      </c>
      <c r="O220" s="44">
        <f>IFERROR(_xll.qlIndexFixing(ONIndex3M,I220,TRUE,_xll.ohTrigger(RecalcTrigger,Trigger3M)),NA())</f>
        <v>2.5601843954303764E-3</v>
      </c>
      <c r="P220" s="44">
        <f>IFERROR(_xll.qlIndexFixing(ONIndex6M,I220,TRUE,_xll.ohTrigger(RecalcTrigger,Trigger6M)),NA())</f>
        <v>3.6361798940195054E-3</v>
      </c>
      <c r="Q220" s="146">
        <f>IFERROR(_xll.qlIndexFixing(ONIndex1Y,I220,TRUE,_xll.ohTrigger(RecalcTrigger,Trigger1Y)),NA())</f>
        <v>5.2070918734063261E-3</v>
      </c>
    </row>
    <row r="221" spans="2:17" x14ac:dyDescent="0.2">
      <c r="B221" s="39" t="s">
        <v>17</v>
      </c>
      <c r="D221" s="42">
        <f>_xll.qlCalendarAdvance(Calendar,$D220,B221,"f",FALSE)</f>
        <v>42870</v>
      </c>
      <c r="E221" s="140">
        <f>_xll.qlInterestRateIndexValueDate(IndexON,D221)</f>
        <v>42870</v>
      </c>
      <c r="F221" s="156">
        <f>IFERROR(_xll.qlIndexFixing(IndexON,D221,TRUE,_xll.ohTrigger(RecalcTrigger,TriggerON)),NA())</f>
        <v>6.1197972497262221E-4</v>
      </c>
      <c r="H221" s="42">
        <f>_xll.qlCalendarAdvance(Calendar,$H220,B221,"f",FALSE)</f>
        <v>42870</v>
      </c>
      <c r="I221" s="140">
        <f>_xll.qlInterestRateIndexValueDate(Index1M,$H221)</f>
        <v>42870</v>
      </c>
      <c r="J221" s="145">
        <f>IFERROR(_xll.qlIndexFixing(Index1M,$H221,TRUE,_xll.ohTrigger(RecalcTrigger,Trigger1M)),NA())</f>
        <v>1.5175387638678393E-3</v>
      </c>
      <c r="K221" s="44">
        <f>IFERROR(_xll.qlIndexFixing(Index3M,H221,TRUE,_xll.ohTrigger(RecalcTrigger,Trigger3M)),NA())</f>
        <v>2.5319365525173993E-3</v>
      </c>
      <c r="L221" s="44">
        <f>IFERROR(_xll.qlIndexFixing(Index6M,$H221,TRUE,_xll.ohTrigger(RecalcTrigger,Trigger6M)),NA())</f>
        <v>4.1558423139711363E-3</v>
      </c>
      <c r="M221" s="146">
        <f>IFERROR(_xll.qlIndexFixing(Index1Y,$H221,TRUE,_xll.ohTrigger(RecalcTrigger,Trigger1Y)),NA())</f>
        <v>6.5689989926924763E-3</v>
      </c>
      <c r="N221" s="145">
        <f>IFERROR(_xll.qlIndexFixing(ONIndex1M,I221,TRUE,_xll.ohTrigger(RecalcTrigger,Trigger1M)),NA())</f>
        <v>1.5327803636910886E-3</v>
      </c>
      <c r="O221" s="44">
        <f>IFERROR(_xll.qlIndexFixing(ONIndex3M,I221,TRUE,_xll.ohTrigger(RecalcTrigger,Trigger3M)),NA())</f>
        <v>2.5583412019292151E-3</v>
      </c>
      <c r="P221" s="44">
        <f>IFERROR(_xll.qlIndexFixing(ONIndex6M,I221,TRUE,_xll.ohTrigger(RecalcTrigger,Trigger6M)),NA())</f>
        <v>3.5902084943340018E-3</v>
      </c>
      <c r="Q221" s="146">
        <f>IFERROR(_xll.qlIndexFixing(ONIndex1Y,I221,TRUE,_xll.ohTrigger(RecalcTrigger,Trigger1Y)),NA())</f>
        <v>5.2160390589184313E-3</v>
      </c>
    </row>
    <row r="222" spans="2:17" x14ac:dyDescent="0.2">
      <c r="B222" s="39" t="s">
        <v>17</v>
      </c>
      <c r="D222" s="42">
        <f>_xll.qlCalendarAdvance(Calendar,$D221,B222,"f",FALSE)</f>
        <v>42871</v>
      </c>
      <c r="E222" s="140">
        <f>_xll.qlInterestRateIndexValueDate(IndexON,D222)</f>
        <v>42871</v>
      </c>
      <c r="F222" s="156">
        <f>IFERROR(_xll.qlIndexFixing(IndexON,D222,TRUE,_xll.ohTrigger(RecalcTrigger,TriggerON)),NA())</f>
        <v>6.1102650432798278E-4</v>
      </c>
      <c r="H222" s="42">
        <f>_xll.qlCalendarAdvance(Calendar,$H221,B222,"f",FALSE)</f>
        <v>42871</v>
      </c>
      <c r="I222" s="140">
        <f>_xll.qlInterestRateIndexValueDate(Index1M,$H222)</f>
        <v>42871</v>
      </c>
      <c r="J222" s="145">
        <f>IFERROR(_xll.qlIndexFixing(Index1M,$H222,TRUE,_xll.ohTrigger(RecalcTrigger,Trigger1M)),NA())</f>
        <v>1.5173735133039257E-3</v>
      </c>
      <c r="K222" s="44">
        <f>IFERROR(_xll.qlIndexFixing(Index3M,H222,TRUE,_xll.ohTrigger(RecalcTrigger,Trigger3M)),NA())</f>
        <v>2.5315458611491807E-3</v>
      </c>
      <c r="L222" s="44">
        <f>IFERROR(_xll.qlIndexFixing(Index6M,$H222,TRUE,_xll.ohTrigger(RecalcTrigger,Trigger6M)),NA())</f>
        <v>4.1566364141270096E-3</v>
      </c>
      <c r="M222" s="146">
        <f>IFERROR(_xll.qlIndexFixing(Index1Y,$H222,TRUE,_xll.ohTrigger(RecalcTrigger,Trigger1Y)),NA())</f>
        <v>6.5708863555420383E-3</v>
      </c>
      <c r="N222" s="145">
        <f>IFERROR(_xll.qlIndexFixing(ONIndex1M,I222,TRUE,_xll.ohTrigger(RecalcTrigger,Trigger1M)),NA())</f>
        <v>1.529648312582621E-3</v>
      </c>
      <c r="O222" s="44">
        <f>IFERROR(_xll.qlIndexFixing(ONIndex3M,I222,TRUE,_xll.ohTrigger(RecalcTrigger,Trigger3M)),NA())</f>
        <v>2.5574415709495035E-3</v>
      </c>
      <c r="P222" s="44">
        <f>IFERROR(_xll.qlIndexFixing(ONIndex6M,I222,TRUE,_xll.ohTrigger(RecalcTrigger,Trigger6M)),NA())</f>
        <v>3.5683266913832945E-3</v>
      </c>
      <c r="Q222" s="146">
        <f>IFERROR(_xll.qlIndexFixing(ONIndex1Y,I222,TRUE,_xll.ohTrigger(RecalcTrigger,Trigger1Y)),NA())</f>
        <v>5.2350039787485425E-3</v>
      </c>
    </row>
    <row r="223" spans="2:17" x14ac:dyDescent="0.2">
      <c r="B223" s="39" t="s">
        <v>17</v>
      </c>
      <c r="D223" s="42">
        <f>_xll.qlCalendarAdvance(Calendar,$D222,B223,"f",FALSE)</f>
        <v>42872</v>
      </c>
      <c r="E223" s="140">
        <f>_xll.qlInterestRateIndexValueDate(IndexON,D223)</f>
        <v>42872</v>
      </c>
      <c r="F223" s="156">
        <f>IFERROR(_xll.qlIndexFixing(IndexON,D223,TRUE,_xll.ohTrigger(RecalcTrigger,TriggerON)),NA())</f>
        <v>6.1050997433587106E-4</v>
      </c>
      <c r="H223" s="42">
        <f>_xll.qlCalendarAdvance(Calendar,$H222,B223,"f",FALSE)</f>
        <v>42872</v>
      </c>
      <c r="I223" s="140">
        <f>_xll.qlInterestRateIndexValueDate(Index1M,$H223)</f>
        <v>42872</v>
      </c>
      <c r="J223" s="145">
        <f>IFERROR(_xll.qlIndexFixing(Index1M,$H223,TRUE,_xll.ohTrigger(RecalcTrigger,Trigger1M)),NA())</f>
        <v>1.5181573888071545E-3</v>
      </c>
      <c r="K223" s="44">
        <f>IFERROR(_xll.qlIndexFixing(Index3M,H223,TRUE,_xll.ohTrigger(RecalcTrigger,Trigger3M)),NA())</f>
        <v>2.5311680398563538E-3</v>
      </c>
      <c r="L223" s="44">
        <f>IFERROR(_xll.qlIndexFixing(Index6M,$H223,TRUE,_xll.ohTrigger(RecalcTrigger,Trigger6M)),NA())</f>
        <v>4.1574946351407398E-3</v>
      </c>
      <c r="M223" s="146">
        <f>IFERROR(_xll.qlIndexFixing(Index1Y,$H223,TRUE,_xll.ohTrigger(RecalcTrigger,Trigger1Y)),NA())</f>
        <v>6.572662544036989E-3</v>
      </c>
      <c r="N223" s="145">
        <f>IFERROR(_xll.qlIndexFixing(ONIndex1M,I223,TRUE,_xll.ohTrigger(RecalcTrigger,Trigger1M)),NA())</f>
        <v>1.5267437965571506E-3</v>
      </c>
      <c r="O223" s="44">
        <f>IFERROR(_xll.qlIndexFixing(ONIndex3M,I223,TRUE,_xll.ohTrigger(RecalcTrigger,Trigger3M)),NA())</f>
        <v>2.5565497322455055E-3</v>
      </c>
      <c r="P223" s="44">
        <f>IFERROR(_xll.qlIndexFixing(ONIndex6M,I223,TRUE,_xll.ohTrigger(RecalcTrigger,Trigger6M)),NA())</f>
        <v>3.5470963596717642E-3</v>
      </c>
      <c r="Q223" s="146">
        <f>IFERROR(_xll.qlIndexFixing(ONIndex1Y,I223,TRUE,_xll.ohTrigger(RecalcTrigger,Trigger1Y)),NA())</f>
        <v>5.2626414117074027E-3</v>
      </c>
    </row>
    <row r="224" spans="2:17" x14ac:dyDescent="0.2">
      <c r="B224" s="39" t="s">
        <v>17</v>
      </c>
      <c r="D224" s="42">
        <f>_xll.qlCalendarAdvance(Calendar,$D223,B224,"f",FALSE)</f>
        <v>42873</v>
      </c>
      <c r="E224" s="140">
        <f>_xll.qlInterestRateIndexValueDate(IndexON,D224)</f>
        <v>42873</v>
      </c>
      <c r="F224" s="156">
        <f>IFERROR(_xll.qlIndexFixing(IndexON,D224,TRUE,_xll.ohTrigger(RecalcTrigger,TriggerON)),NA())</f>
        <v>6.1043013507733335E-4</v>
      </c>
      <c r="H224" s="42">
        <f>_xll.qlCalendarAdvance(Calendar,$H223,B224,"f",FALSE)</f>
        <v>42873</v>
      </c>
      <c r="I224" s="140">
        <f>_xll.qlInterestRateIndexValueDate(Index1M,$H224)</f>
        <v>42873</v>
      </c>
      <c r="J224" s="145">
        <f>IFERROR(_xll.qlIndexFixing(Index1M,$H224,TRUE,_xll.ohTrigger(RecalcTrigger,Trigger1M)),NA())</f>
        <v>1.5178827144753104E-3</v>
      </c>
      <c r="K224" s="44">
        <f>IFERROR(_xll.qlIndexFixing(Index3M,H224,TRUE,_xll.ohTrigger(RecalcTrigger,Trigger3M)),NA())</f>
        <v>2.5308031704560203E-3</v>
      </c>
      <c r="L224" s="44">
        <f>IFERROR(_xll.qlIndexFixing(Index6M,$H224,TRUE,_xll.ohTrigger(RecalcTrigger,Trigger6M)),NA())</f>
        <v>4.1535938884759913E-3</v>
      </c>
      <c r="M224" s="146">
        <f>IFERROR(_xll.qlIndexFixing(Index1Y,$H224,TRUE,_xll.ohTrigger(RecalcTrigger,Trigger1Y)),NA())</f>
        <v>6.5743044076760349E-3</v>
      </c>
      <c r="N224" s="145">
        <f>IFERROR(_xll.qlIndexFixing(ONIndex1M,I224,TRUE,_xll.ohTrigger(RecalcTrigger,Trigger1M)),NA())</f>
        <v>1.5240668156957238E-3</v>
      </c>
      <c r="O224" s="44">
        <f>IFERROR(_xll.qlIndexFixing(ONIndex3M,I224,TRUE,_xll.ohTrigger(RecalcTrigger,Trigger3M)),NA())</f>
        <v>2.5556656858172211E-3</v>
      </c>
      <c r="P224" s="44">
        <f>IFERROR(_xll.qlIndexFixing(ONIndex6M,I224,TRUE,_xll.ohTrigger(RecalcTrigger,Trigger6M)),NA())</f>
        <v>3.526517498956272E-3</v>
      </c>
      <c r="Q224" s="146">
        <f>IFERROR(_xll.qlIndexFixing(ONIndex1Y,I224,TRUE,_xll.ohTrigger(RecalcTrigger,Trigger1Y)),NA())</f>
        <v>5.298951359821169E-3</v>
      </c>
    </row>
    <row r="225" spans="2:17" x14ac:dyDescent="0.2">
      <c r="B225" s="39" t="s">
        <v>17</v>
      </c>
      <c r="D225" s="42">
        <f>_xll.qlCalendarAdvance(Calendar,$D224,B225,"f",FALSE)</f>
        <v>42874</v>
      </c>
      <c r="E225" s="140">
        <f>_xll.qlInterestRateIndexValueDate(IndexON,D225)</f>
        <v>42874</v>
      </c>
      <c r="F225" s="156">
        <f>IFERROR(_xll.qlIndexFixing(IndexON,D225,TRUE,_xll.ohTrigger(RecalcTrigger,TriggerON)),NA())</f>
        <v>6.1172711725010498E-4</v>
      </c>
      <c r="H225" s="42">
        <f>_xll.qlCalendarAdvance(Calendar,$H224,B225,"f",FALSE)</f>
        <v>42874</v>
      </c>
      <c r="I225" s="140">
        <f>_xll.qlInterestRateIndexValueDate(Index1M,$H225)</f>
        <v>42874</v>
      </c>
      <c r="J225" s="145">
        <f>IFERROR(_xll.qlIndexFixing(Index1M,$H225,TRUE,_xll.ohTrigger(RecalcTrigger,Trigger1M)),NA())</f>
        <v>1.5176768902415831E-3</v>
      </c>
      <c r="K225" s="44">
        <f>IFERROR(_xll.qlIndexFixing(Index3M,H225,TRUE,_xll.ohTrigger(RecalcTrigger,Trigger3M)),NA())</f>
        <v>2.5303446625058491E-3</v>
      </c>
      <c r="L225" s="44">
        <f>IFERROR(_xll.qlIndexFixing(Index6M,$H225,TRUE,_xll.ohTrigger(RecalcTrigger,Trigger6M)),NA())</f>
        <v>4.1569433274762828E-3</v>
      </c>
      <c r="M225" s="146">
        <f>IFERROR(_xll.qlIndexFixing(Index1Y,$H225,TRUE,_xll.ohTrigger(RecalcTrigger,Trigger1Y)),NA())</f>
        <v>6.57180528671016E-3</v>
      </c>
      <c r="N225" s="145">
        <f>IFERROR(_xll.qlIndexFixing(ONIndex1M,I225,TRUE,_xll.ohTrigger(RecalcTrigger,Trigger1M)),NA())</f>
        <v>1.5194776295065124E-3</v>
      </c>
      <c r="O225" s="44">
        <f>IFERROR(_xll.qlIndexFixing(ONIndex3M,I225,TRUE,_xll.ohTrigger(RecalcTrigger,Trigger3M)),NA())</f>
        <v>2.5539414370804687E-3</v>
      </c>
      <c r="P225" s="44">
        <f>IFERROR(_xll.qlIndexFixing(ONIndex6M,I225,TRUE,_xll.ohTrigger(RecalcTrigger,Trigger6M)),NA())</f>
        <v>3.4875646697174472E-3</v>
      </c>
      <c r="Q225" s="146">
        <f>IFERROR(_xll.qlIndexFixing(ONIndex1Y,I225,TRUE,_xll.ohTrigger(RecalcTrigger,Trigger1Y)),NA())</f>
        <v>5.400559555772678E-3</v>
      </c>
    </row>
    <row r="226" spans="2:17" x14ac:dyDescent="0.2">
      <c r="B226" s="39" t="s">
        <v>17</v>
      </c>
      <c r="D226" s="42">
        <f>_xll.qlCalendarAdvance(Calendar,$D225,B226,"f",FALSE)</f>
        <v>42877</v>
      </c>
      <c r="E226" s="140">
        <f>_xll.qlInterestRateIndexValueDate(IndexON,D226)</f>
        <v>42877</v>
      </c>
      <c r="F226" s="156">
        <f>IFERROR(_xll.qlIndexFixing(IndexON,D226,TRUE,_xll.ohTrigger(RecalcTrigger,TriggerON)),NA())</f>
        <v>6.1447768448741336E-4</v>
      </c>
      <c r="H226" s="42">
        <f>_xll.qlCalendarAdvance(Calendar,$H225,B226,"f",FALSE)</f>
        <v>42877</v>
      </c>
      <c r="I226" s="140">
        <f>_xll.qlInterestRateIndexValueDate(Index1M,$H226)</f>
        <v>42877</v>
      </c>
      <c r="J226" s="145">
        <f>IFERROR(_xll.qlIndexFixing(Index1M,$H226,TRUE,_xll.ohTrigger(RecalcTrigger,Trigger1M)),NA())</f>
        <v>1.5190090846233454E-3</v>
      </c>
      <c r="K226" s="44">
        <f>IFERROR(_xll.qlIndexFixing(Index3M,H226,TRUE,_xll.ohTrigger(RecalcTrigger,Trigger3M)),NA())</f>
        <v>2.5294748481119573E-3</v>
      </c>
      <c r="L226" s="44">
        <f>IFERROR(_xll.qlIndexFixing(Index6M,$H226,TRUE,_xll.ohTrigger(RecalcTrigger,Trigger6M)),NA())</f>
        <v>4.1626910728592642E-3</v>
      </c>
      <c r="M226" s="146">
        <f>IFERROR(_xll.qlIndexFixing(Index1Y,$H226,TRUE,_xll.ohTrigger(RecalcTrigger,Trigger1Y)),NA())</f>
        <v>6.5790656007915782E-3</v>
      </c>
      <c r="N226" s="145">
        <f>IFERROR(_xll.qlIndexFixing(ONIndex1M,I226,TRUE,_xll.ohTrigger(RecalcTrigger,Trigger1M)),NA())</f>
        <v>1.5156342427558034E-3</v>
      </c>
      <c r="O226" s="44">
        <f>IFERROR(_xll.qlIndexFixing(ONIndex3M,I226,TRUE,_xll.ohTrigger(RecalcTrigger,Trigger3M)),NA())</f>
        <v>2.5522074226180802E-3</v>
      </c>
      <c r="P226" s="44">
        <f>IFERROR(_xll.qlIndexFixing(ONIndex6M,I226,TRUE,_xll.ohTrigger(RecalcTrigger,Trigger6M)),NA())</f>
        <v>3.4507167640285275E-3</v>
      </c>
      <c r="Q226" s="146">
        <f>IFERROR(_xll.qlIndexFixing(ONIndex1Y,I226,TRUE,_xll.ohTrigger(RecalcTrigger,Trigger1Y)),NA())</f>
        <v>5.5309163642858206E-3</v>
      </c>
    </row>
    <row r="227" spans="2:17" x14ac:dyDescent="0.2">
      <c r="B227" s="39" t="s">
        <v>17</v>
      </c>
      <c r="D227" s="42">
        <f>_xll.qlCalendarAdvance(Calendar,$D226,B227,"f",FALSE)</f>
        <v>42878</v>
      </c>
      <c r="E227" s="140">
        <f>_xll.qlInterestRateIndexValueDate(IndexON,D227)</f>
        <v>42878</v>
      </c>
      <c r="F227" s="156">
        <f>IFERROR(_xll.qlIndexFixing(IndexON,D227,TRUE,_xll.ohTrigger(RecalcTrigger,TriggerON)),NA())</f>
        <v>6.1658129865360678E-4</v>
      </c>
      <c r="H227" s="42">
        <f>_xll.qlCalendarAdvance(Calendar,$H226,B227,"f",FALSE)</f>
        <v>42878</v>
      </c>
      <c r="I227" s="140">
        <f>_xll.qlInterestRateIndexValueDate(Index1M,$H227)</f>
        <v>42878</v>
      </c>
      <c r="J227" s="145">
        <f>IFERROR(_xll.qlIndexFixing(Index1M,$H227,TRUE,_xll.ohTrigger(RecalcTrigger,Trigger1M)),NA())</f>
        <v>1.5196440254277954E-3</v>
      </c>
      <c r="K227" s="44">
        <f>IFERROR(_xll.qlIndexFixing(Index3M,H227,TRUE,_xll.ohTrigger(RecalcTrigger,Trigger3M)),NA())</f>
        <v>2.5291759654262067E-3</v>
      </c>
      <c r="L227" s="44">
        <f>IFERROR(_xll.qlIndexFixing(Index6M,$H227,TRUE,_xll.ohTrigger(RecalcTrigger,Trigger6M)),NA())</f>
        <v>4.163900130922913E-3</v>
      </c>
      <c r="M227" s="146">
        <f>IFERROR(_xll.qlIndexFixing(Index1Y,$H227,TRUE,_xll.ohTrigger(RecalcTrigger,Trigger1Y)),NA())</f>
        <v>6.5796885803188765E-3</v>
      </c>
      <c r="N227" s="145">
        <f>IFERROR(_xll.qlIndexFixing(ONIndex1M,I227,TRUE,_xll.ohTrigger(RecalcTrigger,Trigger1M)),NA())</f>
        <v>1.5140949371472701E-3</v>
      </c>
      <c r="O227" s="44">
        <f>IFERROR(_xll.qlIndexFixing(ONIndex3M,I227,TRUE,_xll.ohTrigger(RecalcTrigger,Trigger3M)),NA())</f>
        <v>2.5513623374062711E-3</v>
      </c>
      <c r="P227" s="44">
        <f>IFERROR(_xll.qlIndexFixing(ONIndex6M,I227,TRUE,_xll.ohTrigger(RecalcTrigger,Trigger6M)),NA())</f>
        <v>3.4333952567533466E-3</v>
      </c>
      <c r="Q227" s="146">
        <f>IFERROR(_xll.qlIndexFixing(ONIndex1Y,I227,TRUE,_xll.ohTrigger(RecalcTrigger,Trigger1Y)),NA())</f>
        <v>5.6105889389901353E-3</v>
      </c>
    </row>
    <row r="228" spans="2:17" x14ac:dyDescent="0.2">
      <c r="B228" s="39" t="s">
        <v>17</v>
      </c>
      <c r="D228" s="42">
        <f>_xll.qlCalendarAdvance(Calendar,$D227,B228,"f",FALSE)</f>
        <v>42879</v>
      </c>
      <c r="E228" s="140">
        <f>_xll.qlInterestRateIndexValueDate(IndexON,D228)</f>
        <v>42879</v>
      </c>
      <c r="F228" s="156">
        <f>IFERROR(_xll.qlIndexFixing(IndexON,D228,TRUE,_xll.ohTrigger(RecalcTrigger,TriggerON)),NA())</f>
        <v>6.1912160331023536E-4</v>
      </c>
      <c r="H228" s="42">
        <f>_xll.qlCalendarAdvance(Calendar,$H227,B228,"f",FALSE)</f>
        <v>42879</v>
      </c>
      <c r="I228" s="140">
        <f>_xll.qlInterestRateIndexValueDate(Index1M,$H228)</f>
        <v>42879</v>
      </c>
      <c r="J228" s="145">
        <f>IFERROR(_xll.qlIndexFixing(Index1M,$H228,TRUE,_xll.ohTrigger(RecalcTrigger,Trigger1M)),NA())</f>
        <v>1.5214283128307424E-3</v>
      </c>
      <c r="K228" s="44">
        <f>IFERROR(_xll.qlIndexFixing(Index3M,H228,TRUE,_xll.ohTrigger(RecalcTrigger,Trigger3M)),NA())</f>
        <v>2.5288905255346772E-3</v>
      </c>
      <c r="L228" s="44">
        <f>IFERROR(_xll.qlIndexFixing(Index6M,$H228,TRUE,_xll.ohTrigger(RecalcTrigger,Trigger6M)),NA())</f>
        <v>4.1651620138287498E-3</v>
      </c>
      <c r="M228" s="146">
        <f>IFERROR(_xll.qlIndexFixing(Index1Y,$H228,TRUE,_xll.ohTrigger(RecalcTrigger,Trigger1Y)),NA())</f>
        <v>6.5800383311835908E-3</v>
      </c>
      <c r="N228" s="145">
        <f>IFERROR(_xll.qlIndexFixing(ONIndex1M,I228,TRUE,_xll.ohTrigger(RecalcTrigger,Trigger1M)),NA())</f>
        <v>1.5127831667027802E-3</v>
      </c>
      <c r="O228" s="44">
        <f>IFERROR(_xll.qlIndexFixing(ONIndex3M,I228,TRUE,_xll.ohTrigger(RecalcTrigger,Trigger3M)),NA())</f>
        <v>2.5505250444701755E-3</v>
      </c>
      <c r="P228" s="44">
        <f>IFERROR(_xll.qlIndexFixing(ONIndex6M,I228,TRUE,_xll.ohTrigger(RecalcTrigger,Trigger6M)),NA())</f>
        <v>3.4167252199068798E-3</v>
      </c>
      <c r="Q228" s="146">
        <f>IFERROR(_xll.qlIndexFixing(ONIndex1Y,I228,TRUE,_xll.ohTrigger(RecalcTrigger,Trigger1Y)),NA())</f>
        <v>5.6989340537305644E-3</v>
      </c>
    </row>
    <row r="229" spans="2:17" x14ac:dyDescent="0.2">
      <c r="B229" s="39" t="s">
        <v>17</v>
      </c>
      <c r="D229" s="42">
        <f>_xll.qlCalendarAdvance(Calendar,$D228,B229,"f",FALSE)</f>
        <v>42880</v>
      </c>
      <c r="E229" s="140">
        <f>_xll.qlInterestRateIndexValueDate(IndexON,D229)</f>
        <v>42880</v>
      </c>
      <c r="F229" s="156">
        <f>IFERROR(_xll.qlIndexFixing(IndexON,D229,TRUE,_xll.ohTrigger(RecalcTrigger,TriggerON)),NA())</f>
        <v>6.2209859886253049E-4</v>
      </c>
      <c r="H229" s="42">
        <f>_xll.qlCalendarAdvance(Calendar,$H228,B229,"f",FALSE)</f>
        <v>42880</v>
      </c>
      <c r="I229" s="140">
        <f>_xll.qlInterestRateIndexValueDate(Index1M,$H229)</f>
        <v>42880</v>
      </c>
      <c r="J229" s="145">
        <f>IFERROR(_xll.qlIndexFixing(Index1M,$H229,TRUE,_xll.ohTrigger(RecalcTrigger,Trigger1M)),NA())</f>
        <v>1.52169216682322E-3</v>
      </c>
      <c r="K229" s="44">
        <f>IFERROR(_xll.qlIndexFixing(Index3M,H229,TRUE,_xll.ohTrigger(RecalcTrigger,Trigger3M)),NA())</f>
        <v>2.5286186102553504E-3</v>
      </c>
      <c r="L229" s="44">
        <f>IFERROR(_xll.qlIndexFixing(Index6M,$H229,TRUE,_xll.ohTrigger(RecalcTrigger,Trigger6M)),NA())</f>
        <v>4.1609788158615112E-3</v>
      </c>
      <c r="M229" s="146">
        <f>IFERROR(_xll.qlIndexFixing(Index1Y,$H229,TRUE,_xll.ohTrigger(RecalcTrigger,Trigger1Y)),NA())</f>
        <v>6.5800917030547357E-3</v>
      </c>
      <c r="N229" s="145">
        <f>IFERROR(_xll.qlIndexFixing(ONIndex1M,I229,TRUE,_xll.ohTrigger(RecalcTrigger,Trigger1M)),NA())</f>
        <v>1.5116989311791951E-3</v>
      </c>
      <c r="O229" s="44">
        <f>IFERROR(_xll.qlIndexFixing(ONIndex3M,I229,TRUE,_xll.ohTrigger(RecalcTrigger,Trigger3M)),NA())</f>
        <v>2.5496955438097935E-3</v>
      </c>
      <c r="P229" s="44">
        <f>IFERROR(_xll.qlIndexFixing(ONIndex6M,I229,TRUE,_xll.ohTrigger(RecalcTrigger,Trigger6M)),NA())</f>
        <v>3.400706653408081E-3</v>
      </c>
      <c r="Q229" s="146">
        <f>IFERROR(_xll.qlIndexFixing(ONIndex1Y,I229,TRUE,_xll.ohTrigger(RecalcTrigger,Trigger1Y)),NA())</f>
        <v>5.7959517146666251E-3</v>
      </c>
    </row>
    <row r="230" spans="2:17" x14ac:dyDescent="0.2">
      <c r="B230" s="39" t="s">
        <v>17</v>
      </c>
      <c r="D230" s="42">
        <f>_xll.qlCalendarAdvance(Calendar,$D229,B230,"f",FALSE)</f>
        <v>42881</v>
      </c>
      <c r="E230" s="140">
        <f>_xll.qlInterestRateIndexValueDate(IndexON,D230)</f>
        <v>42881</v>
      </c>
      <c r="F230" s="156">
        <f>IFERROR(_xll.qlIndexFixing(IndexON,D230,TRUE,_xll.ohTrigger(RecalcTrigger,TriggerON)),NA())</f>
        <v>6.3172618103818357E-4</v>
      </c>
      <c r="H230" s="42">
        <f>_xll.qlCalendarAdvance(Calendar,$H229,B230,"f",FALSE)</f>
        <v>42881</v>
      </c>
      <c r="I230" s="140">
        <f>_xll.qlInterestRateIndexValueDate(Index1M,$H230)</f>
        <v>42881</v>
      </c>
      <c r="J230" s="145">
        <f>IFERROR(_xll.qlIndexFixing(Index1M,$H230,TRUE,_xll.ohTrigger(RecalcTrigger,Trigger1M)),NA())</f>
        <v>1.5220082256509509E-3</v>
      </c>
      <c r="K230" s="44">
        <f>IFERROR(_xll.qlIndexFixing(Index3M,H230,TRUE,_xll.ohTrigger(RecalcTrigger,Trigger3M)),NA())</f>
        <v>2.5283637015914677E-3</v>
      </c>
      <c r="L230" s="44">
        <f>IFERROR(_xll.qlIndexFixing(Index6M,$H230,TRUE,_xll.ohTrigger(RecalcTrigger,Trigger6M)),NA())</f>
        <v>4.1650495893320984E-3</v>
      </c>
      <c r="M230" s="146">
        <f>IFERROR(_xll.qlIndexFixing(Index1Y,$H230,TRUE,_xll.ohTrigger(RecalcTrigger,Trigger1Y)),NA())</f>
        <v>6.5726531534497428E-3</v>
      </c>
      <c r="N230" s="145">
        <f>IFERROR(_xll.qlIndexFixing(ONIndex1M,I230,TRUE,_xll.ohTrigger(RecalcTrigger,Trigger1M)),NA())</f>
        <v>1.5101353897542524E-3</v>
      </c>
      <c r="O230" s="44">
        <f>IFERROR(_xll.qlIndexFixing(ONIndex3M,I230,TRUE,_xll.ohTrigger(RecalcTrigger,Trigger3M)),NA())</f>
        <v>2.5476874271854189E-3</v>
      </c>
      <c r="P230" s="44">
        <f>IFERROR(_xll.qlIndexFixing(ONIndex6M,I230,TRUE,_xll.ohTrigger(RecalcTrigger,Trigger6M)),NA())</f>
        <v>3.3639640917357272E-3</v>
      </c>
      <c r="Q230" s="146">
        <f>IFERROR(_xll.qlIndexFixing(ONIndex1Y,I230,TRUE,_xll.ohTrigger(RecalcTrigger,Trigger1Y)),NA())</f>
        <v>6.0820106470280133E-3</v>
      </c>
    </row>
    <row r="231" spans="2:17" x14ac:dyDescent="0.2">
      <c r="B231" s="39" t="s">
        <v>17</v>
      </c>
      <c r="D231" s="42">
        <f>_xll.qlCalendarAdvance(Calendar,$D230,B231,"f",FALSE)</f>
        <v>42885</v>
      </c>
      <c r="E231" s="140">
        <f>_xll.qlInterestRateIndexValueDate(IndexON,D231)</f>
        <v>42885</v>
      </c>
      <c r="F231" s="156">
        <f>IFERROR(_xll.qlIndexFixing(IndexON,D231,TRUE,_xll.ohTrigger(RecalcTrigger,TriggerON)),NA())</f>
        <v>6.4353393697924588E-4</v>
      </c>
      <c r="H231" s="42">
        <f>_xll.qlCalendarAdvance(Calendar,$H230,B231,"f",FALSE)</f>
        <v>42885</v>
      </c>
      <c r="I231" s="140">
        <f>_xll.qlInterestRateIndexValueDate(Index1M,$H231)</f>
        <v>42885</v>
      </c>
      <c r="J231" s="145">
        <f>IFERROR(_xll.qlIndexFixing(Index1M,$H231,TRUE,_xll.ohTrigger(RecalcTrigger,Trigger1M)),NA())</f>
        <v>1.5259303735050099E-3</v>
      </c>
      <c r="K231" s="44">
        <f>IFERROR(_xll.qlIndexFixing(Index3M,H231,TRUE,_xll.ohTrigger(RecalcTrigger,Trigger3M)),NA())</f>
        <v>2.527464766663217E-3</v>
      </c>
      <c r="L231" s="44">
        <f>IFERROR(_xll.qlIndexFixing(Index6M,$H231,TRUE,_xll.ohTrigger(RecalcTrigger,Trigger6M)),NA())</f>
        <v>4.1737522650494401E-3</v>
      </c>
      <c r="M231" s="146">
        <f>IFERROR(_xll.qlIndexFixing(Index1Y,$H231,TRUE,_xll.ohTrigger(RecalcTrigger,Trigger1Y)),NA())</f>
        <v>6.5751026371252408E-3</v>
      </c>
      <c r="N231" s="145">
        <f>IFERROR(_xll.qlIndexFixing(ONIndex1M,I231,TRUE,_xll.ohTrigger(RecalcTrigger,Trigger1M)),NA())</f>
        <v>1.5096907798872738E-3</v>
      </c>
      <c r="O231" s="44">
        <f>IFERROR(_xll.qlIndexFixing(ONIndex3M,I231,TRUE,_xll.ohTrigger(RecalcTrigger,Trigger3M)),NA())</f>
        <v>2.5456649243194018E-3</v>
      </c>
      <c r="P231" s="44">
        <f>IFERROR(_xll.qlIndexFixing(ONIndex6M,I231,TRUE,_xll.ohTrigger(RecalcTrigger,Trigger6M)),NA())</f>
        <v>3.3303858725630686E-3</v>
      </c>
      <c r="Q231" s="146">
        <f>IFERROR(_xll.qlIndexFixing(ONIndex1Y,I231,TRUE,_xll.ohTrigger(RecalcTrigger,Trigger1Y)),NA())</f>
        <v>6.411128475843908E-3</v>
      </c>
    </row>
    <row r="232" spans="2:17" x14ac:dyDescent="0.2">
      <c r="B232" s="39" t="s">
        <v>17</v>
      </c>
      <c r="D232" s="42">
        <f>_xll.qlCalendarAdvance(Calendar,$D231,B232,"f",FALSE)</f>
        <v>42886</v>
      </c>
      <c r="E232" s="140">
        <f>_xll.qlInterestRateIndexValueDate(IndexON,D232)</f>
        <v>42886</v>
      </c>
      <c r="F232" s="156">
        <f>IFERROR(_xll.qlIndexFixing(IndexON,D232,TRUE,_xll.ohTrigger(RecalcTrigger,TriggerON)),NA())</f>
        <v>6.49131076932985E-4</v>
      </c>
      <c r="H232" s="42">
        <f>_xll.qlCalendarAdvance(Calendar,$H231,B232,"f",FALSE)</f>
        <v>42886</v>
      </c>
      <c r="I232" s="140">
        <f>_xll.qlInterestRateIndexValueDate(Index1M,$H232)</f>
        <v>42886</v>
      </c>
      <c r="J232" s="145">
        <f>IFERROR(_xll.qlIndexFixing(Index1M,$H232,TRUE,_xll.ohTrigger(RecalcTrigger,Trigger1M)),NA())</f>
        <v>1.526465379619498E-3</v>
      </c>
      <c r="K232" s="44">
        <f>IFERROR(_xll.qlIndexFixing(Index3M,H232,TRUE,_xll.ohTrigger(RecalcTrigger,Trigger3M)),NA())</f>
        <v>2.5272757172312144E-3</v>
      </c>
      <c r="L232" s="44">
        <f>IFERROR(_xll.qlIndexFixing(Index6M,$H232,TRUE,_xll.ohTrigger(RecalcTrigger,Trigger6M)),NA())</f>
        <v>4.1783227001137525E-3</v>
      </c>
      <c r="M232" s="146">
        <f>IFERROR(_xll.qlIndexFixing(Index1Y,$H232,TRUE,_xll.ohTrigger(RecalcTrigger,Trigger1Y)),NA())</f>
        <v>6.5728915970046931E-3</v>
      </c>
      <c r="N232" s="145">
        <f>IFERROR(_xll.qlIndexFixing(ONIndex1M,I232,TRUE,_xll.ohTrigger(RecalcTrigger,Trigger1M)),NA())</f>
        <v>1.5099717546995794E-3</v>
      </c>
      <c r="O232" s="44">
        <f>IFERROR(_xll.qlIndexFixing(ONIndex3M,I232,TRUE,_xll.ohTrigger(RecalcTrigger,Trigger3M)),NA())</f>
        <v>2.5448821771512087E-3</v>
      </c>
      <c r="P232" s="44">
        <f>IFERROR(_xll.qlIndexFixing(ONIndex6M,I232,TRUE,_xll.ohTrigger(RecalcTrigger,Trigger6M)),NA())</f>
        <v>3.3182761262862126E-3</v>
      </c>
      <c r="Q232" s="146">
        <f>IFERROR(_xll.qlIndexFixing(ONIndex1Y,I232,TRUE,_xll.ohTrigger(RecalcTrigger,Trigger1Y)),NA())</f>
        <v>6.5601815809090969E-3</v>
      </c>
    </row>
    <row r="233" spans="2:17" x14ac:dyDescent="0.2">
      <c r="B233" s="39" t="s">
        <v>17</v>
      </c>
      <c r="D233" s="42">
        <f>_xll.qlCalendarAdvance(Calendar,$D232,B233,"f",FALSE)</f>
        <v>42887</v>
      </c>
      <c r="E233" s="140">
        <f>_xll.qlInterestRateIndexValueDate(IndexON,D233)</f>
        <v>42887</v>
      </c>
      <c r="F233" s="156">
        <f>IFERROR(_xll.qlIndexFixing(IndexON,D233,TRUE,_xll.ohTrigger(RecalcTrigger,TriggerON)),NA())</f>
        <v>6.5516490762029811E-4</v>
      </c>
      <c r="H233" s="42">
        <f>_xll.qlCalendarAdvance(Calendar,$H232,B233,"f",FALSE)</f>
        <v>42887</v>
      </c>
      <c r="I233" s="140">
        <f>_xll.qlInterestRateIndexValueDate(Index1M,$H233)</f>
        <v>42887</v>
      </c>
      <c r="J233" s="145">
        <f>IFERROR(_xll.qlIndexFixing(Index1M,$H233,TRUE,_xll.ohTrigger(RecalcTrigger,Trigger1M)),NA())</f>
        <v>1.5285884620132653E-3</v>
      </c>
      <c r="K233" s="44">
        <f>IFERROR(_xll.qlIndexFixing(Index3M,H233,TRUE,_xll.ohTrigger(RecalcTrigger,Trigger3M)),NA())</f>
        <v>2.5271007651372912E-3</v>
      </c>
      <c r="L233" s="44">
        <f>IFERROR(_xll.qlIndexFixing(Index6M,$H233,TRUE,_xll.ohTrigger(RecalcTrigger,Trigger6M)),NA())</f>
        <v>4.1799841391914954E-3</v>
      </c>
      <c r="M233" s="146">
        <f>IFERROR(_xll.qlIndexFixing(Index1Y,$H233,TRUE,_xll.ohTrigger(RecalcTrigger,Trigger1Y)),NA())</f>
        <v>6.5702221367425206E-3</v>
      </c>
      <c r="N233" s="145">
        <f>IFERROR(_xll.qlIndexFixing(ONIndex1M,I233,TRUE,_xll.ohTrigger(RecalcTrigger,Trigger1M)),NA())</f>
        <v>1.5104802645948823E-3</v>
      </c>
      <c r="O233" s="44">
        <f>IFERROR(_xll.qlIndexFixing(ONIndex3M,I233,TRUE,_xll.ohTrigger(RecalcTrigger,Trigger3M)),NA())</f>
        <v>2.5441072223397754E-3</v>
      </c>
      <c r="P233" s="44">
        <f>IFERROR(_xll.qlIndexFixing(ONIndex6M,I233,TRUE,_xll.ohTrigger(RecalcTrigger,Trigger6M)),NA())</f>
        <v>3.3068178497086542E-3</v>
      </c>
      <c r="Q233" s="146">
        <f>IFERROR(_xll.qlIndexFixing(ONIndex1Y,I233,TRUE,_xll.ohTrigger(RecalcTrigger,Trigger1Y)),NA())</f>
        <v>6.7179072934409056E-3</v>
      </c>
    </row>
    <row r="234" spans="2:17" x14ac:dyDescent="0.2">
      <c r="B234" s="39" t="s">
        <v>17</v>
      </c>
      <c r="D234" s="42">
        <f>_xll.qlCalendarAdvance(Calendar,$D233,B234,"f",FALSE)</f>
        <v>42888</v>
      </c>
      <c r="E234" s="140">
        <f>_xll.qlInterestRateIndexValueDate(IndexON,D234)</f>
        <v>42888</v>
      </c>
      <c r="F234" s="156">
        <f>IFERROR(_xll.qlIndexFixing(IndexON,D234,TRUE,_xll.ohTrigger(RecalcTrigger,TriggerON)),NA())</f>
        <v>6.6868943024730087E-4</v>
      </c>
      <c r="H234" s="42">
        <f>_xll.qlCalendarAdvance(Calendar,$H233,B234,"f",FALSE)</f>
        <v>42888</v>
      </c>
      <c r="I234" s="140">
        <f>_xll.qlInterestRateIndexValueDate(Index1M,$H234)</f>
        <v>42888</v>
      </c>
      <c r="J234" s="145">
        <f>IFERROR(_xll.qlIndexFixing(Index1M,$H234,TRUE,_xll.ohTrigger(RecalcTrigger,Trigger1M)),NA())</f>
        <v>1.5291662692627369E-3</v>
      </c>
      <c r="K234" s="44">
        <f>IFERROR(_xll.qlIndexFixing(Index3M,H234,TRUE,_xll.ohTrigger(RecalcTrigger,Trigger3M)),NA())</f>
        <v>2.5270427457464864E-3</v>
      </c>
      <c r="L234" s="44">
        <f>IFERROR(_xll.qlIndexFixing(Index6M,$H234,TRUE,_xll.ohTrigger(RecalcTrigger,Trigger6M)),NA())</f>
        <v>4.175588628299122E-3</v>
      </c>
      <c r="M234" s="146">
        <f>IFERROR(_xll.qlIndexFixing(Index1Y,$H234,TRUE,_xll.ohTrigger(RecalcTrigger,Trigger1Y)),NA())</f>
        <v>6.5617299057792681E-3</v>
      </c>
      <c r="N234" s="145">
        <f>IFERROR(_xll.qlIndexFixing(ONIndex1M,I234,TRUE,_xll.ohTrigger(RecalcTrigger,Trigger1M)),NA())</f>
        <v>1.5122620002420521E-3</v>
      </c>
      <c r="O234" s="44">
        <f>IFERROR(_xll.qlIndexFixing(ONIndex3M,I234,TRUE,_xll.ohTrigger(RecalcTrigger,Trigger3M)),NA())</f>
        <v>2.5426009983102E-3</v>
      </c>
      <c r="P234" s="44">
        <f>IFERROR(_xll.qlIndexFixing(ONIndex6M,I234,TRUE,_xll.ohTrigger(RecalcTrigger,Trigger6M)),NA())</f>
        <v>3.2861024466498043E-3</v>
      </c>
      <c r="Q234" s="146">
        <f>IFERROR(_xll.qlIndexFixing(ONIndex1Y,I234,TRUE,_xll.ohTrigger(RecalcTrigger,Trigger1Y)),NA())</f>
        <v>7.0624040850490273E-3</v>
      </c>
    </row>
    <row r="235" spans="2:17" x14ac:dyDescent="0.2">
      <c r="B235" s="39" t="s">
        <v>17</v>
      </c>
      <c r="D235" s="42">
        <f>_xll.qlCalendarAdvance(Calendar,$D234,B235,"f",FALSE)</f>
        <v>42891</v>
      </c>
      <c r="E235" s="140">
        <f>_xll.qlInterestRateIndexValueDate(IndexON,D235)</f>
        <v>42891</v>
      </c>
      <c r="F235" s="156">
        <f>IFERROR(_xll.qlIndexFixing(IndexON,D235,TRUE,_xll.ohTrigger(RecalcTrigger,TriggerON)),NA())</f>
        <v>6.8354745633825154E-4</v>
      </c>
      <c r="H235" s="42">
        <f>_xll.qlCalendarAdvance(Calendar,$H234,B235,"f",FALSE)</f>
        <v>42891</v>
      </c>
      <c r="I235" s="140">
        <f>_xll.qlInterestRateIndexValueDate(Index1M,$H235)</f>
        <v>42891</v>
      </c>
      <c r="J235" s="145">
        <f>IFERROR(_xll.qlIndexFixing(Index1M,$H235,TRUE,_xll.ohTrigger(RecalcTrigger,Trigger1M)),NA())</f>
        <v>1.5319350214085814E-3</v>
      </c>
      <c r="K235" s="44">
        <f>IFERROR(_xll.qlIndexFixing(Index3M,H235,TRUE,_xll.ohTrigger(RecalcTrigger,Trigger3M)),NA())</f>
        <v>2.5265435665134924E-3</v>
      </c>
      <c r="L235" s="44">
        <f>IFERROR(_xll.qlIndexFixing(Index6M,$H235,TRUE,_xll.ohTrigger(RecalcTrigger,Trigger6M)),NA())</f>
        <v>4.186979326199782E-3</v>
      </c>
      <c r="M235" s="146">
        <f>IFERROR(_xll.qlIndexFixing(Index1Y,$H235,TRUE,_xll.ohTrigger(RecalcTrigger,Trigger1Y)),NA())</f>
        <v>6.5544971873747748E-3</v>
      </c>
      <c r="N235" s="145">
        <f>IFERROR(_xll.qlIndexFixing(ONIndex1M,I235,TRUE,_xll.ohTrigger(RecalcTrigger,Trigger1M)),NA())</f>
        <v>1.5147478653554369E-3</v>
      </c>
      <c r="O235" s="44">
        <f>IFERROR(_xll.qlIndexFixing(ONIndex3M,I235,TRUE,_xll.ohTrigger(RecalcTrigger,Trigger3M)),NA())</f>
        <v>2.5410853252838539E-3</v>
      </c>
      <c r="P235" s="44">
        <f>IFERROR(_xll.qlIndexFixing(ONIndex6M,I235,TRUE,_xll.ohTrigger(RecalcTrigger,Trigger6M)),NA())</f>
        <v>3.2676659781794015E-3</v>
      </c>
      <c r="Q235" s="146">
        <f>IFERROR(_xll.qlIndexFixing(ONIndex1Y,I235,TRUE,_xll.ohTrigger(RecalcTrigger,Trigger1Y)),NA())</f>
        <v>7.3826376681718209E-3</v>
      </c>
    </row>
    <row r="236" spans="2:17" x14ac:dyDescent="0.2">
      <c r="B236" s="39" t="s">
        <v>17</v>
      </c>
      <c r="D236" s="42">
        <f>_xll.qlCalendarAdvance(Calendar,$D235,B236,"f",FALSE)</f>
        <v>42892</v>
      </c>
      <c r="E236" s="140">
        <f>_xll.qlInterestRateIndexValueDate(IndexON,D236)</f>
        <v>42892</v>
      </c>
      <c r="F236" s="156">
        <f>IFERROR(_xll.qlIndexFixing(IndexON,D236,TRUE,_xll.ohTrigger(RecalcTrigger,TriggerON)),NA())</f>
        <v>6.91046644791804E-4</v>
      </c>
      <c r="H236" s="42">
        <f>_xll.qlCalendarAdvance(Calendar,$H235,B236,"f",FALSE)</f>
        <v>42892</v>
      </c>
      <c r="I236" s="140">
        <f>_xll.qlInterestRateIndexValueDate(Index1M,$H236)</f>
        <v>42892</v>
      </c>
      <c r="J236" s="145">
        <f>IFERROR(_xll.qlIndexFixing(Index1M,$H236,TRUE,_xll.ohTrigger(RecalcTrigger,Trigger1M)),NA())</f>
        <v>1.5329943024013915E-3</v>
      </c>
      <c r="K236" s="44">
        <f>IFERROR(_xll.qlIndexFixing(Index3M,H236,TRUE,_xll.ohTrigger(RecalcTrigger,Trigger3M)),NA())</f>
        <v>2.5264403283902729E-3</v>
      </c>
      <c r="L236" s="44">
        <f>IFERROR(_xll.qlIndexFixing(Index6M,$H236,TRUE,_xll.ohTrigger(RecalcTrigger,Trigger6M)),NA())</f>
        <v>4.1888064559848599E-3</v>
      </c>
      <c r="M236" s="146">
        <f>IFERROR(_xll.qlIndexFixing(Index1Y,$H236,TRUE,_xll.ohTrigger(RecalcTrigger,Trigger1Y)),NA())</f>
        <v>6.5493343302325258E-3</v>
      </c>
      <c r="N236" s="145">
        <f>IFERROR(_xll.qlIndexFixing(ONIndex1M,I236,TRUE,_xll.ohTrigger(RecalcTrigger,Trigger1M)),NA())</f>
        <v>1.5161433130861379E-3</v>
      </c>
      <c r="O236" s="44">
        <f>IFERROR(_xll.qlIndexFixing(ONIndex3M,I236,TRUE,_xll.ohTrigger(RecalcTrigger,Trigger3M)),NA())</f>
        <v>2.5403493316888959E-3</v>
      </c>
      <c r="P236" s="44">
        <f>IFERROR(_xll.qlIndexFixing(ONIndex6M,I236,TRUE,_xll.ohTrigger(RecalcTrigger,Trigger6M)),NA())</f>
        <v>3.2604642770694969E-3</v>
      </c>
      <c r="Q236" s="146">
        <f>IFERROR(_xll.qlIndexFixing(ONIndex1Y,I236,TRUE,_xll.ohTrigger(RecalcTrigger,Trigger1Y)),NA())</f>
        <v>7.4569605163077313E-3</v>
      </c>
    </row>
    <row r="237" spans="2:17" x14ac:dyDescent="0.2">
      <c r="B237" s="39" t="s">
        <v>17</v>
      </c>
      <c r="D237" s="42">
        <f>_xll.qlCalendarAdvance(Calendar,$D236,B237,"f",FALSE)</f>
        <v>42893</v>
      </c>
      <c r="E237" s="140">
        <f>_xll.qlInterestRateIndexValueDate(IndexON,D237)</f>
        <v>42893</v>
      </c>
      <c r="F237" s="156">
        <f>IFERROR(_xll.qlIndexFixing(IndexON,D237,TRUE,_xll.ohTrigger(RecalcTrigger,TriggerON)),NA())</f>
        <v>6.9826442759102214E-4</v>
      </c>
      <c r="H237" s="42">
        <f>_xll.qlCalendarAdvance(Calendar,$H236,B237,"f",FALSE)</f>
        <v>42893</v>
      </c>
      <c r="I237" s="140">
        <f>_xll.qlInterestRateIndexValueDate(Index1M,$H237)</f>
        <v>42893</v>
      </c>
      <c r="J237" s="145">
        <f>IFERROR(_xll.qlIndexFixing(Index1M,$H237,TRUE,_xll.ohTrigger(RecalcTrigger,Trigger1M)),NA())</f>
        <v>1.5340312131753762E-3</v>
      </c>
      <c r="K237" s="44">
        <f>IFERROR(_xll.qlIndexFixing(Index3M,H237,TRUE,_xll.ohTrigger(RecalcTrigger,Trigger3M)),NA())</f>
        <v>2.5263516785183127E-3</v>
      </c>
      <c r="L237" s="44">
        <f>IFERROR(_xll.qlIndexFixing(Index6M,$H237,TRUE,_xll.ohTrigger(RecalcTrigger,Trigger6M)),NA())</f>
        <v>4.1906565669840527E-3</v>
      </c>
      <c r="M237" s="146">
        <f>IFERROR(_xll.qlIndexFixing(Index1Y,$H237,TRUE,_xll.ohTrigger(RecalcTrigger,Trigger1Y)),NA())</f>
        <v>6.5439237611317758E-3</v>
      </c>
      <c r="N237" s="145">
        <f>IFERROR(_xll.qlIndexFixing(ONIndex1M,I237,TRUE,_xll.ohTrigger(RecalcTrigger,Trigger1M)),NA())</f>
        <v>1.5175155584823408E-3</v>
      </c>
      <c r="O237" s="44">
        <f>IFERROR(_xll.qlIndexFixing(ONIndex3M,I237,TRUE,_xll.ohTrigger(RecalcTrigger,Trigger3M)),NA())</f>
        <v>2.5396211302886051E-3</v>
      </c>
      <c r="P237" s="44">
        <f>IFERROR(_xll.qlIndexFixing(ONIndex6M,I237,TRUE,_xll.ohTrigger(RecalcTrigger,Trigger6M)),NA())</f>
        <v>3.2549132728731944E-3</v>
      </c>
      <c r="Q237" s="146">
        <f>IFERROR(_xll.qlIndexFixing(ONIndex1Y,I237,TRUE,_xll.ohTrigger(RecalcTrigger,Trigger1Y)),NA())</f>
        <v>7.5085032690735964E-3</v>
      </c>
    </row>
    <row r="238" spans="2:17" x14ac:dyDescent="0.2">
      <c r="B238" s="39" t="s">
        <v>17</v>
      </c>
      <c r="D238" s="42">
        <f>_xll.qlCalendarAdvance(Calendar,$D237,B238,"f",FALSE)</f>
        <v>42894</v>
      </c>
      <c r="E238" s="140">
        <f>_xll.qlInterestRateIndexValueDate(IndexON,D238)</f>
        <v>42894</v>
      </c>
      <c r="F238" s="156">
        <f>IFERROR(_xll.qlIndexFixing(IndexON,D238,TRUE,_xll.ohTrigger(RecalcTrigger,TriggerON)),NA())</f>
        <v>7.052008045738134E-4</v>
      </c>
      <c r="H238" s="42">
        <f>_xll.qlCalendarAdvance(Calendar,$H237,B238,"f",FALSE)</f>
        <v>42894</v>
      </c>
      <c r="I238" s="140">
        <f>_xll.qlInterestRateIndexValueDate(Index1M,$H238)</f>
        <v>42894</v>
      </c>
      <c r="J238" s="145">
        <f>IFERROR(_xll.qlIndexFixing(Index1M,$H238,TRUE,_xll.ohTrigger(RecalcTrigger,Trigger1M)),NA())</f>
        <v>1.5359352342638258E-3</v>
      </c>
      <c r="K238" s="44">
        <f>IFERROR(_xll.qlIndexFixing(Index3M,H238,TRUE,_xll.ohTrigger(RecalcTrigger,Trigger3M)),NA())</f>
        <v>2.5262776987164753E-3</v>
      </c>
      <c r="L238" s="44">
        <f>IFERROR(_xll.qlIndexFixing(Index6M,$H238,TRUE,_xll.ohTrigger(RecalcTrigger,Trigger6M)),NA())</f>
        <v>4.19252256494049E-3</v>
      </c>
      <c r="M238" s="146">
        <f>IFERROR(_xll.qlIndexFixing(Index1Y,$H238,TRUE,_xll.ohTrigger(RecalcTrigger,Trigger1Y)),NA())</f>
        <v>6.5383290683280748E-3</v>
      </c>
      <c r="N238" s="145">
        <f>IFERROR(_xll.qlIndexFixing(ONIndex1M,I238,TRUE,_xll.ohTrigger(RecalcTrigger,Trigger1M)),NA())</f>
        <v>1.5188646014629992E-3</v>
      </c>
      <c r="O238" s="44">
        <f>IFERROR(_xll.qlIndexFixing(ONIndex3M,I238,TRUE,_xll.ohTrigger(RecalcTrigger,Trigger3M)),NA())</f>
        <v>2.538900721164028E-3</v>
      </c>
      <c r="P238" s="44">
        <f>IFERROR(_xll.qlIndexFixing(ONIndex6M,I238,TRUE,_xll.ohTrigger(RecalcTrigger,Trigger6M)),NA())</f>
        <v>3.2510129651852626E-3</v>
      </c>
      <c r="Q238" s="146">
        <f>IFERROR(_xll.qlIndexFixing(ONIndex1Y,I238,TRUE,_xll.ohTrigger(RecalcTrigger,Trigger1Y)),NA())</f>
        <v>7.5372659170680478E-3</v>
      </c>
    </row>
    <row r="239" spans="2:17" x14ac:dyDescent="0.2">
      <c r="B239" s="39" t="s">
        <v>17</v>
      </c>
      <c r="D239" s="42">
        <f>_xll.qlCalendarAdvance(Calendar,$D238,B239,"f",FALSE)</f>
        <v>42895</v>
      </c>
      <c r="E239" s="140">
        <f>_xll.qlInterestRateIndexValueDate(IndexON,D239)</f>
        <v>42895</v>
      </c>
      <c r="F239" s="156">
        <f>IFERROR(_xll.qlIndexFixing(IndexON,D239,TRUE,_xll.ohTrigger(RecalcTrigger,TriggerON)),NA())</f>
        <v>7.1813695230127383E-4</v>
      </c>
      <c r="H239" s="42">
        <f>_xll.qlCalendarAdvance(Calendar,$H238,B239,"f",FALSE)</f>
        <v>42895</v>
      </c>
      <c r="I239" s="140">
        <f>_xll.qlInterestRateIndexValueDate(Index1M,$H239)</f>
        <v>42895</v>
      </c>
      <c r="J239" s="145">
        <f>IFERROR(_xll.qlIndexFixing(Index1M,$H239,TRUE,_xll.ohTrigger(RecalcTrigger,Trigger1M)),NA())</f>
        <v>1.5364795061283266E-3</v>
      </c>
      <c r="K239" s="44">
        <f>IFERROR(_xll.qlIndexFixing(Index3M,H239,TRUE,_xll.ohTrigger(RecalcTrigger,Trigger3M)),NA())</f>
        <v>2.5264279134745242E-3</v>
      </c>
      <c r="L239" s="44">
        <f>IFERROR(_xll.qlIndexFixing(Index6M,$H239,TRUE,_xll.ohTrigger(RecalcTrigger,Trigger6M)),NA())</f>
        <v>4.1879521904282409E-3</v>
      </c>
      <c r="M239" s="146">
        <f>IFERROR(_xll.qlIndexFixing(Index1Y,$H239,TRUE,_xll.ohTrigger(RecalcTrigger,Trigger1Y)),NA())</f>
        <v>6.5268689560277404E-3</v>
      </c>
      <c r="N239" s="145">
        <f>IFERROR(_xll.qlIndexFixing(ONIndex1M,I239,TRUE,_xll.ohTrigger(RecalcTrigger,Trigger1M)),NA())</f>
        <v>1.521491688261841E-3</v>
      </c>
      <c r="O239" s="44">
        <f>IFERROR(_xll.qlIndexFixing(ONIndex3M,I239,TRUE,_xll.ohTrigger(RecalcTrigger,Trigger3M)),NA())</f>
        <v>2.5375035177817771E-3</v>
      </c>
      <c r="P239" s="44">
        <f>IFERROR(_xll.qlIndexFixing(ONIndex6M,I239,TRUE,_xll.ohTrigger(RecalcTrigger,Trigger6M)),NA())</f>
        <v>3.248743587817386E-3</v>
      </c>
      <c r="Q239" s="146">
        <f>IFERROR(_xll.qlIndexFixing(ONIndex1Y,I239,TRUE,_xll.ohTrigger(RecalcTrigger,Trigger1Y)),NA())</f>
        <v>7.5190123974470495E-3</v>
      </c>
    </row>
    <row r="240" spans="2:17" x14ac:dyDescent="0.2">
      <c r="B240" s="39" t="s">
        <v>17</v>
      </c>
      <c r="D240" s="42">
        <f>_xll.qlCalendarAdvance(Calendar,$D239,B240,"f",FALSE)</f>
        <v>42898</v>
      </c>
      <c r="E240" s="140">
        <f>_xll.qlInterestRateIndexValueDate(IndexON,D240)</f>
        <v>42898</v>
      </c>
      <c r="F240" s="156">
        <f>IFERROR(_xll.qlIndexFixing(IndexON,D240,TRUE,_xll.ohTrigger(RecalcTrigger,TriggerON)),NA())</f>
        <v>7.3013225498907985E-4</v>
      </c>
      <c r="H240" s="42">
        <f>_xll.qlCalendarAdvance(Calendar,$H239,B240,"f",FALSE)</f>
        <v>42898</v>
      </c>
      <c r="I240" s="140">
        <f>_xll.qlInterestRateIndexValueDate(Index1M,$H240)</f>
        <v>42898</v>
      </c>
      <c r="J240" s="145">
        <f>IFERROR(_xll.qlIndexFixing(Index1M,$H240,TRUE,_xll.ohTrigger(RecalcTrigger,Trigger1M)),NA())</f>
        <v>1.5389094360341491E-3</v>
      </c>
      <c r="K240" s="44">
        <f>IFERROR(_xll.qlIndexFixing(Index3M,H240,TRUE,_xll.ohTrigger(RecalcTrigger,Trigger3M)),NA())</f>
        <v>2.5261301166078763E-3</v>
      </c>
      <c r="L240" s="44">
        <f>IFERROR(_xll.qlIndexFixing(Index6M,$H240,TRUE,_xll.ohTrigger(RecalcTrigger,Trigger6M)),NA())</f>
        <v>4.2000035402663758E-3</v>
      </c>
      <c r="M240" s="146">
        <f>IFERROR(_xll.qlIndexFixing(Index1Y,$H240,TRUE,_xll.ohTrigger(RecalcTrigger,Trigger1Y)),NA())</f>
        <v>6.5153807784743556E-3</v>
      </c>
      <c r="N240" s="145">
        <f>IFERROR(_xll.qlIndexFixing(ONIndex1M,I240,TRUE,_xll.ohTrigger(RecalcTrigger,Trigger1M)),NA())</f>
        <v>1.5240287492301885E-3</v>
      </c>
      <c r="O240" s="44">
        <f>IFERROR(_xll.qlIndexFixing(ONIndex3M,I240,TRUE,_xll.ohTrigger(RecalcTrigger,Trigger3M)),NA())</f>
        <v>2.5360970071797162E-3</v>
      </c>
      <c r="P240" s="44">
        <f>IFERROR(_xll.qlIndexFixing(ONIndex6M,I240,TRUE,_xll.ohTrigger(RecalcTrigger,Trigger6M)),NA())</f>
        <v>3.2519187013813067E-3</v>
      </c>
      <c r="Q240" s="146">
        <f>IFERROR(_xll.qlIndexFixing(ONIndex1Y,I240,TRUE,_xll.ohTrigger(RecalcTrigger,Trigger1Y)),NA())</f>
        <v>7.4245154162699833E-3</v>
      </c>
    </row>
    <row r="241" spans="2:17" x14ac:dyDescent="0.2">
      <c r="B241" s="39" t="s">
        <v>17</v>
      </c>
      <c r="D241" s="42">
        <f>_xll.qlCalendarAdvance(Calendar,$D240,B241,"f",FALSE)</f>
        <v>42899</v>
      </c>
      <c r="E241" s="140">
        <f>_xll.qlInterestRateIndexValueDate(IndexON,D241)</f>
        <v>42899</v>
      </c>
      <c r="F241" s="156">
        <f>IFERROR(_xll.qlIndexFixing(IndexON,D241,TRUE,_xll.ohTrigger(RecalcTrigger,TriggerON)),NA())</f>
        <v>7.3566160297078298E-4</v>
      </c>
      <c r="H241" s="42">
        <f>_xll.qlCalendarAdvance(Calendar,$H240,B241,"f",FALSE)</f>
        <v>42899</v>
      </c>
      <c r="I241" s="140">
        <f>_xll.qlInterestRateIndexValueDate(Index1M,$H241)</f>
        <v>42899</v>
      </c>
      <c r="J241" s="145">
        <f>IFERROR(_xll.qlIndexFixing(Index1M,$H241,TRUE,_xll.ohTrigger(RecalcTrigger,Trigger1M)),NA())</f>
        <v>1.5398296588584603E-3</v>
      </c>
      <c r="K241" s="44">
        <f>IFERROR(_xll.qlIndexFixing(Index3M,H241,TRUE,_xll.ohTrigger(RecalcTrigger,Trigger3M)),NA())</f>
        <v>2.5261307144554567E-3</v>
      </c>
      <c r="L241" s="44">
        <f>IFERROR(_xll.qlIndexFixing(Index6M,$H241,TRUE,_xll.ohTrigger(RecalcTrigger,Trigger6M)),NA())</f>
        <v>4.2018425582241769E-3</v>
      </c>
      <c r="M241" s="146">
        <f>IFERROR(_xll.qlIndexFixing(Index1Y,$H241,TRUE,_xll.ohTrigger(RecalcTrigger,Trigger1Y)),NA())</f>
        <v>6.5098192434820401E-3</v>
      </c>
      <c r="N241" s="145">
        <f>IFERROR(_xll.qlIndexFixing(ONIndex1M,I241,TRUE,_xll.ohTrigger(RecalcTrigger,Trigger1M)),NA())</f>
        <v>1.5252617801331247E-3</v>
      </c>
      <c r="O241" s="44">
        <f>IFERROR(_xll.qlIndexFixing(ONIndex3M,I241,TRUE,_xll.ohTrigger(RecalcTrigger,Trigger3M)),NA())</f>
        <v>2.5354155593526606E-3</v>
      </c>
      <c r="P241" s="44">
        <f>IFERROR(_xll.qlIndexFixing(ONIndex6M,I241,TRUE,_xll.ohTrigger(RecalcTrigger,Trigger6M)),NA())</f>
        <v>3.2562718770456911E-3</v>
      </c>
      <c r="Q241" s="146">
        <f>IFERROR(_xll.qlIndexFixing(ONIndex1Y,I241,TRUE,_xll.ohTrigger(RecalcTrigger,Trigger1Y)),NA())</f>
        <v>7.3393775442975873E-3</v>
      </c>
    </row>
    <row r="242" spans="2:17" x14ac:dyDescent="0.2">
      <c r="B242" s="39" t="s">
        <v>17</v>
      </c>
      <c r="D242" s="42">
        <f>_xll.qlCalendarAdvance(Calendar,$D241,B242,"f",FALSE)</f>
        <v>42900</v>
      </c>
      <c r="E242" s="140">
        <f>_xll.qlInterestRateIndexValueDate(IndexON,D242)</f>
        <v>42900</v>
      </c>
      <c r="F242" s="156">
        <f>IFERROR(_xll.qlIndexFixing(IndexON,D242,TRUE,_xll.ohTrigger(RecalcTrigger,TriggerON)),NA())</f>
        <v>7.4090954529815178E-4</v>
      </c>
      <c r="H242" s="42">
        <f>_xll.qlCalendarAdvance(Calendar,$H241,B242,"f",FALSE)</f>
        <v>42900</v>
      </c>
      <c r="I242" s="140">
        <f>_xll.qlInterestRateIndexValueDate(Index1M,$H242)</f>
        <v>42900</v>
      </c>
      <c r="J242" s="145">
        <f>IFERROR(_xll.qlIndexFixing(Index1M,$H242,TRUE,_xll.ohTrigger(RecalcTrigger,Trigger1M)),NA())</f>
        <v>1.5407333559219749E-3</v>
      </c>
      <c r="K242" s="44">
        <f>IFERROR(_xll.qlIndexFixing(Index3M,H242,TRUE,_xll.ohTrigger(RecalcTrigger,Trigger3M)),NA())</f>
        <v>2.5261464732925063E-3</v>
      </c>
      <c r="L242" s="44">
        <f>IFERROR(_xll.qlIndexFixing(Index6M,$H242,TRUE,_xll.ohTrigger(RecalcTrigger,Trigger6M)),NA())</f>
        <v>4.2036548970413087E-3</v>
      </c>
      <c r="M242" s="146">
        <f>IFERROR(_xll.qlIndexFixing(Index1Y,$H242,TRUE,_xll.ohTrigger(RecalcTrigger,Trigger1Y)),NA())</f>
        <v>6.5044550853667893E-3</v>
      </c>
      <c r="N242" s="145">
        <f>IFERROR(_xll.qlIndexFixing(ONIndex1M,I242,TRUE,_xll.ohTrigger(RecalcTrigger,Trigger1M)),NA())</f>
        <v>1.5264716087015628E-3</v>
      </c>
      <c r="O242" s="44">
        <f>IFERROR(_xll.qlIndexFixing(ONIndex3M,I242,TRUE,_xll.ohTrigger(RecalcTrigger,Trigger3M)),NA())</f>
        <v>2.5347419038013186E-3</v>
      </c>
      <c r="P242" s="44">
        <f>IFERROR(_xll.qlIndexFixing(ONIndex6M,I242,TRUE,_xll.ohTrigger(RecalcTrigger,Trigger6M)),NA())</f>
        <v>3.2622757493805388E-3</v>
      </c>
      <c r="Q242" s="146">
        <f>IFERROR(_xll.qlIndexFixing(ONIndex1Y,I242,TRUE,_xll.ohTrigger(RecalcTrigger,Trigger1Y)),NA())</f>
        <v>7.2314595991618269E-3</v>
      </c>
    </row>
    <row r="243" spans="2:17" x14ac:dyDescent="0.2">
      <c r="B243" s="39" t="s">
        <v>17</v>
      </c>
      <c r="D243" s="42">
        <f>_xll.qlCalendarAdvance(Calendar,$D242,B243,"f",FALSE)</f>
        <v>42901</v>
      </c>
      <c r="E243" s="140">
        <f>_xll.qlInterestRateIndexValueDate(IndexON,D243)</f>
        <v>42901</v>
      </c>
      <c r="F243" s="156">
        <f>IFERROR(_xll.qlIndexFixing(IndexON,D243,TRUE,_xll.ohTrigger(RecalcTrigger,TriggerON)),NA())</f>
        <v>7.4587608164700114E-4</v>
      </c>
      <c r="H243" s="42">
        <f>_xll.qlCalendarAdvance(Calendar,$H242,B243,"f",FALSE)</f>
        <v>42901</v>
      </c>
      <c r="I243" s="140">
        <f>_xll.qlInterestRateIndexValueDate(Index1M,$H243)</f>
        <v>42901</v>
      </c>
      <c r="J243" s="145">
        <f>IFERROR(_xll.qlIndexFixing(Index1M,$H243,TRUE,_xll.ohTrigger(RecalcTrigger,Trigger1M)),NA())</f>
        <v>1.5424213519827853E-3</v>
      </c>
      <c r="K243" s="44">
        <f>IFERROR(_xll.qlIndexFixing(Index3M,H243,TRUE,_xll.ohTrigger(RecalcTrigger,Trigger3M)),NA())</f>
        <v>2.5261774749405302E-3</v>
      </c>
      <c r="L243" s="44">
        <f>IFERROR(_xll.qlIndexFixing(Index6M,$H243,TRUE,_xll.ohTrigger(RecalcTrigger,Trigger6M)),NA())</f>
        <v>4.2054334622784358E-3</v>
      </c>
      <c r="M243" s="146">
        <f>IFERROR(_xll.qlIndexFixing(Index1Y,$H243,TRUE,_xll.ohTrigger(RecalcTrigger,Trigger1Y)),NA())</f>
        <v>6.4993518827722863E-3</v>
      </c>
      <c r="N243" s="145">
        <f>IFERROR(_xll.qlIndexFixing(ONIndex1M,I243,TRUE,_xll.ohTrigger(RecalcTrigger,Trigger1M)),NA())</f>
        <v>1.5276582348544565E-3</v>
      </c>
      <c r="O243" s="44">
        <f>IFERROR(_xll.qlIndexFixing(ONIndex3M,I243,TRUE,_xll.ohTrigger(RecalcTrigger,Trigger3M)),NA())</f>
        <v>2.5340772942306078E-3</v>
      </c>
      <c r="P243" s="44">
        <f>IFERROR(_xll.qlIndexFixing(ONIndex6M,I243,TRUE,_xll.ohTrigger(RecalcTrigger,Trigger6M)),NA())</f>
        <v>3.2699303186289885E-3</v>
      </c>
      <c r="Q243" s="146">
        <f>IFERROR(_xll.qlIndexFixing(ONIndex1Y,I243,TRUE,_xll.ohTrigger(RecalcTrigger,Trigger1Y)),NA())</f>
        <v>7.1007616009621799E-3</v>
      </c>
    </row>
    <row r="244" spans="2:17" x14ac:dyDescent="0.2">
      <c r="B244" s="39" t="s">
        <v>17</v>
      </c>
      <c r="D244" s="42">
        <f>_xll.qlCalendarAdvance(Calendar,$D243,B244,"f",FALSE)</f>
        <v>42902</v>
      </c>
      <c r="E244" s="140">
        <f>_xll.qlInterestRateIndexValueDate(IndexON,D244)</f>
        <v>42902</v>
      </c>
      <c r="F244" s="156">
        <f>IFERROR(_xll.qlIndexFixing(IndexON,D244,TRUE,_xll.ohTrigger(RecalcTrigger,TriggerON)),NA())</f>
        <v>7.5487269609708651E-4</v>
      </c>
      <c r="H244" s="42">
        <f>_xll.qlCalendarAdvance(Calendar,$H243,B244,"f",FALSE)</f>
        <v>42902</v>
      </c>
      <c r="I244" s="140">
        <f>_xll.qlInterestRateIndexValueDate(Index1M,$H244)</f>
        <v>42902</v>
      </c>
      <c r="J244" s="145">
        <f>IFERROR(_xll.qlIndexFixing(Index1M,$H244,TRUE,_xll.ohTrigger(RecalcTrigger,Trigger1M)),NA())</f>
        <v>1.5428911240064536E-3</v>
      </c>
      <c r="K244" s="44">
        <f>IFERROR(_xll.qlIndexFixing(Index3M,H244,TRUE,_xll.ohTrigger(RecalcTrigger,Trigger3M)),NA())</f>
        <v>2.5265404415657665E-3</v>
      </c>
      <c r="L244" s="44">
        <f>IFERROR(_xll.qlIndexFixing(Index6M,$H244,TRUE,_xll.ohTrigger(RecalcTrigger,Trigger6M)),NA())</f>
        <v>4.2005622408116672E-3</v>
      </c>
      <c r="M244" s="146">
        <f>IFERROR(_xll.qlIndexFixing(Index1Y,$H244,TRUE,_xll.ohTrigger(RecalcTrigger,Trigger1Y)),NA())</f>
        <v>6.4885187968779894E-3</v>
      </c>
      <c r="N244" s="145">
        <f>IFERROR(_xll.qlIndexFixing(ONIndex1M,I244,TRUE,_xll.ohTrigger(RecalcTrigger,Trigger1M)),NA())</f>
        <v>1.5299605587781875E-3</v>
      </c>
      <c r="O244" s="44">
        <f>IFERROR(_xll.qlIndexFixing(ONIndex3M,I244,TRUE,_xll.ohTrigger(RecalcTrigger,Trigger3M)),NA())</f>
        <v>2.532814193023277E-3</v>
      </c>
      <c r="P244" s="44">
        <f>IFERROR(_xll.qlIndexFixing(ONIndex6M,I244,TRUE,_xll.ohTrigger(RecalcTrigger,Trigger6M)),NA())</f>
        <v>3.2907714486751787E-3</v>
      </c>
      <c r="Q244" s="146">
        <f>IFERROR(_xll.qlIndexFixing(ONIndex1Y,I244,TRUE,_xll.ohTrigger(RecalcTrigger,Trigger1Y)),NA())</f>
        <v>6.7635575200342144E-3</v>
      </c>
    </row>
    <row r="245" spans="2:17" x14ac:dyDescent="0.2">
      <c r="B245" s="39" t="s">
        <v>17</v>
      </c>
      <c r="D245" s="42">
        <f>_xll.qlCalendarAdvance(Calendar,$D244,B245,"f",FALSE)</f>
        <v>42905</v>
      </c>
      <c r="E245" s="140">
        <f>_xll.qlInterestRateIndexValueDate(IndexON,D245)</f>
        <v>42905</v>
      </c>
      <c r="F245" s="156">
        <f>IFERROR(_xll.qlIndexFixing(IndexON,D245,TRUE,_xll.ohTrigger(RecalcTrigger,TriggerON)),NA())</f>
        <v>7.6292816871603719E-4</v>
      </c>
      <c r="H245" s="42">
        <f>_xll.qlCalendarAdvance(Calendar,$H244,B245,"f",FALSE)</f>
        <v>42905</v>
      </c>
      <c r="I245" s="140">
        <f>_xll.qlInterestRateIndexValueDate(Index1M,$H245)</f>
        <v>42905</v>
      </c>
      <c r="J245" s="145">
        <f>IFERROR(_xll.qlIndexFixing(Index1M,$H245,TRUE,_xll.ohTrigger(RecalcTrigger,Trigger1M)),NA())</f>
        <v>1.5450331771312462E-3</v>
      </c>
      <c r="K245" s="44">
        <f>IFERROR(_xll.qlIndexFixing(Index3M,H245,TRUE,_xll.ohTrigger(RecalcTrigger,Trigger3M)),NA())</f>
        <v>2.5264546733071215E-3</v>
      </c>
      <c r="L245" s="44">
        <f>IFERROR(_xll.qlIndexFixing(Index6M,$H245,TRUE,_xll.ohTrigger(RecalcTrigger,Trigger6M)),NA())</f>
        <v>4.2120680978257581E-3</v>
      </c>
      <c r="M245" s="146">
        <f>IFERROR(_xll.qlIndexFixing(Index1Y,$H245,TRUE,_xll.ohTrigger(RecalcTrigger,Trigger1Y)),NA())</f>
        <v>6.4828201655908746E-3</v>
      </c>
      <c r="N245" s="145">
        <f>IFERROR(_xll.qlIndexFixing(ONIndex1M,I245,TRUE,_xll.ohTrigger(RecalcTrigger,Trigger1M)),NA())</f>
        <v>1.5321727153105869E-3</v>
      </c>
      <c r="O245" s="44">
        <f>IFERROR(_xll.qlIndexFixing(ONIndex3M,I245,TRUE,_xll.ohTrigger(RecalcTrigger,Trigger3M)),NA())</f>
        <v>2.5315669906378346E-3</v>
      </c>
      <c r="P245" s="44">
        <f>IFERROR(_xll.qlIndexFixing(ONIndex6M,I245,TRUE,_xll.ohTrigger(RecalcTrigger,Trigger6M)),NA())</f>
        <v>3.3170555659745027E-3</v>
      </c>
      <c r="Q245" s="146">
        <f>IFERROR(_xll.qlIndexFixing(ONIndex1Y,I245,TRUE,_xll.ohTrigger(RecalcTrigger,Trigger1Y)),NA())</f>
        <v>6.3501696314760547E-3</v>
      </c>
    </row>
    <row r="246" spans="2:17" x14ac:dyDescent="0.2">
      <c r="B246" s="39" t="s">
        <v>17</v>
      </c>
      <c r="D246" s="42">
        <f>_xll.qlCalendarAdvance(Calendar,$D245,B246,"f",FALSE)</f>
        <v>42906</v>
      </c>
      <c r="E246" s="140">
        <f>_xll.qlInterestRateIndexValueDate(IndexON,D246)</f>
        <v>42906</v>
      </c>
      <c r="F246" s="156">
        <f>IFERROR(_xll.qlIndexFixing(IndexON,D246,TRUE,_xll.ohTrigger(RecalcTrigger,TriggerON)),NA())</f>
        <v>7.6648767565856701E-4</v>
      </c>
      <c r="H246" s="42">
        <f>_xll.qlCalendarAdvance(Calendar,$H245,B246,"f",FALSE)</f>
        <v>42906</v>
      </c>
      <c r="I246" s="140">
        <f>_xll.qlInterestRateIndexValueDate(Index1M,$H246)</f>
        <v>42906</v>
      </c>
      <c r="J246" s="145">
        <f>IFERROR(_xll.qlIndexFixing(Index1M,$H246,TRUE,_xll.ohTrigger(RecalcTrigger,Trigger1M)),NA())</f>
        <v>1.5458552530256779E-3</v>
      </c>
      <c r="K246" s="44">
        <f>IFERROR(_xll.qlIndexFixing(Index3M,H246,TRUE,_xll.ohTrigger(RecalcTrigger,Trigger3M)),NA())</f>
        <v>2.5265622844823942E-3</v>
      </c>
      <c r="L246" s="44">
        <f>IFERROR(_xll.qlIndexFixing(Index6M,$H246,TRUE,_xll.ohTrigger(RecalcTrigger,Trigger6M)),NA())</f>
        <v>4.2135713777840811E-3</v>
      </c>
      <c r="M246" s="146">
        <f>IFERROR(_xll.qlIndexFixing(Index1Y,$H246,TRUE,_xll.ohTrigger(RecalcTrigger,Trigger1Y)),NA())</f>
        <v>6.4799753885234068E-3</v>
      </c>
      <c r="N246" s="145">
        <f>IFERROR(_xll.qlIndexFixing(ONIndex1M,I246,TRUE,_xll.ohTrigger(RecalcTrigger,Trigger1M)),NA())</f>
        <v>1.5332433293857584E-3</v>
      </c>
      <c r="O246" s="44">
        <f>IFERROR(_xll.qlIndexFixing(ONIndex3M,I246,TRUE,_xll.ohTrigger(RecalcTrigger,Trigger3M)),NA())</f>
        <v>2.5309777023196922E-3</v>
      </c>
      <c r="P246" s="44">
        <f>IFERROR(_xll.qlIndexFixing(ONIndex6M,I246,TRUE,_xll.ohTrigger(RecalcTrigger,Trigger6M)),NA())</f>
        <v>3.3329636212497959E-3</v>
      </c>
      <c r="Q246" s="146">
        <f>IFERROR(_xll.qlIndexFixing(ONIndex1Y,I246,TRUE,_xll.ohTrigger(RecalcTrigger,Trigger1Y)),NA())</f>
        <v>6.1055718204383602E-3</v>
      </c>
    </row>
    <row r="247" spans="2:17" x14ac:dyDescent="0.2">
      <c r="B247" s="39" t="s">
        <v>17</v>
      </c>
      <c r="D247" s="42">
        <f>_xll.qlCalendarAdvance(Calendar,$D246,B247,"f",FALSE)</f>
        <v>42907</v>
      </c>
      <c r="E247" s="140">
        <f>_xll.qlInterestRateIndexValueDate(IndexON,D247)</f>
        <v>42907</v>
      </c>
      <c r="F247" s="156">
        <f>IFERROR(_xll.qlIndexFixing(IndexON,D247,TRUE,_xll.ohTrigger(RecalcTrigger,TriggerON)),NA())</f>
        <v>7.6976577686571623E-4</v>
      </c>
      <c r="H247" s="42">
        <f>_xll.qlCalendarAdvance(Calendar,$H246,B247,"f",FALSE)</f>
        <v>42907</v>
      </c>
      <c r="I247" s="140">
        <f>_xll.qlInterestRateIndexValueDate(Index1M,$H247)</f>
        <v>42907</v>
      </c>
      <c r="J247" s="145">
        <f>IFERROR(_xll.qlIndexFixing(Index1M,$H247,TRUE,_xll.ohTrigger(RecalcTrigger,Trigger1M)),NA())</f>
        <v>1.5466666476281477E-3</v>
      </c>
      <c r="K247" s="44">
        <f>IFERROR(_xll.qlIndexFixing(Index3M,H247,TRUE,_xll.ohTrigger(RecalcTrigger,Trigger3M)),NA())</f>
        <v>2.5266852202945524E-3</v>
      </c>
      <c r="L247" s="44">
        <f>IFERROR(_xll.qlIndexFixing(Index6M,$H247,TRUE,_xll.ohTrigger(RecalcTrigger,Trigger6M)),NA())</f>
        <v>4.2149983170804151E-3</v>
      </c>
      <c r="M247" s="146">
        <f>IFERROR(_xll.qlIndexFixing(Index1Y,$H247,TRUE,_xll.ohTrigger(RecalcTrigger,Trigger1Y)),NA())</f>
        <v>6.4777730232894459E-3</v>
      </c>
      <c r="N247" s="145">
        <f>IFERROR(_xll.qlIndexFixing(ONIndex1M,I247,TRUE,_xll.ohTrigger(RecalcTrigger,Trigger1M)),NA())</f>
        <v>1.5342907411264317E-3</v>
      </c>
      <c r="O247" s="44">
        <f>IFERROR(_xll.qlIndexFixing(ONIndex3M,I247,TRUE,_xll.ohTrigger(RecalcTrigger,Trigger3M)),NA())</f>
        <v>2.5304037288309544E-3</v>
      </c>
      <c r="P247" s="44">
        <f>IFERROR(_xll.qlIndexFixing(ONIndex6M,I247,TRUE,_xll.ohTrigger(RecalcTrigger,Trigger6M)),NA())</f>
        <v>3.3505223742491541E-3</v>
      </c>
      <c r="Q247" s="146">
        <f>IFERROR(_xll.qlIndexFixing(ONIndex1Y,I247,TRUE,_xll.ohTrigger(RecalcTrigger,Trigger1Y)),NA())</f>
        <v>5.8381941673812943E-3</v>
      </c>
    </row>
    <row r="248" spans="2:17" x14ac:dyDescent="0.2">
      <c r="B248" s="39" t="s">
        <v>17</v>
      </c>
      <c r="D248" s="42">
        <f>_xll.qlCalendarAdvance(Calendar,$D247,B248,"f",FALSE)</f>
        <v>42908</v>
      </c>
      <c r="E248" s="140">
        <f>_xll.qlInterestRateIndexValueDate(IndexON,D248)</f>
        <v>42908</v>
      </c>
      <c r="F248" s="156">
        <f>IFERROR(_xll.qlIndexFixing(IndexON,D248,TRUE,_xll.ohTrigger(RecalcTrigger,TriggerON)),NA())</f>
        <v>7.7276247209434601E-4</v>
      </c>
      <c r="H248" s="42">
        <f>_xll.qlCalendarAdvance(Calendar,$H247,B248,"f",FALSE)</f>
        <v>42908</v>
      </c>
      <c r="I248" s="140">
        <f>_xll.qlInterestRateIndexValueDate(Index1M,$H248)</f>
        <v>42908</v>
      </c>
      <c r="J248" s="145">
        <f>IFERROR(_xll.qlIndexFixing(Index1M,$H248,TRUE,_xll.ohTrigger(RecalcTrigger,Trigger1M)),NA())</f>
        <v>1.5482306636054044E-3</v>
      </c>
      <c r="K248" s="44">
        <f>IFERROR(_xll.qlIndexFixing(Index3M,H248,TRUE,_xll.ohTrigger(RecalcTrigger,Trigger3M)),NA())</f>
        <v>2.5268234387369566E-3</v>
      </c>
      <c r="L248" s="44">
        <f>IFERROR(_xll.qlIndexFixing(Index6M,$H248,TRUE,_xll.ohTrigger(RecalcTrigger,Trigger6M)),NA())</f>
        <v>4.216341821144335E-3</v>
      </c>
      <c r="M248" s="146">
        <f>IFERROR(_xll.qlIndexFixing(Index1Y,$H248,TRUE,_xll.ohTrigger(RecalcTrigger,Trigger1Y)),NA())</f>
        <v>6.4762766460124688E-3</v>
      </c>
      <c r="N248" s="145">
        <f>IFERROR(_xll.qlIndexFixing(ONIndex1M,I248,TRUE,_xll.ohTrigger(RecalcTrigger,Trigger1M)),NA())</f>
        <v>1.5353149503705144E-3</v>
      </c>
      <c r="O248" s="44">
        <f>IFERROR(_xll.qlIndexFixing(ONIndex3M,I248,TRUE,_xll.ohTrigger(RecalcTrigger,Trigger3M)),NA())</f>
        <v>2.5298450704147601E-3</v>
      </c>
      <c r="P248" s="44">
        <f>IFERROR(_xll.qlIndexFixing(ONIndex6M,I248,TRUE,_xll.ohTrigger(RecalcTrigger,Trigger6M)),NA())</f>
        <v>3.3697318253778086E-3</v>
      </c>
      <c r="Q248" s="146">
        <f>IFERROR(_xll.qlIndexFixing(ONIndex1Y,I248,TRUE,_xll.ohTrigger(RecalcTrigger,Trigger1Y)),NA())</f>
        <v>5.5480367220672733E-3</v>
      </c>
    </row>
    <row r="249" spans="2:17" x14ac:dyDescent="0.2">
      <c r="B249" s="39" t="s">
        <v>17</v>
      </c>
      <c r="D249" s="42">
        <f>_xll.qlCalendarAdvance(Calendar,$D248,B249,"f",FALSE)</f>
        <v>42909</v>
      </c>
      <c r="E249" s="140">
        <f>_xll.qlInterestRateIndexValueDate(IndexON,D249)</f>
        <v>42909</v>
      </c>
      <c r="F249" s="156">
        <f>IFERROR(_xll.qlIndexFixing(IndexON,D249,TRUE,_xll.ohTrigger(RecalcTrigger,TriggerON)),NA())</f>
        <v>7.7781950037085035E-4</v>
      </c>
      <c r="H249" s="42">
        <f>_xll.qlCalendarAdvance(Calendar,$H248,B249,"f",FALSE)</f>
        <v>42909</v>
      </c>
      <c r="I249" s="140">
        <f>_xll.qlInterestRateIndexValueDate(Index1M,$H249)</f>
        <v>42909</v>
      </c>
      <c r="J249" s="145">
        <f>IFERROR(_xll.qlIndexFixing(Index1M,$H249,TRUE,_xll.ohTrigger(RecalcTrigger,Trigger1M)),NA())</f>
        <v>1.5486407854030874E-3</v>
      </c>
      <c r="K249" s="44">
        <f>IFERROR(_xll.qlIndexFixing(Index3M,H249,TRUE,_xll.ohTrigger(RecalcTrigger,Trigger3M)),NA())</f>
        <v>2.5273983730088293E-3</v>
      </c>
      <c r="L249" s="44">
        <f>IFERROR(_xll.qlIndexFixing(Index6M,$H249,TRUE,_xll.ohTrigger(RecalcTrigger,Trigger6M)),NA())</f>
        <v>4.2046985216997387E-3</v>
      </c>
      <c r="M249" s="146">
        <f>IFERROR(_xll.qlIndexFixing(Index1Y,$H249,TRUE,_xll.ohTrigger(RecalcTrigger,Trigger1Y)),NA())</f>
        <v>6.4691575103999581E-3</v>
      </c>
      <c r="N249" s="145">
        <f>IFERROR(_xll.qlIndexFixing(ONIndex1M,I249,TRUE,_xll.ohTrigger(RecalcTrigger,Trigger1M)),NA())</f>
        <v>1.5372925022609045E-3</v>
      </c>
      <c r="O249" s="44">
        <f>IFERROR(_xll.qlIndexFixing(ONIndex3M,I249,TRUE,_xll.ohTrigger(RecalcTrigger,Trigger3M)),NA())</f>
        <v>2.5287963233015338E-3</v>
      </c>
      <c r="P249" s="44">
        <f>IFERROR(_xll.qlIndexFixing(ONIndex6M,I249,TRUE,_xll.ohTrigger(RecalcTrigger,Trigger6M)),NA())</f>
        <v>3.4136849812131205E-3</v>
      </c>
      <c r="Q249" s="146">
        <f>IFERROR(_xll.qlIndexFixing(ONIndex1Y,I249,TRUE,_xll.ohTrigger(RecalcTrigger,Trigger1Y)),NA())</f>
        <v>4.8918549219260461E-3</v>
      </c>
    </row>
    <row r="250" spans="2:17" x14ac:dyDescent="0.2">
      <c r="B250" s="39" t="s">
        <v>17</v>
      </c>
      <c r="D250" s="42">
        <f>_xll.qlCalendarAdvance(Calendar,$D249,B250,"f",FALSE)</f>
        <v>42912</v>
      </c>
      <c r="E250" s="140">
        <f>_xll.qlInterestRateIndexValueDate(IndexON,D250)</f>
        <v>42912</v>
      </c>
      <c r="F250" s="156">
        <f>IFERROR(_xll.qlIndexFixing(IndexON,D250,TRUE,_xll.ohTrigger(RecalcTrigger,TriggerON)),NA())</f>
        <v>7.8193519387204091E-4</v>
      </c>
      <c r="H250" s="42">
        <f>_xll.qlCalendarAdvance(Calendar,$H249,B250,"f",FALSE)</f>
        <v>42912</v>
      </c>
      <c r="I250" s="140">
        <f>_xll.qlInterestRateIndexValueDate(Index1M,$H250)</f>
        <v>42912</v>
      </c>
      <c r="J250" s="145">
        <f>IFERROR(_xll.qlIndexFixing(Index1M,$H250,TRUE,_xll.ohTrigger(RecalcTrigger,Trigger1M)),NA())</f>
        <v>1.5505926236808836E-3</v>
      </c>
      <c r="K250" s="44">
        <f>IFERROR(_xll.qlIndexFixing(Index3M,H250,TRUE,_xll.ohTrigger(RecalcTrigger,Trigger3M)),NA())</f>
        <v>2.5275245181958276E-3</v>
      </c>
      <c r="L250" s="44">
        <f>IFERROR(_xll.qlIndexFixing(Index6M,$H250,TRUE,_xll.ohTrigger(RecalcTrigger,Trigger6M)),NA())</f>
        <v>4.2174771489543695E-3</v>
      </c>
      <c r="M250" s="146">
        <f>IFERROR(_xll.qlIndexFixing(Index1Y,$H250,TRUE,_xll.ohTrigger(RecalcTrigger,Trigger1Y)),NA())</f>
        <v>6.4786225848065815E-3</v>
      </c>
      <c r="N250" s="145">
        <f>IFERROR(_xll.qlIndexFixing(ONIndex1M,I250,TRUE,_xll.ohTrigger(RecalcTrigger,Trigger1M)),NA())</f>
        <v>1.5391797634345394E-3</v>
      </c>
      <c r="O250" s="44">
        <f>IFERROR(_xll.qlIndexFixing(ONIndex3M,I250,TRUE,_xll.ohTrigger(RecalcTrigger,Trigger3M)),NA())</f>
        <v>2.5277635865028625E-3</v>
      </c>
      <c r="P250" s="44">
        <f>IFERROR(_xll.qlIndexFixing(ONIndex6M,I250,TRUE,_xll.ohTrigger(RecalcTrigger,Trigger6M)),NA())</f>
        <v>3.4630766152377035E-3</v>
      </c>
      <c r="Q250" s="146">
        <f>IFERROR(_xll.qlIndexFixing(ONIndex1Y,I250,TRUE,_xll.ohTrigger(RecalcTrigger,Trigger1Y)),NA())</f>
        <v>4.1596101699092891E-3</v>
      </c>
    </row>
    <row r="251" spans="2:17" x14ac:dyDescent="0.2">
      <c r="B251" s="39" t="s">
        <v>17</v>
      </c>
      <c r="D251" s="42">
        <f>_xll.qlCalendarAdvance(Calendar,$D250,B251,"f",FALSE)</f>
        <v>42913</v>
      </c>
      <c r="E251" s="140">
        <f>_xll.qlInterestRateIndexValueDate(IndexON,D251)</f>
        <v>42913</v>
      </c>
      <c r="F251" s="156">
        <f>IFERROR(_xll.qlIndexFixing(IndexON,D251,TRUE,_xll.ohTrigger(RecalcTrigger,TriggerON)),NA())</f>
        <v>7.8352485945121231E-4</v>
      </c>
      <c r="H251" s="42">
        <f>_xll.qlCalendarAdvance(Calendar,$H250,B251,"f",FALSE)</f>
        <v>42913</v>
      </c>
      <c r="I251" s="140">
        <f>_xll.qlInterestRateIndexValueDate(Index1M,$H251)</f>
        <v>42913</v>
      </c>
      <c r="J251" s="145">
        <f>IFERROR(_xll.qlIndexFixing(Index1M,$H251,TRUE,_xll.ohTrigger(RecalcTrigger,Trigger1M)),NA())</f>
        <v>1.5513574639813104E-3</v>
      </c>
      <c r="K251" s="44">
        <f>IFERROR(_xll.qlIndexFixing(Index3M,H251,TRUE,_xll.ohTrigger(RecalcTrigger,Trigger3M)),NA())</f>
        <v>2.5277355793122979E-3</v>
      </c>
      <c r="L251" s="44">
        <f>IFERROR(_xll.qlIndexFixing(Index6M,$H251,TRUE,_xll.ohTrigger(RecalcTrigger,Trigger6M)),NA())</f>
        <v>4.221559502587644E-3</v>
      </c>
      <c r="M251" s="146">
        <f>IFERROR(_xll.qlIndexFixing(Index1Y,$H251,TRUE,_xll.ohTrigger(RecalcTrigger,Trigger1Y)),NA())</f>
        <v>6.4816098421118795E-3</v>
      </c>
      <c r="N251" s="145">
        <f>IFERROR(_xll.qlIndexFixing(ONIndex1M,I251,TRUE,_xll.ohTrigger(RecalcTrigger,Trigger1M)),NA())</f>
        <v>1.5400879607629925E-3</v>
      </c>
      <c r="O251" s="44">
        <f>IFERROR(_xll.qlIndexFixing(ONIndex3M,I251,TRUE,_xll.ohTrigger(RecalcTrigger,Trigger3M)),NA())</f>
        <v>2.5272815030441542E-3</v>
      </c>
      <c r="P251" s="44">
        <f>IFERROR(_xll.qlIndexFixing(ONIndex6M,I251,TRUE,_xll.ohTrigger(RecalcTrigger,Trigger6M)),NA())</f>
        <v>3.4905395607409684E-3</v>
      </c>
      <c r="Q251" s="146">
        <f>IFERROR(_xll.qlIndexFixing(ONIndex1Y,I251,TRUE,_xll.ohTrigger(RecalcTrigger,Trigger1Y)),NA())</f>
        <v>3.7555546640588577E-3</v>
      </c>
    </row>
    <row r="252" spans="2:17" x14ac:dyDescent="0.2">
      <c r="B252" s="39" t="s">
        <v>17</v>
      </c>
      <c r="D252" s="42">
        <f>_xll.qlCalendarAdvance(Calendar,$D251,B252,"f",FALSE)</f>
        <v>42914</v>
      </c>
      <c r="E252" s="140">
        <f>_xll.qlInterestRateIndexValueDate(IndexON,D252)</f>
        <v>42914</v>
      </c>
      <c r="F252" s="156">
        <f>IFERROR(_xll.qlIndexFixing(IndexON,D252,TRUE,_xll.ohTrigger(RecalcTrigger,TriggerON)),NA())</f>
        <v>7.8483311905186426E-4</v>
      </c>
      <c r="H252" s="42">
        <f>_xll.qlCalendarAdvance(Calendar,$H251,B252,"f",FALSE)</f>
        <v>42914</v>
      </c>
      <c r="I252" s="140">
        <f>_xll.qlInterestRateIndexValueDate(Index1M,$H252)</f>
        <v>42914</v>
      </c>
      <c r="J252" s="145">
        <f>IFERROR(_xll.qlIndexFixing(Index1M,$H252,TRUE,_xll.ohTrigger(RecalcTrigger,Trigger1M)),NA())</f>
        <v>1.5521174674748193E-3</v>
      </c>
      <c r="K252" s="44">
        <f>IFERROR(_xll.qlIndexFixing(Index3M,H252,TRUE,_xll.ohTrigger(RecalcTrigger,Trigger3M)),NA())</f>
        <v>2.5279604528618618E-3</v>
      </c>
      <c r="L252" s="44">
        <f>IFERROR(_xll.qlIndexFixing(Index6M,$H252,TRUE,_xll.ohTrigger(RecalcTrigger,Trigger6M)),NA())</f>
        <v>4.2222534090159483E-3</v>
      </c>
      <c r="M252" s="146">
        <f>IFERROR(_xll.qlIndexFixing(Index1Y,$H252,TRUE,_xll.ohTrigger(RecalcTrigger,Trigger1Y)),NA())</f>
        <v>6.485684583305007E-3</v>
      </c>
      <c r="N252" s="145">
        <f>IFERROR(_xll.qlIndexFixing(ONIndex1M,I252,TRUE,_xll.ohTrigger(RecalcTrigger,Trigger1M)),NA())</f>
        <v>1.5409729555948548E-3</v>
      </c>
      <c r="O252" s="44">
        <f>IFERROR(_xll.qlIndexFixing(ONIndex3M,I252,TRUE,_xll.ohTrigger(RecalcTrigger,Trigger3M)),NA())</f>
        <v>2.5268147344148506E-3</v>
      </c>
      <c r="P252" s="44">
        <f>IFERROR(_xll.qlIndexFixing(ONIndex6M,I252,TRUE,_xll.ohTrigger(RecalcTrigger,Trigger6M)),NA())</f>
        <v>3.5196532061565478E-3</v>
      </c>
      <c r="Q252" s="146">
        <f>IFERROR(_xll.qlIndexFixing(ONIndex1Y,I252,TRUE,_xll.ohTrigger(RecalcTrigger,Trigger1Y)),NA())</f>
        <v>3.3287197559461745E-3</v>
      </c>
    </row>
    <row r="253" spans="2:17" x14ac:dyDescent="0.2">
      <c r="B253" s="39" t="s">
        <v>17</v>
      </c>
      <c r="D253" s="42">
        <f>_xll.qlCalendarAdvance(Calendar,$D252,B253,"f",FALSE)</f>
        <v>42915</v>
      </c>
      <c r="E253" s="140">
        <f>_xll.qlInterestRateIndexValueDate(IndexON,D253)</f>
        <v>42915</v>
      </c>
      <c r="F253" s="156">
        <f>IFERROR(_xll.qlIndexFixing(IndexON,D253,TRUE,_xll.ohTrigger(RecalcTrigger,TriggerON)),NA())</f>
        <v>7.8585997283608933E-4</v>
      </c>
      <c r="H253" s="42">
        <f>_xll.qlCalendarAdvance(Calendar,$H252,B253,"f",FALSE)</f>
        <v>42915</v>
      </c>
      <c r="I253" s="140">
        <f>_xll.qlInterestRateIndexValueDate(Index1M,$H253)</f>
        <v>42915</v>
      </c>
      <c r="J253" s="145">
        <f>IFERROR(_xll.qlIndexFixing(Index1M,$H253,TRUE,_xll.ohTrigger(RecalcTrigger,Trigger1M)),NA())</f>
        <v>1.5536316519540114E-3</v>
      </c>
      <c r="K253" s="44">
        <f>IFERROR(_xll.qlIndexFixing(Index3M,H253,TRUE,_xll.ohTrigger(RecalcTrigger,Trigger3M)),NA())</f>
        <v>2.5281988868108476E-3</v>
      </c>
      <c r="L253" s="44">
        <f>IFERROR(_xll.qlIndexFixing(Index6M,$H253,TRUE,_xll.ohTrigger(RecalcTrigger,Trigger6M)),NA())</f>
        <v>4.2228142181586249E-3</v>
      </c>
      <c r="M253" s="146">
        <f>IFERROR(_xll.qlIndexFixing(Index1Y,$H253,TRUE,_xll.ohTrigger(RecalcTrigger,Trigger1Y)),NA())</f>
        <v>6.4909104028594289E-3</v>
      </c>
      <c r="N253" s="145">
        <f>IFERROR(_xll.qlIndexFixing(ONIndex1M,I253,TRUE,_xll.ohTrigger(RecalcTrigger,Trigger1M)),NA())</f>
        <v>1.5418347480111727E-3</v>
      </c>
      <c r="O253" s="44">
        <f>IFERROR(_xll.qlIndexFixing(ONIndex3M,I253,TRUE,_xll.ohTrigger(RecalcTrigger,Trigger3M)),NA())</f>
        <v>2.5263632809391368E-3</v>
      </c>
      <c r="P253" s="44">
        <f>IFERROR(_xll.qlIndexFixing(ONIndex6M,I253,TRUE,_xll.ohTrigger(RecalcTrigger,Trigger6M)),NA())</f>
        <v>3.5504175518086267E-3</v>
      </c>
      <c r="Q253" s="146">
        <f>IFERROR(_xll.qlIndexFixing(ONIndex1Y,I253,TRUE,_xll.ohTrigger(RecalcTrigger,Trigger1Y)),NA())</f>
        <v>2.8791055255639186E-3</v>
      </c>
    </row>
    <row r="254" spans="2:17" x14ac:dyDescent="0.2">
      <c r="B254" s="39" t="s">
        <v>17</v>
      </c>
      <c r="D254" s="42">
        <f>_xll.qlCalendarAdvance(Calendar,$D253,B254,"f",FALSE)</f>
        <v>42916</v>
      </c>
      <c r="E254" s="140">
        <f>_xll.qlInterestRateIndexValueDate(IndexON,D254)</f>
        <v>42916</v>
      </c>
      <c r="F254" s="156">
        <f>IFERROR(_xll.qlIndexFixing(IndexON,D254,TRUE,_xll.ohTrigger(RecalcTrigger,TriggerON)),NA())</f>
        <v>7.869773572610762E-4</v>
      </c>
      <c r="H254" s="42">
        <f>_xll.qlCalendarAdvance(Calendar,$H253,B254,"f",FALSE)</f>
        <v>42916</v>
      </c>
      <c r="I254" s="140">
        <f>_xll.qlInterestRateIndexValueDate(Index1M,$H254)</f>
        <v>42916</v>
      </c>
      <c r="J254" s="145">
        <f>IFERROR(_xll.qlIndexFixing(Index1M,$H254,TRUE,_xll.ohTrigger(RecalcTrigger,Trigger1M)),NA())</f>
        <v>1.5540056328048587E-3</v>
      </c>
      <c r="K254" s="44">
        <f>IFERROR(_xll.qlIndexFixing(Index3M,H254,TRUE,_xll.ohTrigger(RecalcTrigger,Trigger3M)),NA())</f>
        <v>2.5282015592469902E-3</v>
      </c>
      <c r="L254" s="44">
        <f>IFERROR(_xll.qlIndexFixing(Index6M,$H254,TRUE,_xll.ohTrigger(RecalcTrigger,Trigger6M)),NA())</f>
        <v>4.2264675937621239E-3</v>
      </c>
      <c r="M254" s="146">
        <f>IFERROR(_xll.qlIndexFixing(Index1Y,$H254,TRUE,_xll.ohTrigger(RecalcTrigger,Trigger1Y)),NA())</f>
        <v>6.5007816658229581E-3</v>
      </c>
      <c r="N254" s="145">
        <f>IFERROR(_xll.qlIndexFixing(ONIndex1M,I254,TRUE,_xll.ohTrigger(RecalcTrigger,Trigger1M)),NA())</f>
        <v>1.5434875184938692E-3</v>
      </c>
      <c r="O254" s="44">
        <f>IFERROR(_xll.qlIndexFixing(ONIndex3M,I254,TRUE,_xll.ohTrigger(RecalcTrigger,Trigger3M)),NA())</f>
        <v>2.5255288984020003E-3</v>
      </c>
      <c r="P254" s="44">
        <f>IFERROR(_xll.qlIndexFixing(ONIndex6M,I254,TRUE,_xll.ohTrigger(RecalcTrigger,Trigger6M)),NA())</f>
        <v>3.6174844305962113E-3</v>
      </c>
      <c r="Q254" s="146">
        <f>IFERROR(_xll.qlIndexFixing(ONIndex1Y,I254,TRUE,_xll.ohTrigger(RecalcTrigger,Trigger1Y)),NA())</f>
        <v>1.9039561169760986E-3</v>
      </c>
    </row>
    <row r="255" spans="2:17" x14ac:dyDescent="0.2">
      <c r="B255" s="39" t="s">
        <v>17</v>
      </c>
      <c r="D255" s="42">
        <f>_xll.qlCalendarAdvance(Calendar,$D254,B255,"f",FALSE)</f>
        <v>42919</v>
      </c>
      <c r="E255" s="140">
        <f>_xll.qlInterestRateIndexValueDate(IndexON,D255)</f>
        <v>42919</v>
      </c>
      <c r="F255" s="156">
        <f>IFERROR(_xll.qlIndexFixing(IndexON,D255,TRUE,_xll.ohTrigger(RecalcTrigger,TriggerON)),NA())</f>
        <v>7.8715332826884143E-4</v>
      </c>
      <c r="H255" s="42">
        <f>_xll.qlCalendarAdvance(Calendar,$H254,B255,"f",FALSE)</f>
        <v>42919</v>
      </c>
      <c r="I255" s="140">
        <f>_xll.qlInterestRateIndexValueDate(Index1M,$H255)</f>
        <v>42919</v>
      </c>
      <c r="J255" s="145">
        <f>IFERROR(_xll.qlIndexFixing(Index1M,$H255,TRUE,_xll.ohTrigger(RecalcTrigger,Trigger1M)),NA())</f>
        <v>1.5562557326621201E-3</v>
      </c>
      <c r="K255" s="44">
        <f>IFERROR(_xll.qlIndexFixing(Index3M,H255,TRUE,_xll.ohTrigger(RecalcTrigger,Trigger3M)),NA())</f>
        <v>2.5292831859249302E-3</v>
      </c>
      <c r="L255" s="44">
        <f>IFERROR(_xll.qlIndexFixing(Index6M,$H255,TRUE,_xll.ohTrigger(RecalcTrigger,Trigger6M)),NA())</f>
        <v>4.2205170937079511E-3</v>
      </c>
      <c r="M255" s="146">
        <f>IFERROR(_xll.qlIndexFixing(Index1Y,$H255,TRUE,_xll.ohTrigger(RecalcTrigger,Trigger1Y)),NA())</f>
        <v>6.5245965496256719E-3</v>
      </c>
      <c r="N255" s="145">
        <f>IFERROR(_xll.qlIndexFixing(ONIndex1M,I255,TRUE,_xll.ohTrigger(RecalcTrigger,Trigger1M)),NA())</f>
        <v>1.5450498936830925E-3</v>
      </c>
      <c r="O255" s="44">
        <f>IFERROR(_xll.qlIndexFixing(ONIndex3M,I255,TRUE,_xll.ohTrigger(RecalcTrigger,Trigger3M)),NA())</f>
        <v>2.5247106166270683E-3</v>
      </c>
      <c r="P255" s="44">
        <f>IFERROR(_xll.qlIndexFixing(ONIndex6M,I255,TRUE,_xll.ohTrigger(RecalcTrigger,Trigger6M)),NA())</f>
        <v>3.6899819463453998E-3</v>
      </c>
      <c r="Q255" s="146">
        <f>IFERROR(_xll.qlIndexFixing(ONIndex1Y,I255,TRUE,_xll.ohTrigger(RecalcTrigger,Trigger1Y)),NA())</f>
        <v>8.5285712837279704E-4</v>
      </c>
    </row>
    <row r="256" spans="2:17" x14ac:dyDescent="0.2">
      <c r="B256" s="39" t="s">
        <v>17</v>
      </c>
      <c r="D256" s="42">
        <f>_xll.qlCalendarAdvance(Calendar,$D255,B256,"f",FALSE)</f>
        <v>42920</v>
      </c>
      <c r="E256" s="140">
        <f>_xll.qlInterestRateIndexValueDate(IndexON,D256)</f>
        <v>42920</v>
      </c>
      <c r="F256" s="156">
        <f>IFERROR(_xll.qlIndexFixing(IndexON,D256,TRUE,_xll.ohTrigger(RecalcTrigger,TriggerON)),NA())</f>
        <v>7.8677315224151556E-4</v>
      </c>
      <c r="H256" s="42">
        <f>_xll.qlCalendarAdvance(Calendar,$H255,B256,"f",FALSE)</f>
        <v>42920</v>
      </c>
      <c r="I256" s="140">
        <f>_xll.qlInterestRateIndexValueDate(Index1M,$H256)</f>
        <v>42920</v>
      </c>
      <c r="J256" s="145">
        <f>IFERROR(_xll.qlIndexFixing(Index1M,$H256,TRUE,_xll.ohTrigger(RecalcTrigger,Trigger1M)),NA())</f>
        <v>1.5570051418740826E-3</v>
      </c>
      <c r="K256" s="44">
        <f>IFERROR(_xll.qlIndexFixing(Index3M,H256,TRUE,_xll.ohTrigger(RecalcTrigger,Trigger3M)),NA())</f>
        <v>2.5295856413659491E-3</v>
      </c>
      <c r="L256" s="44">
        <f>IFERROR(_xll.qlIndexFixing(Index6M,$H256,TRUE,_xll.ohTrigger(RecalcTrigger,Trigger6M)),NA())</f>
        <v>4.2203449353158864E-3</v>
      </c>
      <c r="M256" s="146">
        <f>IFERROR(_xll.qlIndexFixing(Index1Y,$H256,TRUE,_xll.ohTrigger(RecalcTrigger,Trigger1Y)),NA())</f>
        <v>6.536531884582919E-3</v>
      </c>
      <c r="N256" s="145">
        <f>IFERROR(_xll.qlIndexFixing(ONIndex1M,I256,TRUE,_xll.ohTrigger(RecalcTrigger,Trigger1M)),NA())</f>
        <v>1.5457956741027346E-3</v>
      </c>
      <c r="O256" s="44">
        <f>IFERROR(_xll.qlIndexFixing(ONIndex3M,I256,TRUE,_xll.ohTrigger(RecalcTrigger,Trigger3M)),NA())</f>
        <v>2.5243357380277942E-3</v>
      </c>
      <c r="P256" s="44">
        <f>IFERROR(_xll.qlIndexFixing(ONIndex6M,I256,TRUE,_xll.ohTrigger(RecalcTrigger,Trigger6M)),NA())</f>
        <v>3.7289998003120495E-3</v>
      </c>
      <c r="Q256" s="146">
        <f>IFERROR(_xll.qlIndexFixing(ONIndex1Y,I256,TRUE,_xll.ohTrigger(RecalcTrigger,Trigger1Y)),NA())</f>
        <v>2.8934763452337364E-4</v>
      </c>
    </row>
    <row r="257" spans="2:17" x14ac:dyDescent="0.2">
      <c r="B257" s="39" t="s">
        <v>17</v>
      </c>
      <c r="D257" s="42">
        <f>_xll.qlCalendarAdvance(Calendar,$D256,B257,"f",FALSE)</f>
        <v>42921</v>
      </c>
      <c r="E257" s="140">
        <f>_xll.qlInterestRateIndexValueDate(IndexON,D257)</f>
        <v>42921</v>
      </c>
      <c r="F257" s="156">
        <f>IFERROR(_xll.qlIndexFixing(IndexON,D257,TRUE,_xll.ohTrigger(RecalcTrigger,TriggerON)),NA())</f>
        <v>7.8615925065417258E-4</v>
      </c>
      <c r="H257" s="42">
        <f>_xll.qlCalendarAdvance(Calendar,$H256,B257,"f",FALSE)</f>
        <v>42921</v>
      </c>
      <c r="I257" s="140">
        <f>_xll.qlInterestRateIndexValueDate(Index1M,$H257)</f>
        <v>42921</v>
      </c>
      <c r="J257" s="145">
        <f>IFERROR(_xll.qlIndexFixing(Index1M,$H257,TRUE,_xll.ohTrigger(RecalcTrigger,Trigger1M)),NA())</f>
        <v>1.5585242190410938E-3</v>
      </c>
      <c r="K257" s="44">
        <f>IFERROR(_xll.qlIndexFixing(Index3M,H257,TRUE,_xll.ohTrigger(RecalcTrigger,Trigger3M)),NA())</f>
        <v>2.5299001450061207E-3</v>
      </c>
      <c r="L257" s="44">
        <f>IFERROR(_xll.qlIndexFixing(Index6M,$H257,TRUE,_xll.ohTrigger(RecalcTrigger,Trigger6M)),NA())</f>
        <v>4.2200000000015168E-3</v>
      </c>
      <c r="M257" s="146">
        <f>IFERROR(_xll.qlIndexFixing(Index1Y,$H257,TRUE,_xll.ohTrigger(RecalcTrigger,Trigger1Y)),NA())</f>
        <v>6.5500000000033864E-3</v>
      </c>
      <c r="N257" s="145">
        <f>IFERROR(_xll.qlIndexFixing(ONIndex1M,I257,TRUE,_xll.ohTrigger(RecalcTrigger,Trigger1M)),NA())</f>
        <v>1.5465224262334321E-3</v>
      </c>
      <c r="O257" s="44">
        <f>IFERROR(_xll.qlIndexFixing(ONIndex3M,I257,TRUE,_xll.ohTrigger(RecalcTrigger,Trigger3M)),NA())</f>
        <v>2.5239761744200173E-3</v>
      </c>
      <c r="P257" s="44">
        <f>IFERROR(_xll.qlIndexFixing(ONIndex6M,I257,TRUE,_xll.ohTrigger(RecalcTrigger,Trigger6M)),NA())</f>
        <v>3.7692742318817807E-3</v>
      </c>
      <c r="Q257" s="146">
        <f>IFERROR(_xll.qlIndexFixing(ONIndex1Y,I257,TRUE,_xll.ohTrigger(RecalcTrigger,Trigger1Y)),NA())</f>
        <v>-4.6505461340273779E-4</v>
      </c>
    </row>
    <row r="258" spans="2:17" x14ac:dyDescent="0.2">
      <c r="B258" s="39" t="s">
        <v>17</v>
      </c>
      <c r="D258" s="42">
        <f>_xll.qlCalendarAdvance(Calendar,$D257,B258,"f",FALSE)</f>
        <v>42922</v>
      </c>
      <c r="E258" s="140">
        <f>_xll.qlInterestRateIndexValueDate(IndexON,D258)</f>
        <v>42922</v>
      </c>
      <c r="F258" s="156">
        <f>IFERROR(_xll.qlIndexFixing(IndexON,D258,TRUE,_xll.ohTrigger(RecalcTrigger,TriggerON)),NA())</f>
        <v>7.8550234493768301E-4</v>
      </c>
      <c r="H258" s="42">
        <f>_xll.qlCalendarAdvance(Calendar,$H257,B258,"f",FALSE)</f>
        <v>42922</v>
      </c>
      <c r="I258" s="140">
        <f>_xll.qlInterestRateIndexValueDate(Index1M,$H258)</f>
        <v>42922</v>
      </c>
      <c r="J258" s="145">
        <f>IFERROR(_xll.qlIndexFixing(Index1M,$H258,TRUE,_xll.ohTrigger(RecalcTrigger,Trigger1M)),NA())</f>
        <v>1.5588926699641389E-3</v>
      </c>
      <c r="K258" s="44">
        <f>IFERROR(_xll.qlIndexFixing(Index3M,H258,TRUE,_xll.ohTrigger(RecalcTrigger,Trigger3M)),NA())</f>
        <v>2.5302264448108934E-3</v>
      </c>
      <c r="L258" s="44">
        <f>IFERROR(_xll.qlIndexFixing(Index6M,$H258,TRUE,_xll.ohTrigger(RecalcTrigger,Trigger6M)),NA())</f>
        <v>4.2138106323035664E-3</v>
      </c>
      <c r="M258" s="146">
        <f>IFERROR(_xll.qlIndexFixing(Index1Y,$H258,TRUE,_xll.ohTrigger(RecalcTrigger,Trigger1Y)),NA())</f>
        <v>6.5655280501653035E-3</v>
      </c>
      <c r="N258" s="145">
        <f>IFERROR(_xll.qlIndexFixing(ONIndex1M,I258,TRUE,_xll.ohTrigger(RecalcTrigger,Trigger1M)),NA())</f>
        <v>1.5472468465815847E-3</v>
      </c>
      <c r="O258" s="44">
        <f>IFERROR(_xll.qlIndexFixing(ONIndex3M,I258,TRUE,_xll.ohTrigger(RecalcTrigger,Trigger3M)),NA())</f>
        <v>2.5236319258037376E-3</v>
      </c>
      <c r="P258" s="44">
        <f>IFERROR(_xll.qlIndexFixing(ONIndex6M,I258,TRUE,_xll.ohTrigger(RecalcTrigger,Trigger6M)),NA())</f>
        <v>3.8092287394175806E-3</v>
      </c>
      <c r="Q258" s="146">
        <f>IFERROR(_xll.qlIndexFixing(ONIndex1Y,I258,TRUE,_xll.ohTrigger(RecalcTrigger,Trigger1Y)),NA())</f>
        <v>-1.3549727279432711E-3</v>
      </c>
    </row>
    <row r="259" spans="2:17" x14ac:dyDescent="0.2">
      <c r="B259" s="39" t="s">
        <v>17</v>
      </c>
      <c r="D259" s="42">
        <f>_xll.qlCalendarAdvance(Calendar,$D258,B259,"f",FALSE)</f>
        <v>42923</v>
      </c>
      <c r="E259" s="140">
        <f>_xll.qlInterestRateIndexValueDate(IndexON,D259)</f>
        <v>42923</v>
      </c>
      <c r="F259" s="156">
        <f>IFERROR(_xll.qlIndexFixing(IndexON,D259,TRUE,_xll.ohTrigger(RecalcTrigger,TriggerON)),NA())</f>
        <v>7.8420580554775898E-4</v>
      </c>
      <c r="H259" s="42">
        <f>_xll.qlCalendarAdvance(Calendar,$H258,B259,"f",FALSE)</f>
        <v>42923</v>
      </c>
      <c r="I259" s="140">
        <f>_xll.qlInterestRateIndexValueDate(Index1M,$H259)</f>
        <v>42923</v>
      </c>
      <c r="J259" s="145">
        <f>IFERROR(_xll.qlIndexFixing(Index1M,$H259,TRUE,_xll.ohTrigger(RecalcTrigger,Trigger1M)),NA())</f>
        <v>1.5592617319253536E-3</v>
      </c>
      <c r="K259" s="44">
        <f>IFERROR(_xll.qlIndexFixing(Index3M,H259,TRUE,_xll.ohTrigger(RecalcTrigger,Trigger3M)),NA())</f>
        <v>2.5311351141861179E-3</v>
      </c>
      <c r="L259" s="44">
        <f>IFERROR(_xll.qlIndexFixing(Index6M,$H259,TRUE,_xll.ohTrigger(RecalcTrigger,Trigger6M)),NA())</f>
        <v>4.215953562737902E-3</v>
      </c>
      <c r="M259" s="146">
        <f>IFERROR(_xll.qlIndexFixing(Index1Y,$H259,TRUE,_xll.ohTrigger(RecalcTrigger,Trigger1Y)),NA())</f>
        <v>6.5758487855545472E-3</v>
      </c>
      <c r="N259" s="145">
        <f>IFERROR(_xll.qlIndexFixing(ONIndex1M,I259,TRUE,_xll.ohTrigger(RecalcTrigger,Trigger1M)),NA())</f>
        <v>1.5487083995761413E-3</v>
      </c>
      <c r="O259" s="44">
        <f>IFERROR(_xll.qlIndexFixing(ONIndex3M,I259,TRUE,_xll.ohTrigger(RecalcTrigger,Trigger3M)),NA())</f>
        <v>2.5230119182436304E-3</v>
      </c>
      <c r="P259" s="44">
        <f>IFERROR(_xll.qlIndexFixing(ONIndex6M,I259,TRUE,_xll.ohTrigger(RecalcTrigger,Trigger6M)),NA())</f>
        <v>3.8867989758402856E-3</v>
      </c>
      <c r="Q259" s="146">
        <f>IFERROR(_xll.qlIndexFixing(ONIndex1Y,I259,TRUE,_xll.ohTrigger(RecalcTrigger,Trigger1Y)),NA())</f>
        <v>-2.9338331060333829E-3</v>
      </c>
    </row>
    <row r="260" spans="2:17" x14ac:dyDescent="0.2">
      <c r="B260" s="39" t="s">
        <v>17</v>
      </c>
      <c r="D260" s="42">
        <f>_xll.qlCalendarAdvance(Calendar,$D259,B260,"f",FALSE)</f>
        <v>42926</v>
      </c>
      <c r="E260" s="140">
        <f>_xll.qlInterestRateIndexValueDate(IndexON,D260)</f>
        <v>42926</v>
      </c>
      <c r="F260" s="156">
        <f>IFERROR(_xll.qlIndexFixing(IndexON,D260,TRUE,_xll.ohTrigger(RecalcTrigger,TriggerON)),NA())</f>
        <v>7.8292148374958792E-4</v>
      </c>
      <c r="H260" s="42">
        <f>_xll.qlCalendarAdvance(Calendar,$H259,B260,"f",FALSE)</f>
        <v>42926</v>
      </c>
      <c r="I260" s="140">
        <f>_xll.qlInterestRateIndexValueDate(Index1M,$H260)</f>
        <v>42926</v>
      </c>
      <c r="J260" s="145">
        <f>IFERROR(_xll.qlIndexFixing(Index1M,$H260,TRUE,_xll.ohTrigger(RecalcTrigger,Trigger1M)),NA())</f>
        <v>1.5615347709467676E-3</v>
      </c>
      <c r="K260" s="44">
        <f>IFERROR(_xll.qlIndexFixing(Index3M,H260,TRUE,_xll.ohTrigger(RecalcTrigger,Trigger3M)),NA())</f>
        <v>2.5316445650148895E-3</v>
      </c>
      <c r="L260" s="44">
        <f>IFERROR(_xll.qlIndexFixing(Index6M,$H260,TRUE,_xll.ohTrigger(RecalcTrigger,Trigger6M)),NA())</f>
        <v>4.2156603903591395E-3</v>
      </c>
      <c r="M260" s="146">
        <f>IFERROR(_xll.qlIndexFixing(Index1Y,$H260,TRUE,_xll.ohTrigger(RecalcTrigger,Trigger1Y)),NA())</f>
        <v>6.6503204963432871E-3</v>
      </c>
      <c r="N260" s="145">
        <f>IFERROR(_xll.qlIndexFixing(ONIndex1M,I260,TRUE,_xll.ohTrigger(RecalcTrigger,Trigger1M)),NA())</f>
        <v>1.5501629513337001E-3</v>
      </c>
      <c r="O260" s="44">
        <f>IFERROR(_xll.qlIndexFixing(ONIndex3M,I260,TRUE,_xll.ohTrigger(RecalcTrigger,Trigger3M)),NA())</f>
        <v>2.5224080810914984E-3</v>
      </c>
      <c r="P260" s="44">
        <f>IFERROR(_xll.qlIndexFixing(ONIndex6M,I260,TRUE,_xll.ohTrigger(RecalcTrigger,Trigger6M)),NA())</f>
        <v>3.9619062699014496E-3</v>
      </c>
      <c r="Q260" s="146">
        <f>IFERROR(_xll.qlIndexFixing(ONIndex1Y,I260,TRUE,_xll.ohTrigger(RecalcTrigger,Trigger1Y)),NA())</f>
        <v>-4.311788817620843E-3</v>
      </c>
    </row>
    <row r="261" spans="2:17" x14ac:dyDescent="0.2">
      <c r="B261" s="39" t="s">
        <v>17</v>
      </c>
      <c r="D261" s="42">
        <f>_xll.qlCalendarAdvance(Calendar,$D260,B261,"f",FALSE)</f>
        <v>42927</v>
      </c>
      <c r="E261" s="140">
        <f>_xll.qlInterestRateIndexValueDate(IndexON,D261)</f>
        <v>42927</v>
      </c>
      <c r="F261" s="156">
        <f>IFERROR(_xll.qlIndexFixing(IndexON,D261,TRUE,_xll.ohTrigger(RecalcTrigger,TriggerON)),NA())</f>
        <v>7.8228795891255309E-4</v>
      </c>
      <c r="H261" s="42">
        <f>_xll.qlCalendarAdvance(Calendar,$H260,B261,"f",FALSE)</f>
        <v>42927</v>
      </c>
      <c r="I261" s="140">
        <f>_xll.qlInterestRateIndexValueDate(Index1M,$H261)</f>
        <v>42927</v>
      </c>
      <c r="J261" s="145">
        <f>IFERROR(_xll.qlIndexFixing(Index1M,$H261,TRUE,_xll.ohTrigger(RecalcTrigger,Trigger1M)),NA())</f>
        <v>1.5622961358733921E-3</v>
      </c>
      <c r="K261" s="44">
        <f>IFERROR(_xll.qlIndexFixing(Index3M,H261,TRUE,_xll.ohTrigger(RecalcTrigger,Trigger3M)),NA())</f>
        <v>2.5320260651463988E-3</v>
      </c>
      <c r="L261" s="44">
        <f>IFERROR(_xll.qlIndexFixing(Index6M,$H261,TRUE,_xll.ohTrigger(RecalcTrigger,Trigger6M)),NA())</f>
        <v>4.2142934568207505E-3</v>
      </c>
      <c r="M261" s="146">
        <f>IFERROR(_xll.qlIndexFixing(Index1Y,$H261,TRUE,_xll.ohTrigger(RecalcTrigger,Trigger1Y)),NA())</f>
        <v>6.6763587758027487E-3</v>
      </c>
      <c r="N261" s="145">
        <f>IFERROR(_xll.qlIndexFixing(ONIndex1M,I261,TRUE,_xll.ohTrigger(RecalcTrigger,Trigger1M)),NA())</f>
        <v>1.5508965834021282E-3</v>
      </c>
      <c r="O261" s="44">
        <f>IFERROR(_xll.qlIndexFixing(ONIndex3M,I261,TRUE,_xll.ohTrigger(RecalcTrigger,Trigger3M)),NA())</f>
        <v>2.5221404073516585E-3</v>
      </c>
      <c r="P261" s="44">
        <f>IFERROR(_xll.qlIndexFixing(ONIndex6M,I261,TRUE,_xll.ohTrigger(RecalcTrigger,Trigger6M)),NA())</f>
        <v>3.9982905264324131E-3</v>
      </c>
      <c r="Q261" s="146">
        <f>IFERROR(_xll.qlIndexFixing(ONIndex1Y,I261,TRUE,_xll.ohTrigger(RecalcTrigger,Trigger1Y)),NA())</f>
        <v>-4.9002805792408566E-3</v>
      </c>
    </row>
    <row r="262" spans="2:17" x14ac:dyDescent="0.2">
      <c r="B262" s="39" t="s">
        <v>17</v>
      </c>
      <c r="D262" s="42">
        <f>_xll.qlCalendarAdvance(Calendar,$D261,B262,"f",FALSE)</f>
        <v>42928</v>
      </c>
      <c r="E262" s="140">
        <f>_xll.qlInterestRateIndexValueDate(IndexON,D262)</f>
        <v>42928</v>
      </c>
      <c r="F262" s="156">
        <f>IFERROR(_xll.qlIndexFixing(IndexON,D262,TRUE,_xll.ohTrigger(RecalcTrigger,TriggerON)),NA())</f>
        <v>7.8165911028382773E-4</v>
      </c>
      <c r="H262" s="42">
        <f>_xll.qlCalendarAdvance(Calendar,$H261,B262,"f",FALSE)</f>
        <v>42928</v>
      </c>
      <c r="I262" s="140">
        <f>_xll.qlInterestRateIndexValueDate(Index1M,$H262)</f>
        <v>42928</v>
      </c>
      <c r="J262" s="145">
        <f>IFERROR(_xll.qlIndexFixing(Index1M,$H262,TRUE,_xll.ohTrigger(RecalcTrigger,Trigger1M)),NA())</f>
        <v>1.5638409206303158E-3</v>
      </c>
      <c r="K262" s="44">
        <f>IFERROR(_xll.qlIndexFixing(Index3M,H262,TRUE,_xll.ohTrigger(RecalcTrigger,Trigger3M)),NA())</f>
        <v>2.5324178492431219E-3</v>
      </c>
      <c r="L262" s="44">
        <f>IFERROR(_xll.qlIndexFixing(Index6M,$H262,TRUE,_xll.ohTrigger(RecalcTrigger,Trigger6M)),NA())</f>
        <v>4.2127687743728406E-3</v>
      </c>
      <c r="M262" s="146">
        <f>IFERROR(_xll.qlIndexFixing(Index1Y,$H262,TRUE,_xll.ohTrigger(RecalcTrigger,Trigger1Y)),NA())</f>
        <v>6.7040011531205312E-3</v>
      </c>
      <c r="N262" s="145">
        <f>IFERROR(_xll.qlIndexFixing(ONIndex1M,I262,TRUE,_xll.ohTrigger(RecalcTrigger,Trigger1M)),NA())</f>
        <v>1.5516320578146114E-3</v>
      </c>
      <c r="O262" s="44">
        <f>IFERROR(_xll.qlIndexFixing(ONIndex3M,I262,TRUE,_xll.ohTrigger(RecalcTrigger,Trigger3M)),NA())</f>
        <v>2.521888048684362E-3</v>
      </c>
      <c r="P262" s="44">
        <f>IFERROR(_xll.qlIndexFixing(ONIndex6M,I262,TRUE,_xll.ohTrigger(RecalcTrigger,Trigger6M)),NA())</f>
        <v>4.0339607321626669E-3</v>
      </c>
      <c r="Q262" s="146">
        <f>IFERROR(_xll.qlIndexFixing(ONIndex1Y,I262,TRUE,_xll.ohTrigger(RecalcTrigger,Trigger1Y)),NA())</f>
        <v>-5.4284880645444344E-3</v>
      </c>
    </row>
    <row r="263" spans="2:17" x14ac:dyDescent="0.2">
      <c r="B263" s="39" t="s">
        <v>17</v>
      </c>
      <c r="D263" s="42">
        <f>_xll.qlCalendarAdvance(Calendar,$D262,B263,"f",FALSE)</f>
        <v>42929</v>
      </c>
      <c r="E263" s="140">
        <f>_xll.qlInterestRateIndexValueDate(IndexON,D263)</f>
        <v>42929</v>
      </c>
      <c r="F263" s="156">
        <f>IFERROR(_xll.qlIndexFixing(IndexON,D263,TRUE,_xll.ohTrigger(RecalcTrigger,TriggerON)),NA())</f>
        <v>7.8103493786341183E-4</v>
      </c>
      <c r="H263" s="42">
        <f>_xll.qlCalendarAdvance(Calendar,$H262,B263,"f",FALSE)</f>
        <v>42929</v>
      </c>
      <c r="I263" s="140">
        <f>_xll.qlInterestRateIndexValueDate(Index1M,$H263)</f>
        <v>42929</v>
      </c>
      <c r="J263" s="145">
        <f>IFERROR(_xll.qlIndexFixing(Index1M,$H263,TRUE,_xll.ohTrigger(RecalcTrigger,Trigger1M)),NA())</f>
        <v>1.5642157980372273E-3</v>
      </c>
      <c r="K263" s="44">
        <f>IFERROR(_xll.qlIndexFixing(Index3M,H263,TRUE,_xll.ohTrigger(RecalcTrigger,Trigger3M)),NA())</f>
        <v>2.5328196652713861E-3</v>
      </c>
      <c r="L263" s="44">
        <f>IFERROR(_xll.qlIndexFixing(Index6M,$H263,TRUE,_xll.ohTrigger(RecalcTrigger,Trigger6M)),NA())</f>
        <v>4.2060747404736049E-3</v>
      </c>
      <c r="M263" s="146">
        <f>IFERROR(_xll.qlIndexFixing(Index1Y,$H263,TRUE,_xll.ohTrigger(RecalcTrigger,Trigger1Y)),NA())</f>
        <v>6.7330816291235607E-3</v>
      </c>
      <c r="N263" s="145">
        <f>IFERROR(_xll.qlIndexFixing(ONIndex1M,I263,TRUE,_xll.ohTrigger(RecalcTrigger,Trigger1M)),NA())</f>
        <v>1.5523693745711498E-3</v>
      </c>
      <c r="O263" s="44">
        <f>IFERROR(_xll.qlIndexFixing(ONIndex3M,I263,TRUE,_xll.ohTrigger(RecalcTrigger,Trigger3M)),NA())</f>
        <v>2.5216510049275165E-3</v>
      </c>
      <c r="P263" s="44">
        <f>IFERROR(_xll.qlIndexFixing(ONIndex6M,I263,TRUE,_xll.ohTrigger(RecalcTrigger,Trigger6M)),NA())</f>
        <v>4.0689168868490722E-3</v>
      </c>
      <c r="Q263" s="146">
        <f>IFERROR(_xll.qlIndexFixing(ONIndex1Y,I263,TRUE,_xll.ohTrigger(RecalcTrigger,Trigger1Y)),NA())</f>
        <v>-5.8964115352705404E-3</v>
      </c>
    </row>
    <row r="264" spans="2:17" x14ac:dyDescent="0.2">
      <c r="B264" s="39" t="s">
        <v>17</v>
      </c>
      <c r="D264" s="42">
        <f>_xll.qlCalendarAdvance(Calendar,$D263,B264,"f",FALSE)</f>
        <v>42930</v>
      </c>
      <c r="E264" s="140">
        <f>_xll.qlInterestRateIndexValueDate(IndexON,D264)</f>
        <v>42930</v>
      </c>
      <c r="F264" s="156">
        <f>IFERROR(_xll.qlIndexFixing(IndexON,D264,TRUE,_xll.ohTrigger(RecalcTrigger,TriggerON)),NA())</f>
        <v>7.7980384628991339E-4</v>
      </c>
      <c r="H264" s="42">
        <f>_xll.qlCalendarAdvance(Calendar,$H263,B264,"f",FALSE)</f>
        <v>42930</v>
      </c>
      <c r="I264" s="140">
        <f>_xll.qlInterestRateIndexValueDate(Index1M,$H264)</f>
        <v>42930</v>
      </c>
      <c r="J264" s="145">
        <f>IFERROR(_xll.qlIndexFixing(Index1M,$H264,TRUE,_xll.ohTrigger(RecalcTrigger,Trigger1M)),NA())</f>
        <v>1.5645912864195677E-3</v>
      </c>
      <c r="K264" s="44">
        <f>IFERROR(_xll.qlIndexFixing(Index3M,H264,TRUE,_xll.ohTrigger(RecalcTrigger,Trigger3M)),NA())</f>
        <v>2.5338458152424554E-3</v>
      </c>
      <c r="L264" s="44">
        <f>IFERROR(_xll.qlIndexFixing(Index6M,$H264,TRUE,_xll.ohTrigger(RecalcTrigger,Trigger6M)),NA())</f>
        <v>4.2067692384022476E-3</v>
      </c>
      <c r="M264" s="146">
        <f>IFERROR(_xll.qlIndexFixing(Index1Y,$H264,TRUE,_xll.ohTrigger(RecalcTrigger,Trigger1Y)),NA())</f>
        <v>6.7545438365426468E-3</v>
      </c>
      <c r="N264" s="145">
        <f>IFERROR(_xll.qlIndexFixing(ONIndex1M,I264,TRUE,_xll.ohTrigger(RecalcTrigger,Trigger1M)),NA())</f>
        <v>1.5538567640934384E-3</v>
      </c>
      <c r="O264" s="44">
        <f>IFERROR(_xll.qlIndexFixing(ONIndex3M,I264,TRUE,_xll.ohTrigger(RecalcTrigger,Trigger3M)),NA())</f>
        <v>2.5212453827723933E-3</v>
      </c>
      <c r="P264" s="44">
        <f>IFERROR(_xll.qlIndexFixing(ONIndex6M,I264,TRUE,_xll.ohTrigger(RecalcTrigger,Trigger6M)),NA())</f>
        <v>4.1364959013534541E-3</v>
      </c>
      <c r="Q264" s="146">
        <f>IFERROR(_xll.qlIndexFixing(ONIndex1Y,I264,TRUE,_xll.ohTrigger(RecalcTrigger,Trigger1Y)),NA())</f>
        <v>-6.6311924761436334E-3</v>
      </c>
    </row>
    <row r="265" spans="2:17" x14ac:dyDescent="0.2">
      <c r="B265" s="39" t="s">
        <v>17</v>
      </c>
      <c r="D265" s="42">
        <f>_xll.qlCalendarAdvance(Calendar,$D264,B265,"f",FALSE)</f>
        <v>42933</v>
      </c>
      <c r="E265" s="140">
        <f>_xll.qlInterestRateIndexValueDate(IndexON,D265)</f>
        <v>42933</v>
      </c>
      <c r="F265" s="156">
        <f>IFERROR(_xll.qlIndexFixing(IndexON,D265,TRUE,_xll.ohTrigger(RecalcTrigger,TriggerON)),NA())</f>
        <v>7.7858501002170399E-4</v>
      </c>
      <c r="H265" s="42">
        <f>_xll.qlCalendarAdvance(Calendar,$H264,B265,"f",FALSE)</f>
        <v>42933</v>
      </c>
      <c r="I265" s="140">
        <f>_xll.qlInterestRateIndexValueDate(Index1M,$H265)</f>
        <v>42933</v>
      </c>
      <c r="J265" s="145">
        <f>IFERROR(_xll.qlIndexFixing(Index1M,$H265,TRUE,_xll.ohTrigger(RecalcTrigger,Trigger1M)),NA())</f>
        <v>1.5669030206243476E-3</v>
      </c>
      <c r="K265" s="44">
        <f>IFERROR(_xll.qlIndexFixing(Index3M,H265,TRUE,_xll.ohTrigger(RecalcTrigger,Trigger3M)),NA())</f>
        <v>2.5345222080396389E-3</v>
      </c>
      <c r="L265" s="44">
        <f>IFERROR(_xll.qlIndexFixing(Index6M,$H265,TRUE,_xll.ohTrigger(RecalcTrigger,Trigger6M)),NA())</f>
        <v>4.2029079557325344E-3</v>
      </c>
      <c r="M265" s="146">
        <f>IFERROR(_xll.qlIndexFixing(Index1Y,$H265,TRUE,_xll.ohTrigger(RecalcTrigger,Trigger1Y)),NA())</f>
        <v>6.8604640529366101E-3</v>
      </c>
      <c r="N265" s="145">
        <f>IFERROR(_xll.qlIndexFixing(ONIndex1M,I265,TRUE,_xll.ohTrigger(RecalcTrigger,Trigger1M)),NA())</f>
        <v>1.5553370648757614E-3</v>
      </c>
      <c r="O265" s="44">
        <f>IFERROR(_xll.qlIndexFixing(ONIndex3M,I265,TRUE,_xll.ohTrigger(RecalcTrigger,Trigger3M)),NA())</f>
        <v>2.5208559798961527E-3</v>
      </c>
      <c r="P265" s="44">
        <f>IFERROR(_xll.qlIndexFixing(ONIndex6M,I265,TRUE,_xll.ohTrigger(RecalcTrigger,Trigger6M)),NA())</f>
        <v>4.2016009907797081E-3</v>
      </c>
      <c r="Q265" s="146">
        <f>IFERROR(_xll.qlIndexFixing(ONIndex1Y,I265,TRUE,_xll.ohTrigger(RecalcTrigger,Trigger1Y)),NA())</f>
        <v>-7.1652694608720369E-3</v>
      </c>
    </row>
    <row r="266" spans="2:17" x14ac:dyDescent="0.2">
      <c r="B266" s="39" t="s">
        <v>17</v>
      </c>
      <c r="D266" s="42">
        <f>_xll.qlCalendarAdvance(Calendar,$D265,B266,"f",FALSE)</f>
        <v>42934</v>
      </c>
      <c r="E266" s="140">
        <f>_xll.qlInterestRateIndexValueDate(IndexON,D266)</f>
        <v>42934</v>
      </c>
      <c r="F266" s="156">
        <f>IFERROR(_xll.qlIndexFixing(IndexON,D266,TRUE,_xll.ohTrigger(RecalcTrigger,TriggerON)),NA())</f>
        <v>7.7798421856178912E-4</v>
      </c>
      <c r="H266" s="42">
        <f>_xll.qlCalendarAdvance(Calendar,$H265,B266,"f",FALSE)</f>
        <v>42934</v>
      </c>
      <c r="I266" s="140">
        <f>_xll.qlInterestRateIndexValueDate(Index1M,$H266)</f>
        <v>42934</v>
      </c>
      <c r="J266" s="145">
        <f>IFERROR(_xll.qlIndexFixing(Index1M,$H266,TRUE,_xll.ohTrigger(RecalcTrigger,Trigger1M)),NA())</f>
        <v>1.5676772839515274E-3</v>
      </c>
      <c r="K266" s="44">
        <f>IFERROR(_xll.qlIndexFixing(Index3M,H266,TRUE,_xll.ohTrigger(RecalcTrigger,Trigger3M)),NA())</f>
        <v>2.5349704032275825E-3</v>
      </c>
      <c r="L266" s="44">
        <f>IFERROR(_xll.qlIndexFixing(Index6M,$H266,TRUE,_xll.ohTrigger(RecalcTrigger,Trigger6M)),NA())</f>
        <v>4.2005140764452961E-3</v>
      </c>
      <c r="M266" s="146">
        <f>IFERROR(_xll.qlIndexFixing(Index1Y,$H266,TRUE,_xll.ohTrigger(RecalcTrigger,Trigger1Y)),NA())</f>
        <v>6.8942445237178962E-3</v>
      </c>
      <c r="N266" s="145">
        <f>IFERROR(_xll.qlIndexFixing(ONIndex1M,I266,TRUE,_xll.ohTrigger(RecalcTrigger,Trigger1M)),NA())</f>
        <v>1.5560835933525752E-3</v>
      </c>
      <c r="O266" s="44">
        <f>IFERROR(_xll.qlIndexFixing(ONIndex3M,I266,TRUE,_xll.ohTrigger(RecalcTrigger,Trigger3M)),NA())</f>
        <v>2.520695511015747E-3</v>
      </c>
      <c r="P266" s="44">
        <f>IFERROR(_xll.qlIndexFixing(ONIndex6M,I266,TRUE,_xll.ohTrigger(RecalcTrigger,Trigger6M)),NA())</f>
        <v>4.2329868870860654E-3</v>
      </c>
      <c r="Q266" s="146">
        <f>IFERROR(_xll.qlIndexFixing(ONIndex1Y,I266,TRUE,_xll.ohTrigger(RecalcTrigger,Trigger1Y)),NA())</f>
        <v>-7.3317757389335103E-3</v>
      </c>
    </row>
    <row r="267" spans="2:17" x14ac:dyDescent="0.2">
      <c r="B267" s="39" t="s">
        <v>17</v>
      </c>
      <c r="D267" s="42">
        <f>_xll.qlCalendarAdvance(Calendar,$D266,B267,"f",FALSE)</f>
        <v>42935</v>
      </c>
      <c r="E267" s="140">
        <f>_xll.qlInterestRateIndexValueDate(IndexON,D267)</f>
        <v>42935</v>
      </c>
      <c r="F267" s="156">
        <f>IFERROR(_xll.qlIndexFixing(IndexON,D267,TRUE,_xll.ohTrigger(RecalcTrigger,TriggerON)),NA())</f>
        <v>7.7738810322913743E-4</v>
      </c>
      <c r="H267" s="42">
        <f>_xll.qlCalendarAdvance(Calendar,$H266,B267,"f",FALSE)</f>
        <v>42935</v>
      </c>
      <c r="I267" s="140">
        <f>_xll.qlInterestRateIndexValueDate(Index1M,$H267)</f>
        <v>42935</v>
      </c>
      <c r="J267" s="145">
        <f>IFERROR(_xll.qlIndexFixing(Index1M,$H267,TRUE,_xll.ohTrigger(RecalcTrigger,Trigger1M)),NA())</f>
        <v>1.5692479119293545E-3</v>
      </c>
      <c r="K267" s="44">
        <f>IFERROR(_xll.qlIndexFixing(Index3M,H267,TRUE,_xll.ohTrigger(RecalcTrigger,Trigger3M)),NA())</f>
        <v>2.5354271181476807E-3</v>
      </c>
      <c r="L267" s="44">
        <f>IFERROR(_xll.qlIndexFixing(Index6M,$H267,TRUE,_xll.ohTrigger(RecalcTrigger,Trigger6M)),NA())</f>
        <v>4.1979882139478392E-3</v>
      </c>
      <c r="M267" s="146">
        <f>IFERROR(_xll.qlIndexFixing(Index1Y,$H267,TRUE,_xll.ohTrigger(RecalcTrigger,Trigger1Y)),NA())</f>
        <v>6.9284667663538357E-3</v>
      </c>
      <c r="N267" s="145">
        <f>IFERROR(_xll.qlIndexFixing(ONIndex1M,I267,TRUE,_xll.ohTrigger(RecalcTrigger,Trigger1M)),NA())</f>
        <v>1.556831964173444E-3</v>
      </c>
      <c r="O267" s="44">
        <f>IFERROR(_xll.qlIndexFixing(ONIndex3M,I267,TRUE,_xll.ohTrigger(RecalcTrigger,Trigger3M)),NA())</f>
        <v>2.5205503572078847E-3</v>
      </c>
      <c r="P267" s="44">
        <f>IFERROR(_xll.qlIndexFixing(ONIndex6M,I267,TRUE,_xll.ohTrigger(RecalcTrigger,Trigger6M)),NA())</f>
        <v>4.2636587312139262E-3</v>
      </c>
      <c r="Q267" s="146">
        <f>IFERROR(_xll.qlIndexFixing(ONIndex1Y,I267,TRUE,_xll.ohTrigger(RecalcTrigger,Trigger1Y)),NA())</f>
        <v>-7.4379989453909889E-3</v>
      </c>
    </row>
    <row r="268" spans="2:17" x14ac:dyDescent="0.2">
      <c r="B268" s="39" t="s">
        <v>17</v>
      </c>
      <c r="D268" s="42">
        <f>_xll.qlCalendarAdvance(Calendar,$D267,B268,"f",FALSE)</f>
        <v>42936</v>
      </c>
      <c r="E268" s="140">
        <f>_xll.qlInterestRateIndexValueDate(IndexON,D268)</f>
        <v>42936</v>
      </c>
      <c r="F268" s="156">
        <f>IFERROR(_xll.qlIndexFixing(IndexON,D268,TRUE,_xll.ohTrigger(RecalcTrigger,TriggerON)),NA())</f>
        <v>7.767966641047952E-4</v>
      </c>
      <c r="H268" s="42">
        <f>_xll.qlCalendarAdvance(Calendar,$H267,B268,"f",FALSE)</f>
        <v>42936</v>
      </c>
      <c r="I268" s="140">
        <f>_xll.qlInterestRateIndexValueDate(Index1M,$H268)</f>
        <v>42936</v>
      </c>
      <c r="J268" s="145">
        <f>IFERROR(_xll.qlIndexFixing(Index1M,$H268,TRUE,_xll.ohTrigger(RecalcTrigger,Trigger1M)),NA())</f>
        <v>1.5696292153699262E-3</v>
      </c>
      <c r="K268" s="44">
        <f>IFERROR(_xll.qlIndexFixing(Index3M,H268,TRUE,_xll.ohTrigger(RecalcTrigger,Trigger3M)),NA())</f>
        <v>2.5358921007662609E-3</v>
      </c>
      <c r="L268" s="44">
        <f>IFERROR(_xll.qlIndexFixing(Index6M,$H268,TRUE,_xll.ohTrigger(RecalcTrigger,Trigger6M)),NA())</f>
        <v>4.1910287351513871E-3</v>
      </c>
      <c r="M268" s="146">
        <f>IFERROR(_xll.qlIndexFixing(Index1Y,$H268,TRUE,_xll.ohTrigger(RecalcTrigger,Trigger1Y)),NA())</f>
        <v>6.9629646565996239E-3</v>
      </c>
      <c r="N268" s="145">
        <f>IFERROR(_xll.qlIndexFixing(ONIndex1M,I268,TRUE,_xll.ohTrigger(RecalcTrigger,Trigger1M)),NA())</f>
        <v>1.557582177338368E-3</v>
      </c>
      <c r="O268" s="44">
        <f>IFERROR(_xll.qlIndexFixing(ONIndex3M,I268,TRUE,_xll.ohTrigger(RecalcTrigger,Trigger3M)),NA())</f>
        <v>2.5204205183915196E-3</v>
      </c>
      <c r="P268" s="44">
        <f>IFERROR(_xll.qlIndexFixing(ONIndex6M,I268,TRUE,_xll.ohTrigger(RecalcTrigger,Trigger6M)),NA())</f>
        <v>4.293616523001198E-3</v>
      </c>
      <c r="Q268" s="146">
        <f>IFERROR(_xll.qlIndexFixing(ONIndex1Y,I268,TRUE,_xll.ohTrigger(RecalcTrigger,Trigger1Y)),NA())</f>
        <v>-7.4839391329650784E-3</v>
      </c>
    </row>
    <row r="269" spans="2:17" x14ac:dyDescent="0.2">
      <c r="B269" s="39" t="s">
        <v>17</v>
      </c>
      <c r="D269" s="42">
        <f>_xll.qlCalendarAdvance(Calendar,$D268,B269,"f",FALSE)</f>
        <v>42937</v>
      </c>
      <c r="E269" s="140">
        <f>_xll.qlInterestRateIndexValueDate(IndexON,D269)</f>
        <v>42937</v>
      </c>
      <c r="F269" s="156">
        <f>IFERROR(_xll.qlIndexFixing(IndexON,D269,TRUE,_xll.ohTrigger(RecalcTrigger,TriggerON)),NA())</f>
        <v>7.7563102140132411E-4</v>
      </c>
      <c r="H269" s="42">
        <f>_xll.qlCalendarAdvance(Calendar,$H268,B269,"f",FALSE)</f>
        <v>42937</v>
      </c>
      <c r="I269" s="140">
        <f>_xll.qlInterestRateIndexValueDate(Index1M,$H269)</f>
        <v>42937</v>
      </c>
      <c r="J269" s="145">
        <f>IFERROR(_xll.qlIndexFixing(Index1M,$H269,TRUE,_xll.ohTrigger(RecalcTrigger,Trigger1M)),NA())</f>
        <v>1.570011129715056E-3</v>
      </c>
      <c r="K269" s="44">
        <f>IFERROR(_xll.qlIndexFixing(Index3M,H269,TRUE,_xll.ohTrigger(RecalcTrigger,Trigger3M)),NA())</f>
        <v>2.5370052575598577E-3</v>
      </c>
      <c r="L269" s="44">
        <f>IFERROR(_xll.qlIndexFixing(Index6M,$H269,TRUE,_xll.ohTrigger(RecalcTrigger,Trigger6M)),NA())</f>
        <v>4.1904249132049456E-3</v>
      </c>
      <c r="M269" s="146">
        <f>IFERROR(_xll.qlIndexFixing(Index1Y,$H269,TRUE,_xll.ohTrigger(RecalcTrigger,Trigger1Y)),NA())</f>
        <v>6.9871526613397676E-3</v>
      </c>
      <c r="N269" s="145">
        <f>IFERROR(_xll.qlIndexFixing(ONIndex1M,I269,TRUE,_xll.ohTrigger(RecalcTrigger,Trigger1M)),NA())</f>
        <v>1.5590954043609442E-3</v>
      </c>
      <c r="O269" s="44">
        <f>IFERROR(_xll.qlIndexFixing(ONIndex3M,I269,TRUE,_xll.ohTrigger(RecalcTrigger,Trigger3M)),NA())</f>
        <v>2.5202292919612739E-3</v>
      </c>
      <c r="P269" s="44">
        <f>IFERROR(_xll.qlIndexFixing(ONIndex6M,I269,TRUE,_xll.ohTrigger(RecalcTrigger,Trigger6M)),NA())</f>
        <v>4.3512038002409738E-3</v>
      </c>
      <c r="Q269" s="146">
        <f>IFERROR(_xll.qlIndexFixing(ONIndex1Y,I269,TRUE,_xll.ohTrigger(RecalcTrigger,Trigger1Y)),NA())</f>
        <v>-7.3747271666418932E-3</v>
      </c>
    </row>
    <row r="270" spans="2:17" x14ac:dyDescent="0.2">
      <c r="B270" s="39" t="s">
        <v>17</v>
      </c>
      <c r="D270" s="42">
        <f>_xll.qlCalendarAdvance(Calendar,$D269,B270,"f",FALSE)</f>
        <v>42940</v>
      </c>
      <c r="E270" s="140">
        <f>_xll.qlInterestRateIndexValueDate(IndexON,D270)</f>
        <v>42940</v>
      </c>
      <c r="F270" s="156">
        <f>IFERROR(_xll.qlIndexFixing(IndexON,D270,TRUE,_xll.ohTrigger(RecalcTrigger,TriggerON)),NA())</f>
        <v>7.7447766952842834E-4</v>
      </c>
      <c r="H270" s="42">
        <f>_xll.qlCalendarAdvance(Calendar,$H269,B270,"f",FALSE)</f>
        <v>42940</v>
      </c>
      <c r="I270" s="140">
        <f>_xll.qlInterestRateIndexValueDate(Index1M,$H270)</f>
        <v>42940</v>
      </c>
      <c r="J270" s="145">
        <f>IFERROR(_xll.qlIndexFixing(Index1M,$H270,TRUE,_xll.ohTrigger(RecalcTrigger,Trigger1M)),NA())</f>
        <v>1.5723615591581039E-3</v>
      </c>
      <c r="K270" s="44">
        <f>IFERROR(_xll.qlIndexFixing(Index3M,H270,TRUE,_xll.ohTrigger(RecalcTrigger,Trigger3M)),NA())</f>
        <v>2.5378296675449235E-3</v>
      </c>
      <c r="L270" s="44">
        <f>IFERROR(_xll.qlIndexFixing(Index6M,$H270,TRUE,_xll.ohTrigger(RecalcTrigger,Trigger6M)),NA())</f>
        <v>4.183507983792507E-3</v>
      </c>
      <c r="M270" s="146">
        <f>IFERROR(_xll.qlIndexFixing(Index1Y,$H270,TRUE,_xll.ohTrigger(RecalcTrigger,Trigger1Y)),NA())</f>
        <v>7.1003894191152828E-3</v>
      </c>
      <c r="N270" s="145">
        <f>IFERROR(_xll.qlIndexFixing(ONIndex1M,I270,TRUE,_xll.ohTrigger(RecalcTrigger,Trigger1M)),NA())</f>
        <v>1.5606014532765222E-3</v>
      </c>
      <c r="O270" s="44">
        <f>IFERROR(_xll.qlIndexFixing(ONIndex3M,I270,TRUE,_xll.ohTrigger(RecalcTrigger,Trigger3M)),NA())</f>
        <v>2.5200543128789388E-3</v>
      </c>
      <c r="P270" s="44">
        <f>IFERROR(_xll.qlIndexFixing(ONIndex6M,I270,TRUE,_xll.ohTrigger(RecalcTrigger,Trigger6M)),NA())</f>
        <v>4.4063071623678951E-3</v>
      </c>
      <c r="Q270" s="146">
        <f>IFERROR(_xll.qlIndexFixing(ONIndex1Y,I270,TRUE,_xll.ohTrigger(RecalcTrigger,Trigger1Y)),NA())</f>
        <v>-7.0648697011949091E-3</v>
      </c>
    </row>
    <row r="271" spans="2:17" x14ac:dyDescent="0.2">
      <c r="B271" s="39" t="s">
        <v>17</v>
      </c>
      <c r="D271" s="42">
        <f>_xll.qlCalendarAdvance(Calendar,$D270,B271,"f",FALSE)</f>
        <v>42941</v>
      </c>
      <c r="E271" s="140">
        <f>_xll.qlInterestRateIndexValueDate(IndexON,D271)</f>
        <v>42941</v>
      </c>
      <c r="F271" s="156">
        <f>IFERROR(_xll.qlIndexFixing(IndexON,D271,TRUE,_xll.ohTrigger(RecalcTrigger,TriggerON)),NA())</f>
        <v>7.7390961136458714E-4</v>
      </c>
      <c r="H271" s="42">
        <f>_xll.qlCalendarAdvance(Calendar,$H270,B271,"f",FALSE)</f>
        <v>42941</v>
      </c>
      <c r="I271" s="140">
        <f>_xll.qlInterestRateIndexValueDate(Index1M,$H271)</f>
        <v>42941</v>
      </c>
      <c r="J271" s="145">
        <f>IFERROR(_xll.qlIndexFixing(Index1M,$H271,TRUE,_xll.ohTrigger(RecalcTrigger,Trigger1M)),NA())</f>
        <v>1.5731487209015259E-3</v>
      </c>
      <c r="K271" s="44">
        <f>IFERROR(_xll.qlIndexFixing(Index3M,H271,TRUE,_xll.ohTrigger(RecalcTrigger,Trigger3M)),NA())</f>
        <v>2.5383322081464353E-3</v>
      </c>
      <c r="L271" s="44">
        <f>IFERROR(_xll.qlIndexFixing(Index6M,$H271,TRUE,_xll.ohTrigger(RecalcTrigger,Trigger6M)),NA())</f>
        <v>4.1802675203543877E-3</v>
      </c>
      <c r="M271" s="146">
        <f>IFERROR(_xll.qlIndexFixing(Index1Y,$H271,TRUE,_xll.ohTrigger(RecalcTrigger,Trigger1Y)),NA())</f>
        <v>7.1337728934537381E-3</v>
      </c>
      <c r="N271" s="145">
        <f>IFERROR(_xll.qlIndexFixing(ONIndex1M,I271,TRUE,_xll.ohTrigger(RecalcTrigger,Trigger1M)),NA())</f>
        <v>1.5613608781617216E-3</v>
      </c>
      <c r="O271" s="44">
        <f>IFERROR(_xll.qlIndexFixing(ONIndex3M,I271,TRUE,_xll.ohTrigger(RecalcTrigger,Trigger3M)),NA())</f>
        <v>2.5200010489390134E-3</v>
      </c>
      <c r="P271" s="44">
        <f>IFERROR(_xll.qlIndexFixing(ONIndex6M,I271,TRUE,_xll.ohTrigger(RecalcTrigger,Trigger6M)),NA())</f>
        <v>4.4326946893724628E-3</v>
      </c>
      <c r="Q271" s="146">
        <f>IFERROR(_xll.qlIndexFixing(ONIndex1Y,I271,TRUE,_xll.ohTrigger(RecalcTrigger,Trigger1Y)),NA())</f>
        <v>-6.8093945382052823E-3</v>
      </c>
    </row>
    <row r="272" spans="2:17" x14ac:dyDescent="0.2">
      <c r="B272" s="39" t="s">
        <v>17</v>
      </c>
      <c r="D272" s="42">
        <f>_xll.qlCalendarAdvance(Calendar,$D271,B272,"f",FALSE)</f>
        <v>42942</v>
      </c>
      <c r="E272" s="140">
        <f>_xll.qlInterestRateIndexValueDate(IndexON,D272)</f>
        <v>42942</v>
      </c>
      <c r="F272" s="156">
        <f>IFERROR(_xll.qlIndexFixing(IndexON,D272,TRUE,_xll.ohTrigger(RecalcTrigger,TriggerON)),NA())</f>
        <v>7.733462294090554E-4</v>
      </c>
      <c r="H272" s="42">
        <f>_xll.qlCalendarAdvance(Calendar,$H271,B272,"f",FALSE)</f>
        <v>42942</v>
      </c>
      <c r="I272" s="140">
        <f>_xll.qlInterestRateIndexValueDate(Index1M,$H272)</f>
        <v>42942</v>
      </c>
      <c r="J272" s="145">
        <f>IFERROR(_xll.qlIndexFixing(Index1M,$H272,TRUE,_xll.ohTrigger(RecalcTrigger,Trigger1M)),NA())</f>
        <v>1.5751498534903351E-3</v>
      </c>
      <c r="K272" s="44">
        <f>IFERROR(_xll.qlIndexFixing(Index3M,H272,TRUE,_xll.ohTrigger(RecalcTrigger,Trigger3M)),NA())</f>
        <v>2.538841504243518E-3</v>
      </c>
      <c r="L272" s="44">
        <f>IFERROR(_xll.qlIndexFixing(Index6M,$H272,TRUE,_xll.ohTrigger(RecalcTrigger,Trigger6M)),NA())</f>
        <v>4.176920839813668E-3</v>
      </c>
      <c r="M272" s="146">
        <f>IFERROR(_xll.qlIndexFixing(Index1Y,$H272,TRUE,_xll.ohTrigger(RecalcTrigger,Trigger1Y)),NA())</f>
        <v>7.1664347974538245E-3</v>
      </c>
      <c r="N272" s="145">
        <f>IFERROR(_xll.qlIndexFixing(ONIndex1M,I272,TRUE,_xll.ohTrigger(RecalcTrigger,Trigger1M)),NA())</f>
        <v>1.5621221453909762E-3</v>
      </c>
      <c r="O272" s="44">
        <f>IFERROR(_xll.qlIndexFixing(ONIndex3M,I272,TRUE,_xll.ohTrigger(RecalcTrigger,Trigger3M)),NA())</f>
        <v>2.5199631000716316E-3</v>
      </c>
      <c r="P272" s="44">
        <f>IFERROR(_xll.qlIndexFixing(ONIndex6M,I272,TRUE,_xll.ohTrigger(RecalcTrigger,Trigger6M)),NA())</f>
        <v>4.4583681632259786E-3</v>
      </c>
      <c r="Q272" s="146">
        <f>IFERROR(_xll.qlIndexFixing(ONIndex1Y,I272,TRUE,_xll.ohTrigger(RecalcTrigger,Trigger1Y)),NA())</f>
        <v>-6.4936360448308861E-3</v>
      </c>
    </row>
    <row r="273" spans="2:17" x14ac:dyDescent="0.2">
      <c r="B273" s="39" t="s">
        <v>17</v>
      </c>
      <c r="D273" s="42">
        <f>_xll.qlCalendarAdvance(Calendar,$D272,B273,"f",FALSE)</f>
        <v>42943</v>
      </c>
      <c r="E273" s="140">
        <f>_xll.qlInterestRateIndexValueDate(IndexON,D273)</f>
        <v>42943</v>
      </c>
      <c r="F273" s="156">
        <f>IFERROR(_xll.qlIndexFixing(IndexON,D273,TRUE,_xll.ohTrigger(RecalcTrigger,TriggerON)),NA())</f>
        <v>7.7278752366183312E-4</v>
      </c>
      <c r="H273" s="42">
        <f>_xll.qlCalendarAdvance(Calendar,$H272,B273,"f",FALSE)</f>
        <v>42943</v>
      </c>
      <c r="I273" s="140">
        <f>_xll.qlInterestRateIndexValueDate(Index1M,$H273)</f>
        <v>42943</v>
      </c>
      <c r="J273" s="145">
        <f>IFERROR(_xll.qlIndexFixing(Index1M,$H273,TRUE,_xll.ohTrigger(RecalcTrigger,Trigger1M)),NA())</f>
        <v>1.5755378895590448E-3</v>
      </c>
      <c r="K273" s="44">
        <f>IFERROR(_xll.qlIndexFixing(Index3M,H273,TRUE,_xll.ohTrigger(RecalcTrigger,Trigger3M)),NA())</f>
        <v>2.5393573038007384E-3</v>
      </c>
      <c r="L273" s="44">
        <f>IFERROR(_xll.qlIndexFixing(Index6M,$H273,TRUE,_xll.ohTrigger(RecalcTrigger,Trigger6M)),NA())</f>
        <v>4.1699215872088484E-3</v>
      </c>
      <c r="M273" s="146">
        <f>IFERROR(_xll.qlIndexFixing(Index1Y,$H273,TRUE,_xll.ohTrigger(RecalcTrigger,Trigger1Y)),NA())</f>
        <v>7.1982088528106392E-3</v>
      </c>
      <c r="N273" s="145">
        <f>IFERROR(_xll.qlIndexFixing(ONIndex1M,I273,TRUE,_xll.ohTrigger(RecalcTrigger,Trigger1M)),NA())</f>
        <v>1.5628852548832395E-3</v>
      </c>
      <c r="O273" s="44">
        <f>IFERROR(_xll.qlIndexFixing(ONIndex3M,I273,TRUE,_xll.ohTrigger(RecalcTrigger,Trigger3M)),NA())</f>
        <v>2.5199404661147007E-3</v>
      </c>
      <c r="P273" s="44">
        <f>IFERROR(_xll.qlIndexFixing(ONIndex6M,I273,TRUE,_xll.ohTrigger(RecalcTrigger,Trigger6M)),NA())</f>
        <v>4.4833275832800723E-3</v>
      </c>
      <c r="Q273" s="146">
        <f>IFERROR(_xll.qlIndexFixing(ONIndex1Y,I273,TRUE,_xll.ohTrigger(RecalcTrigger,Trigger1Y)),NA())</f>
        <v>-6.1175940646118754E-3</v>
      </c>
    </row>
    <row r="274" spans="2:17" x14ac:dyDescent="0.2">
      <c r="B274" s="39" t="s">
        <v>17</v>
      </c>
      <c r="D274" s="42">
        <f>_xll.qlCalendarAdvance(Calendar,$D273,B274,"f",FALSE)</f>
        <v>42944</v>
      </c>
      <c r="E274" s="140">
        <f>_xll.qlInterestRateIndexValueDate(IndexON,D274)</f>
        <v>42944</v>
      </c>
      <c r="F274" s="156">
        <f>IFERROR(_xll.qlIndexFixing(IndexON,D274,TRUE,_xll.ohTrigger(RecalcTrigger,TriggerON)),NA())</f>
        <v>7.7168733088199093E-4</v>
      </c>
      <c r="H274" s="42">
        <f>_xll.qlCalendarAdvance(Calendar,$H273,B274,"f",FALSE)</f>
        <v>42944</v>
      </c>
      <c r="I274" s="140">
        <f>_xll.qlInterestRateIndexValueDate(Index1M,$H274)</f>
        <v>42944</v>
      </c>
      <c r="J274" s="145">
        <f>IFERROR(_xll.qlIndexFixing(Index1M,$H274,TRUE,_xll.ohTrigger(RecalcTrigger,Trigger1M)),NA())</f>
        <v>1.5759265364666611E-3</v>
      </c>
      <c r="K274" s="44">
        <f>IFERROR(_xll.qlIndexFixing(Index3M,H274,TRUE,_xll.ohTrigger(RecalcTrigger,Trigger3M)),NA())</f>
        <v>2.5405288317552196E-3</v>
      </c>
      <c r="L274" s="44">
        <f>IFERROR(_xll.qlIndexFixing(Index6M,$H274,TRUE,_xll.ohTrigger(RecalcTrigger,Trigger6M)),NA())</f>
        <v>4.1681763026615425E-3</v>
      </c>
      <c r="M274" s="146">
        <f>IFERROR(_xll.qlIndexFixing(Index1Y,$H274,TRUE,_xll.ohTrigger(RecalcTrigger,Trigger1Y)),NA())</f>
        <v>7.2170092553555448E-3</v>
      </c>
      <c r="N274" s="145">
        <f>IFERROR(_xll.qlIndexFixing(ONIndex1M,I274,TRUE,_xll.ohTrigger(RecalcTrigger,Trigger1M)),NA())</f>
        <v>1.564424320351643E-3</v>
      </c>
      <c r="O274" s="44">
        <f>IFERROR(_xll.qlIndexFixing(ONIndex3M,I274,TRUE,_xll.ohTrigger(RecalcTrigger,Trigger3M)),NA())</f>
        <v>2.5199636458372869E-3</v>
      </c>
      <c r="P274" s="44">
        <f>IFERROR(_xll.qlIndexFixing(ONIndex6M,I274,TRUE,_xll.ohTrigger(RecalcTrigger,Trigger6M)),NA())</f>
        <v>4.5309224873391072E-3</v>
      </c>
      <c r="Q274" s="146">
        <f>IFERROR(_xll.qlIndexFixing(ONIndex1Y,I274,TRUE,_xll.ohTrigger(RecalcTrigger,Trigger1Y)),NA())</f>
        <v>-5.1644913347601946E-3</v>
      </c>
    </row>
    <row r="275" spans="2:17" x14ac:dyDescent="0.2">
      <c r="B275" s="39" t="s">
        <v>17</v>
      </c>
      <c r="D275" s="42">
        <f>_xll.qlCalendarAdvance(Calendar,$D274,B275,"f",FALSE)</f>
        <v>42947</v>
      </c>
      <c r="E275" s="140">
        <f>_xll.qlInterestRateIndexValueDate(IndexON,D275)</f>
        <v>42947</v>
      </c>
      <c r="F275" s="156">
        <f>IFERROR(_xll.qlIndexFixing(IndexON,D275,TRUE,_xll.ohTrigger(RecalcTrigger,TriggerON)),NA())</f>
        <v>7.7059946235080723E-4</v>
      </c>
      <c r="H275" s="42">
        <f>_xll.qlCalendarAdvance(Calendar,$H274,B275,"f",FALSE)</f>
        <v>42947</v>
      </c>
      <c r="I275" s="140">
        <f>_xll.qlInterestRateIndexValueDate(Index1M,$H275)</f>
        <v>42947</v>
      </c>
      <c r="J275" s="145">
        <f>IFERROR(_xll.qlIndexFixing(Index1M,$H275,TRUE,_xll.ohTrigger(RecalcTrigger,Trigger1M)),NA())</f>
        <v>1.5779103866656848E-3</v>
      </c>
      <c r="K275" s="44">
        <f>IFERROR(_xll.qlIndexFixing(Index3M,H275,TRUE,_xll.ohTrigger(RecalcTrigger,Trigger3M)),NA())</f>
        <v>2.5414804959505142E-3</v>
      </c>
      <c r="L275" s="44">
        <f>IFERROR(_xll.qlIndexFixing(Index6M,$H275,TRUE,_xll.ohTrigger(RecalcTrigger,Trigger6M)),NA())</f>
        <v>4.1587230102999931E-3</v>
      </c>
      <c r="M275" s="146">
        <f>IFERROR(_xll.qlIndexFixing(Index1Y,$H275,TRUE,_xll.ohTrigger(RecalcTrigger,Trigger1Y)),NA())</f>
        <v>7.313100396095118E-3</v>
      </c>
      <c r="N275" s="145">
        <f>IFERROR(_xll.qlIndexFixing(ONIndex1M,I275,TRUE,_xll.ohTrigger(RecalcTrigger,Trigger1M)),NA())</f>
        <v>1.5659561165359825E-3</v>
      </c>
      <c r="O275" s="44">
        <f>IFERROR(_xll.qlIndexFixing(ONIndex3M,I275,TRUE,_xll.ohTrigger(RecalcTrigger,Trigger3M)),NA())</f>
        <v>2.5200030802019491E-3</v>
      </c>
      <c r="P275" s="44">
        <f>IFERROR(_xll.qlIndexFixing(ONIndex6M,I275,TRUE,_xll.ohTrigger(RecalcTrigger,Trigger6M)),NA())</f>
        <v>4.5760247256643183E-3</v>
      </c>
      <c r="Q275" s="146">
        <f>IFERROR(_xll.qlIndexFixing(ONIndex1Y,I275,TRUE,_xll.ohTrigger(RecalcTrigger,Trigger1Y)),NA())</f>
        <v>-4.0105871008389027E-3</v>
      </c>
    </row>
    <row r="276" spans="2:17" x14ac:dyDescent="0.2">
      <c r="B276" s="39" t="s">
        <v>17</v>
      </c>
      <c r="D276" s="42">
        <f>_xll.qlCalendarAdvance(Calendar,$D275,B276,"f",FALSE)</f>
        <v>42948</v>
      </c>
      <c r="E276" s="140">
        <f>_xll.qlInterestRateIndexValueDate(IndexON,D276)</f>
        <v>42948</v>
      </c>
      <c r="F276" s="156">
        <f>IFERROR(_xll.qlIndexFixing(IndexON,D276,TRUE,_xll.ohTrigger(RecalcTrigger,TriggerON)),NA())</f>
        <v>7.7006413756408598E-4</v>
      </c>
      <c r="H276" s="42">
        <f>_xll.qlCalendarAdvance(Calendar,$H275,B276,"f",FALSE)</f>
        <v>42948</v>
      </c>
      <c r="I276" s="140">
        <f>_xll.qlInterestRateIndexValueDate(Index1M,$H276)</f>
        <v>42948</v>
      </c>
      <c r="J276" s="145">
        <f>IFERROR(_xll.qlIndexFixing(Index1M,$H276,TRUE,_xll.ohTrigger(RecalcTrigger,Trigger1M)),NA())</f>
        <v>1.5787104468462636E-3</v>
      </c>
      <c r="K276" s="44">
        <f>IFERROR(_xll.qlIndexFixing(Index3M,H276,TRUE,_xll.ohTrigger(RecalcTrigger,Trigger3M)),NA())</f>
        <v>2.5420250322954183E-3</v>
      </c>
      <c r="L276" s="44">
        <f>IFERROR(_xll.qlIndexFixing(Index6M,$H276,TRUE,_xll.ohTrigger(RecalcTrigger,Trigger6M)),NA())</f>
        <v>4.1548163248102182E-3</v>
      </c>
      <c r="M276" s="146">
        <f>IFERROR(_xll.qlIndexFixing(Index1Y,$H276,TRUE,_xll.ohTrigger(RecalcTrigger,Trigger1Y)),NA())</f>
        <v>7.3379404343361099E-3</v>
      </c>
      <c r="N276" s="145">
        <f>IFERROR(_xll.qlIndexFixing(ONIndex1M,I276,TRUE,_xll.ohTrigger(RecalcTrigger,Trigger1M)),NA())</f>
        <v>1.5667284377485213E-3</v>
      </c>
      <c r="O276" s="44">
        <f>IFERROR(_xll.qlIndexFixing(ONIndex3M,I276,TRUE,_xll.ohTrigger(RecalcTrigger,Trigger3M)),NA())</f>
        <v>2.5200570211214579E-3</v>
      </c>
      <c r="P276" s="44">
        <f>IFERROR(_xll.qlIndexFixing(ONIndex6M,I276,TRUE,_xll.ohTrigger(RecalcTrigger,Trigger6M)),NA())</f>
        <v>4.5974138759108385E-3</v>
      </c>
      <c r="Q276" s="146">
        <f>IFERROR(_xll.qlIndexFixing(ONIndex1Y,I276,TRUE,_xll.ohTrigger(RecalcTrigger,Trigger1Y)),NA())</f>
        <v>-3.3331242941642136E-3</v>
      </c>
    </row>
    <row r="277" spans="2:17" x14ac:dyDescent="0.2">
      <c r="B277" s="39" t="s">
        <v>17</v>
      </c>
      <c r="D277" s="42">
        <f>_xll.qlCalendarAdvance(Calendar,$D276,B277,"f",FALSE)</f>
        <v>42949</v>
      </c>
      <c r="E277" s="140">
        <f>_xll.qlInterestRateIndexValueDate(IndexON,D277)</f>
        <v>42949</v>
      </c>
      <c r="F277" s="156">
        <f>IFERROR(_xll.qlIndexFixing(IndexON,D277,TRUE,_xll.ohTrigger(RecalcTrigger,TriggerON)),NA())</f>
        <v>7.6953348890462792E-4</v>
      </c>
      <c r="H277" s="42">
        <f>_xll.qlCalendarAdvance(Calendar,$H276,B277,"f",FALSE)</f>
        <v>42949</v>
      </c>
      <c r="I277" s="140">
        <f>_xll.qlInterestRateIndexValueDate(Index1M,$H277)</f>
        <v>42949</v>
      </c>
      <c r="J277" s="145">
        <f>IFERROR(_xll.qlIndexFixing(Index1M,$H277,TRUE,_xll.ohTrigger(RecalcTrigger,Trigger1M)),NA())</f>
        <v>1.5803327641971895E-3</v>
      </c>
      <c r="K277" s="44">
        <f>IFERROR(_xll.qlIndexFixing(Index3M,H277,TRUE,_xll.ohTrigger(RecalcTrigger,Trigger3M)),NA())</f>
        <v>2.5425745598940249E-3</v>
      </c>
      <c r="L277" s="44">
        <f>IFERROR(_xll.qlIndexFixing(Index6M,$H277,TRUE,_xll.ohTrigger(RecalcTrigger,Trigger6M)),NA())</f>
        <v>4.1508291879788096E-3</v>
      </c>
      <c r="M277" s="146">
        <f>IFERROR(_xll.qlIndexFixing(Index1Y,$H277,TRUE,_xll.ohTrigger(RecalcTrigger,Trigger1Y)),NA())</f>
        <v>7.3608946230998562E-3</v>
      </c>
      <c r="N277" s="145">
        <f>IFERROR(_xll.qlIndexFixing(ONIndex1M,I277,TRUE,_xll.ohTrigger(RecalcTrigger,Trigger1M)),NA())</f>
        <v>1.5675026013051152E-3</v>
      </c>
      <c r="O277" s="44">
        <f>IFERROR(_xll.qlIndexFixing(ONIndex3M,I277,TRUE,_xll.ohTrigger(RecalcTrigger,Trigger3M)),NA())</f>
        <v>2.5201262771945565E-3</v>
      </c>
      <c r="P277" s="44">
        <f>IFERROR(_xll.qlIndexFixing(ONIndex6M,I277,TRUE,_xll.ohTrigger(RecalcTrigger,Trigger6M)),NA())</f>
        <v>4.6180889718716589E-3</v>
      </c>
      <c r="Q277" s="146">
        <f>IFERROR(_xll.qlIndexFixing(ONIndex1Y,I277,TRUE,_xll.ohTrigger(RecalcTrigger,Trigger1Y)),NA())</f>
        <v>-2.5953764346686725E-3</v>
      </c>
    </row>
    <row r="278" spans="2:17" x14ac:dyDescent="0.2">
      <c r="B278" s="39" t="s">
        <v>17</v>
      </c>
      <c r="D278" s="42">
        <f>_xll.qlCalendarAdvance(Calendar,$D277,B278,"f",FALSE)</f>
        <v>42950</v>
      </c>
      <c r="E278" s="140">
        <f>_xll.qlInterestRateIndexValueDate(IndexON,D278)</f>
        <v>42950</v>
      </c>
      <c r="F278" s="156">
        <f>IFERROR(_xll.qlIndexFixing(IndexON,D278,TRUE,_xll.ohTrigger(RecalcTrigger,TriggerON)),NA())</f>
        <v>7.6900751645347931E-4</v>
      </c>
      <c r="H278" s="42">
        <f>_xll.qlCalendarAdvance(Calendar,$H277,B278,"f",FALSE)</f>
        <v>42950</v>
      </c>
      <c r="I278" s="140">
        <f>_xll.qlInterestRateIndexValueDate(Index1M,$H278)</f>
        <v>42950</v>
      </c>
      <c r="J278" s="145">
        <f>IFERROR(_xll.qlIndexFixing(Index1M,$H278,TRUE,_xll.ohTrigger(RecalcTrigger,Trigger1M)),NA())</f>
        <v>1.5807269183105641E-3</v>
      </c>
      <c r="K278" s="44">
        <f>IFERROR(_xll.qlIndexFixing(Index3M,H278,TRUE,_xll.ohTrigger(RecalcTrigger,Trigger3M)),NA())</f>
        <v>2.5431288267109007E-3</v>
      </c>
      <c r="L278" s="44">
        <f>IFERROR(_xll.qlIndexFixing(Index6M,$H278,TRUE,_xll.ohTrigger(RecalcTrigger,Trigger6M)),NA())</f>
        <v>4.144002278439563E-3</v>
      </c>
      <c r="M278" s="146">
        <f>IFERROR(_xll.qlIndexFixing(Index1Y,$H278,TRUE,_xll.ohTrigger(RecalcTrigger,Trigger1Y)),NA())</f>
        <v>7.3817965951141762E-3</v>
      </c>
      <c r="N278" s="145">
        <f>IFERROR(_xll.qlIndexFixing(ONIndex1M,I278,TRUE,_xll.ohTrigger(RecalcTrigger,Trigger1M)),NA())</f>
        <v>1.5682786072868105E-3</v>
      </c>
      <c r="O278" s="44">
        <f>IFERROR(_xll.qlIndexFixing(ONIndex3M,I278,TRUE,_xll.ohTrigger(RecalcTrigger,Trigger3M)),NA())</f>
        <v>2.5202108480970598E-3</v>
      </c>
      <c r="P278" s="44">
        <f>IFERROR(_xll.qlIndexFixing(ONIndex6M,I278,TRUE,_xll.ohTrigger(RecalcTrigger,Trigger6M)),NA())</f>
        <v>4.6380500133036406E-3</v>
      </c>
      <c r="Q278" s="146">
        <f>IFERROR(_xll.qlIndexFixing(ONIndex1Y,I278,TRUE,_xll.ohTrigger(RecalcTrigger,Trigger1Y)),NA())</f>
        <v>-1.7973431567930298E-3</v>
      </c>
    </row>
    <row r="279" spans="2:17" x14ac:dyDescent="0.2">
      <c r="B279" s="39" t="s">
        <v>17</v>
      </c>
      <c r="D279" s="42">
        <f>_xll.qlCalendarAdvance(Calendar,$D278,B279,"f",FALSE)</f>
        <v>42951</v>
      </c>
      <c r="E279" s="140">
        <f>_xll.qlInterestRateIndexValueDate(IndexON,D279)</f>
        <v>42951</v>
      </c>
      <c r="F279" s="156">
        <f>IFERROR(_xll.qlIndexFixing(IndexON,D279,TRUE,_xll.ohTrigger(RecalcTrigger,TriggerON)),NA())</f>
        <v>7.6797277467788316E-4</v>
      </c>
      <c r="H279" s="42">
        <f>_xll.qlCalendarAdvance(Calendar,$H278,B279,"f",FALSE)</f>
        <v>42951</v>
      </c>
      <c r="I279" s="140">
        <f>_xll.qlInterestRateIndexValueDate(Index1M,$H279)</f>
        <v>42951</v>
      </c>
      <c r="J279" s="145">
        <f>IFERROR(_xll.qlIndexFixing(Index1M,$H279,TRUE,_xll.ohTrigger(RecalcTrigger,Trigger1M)),NA())</f>
        <v>1.5811216831987474E-3</v>
      </c>
      <c r="K279" s="44">
        <f>IFERROR(_xll.qlIndexFixing(Index3M,H279,TRUE,_xll.ohTrigger(RecalcTrigger,Trigger3M)),NA())</f>
        <v>2.544331928256616E-3</v>
      </c>
      <c r="L279" s="44">
        <f>IFERROR(_xll.qlIndexFixing(Index6M,$H279,TRUE,_xll.ohTrigger(RecalcTrigger,Trigger6M)),NA())</f>
        <v>4.1412791269654853E-3</v>
      </c>
      <c r="M279" s="146">
        <f>IFERROR(_xll.qlIndexFixing(Index1Y,$H279,TRUE,_xll.ohTrigger(RecalcTrigger,Trigger1Y)),NA())</f>
        <v>7.3873984927275245E-3</v>
      </c>
      <c r="N279" s="145">
        <f>IFERROR(_xll.qlIndexFixing(ONIndex1M,I279,TRUE,_xll.ohTrigger(RecalcTrigger,Trigger1M)),NA())</f>
        <v>1.5698435120925505E-3</v>
      </c>
      <c r="O279" s="44">
        <f>IFERROR(_xll.qlIndexFixing(ONIndex3M,I279,TRUE,_xll.ohTrigger(RecalcTrigger,Trigger3M)),NA())</f>
        <v>2.5204484442923709E-3</v>
      </c>
      <c r="P279" s="44">
        <f>IFERROR(_xll.qlIndexFixing(ONIndex6M,I279,TRUE,_xll.ohTrigger(RecalcTrigger,Trigger6M)),NA())</f>
        <v>4.6756518075522875E-3</v>
      </c>
      <c r="Q279" s="146">
        <f>IFERROR(_xll.qlIndexFixing(ONIndex1Y,I279,TRUE,_xll.ohTrigger(RecalcTrigger,Trigger1Y)),NA())</f>
        <v>-3.239918278108434E-7</v>
      </c>
    </row>
    <row r="280" spans="2:17" x14ac:dyDescent="0.2">
      <c r="B280" s="39" t="s">
        <v>17</v>
      </c>
      <c r="D280" s="42">
        <f>_xll.qlCalendarAdvance(Calendar,$D279,B280,"f",FALSE)</f>
        <v>42954</v>
      </c>
      <c r="E280" s="140">
        <f>_xll.qlInterestRateIndexValueDate(IndexON,D280)</f>
        <v>42954</v>
      </c>
      <c r="F280" s="156">
        <f>IFERROR(_xll.qlIndexFixing(IndexON,D280,TRUE,_xll.ohTrigger(RecalcTrigger,TriggerON)),NA())</f>
        <v>7.6695038848884067E-4</v>
      </c>
      <c r="H280" s="42">
        <f>_xll.qlCalendarAdvance(Calendar,$H279,B280,"f",FALSE)</f>
        <v>42954</v>
      </c>
      <c r="I280" s="140">
        <f>_xll.qlInterestRateIndexValueDate(Index1M,$H280)</f>
        <v>42954</v>
      </c>
      <c r="J280" s="145">
        <f>IFERROR(_xll.qlIndexFixing(Index1M,$H280,TRUE,_xll.ohTrigger(RecalcTrigger,Trigger1M)),NA())</f>
        <v>1.5835495032778097E-3</v>
      </c>
      <c r="K280" s="44">
        <f>IFERROR(_xll.qlIndexFixing(Index3M,H280,TRUE,_xll.ohTrigger(RecalcTrigger,Trigger3M)),NA())</f>
        <v>2.5453882454629937E-3</v>
      </c>
      <c r="L280" s="44">
        <f>IFERROR(_xll.qlIndexFixing(Index6M,$H280,TRUE,_xll.ohTrigger(RecalcTrigger,Trigger6M)),NA())</f>
        <v>4.1298155594628721E-3</v>
      </c>
      <c r="M280" s="146">
        <f>IFERROR(_xll.qlIndexFixing(Index1Y,$H280,TRUE,_xll.ohTrigger(RecalcTrigger,Trigger1Y)),NA())</f>
        <v>7.4415549795319169E-3</v>
      </c>
      <c r="N280" s="145">
        <f>IFERROR(_xll.qlIndexFixing(ONIndex1M,I280,TRUE,_xll.ohTrigger(RecalcTrigger,Trigger1M)),NA())</f>
        <v>1.5714010544920498E-3</v>
      </c>
      <c r="O280" s="44">
        <f>IFERROR(_xll.qlIndexFixing(ONIndex3M,I280,TRUE,_xll.ohTrigger(RecalcTrigger,Trigger3M)),NA())</f>
        <v>2.5207022817841374E-3</v>
      </c>
      <c r="P280" s="44">
        <f>IFERROR(_xll.qlIndexFixing(ONIndex6M,I280,TRUE,_xll.ohTrigger(RecalcTrigger,Trigger6M)),NA())</f>
        <v>4.7107536319601628E-3</v>
      </c>
      <c r="Q280" s="146">
        <f>IFERROR(_xll.qlIndexFixing(ONIndex1Y,I280,TRUE,_xll.ohTrigger(RecalcTrigger,Trigger1Y)),NA())</f>
        <v>1.9373762913288406E-3</v>
      </c>
    </row>
    <row r="281" spans="2:17" x14ac:dyDescent="0.2">
      <c r="B281" s="39" t="s">
        <v>17</v>
      </c>
      <c r="D281" s="42">
        <f>_xll.qlCalendarAdvance(Calendar,$D280,B281,"f",FALSE)</f>
        <v>42955</v>
      </c>
      <c r="E281" s="140">
        <f>_xll.qlInterestRateIndexValueDate(IndexON,D281)</f>
        <v>42955</v>
      </c>
      <c r="F281" s="156">
        <f>IFERROR(_xll.qlIndexFixing(IndexON,D281,TRUE,_xll.ohTrigger(RecalcTrigger,TriggerON)),NA())</f>
        <v>7.664477969981931E-4</v>
      </c>
      <c r="H281" s="42">
        <f>_xll.qlCalendarAdvance(Calendar,$H280,B281,"f",FALSE)</f>
        <v>42955</v>
      </c>
      <c r="I281" s="140">
        <f>_xll.qlInterestRateIndexValueDate(Index1M,$H281)</f>
        <v>42955</v>
      </c>
      <c r="J281" s="145">
        <f>IFERROR(_xll.qlIndexFixing(Index1M,$H281,TRUE,_xll.ohTrigger(RecalcTrigger,Trigger1M)),NA())</f>
        <v>1.5843624619138463E-3</v>
      </c>
      <c r="K281" s="44">
        <f>IFERROR(_xll.qlIndexFixing(Index3M,H281,TRUE,_xll.ohTrigger(RecalcTrigger,Trigger3M)),NA())</f>
        <v>2.5459624278449965E-3</v>
      </c>
      <c r="L281" s="44">
        <f>IFERROR(_xll.qlIndexFixing(Index6M,$H281,TRUE,_xll.ohTrigger(RecalcTrigger,Trigger6M)),NA())</f>
        <v>4.1254230097190437E-3</v>
      </c>
      <c r="M281" s="146">
        <f>IFERROR(_xll.qlIndexFixing(Index1Y,$H281,TRUE,_xll.ohTrigger(RecalcTrigger,Trigger1Y)),NA())</f>
        <v>7.4498667908584615E-3</v>
      </c>
      <c r="N281" s="145">
        <f>IFERROR(_xll.qlIndexFixing(ONIndex1M,I281,TRUE,_xll.ohTrigger(RecalcTrigger,Trigger1M)),NA())</f>
        <v>1.5721862721940205E-3</v>
      </c>
      <c r="O281" s="44">
        <f>IFERROR(_xll.qlIndexFixing(ONIndex3M,I281,TRUE,_xll.ohTrigger(RecalcTrigger,Trigger3M)),NA())</f>
        <v>2.5208634276441266E-3</v>
      </c>
      <c r="P281" s="44">
        <f>IFERROR(_xll.qlIndexFixing(ONIndex6M,I281,TRUE,_xll.ohTrigger(RecalcTrigger,Trigger6M)),NA())</f>
        <v>4.7271443992080719E-3</v>
      </c>
      <c r="Q281" s="146">
        <f>IFERROR(_xll.qlIndexFixing(ONIndex1Y,I281,TRUE,_xll.ohTrigger(RecalcTrigger,Trigger1Y)),NA())</f>
        <v>2.8484796971639526E-3</v>
      </c>
    </row>
    <row r="282" spans="2:17" x14ac:dyDescent="0.2">
      <c r="B282" s="39" t="s">
        <v>17</v>
      </c>
      <c r="D282" s="42">
        <f>_xll.qlCalendarAdvance(Calendar,$D281,B282,"f",FALSE)</f>
        <v>42956</v>
      </c>
      <c r="E282" s="140">
        <f>_xll.qlInterestRateIndexValueDate(IndexON,D282)</f>
        <v>42956</v>
      </c>
      <c r="F282" s="156">
        <f>IFERROR(_xll.qlIndexFixing(IndexON,D282,TRUE,_xll.ohTrigger(RecalcTrigger,TriggerON)),NA())</f>
        <v>7.659498816348087E-4</v>
      </c>
      <c r="H282" s="42">
        <f>_xll.qlCalendarAdvance(Calendar,$H281,B282,"f",FALSE)</f>
        <v>42956</v>
      </c>
      <c r="I282" s="140">
        <f>_xll.qlInterestRateIndexValueDate(Index1M,$H282)</f>
        <v>42956</v>
      </c>
      <c r="J282" s="145">
        <f>IFERROR(_xll.qlIndexFixing(Index1M,$H282,TRUE,_xll.ohTrigger(RecalcTrigger,Trigger1M)),NA())</f>
        <v>1.5860106254361403E-3</v>
      </c>
      <c r="K282" s="44">
        <f>IFERROR(_xll.qlIndexFixing(Index3M,H282,TRUE,_xll.ohTrigger(RecalcTrigger,Trigger3M)),NA())</f>
        <v>2.5465398372335477E-3</v>
      </c>
      <c r="L282" s="44">
        <f>IFERROR(_xll.qlIndexFixing(Index6M,$H282,TRUE,_xll.ohTrigger(RecalcTrigger,Trigger6M)),NA())</f>
        <v>4.1209757734545901E-3</v>
      </c>
      <c r="M282" s="146">
        <f>IFERROR(_xll.qlIndexFixing(Index1Y,$H282,TRUE,_xll.ohTrigger(RecalcTrigger,Trigger1Y)),NA())</f>
        <v>7.4556481836445254E-3</v>
      </c>
      <c r="N282" s="145">
        <f>IFERROR(_xll.qlIndexFixing(ONIndex1M,I282,TRUE,_xll.ohTrigger(RecalcTrigger,Trigger1M)),NA())</f>
        <v>1.572973332159E-3</v>
      </c>
      <c r="O282" s="44">
        <f>IFERROR(_xll.qlIndexFixing(ONIndex3M,I282,TRUE,_xll.ohTrigger(RecalcTrigger,Trigger3M)),NA())</f>
        <v>2.5210398885766594E-3</v>
      </c>
      <c r="P282" s="44">
        <f>IFERROR(_xll.qlIndexFixing(ONIndex6M,I282,TRUE,_xll.ohTrigger(RecalcTrigger,Trigger6M)),NA())</f>
        <v>4.742821111521911E-3</v>
      </c>
      <c r="Q282" s="146">
        <f>IFERROR(_xll.qlIndexFixing(ONIndex1Y,I282,TRUE,_xll.ohTrigger(RecalcTrigger,Trigger1Y)),NA())</f>
        <v>3.718154129634943E-3</v>
      </c>
    </row>
    <row r="283" spans="2:17" x14ac:dyDescent="0.2">
      <c r="B283" s="39" t="s">
        <v>17</v>
      </c>
      <c r="D283" s="42">
        <f>_xll.qlCalendarAdvance(Calendar,$D282,B283,"f",FALSE)</f>
        <v>42957</v>
      </c>
      <c r="E283" s="140">
        <f>_xll.qlInterestRateIndexValueDate(IndexON,D283)</f>
        <v>42957</v>
      </c>
      <c r="F283" s="156">
        <f>IFERROR(_xll.qlIndexFixing(IndexON,D283,TRUE,_xll.ohTrigger(RecalcTrigger,TriggerON)),NA())</f>
        <v>7.6545664256078005E-4</v>
      </c>
      <c r="H283" s="42">
        <f>_xll.qlCalendarAdvance(Calendar,$H282,B283,"f",FALSE)</f>
        <v>42957</v>
      </c>
      <c r="I283" s="140">
        <f>_xll.qlInterestRateIndexValueDate(Index1M,$H283)</f>
        <v>42957</v>
      </c>
      <c r="J283" s="145">
        <f>IFERROR(_xll.qlIndexFixing(Index1M,$H283,TRUE,_xll.ohTrigger(RecalcTrigger,Trigger1M)),NA())</f>
        <v>1.5864112041869688E-3</v>
      </c>
      <c r="K283" s="44">
        <f>IFERROR(_xll.qlIndexFixing(Index3M,H283,TRUE,_xll.ohTrigger(RecalcTrigger,Trigger3M)),NA())</f>
        <v>2.547120221592333E-3</v>
      </c>
      <c r="L283" s="44">
        <f>IFERROR(_xll.qlIndexFixing(Index6M,$H283,TRUE,_xll.ohTrigger(RecalcTrigger,Trigger6M)),NA())</f>
        <v>4.1145197670291083E-3</v>
      </c>
      <c r="M283" s="146">
        <f>IFERROR(_xll.qlIndexFixing(Index1Y,$H283,TRUE,_xll.ohTrigger(RecalcTrigger,Trigger1Y)),NA())</f>
        <v>7.4590136132530738E-3</v>
      </c>
      <c r="N283" s="145">
        <f>IFERROR(_xll.qlIndexFixing(ONIndex1M,I283,TRUE,_xll.ohTrigger(RecalcTrigger,Trigger1M)),NA())</f>
        <v>1.5737622345490809E-3</v>
      </c>
      <c r="O283" s="44">
        <f>IFERROR(_xll.qlIndexFixing(ONIndex3M,I283,TRUE,_xll.ohTrigger(RecalcTrigger,Trigger3M)),NA())</f>
        <v>2.5212316643385968E-3</v>
      </c>
      <c r="P283" s="44">
        <f>IFERROR(_xll.qlIndexFixing(ONIndex6M,I283,TRUE,_xll.ohTrigger(RecalcTrigger,Trigger6M)),NA())</f>
        <v>4.7577837684154023E-3</v>
      </c>
      <c r="Q283" s="146">
        <f>IFERROR(_xll.qlIndexFixing(ONIndex1Y,I283,TRUE,_xll.ohTrigger(RecalcTrigger,Trigger1Y)),NA())</f>
        <v>4.5463992925176555E-3</v>
      </c>
    </row>
    <row r="284" spans="2:17" x14ac:dyDescent="0.2">
      <c r="B284" s="39" t="s">
        <v>17</v>
      </c>
      <c r="D284" s="42">
        <f>_xll.qlCalendarAdvance(Calendar,$D283,B284,"f",FALSE)</f>
        <v>42958</v>
      </c>
      <c r="E284" s="140">
        <f>_xll.qlInterestRateIndexValueDate(IndexON,D284)</f>
        <v>42958</v>
      </c>
      <c r="F284" s="156">
        <f>IFERROR(_xll.qlIndexFixing(IndexON,D284,TRUE,_xll.ohTrigger(RecalcTrigger,TriggerON)),NA())</f>
        <v>7.6448735276198521E-4</v>
      </c>
      <c r="H284" s="42">
        <f>_xll.qlCalendarAdvance(Calendar,$H283,B284,"f",FALSE)</f>
        <v>42958</v>
      </c>
      <c r="I284" s="140">
        <f>_xll.qlInterestRateIndexValueDate(Index1M,$H284)</f>
        <v>42958</v>
      </c>
      <c r="J284" s="145">
        <f>IFERROR(_xll.qlIndexFixing(Index1M,$H284,TRUE,_xll.ohTrigger(RecalcTrigger,Trigger1M)),NA())</f>
        <v>1.5868123936431612E-3</v>
      </c>
      <c r="K284" s="44">
        <f>IFERROR(_xll.qlIndexFixing(Index3M,H284,TRUE,_xll.ohTrigger(RecalcTrigger,Trigger3M)),NA())</f>
        <v>2.5483299372351872E-3</v>
      </c>
      <c r="L284" s="44">
        <f>IFERROR(_xll.qlIndexFixing(Index6M,$H284,TRUE,_xll.ohTrigger(RecalcTrigger,Trigger6M)),NA())</f>
        <v>4.1109890774774617E-3</v>
      </c>
      <c r="M284" s="146">
        <f>IFERROR(_xll.qlIndexFixing(Index1Y,$H284,TRUE,_xll.ohTrigger(RecalcTrigger,Trigger1Y)),NA())</f>
        <v>7.4464550588439335E-3</v>
      </c>
      <c r="N284" s="145">
        <f>IFERROR(_xll.qlIndexFixing(ONIndex1M,I284,TRUE,_xll.ohTrigger(RecalcTrigger,Trigger1M)),NA())</f>
        <v>1.5753529795836665E-3</v>
      </c>
      <c r="O284" s="44">
        <f>IFERROR(_xll.qlIndexFixing(ONIndex3M,I284,TRUE,_xll.ohTrigger(RecalcTrigger,Trigger3M)),NA())</f>
        <v>2.5216836874345878E-3</v>
      </c>
      <c r="P284" s="44">
        <f>IFERROR(_xll.qlIndexFixing(ONIndex6M,I284,TRUE,_xll.ohTrigger(RecalcTrigger,Trigger6M)),NA())</f>
        <v>4.7853916360422284E-3</v>
      </c>
      <c r="Q284" s="146">
        <f>IFERROR(_xll.qlIndexFixing(ONIndex1Y,I284,TRUE,_xll.ohTrigger(RecalcTrigger,Trigger1Y)),NA())</f>
        <v>6.0648909638690487E-3</v>
      </c>
    </row>
    <row r="285" spans="2:17" x14ac:dyDescent="0.2">
      <c r="B285" s="39" t="s">
        <v>17</v>
      </c>
      <c r="D285" s="42">
        <f>_xll.qlCalendarAdvance(Calendar,$D284,B285,"f",FALSE)</f>
        <v>42961</v>
      </c>
      <c r="E285" s="140">
        <f>_xll.qlInterestRateIndexValueDate(IndexON,D285)</f>
        <v>42961</v>
      </c>
      <c r="F285" s="156">
        <f>IFERROR(_xll.qlIndexFixing(IndexON,D285,TRUE,_xll.ohTrigger(RecalcTrigger,TriggerON)),NA())</f>
        <v>7.6353044786148239E-4</v>
      </c>
      <c r="H285" s="42">
        <f>_xll.qlCalendarAdvance(Calendar,$H284,B285,"f",FALSE)</f>
        <v>42961</v>
      </c>
      <c r="I285" s="140">
        <f>_xll.qlInterestRateIndexValueDate(Index1M,$H285)</f>
        <v>42961</v>
      </c>
      <c r="J285" s="145">
        <f>IFERROR(_xll.qlIndexFixing(Index1M,$H285,TRUE,_xll.ohTrigger(RecalcTrigger,Trigger1M)),NA())</f>
        <v>1.5892789091251985E-3</v>
      </c>
      <c r="K285" s="44">
        <f>IFERROR(_xll.qlIndexFixing(Index3M,H285,TRUE,_xll.ohTrigger(RecalcTrigger,Trigger3M)),NA())</f>
        <v>2.549466468011451E-3</v>
      </c>
      <c r="L285" s="44">
        <f>IFERROR(_xll.qlIndexFixing(Index6M,$H285,TRUE,_xll.ohTrigger(RecalcTrigger,Trigger6M)),NA())</f>
        <v>4.0980481137462233E-3</v>
      </c>
      <c r="M285" s="146">
        <f>IFERROR(_xll.qlIndexFixing(Index1Y,$H285,TRUE,_xll.ohTrigger(RecalcTrigger,Trigger1Y)),NA())</f>
        <v>7.4506054333633998E-3</v>
      </c>
      <c r="N285" s="145">
        <f>IFERROR(_xll.qlIndexFixing(ONIndex1M,I285,TRUE,_xll.ohTrigger(RecalcTrigger,Trigger1M)),NA())</f>
        <v>1.5769362673068166E-3</v>
      </c>
      <c r="O285" s="44">
        <f>IFERROR(_xll.qlIndexFixing(ONIndex3M,I285,TRUE,_xll.ohTrigger(RecalcTrigger,Trigger3M)),NA())</f>
        <v>2.5221519176255036E-3</v>
      </c>
      <c r="P285" s="44">
        <f>IFERROR(_xll.qlIndexFixing(ONIndex6M,I285,TRUE,_xll.ohTrigger(RecalcTrigger,Trigger6M)),NA())</f>
        <v>4.8104938424342603E-3</v>
      </c>
      <c r="Q285" s="146">
        <f>IFERROR(_xll.qlIndexFixing(ONIndex1Y,I285,TRUE,_xll.ohTrigger(RecalcTrigger,Trigger1Y)),NA())</f>
        <v>7.4450818197668855E-3</v>
      </c>
    </row>
    <row r="286" spans="2:17" x14ac:dyDescent="0.2">
      <c r="B286" s="39" t="s">
        <v>17</v>
      </c>
      <c r="D286" s="42">
        <f>_xll.qlCalendarAdvance(Calendar,$D285,B286,"f",FALSE)</f>
        <v>42962</v>
      </c>
      <c r="E286" s="140">
        <f>_xll.qlInterestRateIndexValueDate(IndexON,D286)</f>
        <v>42962</v>
      </c>
      <c r="F286" s="156">
        <f>IFERROR(_xll.qlIndexFixing(IndexON,D286,TRUE,_xll.ohTrigger(RecalcTrigger,TriggerON)),NA())</f>
        <v>7.6306058966690848E-4</v>
      </c>
      <c r="H286" s="42">
        <f>_xll.qlCalendarAdvance(Calendar,$H285,B286,"f",FALSE)</f>
        <v>42962</v>
      </c>
      <c r="I286" s="140">
        <f>_xll.qlInterestRateIndexValueDate(Index1M,$H286)</f>
        <v>42962</v>
      </c>
      <c r="J286" s="145">
        <f>IFERROR(_xll.qlIndexFixing(Index1M,$H286,TRUE,_xll.ohTrigger(RecalcTrigger,Trigger1M)),NA())</f>
        <v>1.5901047662323794E-3</v>
      </c>
      <c r="K286" s="44">
        <f>IFERROR(_xll.qlIndexFixing(Index3M,H286,TRUE,_xll.ohTrigger(RecalcTrigger,Trigger3M)),NA())</f>
        <v>2.5500579466810926E-3</v>
      </c>
      <c r="L286" s="44">
        <f>IFERROR(_xll.qlIndexFixing(Index6M,$H286,TRUE,_xll.ohTrigger(RecalcTrigger,Trigger6M)),NA())</f>
        <v>4.093350049585792E-3</v>
      </c>
      <c r="M286" s="146">
        <f>IFERROR(_xll.qlIndexFixing(Index1Y,$H286,TRUE,_xll.ohTrigger(RecalcTrigger,Trigger1Y)),NA())</f>
        <v>7.4436084680100656E-3</v>
      </c>
      <c r="N286" s="145">
        <f>IFERROR(_xll.qlIndexFixing(ONIndex1M,I286,TRUE,_xll.ohTrigger(RecalcTrigger,Trigger1M)),NA())</f>
        <v>1.5777343813361266E-3</v>
      </c>
      <c r="O286" s="44">
        <f>IFERROR(_xll.qlIndexFixing(ONIndex3M,I286,TRUE,_xll.ohTrigger(RecalcTrigger,Trigger3M)),NA())</f>
        <v>2.5224202684259733E-3</v>
      </c>
      <c r="P286" s="44">
        <f>IFERROR(_xll.qlIndexFixing(ONIndex6M,I286,TRUE,_xll.ohTrigger(RecalcTrigger,Trigger6M)),NA())</f>
        <v>4.8218862220639203E-3</v>
      </c>
      <c r="Q286" s="146">
        <f>IFERROR(_xll.qlIndexFixing(ONIndex1Y,I286,TRUE,_xll.ohTrigger(RecalcTrigger,Trigger1Y)),NA())</f>
        <v>8.066176686619686E-3</v>
      </c>
    </row>
    <row r="287" spans="2:17" x14ac:dyDescent="0.2">
      <c r="B287" s="39" t="s">
        <v>17</v>
      </c>
      <c r="D287" s="42">
        <f>_xll.qlCalendarAdvance(Calendar,$D286,B287,"f",FALSE)</f>
        <v>42963</v>
      </c>
      <c r="E287" s="140">
        <f>_xll.qlInterestRateIndexValueDate(IndexON,D287)</f>
        <v>42963</v>
      </c>
      <c r="F287" s="156">
        <f>IFERROR(_xll.qlIndexFixing(IndexON,D287,TRUE,_xll.ohTrigger(RecalcTrigger,TriggerON)),NA())</f>
        <v>7.6259540768064404E-4</v>
      </c>
      <c r="H287" s="42">
        <f>_xll.qlCalendarAdvance(Calendar,$H286,B287,"f",FALSE)</f>
        <v>42963</v>
      </c>
      <c r="I287" s="140">
        <f>_xll.qlInterestRateIndexValueDate(Index1M,$H287)</f>
        <v>42963</v>
      </c>
      <c r="J287" s="145">
        <f>IFERROR(_xll.qlIndexFixing(Index1M,$H287,TRUE,_xll.ohTrigger(RecalcTrigger,Trigger1M)),NA())</f>
        <v>1.5917787769325839E-3</v>
      </c>
      <c r="K287" s="44">
        <f>IFERROR(_xll.qlIndexFixing(Index3M,H287,TRUE,_xll.ohTrigger(RecalcTrigger,Trigger3M)),NA())</f>
        <v>2.5506508881022001E-3</v>
      </c>
      <c r="L287" s="44">
        <f>IFERROR(_xll.qlIndexFixing(Index6M,$H287,TRUE,_xll.ohTrigger(RecalcTrigger,Trigger6M)),NA())</f>
        <v>4.0886230623563237E-3</v>
      </c>
      <c r="M287" s="146">
        <f>IFERROR(_xll.qlIndexFixing(Index1Y,$H287,TRUE,_xll.ohTrigger(RecalcTrigger,Trigger1Y)),NA())</f>
        <v>7.4348825913286287E-3</v>
      </c>
      <c r="N287" s="145">
        <f>IFERROR(_xll.qlIndexFixing(ONIndex1M,I287,TRUE,_xll.ohTrigger(RecalcTrigger,Trigger1M)),NA())</f>
        <v>1.5785343377905381E-3</v>
      </c>
      <c r="O287" s="44">
        <f>IFERROR(_xll.qlIndexFixing(ONIndex3M,I287,TRUE,_xll.ohTrigger(RecalcTrigger,Trigger3M)),NA())</f>
        <v>2.522703934136894E-3</v>
      </c>
      <c r="P287" s="44">
        <f>IFERROR(_xll.qlIndexFixing(ONIndex6M,I287,TRUE,_xll.ohTrigger(RecalcTrigger,Trigger6M)),NA())</f>
        <v>4.8325645460300937E-3</v>
      </c>
      <c r="Q287" s="146">
        <f>IFERROR(_xll.qlIndexFixing(ONIndex1Y,I287,TRUE,_xll.ohTrigger(RecalcTrigger,Trigger1Y)),NA())</f>
        <v>8.645840803330751E-3</v>
      </c>
    </row>
    <row r="288" spans="2:17" x14ac:dyDescent="0.2">
      <c r="B288" s="39" t="s">
        <v>17</v>
      </c>
      <c r="D288" s="42">
        <f>_xll.qlCalendarAdvance(Calendar,$D287,B288,"f",FALSE)</f>
        <v>42964</v>
      </c>
      <c r="E288" s="140">
        <f>_xll.qlInterestRateIndexValueDate(IndexON,D288)</f>
        <v>42964</v>
      </c>
      <c r="F288" s="156">
        <f>IFERROR(_xll.qlIndexFixing(IndexON,D288,TRUE,_xll.ohTrigger(RecalcTrigger,TriggerON)),NA())</f>
        <v>7.6213490190268907E-4</v>
      </c>
      <c r="H288" s="42">
        <f>_xll.qlCalendarAdvance(Calendar,$H287,B288,"f",FALSE)</f>
        <v>42964</v>
      </c>
      <c r="I288" s="140">
        <f>_xll.qlInterestRateIndexValueDate(Index1M,$H288)</f>
        <v>42964</v>
      </c>
      <c r="J288" s="145">
        <f>IFERROR(_xll.qlIndexFixing(Index1M,$H288,TRUE,_xll.ohTrigger(RecalcTrigger,Trigger1M)),NA())</f>
        <v>1.5921857798472522E-3</v>
      </c>
      <c r="K288" s="44">
        <f>IFERROR(_xll.qlIndexFixing(Index3M,H288,TRUE,_xll.ohTrigger(RecalcTrigger,Trigger3M)),NA())</f>
        <v>2.5512450402402206E-3</v>
      </c>
      <c r="L288" s="44">
        <f>IFERROR(_xll.qlIndexFixing(Index6M,$H288,TRUE,_xll.ohTrigger(RecalcTrigger,Trigger6M)),NA())</f>
        <v>4.0827229609631697E-3</v>
      </c>
      <c r="M288" s="146">
        <f>IFERROR(_xll.qlIndexFixing(Index1Y,$H288,TRUE,_xll.ohTrigger(RecalcTrigger,Trigger1Y)),NA())</f>
        <v>7.4245423432541813E-3</v>
      </c>
      <c r="N288" s="145">
        <f>IFERROR(_xll.qlIndexFixing(ONIndex1M,I288,TRUE,_xll.ohTrigger(RecalcTrigger,Trigger1M)),NA())</f>
        <v>1.5793361365890046E-3</v>
      </c>
      <c r="O288" s="44">
        <f>IFERROR(_xll.qlIndexFixing(ONIndex3M,I288,TRUE,_xll.ohTrigger(RecalcTrigger,Trigger3M)),NA())</f>
        <v>2.5230029149203581E-3</v>
      </c>
      <c r="P288" s="44">
        <f>IFERROR(_xll.qlIndexFixing(ONIndex6M,I288,TRUE,_xll.ohTrigger(RecalcTrigger,Trigger6M)),NA())</f>
        <v>4.8425288142517342E-3</v>
      </c>
      <c r="Q288" s="146">
        <f>IFERROR(_xll.qlIndexFixing(ONIndex1Y,I288,TRUE,_xll.ohTrigger(RecalcTrigger,Trigger1Y)),NA())</f>
        <v>9.1840739724713405E-3</v>
      </c>
    </row>
    <row r="289" spans="2:17" x14ac:dyDescent="0.2">
      <c r="B289" s="39" t="s">
        <v>17</v>
      </c>
      <c r="D289" s="42">
        <f>_xll.qlCalendarAdvance(Calendar,$D288,B289,"f",FALSE)</f>
        <v>42965</v>
      </c>
      <c r="E289" s="140">
        <f>_xll.qlInterestRateIndexValueDate(IndexON,D289)</f>
        <v>42965</v>
      </c>
      <c r="F289" s="156">
        <f>IFERROR(_xll.qlIndexFixing(IndexON,D289,TRUE,_xll.ohTrigger(RecalcTrigger,TriggerON)),NA())</f>
        <v>7.6123106513429728E-4</v>
      </c>
      <c r="H289" s="42">
        <f>_xll.qlCalendarAdvance(Calendar,$H288,B289,"f",FALSE)</f>
        <v>42965</v>
      </c>
      <c r="I289" s="140">
        <f>_xll.qlInterestRateIndexValueDate(Index1M,$H289)</f>
        <v>42965</v>
      </c>
      <c r="J289" s="145">
        <f>IFERROR(_xll.qlIndexFixing(Index1M,$H289,TRUE,_xll.ohTrigger(RecalcTrigger,Trigger1M)),NA())</f>
        <v>1.5925933933986565E-3</v>
      </c>
      <c r="K289" s="44">
        <f>IFERROR(_xll.qlIndexFixing(Index3M,H289,TRUE,_xll.ohTrigger(RecalcTrigger,Trigger3M)),NA())</f>
        <v>2.5524382485559946E-3</v>
      </c>
      <c r="L289" s="44">
        <f>IFERROR(_xll.qlIndexFixing(Index6M,$H289,TRUE,_xll.ohTrigger(RecalcTrigger,Trigger6M)),NA())</f>
        <v>4.0785617911923127E-3</v>
      </c>
      <c r="M289" s="146">
        <f>IFERROR(_xll.qlIndexFixing(Index1Y,$H289,TRUE,_xll.ohTrigger(RecalcTrigger,Trigger1Y)),NA())</f>
        <v>7.3991328030657329E-3</v>
      </c>
      <c r="N289" s="145">
        <f>IFERROR(_xll.qlIndexFixing(ONIndex1M,I289,TRUE,_xll.ohTrigger(RecalcTrigger,Trigger1M)),NA())</f>
        <v>1.5809527228520064E-3</v>
      </c>
      <c r="O289" s="44">
        <f>IFERROR(_xll.qlIndexFixing(ONIndex3M,I289,TRUE,_xll.ohTrigger(RecalcTrigger,Trigger3M)),NA())</f>
        <v>2.5236693752369219E-3</v>
      </c>
      <c r="P289" s="44">
        <f>IFERROR(_xll.qlIndexFixing(ONIndex6M,I289,TRUE,_xll.ohTrigger(RecalcTrigger,Trigger6M)),NA())</f>
        <v>4.8601418781198582E-3</v>
      </c>
      <c r="Q289" s="146">
        <f>IFERROR(_xll.qlIndexFixing(ONIndex1Y,I289,TRUE,_xll.ohTrigger(RecalcTrigger,Trigger1Y)),NA())</f>
        <v>1.0122716816721352E-2</v>
      </c>
    </row>
    <row r="290" spans="2:17" x14ac:dyDescent="0.2">
      <c r="B290" s="39" t="s">
        <v>17</v>
      </c>
      <c r="D290" s="42">
        <f>_xll.qlCalendarAdvance(Calendar,$D289,B290,"f",FALSE)</f>
        <v>42968</v>
      </c>
      <c r="E290" s="140">
        <f>_xll.qlInterestRateIndexValueDate(IndexON,D290)</f>
        <v>42968</v>
      </c>
      <c r="F290" s="156">
        <f>IFERROR(_xll.qlIndexFixing(IndexON,D290,TRUE,_xll.ohTrigger(RecalcTrigger,TriggerON)),NA())</f>
        <v>7.6033964046873237E-4</v>
      </c>
      <c r="H290" s="42">
        <f>_xll.qlCalendarAdvance(Calendar,$H289,B290,"f",FALSE)</f>
        <v>42968</v>
      </c>
      <c r="I290" s="140">
        <f>_xll.qlInterestRateIndexValueDate(Index1M,$H290)</f>
        <v>42968</v>
      </c>
      <c r="J290" s="145">
        <f>IFERROR(_xll.qlIndexFixing(Index1M,$H290,TRUE,_xll.ohTrigger(RecalcTrigger,Trigger1M)),NA())</f>
        <v>1.5950986043411855E-3</v>
      </c>
      <c r="K290" s="44">
        <f>IFERROR(_xll.qlIndexFixing(Index3M,H290,TRUE,_xll.ohTrigger(RecalcTrigger,Trigger3M)),NA())</f>
        <v>2.55362871520255E-3</v>
      </c>
      <c r="L290" s="44">
        <f>IFERROR(_xll.qlIndexFixing(Index6M,$H290,TRUE,_xll.ohTrigger(RecalcTrigger,Trigger6M)),NA())</f>
        <v>4.0646830917008842E-3</v>
      </c>
      <c r="M290" s="146">
        <f>IFERROR(_xll.qlIndexFixing(Index1Y,$H290,TRUE,_xll.ohTrigger(RecalcTrigger,Trigger1Y)),NA())</f>
        <v>7.3693285198759284E-3</v>
      </c>
      <c r="N290" s="145">
        <f>IFERROR(_xll.qlIndexFixing(ONIndex1M,I290,TRUE,_xll.ohTrigger(RecalcTrigger,Trigger1M)),NA())</f>
        <v>1.5825617549802828E-3</v>
      </c>
      <c r="O290" s="44">
        <f>IFERROR(_xll.qlIndexFixing(ONIndex3M,I290,TRUE,_xll.ohTrigger(RecalcTrigger,Trigger3M)),NA())</f>
        <v>2.5243519877260479E-3</v>
      </c>
      <c r="P290" s="44">
        <f>IFERROR(_xll.qlIndexFixing(ONIndex6M,I290,TRUE,_xll.ohTrigger(RecalcTrigger,Trigger6M)),NA())</f>
        <v>4.8752453285583197E-3</v>
      </c>
      <c r="Q290" s="146">
        <f>IFERROR(_xll.qlIndexFixing(ONIndex1Y,I290,TRUE,_xll.ohTrigger(RecalcTrigger,Trigger1Y)),NA())</f>
        <v>1.0922693720027965E-2</v>
      </c>
    </row>
    <row r="291" spans="2:17" x14ac:dyDescent="0.2">
      <c r="B291" s="39" t="s">
        <v>17</v>
      </c>
      <c r="D291" s="42">
        <f>_xll.qlCalendarAdvance(Calendar,$D290,B291,"f",FALSE)</f>
        <v>42969</v>
      </c>
      <c r="E291" s="140">
        <f>_xll.qlInterestRateIndexValueDate(IndexON,D291)</f>
        <v>42969</v>
      </c>
      <c r="F291" s="156">
        <f>IFERROR(_xll.qlIndexFixing(IndexON,D291,TRUE,_xll.ohTrigger(RecalcTrigger,TriggerON)),NA())</f>
        <v>7.5990251565127842E-4</v>
      </c>
      <c r="H291" s="42">
        <f>_xll.qlCalendarAdvance(Calendar,$H290,B291,"f",FALSE)</f>
        <v>42969</v>
      </c>
      <c r="I291" s="140">
        <f>_xll.qlInterestRateIndexValueDate(Index1M,$H291)</f>
        <v>42969</v>
      </c>
      <c r="J291" s="145">
        <f>IFERROR(_xll.qlIndexFixing(Index1M,$H291,TRUE,_xll.ohTrigger(RecalcTrigger,Trigger1M)),NA())</f>
        <v>1.595937359940426E-3</v>
      </c>
      <c r="K291" s="44">
        <f>IFERROR(_xll.qlIndexFixing(Index3M,H291,TRUE,_xll.ohTrigger(RecalcTrigger,Trigger3M)),NA())</f>
        <v>2.5542251403610386E-3</v>
      </c>
      <c r="L291" s="44">
        <f>IFERROR(_xll.qlIndexFixing(Index6M,$H291,TRUE,_xll.ohTrigger(RecalcTrigger,Trigger6M)),NA())</f>
        <v>4.0598598524882691E-3</v>
      </c>
      <c r="M291" s="146">
        <f>IFERROR(_xll.qlIndexFixing(Index1Y,$H291,TRUE,_xll.ohTrigger(RecalcTrigger,Trigger1Y)),NA())</f>
        <v>7.352634575051642E-3</v>
      </c>
      <c r="N291" s="145">
        <f>IFERROR(_xll.qlIndexFixing(ONIndex1M,I291,TRUE,_xll.ohTrigger(RecalcTrigger,Trigger1M)),NA())</f>
        <v>1.5833727654179786E-3</v>
      </c>
      <c r="O291" s="44">
        <f>IFERROR(_xll.qlIndexFixing(ONIndex3M,I291,TRUE,_xll.ohTrigger(RecalcTrigger,Trigger3M)),NA())</f>
        <v>2.524727543466998E-3</v>
      </c>
      <c r="P291" s="44">
        <f>IFERROR(_xll.qlIndexFixing(ONIndex6M,I291,TRUE,_xll.ohTrigger(RecalcTrigger,Trigger6M)),NA())</f>
        <v>4.8816393172468331E-3</v>
      </c>
      <c r="Q291" s="146">
        <f>IFERROR(_xll.qlIndexFixing(ONIndex1Y,I291,TRUE,_xll.ohTrigger(RecalcTrigger,Trigger1Y)),NA())</f>
        <v>1.1253769684510528E-2</v>
      </c>
    </row>
    <row r="292" spans="2:17" x14ac:dyDescent="0.2">
      <c r="B292" s="39" t="s">
        <v>17</v>
      </c>
      <c r="D292" s="42">
        <f>_xll.qlCalendarAdvance(Calendar,$D291,B292,"f",FALSE)</f>
        <v>42970</v>
      </c>
      <c r="E292" s="140">
        <f>_xll.qlInterestRateIndexValueDate(IndexON,D292)</f>
        <v>42970</v>
      </c>
      <c r="F292" s="156">
        <f>IFERROR(_xll.qlIndexFixing(IndexON,D292,TRUE,_xll.ohTrigger(RecalcTrigger,TriggerON)),NA())</f>
        <v>7.5947006696108765E-4</v>
      </c>
      <c r="H292" s="42">
        <f>_xll.qlCalendarAdvance(Calendar,$H291,B292,"f",FALSE)</f>
        <v>42970</v>
      </c>
      <c r="I292" s="140">
        <f>_xll.qlInterestRateIndexValueDate(Index1M,$H292)</f>
        <v>42970</v>
      </c>
      <c r="J292" s="145">
        <f>IFERROR(_xll.qlIndexFixing(Index1M,$H292,TRUE,_xll.ohTrigger(RecalcTrigger,Trigger1M)),NA())</f>
        <v>1.5976372188215974E-3</v>
      </c>
      <c r="K292" s="44">
        <f>IFERROR(_xll.qlIndexFixing(Index3M,H292,TRUE,_xll.ohTrigger(RecalcTrigger,Trigger3M)),NA())</f>
        <v>2.5548212640097434E-3</v>
      </c>
      <c r="L292" s="44">
        <f>IFERROR(_xll.qlIndexFixing(Index6M,$H292,TRUE,_xll.ohTrigger(RecalcTrigger,Trigger6M)),NA())</f>
        <v>4.0550334520240679E-3</v>
      </c>
      <c r="M292" s="146">
        <f>IFERROR(_xll.qlIndexFixing(Index1Y,$H292,TRUE,_xll.ohTrigger(RecalcTrigger,Trigger1Y)),NA())</f>
        <v>7.3350135132936867E-3</v>
      </c>
      <c r="N292" s="145">
        <f>IFERROR(_xll.qlIndexFixing(ONIndex1M,I292,TRUE,_xll.ohTrigger(RecalcTrigger,Trigger1M)),NA())</f>
        <v>1.5841856182807756E-3</v>
      </c>
      <c r="O292" s="44">
        <f>IFERROR(_xll.qlIndexFixing(ONIndex3M,I292,TRUE,_xll.ohTrigger(RecalcTrigger,Trigger3M)),NA())</f>
        <v>2.5251184141183991E-3</v>
      </c>
      <c r="P292" s="44">
        <f>IFERROR(_xll.qlIndexFixing(ONIndex6M,I292,TRUE,_xll.ohTrigger(RecalcTrigger,Trigger6M)),NA())</f>
        <v>4.8873192498666285E-3</v>
      </c>
      <c r="Q292" s="146">
        <f>IFERROR(_xll.qlIndexFixing(ONIndex1Y,I292,TRUE,_xll.ohTrigger(RecalcTrigger,Trigger1Y)),NA())</f>
        <v>1.1543413813398518E-2</v>
      </c>
    </row>
    <row r="293" spans="2:17" x14ac:dyDescent="0.2">
      <c r="B293" s="39" t="s">
        <v>17</v>
      </c>
      <c r="D293" s="42">
        <f>_xll.qlCalendarAdvance(Calendar,$D292,B293,"f",FALSE)</f>
        <v>42971</v>
      </c>
      <c r="E293" s="140">
        <f>_xll.qlInterestRateIndexValueDate(IndexON,D293)</f>
        <v>42971</v>
      </c>
      <c r="F293" s="156">
        <f>IFERROR(_xll.qlIndexFixing(IndexON,D293,TRUE,_xll.ohTrigger(RecalcTrigger,TriggerON)),NA())</f>
        <v>7.5904229447920635E-4</v>
      </c>
      <c r="H293" s="42">
        <f>_xll.qlCalendarAdvance(Calendar,$H292,B293,"f",FALSE)</f>
        <v>42971</v>
      </c>
      <c r="I293" s="140">
        <f>_xll.qlInterestRateIndexValueDate(Index1M,$H293)</f>
        <v>42971</v>
      </c>
      <c r="J293" s="145">
        <f>IFERROR(_xll.qlIndexFixing(Index1M,$H293,TRUE,_xll.ohTrigger(RecalcTrigger,Trigger1M)),NA())</f>
        <v>1.5980506454256471E-3</v>
      </c>
      <c r="K293" s="44">
        <f>IFERROR(_xll.qlIndexFixing(Index3M,H293,TRUE,_xll.ohTrigger(RecalcTrigger,Trigger3M)),NA())</f>
        <v>2.5554168341114692E-3</v>
      </c>
      <c r="L293" s="44">
        <f>IFERROR(_xll.qlIndexFixing(Index6M,$H293,TRUE,_xll.ohTrigger(RecalcTrigger,Trigger6M)),NA())</f>
        <v>4.0498606993616222E-3</v>
      </c>
      <c r="M293" s="146">
        <f>IFERROR(_xll.qlIndexFixing(Index1Y,$H293,TRUE,_xll.ohTrigger(RecalcTrigger,Trigger1Y)),NA())</f>
        <v>7.3165798660042025E-3</v>
      </c>
      <c r="N293" s="145">
        <f>IFERROR(_xll.qlIndexFixing(ONIndex1M,I293,TRUE,_xll.ohTrigger(RecalcTrigger,Trigger1M)),NA())</f>
        <v>1.5850003134065815E-3</v>
      </c>
      <c r="O293" s="44">
        <f>IFERROR(_xll.qlIndexFixing(ONIndex3M,I293,TRUE,_xll.ohTrigger(RecalcTrigger,Trigger3M)),NA())</f>
        <v>2.5255245997612974E-3</v>
      </c>
      <c r="P293" s="44">
        <f>IFERROR(_xll.qlIndexFixing(ONIndex6M,I293,TRUE,_xll.ohTrigger(RecalcTrigger,Trigger6M)),NA())</f>
        <v>4.8922851264177059E-3</v>
      </c>
      <c r="Q293" s="146">
        <f>IFERROR(_xll.qlIndexFixing(ONIndex1Y,I293,TRUE,_xll.ohTrigger(RecalcTrigger,Trigger1Y)),NA())</f>
        <v>1.1791626008058609E-2</v>
      </c>
    </row>
    <row r="294" spans="2:17" x14ac:dyDescent="0.2">
      <c r="B294" s="39" t="s">
        <v>17</v>
      </c>
      <c r="D294" s="42">
        <f>_xll.qlCalendarAdvance(Calendar,$D293,B294,"f",FALSE)</f>
        <v>42972</v>
      </c>
      <c r="E294" s="140">
        <f>_xll.qlInterestRateIndexValueDate(IndexON,D294)</f>
        <v>42972</v>
      </c>
      <c r="F294" s="156">
        <f>IFERROR(_xll.qlIndexFixing(IndexON,D294,TRUE,_xll.ohTrigger(RecalcTrigger,TriggerON)),NA())</f>
        <v>7.5799860539682573E-4</v>
      </c>
      <c r="H294" s="42">
        <f>_xll.qlCalendarAdvance(Calendar,$H293,B294,"f",FALSE)</f>
        <v>42972</v>
      </c>
      <c r="I294" s="140">
        <f>_xll.qlInterestRateIndexValueDate(Index1M,$H294)</f>
        <v>42972</v>
      </c>
      <c r="J294" s="145">
        <f>IFERROR(_xll.qlIndexFixing(Index1M,$H294,TRUE,_xll.ohTrigger(RecalcTrigger,Trigger1M)),NA())</f>
        <v>1.598464682595953E-3</v>
      </c>
      <c r="K294" s="44">
        <f>IFERROR(_xll.qlIndexFixing(Index3M,H294,TRUE,_xll.ohTrigger(RecalcTrigger,Trigger3M)),NA())</f>
        <v>2.5565722517400845E-3</v>
      </c>
      <c r="L294" s="44">
        <f>IFERROR(_xll.qlIndexFixing(Index6M,$H294,TRUE,_xll.ohTrigger(RecalcTrigger,Trigger6M)),NA())</f>
        <v>4.0452528331791542E-3</v>
      </c>
      <c r="M294" s="146">
        <f>IFERROR(_xll.qlIndexFixing(Index1Y,$H294,TRUE,_xll.ohTrigger(RecalcTrigger,Trigger1Y)),NA())</f>
        <v>7.2777810406270214E-3</v>
      </c>
      <c r="N294" s="145">
        <f>IFERROR(_xll.qlIndexFixing(ONIndex1M,I294,TRUE,_xll.ohTrigger(RecalcTrigger,Trigger1M)),NA())</f>
        <v>1.5870566139292164E-3</v>
      </c>
      <c r="O294" s="44">
        <f>IFERROR(_xll.qlIndexFixing(ONIndex3M,I294,TRUE,_xll.ohTrigger(RecalcTrigger,Trigger3M)),NA())</f>
        <v>2.5266428737300006E-3</v>
      </c>
      <c r="P294" s="44">
        <f>IFERROR(_xll.qlIndexFixing(ONIndex6M,I294,TRUE,_xll.ohTrigger(RecalcTrigger,Trigger6M)),NA())</f>
        <v>4.9012282549218411E-3</v>
      </c>
      <c r="Q294" s="146">
        <f>IFERROR(_xll.qlIndexFixing(ONIndex1Y,I294,TRUE,_xll.ohTrigger(RecalcTrigger,Trigger1Y)),NA())</f>
        <v>1.2205608317210903E-2</v>
      </c>
    </row>
    <row r="295" spans="2:17" x14ac:dyDescent="0.2">
      <c r="B295" s="39" t="s">
        <v>17</v>
      </c>
      <c r="D295" s="42">
        <f>_xll.qlCalendarAdvance(Calendar,$D294,B295,"f",FALSE)</f>
        <v>42976</v>
      </c>
      <c r="E295" s="140">
        <f>_xll.qlInterestRateIndexValueDate(IndexON,D295)</f>
        <v>42976</v>
      </c>
      <c r="F295" s="156">
        <f>IFERROR(_xll.qlIndexFixing(IndexON,D295,TRUE,_xll.ohTrigger(RecalcTrigger,TriggerON)),NA())</f>
        <v>7.5697357487025663E-4</v>
      </c>
      <c r="H295" s="42">
        <f>_xll.qlCalendarAdvance(Calendar,$H294,B295,"f",FALSE)</f>
        <v>42976</v>
      </c>
      <c r="I295" s="140">
        <f>_xll.qlInterestRateIndexValueDate(Index1M,$H295)</f>
        <v>42976</v>
      </c>
      <c r="J295" s="145">
        <f>IFERROR(_xll.qlIndexFixing(Index1M,$H295,TRUE,_xll.ohTrigger(RecalcTrigger,Trigger1M)),NA())</f>
        <v>1.6018602431660911E-3</v>
      </c>
      <c r="K295" s="44">
        <f>IFERROR(_xll.qlIndexFixing(Index3M,H295,TRUE,_xll.ohTrigger(RecalcTrigger,Trigger3M)),NA())</f>
        <v>2.5583775600862674E-3</v>
      </c>
      <c r="L295" s="44">
        <f>IFERROR(_xll.qlIndexFixing(Index6M,$H295,TRUE,_xll.ohTrigger(RecalcTrigger,Trigger6M)),NA())</f>
        <v>4.026152634653505E-3</v>
      </c>
      <c r="M295" s="146">
        <f>IFERROR(_xll.qlIndexFixing(Index1Y,$H295,TRUE,_xll.ohTrigger(RecalcTrigger,Trigger1Y)),NA())</f>
        <v>7.2162309661247814E-3</v>
      </c>
      <c r="N295" s="145">
        <f>IFERROR(_xll.qlIndexFixing(ONIndex1M,I295,TRUE,_xll.ohTrigger(RecalcTrigger,Trigger1M)),NA())</f>
        <v>1.58910142435853E-3</v>
      </c>
      <c r="O295" s="44">
        <f>IFERROR(_xll.qlIndexFixing(ONIndex3M,I295,TRUE,_xll.ohTrigger(RecalcTrigger,Trigger3M)),NA())</f>
        <v>2.527785252848247E-3</v>
      </c>
      <c r="P295" s="44">
        <f>IFERROR(_xll.qlIndexFixing(ONIndex6M,I295,TRUE,_xll.ohTrigger(RecalcTrigger,Trigger6M)),NA())</f>
        <v>4.9064036674129063E-3</v>
      </c>
      <c r="Q295" s="146">
        <f>IFERROR(_xll.qlIndexFixing(ONIndex1Y,I295,TRUE,_xll.ohTrigger(RecalcTrigger,Trigger1Y)),NA())</f>
        <v>1.2411205503566336E-2</v>
      </c>
    </row>
    <row r="296" spans="2:17" x14ac:dyDescent="0.2">
      <c r="B296" s="39" t="s">
        <v>17</v>
      </c>
      <c r="D296" s="42">
        <f>_xll.qlCalendarAdvance(Calendar,$D295,B296,"f",FALSE)</f>
        <v>42977</v>
      </c>
      <c r="E296" s="140">
        <f>_xll.qlInterestRateIndexValueDate(IndexON,D296)</f>
        <v>42977</v>
      </c>
      <c r="F296" s="156">
        <f>IFERROR(_xll.qlIndexFixing(IndexON,D296,TRUE,_xll.ohTrigger(RecalcTrigger,TriggerON)),NA())</f>
        <v>7.5657385947613953E-4</v>
      </c>
      <c r="H296" s="42">
        <f>_xll.qlCalendarAdvance(Calendar,$H295,B296,"f",FALSE)</f>
        <v>42977</v>
      </c>
      <c r="I296" s="140">
        <f>_xll.qlInterestRateIndexValueDate(Index1M,$H296)</f>
        <v>42977</v>
      </c>
      <c r="J296" s="145">
        <f>IFERROR(_xll.qlIndexFixing(Index1M,$H296,TRUE,_xll.ohTrigger(RecalcTrigger,Trigger1M)),NA())</f>
        <v>1.6022785612811452E-3</v>
      </c>
      <c r="K296" s="44">
        <f>IFERROR(_xll.qlIndexFixing(Index3M,H296,TRUE,_xll.ohTrigger(RecalcTrigger,Trigger3M)),NA())</f>
        <v>2.5589645161038736E-3</v>
      </c>
      <c r="L296" s="44">
        <f>IFERROR(_xll.qlIndexFixing(Index6M,$H296,TRUE,_xll.ohTrigger(RecalcTrigger,Trigger6M)),NA())</f>
        <v>4.0212620359016023E-3</v>
      </c>
      <c r="M296" s="146">
        <f>IFERROR(_xll.qlIndexFixing(Index1Y,$H296,TRUE,_xll.ohTrigger(RecalcTrigger,Trigger1Y)),NA())</f>
        <v>7.1953265641986341E-3</v>
      </c>
      <c r="N296" s="145">
        <f>IFERROR(_xll.qlIndexFixing(ONIndex1M,I296,TRUE,_xll.ohTrigger(RecalcTrigger,Trigger1M)),NA())</f>
        <v>1.5899271735486664E-3</v>
      </c>
      <c r="O296" s="44">
        <f>IFERROR(_xll.qlIndexFixing(ONIndex3M,I296,TRUE,_xll.ohTrigger(RecalcTrigger,Trigger3M)),NA())</f>
        <v>2.5282833284401285E-3</v>
      </c>
      <c r="P296" s="44">
        <f>IFERROR(_xll.qlIndexFixing(ONIndex6M,I296,TRUE,_xll.ohTrigger(RecalcTrigger,Trigger6M)),NA())</f>
        <v>4.9070852070653981E-3</v>
      </c>
      <c r="Q296" s="146">
        <f>IFERROR(_xll.qlIndexFixing(ONIndex1Y,I296,TRUE,_xll.ohTrigger(RecalcTrigger,Trigger1Y)),NA())</f>
        <v>1.2410824811760479E-2</v>
      </c>
    </row>
    <row r="297" spans="2:17" x14ac:dyDescent="0.2">
      <c r="B297" s="39" t="s">
        <v>17</v>
      </c>
      <c r="D297" s="42">
        <f>_xll.qlCalendarAdvance(Calendar,$D296,B297,"f",FALSE)</f>
        <v>42978</v>
      </c>
      <c r="E297" s="140">
        <f>_xll.qlInterestRateIndexValueDate(IndexON,D297)</f>
        <v>42978</v>
      </c>
      <c r="F297" s="156">
        <f>IFERROR(_xll.qlIndexFixing(IndexON,D297,TRUE,_xll.ohTrigger(RecalcTrigger,TriggerON)),NA())</f>
        <v>7.561788202903319E-4</v>
      </c>
      <c r="H297" s="42">
        <f>_xll.qlCalendarAdvance(Calendar,$H296,B297,"f",FALSE)</f>
        <v>42978</v>
      </c>
      <c r="I297" s="140">
        <f>_xll.qlInterestRateIndexValueDate(Index1M,$H297)</f>
        <v>42978</v>
      </c>
      <c r="J297" s="145">
        <f>IFERROR(_xll.qlIndexFixing(Index1M,$H297,TRUE,_xll.ohTrigger(RecalcTrigger,Trigger1M)),NA())</f>
        <v>1.6026974899098633E-3</v>
      </c>
      <c r="K297" s="44">
        <f>IFERROR(_xll.qlIndexFixing(Index3M,H297,TRUE,_xll.ohTrigger(RecalcTrigger,Trigger3M)),NA())</f>
        <v>2.5592839443558178E-3</v>
      </c>
      <c r="L297" s="44">
        <f>IFERROR(_xll.qlIndexFixing(Index6M,$H297,TRUE,_xll.ohTrigger(RecalcTrigger,Trigger6M)),NA())</f>
        <v>4.0163139896292766E-3</v>
      </c>
      <c r="M297" s="146">
        <f>IFERROR(_xll.qlIndexFixing(Index1Y,$H297,TRUE,_xll.ohTrigger(RecalcTrigger,Trigger1Y)),NA())</f>
        <v>7.17441108354544E-3</v>
      </c>
      <c r="N297" s="145">
        <f>IFERROR(_xll.qlIndexFixing(ONIndex1M,I297,TRUE,_xll.ohTrigger(RecalcTrigger,Trigger1M)),NA())</f>
        <v>1.590754765082858E-3</v>
      </c>
      <c r="O297" s="44">
        <f>IFERROR(_xll.qlIndexFixing(ONIndex3M,I297,TRUE,_xll.ohTrigger(RecalcTrigger,Trigger3M)),NA())</f>
        <v>2.5287967189424609E-3</v>
      </c>
      <c r="P297" s="44">
        <f>IFERROR(_xll.qlIndexFixing(ONIndex6M,I297,TRUE,_xll.ohTrigger(RecalcTrigger,Trigger6M)),NA())</f>
        <v>4.9070526906491718E-3</v>
      </c>
      <c r="Q297" s="146">
        <f>IFERROR(_xll.qlIndexFixing(ONIndex1Y,I297,TRUE,_xll.ohTrigger(RecalcTrigger,Trigger1Y)),NA())</f>
        <v>1.2369011890313031E-2</v>
      </c>
    </row>
    <row r="298" spans="2:17" x14ac:dyDescent="0.2">
      <c r="B298" s="39" t="s">
        <v>17</v>
      </c>
      <c r="D298" s="42">
        <f>_xll.qlCalendarAdvance(Calendar,$D297,B298,"f",FALSE)</f>
        <v>42979</v>
      </c>
      <c r="E298" s="140">
        <f>_xll.qlInterestRateIndexValueDate(IndexON,D298)</f>
        <v>42979</v>
      </c>
      <c r="F298" s="156">
        <f>IFERROR(_xll.qlIndexFixing(IndexON,D298,TRUE,_xll.ohTrigger(RecalcTrigger,TriggerON)),NA())</f>
        <v>7.554058926625048E-4</v>
      </c>
      <c r="H298" s="42">
        <f>_xll.qlCalendarAdvance(Calendar,$H297,B298,"f",FALSE)</f>
        <v>42979</v>
      </c>
      <c r="I298" s="140">
        <f>_xll.qlInterestRateIndexValueDate(Index1M,$H298)</f>
        <v>42979</v>
      </c>
      <c r="J298" s="145">
        <f>IFERROR(_xll.qlIndexFixing(Index1M,$H298,TRUE,_xll.ohTrigger(RecalcTrigger,Trigger1M)),NA())</f>
        <v>1.6044262613736139E-3</v>
      </c>
      <c r="K298" s="44">
        <f>IFERROR(_xll.qlIndexFixing(Index3M,H298,TRUE,_xll.ohTrigger(RecalcTrigger,Trigger3M)),NA())</f>
        <v>2.5598693578432596E-3</v>
      </c>
      <c r="L298" s="44">
        <f>IFERROR(_xll.qlIndexFixing(Index6M,$H298,TRUE,_xll.ohTrigger(RecalcTrigger,Trigger6M)),NA())</f>
        <v>4.0114557507216382E-3</v>
      </c>
      <c r="M298" s="146">
        <f>IFERROR(_xll.qlIndexFixing(Index1Y,$H298,TRUE,_xll.ohTrigger(RecalcTrigger,Trigger1Y)),NA())</f>
        <v>7.1410688398208105E-3</v>
      </c>
      <c r="N298" s="145">
        <f>IFERROR(_xll.qlIndexFixing(ONIndex1M,I298,TRUE,_xll.ohTrigger(RecalcTrigger,Trigger1M)),NA())</f>
        <v>1.592423036747374E-3</v>
      </c>
      <c r="O298" s="44">
        <f>IFERROR(_xll.qlIndexFixing(ONIndex3M,I298,TRUE,_xll.ohTrigger(RecalcTrigger,Trigger3M)),NA())</f>
        <v>2.5298920850380662E-3</v>
      </c>
      <c r="P298" s="44">
        <f>IFERROR(_xll.qlIndexFixing(ONIndex6M,I298,TRUE,_xll.ohTrigger(RecalcTrigger,Trigger6M)),NA())</f>
        <v>4.9046733752441032E-3</v>
      </c>
      <c r="Q298" s="146">
        <f>IFERROR(_xll.qlIndexFixing(ONIndex1Y,I298,TRUE,_xll.ohTrigger(RecalcTrigger,Trigger1Y)),NA())</f>
        <v>1.214768296390038E-2</v>
      </c>
    </row>
    <row r="299" spans="2:17" x14ac:dyDescent="0.2">
      <c r="B299" s="39" t="s">
        <v>17</v>
      </c>
      <c r="D299" s="42">
        <f>_xll.qlCalendarAdvance(Calendar,$D298,B299,"f",FALSE)</f>
        <v>42982</v>
      </c>
      <c r="E299" s="140">
        <f>_xll.qlInterestRateIndexValueDate(IndexON,D299)</f>
        <v>42982</v>
      </c>
      <c r="F299" s="156">
        <f>IFERROR(_xll.qlIndexFixing(IndexON,D299,TRUE,_xll.ohTrigger(RecalcTrigger,TriggerON)),NA())</f>
        <v>7.5464542554914971E-4</v>
      </c>
      <c r="H299" s="42">
        <f>_xll.qlCalendarAdvance(Calendar,$H298,B299,"f",FALSE)</f>
        <v>42982</v>
      </c>
      <c r="I299" s="140">
        <f>_xll.qlInterestRateIndexValueDate(Index1M,$H299)</f>
        <v>42982</v>
      </c>
      <c r="J299" s="145">
        <f>IFERROR(_xll.qlIndexFixing(Index1M,$H299,TRUE,_xll.ohTrigger(RecalcTrigger,Trigger1M)),NA())</f>
        <v>1.6065690592882802E-3</v>
      </c>
      <c r="K299" s="44">
        <f>IFERROR(_xll.qlIndexFixing(Index3M,H299,TRUE,_xll.ohTrigger(RecalcTrigger,Trigger3M)),NA())</f>
        <v>2.5616079801854112E-3</v>
      </c>
      <c r="L299" s="44">
        <f>IFERROR(_xll.qlIndexFixing(Index6M,$H299,TRUE,_xll.ohTrigger(RecalcTrigger,Trigger6M)),NA())</f>
        <v>3.997447380664783E-3</v>
      </c>
      <c r="M299" s="146">
        <f>IFERROR(_xll.qlIndexFixing(Index1Y,$H299,TRUE,_xll.ohTrigger(RecalcTrigger,Trigger1Y)),NA())</f>
        <v>7.0929275317910268E-3</v>
      </c>
      <c r="N299" s="145">
        <f>IFERROR(_xll.qlIndexFixing(ONIndex1M,I299,TRUE,_xll.ohTrigger(RecalcTrigger,Trigger1M)),NA())</f>
        <v>1.5940835548222676E-3</v>
      </c>
      <c r="O299" s="44">
        <f>IFERROR(_xll.qlIndexFixing(ONIndex3M,I299,TRUE,_xll.ohTrigger(RecalcTrigger,Trigger3M)),NA())</f>
        <v>2.5310034310288554E-3</v>
      </c>
      <c r="P299" s="44">
        <f>IFERROR(_xll.qlIndexFixing(ONIndex6M,I299,TRUE,_xll.ohTrigger(RecalcTrigger,Trigger6M)),NA())</f>
        <v>4.8997820629193001E-3</v>
      </c>
      <c r="Q299" s="146">
        <f>IFERROR(_xll.qlIndexFixing(ONIndex1Y,I299,TRUE,_xll.ohTrigger(RecalcTrigger,Trigger1Y)),NA())</f>
        <v>1.1787438404839978E-2</v>
      </c>
    </row>
    <row r="300" spans="2:17" x14ac:dyDescent="0.2">
      <c r="B300" s="39" t="s">
        <v>17</v>
      </c>
      <c r="D300" s="42">
        <f>_xll.qlCalendarAdvance(Calendar,$D299,B300,"f",FALSE)</f>
        <v>42983</v>
      </c>
      <c r="E300" s="140">
        <f>_xll.qlInterestRateIndexValueDate(IndexON,D300)</f>
        <v>42983</v>
      </c>
      <c r="F300" s="156">
        <f>IFERROR(_xll.qlIndexFixing(IndexON,D300,TRUE,_xll.ohTrigger(RecalcTrigger,TriggerON)),NA())</f>
        <v>7.542737673238431E-4</v>
      </c>
      <c r="H300" s="42">
        <f>_xll.qlCalendarAdvance(Calendar,$H299,B300,"f",FALSE)</f>
        <v>42983</v>
      </c>
      <c r="I300" s="140">
        <f>_xll.qlInterestRateIndexValueDate(Index1M,$H300)</f>
        <v>42983</v>
      </c>
      <c r="J300" s="145">
        <f>IFERROR(_xll.qlIndexFixing(Index1M,$H300,TRUE,_xll.ohTrigger(RecalcTrigger,Trigger1M)),NA())</f>
        <v>1.6074326868004141E-3</v>
      </c>
      <c r="K300" s="44">
        <f>IFERROR(_xll.qlIndexFixing(Index3M,H300,TRUE,_xll.ohTrigger(RecalcTrigger,Trigger3M)),NA())</f>
        <v>2.5621807989009123E-3</v>
      </c>
      <c r="L300" s="44">
        <f>IFERROR(_xll.qlIndexFixing(Index6M,$H300,TRUE,_xll.ohTrigger(RecalcTrigger,Trigger6M)),NA())</f>
        <v>3.9924085118438158E-3</v>
      </c>
      <c r="M300" s="146">
        <f>IFERROR(_xll.qlIndexFixing(Index1Y,$H300,TRUE,_xll.ohTrigger(RecalcTrigger,Trigger1Y)),NA())</f>
        <v>7.0736734460983275E-3</v>
      </c>
      <c r="N300" s="145">
        <f>IFERROR(_xll.qlIndexFixing(ONIndex1M,I300,TRUE,_xll.ohTrigger(RecalcTrigger,Trigger1M)),NA())</f>
        <v>1.5949203580767346E-3</v>
      </c>
      <c r="O300" s="44">
        <f>IFERROR(_xll.qlIndexFixing(ONIndex3M,I300,TRUE,_xll.ohTrigger(RecalcTrigger,Trigger3M)),NA())</f>
        <v>2.5315933964886739E-3</v>
      </c>
      <c r="P300" s="44">
        <f>IFERROR(_xll.qlIndexFixing(ONIndex6M,I300,TRUE,_xll.ohTrigger(RecalcTrigger,Trigger6M)),NA())</f>
        <v>4.8961792655921599E-3</v>
      </c>
      <c r="Q300" s="146">
        <f>IFERROR(_xll.qlIndexFixing(ONIndex1Y,I300,TRUE,_xll.ohTrigger(RecalcTrigger,Trigger1Y)),NA())</f>
        <v>1.1547135847553847E-2</v>
      </c>
    </row>
    <row r="301" spans="2:17" x14ac:dyDescent="0.2">
      <c r="B301" s="39" t="s">
        <v>17</v>
      </c>
      <c r="D301" s="42">
        <f>_xll.qlCalendarAdvance(Calendar,$D300,B301,"f",FALSE)</f>
        <v>42984</v>
      </c>
      <c r="E301" s="140">
        <f>_xll.qlInterestRateIndexValueDate(IndexON,D301)</f>
        <v>42984</v>
      </c>
      <c r="F301" s="156">
        <f>IFERROR(_xll.qlIndexFixing(IndexON,D301,TRUE,_xll.ohTrigger(RecalcTrigger,TriggerON)),NA())</f>
        <v>7.5390678530684596E-4</v>
      </c>
      <c r="H301" s="42">
        <f>_xll.qlCalendarAdvance(Calendar,$H300,B301,"f",FALSE)</f>
        <v>42984</v>
      </c>
      <c r="I301" s="140">
        <f>_xll.qlInterestRateIndexValueDate(Index1M,$H301)</f>
        <v>42984</v>
      </c>
      <c r="J301" s="145">
        <f>IFERROR(_xll.qlIndexFixing(Index1M,$H301,TRUE,_xll.ohTrigger(RecalcTrigger,Trigger1M)),NA())</f>
        <v>1.6082981569537729E-3</v>
      </c>
      <c r="K301" s="44">
        <f>IFERROR(_xll.qlIndexFixing(Index3M,H301,TRUE,_xll.ohTrigger(RecalcTrigger,Trigger3M)),NA())</f>
        <v>2.5627498319063407E-3</v>
      </c>
      <c r="L301" s="44">
        <f>IFERROR(_xll.qlIndexFixing(Index6M,$H301,TRUE,_xll.ohTrigger(RecalcTrigger,Trigger6M)),NA())</f>
        <v>3.9877618342051479E-3</v>
      </c>
      <c r="M301" s="146">
        <f>IFERROR(_xll.qlIndexFixing(Index1Y,$H301,TRUE,_xll.ohTrigger(RecalcTrigger,Trigger1Y)),NA())</f>
        <v>7.0550710121766169E-3</v>
      </c>
      <c r="N301" s="145">
        <f>IFERROR(_xll.qlIndexFixing(ONIndex1M,I301,TRUE,_xll.ohTrigger(RecalcTrigger,Trigger1M)),NA())</f>
        <v>1.5957590036752567E-3</v>
      </c>
      <c r="O301" s="44">
        <f>IFERROR(_xll.qlIndexFixing(ONIndex3M,I301,TRUE,_xll.ohTrigger(RecalcTrigger,Trigger3M)),NA())</f>
        <v>2.5321986770210358E-3</v>
      </c>
      <c r="P301" s="44">
        <f>IFERROR(_xll.qlIndexFixing(ONIndex6M,I301,TRUE,_xll.ohTrigger(RecalcTrigger,Trigger6M)),NA())</f>
        <v>4.8918624121152554E-3</v>
      </c>
      <c r="Q301" s="146">
        <f>IFERROR(_xll.qlIndexFixing(ONIndex1Y,I301,TRUE,_xll.ohTrigger(RecalcTrigger,Trigger1Y)),NA())</f>
        <v>1.130875639588802E-2</v>
      </c>
    </row>
    <row r="302" spans="2:17" x14ac:dyDescent="0.2">
      <c r="B302" s="39" t="s">
        <v>17</v>
      </c>
      <c r="D302" s="42">
        <f>_xll.qlCalendarAdvance(Calendar,$D301,B302,"f",FALSE)</f>
        <v>42985</v>
      </c>
      <c r="E302" s="140">
        <f>_xll.qlInterestRateIndexValueDate(IndexON,D302)</f>
        <v>42985</v>
      </c>
      <c r="F302" s="156">
        <f>IFERROR(_xll.qlIndexFixing(IndexON,D302,TRUE,_xll.ohTrigger(RecalcTrigger,TriggerON)),NA())</f>
        <v>7.53544479417112E-4</v>
      </c>
      <c r="H302" s="42">
        <f>_xll.qlCalendarAdvance(Calendar,$H301,B302,"f",FALSE)</f>
        <v>42985</v>
      </c>
      <c r="I302" s="140">
        <f>_xll.qlInterestRateIndexValueDate(Index1M,$H302)</f>
        <v>42985</v>
      </c>
      <c r="J302" s="145">
        <f>IFERROR(_xll.qlIndexFixing(Index1M,$H302,TRUE,_xll.ohTrigger(RecalcTrigger,Trigger1M)),NA())</f>
        <v>1.6100512469015629E-3</v>
      </c>
      <c r="K302" s="44">
        <f>IFERROR(_xll.qlIndexFixing(Index3M,H302,TRUE,_xll.ohTrigger(RecalcTrigger,Trigger3M)),NA())</f>
        <v>2.5633148243912993E-3</v>
      </c>
      <c r="L302" s="44">
        <f>IFERROR(_xll.qlIndexFixing(Index6M,$H302,TRUE,_xll.ohTrigger(RecalcTrigger,Trigger6M)),NA())</f>
        <v>3.9831686904447001E-3</v>
      </c>
      <c r="M302" s="146">
        <f>IFERROR(_xll.qlIndexFixing(Index1Y,$H302,TRUE,_xll.ohTrigger(RecalcTrigger,Trigger1Y)),NA())</f>
        <v>7.0371150317718456E-3</v>
      </c>
      <c r="N302" s="145">
        <f>IFERROR(_xll.qlIndexFixing(ONIndex1M,I302,TRUE,_xll.ohTrigger(RecalcTrigger,Trigger1M)),NA())</f>
        <v>1.5965994916178339E-3</v>
      </c>
      <c r="O302" s="44">
        <f>IFERROR(_xll.qlIndexFixing(ONIndex3M,I302,TRUE,_xll.ohTrigger(RecalcTrigger,Trigger3M)),NA())</f>
        <v>2.5328192723828025E-3</v>
      </c>
      <c r="P302" s="44">
        <f>IFERROR(_xll.qlIndexFixing(ONIndex6M,I302,TRUE,_xll.ohTrigger(RecalcTrigger,Trigger6M)),NA())</f>
        <v>4.8868315025696329E-3</v>
      </c>
      <c r="Q302" s="146">
        <f>IFERROR(_xll.qlIndexFixing(ONIndex1Y,I302,TRUE,_xll.ohTrigger(RecalcTrigger,Trigger1Y)),NA())</f>
        <v>1.1080971051377064E-2</v>
      </c>
    </row>
    <row r="303" spans="2:17" x14ac:dyDescent="0.2">
      <c r="B303" s="39" t="s">
        <v>17</v>
      </c>
      <c r="D303" s="42">
        <f>_xll.qlCalendarAdvance(Calendar,$D302,B303,"f",FALSE)</f>
        <v>42986</v>
      </c>
      <c r="E303" s="140">
        <f>_xll.qlInterestRateIndexValueDate(IndexON,D303)</f>
        <v>42986</v>
      </c>
      <c r="F303" s="156">
        <f>IFERROR(_xll.qlIndexFixing(IndexON,D303,TRUE,_xll.ohTrigger(RecalcTrigger,TriggerON)),NA())</f>
        <v>7.5283700779138496E-4</v>
      </c>
      <c r="H303" s="42">
        <f>_xll.qlCalendarAdvance(Calendar,$H302,B303,"f",FALSE)</f>
        <v>42986</v>
      </c>
      <c r="I303" s="140">
        <f>_xll.qlInterestRateIndexValueDate(Index1M,$H303)</f>
        <v>42986</v>
      </c>
      <c r="J303" s="145">
        <f>IFERROR(_xll.qlIndexFixing(Index1M,$H303,TRUE,_xll.ohTrigger(RecalcTrigger,Trigger1M)),NA())</f>
        <v>1.6104781298623588E-3</v>
      </c>
      <c r="K303" s="44">
        <f>IFERROR(_xll.qlIndexFixing(Index3M,H303,TRUE,_xll.ohTrigger(RecalcTrigger,Trigger3M)),NA())</f>
        <v>2.563875521549843E-3</v>
      </c>
      <c r="L303" s="44">
        <f>IFERROR(_xll.qlIndexFixing(Index6M,$H303,TRUE,_xll.ohTrigger(RecalcTrigger,Trigger6M)),NA())</f>
        <v>3.9786328210305744E-3</v>
      </c>
      <c r="M303" s="146">
        <f>IFERROR(_xll.qlIndexFixing(Index1Y,$H303,TRUE,_xll.ohTrigger(RecalcTrigger,Trigger1Y)),NA())</f>
        <v>7.0078100501455203E-3</v>
      </c>
      <c r="N303" s="145">
        <f>IFERROR(_xll.qlIndexFixing(ONIndex1M,I303,TRUE,_xll.ohTrigger(RecalcTrigger,Trigger1M)),NA())</f>
        <v>1.5982936074014169E-3</v>
      </c>
      <c r="O303" s="44">
        <f>IFERROR(_xll.qlIndexFixing(ONIndex3M,I303,TRUE,_xll.ohTrigger(RecalcTrigger,Trigger3M)),NA())</f>
        <v>2.5341291071179222E-3</v>
      </c>
      <c r="P303" s="44">
        <f>IFERROR(_xll.qlIndexFixing(ONIndex6M,I303,TRUE,_xll.ohTrigger(RecalcTrigger,Trigger6M)),NA())</f>
        <v>4.8744545919288127E-3</v>
      </c>
      <c r="Q303" s="146">
        <f>IFERROR(_xll.qlIndexFixing(ONIndex1Y,I303,TRUE,_xll.ohTrigger(RecalcTrigger,Trigger1Y)),NA())</f>
        <v>1.0661025293633813E-2</v>
      </c>
    </row>
    <row r="304" spans="2:17" x14ac:dyDescent="0.2">
      <c r="B304" s="39" t="s">
        <v>17</v>
      </c>
      <c r="D304" s="42">
        <f>_xll.qlCalendarAdvance(Calendar,$D303,B304,"f",FALSE)</f>
        <v>42989</v>
      </c>
      <c r="E304" s="140">
        <f>_xll.qlInterestRateIndexValueDate(IndexON,D304)</f>
        <v>42989</v>
      </c>
      <c r="F304" s="156">
        <f>IFERROR(_xll.qlIndexFixing(IndexON,D304,TRUE,_xll.ohTrigger(RecalcTrigger,TriggerON)),NA())</f>
        <v>7.521420178602245E-4</v>
      </c>
      <c r="H304" s="42">
        <f>_xll.qlCalendarAdvance(Calendar,$H303,B304,"f",FALSE)</f>
        <v>42989</v>
      </c>
      <c r="I304" s="140">
        <f>_xll.qlInterestRateIndexValueDate(Index1M,$H304)</f>
        <v>42989</v>
      </c>
      <c r="J304" s="145">
        <f>IFERROR(_xll.qlIndexFixing(Index1M,$H304,TRUE,_xll.ohTrigger(RecalcTrigger,Trigger1M)),NA())</f>
        <v>1.6126531473065198E-3</v>
      </c>
      <c r="K304" s="44">
        <f>IFERROR(_xll.qlIndexFixing(Index3M,H304,TRUE,_xll.ohTrigger(RecalcTrigger,Trigger3M)),NA())</f>
        <v>2.5655292929808258E-3</v>
      </c>
      <c r="L304" s="44">
        <f>IFERROR(_xll.qlIndexFixing(Index6M,$H304,TRUE,_xll.ohTrigger(RecalcTrigger,Trigger6M)),NA())</f>
        <v>3.9661257744070585E-3</v>
      </c>
      <c r="M304" s="146">
        <f>IFERROR(_xll.qlIndexFixing(Index1Y,$H304,TRUE,_xll.ohTrigger(RecalcTrigger,Trigger1Y)),NA())</f>
        <v>6.9711733149100397E-3</v>
      </c>
      <c r="N304" s="145">
        <f>IFERROR(_xll.qlIndexFixing(ONIndex1M,I304,TRUE,_xll.ohTrigger(RecalcTrigger,Trigger1M)),NA())</f>
        <v>1.5999798669907861E-3</v>
      </c>
      <c r="O304" s="44">
        <f>IFERROR(_xll.qlIndexFixing(ONIndex3M,I304,TRUE,_xll.ohTrigger(RecalcTrigger,Trigger3M)),NA())</f>
        <v>2.5354548041500724E-3</v>
      </c>
      <c r="P304" s="44">
        <f>IFERROR(_xll.qlIndexFixing(ONIndex6M,I304,TRUE,_xll.ohTrigger(RecalcTrigger,Trigger6M)),NA())</f>
        <v>4.8595673041862408E-3</v>
      </c>
      <c r="Q304" s="146">
        <f>IFERROR(_xll.qlIndexFixing(ONIndex1Y,I304,TRUE,_xll.ohTrigger(RecalcTrigger,Trigger1Y)),NA())</f>
        <v>1.0275770362019321E-2</v>
      </c>
    </row>
    <row r="305" spans="2:17" x14ac:dyDescent="0.2">
      <c r="B305" s="39" t="s">
        <v>17</v>
      </c>
      <c r="D305" s="42">
        <f>_xll.qlCalendarAdvance(Calendar,$D304,B305,"f",FALSE)</f>
        <v>42990</v>
      </c>
      <c r="E305" s="140">
        <f>_xll.qlInterestRateIndexValueDate(IndexON,D305)</f>
        <v>42990</v>
      </c>
      <c r="F305" s="156">
        <f>IFERROR(_xll.qlIndexFixing(IndexON,D305,TRUE,_xll.ohTrigger(RecalcTrigger,TriggerON)),NA())</f>
        <v>7.5180309301203785E-4</v>
      </c>
      <c r="H305" s="42">
        <f>_xll.qlCalendarAdvance(Calendar,$H304,B305,"f",FALSE)</f>
        <v>42990</v>
      </c>
      <c r="I305" s="140">
        <f>_xll.qlInterestRateIndexValueDate(Index1M,$H305)</f>
        <v>42990</v>
      </c>
      <c r="J305" s="145">
        <f>IFERROR(_xll.qlIndexFixing(Index1M,$H305,TRUE,_xll.ohTrigger(RecalcTrigger,Trigger1M)),NA())</f>
        <v>1.6135296732991227E-3</v>
      </c>
      <c r="K305" s="44">
        <f>IFERROR(_xll.qlIndexFixing(Index3M,H305,TRUE,_xll.ohTrigger(RecalcTrigger,Trigger3M)),NA())</f>
        <v>2.5660702607484404E-3</v>
      </c>
      <c r="L305" s="44">
        <f>IFERROR(_xll.qlIndexFixing(Index6M,$H305,TRUE,_xll.ohTrigger(RecalcTrigger,Trigger6M)),NA())</f>
        <v>3.9611368952455562E-3</v>
      </c>
      <c r="M305" s="146">
        <f>IFERROR(_xll.qlIndexFixing(Index1Y,$H305,TRUE,_xll.ohTrigger(RecalcTrigger,Trigger1Y)),NA())</f>
        <v>6.956012880275475E-3</v>
      </c>
      <c r="N305" s="145">
        <f>IFERROR(_xll.qlIndexFixing(ONIndex1M,I305,TRUE,_xll.ohTrigger(RecalcTrigger,Trigger1M)),NA())</f>
        <v>1.6008295665725925E-3</v>
      </c>
      <c r="O305" s="44">
        <f>IFERROR(_xll.qlIndexFixing(ONIndex3M,I305,TRUE,_xll.ohTrigger(RecalcTrigger,Trigger3M)),NA())</f>
        <v>2.5361519745503713E-3</v>
      </c>
      <c r="P305" s="44">
        <f>IFERROR(_xll.qlIndexFixing(ONIndex6M,I305,TRUE,_xll.ohTrigger(RecalcTrigger,Trigger6M)),NA())</f>
        <v>4.8509661146212135E-3</v>
      </c>
      <c r="Q305" s="146">
        <f>IFERROR(_xll.qlIndexFixing(ONIndex1Y,I305,TRUE,_xll.ohTrigger(RecalcTrigger,Trigger1Y)),NA())</f>
        <v>1.0100955274240375E-2</v>
      </c>
    </row>
    <row r="306" spans="2:17" x14ac:dyDescent="0.2">
      <c r="B306" s="39" t="s">
        <v>17</v>
      </c>
      <c r="D306" s="42">
        <f>_xll.qlCalendarAdvance(Calendar,$D305,B306,"f",FALSE)</f>
        <v>42991</v>
      </c>
      <c r="E306" s="140">
        <f>_xll.qlInterestRateIndexValueDate(IndexON,D306)</f>
        <v>42991</v>
      </c>
      <c r="F306" s="156">
        <f>IFERROR(_xll.qlIndexFixing(IndexON,D306,TRUE,_xll.ohTrigger(RecalcTrigger,TriggerON)),NA())</f>
        <v>7.5146884429111438E-4</v>
      </c>
      <c r="H306" s="42">
        <f>_xll.qlCalendarAdvance(Calendar,$H305,B306,"f",FALSE)</f>
        <v>42991</v>
      </c>
      <c r="I306" s="140">
        <f>_xll.qlInterestRateIndexValueDate(Index1M,$H306)</f>
        <v>42991</v>
      </c>
      <c r="J306" s="145">
        <f>IFERROR(_xll.qlIndexFixing(Index1M,$H306,TRUE,_xll.ohTrigger(RecalcTrigger,Trigger1M)),NA())</f>
        <v>1.6144080419329503E-3</v>
      </c>
      <c r="K306" s="44">
        <f>IFERROR(_xll.qlIndexFixing(Index3M,H306,TRUE,_xll.ohTrigger(RecalcTrigger,Trigger3M)),NA())</f>
        <v>2.5666056591474497E-3</v>
      </c>
      <c r="L306" s="44">
        <f>IFERROR(_xll.qlIndexFixing(Index6M,$H306,TRUE,_xll.ohTrigger(RecalcTrigger,Trigger6M)),NA())</f>
        <v>3.9569435036352811E-3</v>
      </c>
      <c r="M306" s="146">
        <f>IFERROR(_xll.qlIndexFixing(Index1Y,$H306,TRUE,_xll.ohTrigger(RecalcTrigger,Trigger1Y)),NA())</f>
        <v>6.9413242303231204E-3</v>
      </c>
      <c r="N306" s="145">
        <f>IFERROR(_xll.qlIndexFixing(ONIndex1M,I306,TRUE,_xll.ohTrigger(RecalcTrigger,Trigger1M)),NA())</f>
        <v>1.6016811086605465E-3</v>
      </c>
      <c r="O306" s="44">
        <f>IFERROR(_xll.qlIndexFixing(ONIndex3M,I306,TRUE,_xll.ohTrigger(RecalcTrigger,Trigger3M)),NA())</f>
        <v>2.5368644599421675E-3</v>
      </c>
      <c r="P306" s="44">
        <f>IFERROR(_xll.qlIndexFixing(ONIndex6M,I306,TRUE,_xll.ohTrigger(RecalcTrigger,Trigger6M)),NA())</f>
        <v>4.8416508693116533E-3</v>
      </c>
      <c r="Q306" s="146">
        <f>IFERROR(_xll.qlIndexFixing(ONIndex1Y,I306,TRUE,_xll.ohTrigger(RecalcTrigger,Trigger1Y)),NA())</f>
        <v>9.9367341884992744E-3</v>
      </c>
    </row>
    <row r="307" spans="2:17" x14ac:dyDescent="0.2">
      <c r="B307" s="39" t="s">
        <v>17</v>
      </c>
      <c r="D307" s="42">
        <f>_xll.qlCalendarAdvance(Calendar,$D306,B307,"f",FALSE)</f>
        <v>42992</v>
      </c>
      <c r="E307" s="140">
        <f>_xll.qlInterestRateIndexValueDate(IndexON,D307)</f>
        <v>42992</v>
      </c>
      <c r="F307" s="156">
        <f>IFERROR(_xll.qlIndexFixing(IndexON,D307,TRUE,_xll.ohTrigger(RecalcTrigger,TriggerON)),NA())</f>
        <v>7.5113927177850037E-4</v>
      </c>
      <c r="H307" s="42">
        <f>_xll.qlCalendarAdvance(Calendar,$H306,B307,"f",FALSE)</f>
        <v>42992</v>
      </c>
      <c r="I307" s="140">
        <f>_xll.qlInterestRateIndexValueDate(Index1M,$H307)</f>
        <v>42992</v>
      </c>
      <c r="J307" s="145">
        <f>IFERROR(_xll.qlIndexFixing(Index1M,$H307,TRUE,_xll.ohTrigger(RecalcTrigger,Trigger1M)),NA())</f>
        <v>1.6161869830827458E-3</v>
      </c>
      <c r="K307" s="44">
        <f>IFERROR(_xll.qlIndexFixing(Index3M,H307,TRUE,_xll.ohTrigger(RecalcTrigger,Trigger3M)),NA())</f>
        <v>2.5671352333701291E-3</v>
      </c>
      <c r="L307" s="44">
        <f>IFERROR(_xll.qlIndexFixing(Index6M,$H307,TRUE,_xll.ohTrigger(RecalcTrigger,Trigger6M)),NA())</f>
        <v>3.9528298286215643E-3</v>
      </c>
      <c r="M307" s="146">
        <f>IFERROR(_xll.qlIndexFixing(Index1Y,$H307,TRUE,_xll.ohTrigger(RecalcTrigger,Trigger1Y)),NA())</f>
        <v>6.9270782628083616E-3</v>
      </c>
      <c r="N307" s="145">
        <f>IFERROR(_xll.qlIndexFixing(ONIndex1M,I307,TRUE,_xll.ohTrigger(RecalcTrigger,Trigger1M)),NA())</f>
        <v>1.6025344930115093E-3</v>
      </c>
      <c r="O307" s="44">
        <f>IFERROR(_xll.qlIndexFixing(ONIndex3M,I307,TRUE,_xll.ohTrigger(RecalcTrigger,Trigger3M)),NA())</f>
        <v>2.5375922603254608E-3</v>
      </c>
      <c r="P307" s="44">
        <f>IFERROR(_xll.qlIndexFixing(ONIndex6M,I307,TRUE,_xll.ohTrigger(RecalcTrigger,Trigger6M)),NA())</f>
        <v>4.831621568176514E-3</v>
      </c>
      <c r="Q307" s="146">
        <f>IFERROR(_xll.qlIndexFixing(ONIndex1Y,I307,TRUE,_xll.ohTrigger(RecalcTrigger,Trigger1Y)),NA())</f>
        <v>9.7831070904508266E-3</v>
      </c>
    </row>
    <row r="308" spans="2:17" x14ac:dyDescent="0.2">
      <c r="B308" s="39" t="s">
        <v>17</v>
      </c>
      <c r="D308" s="42">
        <f>_xll.qlCalendarAdvance(Calendar,$D307,B308,"f",FALSE)</f>
        <v>42993</v>
      </c>
      <c r="E308" s="140">
        <f>_xll.qlInterestRateIndexValueDate(IndexON,D308)</f>
        <v>42993</v>
      </c>
      <c r="F308" s="156">
        <f>IFERROR(_xll.qlIndexFixing(IndexON,D308,TRUE,_xll.ohTrigger(RecalcTrigger,TriggerON)),NA())</f>
        <v>7.5049725712742865E-4</v>
      </c>
      <c r="H308" s="42">
        <f>_xll.qlCalendarAdvance(Calendar,$H307,B308,"f",FALSE)</f>
        <v>42993</v>
      </c>
      <c r="I308" s="140">
        <f>_xll.qlInterestRateIndexValueDate(Index1M,$H308)</f>
        <v>42993</v>
      </c>
      <c r="J308" s="145">
        <f>IFERROR(_xll.qlIndexFixing(Index1M,$H308,TRUE,_xll.ohTrigger(RecalcTrigger,Trigger1M)),NA())</f>
        <v>1.6166202882085937E-3</v>
      </c>
      <c r="K308" s="44">
        <f>IFERROR(_xll.qlIndexFixing(Index3M,H308,TRUE,_xll.ohTrigger(RecalcTrigger,Trigger3M)),NA())</f>
        <v>2.5676587286069708E-3</v>
      </c>
      <c r="L308" s="44">
        <f>IFERROR(_xll.qlIndexFixing(Index6M,$H308,TRUE,_xll.ohTrigger(RecalcTrigger,Trigger6M)),NA())</f>
        <v>3.9487996104969831E-3</v>
      </c>
      <c r="M308" s="146">
        <f>IFERROR(_xll.qlIndexFixing(Index1Y,$H308,TRUE,_xll.ohTrigger(RecalcTrigger,Trigger1Y)),NA())</f>
        <v>6.9017093219675314E-3</v>
      </c>
      <c r="N308" s="145">
        <f>IFERROR(_xll.qlIndexFixing(ONIndex1M,I308,TRUE,_xll.ohTrigger(RecalcTrigger,Trigger1M)),NA())</f>
        <v>1.6042544538867147E-3</v>
      </c>
      <c r="O308" s="44">
        <f>IFERROR(_xll.qlIndexFixing(ONIndex3M,I308,TRUE,_xll.ohTrigger(RecalcTrigger,Trigger3M)),NA())</f>
        <v>2.5391165741280495E-3</v>
      </c>
      <c r="P308" s="44">
        <f>IFERROR(_xll.qlIndexFixing(ONIndex6M,I308,TRUE,_xll.ohTrigger(RecalcTrigger,Trigger6M)),NA())</f>
        <v>4.809246145369336E-3</v>
      </c>
      <c r="Q308" s="146">
        <f>IFERROR(_xll.qlIndexFixing(ONIndex1Y,I308,TRUE,_xll.ohTrigger(RecalcTrigger,Trigger1Y)),NA())</f>
        <v>9.5114139508704447E-3</v>
      </c>
    </row>
    <row r="309" spans="2:17" x14ac:dyDescent="0.2">
      <c r="B309" s="39" t="s">
        <v>17</v>
      </c>
      <c r="D309" s="42">
        <f>_xll.qlCalendarAdvance(Calendar,$D308,B309,"f",FALSE)</f>
        <v>42996</v>
      </c>
      <c r="E309" s="140">
        <f>_xll.qlInterestRateIndexValueDate(IndexON,D309)</f>
        <v>42996</v>
      </c>
      <c r="F309" s="156">
        <f>IFERROR(_xll.qlIndexFixing(IndexON,D309,TRUE,_xll.ohTrigger(RecalcTrigger,TriggerON)),NA())</f>
        <v>7.4986774356800012E-4</v>
      </c>
      <c r="H309" s="42">
        <f>_xll.qlCalendarAdvance(Calendar,$H308,B309,"f",FALSE)</f>
        <v>42996</v>
      </c>
      <c r="I309" s="140">
        <f>_xll.qlInterestRateIndexValueDate(Index1M,$H309)</f>
        <v>42996</v>
      </c>
      <c r="J309" s="145">
        <f>IFERROR(_xll.qlIndexFixing(Index1M,$H309,TRUE,_xll.ohTrigger(RecalcTrigger,Trigger1M)),NA())</f>
        <v>1.6188275247285648E-3</v>
      </c>
      <c r="K309" s="44">
        <f>IFERROR(_xll.qlIndexFixing(Index3M,H309,TRUE,_xll.ohTrigger(RecalcTrigger,Trigger3M)),NA())</f>
        <v>2.5691901923136388E-3</v>
      </c>
      <c r="L309" s="44">
        <f>IFERROR(_xll.qlIndexFixing(Index6M,$H309,TRUE,_xll.ohTrigger(RecalcTrigger,Trigger6M)),NA())</f>
        <v>3.938313981367075E-3</v>
      </c>
      <c r="M309" s="146">
        <f>IFERROR(_xll.qlIndexFixing(Index1Y,$H309,TRUE,_xll.ohTrigger(RecalcTrigger,Trigger1Y)),NA())</f>
        <v>6.8739392486405482E-3</v>
      </c>
      <c r="N309" s="145">
        <f>IFERROR(_xll.qlIndexFixing(ONIndex1M,I309,TRUE,_xll.ohTrigger(RecalcTrigger,Trigger1M)),NA())</f>
        <v>1.6059664539369578E-3</v>
      </c>
      <c r="O309" s="44">
        <f>IFERROR(_xll.qlIndexFixing(ONIndex3M,I309,TRUE,_xll.ohTrigger(RecalcTrigger,Trigger3M)),NA())</f>
        <v>2.54065661169256E-3</v>
      </c>
      <c r="P309" s="44">
        <f>IFERROR(_xll.qlIndexFixing(ONIndex6M,I309,TRUE,_xll.ohTrigger(RecalcTrigger,Trigger6M)),NA())</f>
        <v>4.7843638068389982E-3</v>
      </c>
      <c r="Q309" s="146">
        <f>IFERROR(_xll.qlIndexFixing(ONIndex1Y,I309,TRUE,_xll.ohTrigger(RecalcTrigger,Trigger1Y)),NA())</f>
        <v>9.2745383215897537E-3</v>
      </c>
    </row>
    <row r="310" spans="2:17" x14ac:dyDescent="0.2">
      <c r="B310" s="39" t="s">
        <v>17</v>
      </c>
      <c r="D310" s="42">
        <f>_xll.qlCalendarAdvance(Calendar,$D309,B310,"f",FALSE)</f>
        <v>42997</v>
      </c>
      <c r="E310" s="140">
        <f>_xll.qlInterestRateIndexValueDate(IndexON,D310)</f>
        <v>42997</v>
      </c>
      <c r="F310" s="156">
        <f>IFERROR(_xll.qlIndexFixing(IndexON,D310,TRUE,_xll.ohTrigger(RecalcTrigger,TriggerON)),NA())</f>
        <v>7.4956155193484086E-4</v>
      </c>
      <c r="H310" s="42">
        <f>_xll.qlCalendarAdvance(Calendar,$H309,B310,"f",FALSE)</f>
        <v>42997</v>
      </c>
      <c r="I310" s="140">
        <f>_xll.qlInterestRateIndexValueDate(Index1M,$H310)</f>
        <v>42997</v>
      </c>
      <c r="J310" s="145">
        <f>IFERROR(_xll.qlIndexFixing(Index1M,$H310,TRUE,_xll.ohTrigger(RecalcTrigger,Trigger1M)),NA())</f>
        <v>1.6197169492178458E-3</v>
      </c>
      <c r="K310" s="44">
        <f>IFERROR(_xll.qlIndexFixing(Index3M,H310,TRUE,_xll.ohTrigger(RecalcTrigger,Trigger3M)),NA())</f>
        <v>2.5696868235174069E-3</v>
      </c>
      <c r="L310" s="44">
        <f>IFERROR(_xll.qlIndexFixing(Index6M,$H310,TRUE,_xll.ohTrigger(RecalcTrigger,Trigger6M)),NA())</f>
        <v>3.9335881120716419E-3</v>
      </c>
      <c r="M310" s="146">
        <f>IFERROR(_xll.qlIndexFixing(Index1Y,$H310,TRUE,_xll.ohTrigger(RecalcTrigger,Trigger1Y)),NA())</f>
        <v>6.8614702344429457E-3</v>
      </c>
      <c r="N310" s="145">
        <f>IFERROR(_xll.qlIndexFixing(ONIndex1M,I310,TRUE,_xll.ohTrigger(RecalcTrigger,Trigger1M)),NA())</f>
        <v>1.6068290500081961E-3</v>
      </c>
      <c r="O310" s="44">
        <f>IFERROR(_xll.qlIndexFixing(ONIndex3M,I310,TRUE,_xll.ohTrigger(RecalcTrigger,Trigger3M)),NA())</f>
        <v>2.5414609869522931E-3</v>
      </c>
      <c r="P310" s="44">
        <f>IFERROR(_xll.qlIndexFixing(ONIndex6M,I310,TRUE,_xll.ohTrigger(RecalcTrigger,Trigger6M)),NA())</f>
        <v>4.7707642276295648E-3</v>
      </c>
      <c r="Q310" s="146">
        <f>IFERROR(_xll.qlIndexFixing(ONIndex1Y,I310,TRUE,_xll.ohTrigger(RecalcTrigger,Trigger1Y)),NA())</f>
        <v>9.173880979812532E-3</v>
      </c>
    </row>
    <row r="311" spans="2:17" x14ac:dyDescent="0.2">
      <c r="B311" s="39" t="s">
        <v>17</v>
      </c>
      <c r="D311" s="42">
        <f>_xll.qlCalendarAdvance(Calendar,$D310,B311,"f",FALSE)</f>
        <v>42998</v>
      </c>
      <c r="E311" s="140">
        <f>_xll.qlInterestRateIndexValueDate(IndexON,D311)</f>
        <v>42998</v>
      </c>
      <c r="F311" s="156">
        <f>IFERROR(_xll.qlIndexFixing(IndexON,D311,TRUE,_xll.ohTrigger(RecalcTrigger,TriggerON)),NA())</f>
        <v>7.4926003650999107E-4</v>
      </c>
      <c r="H311" s="42">
        <f>_xll.qlCalendarAdvance(Calendar,$H310,B311,"f",FALSE)</f>
        <v>42998</v>
      </c>
      <c r="I311" s="140">
        <f>_xll.qlInterestRateIndexValueDate(Index1M,$H311)</f>
        <v>42998</v>
      </c>
      <c r="J311" s="145">
        <f>IFERROR(_xll.qlIndexFixing(Index1M,$H311,TRUE,_xll.ohTrigger(RecalcTrigger,Trigger1M)),NA())</f>
        <v>1.6206082163510531E-3</v>
      </c>
      <c r="K311" s="44">
        <f>IFERROR(_xll.qlIndexFixing(Index3M,H311,TRUE,_xll.ohTrigger(RecalcTrigger,Trigger3M)),NA())</f>
        <v>2.5701761016904755E-3</v>
      </c>
      <c r="L311" s="44">
        <f>IFERROR(_xll.qlIndexFixing(Index6M,$H311,TRUE,_xll.ohTrigger(RecalcTrigger,Trigger6M)),NA())</f>
        <v>3.9300312821388128E-3</v>
      </c>
      <c r="M311" s="146">
        <f>IFERROR(_xll.qlIndexFixing(Index1Y,$H311,TRUE,_xll.ohTrigger(RecalcTrigger,Trigger1Y)),NA())</f>
        <v>6.849269332553698E-3</v>
      </c>
      <c r="N311" s="145">
        <f>IFERROR(_xll.qlIndexFixing(ONIndex1M,I311,TRUE,_xll.ohTrigger(RecalcTrigger,Trigger1M)),NA())</f>
        <v>1.6076934884234895E-3</v>
      </c>
      <c r="O311" s="44">
        <f>IFERROR(_xll.qlIndexFixing(ONIndex3M,I311,TRUE,_xll.ohTrigger(RecalcTrigger,Trigger3M)),NA())</f>
        <v>2.5422806772845696E-3</v>
      </c>
      <c r="P311" s="44">
        <f>IFERROR(_xll.qlIndexFixing(ONIndex6M,I311,TRUE,_xll.ohTrigger(RecalcTrigger,Trigger6M)),NA())</f>
        <v>4.7564505930808298E-3</v>
      </c>
      <c r="Q311" s="146">
        <f>IFERROR(_xll.qlIndexFixing(ONIndex1Y,I311,TRUE,_xll.ohTrigger(RecalcTrigger,Trigger1Y)),NA())</f>
        <v>9.0838175593510595E-3</v>
      </c>
    </row>
    <row r="312" spans="2:17" x14ac:dyDescent="0.2">
      <c r="B312" s="39" t="s">
        <v>17</v>
      </c>
      <c r="D312" s="42">
        <f>_xll.qlCalendarAdvance(Calendar,$D311,B312,"f",FALSE)</f>
        <v>42999</v>
      </c>
      <c r="E312" s="140">
        <f>_xll.qlInterestRateIndexValueDate(IndexON,D312)</f>
        <v>42999</v>
      </c>
      <c r="F312" s="156">
        <f>IFERROR(_xll.qlIndexFixing(IndexON,D312,TRUE,_xll.ohTrigger(RecalcTrigger,TriggerON)),NA())</f>
        <v>7.4896319737449701E-4</v>
      </c>
      <c r="H312" s="42">
        <f>_xll.qlCalendarAdvance(Calendar,$H311,B312,"f",FALSE)</f>
        <v>42999</v>
      </c>
      <c r="I312" s="140">
        <f>_xll.qlInterestRateIndexValueDate(Index1M,$H312)</f>
        <v>42999</v>
      </c>
      <c r="J312" s="145">
        <f>IFERROR(_xll.qlIndexFixing(Index1M,$H312,TRUE,_xll.ohTrigger(RecalcTrigger,Trigger1M)),NA())</f>
        <v>1.6224130097544295E-3</v>
      </c>
      <c r="K312" s="44">
        <f>IFERROR(_xll.qlIndexFixing(Index3M,H312,TRUE,_xll.ohTrigger(RecalcTrigger,Trigger3M)),NA())</f>
        <v>2.5706578019080405E-3</v>
      </c>
      <c r="L312" s="44">
        <f>IFERROR(_xll.qlIndexFixing(Index6M,$H312,TRUE,_xll.ohTrigger(RecalcTrigger,Trigger6M)),NA())</f>
        <v>3.9265803504901159E-3</v>
      </c>
      <c r="M312" s="146">
        <f>IFERROR(_xll.qlIndexFixing(Index1Y,$H312,TRUE,_xll.ohTrigger(RecalcTrigger,Trigger1Y)),NA())</f>
        <v>6.8373074542165124E-3</v>
      </c>
      <c r="N312" s="145">
        <f>IFERROR(_xll.qlIndexFixing(ONIndex1M,I312,TRUE,_xll.ohTrigger(RecalcTrigger,Trigger1M)),NA())</f>
        <v>1.6085597692638842E-3</v>
      </c>
      <c r="O312" s="44">
        <f>IFERROR(_xll.qlIndexFixing(ONIndex3M,I312,TRUE,_xll.ohTrigger(RecalcTrigger,Trigger3M)),NA())</f>
        <v>2.5431118204288783E-3</v>
      </c>
      <c r="P312" s="44">
        <f>IFERROR(_xll.qlIndexFixing(ONIndex6M,I312,TRUE,_xll.ohTrigger(RecalcTrigger,Trigger6M)),NA())</f>
        <v>4.7414229031927935E-3</v>
      </c>
      <c r="Q312" s="146">
        <f>IFERROR(_xll.qlIndexFixing(ONIndex1Y,I312,TRUE,_xll.ohTrigger(RecalcTrigger,Trigger1Y)),NA())</f>
        <v>9.0043480523438468E-3</v>
      </c>
    </row>
    <row r="313" spans="2:17" x14ac:dyDescent="0.2">
      <c r="B313" s="39" t="s">
        <v>17</v>
      </c>
      <c r="D313" s="42">
        <f>_xll.qlCalendarAdvance(Calendar,$D312,B313,"f",FALSE)</f>
        <v>43000</v>
      </c>
      <c r="E313" s="140">
        <f>_xll.qlInterestRateIndexValueDate(IndexON,D313)</f>
        <v>43000</v>
      </c>
      <c r="F313" s="156">
        <f>IFERROR(_xll.qlIndexFixing(IndexON,D313,TRUE,_xll.ohTrigger(RecalcTrigger,TriggerON)),NA())</f>
        <v>7.4838664064362059E-4</v>
      </c>
      <c r="H313" s="42">
        <f>_xll.qlCalendarAdvance(Calendar,$H312,B313,"f",FALSE)</f>
        <v>43000</v>
      </c>
      <c r="I313" s="140">
        <f>_xll.qlInterestRateIndexValueDate(Index1M,$H313)</f>
        <v>43000</v>
      </c>
      <c r="J313" s="145">
        <f>IFERROR(_xll.qlIndexFixing(Index1M,$H313,TRUE,_xll.ohTrigger(RecalcTrigger,Trigger1M)),NA())</f>
        <v>1.6228527365482676E-3</v>
      </c>
      <c r="K313" s="44">
        <f>IFERROR(_xll.qlIndexFixing(Index3M,H313,TRUE,_xll.ohTrigger(RecalcTrigger,Trigger3M)),NA())</f>
        <v>2.5711318612514694E-3</v>
      </c>
      <c r="L313" s="44">
        <f>IFERROR(_xll.qlIndexFixing(Index6M,$H313,TRUE,_xll.ohTrigger(RecalcTrigger,Trigger6M)),NA())</f>
        <v>3.9232390573155865E-3</v>
      </c>
      <c r="M313" s="146">
        <f>IFERROR(_xll.qlIndexFixing(Index1Y,$H313,TRUE,_xll.ohTrigger(RecalcTrigger,Trigger1Y)),NA())</f>
        <v>6.8143605282617861E-3</v>
      </c>
      <c r="N313" s="145">
        <f>IFERROR(_xll.qlIndexFixing(ONIndex1M,I313,TRUE,_xll.ohTrigger(RecalcTrigger,Trigger1M)),NA())</f>
        <v>1.6103055762032674E-3</v>
      </c>
      <c r="O313" s="44">
        <f>IFERROR(_xll.qlIndexFixing(ONIndex3M,I313,TRUE,_xll.ohTrigger(RecalcTrigger,Trigger3M)),NA())</f>
        <v>2.5447733804887891E-3</v>
      </c>
      <c r="P313" s="44">
        <f>IFERROR(_xll.qlIndexFixing(ONIndex6M,I313,TRUE,_xll.ohTrigger(RecalcTrigger,Trigger6M)),NA())</f>
        <v>4.7090480918117929E-3</v>
      </c>
      <c r="Q313" s="146">
        <f>IFERROR(_xll.qlIndexFixing(ONIndex1Y,I313,TRUE,_xll.ohTrigger(RecalcTrigger,Trigger1Y)),NA())</f>
        <v>8.880938124060286E-3</v>
      </c>
    </row>
    <row r="314" spans="2:17" x14ac:dyDescent="0.2">
      <c r="B314" s="39" t="s">
        <v>17</v>
      </c>
      <c r="D314" s="42">
        <f>_xll.qlCalendarAdvance(Calendar,$D313,B314,"f",FALSE)</f>
        <v>43003</v>
      </c>
      <c r="E314" s="140">
        <f>_xll.qlInterestRateIndexValueDate(IndexON,D314)</f>
        <v>43003</v>
      </c>
      <c r="F314" s="156">
        <f>IFERROR(_xll.qlIndexFixing(IndexON,D314,TRUE,_xll.ohTrigger(RecalcTrigger,TriggerON)),NA())</f>
        <v>7.4782260234829145E-4</v>
      </c>
      <c r="H314" s="42">
        <f>_xll.qlCalendarAdvance(Calendar,$H313,B314,"f",FALSE)</f>
        <v>43003</v>
      </c>
      <c r="I314" s="140">
        <f>_xll.qlInterestRateIndexValueDate(Index1M,$H314)</f>
        <v>43003</v>
      </c>
      <c r="J314" s="145">
        <f>IFERROR(_xll.qlIndexFixing(Index1M,$H314,TRUE,_xll.ohTrigger(RecalcTrigger,Trigger1M)),NA())</f>
        <v>1.6250921916921939E-3</v>
      </c>
      <c r="K314" s="44">
        <f>IFERROR(_xll.qlIndexFixing(Index3M,H314,TRUE,_xll.ohTrigger(RecalcTrigger,Trigger3M)),NA())</f>
        <v>2.5728559964580209E-3</v>
      </c>
      <c r="L314" s="44">
        <f>IFERROR(_xll.qlIndexFixing(Index6M,$H314,TRUE,_xll.ohTrigger(RecalcTrigger,Trigger6M)),NA())</f>
        <v>3.9152878852350102E-3</v>
      </c>
      <c r="M314" s="146">
        <f>IFERROR(_xll.qlIndexFixing(Index1Y,$H314,TRUE,_xll.ohTrigger(RecalcTrigger,Trigger1Y)),NA())</f>
        <v>6.7912684548034896E-3</v>
      </c>
      <c r="N314" s="145">
        <f>IFERROR(_xll.qlIndexFixing(ONIndex1M,I314,TRUE,_xll.ohTrigger(RecalcTrigger,Trigger1M)),NA())</f>
        <v>1.6120433158228753E-3</v>
      </c>
      <c r="O314" s="44">
        <f>IFERROR(_xll.qlIndexFixing(ONIndex3M,I314,TRUE,_xll.ohTrigger(RecalcTrigger,Trigger3M)),NA())</f>
        <v>2.5463732643560277E-3</v>
      </c>
      <c r="P314" s="44">
        <f>IFERROR(_xll.qlIndexFixing(ONIndex6M,I314,TRUE,_xll.ohTrigger(RecalcTrigger,Trigger6M)),NA())</f>
        <v>4.6741715925169292E-3</v>
      </c>
      <c r="Q314" s="146">
        <f>IFERROR(_xll.qlIndexFixing(ONIndex1Y,I314,TRUE,_xll.ohTrigger(RecalcTrigger,Trigger1Y)),NA())</f>
        <v>8.7924090340463223E-3</v>
      </c>
    </row>
    <row r="315" spans="2:17" x14ac:dyDescent="0.2">
      <c r="B315" s="39" t="s">
        <v>17</v>
      </c>
      <c r="D315" s="42">
        <f>_xll.qlCalendarAdvance(Calendar,$D314,B315,"f",FALSE)</f>
        <v>43004</v>
      </c>
      <c r="E315" s="140">
        <f>_xll.qlInterestRateIndexValueDate(IndexON,D315)</f>
        <v>43004</v>
      </c>
      <c r="F315" s="156">
        <f>IFERROR(_xll.qlIndexFixing(IndexON,D315,TRUE,_xll.ohTrigger(RecalcTrigger,TriggerON)),NA())</f>
        <v>7.4754914409225215E-4</v>
      </c>
      <c r="H315" s="42">
        <f>_xll.qlCalendarAdvance(Calendar,$H314,B315,"f",FALSE)</f>
        <v>43004</v>
      </c>
      <c r="I315" s="140">
        <f>_xll.qlInterestRateIndexValueDate(Index1M,$H315)</f>
        <v>43004</v>
      </c>
      <c r="J315" s="145">
        <f>IFERROR(_xll.qlIndexFixing(Index1M,$H315,TRUE,_xll.ohTrigger(RecalcTrigger,Trigger1M)),NA())</f>
        <v>1.6259945146970638E-3</v>
      </c>
      <c r="K315" s="44">
        <f>IFERROR(_xll.qlIndexFixing(Index3M,H315,TRUE,_xll.ohTrigger(RecalcTrigger,Trigger3M)),NA())</f>
        <v>2.5731259011759111E-3</v>
      </c>
      <c r="L315" s="44">
        <f>IFERROR(_xll.qlIndexFixing(Index6M,$H315,TRUE,_xll.ohTrigger(RecalcTrigger,Trigger6M)),NA())</f>
        <v>3.9110450729243455E-3</v>
      </c>
      <c r="M315" s="146">
        <f>IFERROR(_xll.qlIndexFixing(Index1Y,$H315,TRUE,_xll.ohTrigger(RecalcTrigger,Trigger1Y)),NA())</f>
        <v>6.7800654156311424E-3</v>
      </c>
      <c r="N315" s="145">
        <f>IFERROR(_xll.qlIndexFixing(ONIndex1M,I315,TRUE,_xll.ohTrigger(RecalcTrigger,Trigger1M)),NA())</f>
        <v>1.6129188083024992E-3</v>
      </c>
      <c r="O315" s="44">
        <f>IFERROR(_xll.qlIndexFixing(ONIndex3M,I315,TRUE,_xll.ohTrigger(RecalcTrigger,Trigger3M)),NA())</f>
        <v>2.5471689809553055E-3</v>
      </c>
      <c r="P315" s="44">
        <f>IFERROR(_xll.qlIndexFixing(ONIndex6M,I315,TRUE,_xll.ohTrigger(RecalcTrigger,Trigger6M)),NA())</f>
        <v>4.6555736276343573E-3</v>
      </c>
      <c r="Q315" s="146">
        <f>IFERROR(_xll.qlIndexFixing(ONIndex1Y,I315,TRUE,_xll.ohTrigger(RecalcTrigger,Trigger1Y)),NA())</f>
        <v>8.765909008887629E-3</v>
      </c>
    </row>
    <row r="316" spans="2:17" x14ac:dyDescent="0.2">
      <c r="B316" s="39" t="s">
        <v>17</v>
      </c>
      <c r="D316" s="42">
        <f>_xll.qlCalendarAdvance(Calendar,$D315,B316,"f",FALSE)</f>
        <v>43005</v>
      </c>
      <c r="E316" s="140">
        <f>_xll.qlInterestRateIndexValueDate(IndexON,D316)</f>
        <v>43005</v>
      </c>
      <c r="F316" s="156">
        <f>IFERROR(_xll.qlIndexFixing(IndexON,D316,TRUE,_xll.ohTrigger(RecalcTrigger,TriggerON)),NA())</f>
        <v>7.4728036196347603E-4</v>
      </c>
      <c r="H316" s="42">
        <f>_xll.qlCalendarAdvance(Calendar,$H315,B316,"f",FALSE)</f>
        <v>43005</v>
      </c>
      <c r="I316" s="140">
        <f>_xll.qlInterestRateIndexValueDate(Index1M,$H316)</f>
        <v>43005</v>
      </c>
      <c r="J316" s="145">
        <f>IFERROR(_xll.qlIndexFixing(Index1M,$H316,TRUE,_xll.ohTrigger(RecalcTrigger,Trigger1M)),NA())</f>
        <v>1.6268986803512631E-3</v>
      </c>
      <c r="K316" s="44">
        <f>IFERROR(_xll.qlIndexFixing(Index3M,H316,TRUE,_xll.ohTrigger(RecalcTrigger,Trigger3M)),NA())</f>
        <v>2.5733931835170754E-3</v>
      </c>
      <c r="L316" s="44">
        <f>IFERROR(_xll.qlIndexFixing(Index6M,$H316,TRUE,_xll.ohTrigger(RecalcTrigger,Trigger6M)),NA())</f>
        <v>3.90830807477418E-3</v>
      </c>
      <c r="M316" s="146">
        <f>IFERROR(_xll.qlIndexFixing(Index1Y,$H316,TRUE,_xll.ohTrigger(RecalcTrigger,Trigger1Y)),NA())</f>
        <v>6.7689268984014728E-3</v>
      </c>
      <c r="N316" s="145">
        <f>IFERROR(_xll.qlIndexFixing(ONIndex1M,I316,TRUE,_xll.ohTrigger(RecalcTrigger,Trigger1M)),NA())</f>
        <v>1.6137961431261783E-3</v>
      </c>
      <c r="O316" s="44">
        <f>IFERROR(_xll.qlIndexFixing(ONIndex3M,I316,TRUE,_xll.ohTrigger(RecalcTrigger,Trigger3M)),NA())</f>
        <v>2.5479568399555674E-3</v>
      </c>
      <c r="P316" s="44">
        <f>IFERROR(_xll.qlIndexFixing(ONIndex6M,I316,TRUE,_xll.ohTrigger(RecalcTrigger,Trigger6M)),NA())</f>
        <v>4.6362616078987617E-3</v>
      </c>
      <c r="Q316" s="146">
        <f>IFERROR(_xll.qlIndexFixing(ONIndex1Y,I316,TRUE,_xll.ohTrigger(RecalcTrigger,Trigger1Y)),NA())</f>
        <v>8.7500028693843213E-3</v>
      </c>
    </row>
    <row r="317" spans="2:17" x14ac:dyDescent="0.2">
      <c r="B317" s="39" t="s">
        <v>17</v>
      </c>
      <c r="D317" s="42">
        <f>_xll.qlCalendarAdvance(Calendar,$D316,B317,"f",FALSE)</f>
        <v>43006</v>
      </c>
      <c r="E317" s="140">
        <f>_xll.qlInterestRateIndexValueDate(IndexON,D317)</f>
        <v>43006</v>
      </c>
      <c r="F317" s="156">
        <f>IFERROR(_xll.qlIndexFixing(IndexON,D317,TRUE,_xll.ohTrigger(RecalcTrigger,TriggerON)),NA())</f>
        <v>7.4701625612405564E-4</v>
      </c>
      <c r="H317" s="42">
        <f>_xll.qlCalendarAdvance(Calendar,$H316,B317,"f",FALSE)</f>
        <v>43006</v>
      </c>
      <c r="I317" s="140">
        <f>_xll.qlInterestRateIndexValueDate(Index1M,$H317)</f>
        <v>43006</v>
      </c>
      <c r="J317" s="145">
        <f>IFERROR(_xll.qlIndexFixing(Index1M,$H317,TRUE,_xll.ohTrigger(RecalcTrigger,Trigger1M)),NA())</f>
        <v>1.6287293270635106E-3</v>
      </c>
      <c r="K317" s="44">
        <f>IFERROR(_xll.qlIndexFixing(Index3M,H317,TRUE,_xll.ohTrigger(RecalcTrigger,Trigger3M)),NA())</f>
        <v>2.5738249082163864E-3</v>
      </c>
      <c r="L317" s="44">
        <f>IFERROR(_xll.qlIndexFixing(Index6M,$H317,TRUE,_xll.ohTrigger(RecalcTrigger,Trigger6M)),NA())</f>
        <v>3.9057031561542188E-3</v>
      </c>
      <c r="M317" s="146">
        <f>IFERROR(_xll.qlIndexFixing(Index1Y,$H317,TRUE,_xll.ohTrigger(RecalcTrigger,Trigger1Y)),NA())</f>
        <v>6.757823824258713E-3</v>
      </c>
      <c r="N317" s="145">
        <f>IFERROR(_xll.qlIndexFixing(ONIndex1M,I317,TRUE,_xll.ohTrigger(RecalcTrigger,Trigger1M)),NA())</f>
        <v>1.6146753202939124E-3</v>
      </c>
      <c r="O317" s="44">
        <f>IFERROR(_xll.qlIndexFixing(ONIndex3M,I317,TRUE,_xll.ohTrigger(RecalcTrigger,Trigger3M)),NA())</f>
        <v>2.5487368411947209E-3</v>
      </c>
      <c r="P317" s="44">
        <f>IFERROR(_xll.qlIndexFixing(ONIndex6M,I317,TRUE,_xll.ohTrigger(RecalcTrigger,Trigger6M)),NA())</f>
        <v>4.6162355336343275E-3</v>
      </c>
      <c r="Q317" s="146">
        <f>IFERROR(_xll.qlIndexFixing(ONIndex1Y,I317,TRUE,_xll.ohTrigger(RecalcTrigger,Trigger1Y)),NA())</f>
        <v>8.7446906144017511E-3</v>
      </c>
    </row>
    <row r="318" spans="2:17" x14ac:dyDescent="0.2">
      <c r="B318" s="39" t="s">
        <v>17</v>
      </c>
      <c r="D318" s="42">
        <f>_xll.qlCalendarAdvance(Calendar,$D317,B318,"f",FALSE)</f>
        <v>43007</v>
      </c>
      <c r="E318" s="140">
        <f>_xll.qlInterestRateIndexValueDate(IndexON,D318)</f>
        <v>43007</v>
      </c>
      <c r="F318" s="156">
        <f>IFERROR(_xll.qlIndexFixing(IndexON,D318,TRUE,_xll.ohTrigger(RecalcTrigger,TriggerON)),NA())</f>
        <v>7.4650515839399156E-4</v>
      </c>
      <c r="H318" s="42">
        <f>_xll.qlCalendarAdvance(Calendar,$H317,B318,"f",FALSE)</f>
        <v>43007</v>
      </c>
      <c r="I318" s="140">
        <f>_xll.qlInterestRateIndexValueDate(Index1M,$H318)</f>
        <v>43007</v>
      </c>
      <c r="J318" s="145">
        <f>IFERROR(_xll.qlIndexFixing(Index1M,$H318,TRUE,_xll.ohTrigger(RecalcTrigger,Trigger1M)),NA())</f>
        <v>1.6296390287780932E-3</v>
      </c>
      <c r="K318" s="44">
        <f>IFERROR(_xll.qlIndexFixing(Index3M,H318,TRUE,_xll.ohTrigger(RecalcTrigger,Trigger3M)),NA())</f>
        <v>2.5742502047112334E-3</v>
      </c>
      <c r="L318" s="44">
        <f>IFERROR(_xll.qlIndexFixing(Index6M,$H318,TRUE,_xll.ohTrigger(RecalcTrigger,Trigger6M)),NA())</f>
        <v>3.9032340572486774E-3</v>
      </c>
      <c r="M318" s="146">
        <f>IFERROR(_xll.qlIndexFixing(Index1Y,$H318,TRUE,_xll.ohTrigger(RecalcTrigger,Trigger1Y)),NA())</f>
        <v>6.7522036293351829E-3</v>
      </c>
      <c r="N318" s="145">
        <f>IFERROR(_xll.qlIndexFixing(ONIndex1M,I318,TRUE,_xll.ohTrigger(RecalcTrigger,Trigger1M)),NA())</f>
        <v>1.6164469743780905E-3</v>
      </c>
      <c r="O318" s="44">
        <f>IFERROR(_xll.qlIndexFixing(ONIndex3M,I318,TRUE,_xll.ohTrigger(RecalcTrigger,Trigger3M)),NA())</f>
        <v>2.5502884700793578E-3</v>
      </c>
      <c r="P318" s="44">
        <f>IFERROR(_xll.qlIndexFixing(ONIndex6M,I318,TRUE,_xll.ohTrigger(RecalcTrigger,Trigger6M)),NA())</f>
        <v>4.5738605176785336E-3</v>
      </c>
      <c r="Q318" s="146">
        <f>IFERROR(_xll.qlIndexFixing(ONIndex1Y,I318,TRUE,_xll.ohTrigger(RecalcTrigger,Trigger1Y)),NA())</f>
        <v>8.7695897434251595E-3</v>
      </c>
    </row>
    <row r="319" spans="2:17" x14ac:dyDescent="0.2">
      <c r="B319" s="39" t="s">
        <v>17</v>
      </c>
      <c r="D319" s="42">
        <f>_xll.qlCalendarAdvance(Calendar,$D318,B319,"f",FALSE)</f>
        <v>43010</v>
      </c>
      <c r="E319" s="140">
        <f>_xll.qlInterestRateIndexValueDate(IndexON,D319)</f>
        <v>43010</v>
      </c>
      <c r="F319" s="156">
        <f>IFERROR(_xll.qlIndexFixing(IndexON,D319,TRUE,_xll.ohTrigger(RecalcTrigger,TriggerON)),NA())</f>
        <v>7.4600659444423734E-4</v>
      </c>
      <c r="H319" s="42">
        <f>_xll.qlCalendarAdvance(Calendar,$H318,B319,"f",FALSE)</f>
        <v>43010</v>
      </c>
      <c r="I319" s="140">
        <f>_xll.qlInterestRateIndexValueDate(Index1M,$H319)</f>
        <v>43010</v>
      </c>
      <c r="J319" s="145">
        <f>IFERROR(_xll.qlIndexFixing(Index1M,$H319,TRUE,_xll.ohTrigger(RecalcTrigger,Trigger1M)),NA())</f>
        <v>1.6319128599620323E-3</v>
      </c>
      <c r="K319" s="44">
        <f>IFERROR(_xll.qlIndexFixing(Index3M,H319,TRUE,_xll.ohTrigger(RecalcTrigger,Trigger3M)),NA())</f>
        <v>2.5756464159287901E-3</v>
      </c>
      <c r="L319" s="44">
        <f>IFERROR(_xll.qlIndexFixing(Index6M,$H319,TRUE,_xll.ohTrigger(RecalcTrigger,Trigger6M)),NA())</f>
        <v>3.8999735343012076E-3</v>
      </c>
      <c r="M319" s="146">
        <f>IFERROR(_xll.qlIndexFixing(Index1Y,$H319,TRUE,_xll.ohTrigger(RecalcTrigger,Trigger1Y)),NA())</f>
        <v>6.7131844264911589E-3</v>
      </c>
      <c r="N319" s="145">
        <f>IFERROR(_xll.qlIndexFixing(ONIndex1M,I319,TRUE,_xll.ohTrigger(RecalcTrigger,Trigger1M)),NA())</f>
        <v>1.618210452486446E-3</v>
      </c>
      <c r="O319" s="44">
        <f>IFERROR(_xll.qlIndexFixing(ONIndex3M,I319,TRUE,_xll.ohTrigger(RecalcTrigger,Trigger3M)),NA())</f>
        <v>2.551778268783389E-3</v>
      </c>
      <c r="P319" s="44">
        <f>IFERROR(_xll.qlIndexFixing(ONIndex6M,I319,TRUE,_xll.ohTrigger(RecalcTrigger,Trigger6M)),NA())</f>
        <v>4.528990693071222E-3</v>
      </c>
      <c r="Q319" s="146">
        <f>IFERROR(_xll.qlIndexFixing(ONIndex1Y,I319,TRUE,_xll.ohTrigger(RecalcTrigger,Trigger1Y)),NA())</f>
        <v>8.8293804424344202E-3</v>
      </c>
    </row>
    <row r="320" spans="2:17" x14ac:dyDescent="0.2">
      <c r="B320" s="39" t="s">
        <v>17</v>
      </c>
      <c r="D320" s="42">
        <f>_xll.qlCalendarAdvance(Calendar,$D319,B320,"f",FALSE)</f>
        <v>43011</v>
      </c>
      <c r="E320" s="140">
        <f>_xll.qlInterestRateIndexValueDate(IndexON,D320)</f>
        <v>43011</v>
      </c>
      <c r="F320" s="156">
        <f>IFERROR(_xll.qlIndexFixing(IndexON,D320,TRUE,_xll.ohTrigger(RecalcTrigger,TriggerON)),NA())</f>
        <v>7.457658694842717E-4</v>
      </c>
      <c r="H320" s="42">
        <f>_xll.qlCalendarAdvance(Calendar,$H319,B320,"f",FALSE)</f>
        <v>43011</v>
      </c>
      <c r="I320" s="140">
        <f>_xll.qlInterestRateIndexValueDate(Index1M,$H320)</f>
        <v>43011</v>
      </c>
      <c r="J320" s="145">
        <f>IFERROR(_xll.qlIndexFixing(Index1M,$H320,TRUE,_xll.ohTrigger(RecalcTrigger,Trigger1M)),NA())</f>
        <v>1.6328290069267035E-3</v>
      </c>
      <c r="K320" s="44">
        <f>IFERROR(_xll.qlIndexFixing(Index3M,H320,TRUE,_xll.ohTrigger(RecalcTrigger,Trigger3M)),NA())</f>
        <v>2.5760460174572876E-3</v>
      </c>
      <c r="L320" s="44">
        <f>IFERROR(_xll.qlIndexFixing(Index6M,$H320,TRUE,_xll.ohTrigger(RecalcTrigger,Trigger6M)),NA())</f>
        <v>3.8964690479238741E-3</v>
      </c>
      <c r="M320" s="146">
        <f>IFERROR(_xll.qlIndexFixing(Index1Y,$H320,TRUE,_xll.ohTrigger(RecalcTrigger,Trigger1Y)),NA())</f>
        <v>6.7018224300317009E-3</v>
      </c>
      <c r="N320" s="145">
        <f>IFERROR(_xll.qlIndexFixing(ONIndex1M,I320,TRUE,_xll.ohTrigger(RecalcTrigger,Trigger1M)),NA())</f>
        <v>1.6190988413744556E-3</v>
      </c>
      <c r="O320" s="44">
        <f>IFERROR(_xll.qlIndexFixing(ONIndex3M,I320,TRUE,_xll.ohTrigger(RecalcTrigger,Trigger3M)),NA())</f>
        <v>2.5525189813790927E-3</v>
      </c>
      <c r="P320" s="44">
        <f>IFERROR(_xll.qlIndexFixing(ONIndex6M,I320,TRUE,_xll.ohTrigger(RecalcTrigger,Trigger6M)),NA())</f>
        <v>4.5053943476214275E-3</v>
      </c>
      <c r="Q320" s="146">
        <f>IFERROR(_xll.qlIndexFixing(ONIndex1Y,I320,TRUE,_xll.ohTrigger(RecalcTrigger,Trigger1Y)),NA())</f>
        <v>8.8770376208346935E-3</v>
      </c>
    </row>
    <row r="321" spans="2:17" x14ac:dyDescent="0.2">
      <c r="B321" s="39" t="s">
        <v>17</v>
      </c>
      <c r="D321" s="42">
        <f>_xll.qlCalendarAdvance(Calendar,$D320,B321,"f",FALSE)</f>
        <v>43012</v>
      </c>
      <c r="E321" s="140">
        <f>_xll.qlInterestRateIndexValueDate(IndexON,D321)</f>
        <v>43012</v>
      </c>
      <c r="F321" s="156">
        <f>IFERROR(_xll.qlIndexFixing(IndexON,D321,TRUE,_xll.ohTrigger(RecalcTrigger,TriggerON)),NA())</f>
        <v>7.4552982073261553E-4</v>
      </c>
      <c r="H321" s="42">
        <f>_xll.qlCalendarAdvance(Calendar,$H320,B321,"f",FALSE)</f>
        <v>43012</v>
      </c>
      <c r="I321" s="140">
        <f>_xll.qlInterestRateIndexValueDate(Index1M,$H321)</f>
        <v>43012</v>
      </c>
      <c r="J321" s="145">
        <f>IFERROR(_xll.qlIndexFixing(Index1M,$H321,TRUE,_xll.ohTrigger(RecalcTrigger,Trigger1M)),NA())</f>
        <v>1.6346839766737372E-3</v>
      </c>
      <c r="K321" s="44">
        <f>IFERROR(_xll.qlIndexFixing(Index3M,H321,TRUE,_xll.ohTrigger(RecalcTrigger,Trigger3M)),NA())</f>
        <v>2.5764402392957578E-3</v>
      </c>
      <c r="L321" s="44">
        <f>IFERROR(_xll.qlIndexFixing(Index6M,$H321,TRUE,_xll.ohTrigger(RecalcTrigger,Trigger6M)),NA())</f>
        <v>3.8947682184452561E-3</v>
      </c>
      <c r="M321" s="146">
        <f>IFERROR(_xll.qlIndexFixing(Index1Y,$H321,TRUE,_xll.ohTrigger(RecalcTrigger,Trigger1Y)),NA())</f>
        <v>6.6903214306803793E-3</v>
      </c>
      <c r="N321" s="145">
        <f>IFERROR(_xll.qlIndexFixing(ONIndex1M,I321,TRUE,_xll.ohTrigger(RecalcTrigger,Trigger1M)),NA())</f>
        <v>1.6199890726065203E-3</v>
      </c>
      <c r="O321" s="44">
        <f>IFERROR(_xll.qlIndexFixing(ONIndex3M,I321,TRUE,_xll.ohTrigger(RecalcTrigger,Trigger3M)),NA())</f>
        <v>2.5532518362947343E-3</v>
      </c>
      <c r="P321" s="44">
        <f>IFERROR(_xll.qlIndexFixing(ONIndex6M,I321,TRUE,_xll.ohTrigger(RecalcTrigger,Trigger6M)),NA())</f>
        <v>4.4810839483722109E-3</v>
      </c>
      <c r="Q321" s="146">
        <f>IFERROR(_xll.qlIndexFixing(ONIndex1Y,I321,TRUE,_xll.ohTrigger(RecalcTrigger,Trigger1Y)),NA())</f>
        <v>8.9352886945348597E-3</v>
      </c>
    </row>
    <row r="322" spans="2:17" x14ac:dyDescent="0.2">
      <c r="B322" s="39" t="s">
        <v>17</v>
      </c>
      <c r="D322" s="42">
        <f>_xll.qlCalendarAdvance(Calendar,$D321,B322,"f",FALSE)</f>
        <v>43013</v>
      </c>
      <c r="E322" s="140">
        <f>_xll.qlInterestRateIndexValueDate(IndexON,D322)</f>
        <v>43013</v>
      </c>
      <c r="F322" s="156">
        <f>IFERROR(_xll.qlIndexFixing(IndexON,D322,TRUE,_xll.ohTrigger(RecalcTrigger,TriggerON)),NA())</f>
        <v>7.4529844818926883E-4</v>
      </c>
      <c r="H322" s="42">
        <f>_xll.qlCalendarAdvance(Calendar,$H321,B322,"f",FALSE)</f>
        <v>43013</v>
      </c>
      <c r="I322" s="140">
        <f>_xll.qlInterestRateIndexValueDate(Index1M,$H322)</f>
        <v>43013</v>
      </c>
      <c r="J322" s="145">
        <f>IFERROR(_xll.qlIndexFixing(Index1M,$H322,TRUE,_xll.ohTrigger(RecalcTrigger,Trigger1M)),NA())</f>
        <v>1.635135935159418E-3</v>
      </c>
      <c r="K322" s="44">
        <f>IFERROR(_xll.qlIndexFixing(Index3M,H322,TRUE,_xll.ohTrigger(RecalcTrigger,Trigger3M)),NA())</f>
        <v>2.576829258800773E-3</v>
      </c>
      <c r="L322" s="44">
        <f>IFERROR(_xll.qlIndexFixing(Index6M,$H322,TRUE,_xll.ohTrigger(RecalcTrigger,Trigger6M)),NA())</f>
        <v>3.8932245714760208E-3</v>
      </c>
      <c r="M322" s="146">
        <f>IFERROR(_xll.qlIndexFixing(Index1Y,$H322,TRUE,_xll.ohTrigger(RecalcTrigger,Trigger1Y)),NA())</f>
        <v>6.6786523587738511E-3</v>
      </c>
      <c r="N322" s="145">
        <f>IFERROR(_xll.qlIndexFixing(ONIndex1M,I322,TRUE,_xll.ohTrigger(RecalcTrigger,Trigger1M)),NA())</f>
        <v>1.6208811462636863E-3</v>
      </c>
      <c r="O322" s="44">
        <f>IFERROR(_xll.qlIndexFixing(ONIndex3M,I322,TRUE,_xll.ohTrigger(RecalcTrigger,Trigger3M)),NA())</f>
        <v>2.5539768334492674E-3</v>
      </c>
      <c r="P322" s="44">
        <f>IFERROR(_xll.qlIndexFixing(ONIndex6M,I322,TRUE,_xll.ohTrigger(RecalcTrigger,Trigger6M)),NA())</f>
        <v>4.4562376961576611E-3</v>
      </c>
      <c r="Q322" s="146">
        <f>IFERROR(_xll.qlIndexFixing(ONIndex1Y,I322,TRUE,_xll.ohTrigger(RecalcTrigger,Trigger1Y)),NA())</f>
        <v>9.0019054131562637E-3</v>
      </c>
    </row>
    <row r="323" spans="2:17" x14ac:dyDescent="0.2">
      <c r="B323" s="39" t="s">
        <v>17</v>
      </c>
      <c r="D323" s="42">
        <f>_xll.qlCalendarAdvance(Calendar,$D322,B323,"f",FALSE)</f>
        <v>43014</v>
      </c>
      <c r="E323" s="140">
        <f>_xll.qlInterestRateIndexValueDate(IndexON,D323)</f>
        <v>43014</v>
      </c>
      <c r="F323" s="156">
        <f>IFERROR(_xll.qlIndexFixing(IndexON,D323,TRUE,_xll.ohTrigger(RecalcTrigger,TriggerON)),NA())</f>
        <v>7.4485281029749539E-4</v>
      </c>
      <c r="H323" s="42">
        <f>_xll.qlCalendarAdvance(Calendar,$H322,B323,"f",FALSE)</f>
        <v>43014</v>
      </c>
      <c r="I323" s="140">
        <f>_xll.qlInterestRateIndexValueDate(Index1M,$H323)</f>
        <v>43014</v>
      </c>
      <c r="J323" s="145">
        <f>IFERROR(_xll.qlIndexFixing(Index1M,$H323,TRUE,_xll.ohTrigger(RecalcTrigger,Trigger1M)),NA())</f>
        <v>1.635588503788328E-3</v>
      </c>
      <c r="K323" s="44">
        <f>IFERROR(_xll.qlIndexFixing(Index3M,H323,TRUE,_xll.ohTrigger(RecalcTrigger,Trigger3M)),NA())</f>
        <v>2.5775147689867531E-3</v>
      </c>
      <c r="L323" s="44">
        <f>IFERROR(_xll.qlIndexFixing(Index6M,$H323,TRUE,_xll.ohTrigger(RecalcTrigger,Trigger6M)),NA())</f>
        <v>3.8918408458002217E-3</v>
      </c>
      <c r="M323" s="146">
        <f>IFERROR(_xll.qlIndexFixing(Index1Y,$H323,TRUE,_xll.ohTrigger(RecalcTrigger,Trigger1Y)),NA())</f>
        <v>6.6562322160009738E-3</v>
      </c>
      <c r="N323" s="145">
        <f>IFERROR(_xll.qlIndexFixing(ONIndex1M,I323,TRUE,_xll.ohTrigger(RecalcTrigger,Trigger1M)),NA())</f>
        <v>1.6226786484111837E-3</v>
      </c>
      <c r="O323" s="44">
        <f>IFERROR(_xll.qlIndexFixing(ONIndex3M,I323,TRUE,_xll.ohTrigger(RecalcTrigger,Trigger3M)),NA())</f>
        <v>2.5554185259716684E-3</v>
      </c>
      <c r="P323" s="44">
        <f>IFERROR(_xll.qlIndexFixing(ONIndex6M,I323,TRUE,_xll.ohTrigger(RecalcTrigger,Trigger6M)),NA())</f>
        <v>4.4074258434523284E-3</v>
      </c>
      <c r="Q323" s="146">
        <f>IFERROR(_xll.qlIndexFixing(ONIndex1Y,I323,TRUE,_xll.ohTrigger(RecalcTrigger,Trigger1Y)),NA())</f>
        <v>9.1305716489860824E-3</v>
      </c>
    </row>
    <row r="324" spans="2:17" x14ac:dyDescent="0.2">
      <c r="B324" s="39" t="s">
        <v>17</v>
      </c>
      <c r="D324" s="42">
        <f>_xll.qlCalendarAdvance(Calendar,$D323,B324,"f",FALSE)</f>
        <v>43017</v>
      </c>
      <c r="E324" s="140">
        <f>_xll.qlInterestRateIndexValueDate(IndexON,D324)</f>
        <v>43017</v>
      </c>
      <c r="F324" s="156">
        <f>IFERROR(_xll.qlIndexFixing(IndexON,D324,TRUE,_xll.ohTrigger(RecalcTrigger,TriggerON)),NA())</f>
        <v>7.4441971969374521E-4</v>
      </c>
      <c r="H324" s="42">
        <f>_xll.qlCalendarAdvance(Calendar,$H323,B324,"f",FALSE)</f>
        <v>43017</v>
      </c>
      <c r="I324" s="140">
        <f>_xll.qlInterestRateIndexValueDate(Index1M,$H324)</f>
        <v>43017</v>
      </c>
      <c r="J324" s="145">
        <f>IFERROR(_xll.qlIndexFixing(Index1M,$H324,TRUE,_xll.ohTrigger(RecalcTrigger,Trigger1M)),NA())</f>
        <v>1.6383645846039833E-3</v>
      </c>
      <c r="K324" s="44">
        <f>IFERROR(_xll.qlIndexFixing(Index3M,H324,TRUE,_xll.ohTrigger(RecalcTrigger,Trigger3M)),NA())</f>
        <v>2.5783368606696849E-3</v>
      </c>
      <c r="L324" s="44">
        <f>IFERROR(_xll.qlIndexFixing(Index6M,$H324,TRUE,_xll.ohTrigger(RecalcTrigger,Trigger6M)),NA())</f>
        <v>3.8886334203694574E-3</v>
      </c>
      <c r="M324" s="146">
        <f>IFERROR(_xll.qlIndexFixing(Index1Y,$H324,TRUE,_xll.ohTrigger(RecalcTrigger,Trigger1Y)),NA())</f>
        <v>6.6301072917975823E-3</v>
      </c>
      <c r="N324" s="145">
        <f>IFERROR(_xll.qlIndexFixing(ONIndex1M,I324,TRUE,_xll.ohTrigger(RecalcTrigger,Trigger1M)),NA())</f>
        <v>1.6244678640087162E-3</v>
      </c>
      <c r="O324" s="44">
        <f>IFERROR(_xll.qlIndexFixing(ONIndex3M,I324,TRUE,_xll.ohTrigger(RecalcTrigger,Trigger3M)),NA())</f>
        <v>2.5567982447805004E-3</v>
      </c>
      <c r="P324" s="44">
        <f>IFERROR(_xll.qlIndexFixing(ONIndex6M,I324,TRUE,_xll.ohTrigger(RecalcTrigger,Trigger6M)),NA())</f>
        <v>4.3596913875043608E-3</v>
      </c>
      <c r="Q324" s="146">
        <f>IFERROR(_xll.qlIndexFixing(ONIndex1Y,I324,TRUE,_xll.ohTrigger(RecalcTrigger,Trigger1Y)),NA())</f>
        <v>9.2495289937222225E-3</v>
      </c>
    </row>
    <row r="325" spans="2:17" x14ac:dyDescent="0.2">
      <c r="B325" s="39" t="s">
        <v>17</v>
      </c>
      <c r="D325" s="42">
        <f>_xll.qlCalendarAdvance(Calendar,$D324,B325,"f",FALSE)</f>
        <v>43018</v>
      </c>
      <c r="E325" s="140">
        <f>_xll.qlInterestRateIndexValueDate(IndexON,D325)</f>
        <v>43018</v>
      </c>
      <c r="F325" s="156">
        <f>IFERROR(_xll.qlIndexFixing(IndexON,D325,TRUE,_xll.ohTrigger(RecalcTrigger,TriggerON)),NA())</f>
        <v>7.4421172811089953E-4</v>
      </c>
      <c r="H325" s="42">
        <f>_xll.qlCalendarAdvance(Calendar,$H324,B325,"f",FALSE)</f>
        <v>43018</v>
      </c>
      <c r="I325" s="140">
        <f>_xll.qlInterestRateIndexValueDate(Index1M,$H325)</f>
        <v>43018</v>
      </c>
      <c r="J325" s="145">
        <f>IFERROR(_xll.qlIndexFixing(Index1M,$H325,TRUE,_xll.ohTrigger(RecalcTrigger,Trigger1M)),NA())</f>
        <v>1.6392936302045056E-3</v>
      </c>
      <c r="K325" s="44">
        <f>IFERROR(_xll.qlIndexFixing(Index3M,H325,TRUE,_xll.ohTrigger(RecalcTrigger,Trigger3M)),NA())</f>
        <v>2.5787025288938757E-3</v>
      </c>
      <c r="L325" s="44">
        <f>IFERROR(_xll.qlIndexFixing(Index6M,$H325,TRUE,_xll.ohTrigger(RecalcTrigger,Trigger6M)),NA())</f>
        <v>3.8878716418833418E-3</v>
      </c>
      <c r="M325" s="146">
        <f>IFERROR(_xll.qlIndexFixing(Index1Y,$H325,TRUE,_xll.ohTrigger(RecalcTrigger,Trigger1Y)),NA())</f>
        <v>6.6175367073593172E-3</v>
      </c>
      <c r="N325" s="145">
        <f>IFERROR(_xll.qlIndexFixing(ONIndex1M,I325,TRUE,_xll.ohTrigger(RecalcTrigger,Trigger1M)),NA())</f>
        <v>1.6253691493051114E-3</v>
      </c>
      <c r="O325" s="44">
        <f>IFERROR(_xll.qlIndexFixing(ONIndex3M,I325,TRUE,_xll.ohTrigger(RecalcTrigger,Trigger3M)),NA())</f>
        <v>2.5574839533726301E-3</v>
      </c>
      <c r="P325" s="44">
        <f>IFERROR(_xll.qlIndexFixing(ONIndex6M,I325,TRUE,_xll.ohTrigger(RecalcTrigger,Trigger6M)),NA())</f>
        <v>4.3364426856995486E-3</v>
      </c>
      <c r="Q325" s="146">
        <f>IFERROR(_xll.qlIndexFixing(ONIndex1Y,I325,TRUE,_xll.ohTrigger(RecalcTrigger,Trigger1Y)),NA())</f>
        <v>9.3044958030508162E-3</v>
      </c>
    </row>
    <row r="326" spans="2:17" x14ac:dyDescent="0.2">
      <c r="B326" s="39" t="s">
        <v>17</v>
      </c>
      <c r="D326" s="42">
        <f>_xll.qlCalendarAdvance(Calendar,$D325,B326,"f",FALSE)</f>
        <v>43019</v>
      </c>
      <c r="E326" s="140">
        <f>_xll.qlInterestRateIndexValueDate(IndexON,D326)</f>
        <v>43019</v>
      </c>
      <c r="F326" s="156">
        <f>IFERROR(_xll.qlIndexFixing(IndexON,D326,TRUE,_xll.ohTrigger(RecalcTrigger,TriggerON)),NA())</f>
        <v>7.4400841265531703E-4</v>
      </c>
      <c r="H326" s="42">
        <f>_xll.qlCalendarAdvance(Calendar,$H325,B326,"f",FALSE)</f>
        <v>43019</v>
      </c>
      <c r="I326" s="140">
        <f>_xll.qlInterestRateIndexValueDate(Index1M,$H326)</f>
        <v>43019</v>
      </c>
      <c r="J326" s="145">
        <f>IFERROR(_xll.qlIndexFixing(Index1M,$H326,TRUE,_xll.ohTrigger(RecalcTrigger,Trigger1M)),NA())</f>
        <v>1.6411744554784844E-3</v>
      </c>
      <c r="K326" s="44">
        <f>IFERROR(_xll.qlIndexFixing(Index3M,H326,TRUE,_xll.ohTrigger(RecalcTrigger,Trigger3M)),NA())</f>
        <v>2.579064058938135E-3</v>
      </c>
      <c r="L326" s="44">
        <f>IFERROR(_xll.qlIndexFixing(Index6M,$H326,TRUE,_xll.ohTrigger(RecalcTrigger,Trigger6M)),NA())</f>
        <v>3.887259934886784E-3</v>
      </c>
      <c r="M326" s="146">
        <f>IFERROR(_xll.qlIndexFixing(Index1Y,$H326,TRUE,_xll.ohTrigger(RecalcTrigger,Trigger1Y)),NA())</f>
        <v>6.6048080038909607E-3</v>
      </c>
      <c r="N326" s="145">
        <f>IFERROR(_xll.qlIndexFixing(ONIndex1M,I326,TRUE,_xll.ohTrigger(RecalcTrigger,Trigger1M)),NA())</f>
        <v>1.626272277026608E-3</v>
      </c>
      <c r="O326" s="44">
        <f>IFERROR(_xll.qlIndexFixing(ONIndex3M,I326,TRUE,_xll.ohTrigger(RecalcTrigger,Trigger3M)),NA())</f>
        <v>2.5581618041226051E-3</v>
      </c>
      <c r="P326" s="44">
        <f>IFERROR(_xll.qlIndexFixing(ONIndex6M,I326,TRUE,_xll.ohTrigger(RecalcTrigger,Trigger6M)),NA())</f>
        <v>4.3135491340462462E-3</v>
      </c>
      <c r="Q326" s="146">
        <f>IFERROR(_xll.qlIndexFixing(ONIndex1Y,I326,TRUE,_xll.ohTrigger(RecalcTrigger,Trigger1Y)),NA())</f>
        <v>9.3566869755823401E-3</v>
      </c>
    </row>
    <row r="327" spans="2:17" x14ac:dyDescent="0.2">
      <c r="B327" s="39" t="s">
        <v>17</v>
      </c>
      <c r="D327" s="42">
        <f>_xll.qlCalendarAdvance(Calendar,$D326,B327,"f",FALSE)</f>
        <v>43020</v>
      </c>
      <c r="E327" s="140">
        <f>_xll.qlInterestRateIndexValueDate(IndexON,D327)</f>
        <v>43020</v>
      </c>
      <c r="F327" s="156">
        <f>IFERROR(_xll.qlIndexFixing(IndexON,D327,TRUE,_xll.ohTrigger(RecalcTrigger,TriggerON)),NA())</f>
        <v>7.4380977340804399E-4</v>
      </c>
      <c r="H327" s="42">
        <f>_xll.qlCalendarAdvance(Calendar,$H326,B327,"f",FALSE)</f>
        <v>43020</v>
      </c>
      <c r="I327" s="140">
        <f>_xll.qlInterestRateIndexValueDate(Index1M,$H327)</f>
        <v>43020</v>
      </c>
      <c r="J327" s="145">
        <f>IFERROR(_xll.qlIndexFixing(Index1M,$H327,TRUE,_xll.ohTrigger(RecalcTrigger,Trigger1M)),NA())</f>
        <v>1.6416328341941136E-3</v>
      </c>
      <c r="K327" s="44">
        <f>IFERROR(_xll.qlIndexFixing(Index3M,H327,TRUE,_xll.ohTrigger(RecalcTrigger,Trigger3M)),NA())</f>
        <v>2.5794216281625577E-3</v>
      </c>
      <c r="L327" s="44">
        <f>IFERROR(_xll.qlIndexFixing(Index6M,$H327,TRUE,_xll.ohTrigger(RecalcTrigger,Trigger6M)),NA())</f>
        <v>3.8867961333328752E-3</v>
      </c>
      <c r="M327" s="146">
        <f>IFERROR(_xll.qlIndexFixing(Index1Y,$H327,TRUE,_xll.ohTrigger(RecalcTrigger,Trigger1Y)),NA())</f>
        <v>6.5919289848743734E-3</v>
      </c>
      <c r="N327" s="145">
        <f>IFERROR(_xll.qlIndexFixing(ONIndex1M,I327,TRUE,_xll.ohTrigger(RecalcTrigger,Trigger1M)),NA())</f>
        <v>1.6271772469300672E-3</v>
      </c>
      <c r="O327" s="44">
        <f>IFERROR(_xll.qlIndexFixing(ONIndex3M,I327,TRUE,_xll.ohTrigger(RecalcTrigger,Trigger3M)),NA())</f>
        <v>2.5588317971925179E-3</v>
      </c>
      <c r="P327" s="44">
        <f>IFERROR(_xll.qlIndexFixing(ONIndex6M,I327,TRUE,_xll.ohTrigger(RecalcTrigger,Trigger6M)),NA())</f>
        <v>4.2910107321392221E-3</v>
      </c>
      <c r="Q327" s="146">
        <f>IFERROR(_xll.qlIndexFixing(ONIndex1Y,I327,TRUE,_xll.ohTrigger(RecalcTrigger,Trigger1Y)),NA())</f>
        <v>9.4061025099390072E-3</v>
      </c>
    </row>
    <row r="328" spans="2:17" x14ac:dyDescent="0.2">
      <c r="B328" s="39" t="s">
        <v>17</v>
      </c>
      <c r="D328" s="42">
        <f>_xll.qlCalendarAdvance(Calendar,$D327,B328,"f",FALSE)</f>
        <v>43021</v>
      </c>
      <c r="E328" s="140">
        <f>_xll.qlInterestRateIndexValueDate(IndexON,D328)</f>
        <v>43021</v>
      </c>
      <c r="F328" s="156">
        <f>IFERROR(_xll.qlIndexFixing(IndexON,D328,TRUE,_xll.ohTrigger(RecalcTrigger,TriggerON)),NA())</f>
        <v>7.4342959638114736E-4</v>
      </c>
      <c r="H328" s="42">
        <f>_xll.qlCalendarAdvance(Calendar,$H327,B328,"f",FALSE)</f>
        <v>43021</v>
      </c>
      <c r="I328" s="140">
        <f>_xll.qlInterestRateIndexValueDate(Index1M,$H328)</f>
        <v>43021</v>
      </c>
      <c r="J328" s="145">
        <f>IFERROR(_xll.qlIndexFixing(Index1M,$H328,TRUE,_xll.ohTrigger(RecalcTrigger,Trigger1M)),NA())</f>
        <v>1.6420918229815267E-3</v>
      </c>
      <c r="K328" s="44">
        <f>IFERROR(_xll.qlIndexFixing(Index3M,H328,TRUE,_xll.ohTrigger(RecalcTrigger,Trigger3M)),NA())</f>
        <v>2.5800685715048391E-3</v>
      </c>
      <c r="L328" s="44">
        <f>IFERROR(_xll.qlIndexFixing(Index6M,$H328,TRUE,_xll.ohTrigger(RecalcTrigger,Trigger6M)),NA())</f>
        <v>3.8864780712094416E-3</v>
      </c>
      <c r="M328" s="146">
        <f>IFERROR(_xll.qlIndexFixing(Index1Y,$H328,TRUE,_xll.ohTrigger(RecalcTrigger,Trigger1Y)),NA())</f>
        <v>6.5687318940304308E-3</v>
      </c>
      <c r="N328" s="145">
        <f>IFERROR(_xll.qlIndexFixing(ONIndex1M,I328,TRUE,_xll.ohTrigger(RecalcTrigger,Trigger1M)),NA())</f>
        <v>1.6290005983295628E-3</v>
      </c>
      <c r="O328" s="44">
        <f>IFERROR(_xll.qlIndexFixing(ONIndex3M,I328,TRUE,_xll.ohTrigger(RecalcTrigger,Trigger3M)),NA())</f>
        <v>2.5601635481387057E-3</v>
      </c>
      <c r="P328" s="44">
        <f>IFERROR(_xll.qlIndexFixing(ONIndex6M,I328,TRUE,_xll.ohTrigger(RecalcTrigger,Trigger6M)),NA())</f>
        <v>4.247167180457442E-3</v>
      </c>
      <c r="Q328" s="146">
        <f>IFERROR(_xll.qlIndexFixing(ONIndex1Y,I328,TRUE,_xll.ohTrigger(RecalcTrigger,Trigger1Y)),NA())</f>
        <v>9.4959284822226948E-3</v>
      </c>
    </row>
    <row r="329" spans="2:17" x14ac:dyDescent="0.2">
      <c r="B329" s="39" t="s">
        <v>17</v>
      </c>
      <c r="D329" s="42">
        <f>_xll.qlCalendarAdvance(Calendar,$D328,B329,"f",FALSE)</f>
        <v>43024</v>
      </c>
      <c r="E329" s="140">
        <f>_xll.qlInterestRateIndexValueDate(IndexON,D329)</f>
        <v>43024</v>
      </c>
      <c r="F329" s="156">
        <f>IFERROR(_xll.qlIndexFixing(IndexON,D329,TRUE,_xll.ohTrigger(RecalcTrigger,TriggerON)),NA())</f>
        <v>7.4306197825890763E-4</v>
      </c>
      <c r="H329" s="42">
        <f>_xll.qlCalendarAdvance(Calendar,$H328,B329,"f",FALSE)</f>
        <v>43024</v>
      </c>
      <c r="I329" s="140">
        <f>_xll.qlInterestRateIndexValueDate(Index1M,$H329)</f>
        <v>43024</v>
      </c>
      <c r="J329" s="145">
        <f>IFERROR(_xll.qlIndexFixing(Index1M,$H329,TRUE,_xll.ohTrigger(RecalcTrigger,Trigger1M)),NA())</f>
        <v>1.6449065997439513E-3</v>
      </c>
      <c r="K329" s="44">
        <f>IFERROR(_xll.qlIndexFixing(Index3M,H329,TRUE,_xll.ohTrigger(RecalcTrigger,Trigger3M)),NA())</f>
        <v>2.5808158440426467E-3</v>
      </c>
      <c r="L329" s="44">
        <f>IFERROR(_xll.qlIndexFixing(Index6M,$H329,TRUE,_xll.ohTrigger(RecalcTrigger,Trigger6M)),NA())</f>
        <v>3.8863766617914233E-3</v>
      </c>
      <c r="M329" s="146">
        <f>IFERROR(_xll.qlIndexFixing(Index1Y,$H329,TRUE,_xll.ohTrigger(RecalcTrigger,Trigger1Y)),NA())</f>
        <v>6.5390658111978972E-3</v>
      </c>
      <c r="N329" s="145">
        <f>IFERROR(_xll.qlIndexFixing(ONIndex1M,I329,TRUE,_xll.ohTrigger(RecalcTrigger,Trigger1M)),NA())</f>
        <v>1.6308155504707322E-3</v>
      </c>
      <c r="O329" s="44">
        <f>IFERROR(_xll.qlIndexFixing(ONIndex3M,I329,TRUE,_xll.ohTrigger(RecalcTrigger,Trigger3M)),NA())</f>
        <v>2.5614331923473621E-3</v>
      </c>
      <c r="P329" s="44">
        <f>IFERROR(_xll.qlIndexFixing(ONIndex6M,I329,TRUE,_xll.ohTrigger(RecalcTrigger,Trigger6M)),NA())</f>
        <v>4.2044086233516964E-3</v>
      </c>
      <c r="Q329" s="146">
        <f>IFERROR(_xll.qlIndexFixing(ONIndex1Y,I329,TRUE,_xll.ohTrigger(RecalcTrigger,Trigger1Y)),NA())</f>
        <v>9.5760082448692607E-3</v>
      </c>
    </row>
    <row r="330" spans="2:17" x14ac:dyDescent="0.2">
      <c r="B330" s="39" t="s">
        <v>17</v>
      </c>
      <c r="D330" s="42">
        <f>_xll.qlCalendarAdvance(Calendar,$D329,B330,"f",FALSE)</f>
        <v>43025</v>
      </c>
      <c r="E330" s="140">
        <f>_xll.qlInterestRateIndexValueDate(IndexON,D330)</f>
        <v>43025</v>
      </c>
      <c r="F330" s="156">
        <f>IFERROR(_xll.qlIndexFixing(IndexON,D330,TRUE,_xll.ohTrigger(RecalcTrigger,TriggerON)),NA())</f>
        <v>7.4288671997213562E-4</v>
      </c>
      <c r="H330" s="42">
        <f>_xll.qlCalendarAdvance(Calendar,$H329,B330,"f",FALSE)</f>
        <v>43025</v>
      </c>
      <c r="I330" s="140">
        <f>_xll.qlInterestRateIndexValueDate(Index1M,$H330)</f>
        <v>43025</v>
      </c>
      <c r="J330" s="145">
        <f>IFERROR(_xll.qlIndexFixing(Index1M,$H330,TRUE,_xll.ohTrigger(RecalcTrigger,Trigger1M)),NA())</f>
        <v>1.6458485439960113E-3</v>
      </c>
      <c r="K330" s="44">
        <f>IFERROR(_xll.qlIndexFixing(Index3M,H330,TRUE,_xll.ohTrigger(RecalcTrigger,Trigger3M)),NA())</f>
        <v>2.5811562695552208E-3</v>
      </c>
      <c r="L330" s="44">
        <f>IFERROR(_xll.qlIndexFixing(Index6M,$H330,TRUE,_xll.ohTrigger(RecalcTrigger,Trigger6M)),NA())</f>
        <v>3.8866198979116188E-3</v>
      </c>
      <c r="M330" s="146">
        <f>IFERROR(_xll.qlIndexFixing(Index1Y,$H330,TRUE,_xll.ohTrigger(RecalcTrigger,Trigger1Y)),NA())</f>
        <v>6.5255522547544853E-3</v>
      </c>
      <c r="N330" s="145">
        <f>IFERROR(_xll.qlIndexFixing(ONIndex1M,I330,TRUE,_xll.ohTrigger(RecalcTrigger,Trigger1M)),NA())</f>
        <v>1.6317297320944668E-3</v>
      </c>
      <c r="O330" s="44">
        <f>IFERROR(_xll.qlIndexFixing(ONIndex3M,I330,TRUE,_xll.ohTrigger(RecalcTrigger,Trigger3M)),NA())</f>
        <v>2.5620638967738252E-3</v>
      </c>
      <c r="P330" s="44">
        <f>IFERROR(_xll.qlIndexFixing(ONIndex6M,I330,TRUE,_xll.ohTrigger(RecalcTrigger,Trigger6M)),NA())</f>
        <v>4.1836459704192031E-3</v>
      </c>
      <c r="Q330" s="146">
        <f>IFERROR(_xll.qlIndexFixing(ONIndex1Y,I330,TRUE,_xll.ohTrigger(RecalcTrigger,Trigger1Y)),NA())</f>
        <v>9.6115455731149435E-3</v>
      </c>
    </row>
    <row r="331" spans="2:17" x14ac:dyDescent="0.2">
      <c r="B331" s="39" t="s">
        <v>17</v>
      </c>
      <c r="D331" s="42">
        <f>_xll.qlCalendarAdvance(Calendar,$D330,B331,"f",FALSE)</f>
        <v>43026</v>
      </c>
      <c r="E331" s="140">
        <f>_xll.qlInterestRateIndexValueDate(IndexON,D331)</f>
        <v>43026</v>
      </c>
      <c r="F331" s="156">
        <f>IFERROR(_xll.qlIndexFixing(IndexON,D331,TRUE,_xll.ohTrigger(RecalcTrigger,TriggerON)),NA())</f>
        <v>7.427161378126268E-4</v>
      </c>
      <c r="H331" s="42">
        <f>_xll.qlCalendarAdvance(Calendar,$H330,B331,"f",FALSE)</f>
        <v>43026</v>
      </c>
      <c r="I331" s="140">
        <f>_xll.qlInterestRateIndexValueDate(Index1M,$H331)</f>
        <v>43026</v>
      </c>
      <c r="J331" s="145">
        <f>IFERROR(_xll.qlIndexFixing(Index1M,$H331,TRUE,_xll.ohTrigger(RecalcTrigger,Trigger1M)),NA())</f>
        <v>1.6477552258890396E-3</v>
      </c>
      <c r="K331" s="44">
        <f>IFERROR(_xll.qlIndexFixing(Index3M,H331,TRUE,_xll.ohTrigger(RecalcTrigger,Trigger3M)),NA())</f>
        <v>2.5814937984041252E-3</v>
      </c>
      <c r="L331" s="44">
        <f>IFERROR(_xll.qlIndexFixing(Index6M,$H331,TRUE,_xll.ohTrigger(RecalcTrigger,Trigger6M)),NA())</f>
        <v>3.8869980438712192E-3</v>
      </c>
      <c r="M331" s="146">
        <f>IFERROR(_xll.qlIndexFixing(Index1Y,$H331,TRUE,_xll.ohTrigger(RecalcTrigger,Trigger1Y)),NA())</f>
        <v>6.5119351963611738E-3</v>
      </c>
      <c r="N331" s="145">
        <f>IFERROR(_xll.qlIndexFixing(ONIndex1M,I331,TRUE,_xll.ohTrigger(RecalcTrigger,Trigger1M)),NA())</f>
        <v>1.632645756224349E-3</v>
      </c>
      <c r="O331" s="44">
        <f>IFERROR(_xll.qlIndexFixing(ONIndex3M,I331,TRUE,_xll.ohTrigger(RecalcTrigger,Trigger3M)),NA())</f>
        <v>2.5626867435202261E-3</v>
      </c>
      <c r="P331" s="44">
        <f>IFERROR(_xll.qlIndexFixing(ONIndex6M,I331,TRUE,_xll.ohTrigger(RecalcTrigger,Trigger6M)),NA())</f>
        <v>4.1632384669898492E-3</v>
      </c>
      <c r="Q331" s="146">
        <f>IFERROR(_xll.qlIndexFixing(ONIndex1Y,I331,TRUE,_xll.ohTrigger(RecalcTrigger,Trigger1Y)),NA())</f>
        <v>9.6443072574314836E-3</v>
      </c>
    </row>
    <row r="332" spans="2:17" x14ac:dyDescent="0.2">
      <c r="B332" s="39" t="s">
        <v>17</v>
      </c>
      <c r="D332" s="42">
        <f>_xll.qlCalendarAdvance(Calendar,$D331,B332,"f",FALSE)</f>
        <v>43027</v>
      </c>
      <c r="E332" s="140">
        <f>_xll.qlInterestRateIndexValueDate(IndexON,D332)</f>
        <v>43027</v>
      </c>
      <c r="F332" s="156">
        <f>IFERROR(_xll.qlIndexFixing(IndexON,D332,TRUE,_xll.ohTrigger(RecalcTrigger,TriggerON)),NA())</f>
        <v>7.4255023186142743E-4</v>
      </c>
      <c r="H332" s="42">
        <f>_xll.qlCalendarAdvance(Calendar,$H331,B332,"f",FALSE)</f>
        <v>43027</v>
      </c>
      <c r="I332" s="140">
        <f>_xll.qlInterestRateIndexValueDate(Index1M,$H332)</f>
        <v>43027</v>
      </c>
      <c r="J332" s="145">
        <f>IFERROR(_xll.qlIndexFixing(Index1M,$H332,TRUE,_xll.ohTrigger(RecalcTrigger,Trigger1M)),NA())</f>
        <v>1.6482200243246245E-3</v>
      </c>
      <c r="K332" s="44">
        <f>IFERROR(_xll.qlIndexFixing(Index3M,H332,TRUE,_xll.ohTrigger(RecalcTrigger,Trigger3M)),NA())</f>
        <v>2.5818286079485738E-3</v>
      </c>
      <c r="L332" s="44">
        <f>IFERROR(_xll.qlIndexFixing(Index6M,$H332,TRUE,_xll.ohTrigger(RecalcTrigger,Trigger6M)),NA())</f>
        <v>3.887508933835283E-3</v>
      </c>
      <c r="M332" s="146">
        <f>IFERROR(_xll.qlIndexFixing(Index1Y,$H332,TRUE,_xll.ohTrigger(RecalcTrigger,Trigger1Y)),NA())</f>
        <v>6.4982224369771746E-3</v>
      </c>
      <c r="N332" s="145">
        <f>IFERROR(_xll.qlIndexFixing(ONIndex1M,I332,TRUE,_xll.ohTrigger(RecalcTrigger,Trigger1M)),NA())</f>
        <v>1.6335636226172401E-3</v>
      </c>
      <c r="O332" s="44">
        <f>IFERROR(_xll.qlIndexFixing(ONIndex3M,I332,TRUE,_xll.ohTrigger(RecalcTrigger,Trigger3M)),NA())</f>
        <v>2.5633017325055185E-3</v>
      </c>
      <c r="P332" s="44">
        <f>IFERROR(_xll.qlIndexFixing(ONIndex6M,I332,TRUE,_xll.ohTrigger(RecalcTrigger,Trigger6M)),NA())</f>
        <v>4.1431861131446812E-3</v>
      </c>
      <c r="Q332" s="146">
        <f>IFERROR(_xll.qlIndexFixing(ONIndex1Y,I332,TRUE,_xll.ohTrigger(RecalcTrigger,Trigger1Y)),NA())</f>
        <v>9.6742932970894646E-3</v>
      </c>
    </row>
    <row r="333" spans="2:17" x14ac:dyDescent="0.2">
      <c r="B333" s="39" t="s">
        <v>17</v>
      </c>
      <c r="D333" s="42">
        <f>_xll.qlCalendarAdvance(Calendar,$D332,B333,"f",FALSE)</f>
        <v>43028</v>
      </c>
      <c r="E333" s="140">
        <f>_xll.qlInterestRateIndexValueDate(IndexON,D333)</f>
        <v>43028</v>
      </c>
      <c r="F333" s="156">
        <f>IFERROR(_xll.qlIndexFixing(IndexON,D333,TRUE,_xll.ohTrigger(RecalcTrigger,TriggerON)),NA())</f>
        <v>7.4223551664494758E-4</v>
      </c>
      <c r="H333" s="42">
        <f>_xll.qlCalendarAdvance(Calendar,$H332,B333,"f",FALSE)</f>
        <v>43028</v>
      </c>
      <c r="I333" s="140">
        <f>_xll.qlInterestRateIndexValueDate(Index1M,$H333)</f>
        <v>43028</v>
      </c>
      <c r="J333" s="145">
        <f>IFERROR(_xll.qlIndexFixing(Index1M,$H333,TRUE,_xll.ohTrigger(RecalcTrigger,Trigger1M)),NA())</f>
        <v>1.6486854327564034E-3</v>
      </c>
      <c r="K333" s="44">
        <f>IFERROR(_xll.qlIndexFixing(Index3M,H333,TRUE,_xll.ohTrigger(RecalcTrigger,Trigger3M)),NA())</f>
        <v>2.582458246465092E-3</v>
      </c>
      <c r="L333" s="44">
        <f>IFERROR(_xll.qlIndexFixing(Index6M,$H333,TRUE,_xll.ohTrigger(RecalcTrigger,Trigger6M)),NA())</f>
        <v>3.8881504019929163E-3</v>
      </c>
      <c r="M333" s="146">
        <f>IFERROR(_xll.qlIndexFixing(Index1Y,$H333,TRUE,_xll.ohTrigger(RecalcTrigger,Trigger1Y)),NA())</f>
        <v>6.4746804943295669E-3</v>
      </c>
      <c r="N333" s="145">
        <f>IFERROR(_xll.qlIndexFixing(ONIndex1M,I333,TRUE,_xll.ohTrigger(RecalcTrigger,Trigger1M)),NA())</f>
        <v>1.6354128241332275E-3</v>
      </c>
      <c r="O333" s="44">
        <f>IFERROR(_xll.qlIndexFixing(ONIndex3M,I333,TRUE,_xll.ohTrigger(RecalcTrigger,Trigger3M)),NA())</f>
        <v>2.564523536499423E-3</v>
      </c>
      <c r="P333" s="44">
        <f>IFERROR(_xll.qlIndexFixing(ONIndex6M,I333,TRUE,_xll.ohTrigger(RecalcTrigger,Trigger6M)),NA())</f>
        <v>4.1043113873151515E-3</v>
      </c>
      <c r="Q333" s="146">
        <f>IFERROR(_xll.qlIndexFixing(ONIndex1Y,I333,TRUE,_xll.ohTrigger(RecalcTrigger,Trigger1Y)),NA())</f>
        <v>9.7252723381494981E-3</v>
      </c>
    </row>
    <row r="334" spans="2:17" x14ac:dyDescent="0.2">
      <c r="B334" s="39" t="s">
        <v>17</v>
      </c>
      <c r="D334" s="42">
        <f>_xll.qlCalendarAdvance(Calendar,$D333,B334,"f",FALSE)</f>
        <v>43031</v>
      </c>
      <c r="E334" s="140">
        <f>_xll.qlInterestRateIndexValueDate(IndexON,D334)</f>
        <v>43031</v>
      </c>
      <c r="F334" s="156">
        <f>IFERROR(_xll.qlIndexFixing(IndexON,D334,TRUE,_xll.ohTrigger(RecalcTrigger,TriggerON)),NA())</f>
        <v>7.4193336997763204E-4</v>
      </c>
      <c r="H334" s="42">
        <f>_xll.qlCalendarAdvance(Calendar,$H333,B334,"f",FALSE)</f>
        <v>43031</v>
      </c>
      <c r="I334" s="140">
        <f>_xll.qlInterestRateIndexValueDate(Index1M,$H334)</f>
        <v>43031</v>
      </c>
      <c r="J334" s="145">
        <f>IFERROR(_xll.qlIndexFixing(Index1M,$H334,TRUE,_xll.ohTrigger(RecalcTrigger,Trigger1M)),NA())</f>
        <v>1.651538905528343E-3</v>
      </c>
      <c r="K334" s="44">
        <f>IFERROR(_xll.qlIndexFixing(Index3M,H334,TRUE,_xll.ohTrigger(RecalcTrigger,Trigger3M)),NA())</f>
        <v>2.583144200281075E-3</v>
      </c>
      <c r="L334" s="44">
        <f>IFERROR(_xll.qlIndexFixing(Index6M,$H334,TRUE,_xll.ohTrigger(RecalcTrigger,Trigger6M)),NA())</f>
        <v>3.8908366178620648E-3</v>
      </c>
      <c r="M334" s="146">
        <f>IFERROR(_xll.qlIndexFixing(Index1Y,$H334,TRUE,_xll.ohTrigger(RecalcTrigger,Trigger1Y)),NA())</f>
        <v>6.4425703947141866E-3</v>
      </c>
      <c r="N334" s="145">
        <f>IFERROR(_xll.qlIndexFixing(ONIndex1M,I334,TRUE,_xll.ohTrigger(RecalcTrigger,Trigger1M)),NA())</f>
        <v>1.6372535117104015E-3</v>
      </c>
      <c r="O334" s="44">
        <f>IFERROR(_xll.qlIndexFixing(ONIndex3M,I334,TRUE,_xll.ohTrigger(RecalcTrigger,Trigger3M)),NA())</f>
        <v>2.5656831113218814E-3</v>
      </c>
      <c r="P334" s="44">
        <f>IFERROR(_xll.qlIndexFixing(ONIndex6M,I334,TRUE,_xll.ohTrigger(RecalcTrigger,Trigger6M)),NA())</f>
        <v>4.0665281916607565E-3</v>
      </c>
      <c r="Q334" s="146">
        <f>IFERROR(_xll.qlIndexFixing(ONIndex1Y,I334,TRUE,_xll.ohTrigger(RecalcTrigger,Trigger1Y)),NA())</f>
        <v>9.7664809964925769E-3</v>
      </c>
    </row>
    <row r="335" spans="2:17" x14ac:dyDescent="0.2">
      <c r="B335" s="39" t="s">
        <v>17</v>
      </c>
      <c r="D335" s="42">
        <f>_xll.qlCalendarAdvance(Calendar,$D334,B335,"f",FALSE)</f>
        <v>43032</v>
      </c>
      <c r="E335" s="140">
        <f>_xll.qlInterestRateIndexValueDate(IndexON,D335)</f>
        <v>43032</v>
      </c>
      <c r="F335" s="156">
        <f>IFERROR(_xll.qlIndexFixing(IndexON,D335,TRUE,_xll.ohTrigger(RecalcTrigger,TriggerON)),NA())</f>
        <v>7.4179084498693371E-4</v>
      </c>
      <c r="H335" s="42">
        <f>_xll.qlCalendarAdvance(Calendar,$H334,B335,"f",FALSE)</f>
        <v>43032</v>
      </c>
      <c r="I335" s="140">
        <f>_xll.qlInterestRateIndexValueDate(Index1M,$H335)</f>
        <v>43032</v>
      </c>
      <c r="J335" s="145">
        <f>IFERROR(_xll.qlIndexFixing(Index1M,$H335,TRUE,_xll.ohTrigger(RecalcTrigger,Trigger1M)),NA())</f>
        <v>1.6524937484580845E-3</v>
      </c>
      <c r="K335" s="44">
        <f>IFERROR(_xll.qlIndexFixing(Index3M,H335,TRUE,_xll.ohTrigger(RecalcTrigger,Trigger3M)),NA())</f>
        <v>2.5834680737011509E-3</v>
      </c>
      <c r="L335" s="44">
        <f>IFERROR(_xll.qlIndexFixing(Index6M,$H335,TRUE,_xll.ohTrigger(RecalcTrigger,Trigger6M)),NA())</f>
        <v>3.8919787411303393E-3</v>
      </c>
      <c r="M335" s="146">
        <f>IFERROR(_xll.qlIndexFixing(Index1Y,$H335,TRUE,_xll.ohTrigger(RecalcTrigger,Trigger1Y)),NA())</f>
        <v>6.4284961306682042E-3</v>
      </c>
      <c r="N335" s="145">
        <f>IFERROR(_xll.qlIndexFixing(ONIndex1M,I335,TRUE,_xll.ohTrigger(RecalcTrigger,Trigger1M)),NA())</f>
        <v>1.638180589823568E-3</v>
      </c>
      <c r="O335" s="44">
        <f>IFERROR(_xll.qlIndexFixing(ONIndex3M,I335,TRUE,_xll.ohTrigger(RecalcTrigger,Trigger3M)),NA())</f>
        <v>2.5662588117447704E-3</v>
      </c>
      <c r="P335" s="44">
        <f>IFERROR(_xll.qlIndexFixing(ONIndex6M,I335,TRUE,_xll.ohTrigger(RecalcTrigger,Trigger6M)),NA())</f>
        <v>4.0482515845208233E-3</v>
      </c>
      <c r="Q335" s="146">
        <f>IFERROR(_xll.qlIndexFixing(ONIndex1Y,I335,TRUE,_xll.ohTrigger(RecalcTrigger,Trigger1Y)),NA())</f>
        <v>9.7825888038616249E-3</v>
      </c>
    </row>
    <row r="336" spans="2:17" x14ac:dyDescent="0.2">
      <c r="B336" s="39" t="s">
        <v>17</v>
      </c>
      <c r="D336" s="42">
        <f>_xll.qlCalendarAdvance(Calendar,$D335,B336,"f",FALSE)</f>
        <v>43033</v>
      </c>
      <c r="E336" s="140">
        <f>_xll.qlInterestRateIndexValueDate(IndexON,D336)</f>
        <v>43033</v>
      </c>
      <c r="F336" s="156">
        <f>IFERROR(_xll.qlIndexFixing(IndexON,D336,TRUE,_xll.ohTrigger(RecalcTrigger,TriggerON)),NA())</f>
        <v>7.4165299620454483E-4</v>
      </c>
      <c r="H336" s="42">
        <f>_xll.qlCalendarAdvance(Calendar,$H335,B336,"f",FALSE)</f>
        <v>43033</v>
      </c>
      <c r="I336" s="140">
        <f>_xll.qlInterestRateIndexValueDate(Index1M,$H336)</f>
        <v>43033</v>
      </c>
      <c r="J336" s="145">
        <f>IFERROR(_xll.qlIndexFixing(Index1M,$H336,TRUE,_xll.ohTrigger(RecalcTrigger,Trigger1M)),NA())</f>
        <v>1.6544262880650398E-3</v>
      </c>
      <c r="K336" s="44">
        <f>IFERROR(_xll.qlIndexFixing(Index3M,H336,TRUE,_xll.ohTrigger(RecalcTrigger,Trigger3M)),NA())</f>
        <v>2.5837902919773419E-3</v>
      </c>
      <c r="L336" s="44">
        <f>IFERROR(_xll.qlIndexFixing(Index6M,$H336,TRUE,_xll.ohTrigger(RecalcTrigger,Trigger6M)),NA())</f>
        <v>3.8932406138569974E-3</v>
      </c>
      <c r="M336" s="146">
        <f>IFERROR(_xll.qlIndexFixing(Index1Y,$H336,TRUE,_xll.ohTrigger(RecalcTrigger,Trigger1Y)),NA())</f>
        <v>6.4143729628427515E-3</v>
      </c>
      <c r="N336" s="145">
        <f>IFERROR(_xll.qlIndexFixing(ONIndex1M,I336,TRUE,_xll.ohTrigger(RecalcTrigger,Trigger1M)),NA())</f>
        <v>1.6391095102807896E-3</v>
      </c>
      <c r="O336" s="44">
        <f>IFERROR(_xll.qlIndexFixing(ONIndex3M,I336,TRUE,_xll.ohTrigger(RecalcTrigger,Trigger3M)),NA())</f>
        <v>2.566826654406551E-3</v>
      </c>
      <c r="P336" s="44">
        <f>IFERROR(_xll.qlIndexFixing(ONIndex6M,I336,TRUE,_xll.ohTrigger(RecalcTrigger,Trigger6M)),NA())</f>
        <v>4.0303301266408909E-3</v>
      </c>
      <c r="Q336" s="146">
        <f>IFERROR(_xll.qlIndexFixing(ONIndex1Y,I336,TRUE,_xll.ohTrigger(RecalcTrigger,Trigger1Y)),NA())</f>
        <v>9.795920963492355E-3</v>
      </c>
    </row>
    <row r="337" spans="2:17" x14ac:dyDescent="0.2">
      <c r="B337" s="39" t="s">
        <v>17</v>
      </c>
      <c r="D337" s="42">
        <f>_xll.qlCalendarAdvance(Calendar,$D336,B337,"f",FALSE)</f>
        <v>43034</v>
      </c>
      <c r="E337" s="140">
        <f>_xll.qlInterestRateIndexValueDate(IndexON,D337)</f>
        <v>43034</v>
      </c>
      <c r="F337" s="156">
        <f>IFERROR(_xll.qlIndexFixing(IndexON,D337,TRUE,_xll.ohTrigger(RecalcTrigger,TriggerON)),NA())</f>
        <v>7.4151982354941914E-4</v>
      </c>
      <c r="H337" s="42">
        <f>_xll.qlCalendarAdvance(Calendar,$H336,B337,"f",FALSE)</f>
        <v>43034</v>
      </c>
      <c r="I337" s="140">
        <f>_xll.qlInterestRateIndexValueDate(Index1M,$H337)</f>
        <v>43034</v>
      </c>
      <c r="J337" s="145">
        <f>IFERROR(_xll.qlIndexFixing(Index1M,$H337,TRUE,_xll.ohTrigger(RecalcTrigger,Trigger1M)),NA())</f>
        <v>1.6548975057029125E-3</v>
      </c>
      <c r="K337" s="44">
        <f>IFERROR(_xll.qlIndexFixing(Index3M,H337,TRUE,_xll.ohTrigger(RecalcTrigger,Trigger3M)),NA())</f>
        <v>2.5841110324679823E-3</v>
      </c>
      <c r="L337" s="44">
        <f>IFERROR(_xll.qlIndexFixing(Index6M,$H337,TRUE,_xll.ohTrigger(RecalcTrigger,Trigger6M)),NA())</f>
        <v>3.8946200703500419E-3</v>
      </c>
      <c r="M337" s="146">
        <f>IFERROR(_xll.qlIndexFixing(Index1Y,$H337,TRUE,_xll.ohTrigger(RecalcTrigger,Trigger1Y)),NA())</f>
        <v>6.4002086892958054E-3</v>
      </c>
      <c r="N337" s="145">
        <f>IFERROR(_xll.qlIndexFixing(ONIndex1M,I337,TRUE,_xll.ohTrigger(RecalcTrigger,Trigger1M)),NA())</f>
        <v>1.6400402731631125E-3</v>
      </c>
      <c r="O337" s="44">
        <f>IFERROR(_xll.qlIndexFixing(ONIndex3M,I337,TRUE,_xll.ohTrigger(RecalcTrigger,Trigger3M)),NA())</f>
        <v>2.5673866393072231E-3</v>
      </c>
      <c r="P337" s="44">
        <f>IFERROR(_xll.qlIndexFixing(ONIndex6M,I337,TRUE,_xll.ohTrigger(RecalcTrigger,Trigger6M)),NA())</f>
        <v>4.0127638177778202E-3</v>
      </c>
      <c r="Q337" s="146">
        <f>IFERROR(_xll.qlIndexFixing(ONIndex1Y,I337,TRUE,_xll.ohTrigger(RecalcTrigger,Trigger1Y)),NA())</f>
        <v>9.8064774749795358E-3</v>
      </c>
    </row>
    <row r="338" spans="2:17" x14ac:dyDescent="0.2">
      <c r="B338" s="39" t="s">
        <v>17</v>
      </c>
      <c r="D338" s="42">
        <f>_xll.qlCalendarAdvance(Calendar,$D337,B338,"f",FALSE)</f>
        <v>43035</v>
      </c>
      <c r="E338" s="140">
        <f>_xll.qlInterestRateIndexValueDate(IndexON,D338)</f>
        <v>43035</v>
      </c>
      <c r="F338" s="156">
        <f>IFERROR(_xll.qlIndexFixing(IndexON,D338,TRUE,_xll.ohTrigger(RecalcTrigger,TriggerON)),NA())</f>
        <v>7.4127057106188065E-4</v>
      </c>
      <c r="H338" s="42">
        <f>_xll.qlCalendarAdvance(Calendar,$H337,B338,"f",FALSE)</f>
        <v>43035</v>
      </c>
      <c r="I338" s="140">
        <f>_xll.qlInterestRateIndexValueDate(Index1M,$H338)</f>
        <v>43035</v>
      </c>
      <c r="J338" s="145">
        <f>IFERROR(_xll.qlIndexFixing(Index1M,$H338,TRUE,_xll.ohTrigger(RecalcTrigger,Trigger1M)),NA())</f>
        <v>1.6553693332645931E-3</v>
      </c>
      <c r="K338" s="44">
        <f>IFERROR(_xll.qlIndexFixing(Index3M,H338,TRUE,_xll.ohTrigger(RecalcTrigger,Trigger3M)),NA())</f>
        <v>2.5847433347065208E-3</v>
      </c>
      <c r="L338" s="44">
        <f>IFERROR(_xll.qlIndexFixing(Index6M,$H338,TRUE,_xll.ohTrigger(RecalcTrigger,Trigger6M)),NA())</f>
        <v>3.8961149449303904E-3</v>
      </c>
      <c r="M338" s="146">
        <f>IFERROR(_xll.qlIndexFixing(Index1Y,$H338,TRUE,_xll.ohTrigger(RecalcTrigger,Trigger1Y)),NA())</f>
        <v>6.3767393452370518E-3</v>
      </c>
      <c r="N338" s="145">
        <f>IFERROR(_xll.qlIndexFixing(ONIndex1M,I338,TRUE,_xll.ohTrigger(RecalcTrigger,Trigger1M)),NA())</f>
        <v>1.6419153258221779E-3</v>
      </c>
      <c r="O338" s="44">
        <f>IFERROR(_xll.qlIndexFixing(ONIndex3M,I338,TRUE,_xll.ohTrigger(RecalcTrigger,Trigger3M)),NA())</f>
        <v>2.5684984910538207E-3</v>
      </c>
      <c r="P338" s="44">
        <f>IFERROR(_xll.qlIndexFixing(ONIndex6M,I338,TRUE,_xll.ohTrigger(RecalcTrigger,Trigger6M)),NA())</f>
        <v>3.9788584027544704E-3</v>
      </c>
      <c r="Q338" s="146">
        <f>IFERROR(_xll.qlIndexFixing(ONIndex1Y,I338,TRUE,_xll.ohTrigger(RecalcTrigger,Trigger1Y)),NA())</f>
        <v>9.8186024476913207E-3</v>
      </c>
    </row>
    <row r="339" spans="2:17" x14ac:dyDescent="0.2">
      <c r="B339" s="39" t="s">
        <v>17</v>
      </c>
      <c r="D339" s="42">
        <f>_xll.qlCalendarAdvance(Calendar,$D338,B339,"f",FALSE)</f>
        <v>43038</v>
      </c>
      <c r="E339" s="140">
        <f>_xll.qlInterestRateIndexValueDate(IndexON,D339)</f>
        <v>43038</v>
      </c>
      <c r="F339" s="156">
        <f>IFERROR(_xll.qlIndexFixing(IndexON,D339,TRUE,_xll.ohTrigger(RecalcTrigger,TriggerON)),NA())</f>
        <v>7.4103389493096472E-4</v>
      </c>
      <c r="H339" s="42">
        <f>_xll.qlCalendarAdvance(Calendar,$H338,B339,"f",FALSE)</f>
        <v>43038</v>
      </c>
      <c r="I339" s="140">
        <f>_xll.qlInterestRateIndexValueDate(Index1M,$H339)</f>
        <v>43038</v>
      </c>
      <c r="J339" s="145">
        <f>IFERROR(_xll.qlIndexFixing(Index1M,$H339,TRUE,_xll.ohTrigger(RecalcTrigger,Trigger1M)),NA())</f>
        <v>1.6582615021114076E-3</v>
      </c>
      <c r="K339" s="44">
        <f>IFERROR(_xll.qlIndexFixing(Index3M,H339,TRUE,_xll.ohTrigger(RecalcTrigger,Trigger3M)),NA())</f>
        <v>2.585382763785748E-3</v>
      </c>
      <c r="L339" s="44">
        <f>IFERROR(_xll.qlIndexFixing(Index6M,$H339,TRUE,_xll.ohTrigger(RecalcTrigger,Trigger6M)),NA())</f>
        <v>3.9012704206159493E-3</v>
      </c>
      <c r="M339" s="146">
        <f>IFERROR(_xll.qlIndexFixing(Index1Y,$H339,TRUE,_xll.ohTrigger(RecalcTrigger,Trigger1Y)),NA())</f>
        <v>6.3432964838541217E-3</v>
      </c>
      <c r="N339" s="145">
        <f>IFERROR(_xll.qlIndexFixing(ONIndex1M,I339,TRUE,_xll.ohTrigger(RecalcTrigger,Trigger1M)),NA())</f>
        <v>1.6437817478087702E-3</v>
      </c>
      <c r="O339" s="44">
        <f>IFERROR(_xll.qlIndexFixing(ONIndex3M,I339,TRUE,_xll.ohTrigger(RecalcTrigger,Trigger3M)),NA())</f>
        <v>2.569548001866151E-3</v>
      </c>
      <c r="P339" s="44">
        <f>IFERROR(_xll.qlIndexFixing(ONIndex6M,I339,TRUE,_xll.ohTrigger(RecalcTrigger,Trigger6M)),NA())</f>
        <v>3.9460500728183412E-3</v>
      </c>
      <c r="Q339" s="146">
        <f>IFERROR(_xll.qlIndexFixing(ONIndex1Y,I339,TRUE,_xll.ohTrigger(RecalcTrigger,Trigger1Y)),NA())</f>
        <v>9.8209470356835915E-3</v>
      </c>
    </row>
    <row r="340" spans="2:17" x14ac:dyDescent="0.2">
      <c r="B340" s="39" t="s">
        <v>17</v>
      </c>
      <c r="D340" s="42">
        <f>_xll.qlCalendarAdvance(Calendar,$D339,B340,"f",FALSE)</f>
        <v>43039</v>
      </c>
      <c r="E340" s="140">
        <f>_xll.qlInterestRateIndexValueDate(IndexON,D340)</f>
        <v>43039</v>
      </c>
      <c r="F340" s="156">
        <f>IFERROR(_xll.qlIndexFixing(IndexON,D340,TRUE,_xll.ohTrigger(RecalcTrigger,TriggerON)),NA())</f>
        <v>7.4092410331738634E-4</v>
      </c>
      <c r="H340" s="42">
        <f>_xll.qlCalendarAdvance(Calendar,$H339,B340,"f",FALSE)</f>
        <v>43039</v>
      </c>
      <c r="I340" s="140">
        <f>_xll.qlInterestRateIndexValueDate(Index1M,$H340)</f>
        <v>43039</v>
      </c>
      <c r="J340" s="145">
        <f>IFERROR(_xll.qlIndexFixing(Index1M,$H340,TRUE,_xll.ohTrigger(RecalcTrigger,Trigger1M)),NA())</f>
        <v>1.6587366904498024E-3</v>
      </c>
      <c r="K340" s="44">
        <f>IFERROR(_xll.qlIndexFixing(Index3M,H340,TRUE,_xll.ohTrigger(RecalcTrigger,Trigger3M)),NA())</f>
        <v>2.5856987757544663E-3</v>
      </c>
      <c r="L340" s="44">
        <f>IFERROR(_xll.qlIndexFixing(Index6M,$H340,TRUE,_xll.ohTrigger(RecalcTrigger,Trigger6M)),NA())</f>
        <v>3.9009808453436094E-3</v>
      </c>
      <c r="M340" s="146">
        <f>IFERROR(_xll.qlIndexFixing(Index1Y,$H340,TRUE,_xll.ohTrigger(RecalcTrigger,Trigger1Y)),NA())</f>
        <v>6.3290436373331094E-3</v>
      </c>
      <c r="N340" s="145">
        <f>IFERROR(_xll.qlIndexFixing(ONIndex1M,I340,TRUE,_xll.ohTrigger(RecalcTrigger,Trigger1M)),NA())</f>
        <v>1.6447217224113686E-3</v>
      </c>
      <c r="O340" s="44">
        <f>IFERROR(_xll.qlIndexFixing(ONIndex3M,I340,TRUE,_xll.ohTrigger(RecalcTrigger,Trigger3M)),NA())</f>
        <v>2.5700686981233734E-3</v>
      </c>
      <c r="P340" s="44">
        <f>IFERROR(_xll.qlIndexFixing(ONIndex6M,I340,TRUE,_xll.ohTrigger(RecalcTrigger,Trigger6M)),NA())</f>
        <v>3.9302595088774872E-3</v>
      </c>
      <c r="Q340" s="146">
        <f>IFERROR(_xll.qlIndexFixing(ONIndex1Y,I340,TRUE,_xll.ohTrigger(RecalcTrigger,Trigger1Y)),NA())</f>
        <v>9.8176253042647765E-3</v>
      </c>
    </row>
    <row r="341" spans="2:17" x14ac:dyDescent="0.2">
      <c r="B341" s="39" t="s">
        <v>17</v>
      </c>
      <c r="D341" s="42">
        <f>_xll.qlCalendarAdvance(Calendar,$D340,B341,"f",FALSE)</f>
        <v>43040</v>
      </c>
      <c r="E341" s="140">
        <f>_xll.qlInterestRateIndexValueDate(IndexON,D341)</f>
        <v>43040</v>
      </c>
      <c r="F341" s="156">
        <f>IFERROR(_xll.qlIndexFixing(IndexON,D341,TRUE,_xll.ohTrigger(RecalcTrigger,TriggerON)),NA())</f>
        <v>7.4081898775002486E-4</v>
      </c>
      <c r="H341" s="42">
        <f>_xll.qlCalendarAdvance(Calendar,$H340,B341,"f",FALSE)</f>
        <v>43040</v>
      </c>
      <c r="I341" s="140">
        <f>_xll.qlInterestRateIndexValueDate(Index1M,$H341)</f>
        <v>43040</v>
      </c>
      <c r="J341" s="145">
        <f>IFERROR(_xll.qlIndexFixing(Index1M,$H341,TRUE,_xll.ohTrigger(RecalcTrigger,Trigger1M)),NA())</f>
        <v>1.6597053490088332E-3</v>
      </c>
      <c r="K341" s="44">
        <f>IFERROR(_xll.qlIndexFixing(Index3M,H341,TRUE,_xll.ohTrigger(RecalcTrigger,Trigger3M)),NA())</f>
        <v>2.5860143741008477E-3</v>
      </c>
      <c r="L341" s="44">
        <f>IFERROR(_xll.qlIndexFixing(Index6M,$H341,TRUE,_xll.ohTrigger(RecalcTrigger,Trigger6M)),NA())</f>
        <v>3.9030138133098508E-3</v>
      </c>
      <c r="M341" s="146">
        <f>IFERROR(_xll.qlIndexFixing(Index1Y,$H341,TRUE,_xll.ohTrigger(RecalcTrigger,Trigger1Y)),NA())</f>
        <v>6.3147964642669141E-3</v>
      </c>
      <c r="N341" s="145">
        <f>IFERROR(_xll.qlIndexFixing(ONIndex1M,I341,TRUE,_xll.ohTrigger(RecalcTrigger,Trigger1M)),NA())</f>
        <v>1.6456635392769758E-3</v>
      </c>
      <c r="O341" s="44">
        <f>IFERROR(_xll.qlIndexFixing(ONIndex3M,I341,TRUE,_xll.ohTrigger(RecalcTrigger,Trigger3M)),NA())</f>
        <v>2.5705815367005336E-3</v>
      </c>
      <c r="P341" s="44">
        <f>IFERROR(_xll.qlIndexFixing(ONIndex6M,I341,TRUE,_xll.ohTrigger(RecalcTrigger,Trigger6M)),NA())</f>
        <v>3.9148240937914025E-3</v>
      </c>
      <c r="Q341" s="146">
        <f>IFERROR(_xll.qlIndexFixing(ONIndex1Y,I341,TRUE,_xll.ohTrigger(RecalcTrigger,Trigger1Y)),NA())</f>
        <v>9.8115279241350883E-3</v>
      </c>
    </row>
    <row r="342" spans="2:17" x14ac:dyDescent="0.2">
      <c r="B342" s="39" t="s">
        <v>17</v>
      </c>
      <c r="D342" s="42">
        <f>_xll.qlCalendarAdvance(Calendar,$D341,B342,"f",FALSE)</f>
        <v>43041</v>
      </c>
      <c r="E342" s="140">
        <f>_xll.qlInterestRateIndexValueDate(IndexON,D342)</f>
        <v>43041</v>
      </c>
      <c r="F342" s="156">
        <f>IFERROR(_xll.qlIndexFixing(IndexON,D342,TRUE,_xll.ohTrigger(RecalcTrigger,TriggerON)),NA())</f>
        <v>7.4071854847201912E-4</v>
      </c>
      <c r="H342" s="42">
        <f>_xll.qlCalendarAdvance(Calendar,$H341,B342,"f",FALSE)</f>
        <v>43041</v>
      </c>
      <c r="I342" s="140">
        <f>_xll.qlInterestRateIndexValueDate(Index1M,$H342)</f>
        <v>43041</v>
      </c>
      <c r="J342" s="145">
        <f>IFERROR(_xll.qlIndexFixing(Index1M,$H342,TRUE,_xll.ohTrigger(RecalcTrigger,Trigger1M)),NA())</f>
        <v>1.6616652784910702E-3</v>
      </c>
      <c r="K342" s="44">
        <f>IFERROR(_xll.qlIndexFixing(Index3M,H342,TRUE,_xll.ohTrigger(RecalcTrigger,Trigger3M)),NA())</f>
        <v>2.5863297361841068E-3</v>
      </c>
      <c r="L342" s="44">
        <f>IFERROR(_xll.qlIndexFixing(Index6M,$H342,TRUE,_xll.ohTrigger(RecalcTrigger,Trigger6M)),NA())</f>
        <v>3.9051499821196969E-3</v>
      </c>
      <c r="M342" s="146">
        <f>IFERROR(_xll.qlIndexFixing(Index1Y,$H342,TRUE,_xll.ohTrigger(RecalcTrigger,Trigger1Y)),NA())</f>
        <v>6.3005627596430802E-3</v>
      </c>
      <c r="N342" s="145">
        <f>IFERROR(_xll.qlIndexFixing(ONIndex1M,I342,TRUE,_xll.ohTrigger(RecalcTrigger,Trigger1M)),NA())</f>
        <v>1.6466071984866382E-3</v>
      </c>
      <c r="O342" s="44">
        <f>IFERROR(_xll.qlIndexFixing(ONIndex3M,I342,TRUE,_xll.ohTrigger(RecalcTrigger,Trigger3M)),NA())</f>
        <v>2.5710865175976316E-3</v>
      </c>
      <c r="P342" s="44">
        <f>IFERROR(_xll.qlIndexFixing(ONIndex6M,I342,TRUE,_xll.ohTrigger(RecalcTrigger,Trigger6M)),NA())</f>
        <v>3.8997438275600871E-3</v>
      </c>
      <c r="Q342" s="146">
        <f>IFERROR(_xll.qlIndexFixing(ONIndex1Y,I342,TRUE,_xll.ohTrigger(RecalcTrigger,Trigger1Y)),NA())</f>
        <v>9.8026548955376658E-3</v>
      </c>
    </row>
    <row r="343" spans="2:17" x14ac:dyDescent="0.2">
      <c r="B343" s="39" t="s">
        <v>17</v>
      </c>
      <c r="D343" s="42">
        <f>_xll.qlCalendarAdvance(Calendar,$D342,B343,"f",FALSE)</f>
        <v>43042</v>
      </c>
      <c r="E343" s="140">
        <f>_xll.qlInterestRateIndexValueDate(IndexON,D343)</f>
        <v>43042</v>
      </c>
      <c r="F343" s="156">
        <f>IFERROR(_xll.qlIndexFixing(IndexON,D343,TRUE,_xll.ohTrigger(RecalcTrigger,TriggerON)),NA())</f>
        <v>7.4053475960493098E-4</v>
      </c>
      <c r="H343" s="42">
        <f>_xll.qlCalendarAdvance(Calendar,$H342,B343,"f",FALSE)</f>
        <v>43042</v>
      </c>
      <c r="I343" s="140">
        <f>_xll.qlInterestRateIndexValueDate(Index1M,$H343)</f>
        <v>43042</v>
      </c>
      <c r="J343" s="145">
        <f>IFERROR(_xll.qlIndexFixing(Index1M,$H343,TRUE,_xll.ohTrigger(RecalcTrigger,Trigger1M)),NA())</f>
        <v>1.6621435246603452E-3</v>
      </c>
      <c r="K343" s="44">
        <f>IFERROR(_xll.qlIndexFixing(Index3M,H343,TRUE,_xll.ohTrigger(RecalcTrigger,Trigger3M)),NA())</f>
        <v>2.5869833772233283E-3</v>
      </c>
      <c r="L343" s="44">
        <f>IFERROR(_xll.qlIndexFixing(Index6M,$H343,TRUE,_xll.ohTrigger(RecalcTrigger,Trigger6M)),NA())</f>
        <v>3.9073871742257042E-3</v>
      </c>
      <c r="M343" s="146">
        <f>IFERROR(_xll.qlIndexFixing(Index1Y,$H343,TRUE,_xll.ohTrigger(RecalcTrigger,Trigger1Y)),NA())</f>
        <v>6.2775688072521079E-3</v>
      </c>
      <c r="N343" s="145">
        <f>IFERROR(_xll.qlIndexFixing(ONIndex1M,I343,TRUE,_xll.ohTrigger(RecalcTrigger,Trigger1M)),NA())</f>
        <v>1.648508103450445E-3</v>
      </c>
      <c r="O343" s="44">
        <f>IFERROR(_xll.qlIndexFixing(ONIndex3M,I343,TRUE,_xll.ohTrigger(RecalcTrigger,Trigger3M)),NA())</f>
        <v>2.5720884117208524E-3</v>
      </c>
      <c r="P343" s="44">
        <f>IFERROR(_xll.qlIndexFixing(ONIndex6M,I343,TRUE,_xll.ohTrigger(RecalcTrigger,Trigger6M)),NA())</f>
        <v>3.8708081729066372E-3</v>
      </c>
      <c r="Q343" s="146">
        <f>IFERROR(_xll.qlIndexFixing(ONIndex1Y,I343,TRUE,_xll.ohTrigger(RecalcTrigger,Trigger1Y)),NA())</f>
        <v>9.7759184978204097E-3</v>
      </c>
    </row>
    <row r="344" spans="2:17" x14ac:dyDescent="0.2">
      <c r="B344" s="39" t="s">
        <v>17</v>
      </c>
      <c r="D344" s="42">
        <f>_xll.qlCalendarAdvance(Calendar,$D343,B344,"f",FALSE)</f>
        <v>43045</v>
      </c>
      <c r="E344" s="140">
        <f>_xll.qlInterestRateIndexValueDate(IndexON,D344)</f>
        <v>43045</v>
      </c>
      <c r="F344" s="156">
        <f>IFERROR(_xll.qlIndexFixing(IndexON,D344,TRUE,_xll.ohTrigger(RecalcTrigger,TriggerON)),NA())</f>
        <v>7.4036355311890567E-4</v>
      </c>
      <c r="H344" s="42">
        <f>_xll.qlCalendarAdvance(Calendar,$H343,B344,"f",FALSE)</f>
        <v>43045</v>
      </c>
      <c r="I344" s="140">
        <f>_xll.qlInterestRateIndexValueDate(Index1M,$H344)</f>
        <v>43045</v>
      </c>
      <c r="J344" s="145">
        <f>IFERROR(_xll.qlIndexFixing(Index1M,$H344,TRUE,_xll.ohTrigger(RecalcTrigger,Trigger1M)),NA())</f>
        <v>1.6645762817492453E-3</v>
      </c>
      <c r="K344" s="44">
        <f>IFERROR(_xll.qlIndexFixing(Index3M,H344,TRUE,_xll.ohTrigger(RecalcTrigger,Trigger3M)),NA())</f>
        <v>2.5875923691019162E-3</v>
      </c>
      <c r="L344" s="44">
        <f>IFERROR(_xll.qlIndexFixing(Index6M,$H344,TRUE,_xll.ohTrigger(RecalcTrigger,Trigger6M)),NA())</f>
        <v>3.9191793449934635E-3</v>
      </c>
      <c r="M344" s="146">
        <f>IFERROR(_xll.qlIndexFixing(Index1Y,$H344,TRUE,_xll.ohTrigger(RecalcTrigger,Trigger1Y)),NA())</f>
        <v>6.2439185099216754E-3</v>
      </c>
      <c r="N344" s="145">
        <f>IFERROR(_xll.qlIndexFixing(ONIndex1M,I344,TRUE,_xll.ohTrigger(RecalcTrigger,Trigger1M)),NA())</f>
        <v>1.6504002588468847E-3</v>
      </c>
      <c r="O344" s="44">
        <f>IFERROR(_xll.qlIndexFixing(ONIndex3M,I344,TRUE,_xll.ohTrigger(RecalcTrigger,Trigger3M)),NA())</f>
        <v>2.5730278638180781E-3</v>
      </c>
      <c r="P344" s="44">
        <f>IFERROR(_xll.qlIndexFixing(ONIndex6M,I344,TRUE,_xll.ohTrigger(RecalcTrigger,Trigger6M)),NA())</f>
        <v>3.8429742494805463E-3</v>
      </c>
      <c r="Q344" s="146">
        <f>IFERROR(_xll.qlIndexFixing(ONIndex1Y,I344,TRUE,_xll.ohTrigger(RecalcTrigger,Trigger1Y)),NA())</f>
        <v>9.7393226544395528E-3</v>
      </c>
    </row>
    <row r="345" spans="2:17" x14ac:dyDescent="0.2">
      <c r="B345" s="39" t="s">
        <v>17</v>
      </c>
      <c r="D345" s="42">
        <f>_xll.qlCalendarAdvance(Calendar,$D344,B345,"f",FALSE)</f>
        <v>43046</v>
      </c>
      <c r="E345" s="140">
        <f>_xll.qlInterestRateIndexValueDate(IndexON,D345)</f>
        <v>43046</v>
      </c>
      <c r="F345" s="156">
        <f>IFERROR(_xll.qlIndexFixing(IndexON,D345,TRUE,_xll.ohTrigger(RecalcTrigger,TriggerON)),NA())</f>
        <v>7.4028649480140096E-4</v>
      </c>
      <c r="H345" s="42">
        <f>_xll.qlCalendarAdvance(Calendar,$H344,B345,"f",FALSE)</f>
        <v>43046</v>
      </c>
      <c r="I345" s="140">
        <f>_xll.qlInterestRateIndexValueDate(Index1M,$H345)</f>
        <v>43046</v>
      </c>
      <c r="J345" s="145">
        <f>IFERROR(_xll.qlIndexFixing(Index1M,$H345,TRUE,_xll.ohTrigger(RecalcTrigger,Trigger1M)),NA())</f>
        <v>1.6655559962907018E-3</v>
      </c>
      <c r="K345" s="44">
        <f>IFERROR(_xll.qlIndexFixing(Index3M,H345,TRUE,_xll.ohTrigger(RecalcTrigger,Trigger3M)),NA())</f>
        <v>2.5879092102806811E-3</v>
      </c>
      <c r="L345" s="44">
        <f>IFERROR(_xll.qlIndexFixing(Index6M,$H345,TRUE,_xll.ohTrigger(RecalcTrigger,Trigger6M)),NA())</f>
        <v>3.9195567864855618E-3</v>
      </c>
      <c r="M345" s="146">
        <f>IFERROR(_xll.qlIndexFixing(Index1Y,$H345,TRUE,_xll.ohTrigger(RecalcTrigger,Trigger1Y)),NA())</f>
        <v>6.2298692875450978E-3</v>
      </c>
      <c r="N345" s="145">
        <f>IFERROR(_xll.qlIndexFixing(ONIndex1M,I345,TRUE,_xll.ohTrigger(RecalcTrigger,Trigger1M)),NA())</f>
        <v>1.6513531297768225E-3</v>
      </c>
      <c r="O345" s="44">
        <f>IFERROR(_xll.qlIndexFixing(ONIndex3M,I345,TRUE,_xll.ohTrigger(RecalcTrigger,Trigger3M)),NA())</f>
        <v>2.5734935560717265E-3</v>
      </c>
      <c r="P345" s="44">
        <f>IFERROR(_xll.qlIndexFixing(ONIndex6M,I345,TRUE,_xll.ohTrigger(RecalcTrigger,Trigger6M)),NA())</f>
        <v>3.8296697264694757E-3</v>
      </c>
      <c r="Q345" s="146">
        <f>IFERROR(_xll.qlIndexFixing(ONIndex1Y,I345,TRUE,_xll.ohTrigger(RecalcTrigger,Trigger1Y)),NA())</f>
        <v>9.7160695048148504E-3</v>
      </c>
    </row>
    <row r="346" spans="2:17" x14ac:dyDescent="0.2">
      <c r="B346" s="39" t="s">
        <v>17</v>
      </c>
      <c r="D346" s="42">
        <f>_xll.qlCalendarAdvance(Calendar,$D345,B346,"f",FALSE)</f>
        <v>43047</v>
      </c>
      <c r="E346" s="140">
        <f>_xll.qlInterestRateIndexValueDate(IndexON,D346)</f>
        <v>43047</v>
      </c>
      <c r="F346" s="156">
        <f>IFERROR(_xll.qlIndexFixing(IndexON,D346,TRUE,_xll.ohTrigger(RecalcTrigger,TriggerON)),NA())</f>
        <v>7.4021411261115944E-4</v>
      </c>
      <c r="H346" s="42">
        <f>_xll.qlCalendarAdvance(Calendar,$H345,B346,"f",FALSE)</f>
        <v>43047</v>
      </c>
      <c r="I346" s="140">
        <f>_xll.qlInterestRateIndexValueDate(Index1M,$H346)</f>
        <v>43047</v>
      </c>
      <c r="J346" s="145">
        <f>IFERROR(_xll.qlIndexFixing(Index1M,$H346,TRUE,_xll.ohTrigger(RecalcTrigger,Trigger1M)),NA())</f>
        <v>1.6665375534949955E-3</v>
      </c>
      <c r="K346" s="44">
        <f>IFERROR(_xll.qlIndexFixing(Index3M,H346,TRUE,_xll.ohTrigger(RecalcTrigger,Trigger3M)),NA())</f>
        <v>2.5882268793604177E-3</v>
      </c>
      <c r="L346" s="44">
        <f>IFERROR(_xll.qlIndexFixing(Index6M,$H346,TRUE,_xll.ohTrigger(RecalcTrigger,Trigger6M)),NA())</f>
        <v>3.9200122703439561E-3</v>
      </c>
      <c r="M346" s="146">
        <f>IFERROR(_xll.qlIndexFixing(Index1Y,$H346,TRUE,_xll.ohTrigger(RecalcTrigger,Trigger1Y)),NA())</f>
        <v>6.2158816778739023E-3</v>
      </c>
      <c r="N346" s="145">
        <f>IFERROR(_xll.qlIndexFixing(ONIndex1M,I346,TRUE,_xll.ohTrigger(RecalcTrigger,Trigger1M)),NA())</f>
        <v>1.6523078430508154E-3</v>
      </c>
      <c r="O346" s="44">
        <f>IFERROR(_xll.qlIndexFixing(ONIndex3M,I346,TRUE,_xll.ohTrigger(RecalcTrigger,Trigger3M)),NA())</f>
        <v>2.5739513905642664E-3</v>
      </c>
      <c r="P346" s="44">
        <f>IFERROR(_xll.qlIndexFixing(ONIndex6M,I346,TRUE,_xll.ohTrigger(RecalcTrigger,Trigger6M)),NA())</f>
        <v>3.8167203521510817E-3</v>
      </c>
      <c r="Q346" s="146">
        <f>IFERROR(_xll.qlIndexFixing(ONIndex1Y,I346,TRUE,_xll.ohTrigger(RecalcTrigger,Trigger1Y)),NA())</f>
        <v>9.6895388260076487E-3</v>
      </c>
    </row>
    <row r="347" spans="2:17" x14ac:dyDescent="0.2">
      <c r="B347" s="39" t="s">
        <v>17</v>
      </c>
      <c r="D347" s="42">
        <f>_xll.qlCalendarAdvance(Calendar,$D346,B347,"f",FALSE)</f>
        <v>43048</v>
      </c>
      <c r="E347" s="140">
        <f>_xll.qlInterestRateIndexValueDate(IndexON,D347)</f>
        <v>43048</v>
      </c>
      <c r="F347" s="156">
        <f>IFERROR(_xll.qlIndexFixing(IndexON,D347,TRUE,_xll.ohTrigger(RecalcTrigger,TriggerON)),NA())</f>
        <v>7.4014640662922737E-4</v>
      </c>
      <c r="H347" s="42">
        <f>_xll.qlCalendarAdvance(Calendar,$H346,B347,"f",FALSE)</f>
        <v>43048</v>
      </c>
      <c r="I347" s="140">
        <f>_xll.qlInterestRateIndexValueDate(Index1M,$H347)</f>
        <v>43048</v>
      </c>
      <c r="J347" s="145">
        <f>IFERROR(_xll.qlIndexFixing(Index1M,$H347,TRUE,_xll.ohTrigger(RecalcTrigger,Trigger1M)),NA())</f>
        <v>1.66852334285119E-3</v>
      </c>
      <c r="K347" s="44">
        <f>IFERROR(_xll.qlIndexFixing(Index3M,H347,TRUE,_xll.ohTrigger(RecalcTrigger,Trigger3M)),NA())</f>
        <v>2.5885455537029843E-3</v>
      </c>
      <c r="L347" s="44">
        <f>IFERROR(_xll.qlIndexFixing(Index6M,$H347,TRUE,_xll.ohTrigger(RecalcTrigger,Trigger6M)),NA())</f>
        <v>3.9228098739576608E-3</v>
      </c>
      <c r="M347" s="146">
        <f>IFERROR(_xll.qlIndexFixing(Index1Y,$H347,TRUE,_xll.ohTrigger(RecalcTrigger,Trigger1Y)),NA())</f>
        <v>6.2019648563156338E-3</v>
      </c>
      <c r="N347" s="145">
        <f>IFERROR(_xll.qlIndexFixing(ONIndex1M,I347,TRUE,_xll.ohTrigger(RecalcTrigger,Trigger1M)),NA())</f>
        <v>1.6532643987499096E-3</v>
      </c>
      <c r="O347" s="44">
        <f>IFERROR(_xll.qlIndexFixing(ONIndex3M,I347,TRUE,_xll.ohTrigger(RecalcTrigger,Trigger3M)),NA())</f>
        <v>2.5744013672956978E-3</v>
      </c>
      <c r="P347" s="44">
        <f>IFERROR(_xll.qlIndexFixing(ONIndex6M,I347,TRUE,_xll.ohTrigger(RecalcTrigger,Trigger6M)),NA())</f>
        <v>3.8041261262011794E-3</v>
      </c>
      <c r="Q347" s="146">
        <f>IFERROR(_xll.qlIndexFixing(ONIndex1Y,I347,TRUE,_xll.ohTrigger(RecalcTrigger,Trigger1Y)),NA())</f>
        <v>9.6597306188284104E-3</v>
      </c>
    </row>
    <row r="348" spans="2:17" x14ac:dyDescent="0.2">
      <c r="B348" s="39" t="s">
        <v>17</v>
      </c>
      <c r="D348" s="42">
        <f>_xll.qlCalendarAdvance(Calendar,$D347,B348,"f",FALSE)</f>
        <v>43049</v>
      </c>
      <c r="E348" s="140">
        <f>_xll.qlInterestRateIndexValueDate(IndexON,D348)</f>
        <v>43049</v>
      </c>
      <c r="F348" s="156">
        <f>IFERROR(_xll.qlIndexFixing(IndexON,D348,TRUE,_xll.ohTrigger(RecalcTrigger,TriggerON)),NA())</f>
        <v>7.4002808232812955E-4</v>
      </c>
      <c r="H348" s="42">
        <f>_xll.qlCalendarAdvance(Calendar,$H347,B348,"f",FALSE)</f>
        <v>43049</v>
      </c>
      <c r="I348" s="140">
        <f>_xll.qlInterestRateIndexValueDate(Index1M,$H348)</f>
        <v>43049</v>
      </c>
      <c r="J348" s="145">
        <f>IFERROR(_xll.qlIndexFixing(Index1M,$H348,TRUE,_xll.ohTrigger(RecalcTrigger,Trigger1M)),NA())</f>
        <v>1.6690080070952944E-3</v>
      </c>
      <c r="K348" s="44">
        <f>IFERROR(_xll.qlIndexFixing(Index3M,H348,TRUE,_xll.ohTrigger(RecalcTrigger,Trigger3M)),NA())</f>
        <v>2.5892379151502567E-3</v>
      </c>
      <c r="L348" s="44">
        <f>IFERROR(_xll.qlIndexFixing(Index6M,$H348,TRUE,_xll.ohTrigger(RecalcTrigger,Trigger6M)),NA())</f>
        <v>3.9256932581308041E-3</v>
      </c>
      <c r="M348" s="146">
        <f>IFERROR(_xll.qlIndexFixing(Index1Y,$H348,TRUE,_xll.ohTrigger(RecalcTrigger,Trigger1Y)),NA())</f>
        <v>6.1798428822308279E-3</v>
      </c>
      <c r="N348" s="145">
        <f>IFERROR(_xll.qlIndexFixing(ONIndex1M,I348,TRUE,_xll.ohTrigger(RecalcTrigger,Trigger1M)),NA())</f>
        <v>1.6551911570180287E-3</v>
      </c>
      <c r="O348" s="44">
        <f>IFERROR(_xll.qlIndexFixing(ONIndex3M,I348,TRUE,_xll.ohTrigger(RecalcTrigger,Trigger3M)),NA())</f>
        <v>2.5752932985275332E-3</v>
      </c>
      <c r="P348" s="44">
        <f>IFERROR(_xll.qlIndexFixing(ONIndex6M,I348,TRUE,_xll.ohTrigger(RecalcTrigger,Trigger6M)),NA())</f>
        <v>3.7801606513861632E-3</v>
      </c>
      <c r="Q348" s="146">
        <f>IFERROR(_xll.qlIndexFixing(ONIndex1Y,I348,TRUE,_xll.ohTrigger(RecalcTrigger,Trigger1Y)),NA())</f>
        <v>9.5894410393696887E-3</v>
      </c>
    </row>
    <row r="349" spans="2:17" x14ac:dyDescent="0.2">
      <c r="B349" s="39" t="s">
        <v>17</v>
      </c>
      <c r="D349" s="42">
        <f>_xll.qlCalendarAdvance(Calendar,$D348,B349,"f",FALSE)</f>
        <v>43052</v>
      </c>
      <c r="E349" s="140">
        <f>_xll.qlInterestRateIndexValueDate(IndexON,D349)</f>
        <v>43052</v>
      </c>
      <c r="F349" s="156">
        <f>IFERROR(_xll.qlIndexFixing(IndexON,D349,TRUE,_xll.ohTrigger(RecalcTrigger,TriggerON)),NA())</f>
        <v>7.3992234454145489E-4</v>
      </c>
      <c r="H349" s="42">
        <f>_xll.qlCalendarAdvance(Calendar,$H348,B349,"f",FALSE)</f>
        <v>43052</v>
      </c>
      <c r="I349" s="140">
        <f>_xll.qlInterestRateIndexValueDate(Index1M,$H349)</f>
        <v>43052</v>
      </c>
      <c r="J349" s="145">
        <f>IFERROR(_xll.qlIndexFixing(Index1M,$H349,TRUE,_xll.ohTrigger(RecalcTrigger,Trigger1M)),NA())</f>
        <v>1.6714729795076488E-3</v>
      </c>
      <c r="K349" s="44">
        <f>IFERROR(_xll.qlIndexFixing(Index3M,H349,TRUE,_xll.ohTrigger(RecalcTrigger,Trigger3M)),NA())</f>
        <v>2.5898338509149016E-3</v>
      </c>
      <c r="L349" s="44">
        <f>IFERROR(_xll.qlIndexFixing(Index6M,$H349,TRUE,_xll.ohTrigger(RecalcTrigger,Trigger6M)),NA())</f>
        <v>3.9370882863041211E-3</v>
      </c>
      <c r="M349" s="146">
        <f>IFERROR(_xll.qlIndexFixing(Index1Y,$H349,TRUE,_xll.ohTrigger(RecalcTrigger,Trigger1Y)),NA())</f>
        <v>6.1471889422217707E-3</v>
      </c>
      <c r="N349" s="145">
        <f>IFERROR(_xll.qlIndexFixing(ONIndex1M,I349,TRUE,_xll.ohTrigger(RecalcTrigger,Trigger1M)),NA())</f>
        <v>1.6571090447436987E-3</v>
      </c>
      <c r="O349" s="44">
        <f>IFERROR(_xll.qlIndexFixing(ONIndex3M,I349,TRUE,_xll.ohTrigger(RecalcTrigger,Trigger3M)),NA())</f>
        <v>2.5761226972587092E-3</v>
      </c>
      <c r="P349" s="44">
        <f>IFERROR(_xll.qlIndexFixing(ONIndex6M,I349,TRUE,_xll.ohTrigger(RecalcTrigger,Trigger6M)),NA())</f>
        <v>3.7573007069779951E-3</v>
      </c>
      <c r="Q349" s="146">
        <f>IFERROR(_xll.qlIndexFixing(ONIndex1Y,I349,TRUE,_xll.ohTrigger(RecalcTrigger,Trigger1Y)),NA())</f>
        <v>9.5077225226813944E-3</v>
      </c>
    </row>
    <row r="350" spans="2:17" x14ac:dyDescent="0.2">
      <c r="B350" s="39" t="s">
        <v>17</v>
      </c>
      <c r="D350" s="42">
        <f>_xll.qlCalendarAdvance(Calendar,$D349,B350,"f",FALSE)</f>
        <v>43053</v>
      </c>
      <c r="E350" s="140">
        <f>_xll.qlInterestRateIndexValueDate(IndexON,D350)</f>
        <v>43053</v>
      </c>
      <c r="F350" s="156">
        <f>IFERROR(_xll.qlIndexFixing(IndexON,D350,TRUE,_xll.ohTrigger(RecalcTrigger,TriggerON)),NA())</f>
        <v>7.3987801952002386E-4</v>
      </c>
      <c r="H350" s="42">
        <f>_xll.qlCalendarAdvance(Calendar,$H349,B350,"f",FALSE)</f>
        <v>43053</v>
      </c>
      <c r="I350" s="140">
        <f>_xll.qlInterestRateIndexValueDate(Index1M,$H350)</f>
        <v>43053</v>
      </c>
      <c r="J350" s="145">
        <f>IFERROR(_xll.qlIndexFixing(Index1M,$H350,TRUE,_xll.ohTrigger(RecalcTrigger,Trigger1M)),NA())</f>
        <v>1.6724655927105778E-3</v>
      </c>
      <c r="K350" s="44">
        <f>IFERROR(_xll.qlIndexFixing(Index3M,H350,TRUE,_xll.ohTrigger(RecalcTrigger,Trigger3M)),NA())</f>
        <v>2.5901602119836149E-3</v>
      </c>
      <c r="L350" s="44">
        <f>IFERROR(_xll.qlIndexFixing(Index6M,$H350,TRUE,_xll.ohTrigger(RecalcTrigger,Trigger6M)),NA())</f>
        <v>3.9380410497528023E-3</v>
      </c>
      <c r="M350" s="146">
        <f>IFERROR(_xll.qlIndexFixing(Index1Y,$H350,TRUE,_xll.ohTrigger(RecalcTrigger,Trigger1Y)),NA())</f>
        <v>6.133763675307824E-3</v>
      </c>
      <c r="N350" s="145">
        <f>IFERROR(_xll.qlIndexFixing(ONIndex1M,I350,TRUE,_xll.ohTrigger(RecalcTrigger,Trigger1M)),NA())</f>
        <v>1.6580748120820221E-3</v>
      </c>
      <c r="O350" s="44">
        <f>IFERROR(_xll.qlIndexFixing(ONIndex3M,I350,TRUE,_xll.ohTrigger(RecalcTrigger,Trigger3M)),NA())</f>
        <v>2.5765333854277372E-3</v>
      </c>
      <c r="P350" s="44">
        <f>IFERROR(_xll.qlIndexFixing(ONIndex6M,I350,TRUE,_xll.ohTrigger(RecalcTrigger,Trigger6M)),NA())</f>
        <v>3.7464822230326433E-3</v>
      </c>
      <c r="Q350" s="146">
        <f>IFERROR(_xll.qlIndexFixing(ONIndex1Y,I350,TRUE,_xll.ohTrigger(RecalcTrigger,Trigger1Y)),NA())</f>
        <v>9.4615266870146097E-3</v>
      </c>
    </row>
    <row r="351" spans="2:17" x14ac:dyDescent="0.2">
      <c r="B351" s="39" t="s">
        <v>17</v>
      </c>
      <c r="D351" s="42">
        <f>_xll.qlCalendarAdvance(Calendar,$D350,B351,"f",FALSE)</f>
        <v>43054</v>
      </c>
      <c r="E351" s="140">
        <f>_xll.qlInterestRateIndexValueDate(IndexON,D351)</f>
        <v>43054</v>
      </c>
      <c r="F351" s="156">
        <f>IFERROR(_xll.qlIndexFixing(IndexON,D351,TRUE,_xll.ohTrigger(RecalcTrigger,TriggerON)),NA())</f>
        <v>7.39838370625856E-4</v>
      </c>
      <c r="H351" s="42">
        <f>_xll.qlCalendarAdvance(Calendar,$H350,B351,"f",FALSE)</f>
        <v>43054</v>
      </c>
      <c r="I351" s="140">
        <f>_xll.qlInterestRateIndexValueDate(Index1M,$H351)</f>
        <v>43054</v>
      </c>
      <c r="J351" s="145">
        <f>IFERROR(_xll.qlIndexFixing(Index1M,$H351,TRUE,_xll.ohTrigger(RecalcTrigger,Trigger1M)),NA())</f>
        <v>1.6734600485817468E-3</v>
      </c>
      <c r="K351" s="44">
        <f>IFERROR(_xll.qlIndexFixing(Index3M,H351,TRUE,_xll.ohTrigger(RecalcTrigger,Trigger3M)),NA())</f>
        <v>2.5904886424810147E-3</v>
      </c>
      <c r="L351" s="44">
        <f>IFERROR(_xll.qlIndexFixing(Index6M,$H351,TRUE,_xll.ohTrigger(RecalcTrigger,Trigger6M)),NA())</f>
        <v>3.941320673696431E-3</v>
      </c>
      <c r="M351" s="146">
        <f>IFERROR(_xll.qlIndexFixing(Index1Y,$H351,TRUE,_xll.ohTrigger(RecalcTrigger,Trigger1Y)),NA())</f>
        <v>6.1204642388474895E-3</v>
      </c>
      <c r="N351" s="145">
        <f>IFERROR(_xll.qlIndexFixing(ONIndex1M,I351,TRUE,_xll.ohTrigger(RecalcTrigger,Trigger1M)),NA())</f>
        <v>1.6590424218454469E-3</v>
      </c>
      <c r="O351" s="44">
        <f>IFERROR(_xll.qlIndexFixing(ONIndex3M,I351,TRUE,_xll.ohTrigger(RecalcTrigger,Trigger3M)),NA())</f>
        <v>2.5769362158356568E-3</v>
      </c>
      <c r="P351" s="44">
        <f>IFERROR(_xll.qlIndexFixing(ONIndex6M,I351,TRUE,_xll.ohTrigger(RecalcTrigger,Trigger6M)),NA())</f>
        <v>3.7360188874557831E-3</v>
      </c>
      <c r="Q351" s="146">
        <f>IFERROR(_xll.qlIndexFixing(ONIndex1Y,I351,TRUE,_xll.ohTrigger(RecalcTrigger,Trigger1Y)),NA())</f>
        <v>9.4120533289732133E-3</v>
      </c>
    </row>
    <row r="352" spans="2:17" x14ac:dyDescent="0.2">
      <c r="B352" s="39" t="s">
        <v>17</v>
      </c>
      <c r="D352" s="42">
        <f>_xll.qlCalendarAdvance(Calendar,$D351,B352,"f",FALSE)</f>
        <v>43055</v>
      </c>
      <c r="E352" s="140">
        <f>_xll.qlInterestRateIndexValueDate(IndexON,D352)</f>
        <v>43055</v>
      </c>
      <c r="F352" s="156">
        <f>IFERROR(_xll.qlIndexFixing(IndexON,D352,TRUE,_xll.ohTrigger(RecalcTrigger,TriggerON)),NA())</f>
        <v>7.3980339793999761E-4</v>
      </c>
      <c r="H352" s="42">
        <f>_xll.qlCalendarAdvance(Calendar,$H351,B352,"f",FALSE)</f>
        <v>43055</v>
      </c>
      <c r="I352" s="140">
        <f>_xll.qlInterestRateIndexValueDate(Index1M,$H352)</f>
        <v>43055</v>
      </c>
      <c r="J352" s="145">
        <f>IFERROR(_xll.qlIndexFixing(Index1M,$H352,TRUE,_xll.ohTrigger(RecalcTrigger,Trigger1M)),NA())</f>
        <v>1.6754716989402993E-3</v>
      </c>
      <c r="K352" s="44">
        <f>IFERROR(_xll.qlIndexFixing(Index3M,H352,TRUE,_xll.ohTrigger(RecalcTrigger,Trigger3M)),NA())</f>
        <v>2.5908193197689577E-3</v>
      </c>
      <c r="L352" s="44">
        <f>IFERROR(_xll.qlIndexFixing(Index6M,$H352,TRUE,_xll.ohTrigger(RecalcTrigger,Trigger6M)),NA())</f>
        <v>3.944673012960068E-3</v>
      </c>
      <c r="M352" s="146">
        <f>IFERROR(_xll.qlIndexFixing(Index1Y,$H352,TRUE,_xll.ohTrigger(RecalcTrigger,Trigger1Y)),NA())</f>
        <v>6.1072998049631622E-3</v>
      </c>
      <c r="N352" s="145">
        <f>IFERROR(_xll.qlIndexFixing(ONIndex1M,I352,TRUE,_xll.ohTrigger(RecalcTrigger,Trigger1M)),NA())</f>
        <v>1.6600118738718805E-3</v>
      </c>
      <c r="O352" s="44">
        <f>IFERROR(_xll.qlIndexFixing(ONIndex3M,I352,TRUE,_xll.ohTrigger(RecalcTrigger,Trigger3M)),NA())</f>
        <v>2.5773311885635142E-3</v>
      </c>
      <c r="P352" s="44">
        <f>IFERROR(_xll.qlIndexFixing(ONIndex6M,I352,TRUE,_xll.ohTrigger(RecalcTrigger,Trigger6M)),NA())</f>
        <v>3.725910700085322E-3</v>
      </c>
      <c r="Q352" s="146">
        <f>IFERROR(_xll.qlIndexFixing(ONIndex1Y,I352,TRUE,_xll.ohTrigger(RecalcTrigger,Trigger1Y)),NA())</f>
        <v>9.3593024500160382E-3</v>
      </c>
    </row>
    <row r="353" spans="2:17" x14ac:dyDescent="0.2">
      <c r="B353" s="39" t="s">
        <v>17</v>
      </c>
      <c r="D353" s="42">
        <f>_xll.qlCalendarAdvance(Calendar,$D352,B353,"f",FALSE)</f>
        <v>43056</v>
      </c>
      <c r="E353" s="140">
        <f>_xll.qlInterestRateIndexValueDate(IndexON,D353)</f>
        <v>43056</v>
      </c>
      <c r="F353" s="156">
        <f>IFERROR(_xll.qlIndexFixing(IndexON,D353,TRUE,_xll.ohTrigger(RecalcTrigger,TriggerON)),NA())</f>
        <v>7.3975053915043009E-4</v>
      </c>
      <c r="H353" s="42">
        <f>_xll.qlCalendarAdvance(Calendar,$H352,B353,"f",FALSE)</f>
        <v>43056</v>
      </c>
      <c r="I353" s="140">
        <f>_xll.qlInterestRateIndexValueDate(Index1M,$H353)</f>
        <v>43056</v>
      </c>
      <c r="J353" s="145">
        <f>IFERROR(_xll.qlIndexFixing(Index1M,$H353,TRUE,_xll.ohTrigger(RecalcTrigger,Trigger1M)),NA())</f>
        <v>1.6759627807341479E-3</v>
      </c>
      <c r="K353" s="44">
        <f>IFERROR(_xll.qlIndexFixing(Index3M,H353,TRUE,_xll.ohTrigger(RecalcTrigger,Trigger3M)),NA())</f>
        <v>2.5915664897591356E-3</v>
      </c>
      <c r="L353" s="44">
        <f>IFERROR(_xll.qlIndexFixing(Index6M,$H353,TRUE,_xll.ohTrigger(RecalcTrigger,Trigger6M)),NA())</f>
        <v>3.9480958899873152E-3</v>
      </c>
      <c r="M353" s="146">
        <f>IFERROR(_xll.qlIndexFixing(Index1Y,$H353,TRUE,_xll.ohTrigger(RecalcTrigger,Trigger1Y)),NA())</f>
        <v>6.0864810417254117E-3</v>
      </c>
      <c r="N353" s="145">
        <f>IFERROR(_xll.qlIndexFixing(ONIndex1M,I353,TRUE,_xll.ohTrigger(RecalcTrigger,Trigger1M)),NA())</f>
        <v>1.6619644865249288E-3</v>
      </c>
      <c r="O353" s="44">
        <f>IFERROR(_xll.qlIndexFixing(ONIndex3M,I353,TRUE,_xll.ohTrigger(RecalcTrigger,Trigger3M)),NA())</f>
        <v>2.5781131513658022E-3</v>
      </c>
      <c r="P353" s="44">
        <f>IFERROR(_xll.qlIndexFixing(ONIndex6M,I353,TRUE,_xll.ohTrigger(RecalcTrigger,Trigger6M)),NA())</f>
        <v>3.7069157993718798E-3</v>
      </c>
      <c r="Q353" s="146">
        <f>IFERROR(_xll.qlIndexFixing(ONIndex1Y,I353,TRUE,_xll.ohTrigger(RecalcTrigger,Trigger1Y)),NA())</f>
        <v>9.2431096847437715E-3</v>
      </c>
    </row>
    <row r="354" spans="2:17" x14ac:dyDescent="0.2">
      <c r="B354" s="39" t="s">
        <v>17</v>
      </c>
      <c r="D354" s="42">
        <f>_xll.qlCalendarAdvance(Calendar,$D353,B354,"f",FALSE)</f>
        <v>43059</v>
      </c>
      <c r="E354" s="140">
        <f>_xll.qlInterestRateIndexValueDate(IndexON,D354)</f>
        <v>43059</v>
      </c>
      <c r="F354" s="156">
        <f>IFERROR(_xll.qlIndexFixing(IndexON,D354,TRUE,_xll.ohTrigger(RecalcTrigger,TriggerON)),NA())</f>
        <v>7.397102691175661E-4</v>
      </c>
      <c r="H354" s="42">
        <f>_xll.qlCalendarAdvance(Calendar,$H353,B354,"f",FALSE)</f>
        <v>43059</v>
      </c>
      <c r="I354" s="140">
        <f>_xll.qlInterestRateIndexValueDate(Index1M,$H354)</f>
        <v>43059</v>
      </c>
      <c r="J354" s="145">
        <f>IFERROR(_xll.qlIndexFixing(Index1M,$H354,TRUE,_xll.ohTrigger(RecalcTrigger,Trigger1M)),NA())</f>
        <v>1.6784599679774046E-3</v>
      </c>
      <c r="K354" s="44">
        <f>IFERROR(_xll.qlIndexFixing(Index3M,H354,TRUE,_xll.ohTrigger(RecalcTrigger,Trigger3M)),NA())</f>
        <v>2.5921680440474499E-3</v>
      </c>
      <c r="L354" s="44">
        <f>IFERROR(_xll.qlIndexFixing(Index6M,$H354,TRUE,_xll.ohTrigger(RecalcTrigger,Trigger6M)),NA())</f>
        <v>3.9609867459126178E-3</v>
      </c>
      <c r="M354" s="146">
        <f>IFERROR(_xll.qlIndexFixing(Index1Y,$H354,TRUE,_xll.ohTrigger(RecalcTrigger,Trigger1Y)),NA())</f>
        <v>6.0561755229266989E-3</v>
      </c>
      <c r="N354" s="145">
        <f>IFERROR(_xll.qlIndexFixing(ONIndex1M,I354,TRUE,_xll.ohTrigger(RecalcTrigger,Trigger1M)),NA())</f>
        <v>1.6639081055802585E-3</v>
      </c>
      <c r="O354" s="44">
        <f>IFERROR(_xll.qlIndexFixing(ONIndex3M,I354,TRUE,_xll.ohTrigger(RecalcTrigger,Trigger3M)),NA())</f>
        <v>2.578832502106998E-3</v>
      </c>
      <c r="P354" s="44">
        <f>IFERROR(_xll.qlIndexFixing(ONIndex6M,I354,TRUE,_xll.ohTrigger(RecalcTrigger,Trigger6M)),NA())</f>
        <v>3.6890294329106066E-3</v>
      </c>
      <c r="Q354" s="146">
        <f>IFERROR(_xll.qlIndexFixing(ONIndex1Y,I354,TRUE,_xll.ohTrigger(RecalcTrigger,Trigger1Y)),NA())</f>
        <v>9.1155237538820266E-3</v>
      </c>
    </row>
    <row r="355" spans="2:17" x14ac:dyDescent="0.2">
      <c r="B355" s="39" t="s">
        <v>17</v>
      </c>
      <c r="D355" s="42">
        <f>_xll.qlCalendarAdvance(Calendar,$D354,B355,"f",FALSE)</f>
        <v>43060</v>
      </c>
      <c r="E355" s="140">
        <f>_xll.qlInterestRateIndexValueDate(IndexON,D355)</f>
        <v>43060</v>
      </c>
      <c r="F355" s="156">
        <f>IFERROR(_xll.qlIndexFixing(IndexON,D355,TRUE,_xll.ohTrigger(RecalcTrigger,TriggerON)),NA())</f>
        <v>7.3969867739220874E-4</v>
      </c>
      <c r="H355" s="42">
        <f>_xll.qlCalendarAdvance(Calendar,$H354,B355,"f",FALSE)</f>
        <v>43060</v>
      </c>
      <c r="I355" s="140">
        <f>_xll.qlInterestRateIndexValueDate(Index1M,$H355)</f>
        <v>43060</v>
      </c>
      <c r="J355" s="145">
        <f>IFERROR(_xll.qlIndexFixing(Index1M,$H355,TRUE,_xll.ohTrigger(RecalcTrigger,Trigger1M)),NA())</f>
        <v>1.6794654798661195E-3</v>
      </c>
      <c r="K355" s="44">
        <f>IFERROR(_xll.qlIndexFixing(Index3M,H355,TRUE,_xll.ohTrigger(RecalcTrigger,Trigger3M)),NA())</f>
        <v>2.5925126157071575E-3</v>
      </c>
      <c r="L355" s="44">
        <f>IFERROR(_xll.qlIndexFixing(Index6M,$H355,TRUE,_xll.ohTrigger(RecalcTrigger,Trigger6M)),NA())</f>
        <v>3.9624492243071335E-3</v>
      </c>
      <c r="M355" s="146">
        <f>IFERROR(_xll.qlIndexFixing(Index1Y,$H355,TRUE,_xll.ohTrigger(RecalcTrigger,Trigger1Y)),NA())</f>
        <v>6.0438236692381686E-3</v>
      </c>
      <c r="N355" s="145">
        <f>IFERROR(_xll.qlIndexFixing(ONIndex1M,I355,TRUE,_xll.ohTrigger(RecalcTrigger,Trigger1M)),NA())</f>
        <v>1.6648867693269676E-3</v>
      </c>
      <c r="O355" s="44">
        <f>IFERROR(_xll.qlIndexFixing(ONIndex3M,I355,TRUE,_xll.ohTrigger(RecalcTrigger,Trigger3M)),NA())</f>
        <v>2.5791881861914057E-3</v>
      </c>
      <c r="P355" s="44">
        <f>IFERROR(_xll.qlIndexFixing(ONIndex6M,I355,TRUE,_xll.ohTrigger(RecalcTrigger,Trigger6M)),NA())</f>
        <v>3.6806969865721406E-3</v>
      </c>
      <c r="Q355" s="146">
        <f>IFERROR(_xll.qlIndexFixing(ONIndex1Y,I355,TRUE,_xll.ohTrigger(RecalcTrigger,Trigger1Y)),NA())</f>
        <v>9.0463852930389166E-3</v>
      </c>
    </row>
    <row r="356" spans="2:17" x14ac:dyDescent="0.2">
      <c r="B356" s="39" t="s">
        <v>17</v>
      </c>
      <c r="D356" s="42">
        <f>_xll.qlCalendarAdvance(Calendar,$D355,B356,"f",FALSE)</f>
        <v>43061</v>
      </c>
      <c r="E356" s="140">
        <f>_xll.qlInterestRateIndexValueDate(IndexON,D356)</f>
        <v>43061</v>
      </c>
      <c r="F356" s="156">
        <f>IFERROR(_xll.qlIndexFixing(IndexON,D356,TRUE,_xll.ohTrigger(RecalcTrigger,TriggerON)),NA())</f>
        <v>7.3969176187516084E-4</v>
      </c>
      <c r="H356" s="42">
        <f>_xll.qlCalendarAdvance(Calendar,$H355,B356,"f",FALSE)</f>
        <v>43061</v>
      </c>
      <c r="I356" s="140">
        <f>_xll.qlInterestRateIndexValueDate(Index1M,$H356)</f>
        <v>43061</v>
      </c>
      <c r="J356" s="145">
        <f>IFERROR(_xll.qlIndexFixing(Index1M,$H356,TRUE,_xll.ohTrigger(RecalcTrigger,Trigger1M)),NA())</f>
        <v>1.6804728344257762E-3</v>
      </c>
      <c r="K356" s="44">
        <f>IFERROR(_xll.qlIndexFixing(Index3M,H356,TRUE,_xll.ohTrigger(RecalcTrigger,Trigger3M)),NA())</f>
        <v>2.5928604983259081E-3</v>
      </c>
      <c r="L356" s="44">
        <f>IFERROR(_xll.qlIndexFixing(Index6M,$H356,TRUE,_xll.ohTrigger(RecalcTrigger,Trigger6M)),NA())</f>
        <v>3.966192126507802E-3</v>
      </c>
      <c r="M356" s="146">
        <f>IFERROR(_xll.qlIndexFixing(Index1Y,$H356,TRUE,_xll.ohTrigger(RecalcTrigger,Trigger1Y)),NA())</f>
        <v>6.0316618423426061E-3</v>
      </c>
      <c r="N356" s="145">
        <f>IFERROR(_xll.qlIndexFixing(ONIndex1M,I356,TRUE,_xll.ohTrigger(RecalcTrigger,Trigger1M)),NA())</f>
        <v>1.6658672754177317E-3</v>
      </c>
      <c r="O356" s="44">
        <f>IFERROR(_xll.qlIndexFixing(ONIndex3M,I356,TRUE,_xll.ohTrigger(RecalcTrigger,Trigger3M)),NA())</f>
        <v>2.5795360125957512E-3</v>
      </c>
      <c r="P356" s="44">
        <f>IFERROR(_xll.qlIndexFixing(ONIndex6M,I356,TRUE,_xll.ohTrigger(RecalcTrigger,Trigger6M)),NA())</f>
        <v>3.6727196882779811E-3</v>
      </c>
      <c r="Q356" s="146">
        <f>IFERROR(_xll.qlIndexFixing(ONIndex1Y,I356,TRUE,_xll.ohTrigger(RecalcTrigger,Trigger1Y)),NA())</f>
        <v>8.9739693210866278E-3</v>
      </c>
    </row>
    <row r="357" spans="2:17" x14ac:dyDescent="0.2">
      <c r="B357" s="39" t="s">
        <v>17</v>
      </c>
      <c r="D357" s="42">
        <f>_xll.qlCalendarAdvance(Calendar,$D356,B357,"f",FALSE)</f>
        <v>43062</v>
      </c>
      <c r="E357" s="140">
        <f>_xll.qlInterestRateIndexValueDate(IndexON,D357)</f>
        <v>43062</v>
      </c>
      <c r="F357" s="156">
        <f>IFERROR(_xll.qlIndexFixing(IndexON,D357,TRUE,_xll.ohTrigger(RecalcTrigger,TriggerON)),NA())</f>
        <v>7.3968952248537612E-4</v>
      </c>
      <c r="H357" s="42">
        <f>_xll.qlCalendarAdvance(Calendar,$H356,B357,"f",FALSE)</f>
        <v>43062</v>
      </c>
      <c r="I357" s="140">
        <f>_xll.qlInterestRateIndexValueDate(Index1M,$H357)</f>
        <v>43062</v>
      </c>
      <c r="J357" s="145">
        <f>IFERROR(_xll.qlIndexFixing(Index1M,$H357,TRUE,_xll.ohTrigger(RecalcTrigger,Trigger1M)),NA())</f>
        <v>1.683541137980115E-3</v>
      </c>
      <c r="K357" s="44">
        <f>IFERROR(_xll.qlIndexFixing(Index3M,H357,TRUE,_xll.ohTrigger(RecalcTrigger,Trigger3M)),NA())</f>
        <v>2.5932118692646778E-3</v>
      </c>
      <c r="L357" s="44">
        <f>IFERROR(_xll.qlIndexFixing(Index6M,$H357,TRUE,_xll.ohTrigger(RecalcTrigger,Trigger6M)),NA())</f>
        <v>3.9699925009496597E-3</v>
      </c>
      <c r="M357" s="146">
        <f>IFERROR(_xll.qlIndexFixing(Index1Y,$H357,TRUE,_xll.ohTrigger(RecalcTrigger,Trigger1Y)),NA())</f>
        <v>6.0196992116612336E-3</v>
      </c>
      <c r="N357" s="145">
        <f>IFERROR(_xll.qlIndexFixing(ONIndex1M,I357,TRUE,_xll.ohTrigger(RecalcTrigger,Trigger1M)),NA())</f>
        <v>1.666849623852551E-3</v>
      </c>
      <c r="O357" s="44">
        <f>IFERROR(_xll.qlIndexFixing(ONIndex3M,I357,TRUE,_xll.ohTrigger(RecalcTrigger,Trigger3M)),NA())</f>
        <v>2.5798759811579419E-3</v>
      </c>
      <c r="P357" s="44">
        <f>IFERROR(_xll.qlIndexFixing(ONIndex6M,I357,TRUE,_xll.ohTrigger(RecalcTrigger,Trigger6M)),NA())</f>
        <v>3.6650975380281281E-3</v>
      </c>
      <c r="Q357" s="146">
        <f>IFERROR(_xll.qlIndexFixing(ONIndex1Y,I357,TRUE,_xll.ohTrigger(RecalcTrigger,Trigger1Y)),NA())</f>
        <v>8.8982758399702711E-3</v>
      </c>
    </row>
    <row r="358" spans="2:17" x14ac:dyDescent="0.2">
      <c r="B358" s="39" t="s">
        <v>17</v>
      </c>
      <c r="D358" s="42">
        <f>_xll.qlCalendarAdvance(Calendar,$D357,B358,"f",FALSE)</f>
        <v>43063</v>
      </c>
      <c r="E358" s="140">
        <f>_xll.qlInterestRateIndexValueDate(IndexON,D358)</f>
        <v>43063</v>
      </c>
      <c r="F358" s="156">
        <f>IFERROR(_xll.qlIndexFixing(IndexON,D358,TRUE,_xll.ohTrigger(RecalcTrigger,TriggerON)),NA())</f>
        <v>7.3970213015287878E-4</v>
      </c>
      <c r="H358" s="42">
        <f>_xll.qlCalendarAdvance(Calendar,$H357,B358,"f",FALSE)</f>
        <v>43063</v>
      </c>
      <c r="I358" s="140">
        <f>_xll.qlInterestRateIndexValueDate(Index1M,$H358)</f>
        <v>43063</v>
      </c>
      <c r="J358" s="145">
        <f>IFERROR(_xll.qlIndexFixing(Index1M,$H358,TRUE,_xll.ohTrigger(RecalcTrigger,Trigger1M)),NA())</f>
        <v>1.6840392509176461E-3</v>
      </c>
      <c r="K358" s="44">
        <f>IFERROR(_xll.qlIndexFixing(Index3M,H358,TRUE,_xll.ohTrigger(RecalcTrigger,Trigger3M)),NA())</f>
        <v>2.5940286424700927E-3</v>
      </c>
      <c r="L358" s="44">
        <f>IFERROR(_xll.qlIndexFixing(Index6M,$H358,TRUE,_xll.ohTrigger(RecalcTrigger,Trigger6M)),NA())</f>
        <v>3.9738481700091442E-3</v>
      </c>
      <c r="M358" s="146">
        <f>IFERROR(_xll.qlIndexFixing(Index1Y,$H358,TRUE,_xll.ohTrigger(RecalcTrigger,Trigger1Y)),NA())</f>
        <v>6.0006062347796683E-3</v>
      </c>
      <c r="N358" s="145">
        <f>IFERROR(_xll.qlIndexFixing(ONIndex1M,I358,TRUE,_xll.ohTrigger(RecalcTrigger,Trigger1M)),NA())</f>
        <v>1.6688280919981611E-3</v>
      </c>
      <c r="O358" s="44">
        <f>IFERROR(_xll.qlIndexFixing(ONIndex3M,I358,TRUE,_xll.ohTrigger(RecalcTrigger,Trigger3M)),NA())</f>
        <v>2.5805479702626739E-3</v>
      </c>
      <c r="P358" s="44">
        <f>IFERROR(_xll.qlIndexFixing(ONIndex6M,I358,TRUE,_xll.ohTrigger(RecalcTrigger,Trigger6M)),NA())</f>
        <v>3.6510735853367842E-3</v>
      </c>
      <c r="Q358" s="146">
        <f>IFERROR(_xll.qlIndexFixing(ONIndex1Y,I358,TRUE,_xll.ohTrigger(RecalcTrigger,Trigger1Y)),NA())</f>
        <v>8.7361729404356048E-3</v>
      </c>
    </row>
    <row r="359" spans="2:17" x14ac:dyDescent="0.2">
      <c r="B359" s="39" t="s">
        <v>17</v>
      </c>
      <c r="D359" s="42">
        <f>_xll.qlCalendarAdvance(Calendar,$D358,B359,"f",FALSE)</f>
        <v>43066</v>
      </c>
      <c r="E359" s="140">
        <f>_xll.qlInterestRateIndexValueDate(IndexON,D359)</f>
        <v>43066</v>
      </c>
      <c r="F359" s="156">
        <f>IFERROR(_xll.qlIndexFixing(IndexON,D359,TRUE,_xll.ohTrigger(RecalcTrigger,TriggerON)),NA())</f>
        <v>7.3972732700933186E-4</v>
      </c>
      <c r="H359" s="42">
        <f>_xll.qlCalendarAdvance(Calendar,$H358,B359,"f",FALSE)</f>
        <v>43066</v>
      </c>
      <c r="I359" s="140">
        <f>_xll.qlInterestRateIndexValueDate(Index1M,$H359)</f>
        <v>43066</v>
      </c>
      <c r="J359" s="145">
        <f>IFERROR(_xll.qlIndexFixing(Index1M,$H359,TRUE,_xll.ohTrigger(RecalcTrigger,Trigger1M)),NA())</f>
        <v>1.6855372473125001E-3</v>
      </c>
      <c r="K359" s="44">
        <f>IFERROR(_xll.qlIndexFixing(Index3M,H359,TRUE,_xll.ohTrigger(RecalcTrigger,Trigger3M)),NA())</f>
        <v>2.5946557834703064E-3</v>
      </c>
      <c r="L359" s="44">
        <f>IFERROR(_xll.qlIndexFixing(Index6M,$H359,TRUE,_xll.ohTrigger(RecalcTrigger,Trigger6M)),NA())</f>
        <v>3.9900390099975999E-3</v>
      </c>
      <c r="M359" s="146">
        <f>IFERROR(_xll.qlIndexFixing(Index1Y,$H359,TRUE,_xll.ohTrigger(RecalcTrigger,Trigger1Y)),NA())</f>
        <v>5.9740240286365598E-3</v>
      </c>
      <c r="N359" s="145">
        <f>IFERROR(_xll.qlIndexFixing(ONIndex1M,I359,TRUE,_xll.ohTrigger(RecalcTrigger,Trigger1M)),NA())</f>
        <v>1.6707974411944715E-3</v>
      </c>
      <c r="O359" s="44">
        <f>IFERROR(_xll.qlIndexFixing(ONIndex3M,I359,TRUE,_xll.ohTrigger(RecalcTrigger,Trigger3M)),NA())</f>
        <v>2.5811572784439907E-3</v>
      </c>
      <c r="P359" s="44">
        <f>IFERROR(_xll.qlIndexFixing(ONIndex6M,I359,TRUE,_xll.ohTrigger(RecalcTrigger,Trigger6M)),NA())</f>
        <v>3.6381604177149196E-3</v>
      </c>
      <c r="Q359" s="146">
        <f>IFERROR(_xll.qlIndexFixing(ONIndex1Y,I359,TRUE,_xll.ohTrigger(RecalcTrigger,Trigger1Y)),NA())</f>
        <v>8.5627268656029987E-3</v>
      </c>
    </row>
    <row r="360" spans="2:17" x14ac:dyDescent="0.2">
      <c r="B360" s="39" t="s">
        <v>17</v>
      </c>
      <c r="D360" s="42">
        <f>_xll.qlCalendarAdvance(Calendar,$D359,B360,"f",FALSE)</f>
        <v>43067</v>
      </c>
      <c r="E360" s="140">
        <f>_xll.qlInterestRateIndexValueDate(IndexON,D360)</f>
        <v>43067</v>
      </c>
      <c r="F360" s="156">
        <f>IFERROR(_xll.qlIndexFixing(IndexON,D360,TRUE,_xll.ohTrigger(RecalcTrigger,TriggerON)),NA())</f>
        <v>7.3974846858004817E-4</v>
      </c>
      <c r="H360" s="42">
        <f>_xll.qlCalendarAdvance(Calendar,$H359,B360,"f",FALSE)</f>
        <v>43067</v>
      </c>
      <c r="I360" s="140">
        <f>_xll.qlInterestRateIndexValueDate(Index1M,$H360)</f>
        <v>43067</v>
      </c>
      <c r="J360" s="145">
        <f>IFERROR(_xll.qlIndexFixing(Index1M,$H360,TRUE,_xll.ohTrigger(RecalcTrigger,Trigger1M)),NA())</f>
        <v>1.686555657911315E-3</v>
      </c>
      <c r="K360" s="44">
        <f>IFERROR(_xll.qlIndexFixing(Index3M,H360,TRUE,_xll.ohTrigger(RecalcTrigger,Trigger3M)),NA())</f>
        <v>2.5950272564431959E-3</v>
      </c>
      <c r="L360" s="44">
        <f>IFERROR(_xll.qlIndexFixing(Index6M,$H360,TRUE,_xll.ohTrigger(RecalcTrigger,Trigger6M)),NA())</f>
        <v>3.991932619016857E-3</v>
      </c>
      <c r="M360" s="146">
        <f>IFERROR(_xll.qlIndexFixing(Index1Y,$H360,TRUE,_xll.ohTrigger(RecalcTrigger,Trigger1Y)),NA())</f>
        <v>5.9631949097507242E-3</v>
      </c>
      <c r="N360" s="145">
        <f>IFERROR(_xll.qlIndexFixing(ONIndex1M,I360,TRUE,_xll.ohTrigger(RecalcTrigger,Trigger1M)),NA())</f>
        <v>1.6717890013495662E-3</v>
      </c>
      <c r="O360" s="44">
        <f>IFERROR(_xll.qlIndexFixing(ONIndex3M,I360,TRUE,_xll.ohTrigger(RecalcTrigger,Trigger3M)),NA())</f>
        <v>2.581457958443778E-3</v>
      </c>
      <c r="P360" s="44">
        <f>IFERROR(_xll.qlIndexFixing(ONIndex6M,I360,TRUE,_xll.ohTrigger(RecalcTrigger,Trigger6M)),NA())</f>
        <v>3.632314007686599E-3</v>
      </c>
      <c r="Q360" s="146">
        <f>IFERROR(_xll.qlIndexFixing(ONIndex1Y,I360,TRUE,_xll.ohTrigger(RecalcTrigger,Trigger1Y)),NA())</f>
        <v>8.4706458708416754E-3</v>
      </c>
    </row>
    <row r="361" spans="2:17" x14ac:dyDescent="0.2">
      <c r="B361" s="39" t="s">
        <v>17</v>
      </c>
      <c r="D361" s="42">
        <f>_xll.qlCalendarAdvance(Calendar,$D360,B361,"f",FALSE)</f>
        <v>43068</v>
      </c>
      <c r="E361" s="140">
        <f>_xll.qlInterestRateIndexValueDate(IndexON,D361)</f>
        <v>43068</v>
      </c>
      <c r="F361" s="156">
        <f>IFERROR(_xll.qlIndexFixing(IndexON,D361,TRUE,_xll.ohTrigger(RecalcTrigger,TriggerON)),NA())</f>
        <v>7.3977428635907394E-4</v>
      </c>
      <c r="H361" s="42">
        <f>_xll.qlCalendarAdvance(Calendar,$H360,B361,"f",FALSE)</f>
        <v>43068</v>
      </c>
      <c r="I361" s="140">
        <f>_xll.qlInterestRateIndexValueDate(Index1M,$H361)</f>
        <v>43068</v>
      </c>
      <c r="J361" s="145">
        <f>IFERROR(_xll.qlIndexFixing(Index1M,$H361,TRUE,_xll.ohTrigger(RecalcTrigger,Trigger1M)),NA())</f>
        <v>1.6875759111837734E-3</v>
      </c>
      <c r="K361" s="44">
        <f>IFERROR(_xll.qlIndexFixing(Index3M,H361,TRUE,_xll.ohTrigger(RecalcTrigger,Trigger3M)),NA())</f>
        <v>2.5951580153854509E-3</v>
      </c>
      <c r="L361" s="44">
        <f>IFERROR(_xll.qlIndexFixing(Index6M,$H361,TRUE,_xll.ohTrigger(RecalcTrigger,Trigger6M)),NA())</f>
        <v>3.9938797168990623E-3</v>
      </c>
      <c r="M361" s="146">
        <f>IFERROR(_xll.qlIndexFixing(Index1Y,$H361,TRUE,_xll.ohTrigger(RecalcTrigger,Trigger1Y)),NA())</f>
        <v>5.9526199975299399E-3</v>
      </c>
      <c r="N361" s="145">
        <f>IFERROR(_xll.qlIndexFixing(ONIndex1M,I361,TRUE,_xll.ohTrigger(RecalcTrigger,Trigger1M)),NA())</f>
        <v>1.6727824039297623E-3</v>
      </c>
      <c r="O361" s="44">
        <f>IFERROR(_xll.qlIndexFixing(ONIndex3M,I361,TRUE,_xll.ohTrigger(RecalcTrigger,Trigger3M)),NA())</f>
        <v>2.5817507806824569E-3</v>
      </c>
      <c r="P361" s="44">
        <f>IFERROR(_xll.qlIndexFixing(ONIndex6M,I361,TRUE,_xll.ohTrigger(RecalcTrigger,Trigger6M)),NA())</f>
        <v>3.6268227455404922E-3</v>
      </c>
      <c r="Q361" s="146">
        <f>IFERROR(_xll.qlIndexFixing(ONIndex1Y,I361,TRUE,_xll.ohTrigger(RecalcTrigger,Trigger1Y)),NA())</f>
        <v>8.3752873805320593E-3</v>
      </c>
    </row>
    <row r="362" spans="2:17" x14ac:dyDescent="0.2">
      <c r="B362" s="39" t="s">
        <v>17</v>
      </c>
      <c r="D362" s="42">
        <f>_xll.qlCalendarAdvance(Calendar,$D361,B362,"f",FALSE)</f>
        <v>43069</v>
      </c>
      <c r="E362" s="140">
        <f>_xll.qlInterestRateIndexValueDate(IndexON,D362)</f>
        <v>43069</v>
      </c>
      <c r="F362" s="156">
        <f>IFERROR(_xll.qlIndexFixing(IndexON,D362,TRUE,_xll.ohTrigger(RecalcTrigger,TriggerON)),NA())</f>
        <v>7.3980478026536289E-4</v>
      </c>
      <c r="H362" s="42">
        <f>_xll.qlCalendarAdvance(Calendar,$H361,B362,"f",FALSE)</f>
        <v>43069</v>
      </c>
      <c r="I362" s="140">
        <f>_xll.qlInterestRateIndexValueDate(Index1M,$H362)</f>
        <v>43069</v>
      </c>
      <c r="J362" s="145">
        <f>IFERROR(_xll.qlIndexFixing(Index1M,$H362,TRUE,_xll.ohTrigger(RecalcTrigger,Trigger1M)),NA())</f>
        <v>1.6880782957194823E-3</v>
      </c>
      <c r="K362" s="44">
        <f>IFERROR(_xll.qlIndexFixing(Index3M,H362,TRUE,_xll.ohTrigger(RecalcTrigger,Trigger3M)),NA())</f>
        <v>2.5952886274305874E-3</v>
      </c>
      <c r="L362" s="44">
        <f>IFERROR(_xll.qlIndexFixing(Index6M,$H362,TRUE,_xll.ohTrigger(RecalcTrigger,Trigger6M)),NA())</f>
        <v>4.0001519228543194E-3</v>
      </c>
      <c r="M362" s="146">
        <f>IFERROR(_xll.qlIndexFixing(Index1Y,$H362,TRUE,_xll.ohTrigger(RecalcTrigger,Trigger1Y)),NA())</f>
        <v>5.9423084595622289E-3</v>
      </c>
      <c r="N362" s="145">
        <f>IFERROR(_xll.qlIndexFixing(ONIndex1M,I362,TRUE,_xll.ohTrigger(RecalcTrigger,Trigger1M)),NA())</f>
        <v>1.6737776487729672E-3</v>
      </c>
      <c r="O362" s="44">
        <f>IFERROR(_xll.qlIndexFixing(ONIndex3M,I362,TRUE,_xll.ohTrigger(RecalcTrigger,Trigger3M)),NA())</f>
        <v>2.5820357452410736E-3</v>
      </c>
      <c r="P362" s="44">
        <f>IFERROR(_xll.qlIndexFixing(ONIndex6M,I362,TRUE,_xll.ohTrigger(RecalcTrigger,Trigger6M)),NA())</f>
        <v>3.621686631438692E-3</v>
      </c>
      <c r="Q362" s="146">
        <f>IFERROR(_xll.qlIndexFixing(ONIndex1Y,I362,TRUE,_xll.ohTrigger(RecalcTrigger,Trigger1Y)),NA())</f>
        <v>8.2766513971055389E-3</v>
      </c>
    </row>
    <row r="363" spans="2:17" x14ac:dyDescent="0.2">
      <c r="B363" s="39" t="s">
        <v>17</v>
      </c>
      <c r="D363" s="42">
        <f>_xll.qlCalendarAdvance(Calendar,$D362,B363,"f",FALSE)</f>
        <v>43070</v>
      </c>
      <c r="E363" s="140">
        <f>_xll.qlInterestRateIndexValueDate(IndexON,D363)</f>
        <v>43070</v>
      </c>
      <c r="F363" s="156">
        <f>IFERROR(_xll.qlIndexFixing(IndexON,D363,TRUE,_xll.ohTrigger(RecalcTrigger,TriggerON)),NA())</f>
        <v>7.3988285530846032E-4</v>
      </c>
      <c r="H363" s="42">
        <f>_xll.qlCalendarAdvance(Calendar,$H362,B363,"f",FALSE)</f>
        <v>43070</v>
      </c>
      <c r="I363" s="140">
        <f>_xll.qlInterestRateIndexValueDate(Index1M,$H363)</f>
        <v>43070</v>
      </c>
      <c r="J363" s="145">
        <f>IFERROR(_xll.qlIndexFixing(Index1M,$H363,TRUE,_xll.ohTrigger(RecalcTrigger,Trigger1M)),NA())</f>
        <v>1.6906650777755855E-3</v>
      </c>
      <c r="K363" s="44">
        <f>IFERROR(_xll.qlIndexFixing(Index3M,H363,TRUE,_xll.ohTrigger(RecalcTrigger,Trigger3M)),NA())</f>
        <v>2.5956665796641343E-3</v>
      </c>
      <c r="L363" s="44">
        <f>IFERROR(_xll.qlIndexFixing(Index6M,$H363,TRUE,_xll.ohTrigger(RecalcTrigger,Trigger6M)),NA())</f>
        <v>4.0043220884993982E-3</v>
      </c>
      <c r="M363" s="146">
        <f>IFERROR(_xll.qlIndexFixing(Index1Y,$H363,TRUE,_xll.ohTrigger(RecalcTrigger,Trigger1Y)),NA())</f>
        <v>5.9253466593015133E-3</v>
      </c>
      <c r="N363" s="145">
        <f>IFERROR(_xll.qlIndexFixing(ONIndex1M,I363,TRUE,_xll.ohTrigger(RecalcTrigger,Trigger1M)),NA())</f>
        <v>1.6757819734647408E-3</v>
      </c>
      <c r="O363" s="44">
        <f>IFERROR(_xll.qlIndexFixing(ONIndex3M,I363,TRUE,_xll.ohTrigger(RecalcTrigger,Trigger3M)),NA())</f>
        <v>2.5825977552181487E-3</v>
      </c>
      <c r="P363" s="44">
        <f>IFERROR(_xll.qlIndexFixing(ONIndex6M,I363,TRUE,_xll.ohTrigger(RecalcTrigger,Trigger6M)),NA())</f>
        <v>3.6126339853992388E-3</v>
      </c>
      <c r="Q363" s="146">
        <f>IFERROR(_xll.qlIndexFixing(ONIndex1Y,I363,TRUE,_xll.ohTrigger(RecalcTrigger,Trigger1Y)),NA())</f>
        <v>8.068632813907536E-3</v>
      </c>
    </row>
    <row r="364" spans="2:17" x14ac:dyDescent="0.2">
      <c r="B364" s="39" t="s">
        <v>17</v>
      </c>
      <c r="D364" s="42">
        <f>_xll.qlCalendarAdvance(Calendar,$D363,B364,"f",FALSE)</f>
        <v>43073</v>
      </c>
      <c r="E364" s="140">
        <f>_xll.qlInterestRateIndexValueDate(IndexON,D364)</f>
        <v>43073</v>
      </c>
      <c r="F364" s="156">
        <f>IFERROR(_xll.qlIndexFixing(IndexON,D364,TRUE,_xll.ohTrigger(RecalcTrigger,TriggerON)),NA())</f>
        <v>7.3997351805465961E-4</v>
      </c>
      <c r="H364" s="42">
        <f>_xll.qlCalendarAdvance(Calendar,$H363,B364,"f",FALSE)</f>
        <v>43073</v>
      </c>
      <c r="I364" s="140">
        <f>_xll.qlInterestRateIndexValueDate(Index1M,$H364)</f>
        <v>43073</v>
      </c>
      <c r="J364" s="145">
        <f>IFERROR(_xll.qlIndexFixing(Index1M,$H364,TRUE,_xll.ohTrigger(RecalcTrigger,Trigger1M)),NA())</f>
        <v>1.6932288524918262E-3</v>
      </c>
      <c r="K364" s="44">
        <f>IFERROR(_xll.qlIndexFixing(Index3M,H364,TRUE,_xll.ohTrigger(RecalcTrigger,Trigger3M)),NA())</f>
        <v>2.5970931656943237E-3</v>
      </c>
      <c r="L364" s="44">
        <f>IFERROR(_xll.qlIndexFixing(Index6M,$H364,TRUE,_xll.ohTrigger(RecalcTrigger,Trigger6M)),NA())</f>
        <v>4.0170486507566825E-3</v>
      </c>
      <c r="M364" s="146">
        <f>IFERROR(_xll.qlIndexFixing(Index1Y,$H364,TRUE,_xll.ohTrigger(RecalcTrigger,Trigger1Y)),NA())</f>
        <v>5.9038793964245606E-3</v>
      </c>
      <c r="N364" s="145">
        <f>IFERROR(_xll.qlIndexFixing(ONIndex1M,I364,TRUE,_xll.ohTrigger(RecalcTrigger,Trigger1M)),NA())</f>
        <v>1.6777770517484303E-3</v>
      </c>
      <c r="O364" s="44">
        <f>IFERROR(_xll.qlIndexFixing(ONIndex3M,I364,TRUE,_xll.ohTrigger(RecalcTrigger,Trigger3M)),NA())</f>
        <v>2.583097026188641E-3</v>
      </c>
      <c r="P364" s="44">
        <f>IFERROR(_xll.qlIndexFixing(ONIndex6M,I364,TRUE,_xll.ohTrigger(RecalcTrigger,Trigger6M)),NA())</f>
        <v>3.6046936540157226E-3</v>
      </c>
      <c r="Q364" s="146">
        <f>IFERROR(_xll.qlIndexFixing(ONIndex1Y,I364,TRUE,_xll.ohTrigger(RecalcTrigger,Trigger1Y)),NA())</f>
        <v>7.8493325875039766E-3</v>
      </c>
    </row>
    <row r="365" spans="2:17" x14ac:dyDescent="0.2">
      <c r="B365" s="39" t="s">
        <v>17</v>
      </c>
      <c r="D365" s="42">
        <f>_xll.qlCalendarAdvance(Calendar,$D364,B365,"f",FALSE)</f>
        <v>43074</v>
      </c>
      <c r="E365" s="140">
        <f>_xll.qlInterestRateIndexValueDate(IndexON,D365)</f>
        <v>43074</v>
      </c>
      <c r="F365" s="156">
        <f>IFERROR(_xll.qlIndexFixing(IndexON,D365,TRUE,_xll.ohTrigger(RecalcTrigger,TriggerON)),NA())</f>
        <v>7.4002739292144959E-4</v>
      </c>
      <c r="H365" s="42">
        <f>_xll.qlCalendarAdvance(Calendar,$H364,B365,"f",FALSE)</f>
        <v>43074</v>
      </c>
      <c r="I365" s="140">
        <f>_xll.qlInterestRateIndexValueDate(Index1M,$H365)</f>
        <v>43074</v>
      </c>
      <c r="J365" s="145">
        <f>IFERROR(_xll.qlIndexFixing(Index1M,$H365,TRUE,_xll.ohTrigger(RecalcTrigger,Trigger1M)),NA())</f>
        <v>1.6942610879477904E-3</v>
      </c>
      <c r="K365" s="44">
        <f>IFERROR(_xll.qlIndexFixing(Index3M,H365,TRUE,_xll.ohTrigger(RecalcTrigger,Trigger3M)),NA())</f>
        <v>2.5972302978127435E-3</v>
      </c>
      <c r="L365" s="44">
        <f>IFERROR(_xll.qlIndexFixing(Index6M,$H365,TRUE,_xll.ohTrigger(RecalcTrigger,Trigger6M)),NA())</f>
        <v>4.0213556405253731E-3</v>
      </c>
      <c r="M365" s="146">
        <f>IFERROR(_xll.qlIndexFixing(Index1Y,$H365,TRUE,_xll.ohTrigger(RecalcTrigger,Trigger1Y)),NA())</f>
        <v>5.8950222383333806E-3</v>
      </c>
      <c r="N365" s="145">
        <f>IFERROR(_xll.qlIndexFixing(ONIndex1M,I365,TRUE,_xll.ohTrigger(RecalcTrigger,Trigger1M)),NA())</f>
        <v>1.6787815083929569E-3</v>
      </c>
      <c r="O365" s="44">
        <f>IFERROR(_xll.qlIndexFixing(ONIndex3M,I365,TRUE,_xll.ohTrigger(RecalcTrigger,Trigger3M)),NA())</f>
        <v>2.5833427021848543E-3</v>
      </c>
      <c r="P365" s="44">
        <f>IFERROR(_xll.qlIndexFixing(ONIndex6M,I365,TRUE,_xll.ohTrigger(RecalcTrigger,Trigger6M)),NA())</f>
        <v>3.6013332794060382E-3</v>
      </c>
      <c r="Q365" s="146">
        <f>IFERROR(_xll.qlIndexFixing(ONIndex1Y,I365,TRUE,_xll.ohTrigger(RecalcTrigger,Trigger1Y)),NA())</f>
        <v>7.7356926752569777E-3</v>
      </c>
    </row>
    <row r="366" spans="2:17" x14ac:dyDescent="0.2">
      <c r="B366" s="39" t="s">
        <v>17</v>
      </c>
      <c r="D366" s="42">
        <f>_xll.qlCalendarAdvance(Calendar,$D365,B366,"f",FALSE)</f>
        <v>43075</v>
      </c>
      <c r="E366" s="140">
        <f>_xll.qlInterestRateIndexValueDate(IndexON,D366)</f>
        <v>43075</v>
      </c>
      <c r="F366" s="156">
        <f>IFERROR(_xll.qlIndexFixing(IndexON,D366,TRUE,_xll.ohTrigger(RecalcTrigger,TriggerON)),NA())</f>
        <v>7.4008594399654903E-4</v>
      </c>
      <c r="H366" s="42">
        <f>_xll.qlCalendarAdvance(Calendar,$H365,B366,"f",FALSE)</f>
        <v>43075</v>
      </c>
      <c r="I366" s="140">
        <f>_xll.qlInterestRateIndexValueDate(Index1M,$H366)</f>
        <v>43075</v>
      </c>
      <c r="J366" s="145">
        <f>IFERROR(_xll.qlIndexFixing(Index1M,$H366,TRUE,_xll.ohTrigger(RecalcTrigger,Trigger1M)),NA())</f>
        <v>1.6963487975328972E-3</v>
      </c>
      <c r="K366" s="44">
        <f>IFERROR(_xll.qlIndexFixing(Index3M,H366,TRUE,_xll.ohTrigger(RecalcTrigger,Trigger3M)),NA())</f>
        <v>2.5976351111611047E-3</v>
      </c>
      <c r="L366" s="44">
        <f>IFERROR(_xll.qlIndexFixing(Index6M,$H366,TRUE,_xll.ohTrigger(RecalcTrigger,Trigger6M)),NA())</f>
        <v>4.0256914217145692E-3</v>
      </c>
      <c r="M366" s="146">
        <f>IFERROR(_xll.qlIndexFixing(Index1Y,$H366,TRUE,_xll.ohTrigger(RecalcTrigger,Trigger1Y)),NA())</f>
        <v>5.8864796446280732E-3</v>
      </c>
      <c r="N366" s="145">
        <f>IFERROR(_xll.qlIndexFixing(ONIndex1M,I366,TRUE,_xll.ohTrigger(RecalcTrigger,Trigger1M)),NA())</f>
        <v>1.6797878073004924E-3</v>
      </c>
      <c r="O366" s="44">
        <f>IFERROR(_xll.qlIndexFixing(ONIndex3M,I366,TRUE,_xll.ohTrigger(RecalcTrigger,Trigger3M)),NA())</f>
        <v>2.5835805203389128E-3</v>
      </c>
      <c r="P366" s="44">
        <f>IFERROR(_xll.qlIndexFixing(ONIndex6M,I366,TRUE,_xll.ohTrigger(RecalcTrigger,Trigger6M)),NA())</f>
        <v>3.5983280526785677E-3</v>
      </c>
      <c r="Q366" s="146">
        <f>IFERROR(_xll.qlIndexFixing(ONIndex1Y,I366,TRUE,_xll.ohTrigger(RecalcTrigger,Trigger1Y)),NA())</f>
        <v>7.6256927584728018E-3</v>
      </c>
    </row>
    <row r="367" spans="2:17" x14ac:dyDescent="0.2">
      <c r="B367" s="39" t="s">
        <v>17</v>
      </c>
      <c r="D367" s="42">
        <f>_xll.qlCalendarAdvance(Calendar,$D366,B367,"f",FALSE)</f>
        <v>43076</v>
      </c>
      <c r="E367" s="140">
        <f>_xll.qlInterestRateIndexValueDate(IndexON,D367)</f>
        <v>43076</v>
      </c>
      <c r="F367" s="156">
        <f>IFERROR(_xll.qlIndexFixing(IndexON,D367,TRUE,_xll.ohTrigger(RecalcTrigger,TriggerON)),NA())</f>
        <v>7.4014917127995794E-4</v>
      </c>
      <c r="H367" s="42">
        <f>_xll.qlCalendarAdvance(Calendar,$H366,B367,"f",FALSE)</f>
        <v>43076</v>
      </c>
      <c r="I367" s="140">
        <f>_xll.qlInterestRateIndexValueDate(Index1M,$H367)</f>
        <v>43076</v>
      </c>
      <c r="J367" s="145">
        <f>IFERROR(_xll.qlIndexFixing(Index1M,$H367,TRUE,_xll.ohTrigger(RecalcTrigger,Trigger1M)),NA())</f>
        <v>1.6968585192658064E-3</v>
      </c>
      <c r="K367" s="44">
        <f>IFERROR(_xll.qlIndexFixing(Index3M,H367,TRUE,_xll.ohTrigger(RecalcTrigger,Trigger3M)),NA())</f>
        <v>2.5980458406367202E-3</v>
      </c>
      <c r="L367" s="44">
        <f>IFERROR(_xll.qlIndexFixing(Index6M,$H367,TRUE,_xll.ohTrigger(RecalcTrigger,Trigger6M)),NA())</f>
        <v>4.0300538284465792E-3</v>
      </c>
      <c r="M367" s="146">
        <f>IFERROR(_xll.qlIndexFixing(Index1Y,$H367,TRUE,_xll.ohTrigger(RecalcTrigger,Trigger1Y)),NA())</f>
        <v>5.8782417193297132E-3</v>
      </c>
      <c r="N367" s="145">
        <f>IFERROR(_xll.qlIndexFixing(ONIndex1M,I367,TRUE,_xll.ohTrigger(RecalcTrigger,Trigger1M)),NA())</f>
        <v>1.6807959486331292E-3</v>
      </c>
      <c r="O367" s="44">
        <f>IFERROR(_xll.qlIndexFixing(ONIndex3M,I367,TRUE,_xll.ohTrigger(RecalcTrigger,Trigger3M)),NA())</f>
        <v>2.5838104808129092E-3</v>
      </c>
      <c r="P367" s="44">
        <f>IFERROR(_xll.qlIndexFixing(ONIndex6M,I367,TRUE,_xll.ohTrigger(RecalcTrigger,Trigger6M)),NA())</f>
        <v>3.5956779738333111E-3</v>
      </c>
      <c r="Q367" s="146">
        <f>IFERROR(_xll.qlIndexFixing(ONIndex1Y,I367,TRUE,_xll.ohTrigger(RecalcTrigger,Trigger1Y)),NA())</f>
        <v>7.5207163277191125E-3</v>
      </c>
    </row>
    <row r="368" spans="2:17" x14ac:dyDescent="0.2">
      <c r="B368" s="39" t="s">
        <v>17</v>
      </c>
      <c r="D368" s="42">
        <f>_xll.qlCalendarAdvance(Calendar,$D367,B368,"f",FALSE)</f>
        <v>43077</v>
      </c>
      <c r="E368" s="140">
        <f>_xll.qlInterestRateIndexValueDate(IndexON,D368)</f>
        <v>43077</v>
      </c>
      <c r="F368" s="156">
        <f>IFERROR(_xll.qlIndexFixing(IndexON,D368,TRUE,_xll.ohTrigger(RecalcTrigger,TriggerON)),NA())</f>
        <v>7.4029271459015911E-4</v>
      </c>
      <c r="H368" s="42">
        <f>_xll.qlCalendarAdvance(Calendar,$H367,B368,"f",FALSE)</f>
        <v>43077</v>
      </c>
      <c r="I368" s="140">
        <f>_xll.qlInterestRateIndexValueDate(Index1M,$H368)</f>
        <v>43077</v>
      </c>
      <c r="J368" s="145">
        <f>IFERROR(_xll.qlIndexFixing(Index1M,$H368,TRUE,_xll.ohTrigger(RecalcTrigger,Trigger1M)),NA())</f>
        <v>1.6973688504558439E-3</v>
      </c>
      <c r="K368" s="44">
        <f>IFERROR(_xll.qlIndexFixing(Index3M,H368,TRUE,_xll.ohTrigger(RecalcTrigger,Trigger3M)),NA())</f>
        <v>2.5984626675410213E-3</v>
      </c>
      <c r="L368" s="44">
        <f>IFERROR(_xll.qlIndexFixing(Index6M,$H368,TRUE,_xll.ohTrigger(RecalcTrigger,Trigger6M)),NA())</f>
        <v>4.0344406948250103E-3</v>
      </c>
      <c r="M368" s="146">
        <f>IFERROR(_xll.qlIndexFixing(Index1Y,$H368,TRUE,_xll.ohTrigger(RecalcTrigger,Trigger1Y)),NA())</f>
        <v>5.8637274716460165E-3</v>
      </c>
      <c r="N368" s="145">
        <f>IFERROR(_xll.qlIndexFixing(ONIndex1M,I368,TRUE,_xll.ohTrigger(RecalcTrigger,Trigger1M)),NA())</f>
        <v>1.6828261308976524E-3</v>
      </c>
      <c r="O368" s="44">
        <f>IFERROR(_xll.qlIndexFixing(ONIndex3M,I368,TRUE,_xll.ohTrigger(RecalcTrigger,Trigger3M)),NA())</f>
        <v>2.5842625061241651E-3</v>
      </c>
      <c r="P368" s="44">
        <f>IFERROR(_xll.qlIndexFixing(ONIndex6M,I368,TRUE,_xll.ohTrigger(RecalcTrigger,Trigger6M)),NA())</f>
        <v>3.5915969830528178E-3</v>
      </c>
      <c r="Q368" s="146">
        <f>IFERROR(_xll.qlIndexFixing(ONIndex1Y,I368,TRUE,_xll.ohTrigger(RecalcTrigger,Trigger1Y)),NA())</f>
        <v>7.3276554943594681E-3</v>
      </c>
    </row>
    <row r="369" spans="2:17" x14ac:dyDescent="0.2">
      <c r="B369" s="39" t="s">
        <v>17</v>
      </c>
      <c r="D369" s="42">
        <f>_xll.qlCalendarAdvance(Calendar,$D368,B369,"f",FALSE)</f>
        <v>43080</v>
      </c>
      <c r="E369" s="140">
        <f>_xll.qlInterestRateIndexValueDate(IndexON,D369)</f>
        <v>43080</v>
      </c>
      <c r="F369" s="156">
        <f>IFERROR(_xll.qlIndexFixing(IndexON,D369,TRUE,_xll.ohTrigger(RecalcTrigger,TriggerON)),NA())</f>
        <v>7.4044884225354934E-4</v>
      </c>
      <c r="H369" s="42">
        <f>_xll.qlCalendarAdvance(Calendar,$H368,B369,"f",FALSE)</f>
        <v>43080</v>
      </c>
      <c r="I369" s="140">
        <f>_xll.qlInterestRateIndexValueDate(Index1M,$H369)</f>
        <v>43080</v>
      </c>
      <c r="J369" s="145">
        <f>IFERROR(_xll.qlIndexFixing(Index1M,$H369,TRUE,_xll.ohTrigger(RecalcTrigger,Trigger1M)),NA())</f>
        <v>1.7004931971845967E-3</v>
      </c>
      <c r="K369" s="44">
        <f>IFERROR(_xll.qlIndexFixing(Index3M,H369,TRUE,_xll.ohTrigger(RecalcTrigger,Trigger3M)),NA())</f>
        <v>2.6000419854162564E-3</v>
      </c>
      <c r="L369" s="44">
        <f>IFERROR(_xll.qlIndexFixing(Index6M,$H369,TRUE,_xll.ohTrigger(RecalcTrigger,Trigger6M)),NA())</f>
        <v>4.0477263926068114E-3</v>
      </c>
      <c r="M369" s="146">
        <f>IFERROR(_xll.qlIndexFixing(Index1Y,$H369,TRUE,_xll.ohTrigger(RecalcTrigger,Trigger1Y)),NA())</f>
        <v>5.848062553605482E-3</v>
      </c>
      <c r="N369" s="145">
        <f>IFERROR(_xll.qlIndexFixing(ONIndex1M,I369,TRUE,_xll.ohTrigger(RecalcTrigger,Trigger1M)),NA())</f>
        <v>1.6848469372421349E-3</v>
      </c>
      <c r="O369" s="44">
        <f>IFERROR(_xll.qlIndexFixing(ONIndex3M,I369,TRUE,_xll.ohTrigger(RecalcTrigger,Trigger3M)),NA())</f>
        <v>2.5846517454219953E-3</v>
      </c>
      <c r="P369" s="44">
        <f>IFERROR(_xll.qlIndexFixing(ONIndex6M,I369,TRUE,_xll.ohTrigger(RecalcTrigger,Trigger6M)),NA())</f>
        <v>3.5886291370312851E-3</v>
      </c>
      <c r="Q369" s="146">
        <f>IFERROR(_xll.qlIndexFixing(ONIndex1Y,I369,TRUE,_xll.ohTrigger(RecalcTrigger,Trigger1Y)),NA())</f>
        <v>7.1510453824230602E-3</v>
      </c>
    </row>
    <row r="370" spans="2:17" x14ac:dyDescent="0.2">
      <c r="B370" s="39" t="s">
        <v>17</v>
      </c>
      <c r="D370" s="42">
        <f>_xll.qlCalendarAdvance(Calendar,$D369,B370,"f",FALSE)</f>
        <v>43081</v>
      </c>
      <c r="E370" s="140">
        <f>_xll.qlInterestRateIndexValueDate(IndexON,D370)</f>
        <v>43081</v>
      </c>
      <c r="F370" s="156">
        <f>IFERROR(_xll.qlIndexFixing(IndexON,D370,TRUE,_xll.ohTrigger(RecalcTrigger,TriggerON)),NA())</f>
        <v>7.4053545049745928E-4</v>
      </c>
      <c r="H370" s="42">
        <f>_xll.qlCalendarAdvance(Calendar,$H369,B370,"f",FALSE)</f>
        <v>43081</v>
      </c>
      <c r="I370" s="140">
        <f>_xll.qlInterestRateIndexValueDate(Index1M,$H370)</f>
        <v>43081</v>
      </c>
      <c r="J370" s="145">
        <f>IFERROR(_xll.qlIndexFixing(Index1M,$H370,TRUE,_xll.ohTrigger(RecalcTrigger,Trigger1M)),NA())</f>
        <v>1.7015383314777205E-3</v>
      </c>
      <c r="K370" s="44">
        <f>IFERROR(_xll.qlIndexFixing(Index3M,H370,TRUE,_xll.ohTrigger(RecalcTrigger,Trigger3M)),NA())</f>
        <v>2.6001945754872014E-3</v>
      </c>
      <c r="L370" s="44">
        <f>IFERROR(_xll.qlIndexFixing(Index6M,$H370,TRUE,_xll.ohTrigger(RecalcTrigger,Trigger6M)),NA())</f>
        <v>4.0521894382476217E-3</v>
      </c>
      <c r="M370" s="146">
        <f>IFERROR(_xll.qlIndexFixing(Index1Y,$H370,TRUE,_xll.ohTrigger(RecalcTrigger,Trigger1Y)),NA())</f>
        <v>5.8411423645632343E-3</v>
      </c>
      <c r="N370" s="145">
        <f>IFERROR(_xll.qlIndexFixing(ONIndex1M,I370,TRUE,_xll.ohTrigger(RecalcTrigger,Trigger1M)),NA())</f>
        <v>1.6858642902950471E-3</v>
      </c>
      <c r="O370" s="44">
        <f>IFERROR(_xll.qlIndexFixing(ONIndex3M,I370,TRUE,_xll.ohTrigger(RecalcTrigger,Trigger3M)),NA())</f>
        <v>2.5848424172525419E-3</v>
      </c>
      <c r="P370" s="44">
        <f>IFERROR(_xll.qlIndexFixing(ONIndex6M,I370,TRUE,_xll.ohTrigger(RecalcTrigger,Trigger6M)),NA())</f>
        <v>3.5877547973539592E-3</v>
      </c>
      <c r="Q370" s="146">
        <f>IFERROR(_xll.qlIndexFixing(ONIndex1Y,I370,TRUE,_xll.ohTrigger(RecalcTrigger,Trigger1Y)),NA())</f>
        <v>7.0711863214423243E-3</v>
      </c>
    </row>
    <row r="371" spans="2:17" x14ac:dyDescent="0.2">
      <c r="B371" s="39" t="s">
        <v>17</v>
      </c>
      <c r="D371" s="42">
        <f>_xll.qlCalendarAdvance(Calendar,$D370,B371,"f",FALSE)</f>
        <v>43082</v>
      </c>
      <c r="E371" s="140">
        <f>_xll.qlInterestRateIndexValueDate(IndexON,D371)</f>
        <v>43082</v>
      </c>
      <c r="F371" s="156">
        <f>IFERROR(_xll.qlIndexFixing(IndexON,D371,TRUE,_xll.ohTrigger(RecalcTrigger,TriggerON)),NA())</f>
        <v>7.406267348686324E-4</v>
      </c>
      <c r="H371" s="42">
        <f>_xll.qlCalendarAdvance(Calendar,$H370,B371,"f",FALSE)</f>
        <v>43082</v>
      </c>
      <c r="I371" s="140">
        <f>_xll.qlInterestRateIndexValueDate(Index1M,$H371)</f>
        <v>43082</v>
      </c>
      <c r="J371" s="145">
        <f>IFERROR(_xll.qlIndexFixing(Index1M,$H371,TRUE,_xll.ohTrigger(RecalcTrigger,Trigger1M)),NA())</f>
        <v>1.7036519067726078E-3</v>
      </c>
      <c r="K371" s="44">
        <f>IFERROR(_xll.qlIndexFixing(Index3M,H371,TRUE,_xll.ohTrigger(RecalcTrigger,Trigger3M)),NA())</f>
        <v>2.6006446090662953E-3</v>
      </c>
      <c r="L371" s="44">
        <f>IFERROR(_xll.qlIndexFixing(Index6M,$H371,TRUE,_xll.ohTrigger(RecalcTrigger,Trigger6M)),NA())</f>
        <v>4.0566661137807995E-3</v>
      </c>
      <c r="M371" s="146">
        <f>IFERROR(_xll.qlIndexFixing(Index1Y,$H371,TRUE,_xll.ohTrigger(RecalcTrigger,Trigger1Y)),NA())</f>
        <v>5.8344446059530597E-3</v>
      </c>
      <c r="N371" s="145">
        <f>IFERROR(_xll.qlIndexFixing(ONIndex1M,I371,TRUE,_xll.ohTrigger(RecalcTrigger,Trigger1M)),NA())</f>
        <v>1.6868834856109682E-3</v>
      </c>
      <c r="O371" s="44">
        <f>IFERROR(_xll.qlIndexFixing(ONIndex3M,I371,TRUE,_xll.ohTrigger(RecalcTrigger,Trigger3M)),NA())</f>
        <v>2.5850252313219801E-3</v>
      </c>
      <c r="P371" s="44">
        <f>IFERROR(_xll.qlIndexFixing(ONIndex6M,I371,TRUE,_xll.ohTrigger(RecalcTrigger,Trigger6M)),NA())</f>
        <v>3.5872356056398935E-3</v>
      </c>
      <c r="Q371" s="146">
        <f>IFERROR(_xll.qlIndexFixing(ONIndex1Y,I371,TRUE,_xll.ohTrigger(RecalcTrigger,Trigger1Y)),NA())</f>
        <v>6.9963507236370237E-3</v>
      </c>
    </row>
    <row r="372" spans="2:17" x14ac:dyDescent="0.2">
      <c r="B372" s="39" t="s">
        <v>17</v>
      </c>
      <c r="D372" s="42">
        <f>_xll.qlCalendarAdvance(Calendar,$D371,B372,"f",FALSE)</f>
        <v>43083</v>
      </c>
      <c r="E372" s="140">
        <f>_xll.qlInterestRateIndexValueDate(IndexON,D372)</f>
        <v>43083</v>
      </c>
      <c r="F372" s="156">
        <f>IFERROR(_xll.qlIndexFixing(IndexON,D372,TRUE,_xll.ohTrigger(RecalcTrigger,TriggerON)),NA())</f>
        <v>7.4072269544811498E-4</v>
      </c>
      <c r="H372" s="42">
        <f>_xll.qlCalendarAdvance(Calendar,$H371,B372,"f",FALSE)</f>
        <v>43083</v>
      </c>
      <c r="I372" s="140">
        <f>_xll.qlInterestRateIndexValueDate(Index1M,$H372)</f>
        <v>43083</v>
      </c>
      <c r="J372" s="145">
        <f>IFERROR(_xll.qlIndexFixing(Index1M,$H372,TRUE,_xll.ohTrigger(RecalcTrigger,Trigger1M)),NA())</f>
        <v>1.7041680439551163E-3</v>
      </c>
      <c r="K372" s="44">
        <f>IFERROR(_xll.qlIndexFixing(Index3M,H372,TRUE,_xll.ohTrigger(RecalcTrigger,Trigger3M)),NA())</f>
        <v>2.6011018278862606E-3</v>
      </c>
      <c r="L372" s="44">
        <f>IFERROR(_xll.qlIndexFixing(Index6M,$H372,TRUE,_xll.ohTrigger(RecalcTrigger,Trigger6M)),NA())</f>
        <v>4.0611542531995134E-3</v>
      </c>
      <c r="M372" s="146">
        <f>IFERROR(_xll.qlIndexFixing(Index1Y,$H372,TRUE,_xll.ohTrigger(RecalcTrigger,Trigger1Y)),NA())</f>
        <v>5.8279555734543909E-3</v>
      </c>
      <c r="N372" s="145">
        <f>IFERROR(_xll.qlIndexFixing(ONIndex1M,I372,TRUE,_xll.ohTrigger(RecalcTrigger,Trigger1M)),NA())</f>
        <v>1.6879045232709444E-3</v>
      </c>
      <c r="O372" s="44">
        <f>IFERROR(_xll.qlIndexFixing(ONIndex3M,I372,TRUE,_xll.ohTrigger(RecalcTrigger,Trigger3M)),NA())</f>
        <v>2.5852001877113562E-3</v>
      </c>
      <c r="P372" s="44">
        <f>IFERROR(_xll.qlIndexFixing(ONIndex6M,I372,TRUE,_xll.ohTrigger(RecalcTrigger,Trigger6M)),NA())</f>
        <v>3.5870715617269955E-3</v>
      </c>
      <c r="Q372" s="146">
        <f>IFERROR(_xll.qlIndexFixing(ONIndex1Y,I372,TRUE,_xll.ohTrigger(RecalcTrigger,Trigger1Y)),NA())</f>
        <v>6.9265385859273998E-3</v>
      </c>
    </row>
    <row r="373" spans="2:17" x14ac:dyDescent="0.2">
      <c r="B373" s="39" t="s">
        <v>17</v>
      </c>
      <c r="D373" s="42">
        <f>_xll.qlCalendarAdvance(Calendar,$D372,B373,"f",FALSE)</f>
        <v>43084</v>
      </c>
      <c r="E373" s="140">
        <f>_xll.qlInterestRateIndexValueDate(IndexON,D373)</f>
        <v>43084</v>
      </c>
      <c r="F373" s="156">
        <f>IFERROR(_xll.qlIndexFixing(IndexON,D373,TRUE,_xll.ohTrigger(RecalcTrigger,TriggerON)),NA())</f>
        <v>7.4093170799797536E-4</v>
      </c>
      <c r="H373" s="42">
        <f>_xll.qlCalendarAdvance(Calendar,$H372,B373,"f",FALSE)</f>
        <v>43084</v>
      </c>
      <c r="I373" s="140">
        <f>_xll.qlInterestRateIndexValueDate(Index1M,$H373)</f>
        <v>43084</v>
      </c>
      <c r="J373" s="145">
        <f>IFERROR(_xll.qlIndexFixing(Index1M,$H373,TRUE,_xll.ohTrigger(RecalcTrigger,Trigger1M)),NA())</f>
        <v>1.7046847905155538E-3</v>
      </c>
      <c r="K373" s="44">
        <f>IFERROR(_xll.qlIndexFixing(Index3M,H373,TRUE,_xll.ohTrigger(RecalcTrigger,Trigger3M)),NA())</f>
        <v>2.6015664132512293E-3</v>
      </c>
      <c r="L373" s="44">
        <f>IFERROR(_xll.qlIndexFixing(Index6M,$H373,TRUE,_xll.ohTrigger(RecalcTrigger,Trigger6M)),NA())</f>
        <v>4.0656516904764503E-3</v>
      </c>
      <c r="M373" s="146">
        <f>IFERROR(_xll.qlIndexFixing(Index1Y,$H373,TRUE,_xll.ohTrigger(RecalcTrigger,Trigger1Y)),NA())</f>
        <v>5.8153913619710734E-3</v>
      </c>
      <c r="N373" s="145">
        <f>IFERROR(_xll.qlIndexFixing(ONIndex1M,I373,TRUE,_xll.ohTrigger(RecalcTrigger,Trigger1M)),NA())</f>
        <v>1.6899605643779423E-3</v>
      </c>
      <c r="O373" s="44">
        <f>IFERROR(_xll.qlIndexFixing(ONIndex3M,I373,TRUE,_xll.ohTrigger(RecalcTrigger,Trigger3M)),NA())</f>
        <v>2.585542223034754E-3</v>
      </c>
      <c r="P373" s="44">
        <f>IFERROR(_xll.qlIndexFixing(ONIndex6M,I373,TRUE,_xll.ohTrigger(RecalcTrigger,Trigger6M)),NA())</f>
        <v>3.5879625692203381E-3</v>
      </c>
      <c r="Q373" s="146">
        <f>IFERROR(_xll.qlIndexFixing(ONIndex1Y,I373,TRUE,_xll.ohTrigger(RecalcTrigger,Trigger1Y)),NA())</f>
        <v>6.8037859827748317E-3</v>
      </c>
    </row>
    <row r="374" spans="2:17" x14ac:dyDescent="0.2">
      <c r="B374" s="39" t="s">
        <v>17</v>
      </c>
      <c r="D374" s="42">
        <f>_xll.qlCalendarAdvance(Calendar,$D373,B374,"f",FALSE)</f>
        <v>43087</v>
      </c>
      <c r="E374" s="140">
        <f>_xll.qlInterestRateIndexValueDate(IndexON,D374)</f>
        <v>43087</v>
      </c>
      <c r="F374" s="156">
        <f>IFERROR(_xll.qlIndexFixing(IndexON,D374,TRUE,_xll.ohTrigger(RecalcTrigger,TriggerON)),NA())</f>
        <v>7.4115329976809363E-4</v>
      </c>
      <c r="H374" s="42">
        <f>_xll.qlCalendarAdvance(Calendar,$H373,B374,"f",FALSE)</f>
        <v>43087</v>
      </c>
      <c r="I374" s="140">
        <f>_xll.qlInterestRateIndexValueDate(Index1M,$H374)</f>
        <v>43087</v>
      </c>
      <c r="J374" s="145">
        <f>IFERROR(_xll.qlIndexFixing(Index1M,$H374,TRUE,_xll.ohTrigger(RecalcTrigger,Trigger1M)),NA())</f>
        <v>1.7078478338028447E-3</v>
      </c>
      <c r="K374" s="44">
        <f>IFERROR(_xll.qlIndexFixing(Index3M,H374,TRUE,_xll.ohTrigger(RecalcTrigger,Trigger3M)),NA())</f>
        <v>2.603325995456584E-3</v>
      </c>
      <c r="L374" s="44">
        <f>IFERROR(_xll.qlIndexFixing(Index6M,$H374,TRUE,_xll.ohTrigger(RecalcTrigger,Trigger6M)),NA())</f>
        <v>4.0791781289104692E-3</v>
      </c>
      <c r="M374" s="146">
        <f>IFERROR(_xll.qlIndexFixing(Index1Y,$H374,TRUE,_xll.ohTrigger(RecalcTrigger,Trigger1Y)),NA())</f>
        <v>5.8038126347255137E-3</v>
      </c>
      <c r="N374" s="145">
        <f>IFERROR(_xll.qlIndexFixing(ONIndex1M,I374,TRUE,_xll.ohTrigger(RecalcTrigger,Trigger1M)),NA())</f>
        <v>1.6920070975945389E-3</v>
      </c>
      <c r="O374" s="44">
        <f>IFERROR(_xll.qlIndexFixing(ONIndex3M,I374,TRUE,_xll.ohTrigger(RecalcTrigger,Trigger3M)),NA())</f>
        <v>2.5858214360630072E-3</v>
      </c>
      <c r="P374" s="44">
        <f>IFERROR(_xll.qlIndexFixing(ONIndex6M,I374,TRUE,_xll.ohTrigger(RecalcTrigger,Trigger6M)),NA())</f>
        <v>3.5899668644923111E-3</v>
      </c>
      <c r="Q374" s="146">
        <f>IFERROR(_xll.qlIndexFixing(ONIndex1Y,I374,TRUE,_xll.ohTrigger(RecalcTrigger,Trigger1Y)),NA())</f>
        <v>6.6975245819878015E-3</v>
      </c>
    </row>
    <row r="375" spans="2:17" x14ac:dyDescent="0.2">
      <c r="B375" s="39" t="s">
        <v>17</v>
      </c>
      <c r="D375" s="42">
        <f>_xll.qlCalendarAdvance(Calendar,$D374,B375,"f",FALSE)</f>
        <v>43088</v>
      </c>
      <c r="E375" s="140">
        <f>_xll.qlInterestRateIndexValueDate(IndexON,D375)</f>
        <v>43088</v>
      </c>
      <c r="F375" s="156">
        <f>IFERROR(_xll.qlIndexFixing(IndexON,D375,TRUE,_xll.ohTrigger(RecalcTrigger,TriggerON)),NA())</f>
        <v>7.4127264122703096E-4</v>
      </c>
      <c r="H375" s="42">
        <f>_xll.qlCalendarAdvance(Calendar,$H374,B375,"f",FALSE)</f>
        <v>43088</v>
      </c>
      <c r="I375" s="140">
        <f>_xll.qlInterestRateIndexValueDate(Index1M,$H375)</f>
        <v>43088</v>
      </c>
      <c r="J375" s="145">
        <f>IFERROR(_xll.qlIndexFixing(Index1M,$H375,TRUE,_xll.ohTrigger(RecalcTrigger,Trigger1M)),NA())</f>
        <v>1.7089058669566577E-3</v>
      </c>
      <c r="K375" s="44">
        <f>IFERROR(_xll.qlIndexFixing(Index3M,H375,TRUE,_xll.ohTrigger(RecalcTrigger,Trigger3M)),NA())</f>
        <v>2.6035020462014608E-3</v>
      </c>
      <c r="L375" s="44">
        <f>IFERROR(_xll.qlIndexFixing(Index6M,$H375,TRUE,_xll.ohTrigger(RecalcTrigger,Trigger6M)),NA())</f>
        <v>4.0836910969748678E-3</v>
      </c>
      <c r="M375" s="146">
        <f>IFERROR(_xll.qlIndexFixing(Index1Y,$H375,TRUE,_xll.ohTrigger(RecalcTrigger,Trigger1Y)),NA())</f>
        <v>5.7981616841795702E-3</v>
      </c>
      <c r="N375" s="145">
        <f>IFERROR(_xll.qlIndexFixing(ONIndex1M,I375,TRUE,_xll.ohTrigger(RecalcTrigger,Trigger1M)),NA())</f>
        <v>1.6930373470558369E-3</v>
      </c>
      <c r="O375" s="44">
        <f>IFERROR(_xll.qlIndexFixing(ONIndex3M,I375,TRUE,_xll.ohTrigger(RecalcTrigger,Trigger3M)),NA())</f>
        <v>2.5859571038089335E-3</v>
      </c>
      <c r="P375" s="44">
        <f>IFERROR(_xll.qlIndexFixing(ONIndex6M,I375,TRUE,_xll.ohTrigger(RecalcTrigger,Trigger6M)),NA())</f>
        <v>3.5915785596662975E-3</v>
      </c>
      <c r="Q375" s="146">
        <f>IFERROR(_xll.qlIndexFixing(ONIndex1Y,I375,TRUE,_xll.ohTrigger(RecalcTrigger,Trigger1Y)),NA())</f>
        <v>6.6528297058543462E-3</v>
      </c>
    </row>
    <row r="376" spans="2:17" x14ac:dyDescent="0.2">
      <c r="B376" s="39" t="s">
        <v>17</v>
      </c>
      <c r="D376" s="42">
        <f>_xll.qlCalendarAdvance(Calendar,$D375,B376,"f",FALSE)</f>
        <v>43089</v>
      </c>
      <c r="E376" s="140">
        <f>_xll.qlInterestRateIndexValueDate(IndexON,D376)</f>
        <v>43089</v>
      </c>
      <c r="F376" s="156">
        <f>IFERROR(_xll.qlIndexFixing(IndexON,D376,TRUE,_xll.ohTrigger(RecalcTrigger,TriggerON)),NA())</f>
        <v>7.4139665897532403E-4</v>
      </c>
      <c r="H376" s="42">
        <f>_xll.qlCalendarAdvance(Calendar,$H375,B376,"f",FALSE)</f>
        <v>43089</v>
      </c>
      <c r="I376" s="140">
        <f>_xll.qlInterestRateIndexValueDate(Index1M,$H376)</f>
        <v>43089</v>
      </c>
      <c r="J376" s="145">
        <f>IFERROR(_xll.qlIndexFixing(Index1M,$H376,TRUE,_xll.ohTrigger(RecalcTrigger,Trigger1M)),NA())</f>
        <v>1.711045309150638E-3</v>
      </c>
      <c r="K376" s="44">
        <f>IFERROR(_xll.qlIndexFixing(Index3M,H376,TRUE,_xll.ohTrigger(RecalcTrigger,Trigger3M)),NA())</f>
        <v>2.6040061838273161E-3</v>
      </c>
      <c r="L376" s="44">
        <f>IFERROR(_xll.qlIndexFixing(Index6M,$H376,TRUE,_xll.ohTrigger(RecalcTrigger,Trigger6M)),NA())</f>
        <v>4.0882025324776973E-3</v>
      </c>
      <c r="M376" s="146">
        <f>IFERROR(_xll.qlIndexFixing(Index1Y,$H376,TRUE,_xll.ohTrigger(RecalcTrigger,Trigger1Y)),NA())</f>
        <v>5.7926372432006712E-3</v>
      </c>
      <c r="N376" s="145">
        <f>IFERROR(_xll.qlIndexFixing(ONIndex1M,I376,TRUE,_xll.ohTrigger(RecalcTrigger,Trigger1M)),NA())</f>
        <v>1.6940694387801436E-3</v>
      </c>
      <c r="O376" s="44">
        <f>IFERROR(_xll.qlIndexFixing(ONIndex3M,I376,TRUE,_xll.ohTrigger(RecalcTrigger,Trigger3M)),NA())</f>
        <v>2.5860876315997317E-3</v>
      </c>
      <c r="P376" s="44">
        <f>IFERROR(_xll.qlIndexFixing(ONIndex6M,I376,TRUE,_xll.ohTrigger(RecalcTrigger,Trigger6M)),NA())</f>
        <v>3.5935454028845903E-3</v>
      </c>
      <c r="Q376" s="146">
        <f>IFERROR(_xll.qlIndexFixing(ONIndex1Y,I376,TRUE,_xll.ohTrigger(RecalcTrigger,Trigger1Y)),NA())</f>
        <v>6.6131582756334684E-3</v>
      </c>
    </row>
    <row r="377" spans="2:17" x14ac:dyDescent="0.2">
      <c r="B377" s="39" t="s">
        <v>17</v>
      </c>
      <c r="D377" s="42">
        <f>_xll.qlCalendarAdvance(Calendar,$D376,B377,"f",FALSE)</f>
        <v>43090</v>
      </c>
      <c r="E377" s="140">
        <f>_xll.qlInterestRateIndexValueDate(IndexON,D377)</f>
        <v>43090</v>
      </c>
      <c r="F377" s="156">
        <f>IFERROR(_xll.qlIndexFixing(IndexON,D377,TRUE,_xll.ohTrigger(RecalcTrigger,TriggerON)),NA())</f>
        <v>7.4152535293192656E-4</v>
      </c>
      <c r="H377" s="42">
        <f>_xll.qlCalendarAdvance(Calendar,$H376,B377,"f",FALSE)</f>
        <v>43090</v>
      </c>
      <c r="I377" s="140">
        <f>_xll.qlInterestRateIndexValueDate(Index1M,$H377)</f>
        <v>43090</v>
      </c>
      <c r="J377" s="145">
        <f>IFERROR(_xll.qlIndexFixing(Index1M,$H377,TRUE,_xll.ohTrigger(RecalcTrigger,Trigger1M)),NA())</f>
        <v>1.7115678612244015E-3</v>
      </c>
      <c r="K377" s="44">
        <f>IFERROR(_xll.qlIndexFixing(Index3M,H377,TRUE,_xll.ohTrigger(RecalcTrigger,Trigger3M)),NA())</f>
        <v>2.6045186685068858E-3</v>
      </c>
      <c r="L377" s="44">
        <f>IFERROR(_xll.qlIndexFixing(Index6M,$H377,TRUE,_xll.ohTrigger(RecalcTrigger,Trigger6M)),NA())</f>
        <v>4.0927102692749733E-3</v>
      </c>
      <c r="M377" s="146">
        <f>IFERROR(_xll.qlIndexFixing(Index1Y,$H377,TRUE,_xll.ohTrigger(RecalcTrigger,Trigger1Y)),NA())</f>
        <v>5.7872256103821407E-3</v>
      </c>
      <c r="N377" s="145">
        <f>IFERROR(_xll.qlIndexFixing(ONIndex1M,I377,TRUE,_xll.ohTrigger(RecalcTrigger,Trigger1M)),NA())</f>
        <v>1.6951033729295517E-3</v>
      </c>
      <c r="O377" s="44">
        <f>IFERROR(_xll.qlIndexFixing(ONIndex3M,I377,TRUE,_xll.ohTrigger(RecalcTrigger,Trigger3M)),NA())</f>
        <v>2.5862238905782764E-3</v>
      </c>
      <c r="P377" s="44">
        <f>IFERROR(_xll.qlIndexFixing(ONIndex6M,I377,TRUE,_xll.ohTrigger(RecalcTrigger,Trigger6M)),NA())</f>
        <v>3.5958673938230046E-3</v>
      </c>
      <c r="Q377" s="146">
        <f>IFERROR(_xll.qlIndexFixing(ONIndex1Y,I377,TRUE,_xll.ohTrigger(RecalcTrigger,Trigger1Y)),NA())</f>
        <v>6.5785102897852887E-3</v>
      </c>
    </row>
    <row r="378" spans="2:17" x14ac:dyDescent="0.2">
      <c r="B378" s="39" t="s">
        <v>17</v>
      </c>
      <c r="D378" s="42">
        <f>_xll.qlCalendarAdvance(Calendar,$D377,B378,"f",FALSE)</f>
        <v>43091</v>
      </c>
      <c r="E378" s="140">
        <f>_xll.qlInterestRateIndexValueDate(IndexON,D378)</f>
        <v>43091</v>
      </c>
      <c r="F378" s="156">
        <f>IFERROR(_xll.qlIndexFixing(IndexON,D378,TRUE,_xll.ohTrigger(RecalcTrigger,TriggerON)),NA())</f>
        <v>7.4194718428377548E-4</v>
      </c>
      <c r="H378" s="42">
        <f>_xll.qlCalendarAdvance(Calendar,$H377,B378,"f",FALSE)</f>
        <v>43091</v>
      </c>
      <c r="I378" s="140">
        <f>_xll.qlInterestRateIndexValueDate(Index1M,$H378)</f>
        <v>43091</v>
      </c>
      <c r="J378" s="145">
        <f>IFERROR(_xll.qlIndexFixing(Index1M,$H378,TRUE,_xll.ohTrigger(RecalcTrigger,Trigger1M)),NA())</f>
        <v>1.712091022597474E-3</v>
      </c>
      <c r="K378" s="44">
        <f>IFERROR(_xll.qlIndexFixing(Index3M,H378,TRUE,_xll.ohTrigger(RecalcTrigger,Trigger3M)),NA())</f>
        <v>2.6050391450035157E-3</v>
      </c>
      <c r="L378" s="44">
        <f>IFERROR(_xll.qlIndexFixing(Index6M,$H378,TRUE,_xll.ohTrigger(RecalcTrigger,Trigger6M)),NA())</f>
        <v>4.0972121412062319E-3</v>
      </c>
      <c r="M378" s="146">
        <f>IFERROR(_xll.qlIndexFixing(Index1Y,$H378,TRUE,_xll.ohTrigger(RecalcTrigger,Trigger1Y)),NA())</f>
        <v>5.7759056995243955E-3</v>
      </c>
      <c r="N378" s="145">
        <f>IFERROR(_xll.qlIndexFixing(ONIndex1M,I378,TRUE,_xll.ohTrigger(RecalcTrigger,Trigger1M)),NA())</f>
        <v>1.6982338742062009E-3</v>
      </c>
      <c r="O378" s="44">
        <f>IFERROR(_xll.qlIndexFixing(ONIndex3M,I378,TRUE,_xll.ohTrigger(RecalcTrigger,Trigger3M)),NA())</f>
        <v>2.5867284731166951E-3</v>
      </c>
      <c r="P378" s="44">
        <f>IFERROR(_xll.qlIndexFixing(ONIndex6M,I378,TRUE,_xll.ohTrigger(RecalcTrigger,Trigger6M)),NA())</f>
        <v>3.605390626257865E-3</v>
      </c>
      <c r="Q378" s="146">
        <f>IFERROR(_xll.qlIndexFixing(ONIndex1Y,I378,TRUE,_xll.ohTrigger(RecalcTrigger,Trigger1Y)),NA())</f>
        <v>6.5099626284006451E-3</v>
      </c>
    </row>
    <row r="379" spans="2:17" x14ac:dyDescent="0.2">
      <c r="B379" s="39" t="s">
        <v>17</v>
      </c>
      <c r="D379" s="42">
        <f>_xll.qlCalendarAdvance(Calendar,$D378,B379,"f",FALSE)</f>
        <v>43096</v>
      </c>
      <c r="E379" s="140">
        <f>_xll.qlInterestRateIndexValueDate(IndexON,D379)</f>
        <v>43096</v>
      </c>
      <c r="F379" s="156">
        <f>IFERROR(_xll.qlIndexFixing(IndexON,D379,TRUE,_xll.ohTrigger(RecalcTrigger,TriggerON)),NA())</f>
        <v>7.4239571631662393E-4</v>
      </c>
      <c r="H379" s="42">
        <f>_xll.qlCalendarAdvance(Calendar,$H378,B379,"f",FALSE)</f>
        <v>43096</v>
      </c>
      <c r="I379" s="140">
        <f>_xll.qlInterestRateIndexValueDate(Index1M,$H379)</f>
        <v>43096</v>
      </c>
      <c r="J379" s="145">
        <f>IFERROR(_xll.qlIndexFixing(Index1M,$H379,TRUE,_xll.ohTrigger(RecalcTrigger,Trigger1M)),NA())</f>
        <v>1.7185290048462721E-3</v>
      </c>
      <c r="K379" s="44">
        <f>IFERROR(_xll.qlIndexFixing(Index3M,H379,TRUE,_xll.ohTrigger(RecalcTrigger,Trigger3M)),NA())</f>
        <v>2.6077452157020498E-3</v>
      </c>
      <c r="L379" s="44">
        <f>IFERROR(_xll.qlIndexFixing(Index6M,$H379,TRUE,_xll.ohTrigger(RecalcTrigger,Trigger6M)),NA())</f>
        <v>4.1195577108391274E-3</v>
      </c>
      <c r="M379" s="146">
        <f>IFERROR(_xll.qlIndexFixing(Index1Y,$H379,TRUE,_xll.ohTrigger(RecalcTrigger,Trigger1Y)),NA())</f>
        <v>5.7563575467023398E-3</v>
      </c>
      <c r="N379" s="145">
        <f>IFERROR(_xll.qlIndexFixing(ONIndex1M,I379,TRUE,_xll.ohTrigger(RecalcTrigger,Trigger1M)),NA())</f>
        <v>1.7013456668890647E-3</v>
      </c>
      <c r="O379" s="44">
        <f>IFERROR(_xll.qlIndexFixing(ONIndex3M,I379,TRUE,_xll.ohTrigger(RecalcTrigger,Trigger3M)),NA())</f>
        <v>2.5872188719400224E-3</v>
      </c>
      <c r="P379" s="44">
        <f>IFERROR(_xll.qlIndexFixing(ONIndex6M,I379,TRUE,_xll.ohTrigger(RecalcTrigger,Trigger6M)),NA())</f>
        <v>3.6172574451420747E-3</v>
      </c>
      <c r="Q379" s="146">
        <f>IFERROR(_xll.qlIndexFixing(ONIndex1Y,I379,TRUE,_xll.ohTrigger(RecalcTrigger,Trigger1Y)),NA())</f>
        <v>6.4761146394165525E-3</v>
      </c>
    </row>
    <row r="380" spans="2:17" x14ac:dyDescent="0.2">
      <c r="B380" s="39" t="s">
        <v>17</v>
      </c>
      <c r="D380" s="42">
        <f>_xll.qlCalendarAdvance(Calendar,$D379,B380,"f",FALSE)</f>
        <v>43097</v>
      </c>
      <c r="E380" s="140">
        <f>_xll.qlInterestRateIndexValueDate(IndexON,D380)</f>
        <v>43097</v>
      </c>
      <c r="F380" s="156">
        <f>IFERROR(_xll.qlIndexFixing(IndexON,D380,TRUE,_xll.ohTrigger(RecalcTrigger,TriggerON)),NA())</f>
        <v>7.4255714356930014E-4</v>
      </c>
      <c r="H380" s="42">
        <f>_xll.qlCalendarAdvance(Calendar,$H379,B380,"f",FALSE)</f>
        <v>43097</v>
      </c>
      <c r="I380" s="140">
        <f>_xll.qlInterestRateIndexValueDate(Index1M,$H380)</f>
        <v>43097</v>
      </c>
      <c r="J380" s="145">
        <f>IFERROR(_xll.qlIndexFixing(Index1M,$H380,TRUE,_xll.ohTrigger(RecalcTrigger,Trigger1M)),NA())</f>
        <v>1.719057971248418E-3</v>
      </c>
      <c r="K380" s="44">
        <f>IFERROR(_xll.qlIndexFixing(Index3M,H380,TRUE,_xll.ohTrigger(RecalcTrigger,Trigger3M)),NA())</f>
        <v>2.6083039296718675E-3</v>
      </c>
      <c r="L380" s="44">
        <f>IFERROR(_xll.qlIndexFixing(Index6M,$H380,TRUE,_xll.ohTrigger(RecalcTrigger,Trigger6M)),NA())</f>
        <v>4.1239789030904162E-3</v>
      </c>
      <c r="M380" s="146">
        <f>IFERROR(_xll.qlIndexFixing(Index1Y,$H380,TRUE,_xll.ohTrigger(RecalcTrigger,Trigger1Y)),NA())</f>
        <v>5.7513519582446104E-3</v>
      </c>
      <c r="N380" s="145">
        <f>IFERROR(_xll.qlIndexFixing(ONIndex1M,I380,TRUE,_xll.ohTrigger(RecalcTrigger,Trigger1M)),NA())</f>
        <v>1.7023924974468585E-3</v>
      </c>
      <c r="O380" s="44">
        <f>IFERROR(_xll.qlIndexFixing(ONIndex3M,I380,TRUE,_xll.ohTrigger(RecalcTrigger,Trigger3M)),NA())</f>
        <v>2.5874142733883776E-3</v>
      </c>
      <c r="P380" s="44">
        <f>IFERROR(_xll.qlIndexFixing(ONIndex6M,I380,TRUE,_xll.ohTrigger(RecalcTrigger,Trigger6M)),NA())</f>
        <v>3.6220654713370326E-3</v>
      </c>
      <c r="Q380" s="146">
        <f>IFERROR(_xll.qlIndexFixing(ONIndex1Y,I380,TRUE,_xll.ohTrigger(RecalcTrigger,Trigger1Y)),NA())</f>
        <v>6.4766307351626917E-3</v>
      </c>
    </row>
    <row r="381" spans="2:17" x14ac:dyDescent="0.2">
      <c r="B381" s="39" t="s">
        <v>17</v>
      </c>
      <c r="D381" s="42">
        <f>_xll.qlCalendarAdvance(Calendar,$D380,B381,"f",FALSE)</f>
        <v>43098</v>
      </c>
      <c r="E381" s="140">
        <f>_xll.qlInterestRateIndexValueDate(IndexON,D381)</f>
        <v>43098</v>
      </c>
      <c r="F381" s="156">
        <f>IFERROR(_xll.qlIndexFixing(IndexON,D381,TRUE,_xll.ohTrigger(RecalcTrigger,TriggerON)),NA())</f>
        <v>7.4298636114689121E-4</v>
      </c>
      <c r="H381" s="42">
        <f>_xll.qlCalendarAdvance(Calendar,$H380,B381,"f",FALSE)</f>
        <v>43098</v>
      </c>
      <c r="I381" s="140">
        <f>_xll.qlInterestRateIndexValueDate(Index1M,$H381)</f>
        <v>43098</v>
      </c>
      <c r="J381" s="145">
        <f>IFERROR(_xll.qlIndexFixing(Index1M,$H381,TRUE,_xll.ohTrigger(RecalcTrigger,Trigger1M)),NA())</f>
        <v>1.7206837881270675E-3</v>
      </c>
      <c r="K381" s="44">
        <f>IFERROR(_xll.qlIndexFixing(Index3M,H381,TRUE,_xll.ohTrigger(RecalcTrigger,Trigger3M)),NA())</f>
        <v>2.6088673976463195E-3</v>
      </c>
      <c r="L381" s="44">
        <f>IFERROR(_xll.qlIndexFixing(Index6M,$H381,TRUE,_xll.ohTrigger(RecalcTrigger,Trigger6M)),NA())</f>
        <v>4.1283790668047229E-3</v>
      </c>
      <c r="M381" s="146">
        <f>IFERROR(_xll.qlIndexFixing(Index1Y,$H381,TRUE,_xll.ohTrigger(RecalcTrigger,Trigger1Y)),NA())</f>
        <v>5.7405962351881126E-3</v>
      </c>
      <c r="N381" s="145">
        <f>IFERROR(_xll.qlIndexFixing(ONIndex1M,I381,TRUE,_xll.ohTrigger(RecalcTrigger,Trigger1M)),NA())</f>
        <v>1.7050307324925629E-3</v>
      </c>
      <c r="O381" s="44">
        <f>IFERROR(_xll.qlIndexFixing(ONIndex3M,I381,TRUE,_xll.ohTrigger(RecalcTrigger,Trigger3M)),NA())</f>
        <v>2.5879725457608749E-3</v>
      </c>
      <c r="P381" s="44">
        <f>IFERROR(_xll.qlIndexFixing(ONIndex6M,I381,TRUE,_xll.ohTrigger(RecalcTrigger,Trigger6M)),NA())</f>
        <v>3.6359156036241957E-3</v>
      </c>
      <c r="Q381" s="146">
        <f>IFERROR(_xll.qlIndexFixing(ONIndex1Y,I381,TRUE,_xll.ohTrigger(RecalcTrigger,Trigger1Y)),NA())</f>
        <v>6.5032119634064744E-3</v>
      </c>
    </row>
    <row r="382" spans="2:17" x14ac:dyDescent="0.2">
      <c r="B382" s="39" t="s">
        <v>17</v>
      </c>
      <c r="D382" s="42">
        <f>_xll.qlCalendarAdvance(Calendar,$D381,B382,"f",FALSE)</f>
        <v>43102</v>
      </c>
      <c r="E382" s="140">
        <f>_xll.qlInterestRateIndexValueDate(IndexON,D382)</f>
        <v>43102</v>
      </c>
      <c r="F382" s="156">
        <f>IFERROR(_xll.qlIndexFixing(IndexON,D382,TRUE,_xll.ohTrigger(RecalcTrigger,TriggerON)),NA())</f>
        <v>7.4343442247104541E-4</v>
      </c>
      <c r="H382" s="42">
        <f>_xll.qlCalendarAdvance(Calendar,$H381,B382,"f",FALSE)</f>
        <v>43102</v>
      </c>
      <c r="I382" s="140">
        <f>_xll.qlInterestRateIndexValueDate(Index1M,$H382)</f>
        <v>43102</v>
      </c>
      <c r="J382" s="145">
        <f>IFERROR(_xll.qlIndexFixing(Index1M,$H382,TRUE,_xll.ohTrigger(RecalcTrigger,Trigger1M)),NA())</f>
        <v>1.7239118144386824E-3</v>
      </c>
      <c r="K382" s="44">
        <f>IFERROR(_xll.qlIndexFixing(Index3M,H382,TRUE,_xll.ohTrigger(RecalcTrigger,Trigger3M)),NA())</f>
        <v>2.6115029918667848E-3</v>
      </c>
      <c r="L382" s="44">
        <f>IFERROR(_xll.qlIndexFixing(Index6M,$H382,TRUE,_xll.ohTrigger(RecalcTrigger,Trigger6M)),NA())</f>
        <v>4.1441338912946947E-3</v>
      </c>
      <c r="M382" s="146">
        <f>IFERROR(_xll.qlIndexFixing(Index1Y,$H382,TRUE,_xll.ohTrigger(RecalcTrigger,Trigger1Y)),NA())</f>
        <v>5.7260981654974064E-3</v>
      </c>
      <c r="N382" s="145">
        <f>IFERROR(_xll.qlIndexFixing(ONIndex1M,I382,TRUE,_xll.ohTrigger(RecalcTrigger,Trigger1M)),NA())</f>
        <v>1.7076542853156074E-3</v>
      </c>
      <c r="O382" s="44">
        <f>IFERROR(_xll.qlIndexFixing(ONIndex3M,I382,TRUE,_xll.ohTrigger(RecalcTrigger,Trigger3M)),NA())</f>
        <v>2.5885180148876863E-3</v>
      </c>
      <c r="P382" s="44">
        <f>IFERROR(_xll.qlIndexFixing(ONIndex6M,I382,TRUE,_xll.ohTrigger(RecalcTrigger,Trigger6M)),NA())</f>
        <v>3.6514328218417713E-3</v>
      </c>
      <c r="Q382" s="146">
        <f>IFERROR(_xll.qlIndexFixing(ONIndex1Y,I382,TRUE,_xll.ohTrigger(RecalcTrigger,Trigger1Y)),NA())</f>
        <v>6.5545628020846625E-3</v>
      </c>
    </row>
    <row r="383" spans="2:17" x14ac:dyDescent="0.2">
      <c r="B383" s="39" t="s">
        <v>17</v>
      </c>
      <c r="D383" s="42">
        <f>_xll.qlCalendarAdvance(Calendar,$D382,B383,"f",FALSE)</f>
        <v>43103</v>
      </c>
      <c r="E383" s="140">
        <f>_xll.qlInterestRateIndexValueDate(IndexON,D383)</f>
        <v>43103</v>
      </c>
      <c r="F383" s="156">
        <f>IFERROR(_xll.qlIndexFixing(IndexON,D383,TRUE,_xll.ohTrigger(RecalcTrigger,TriggerON)),NA())</f>
        <v>7.4362390681148582E-4</v>
      </c>
      <c r="H383" s="42">
        <f>_xll.qlCalendarAdvance(Calendar,$H382,B383,"f",FALSE)</f>
        <v>43103</v>
      </c>
      <c r="I383" s="140">
        <f>_xll.qlInterestRateIndexValueDate(Index1M,$H383)</f>
        <v>43103</v>
      </c>
      <c r="J383" s="145">
        <f>IFERROR(_xll.qlIndexFixing(Index1M,$H383,TRUE,_xll.ohTrigger(RecalcTrigger,Trigger1M)),NA())</f>
        <v>1.7261029940387944E-3</v>
      </c>
      <c r="K383" s="44">
        <f>IFERROR(_xll.qlIndexFixing(Index3M,H383,TRUE,_xll.ohTrigger(RecalcTrigger,Trigger3M)),NA())</f>
        <v>2.6117398584845448E-3</v>
      </c>
      <c r="L383" s="44">
        <f>IFERROR(_xll.qlIndexFixing(Index6M,$H383,TRUE,_xll.ohTrigger(RecalcTrigger,Trigger6M)),NA())</f>
        <v>4.148415511454783E-3</v>
      </c>
      <c r="M383" s="146">
        <f>IFERROR(_xll.qlIndexFixing(Index1Y,$H383,TRUE,_xll.ohTrigger(RecalcTrigger,Trigger1Y)),NA())</f>
        <v>5.7209063495038404E-3</v>
      </c>
      <c r="N383" s="145">
        <f>IFERROR(_xll.qlIndexFixing(ONIndex1M,I383,TRUE,_xll.ohTrigger(RecalcTrigger,Trigger1M)),NA())</f>
        <v>1.7087121699377317E-3</v>
      </c>
      <c r="O383" s="44">
        <f>IFERROR(_xll.qlIndexFixing(ONIndex3M,I383,TRUE,_xll.ohTrigger(RecalcTrigger,Trigger3M)),NA())</f>
        <v>2.5887641099742176E-3</v>
      </c>
      <c r="P383" s="44">
        <f>IFERROR(_xll.qlIndexFixing(ONIndex6M,I383,TRUE,_xll.ohTrigger(RecalcTrigger,Trigger6M)),NA())</f>
        <v>3.6583717359783829E-3</v>
      </c>
      <c r="Q383" s="146">
        <f>IFERROR(_xll.qlIndexFixing(ONIndex1Y,I383,TRUE,_xll.ohTrigger(RecalcTrigger,Trigger1Y)),NA())</f>
        <v>6.5852195374838107E-3</v>
      </c>
    </row>
    <row r="384" spans="2:17" x14ac:dyDescent="0.2">
      <c r="B384" s="39" t="s">
        <v>17</v>
      </c>
      <c r="D384" s="42">
        <f>_xll.qlCalendarAdvance(Calendar,$D383,B384,"f",FALSE)</f>
        <v>43104</v>
      </c>
      <c r="E384" s="140">
        <f>_xll.qlInterestRateIndexValueDate(IndexON,D384)</f>
        <v>43104</v>
      </c>
      <c r="F384" s="156">
        <f>IFERROR(_xll.qlIndexFixing(IndexON,D384,TRUE,_xll.ohTrigger(RecalcTrigger,TriggerON)),NA())</f>
        <v>7.438180673602357E-4</v>
      </c>
      <c r="H384" s="42">
        <f>_xll.qlCalendarAdvance(Calendar,$H383,B384,"f",FALSE)</f>
        <v>43104</v>
      </c>
      <c r="I384" s="140">
        <f>_xll.qlInterestRateIndexValueDate(Index1M,$H384)</f>
        <v>43104</v>
      </c>
      <c r="J384" s="145">
        <f>IFERROR(_xll.qlIndexFixing(Index1M,$H384,TRUE,_xll.ohTrigger(RecalcTrigger,Trigger1M)),NA())</f>
        <v>1.726638374201922E-3</v>
      </c>
      <c r="K384" s="44">
        <f>IFERROR(_xll.qlIndexFixing(Index3M,H384,TRUE,_xll.ohTrigger(RecalcTrigger,Trigger3M)),NA())</f>
        <v>2.6123221370207101E-3</v>
      </c>
      <c r="L384" s="44">
        <f>IFERROR(_xll.qlIndexFixing(Index6M,$H384,TRUE,_xll.ohTrigger(RecalcTrigger,Trigger6M)),NA())</f>
        <v>4.1526631293104608E-3</v>
      </c>
      <c r="M384" s="146">
        <f>IFERROR(_xll.qlIndexFixing(Index1Y,$H384,TRUE,_xll.ohTrigger(RecalcTrigger,Trigger1Y)),NA())</f>
        <v>5.7156355532343994E-3</v>
      </c>
      <c r="N384" s="145">
        <f>IFERROR(_xll.qlIndexFixing(ONIndex1M,I384,TRUE,_xll.ohTrigger(RecalcTrigger,Trigger1M)),NA())</f>
        <v>1.7097718968228648E-3</v>
      </c>
      <c r="O384" s="44">
        <f>IFERROR(_xll.qlIndexFixing(ONIndex3M,I384,TRUE,_xll.ohTrigger(RecalcTrigger,Trigger3M)),NA())</f>
        <v>2.5890186539734295E-3</v>
      </c>
      <c r="P384" s="44">
        <f>IFERROR(_xll.qlIndexFixing(ONIndex6M,I384,TRUE,_xll.ohTrigger(RecalcTrigger,Trigger6M)),NA())</f>
        <v>3.6656657980782548E-3</v>
      </c>
      <c r="Q384" s="146">
        <f>IFERROR(_xll.qlIndexFixing(ONIndex1Y,I384,TRUE,_xll.ohTrigger(RecalcTrigger,Trigger1Y)),NA())</f>
        <v>6.620899716039963E-3</v>
      </c>
    </row>
    <row r="385" spans="2:17" x14ac:dyDescent="0.2">
      <c r="B385" s="39" t="s">
        <v>17</v>
      </c>
      <c r="D385" s="42">
        <f>_xll.qlCalendarAdvance(Calendar,$D384,B385,"f",FALSE)</f>
        <v>43105</v>
      </c>
      <c r="E385" s="140">
        <f>_xll.qlInterestRateIndexValueDate(IndexON,D385)</f>
        <v>43105</v>
      </c>
      <c r="F385" s="156">
        <f>IFERROR(_xll.qlIndexFixing(IndexON,D385,TRUE,_xll.ohTrigger(RecalcTrigger,TriggerON)),NA())</f>
        <v>7.4422349322126702E-4</v>
      </c>
      <c r="H385" s="42">
        <f>_xll.qlCalendarAdvance(Calendar,$H384,B385,"f",FALSE)</f>
        <v>43105</v>
      </c>
      <c r="I385" s="140">
        <f>_xll.qlInterestRateIndexValueDate(Index1M,$H385)</f>
        <v>43105</v>
      </c>
      <c r="J385" s="145">
        <f>IFERROR(_xll.qlIndexFixing(Index1M,$H385,TRUE,_xll.ohTrigger(RecalcTrigger,Trigger1M)),NA())</f>
        <v>1.7271743635024592E-3</v>
      </c>
      <c r="K385" s="44">
        <f>IFERROR(_xll.qlIndexFixing(Index3M,H385,TRUE,_xll.ohTrigger(RecalcTrigger,Trigger3M)),NA())</f>
        <v>2.6129059317373774E-3</v>
      </c>
      <c r="L385" s="44">
        <f>IFERROR(_xll.qlIndexFixing(Index6M,$H385,TRUE,_xll.ohTrigger(RecalcTrigger,Trigger6M)),NA())</f>
        <v>4.1568745665029284E-3</v>
      </c>
      <c r="M385" s="146">
        <f>IFERROR(_xll.qlIndexFixing(Index1Y,$H385,TRUE,_xll.ohTrigger(RecalcTrigger,Trigger1Y)),NA())</f>
        <v>5.70478949284744E-3</v>
      </c>
      <c r="N385" s="145">
        <f>IFERROR(_xll.qlIndexFixing(ONIndex1M,I385,TRUE,_xll.ohTrigger(RecalcTrigger,Trigger1M)),NA())</f>
        <v>1.71190552099502E-3</v>
      </c>
      <c r="O385" s="44">
        <f>IFERROR(_xll.qlIndexFixing(ONIndex3M,I385,TRUE,_xll.ohTrigger(RecalcTrigger,Trigger3M)),NA())</f>
        <v>2.5895742772604389E-3</v>
      </c>
      <c r="P385" s="44">
        <f>IFERROR(_xll.qlIndexFixing(ONIndex6M,I385,TRUE,_xll.ohTrigger(RecalcTrigger,Trigger6M)),NA())</f>
        <v>3.6808847132618898E-3</v>
      </c>
      <c r="Q385" s="146">
        <f>IFERROR(_xll.qlIndexFixing(ONIndex1Y,I385,TRUE,_xll.ohTrigger(RecalcTrigger,Trigger1Y)),NA())</f>
        <v>6.700368611309849E-3</v>
      </c>
    </row>
    <row r="386" spans="2:17" x14ac:dyDescent="0.2">
      <c r="B386" s="39" t="s">
        <v>17</v>
      </c>
      <c r="D386" s="42">
        <f>_xll.qlCalendarAdvance(Calendar,$D385,B386,"f",FALSE)</f>
        <v>43108</v>
      </c>
      <c r="E386" s="140">
        <f>_xll.qlInterestRateIndexValueDate(IndexON,D386)</f>
        <v>43108</v>
      </c>
      <c r="F386" s="156">
        <f>IFERROR(_xll.qlIndexFixing(IndexON,D386,TRUE,_xll.ohTrigger(RecalcTrigger,TriggerON)),NA())</f>
        <v>7.4464147147623727E-4</v>
      </c>
      <c r="H386" s="42">
        <f>_xll.qlCalendarAdvance(Calendar,$H385,B386,"f",FALSE)</f>
        <v>43108</v>
      </c>
      <c r="I386" s="140">
        <f>_xll.qlInterestRateIndexValueDate(Index1M,$H386)</f>
        <v>43108</v>
      </c>
      <c r="J386" s="145">
        <f>IFERROR(_xll.qlIndexFixing(Index1M,$H386,TRUE,_xll.ohTrigger(RecalcTrigger,Trigger1M)),NA())</f>
        <v>1.7304534969071973E-3</v>
      </c>
      <c r="K386" s="44">
        <f>IFERROR(_xll.qlIndexFixing(Index3M,H386,TRUE,_xll.ohTrigger(RecalcTrigger,Trigger3M)),NA())</f>
        <v>2.6149892692757539E-3</v>
      </c>
      <c r="L386" s="44">
        <f>IFERROR(_xll.qlIndexFixing(Index6M,$H386,TRUE,_xll.ohTrigger(RecalcTrigger,Trigger6M)),NA())</f>
        <v>4.1707601061595897E-3</v>
      </c>
      <c r="M386" s="146">
        <f>IFERROR(_xll.qlIndexFixing(Index1Y,$H386,TRUE,_xll.ohTrigger(RecalcTrigger,Trigger1Y)),NA())</f>
        <v>5.6935610321604546E-3</v>
      </c>
      <c r="N386" s="145">
        <f>IFERROR(_xll.qlIndexFixing(ONIndex1M,I386,TRUE,_xll.ohTrigger(RecalcTrigger,Trigger1M)),NA())</f>
        <v>1.7140292281281333E-3</v>
      </c>
      <c r="O386" s="44">
        <f>IFERROR(_xll.qlIndexFixing(ONIndex3M,I386,TRUE,_xll.ohTrigger(RecalcTrigger,Trigger3M)),NA())</f>
        <v>2.590121319421268E-3</v>
      </c>
      <c r="P386" s="44">
        <f>IFERROR(_xll.qlIndexFixing(ONIndex6M,I386,TRUE,_xll.ohTrigger(RecalcTrigger,Trigger6M)),NA())</f>
        <v>3.6959673318615049E-3</v>
      </c>
      <c r="Q386" s="146">
        <f>IFERROR(_xll.qlIndexFixing(ONIndex1Y,I386,TRUE,_xll.ohTrigger(RecalcTrigger,Trigger1Y)),NA())</f>
        <v>6.7778445362287609E-3</v>
      </c>
    </row>
    <row r="387" spans="2:17" x14ac:dyDescent="0.2">
      <c r="B387" s="39" t="s">
        <v>17</v>
      </c>
      <c r="D387" s="42">
        <f>_xll.qlCalendarAdvance(Calendar,$D386,B387,"f",FALSE)</f>
        <v>43109</v>
      </c>
      <c r="E387" s="140">
        <f>_xll.qlInterestRateIndexValueDate(IndexON,D387)</f>
        <v>43109</v>
      </c>
      <c r="F387" s="156">
        <f>IFERROR(_xll.qlIndexFixing(IndexON,D387,TRUE,_xll.ohTrigger(RecalcTrigger,TriggerON)),NA())</f>
        <v>7.4485901298548818E-4</v>
      </c>
      <c r="H387" s="42">
        <f>_xll.qlCalendarAdvance(Calendar,$H386,B387,"f",FALSE)</f>
        <v>43109</v>
      </c>
      <c r="I387" s="140">
        <f>_xll.qlInterestRateIndexValueDate(Index1M,$H387)</f>
        <v>43109</v>
      </c>
      <c r="J387" s="145">
        <f>IFERROR(_xll.qlIndexFixing(Index1M,$H387,TRUE,_xll.ohTrigger(RecalcTrigger,Trigger1M)),NA())</f>
        <v>1.7315502267894844E-3</v>
      </c>
      <c r="K387" s="44">
        <f>IFERROR(_xll.qlIndexFixing(Index3M,H387,TRUE,_xll.ohTrigger(RecalcTrigger,Trigger3M)),NA())</f>
        <v>2.6152470214542887E-3</v>
      </c>
      <c r="L387" s="44">
        <f>IFERROR(_xll.qlIndexFixing(Index6M,$H387,TRUE,_xll.ohTrigger(RecalcTrigger,Trigger6M)),NA())</f>
        <v>4.1733410116665945E-3</v>
      </c>
      <c r="M387" s="146">
        <f>IFERROR(_xll.qlIndexFixing(Index1Y,$H387,TRUE,_xll.ohTrigger(RecalcTrigger,Trigger1Y)),NA())</f>
        <v>5.6877891029332162E-3</v>
      </c>
      <c r="N387" s="145">
        <f>IFERROR(_xll.qlIndexFixing(ONIndex1M,I387,TRUE,_xll.ohTrigger(RecalcTrigger,Trigger1M)),NA())</f>
        <v>1.7150981668956344E-3</v>
      </c>
      <c r="O387" s="44">
        <f>IFERROR(_xll.qlIndexFixing(ONIndex3M,I387,TRUE,_xll.ohTrigger(RecalcTrigger,Trigger3M)),NA())</f>
        <v>2.5904181081459754E-3</v>
      </c>
      <c r="P387" s="44">
        <f>IFERROR(_xll.qlIndexFixing(ONIndex6M,I387,TRUE,_xll.ohTrigger(RecalcTrigger,Trigger6M)),NA())</f>
        <v>3.7034633859311938E-3</v>
      </c>
      <c r="Q387" s="146">
        <f>IFERROR(_xll.qlIndexFixing(ONIndex1Y,I387,TRUE,_xll.ohTrigger(RecalcTrigger,Trigger1Y)),NA())</f>
        <v>6.815283878610634E-3</v>
      </c>
    </row>
    <row r="388" spans="2:17" x14ac:dyDescent="0.2">
      <c r="B388" s="39" t="s">
        <v>17</v>
      </c>
      <c r="D388" s="42">
        <f>_xll.qlCalendarAdvance(Calendar,$D387,B388,"f",FALSE)</f>
        <v>43110</v>
      </c>
      <c r="E388" s="140">
        <f>_xll.qlInterestRateIndexValueDate(IndexON,D388)</f>
        <v>43110</v>
      </c>
      <c r="F388" s="156">
        <f>IFERROR(_xll.qlIndexFixing(IndexON,D388,TRUE,_xll.ohTrigger(RecalcTrigger,TriggerON)),NA())</f>
        <v>7.4508123062200227E-4</v>
      </c>
      <c r="H388" s="42">
        <f>_xll.qlCalendarAdvance(Calendar,$H387,B388,"f",FALSE)</f>
        <v>43110</v>
      </c>
      <c r="I388" s="140">
        <f>_xll.qlInterestRateIndexValueDate(Index1M,$H388)</f>
        <v>43110</v>
      </c>
      <c r="J388" s="145">
        <f>IFERROR(_xll.qlIndexFixing(Index1M,$H388,TRUE,_xll.ohTrigger(RecalcTrigger,Trigger1M)),NA())</f>
        <v>1.7337672769197688E-3</v>
      </c>
      <c r="K388" s="44">
        <f>IFERROR(_xll.qlIndexFixing(Index3M,H388,TRUE,_xll.ohTrigger(RecalcTrigger,Trigger3M)),NA())</f>
        <v>2.6158314588553555E-3</v>
      </c>
      <c r="L388" s="44">
        <f>IFERROR(_xll.qlIndexFixing(Index6M,$H388,TRUE,_xll.ohTrigger(RecalcTrigger,Trigger6M)),NA())</f>
        <v>4.1773637184053048E-3</v>
      </c>
      <c r="M388" s="146">
        <f>IFERROR(_xll.qlIndexFixing(Index1Y,$H388,TRUE,_xll.ohTrigger(RecalcTrigger,Trigger1Y)),NA())</f>
        <v>5.6819203721980571E-3</v>
      </c>
      <c r="N388" s="145">
        <f>IFERROR(_xll.qlIndexFixing(ONIndex1M,I388,TRUE,_xll.ohTrigger(RecalcTrigger,Trigger1M)),NA())</f>
        <v>1.7161689478450981E-3</v>
      </c>
      <c r="O388" s="44">
        <f>IFERROR(_xll.qlIndexFixing(ONIndex3M,I388,TRUE,_xll.ohTrigger(RecalcTrigger,Trigger3M)),NA())</f>
        <v>2.5907233457023171E-3</v>
      </c>
      <c r="P388" s="44">
        <f>IFERROR(_xll.qlIndexFixing(ONIndex6M,I388,TRUE,_xll.ohTrigger(RecalcTrigger,Trigger6M)),NA())</f>
        <v>3.7109211509012141E-3</v>
      </c>
      <c r="Q388" s="146">
        <f>IFERROR(_xll.qlIndexFixing(ONIndex1Y,I388,TRUE,_xll.ohTrigger(RecalcTrigger,Trigger1Y)),NA())</f>
        <v>6.8519071501871309E-3</v>
      </c>
    </row>
    <row r="389" spans="2:17" x14ac:dyDescent="0.2">
      <c r="B389" s="39" t="s">
        <v>17</v>
      </c>
      <c r="D389" s="42">
        <f>_xll.qlCalendarAdvance(Calendar,$D388,B389,"f",FALSE)</f>
        <v>43111</v>
      </c>
      <c r="E389" s="140">
        <f>_xll.qlInterestRateIndexValueDate(IndexON,D389)</f>
        <v>43111</v>
      </c>
      <c r="F389" s="156">
        <f>IFERROR(_xll.qlIndexFixing(IndexON,D389,TRUE,_xll.ohTrigger(RecalcTrigger,TriggerON)),NA())</f>
        <v>7.4530812446682582E-4</v>
      </c>
      <c r="H389" s="42">
        <f>_xll.qlCalendarAdvance(Calendar,$H388,B389,"f",FALSE)</f>
        <v>43111</v>
      </c>
      <c r="I389" s="140">
        <f>_xll.qlInterestRateIndexValueDate(Index1M,$H389)</f>
        <v>43111</v>
      </c>
      <c r="J389" s="145">
        <f>IFERROR(_xll.qlIndexFixing(Index1M,$H389,TRUE,_xll.ohTrigger(RecalcTrigger,Trigger1M)),NA())</f>
        <v>1.7343090702698002E-3</v>
      </c>
      <c r="K389" s="44">
        <f>IFERROR(_xll.qlIndexFixing(Index3M,H389,TRUE,_xll.ohTrigger(RecalcTrigger,Trigger3M)),NA())</f>
        <v>2.6164146371484196E-3</v>
      </c>
      <c r="L389" s="44">
        <f>IFERROR(_xll.qlIndexFixing(Index6M,$H389,TRUE,_xll.ohTrigger(RecalcTrigger,Trigger6M)),NA())</f>
        <v>4.1813493948193578E-3</v>
      </c>
      <c r="M389" s="146">
        <f>IFERROR(_xll.qlIndexFixing(Index1Y,$H389,TRUE,_xll.ohTrigger(RecalcTrigger,Trigger1Y)),NA())</f>
        <v>5.6759572330289387E-3</v>
      </c>
      <c r="N389" s="145">
        <f>IFERROR(_xll.qlIndexFixing(ONIndex1M,I389,TRUE,_xll.ohTrigger(RecalcTrigger,Trigger1M)),NA())</f>
        <v>1.7172415712196631E-3</v>
      </c>
      <c r="O389" s="44">
        <f>IFERROR(_xll.qlIndexFixing(ONIndex3M,I389,TRUE,_xll.ohTrigger(RecalcTrigger,Trigger3M)),NA())</f>
        <v>2.591037032333432E-3</v>
      </c>
      <c r="P389" s="44">
        <f>IFERROR(_xll.qlIndexFixing(ONIndex6M,I389,TRUE,_xll.ohTrigger(RecalcTrigger,Trigger6M)),NA())</f>
        <v>3.7183406269336583E-3</v>
      </c>
      <c r="Q389" s="146">
        <f>IFERROR(_xll.qlIndexFixing(ONIndex1Y,I389,TRUE,_xll.ohTrigger(RecalcTrigger,Trigger1Y)),NA())</f>
        <v>6.8877143506340666E-3</v>
      </c>
    </row>
    <row r="390" spans="2:17" x14ac:dyDescent="0.2">
      <c r="B390" s="39" t="s">
        <v>17</v>
      </c>
      <c r="D390" s="42">
        <f>_xll.qlCalendarAdvance(Calendar,$D389,B390,"f",FALSE)</f>
        <v>43112</v>
      </c>
      <c r="E390" s="140">
        <f>_xll.qlInterestRateIndexValueDate(IndexON,D390)</f>
        <v>43112</v>
      </c>
      <c r="F390" s="156">
        <f>IFERROR(_xll.qlIndexFixing(IndexON,D390,TRUE,_xll.ohTrigger(RecalcTrigger,TriggerON)),NA())</f>
        <v>7.4577902326862977E-4</v>
      </c>
      <c r="H390" s="42">
        <f>_xll.qlCalendarAdvance(Calendar,$H389,B390,"f",FALSE)</f>
        <v>43112</v>
      </c>
      <c r="I390" s="140">
        <f>_xll.qlInterestRateIndexValueDate(Index1M,$H390)</f>
        <v>43112</v>
      </c>
      <c r="J390" s="145">
        <f>IFERROR(_xll.qlIndexFixing(Index1M,$H390,TRUE,_xll.ohTrigger(RecalcTrigger,Trigger1M)),NA())</f>
        <v>1.7348514726758532E-3</v>
      </c>
      <c r="K390" s="44">
        <f>IFERROR(_xll.qlIndexFixing(Index3M,H390,TRUE,_xll.ohTrigger(RecalcTrigger,Trigger3M)),NA())</f>
        <v>2.6169960937852464E-3</v>
      </c>
      <c r="L390" s="44">
        <f>IFERROR(_xll.qlIndexFixing(Index6M,$H390,TRUE,_xll.ohTrigger(RecalcTrigger,Trigger6M)),NA())</f>
        <v>4.1852983066626428E-3</v>
      </c>
      <c r="M390" s="146">
        <f>IFERROR(_xll.qlIndexFixing(Index1Y,$H390,TRUE,_xll.ohTrigger(RecalcTrigger,Trigger1Y)),NA())</f>
        <v>5.6647274538632981E-3</v>
      </c>
      <c r="N390" s="145">
        <f>IFERROR(_xll.qlIndexFixing(ONIndex1M,I390,TRUE,_xll.ohTrigger(RecalcTrigger,Trigger1M)),NA())</f>
        <v>1.7194010586378077E-3</v>
      </c>
      <c r="O390" s="44">
        <f>IFERROR(_xll.qlIndexFixing(ONIndex3M,I390,TRUE,_xll.ohTrigger(RecalcTrigger,Trigger3M)),NA())</f>
        <v>2.5917109709254023E-3</v>
      </c>
      <c r="P390" s="44">
        <f>IFERROR(_xll.qlIndexFixing(ONIndex6M,I390,TRUE,_xll.ohTrigger(RecalcTrigger,Trigger6M)),NA())</f>
        <v>3.7330901286506775E-3</v>
      </c>
      <c r="Q390" s="146">
        <f>IFERROR(_xll.qlIndexFixing(ONIndex1Y,I390,TRUE,_xll.ohTrigger(RecalcTrigger,Trigger1Y)),NA())</f>
        <v>6.9567411007146846E-3</v>
      </c>
    </row>
    <row r="391" spans="2:17" x14ac:dyDescent="0.2">
      <c r="B391" s="39" t="s">
        <v>17</v>
      </c>
      <c r="D391" s="42">
        <f>_xll.qlCalendarAdvance(Calendar,$D390,B391,"f",FALSE)</f>
        <v>43115</v>
      </c>
      <c r="E391" s="140">
        <f>_xll.qlInterestRateIndexValueDate(IndexON,D391)</f>
        <v>43115</v>
      </c>
      <c r="F391" s="156">
        <f>IFERROR(_xll.qlIndexFixing(IndexON,D391,TRUE,_xll.ohTrigger(RecalcTrigger,TriggerON)),NA())</f>
        <v>7.4626246176712208E-4</v>
      </c>
      <c r="H391" s="42">
        <f>_xll.qlCalendarAdvance(Calendar,$H390,B391,"f",FALSE)</f>
        <v>43115</v>
      </c>
      <c r="I391" s="140">
        <f>_xll.qlInterestRateIndexValueDate(Index1M,$H391)</f>
        <v>43115</v>
      </c>
      <c r="J391" s="145">
        <f>IFERROR(_xll.qlIndexFixing(Index1M,$H391,TRUE,_xll.ohTrigger(RecalcTrigger,Trigger1M)),NA())</f>
        <v>1.7381693029371709E-3</v>
      </c>
      <c r="K391" s="44">
        <f>IFERROR(_xll.qlIndexFixing(Index3M,H391,TRUE,_xll.ohTrigger(RecalcTrigger,Trigger3M)),NA())</f>
        <v>2.6190180364061952E-3</v>
      </c>
      <c r="L391" s="44">
        <f>IFERROR(_xll.qlIndexFixing(Index6M,$H391,TRUE,_xll.ohTrigger(RecalcTrigger,Trigger6M)),NA())</f>
        <v>4.1982849792124022E-3</v>
      </c>
      <c r="M391" s="146">
        <f>IFERROR(_xll.qlIndexFixing(Index1Y,$H391,TRUE,_xll.ohTrigger(RecalcTrigger,Trigger1Y)),NA())</f>
        <v>5.6512084524127371E-3</v>
      </c>
      <c r="N391" s="145">
        <f>IFERROR(_xll.qlIndexFixing(ONIndex1M,I391,TRUE,_xll.ohTrigger(RecalcTrigger,Trigger1M)),NA())</f>
        <v>1.7215504882395205E-3</v>
      </c>
      <c r="O391" s="44">
        <f>IFERROR(_xll.qlIndexFixing(ONIndex3M,I391,TRUE,_xll.ohTrigger(RecalcTrigger,Trigger3M)),NA())</f>
        <v>2.5923762678226048E-3</v>
      </c>
      <c r="P391" s="44">
        <f>IFERROR(_xll.qlIndexFixing(ONIndex6M,I391,TRUE,_xll.ohTrigger(RecalcTrigger,Trigger6M)),NA())</f>
        <v>3.7476356402288413E-3</v>
      </c>
      <c r="Q391" s="146">
        <f>IFERROR(_xll.qlIndexFixing(ONIndex1Y,I391,TRUE,_xll.ohTrigger(RecalcTrigger,Trigger1Y)),NA())</f>
        <v>7.0227824371549286E-3</v>
      </c>
    </row>
    <row r="392" spans="2:17" x14ac:dyDescent="0.2">
      <c r="B392" s="39" t="s">
        <v>17</v>
      </c>
      <c r="D392" s="42">
        <f>_xll.qlCalendarAdvance(Calendar,$D391,B392,"f",FALSE)</f>
        <v>43116</v>
      </c>
      <c r="E392" s="140">
        <f>_xll.qlInterestRateIndexValueDate(IndexON,D392)</f>
        <v>43116</v>
      </c>
      <c r="F392" s="156">
        <f>IFERROR(_xll.qlIndexFixing(IndexON,D392,TRUE,_xll.ohTrigger(RecalcTrigger,TriggerON)),NA())</f>
        <v>7.4651273665349294E-4</v>
      </c>
      <c r="H392" s="42">
        <f>_xll.qlCalendarAdvance(Calendar,$H391,B392,"f",FALSE)</f>
        <v>43116</v>
      </c>
      <c r="I392" s="140">
        <f>_xll.qlInterestRateIndexValueDate(Index1M,$H392)</f>
        <v>43116</v>
      </c>
      <c r="J392" s="145">
        <f>IFERROR(_xll.qlIndexFixing(Index1M,$H392,TRUE,_xll.ohTrigger(RecalcTrigger,Trigger1M)),NA())</f>
        <v>1.7392789317768797E-3</v>
      </c>
      <c r="K392" s="44">
        <f>IFERROR(_xll.qlIndexFixing(Index3M,H392,TRUE,_xll.ohTrigger(RecalcTrigger,Trigger3M)),NA())</f>
        <v>2.6192954527703735E-3</v>
      </c>
      <c r="L392" s="44">
        <f>IFERROR(_xll.qlIndexFixing(Index6M,$H392,TRUE,_xll.ohTrigger(RecalcTrigger,Trigger6M)),NA())</f>
        <v>4.2007316235751473E-3</v>
      </c>
      <c r="M392" s="146">
        <f>IFERROR(_xll.qlIndexFixing(Index1Y,$H392,TRUE,_xll.ohTrigger(RecalcTrigger,Trigger1Y)),NA())</f>
        <v>5.6448091660721289E-3</v>
      </c>
      <c r="N392" s="145">
        <f>IFERROR(_xll.qlIndexFixing(ONIndex1M,I392,TRUE,_xll.ohTrigger(RecalcTrigger,Trigger1M)),NA())</f>
        <v>1.722632323334361E-3</v>
      </c>
      <c r="O392" s="44">
        <f>IFERROR(_xll.qlIndexFixing(ONIndex3M,I392,TRUE,_xll.ohTrigger(RecalcTrigger,Trigger3M)),NA())</f>
        <v>2.5927321990171226E-3</v>
      </c>
      <c r="P392" s="44">
        <f>IFERROR(_xll.qlIndexFixing(ONIndex6M,I392,TRUE,_xll.ohTrigger(RecalcTrigger,Trigger6M)),NA())</f>
        <v>3.7548636708439886E-3</v>
      </c>
      <c r="Q392" s="146">
        <f>IFERROR(_xll.qlIndexFixing(ONIndex1Y,I392,TRUE,_xll.ohTrigger(RecalcTrigger,Trigger1Y)),NA())</f>
        <v>7.0545092787932528E-3</v>
      </c>
    </row>
    <row r="393" spans="2:17" x14ac:dyDescent="0.2">
      <c r="B393" s="39" t="s">
        <v>17</v>
      </c>
      <c r="D393" s="42">
        <f>_xll.qlCalendarAdvance(Calendar,$D392,B393,"f",FALSE)</f>
        <v>43117</v>
      </c>
      <c r="E393" s="140">
        <f>_xll.qlInterestRateIndexValueDate(IndexON,D393)</f>
        <v>43117</v>
      </c>
      <c r="F393" s="156">
        <f>IFERROR(_xll.qlIndexFixing(IndexON,D393,TRUE,_xll.ohTrigger(RecalcTrigger,TriggerON)),NA())</f>
        <v>7.467676875860807E-4</v>
      </c>
      <c r="H393" s="42">
        <f>_xll.qlCalendarAdvance(Calendar,$H392,B393,"f",FALSE)</f>
        <v>43117</v>
      </c>
      <c r="I393" s="140">
        <f>_xll.qlInterestRateIndexValueDate(Index1M,$H393)</f>
        <v>43117</v>
      </c>
      <c r="J393" s="145">
        <f>IFERROR(_xll.qlIndexFixing(Index1M,$H393,TRUE,_xll.ohTrigger(RecalcTrigger,Trigger1M)),NA())</f>
        <v>1.7415218536709354E-3</v>
      </c>
      <c r="K393" s="44">
        <f>IFERROR(_xll.qlIndexFixing(Index3M,H393,TRUE,_xll.ohTrigger(RecalcTrigger,Trigger3M)),NA())</f>
        <v>2.6198613628772849E-3</v>
      </c>
      <c r="L393" s="44">
        <f>IFERROR(_xll.qlIndexFixing(Index6M,$H393,TRUE,_xll.ohTrigger(RecalcTrigger,Trigger6M)),NA())</f>
        <v>4.2045006990341274E-3</v>
      </c>
      <c r="M393" s="146">
        <f>IFERROR(_xll.qlIndexFixing(Index1Y,$H393,TRUE,_xll.ohTrigger(RecalcTrigger,Trigger1Y)),NA())</f>
        <v>5.6383298290432204E-3</v>
      </c>
      <c r="N393" s="145">
        <f>IFERROR(_xll.qlIndexFixing(ONIndex1M,I393,TRUE,_xll.ohTrigger(RecalcTrigger,Trigger1M)),NA())</f>
        <v>1.7237160007732566E-3</v>
      </c>
      <c r="O393" s="44">
        <f>IFERROR(_xll.qlIndexFixing(ONIndex3M,I393,TRUE,_xll.ohTrigger(RecalcTrigger,Trigger3M)),NA())</f>
        <v>2.5930965792053673E-3</v>
      </c>
      <c r="P393" s="44">
        <f>IFERROR(_xll.qlIndexFixing(ONIndex6M,I393,TRUE,_xll.ohTrigger(RecalcTrigger,Trigger6M)),NA())</f>
        <v>3.7620534125215599E-3</v>
      </c>
      <c r="Q393" s="146">
        <f>IFERROR(_xll.qlIndexFixing(ONIndex1Y,I393,TRUE,_xll.ohTrigger(RecalcTrigger,Trigger1Y)),NA())</f>
        <v>7.0854200480052754E-3</v>
      </c>
    </row>
    <row r="394" spans="2:17" x14ac:dyDescent="0.2">
      <c r="B394" s="39" t="s">
        <v>17</v>
      </c>
      <c r="D394" s="42">
        <f>_xll.qlCalendarAdvance(Calendar,$D393,B394,"f",FALSE)</f>
        <v>43118</v>
      </c>
      <c r="E394" s="140">
        <f>_xll.qlInterestRateIndexValueDate(IndexON,D394)</f>
        <v>43118</v>
      </c>
      <c r="F394" s="156">
        <f>IFERROR(_xll.qlIndexFixing(IndexON,D394,TRUE,_xll.ohTrigger(RecalcTrigger,TriggerON)),NA())</f>
        <v>7.470273148080242E-4</v>
      </c>
      <c r="H394" s="42">
        <f>_xll.qlCalendarAdvance(Calendar,$H393,B394,"f",FALSE)</f>
        <v>43118</v>
      </c>
      <c r="I394" s="140">
        <f>_xll.qlInterestRateIndexValueDate(Index1M,$H394)</f>
        <v>43118</v>
      </c>
      <c r="J394" s="145">
        <f>IFERROR(_xll.qlIndexFixing(Index1M,$H394,TRUE,_xll.ohTrigger(RecalcTrigger,Trigger1M)),NA())</f>
        <v>1.7420700596318742E-3</v>
      </c>
      <c r="K394" s="44">
        <f>IFERROR(_xll.qlIndexFixing(Index3M,H394,TRUE,_xll.ohTrigger(RecalcTrigger,Trigger3M)),NA())</f>
        <v>2.6204227760277471E-3</v>
      </c>
      <c r="L394" s="44">
        <f>IFERROR(_xll.qlIndexFixing(Index6M,$H394,TRUE,_xll.ohTrigger(RecalcTrigger,Trigger6M)),NA())</f>
        <v>4.2082346045361251E-3</v>
      </c>
      <c r="M394" s="146">
        <f>IFERROR(_xll.qlIndexFixing(Index1Y,$H394,TRUE,_xll.ohTrigger(RecalcTrigger,Trigger1Y)),NA())</f>
        <v>5.6317728341486184E-3</v>
      </c>
      <c r="N394" s="145">
        <f>IFERROR(_xll.qlIndexFixing(ONIndex1M,I394,TRUE,_xll.ohTrigger(RecalcTrigger,Trigger1M)),NA())</f>
        <v>1.7248015205562073E-3</v>
      </c>
      <c r="O394" s="44">
        <f>IFERROR(_xll.qlIndexFixing(ONIndex3M,I394,TRUE,_xll.ohTrigger(RecalcTrigger,Trigger3M)),NA())</f>
        <v>2.5934694083062926E-3</v>
      </c>
      <c r="P394" s="44">
        <f>IFERROR(_xll.qlIndexFixing(ONIndex6M,I394,TRUE,_xll.ohTrigger(RecalcTrigger,Trigger6M)),NA())</f>
        <v>3.7692048650994625E-3</v>
      </c>
      <c r="Q394" s="146">
        <f>IFERROR(_xll.qlIndexFixing(ONIndex1Y,I394,TRUE,_xll.ohTrigger(RecalcTrigger,Trigger1Y)),NA())</f>
        <v>7.1155147446289035E-3</v>
      </c>
    </row>
    <row r="395" spans="2:17" x14ac:dyDescent="0.2">
      <c r="B395" s="39" t="s">
        <v>17</v>
      </c>
      <c r="D395" s="42">
        <f>_xll.qlCalendarAdvance(Calendar,$D394,B395,"f",FALSE)</f>
        <v>43119</v>
      </c>
      <c r="E395" s="140">
        <f>_xll.qlInterestRateIndexValueDate(IndexON,D395)</f>
        <v>43119</v>
      </c>
      <c r="F395" s="156">
        <f>IFERROR(_xll.qlIndexFixing(IndexON,D395,TRUE,_xll.ohTrigger(RecalcTrigger,TriggerON)),NA())</f>
        <v>7.4756368752315627E-4</v>
      </c>
      <c r="H395" s="42">
        <f>_xll.qlCalendarAdvance(Calendar,$H394,B395,"f",FALSE)</f>
        <v>43119</v>
      </c>
      <c r="I395" s="140">
        <f>_xll.qlInterestRateIndexValueDate(Index1M,$H395)</f>
        <v>43119</v>
      </c>
      <c r="J395" s="145">
        <f>IFERROR(_xll.qlIndexFixing(Index1M,$H395,TRUE,_xll.ohTrigger(RecalcTrigger,Trigger1M)),NA())</f>
        <v>1.7426188745642728E-3</v>
      </c>
      <c r="K395" s="44">
        <f>IFERROR(_xll.qlIndexFixing(Index3M,H395,TRUE,_xll.ohTrigger(RecalcTrigger,Trigger3M)),NA())</f>
        <v>2.6209792296717246E-3</v>
      </c>
      <c r="L395" s="44">
        <f>IFERROR(_xll.qlIndexFixing(Index6M,$H395,TRUE,_xll.ohTrigger(RecalcTrigger,Trigger6M)),NA())</f>
        <v>4.2119336058659236E-3</v>
      </c>
      <c r="M395" s="146">
        <f>IFERROR(_xll.qlIndexFixing(Index1Y,$H395,TRUE,_xll.ohTrigger(RecalcTrigger,Trigger1Y)),NA())</f>
        <v>5.6203116523038865E-3</v>
      </c>
      <c r="N395" s="145">
        <f>IFERROR(_xll.qlIndexFixing(ONIndex1M,I395,TRUE,_xll.ohTrigger(RecalcTrigger,Trigger1M)),NA())</f>
        <v>1.72698687240902E-3</v>
      </c>
      <c r="O395" s="44">
        <f>IFERROR(_xll.qlIndexFixing(ONIndex3M,I395,TRUE,_xll.ohTrigger(RecalcTrigger,Trigger3M)),NA())</f>
        <v>2.5942616682546791E-3</v>
      </c>
      <c r="P395" s="44">
        <f>IFERROR(_xll.qlIndexFixing(ONIndex6M,I395,TRUE,_xll.ohTrigger(RecalcTrigger,Trigger6M)),NA())</f>
        <v>3.7834193564352993E-3</v>
      </c>
      <c r="Q395" s="146">
        <f>IFERROR(_xll.qlIndexFixing(ONIndex1Y,I395,TRUE,_xll.ohTrigger(RecalcTrigger,Trigger1Y)),NA())</f>
        <v>7.173124858468328E-3</v>
      </c>
    </row>
    <row r="396" spans="2:17" x14ac:dyDescent="0.2">
      <c r="B396" s="39" t="s">
        <v>17</v>
      </c>
      <c r="D396" s="42">
        <f>_xll.qlCalendarAdvance(Calendar,$D395,B396,"f",FALSE)</f>
        <v>43122</v>
      </c>
      <c r="E396" s="140">
        <f>_xll.qlInterestRateIndexValueDate(IndexON,D396)</f>
        <v>43122</v>
      </c>
      <c r="F396" s="156">
        <f>IFERROR(_xll.qlIndexFixing(IndexON,D396,TRUE,_xll.ohTrigger(RecalcTrigger,TriggerON)),NA())</f>
        <v>7.4811258537366143E-4</v>
      </c>
      <c r="H396" s="42">
        <f>_xll.qlCalendarAdvance(Calendar,$H395,B396,"f",FALSE)</f>
        <v>43122</v>
      </c>
      <c r="I396" s="140">
        <f>_xll.qlInterestRateIndexValueDate(Index1M,$H396)</f>
        <v>43122</v>
      </c>
      <c r="J396" s="145">
        <f>IFERROR(_xll.qlIndexFixing(Index1M,$H396,TRUE,_xll.ohTrigger(RecalcTrigger,Trigger1M)),NA())</f>
        <v>1.7459754017553728E-3</v>
      </c>
      <c r="K396" s="44">
        <f>IFERROR(_xll.qlIndexFixing(Index3M,H396,TRUE,_xll.ohTrigger(RecalcTrigger,Trigger3M)),NA())</f>
        <v>2.6228558409984244E-3</v>
      </c>
      <c r="L396" s="44">
        <f>IFERROR(_xll.qlIndexFixing(Index6M,$H396,TRUE,_xll.ohTrigger(RecalcTrigger,Trigger6M)),NA())</f>
        <v>4.2240727019403875E-3</v>
      </c>
      <c r="M396" s="146">
        <f>IFERROR(_xll.qlIndexFixing(Index1Y,$H396,TRUE,_xll.ohTrigger(RecalcTrigger,Trigger1Y)),NA())</f>
        <v>5.6048161307700184E-3</v>
      </c>
      <c r="N396" s="145">
        <f>IFERROR(_xll.qlIndexFixing(ONIndex1M,I396,TRUE,_xll.ohTrigger(RecalcTrigger,Trigger1M)),NA())</f>
        <v>1.7291620231285609E-3</v>
      </c>
      <c r="O396" s="44">
        <f>IFERROR(_xll.qlIndexFixing(ONIndex3M,I396,TRUE,_xll.ohTrigger(RecalcTrigger,Trigger3M)),NA())</f>
        <v>2.5950452139988922E-3</v>
      </c>
      <c r="P396" s="44">
        <f>IFERROR(_xll.qlIndexFixing(ONIndex6M,I396,TRUE,_xll.ohTrigger(RecalcTrigger,Trigger6M)),NA())</f>
        <v>3.7974277846575255E-3</v>
      </c>
      <c r="Q396" s="146">
        <f>IFERROR(_xll.qlIndexFixing(ONIndex1Y,I396,TRUE,_xll.ohTrigger(RecalcTrigger,Trigger1Y)),NA())</f>
        <v>7.2277328007008812E-3</v>
      </c>
    </row>
    <row r="397" spans="2:17" x14ac:dyDescent="0.2">
      <c r="B397" s="39" t="s">
        <v>17</v>
      </c>
      <c r="D397" s="42">
        <f>_xll.qlCalendarAdvance(Calendar,$D396,B397,"f",FALSE)</f>
        <v>43123</v>
      </c>
      <c r="E397" s="140">
        <f>_xll.qlInterestRateIndexValueDate(IndexON,D397)</f>
        <v>43123</v>
      </c>
      <c r="F397" s="156">
        <f>IFERROR(_xll.qlIndexFixing(IndexON,D397,TRUE,_xll.ohTrigger(RecalcTrigger,TriggerON)),NA())</f>
        <v>7.4839559347505968E-4</v>
      </c>
      <c r="H397" s="42">
        <f>_xll.qlCalendarAdvance(Calendar,$H396,B397,"f",FALSE)</f>
        <v>43123</v>
      </c>
      <c r="I397" s="140">
        <f>_xll.qlInterestRateIndexValueDate(Index1M,$H397)</f>
        <v>43123</v>
      </c>
      <c r="J397" s="145">
        <f>IFERROR(_xll.qlIndexFixing(Index1M,$H397,TRUE,_xll.ohTrigger(RecalcTrigger,Trigger1M)),NA())</f>
        <v>1.7470979295812618E-3</v>
      </c>
      <c r="K397" s="44">
        <f>IFERROR(_xll.qlIndexFixing(Index3M,H397,TRUE,_xll.ohTrigger(RecalcTrigger,Trigger3M)),NA())</f>
        <v>2.623146198148765E-3</v>
      </c>
      <c r="L397" s="44">
        <f>IFERROR(_xll.qlIndexFixing(Index6M,$H397,TRUE,_xll.ohTrigger(RecalcTrigger,Trigger6M)),NA())</f>
        <v>4.2263858852336173E-3</v>
      </c>
      <c r="M397" s="146">
        <f>IFERROR(_xll.qlIndexFixing(Index1Y,$H397,TRUE,_xll.ohTrigger(RecalcTrigger,Trigger1Y)),NA())</f>
        <v>5.5979067372708968E-3</v>
      </c>
      <c r="N397" s="145">
        <f>IFERROR(_xll.qlIndexFixing(ONIndex1M,I397,TRUE,_xll.ohTrigger(RecalcTrigger,Trigger1M)),NA())</f>
        <v>1.7302567547128334E-3</v>
      </c>
      <c r="O397" s="44">
        <f>IFERROR(_xll.qlIndexFixing(ONIndex3M,I397,TRUE,_xll.ohTrigger(RecalcTrigger,Trigger3M)),NA())</f>
        <v>2.5954602877442667E-3</v>
      </c>
      <c r="P397" s="44">
        <f>IFERROR(_xll.qlIndexFixing(ONIndex6M,I397,TRUE,_xll.ohTrigger(RecalcTrigger,Trigger6M)),NA())</f>
        <v>3.8043877918991775E-3</v>
      </c>
      <c r="Q397" s="146">
        <f>IFERROR(_xll.qlIndexFixing(ONIndex1Y,I397,TRUE,_xll.ohTrigger(RecalcTrigger,Trigger1Y)),NA())</f>
        <v>7.2537471312217328E-3</v>
      </c>
    </row>
    <row r="398" spans="2:17" x14ac:dyDescent="0.2">
      <c r="B398" s="39" t="s">
        <v>17</v>
      </c>
      <c r="D398" s="42">
        <f>_xll.qlCalendarAdvance(Calendar,$D397,B398,"f",FALSE)</f>
        <v>43124</v>
      </c>
      <c r="E398" s="140">
        <f>_xll.qlInterestRateIndexValueDate(IndexON,D398)</f>
        <v>43124</v>
      </c>
      <c r="F398" s="156">
        <f>IFERROR(_xll.qlIndexFixing(IndexON,D398,TRUE,_xll.ohTrigger(RecalcTrigger,TriggerON)),NA())</f>
        <v>7.486832777847674E-4</v>
      </c>
      <c r="H398" s="42">
        <f>_xll.qlCalendarAdvance(Calendar,$H397,B398,"f",FALSE)</f>
        <v>43124</v>
      </c>
      <c r="I398" s="140">
        <f>_xll.qlInterestRateIndexValueDate(Index1M,$H398)</f>
        <v>43124</v>
      </c>
      <c r="J398" s="145">
        <f>IFERROR(_xll.qlIndexFixing(Index1M,$H398,TRUE,_xll.ohTrigger(RecalcTrigger,Trigger1M)),NA())</f>
        <v>1.7493667244863141E-3</v>
      </c>
      <c r="K398" s="44">
        <f>IFERROR(_xll.qlIndexFixing(Index3M,H398,TRUE,_xll.ohTrigger(RecalcTrigger,Trigger3M)),NA())</f>
        <v>2.6236709159863773E-3</v>
      </c>
      <c r="L398" s="44">
        <f>IFERROR(_xll.qlIndexFixing(Index6M,$H398,TRUE,_xll.ohTrigger(RecalcTrigger,Trigger6M)),NA())</f>
        <v>4.229914352566891E-3</v>
      </c>
      <c r="M398" s="146">
        <f>IFERROR(_xll.qlIndexFixing(Index1Y,$H398,TRUE,_xll.ohTrigger(RecalcTrigger,Trigger1Y)),NA())</f>
        <v>5.5909340418514031E-3</v>
      </c>
      <c r="N398" s="145">
        <f>IFERROR(_xll.qlIndexFixing(ONIndex1M,I398,TRUE,_xll.ohTrigger(RecalcTrigger,Trigger1M)),NA())</f>
        <v>1.7313533285601146E-3</v>
      </c>
      <c r="O398" s="44">
        <f>IFERROR(_xll.qlIndexFixing(ONIndex3M,I398,TRUE,_xll.ohTrigger(RecalcTrigger,Trigger3M)),NA())</f>
        <v>2.5958838104833681E-3</v>
      </c>
      <c r="P398" s="44">
        <f>IFERROR(_xll.qlIndexFixing(ONIndex6M,I398,TRUE,_xll.ohTrigger(RecalcTrigger,Trigger6M)),NA())</f>
        <v>3.8113095100411609E-3</v>
      </c>
      <c r="Q398" s="146">
        <f>IFERROR(_xll.qlIndexFixing(ONIndex1Y,I398,TRUE,_xll.ohTrigger(RecalcTrigger,Trigger1Y)),NA())</f>
        <v>7.2789453879384958E-3</v>
      </c>
    </row>
    <row r="399" spans="2:17" x14ac:dyDescent="0.2">
      <c r="B399" s="39" t="s">
        <v>17</v>
      </c>
      <c r="D399" s="42">
        <f>_xll.qlCalendarAdvance(Calendar,$D398,B399,"f",FALSE)</f>
        <v>43125</v>
      </c>
      <c r="E399" s="140">
        <f>_xll.qlInterestRateIndexValueDate(IndexON,D399)</f>
        <v>43125</v>
      </c>
      <c r="F399" s="156">
        <f>IFERROR(_xll.qlIndexFixing(IndexON,D399,TRUE,_xll.ohTrigger(RecalcTrigger,TriggerON)),NA())</f>
        <v>7.4897563830278457E-4</v>
      </c>
      <c r="H399" s="42">
        <f>_xll.qlCalendarAdvance(Calendar,$H398,B399,"f",FALSE)</f>
        <v>43125</v>
      </c>
      <c r="I399" s="140">
        <f>_xll.qlInterestRateIndexValueDate(Index1M,$H399)</f>
        <v>43125</v>
      </c>
      <c r="J399" s="145">
        <f>IFERROR(_xll.qlIndexFixing(Index1M,$H399,TRUE,_xll.ohTrigger(RecalcTrigger,Trigger1M)),NA())</f>
        <v>1.7499213424730306E-3</v>
      </c>
      <c r="K399" s="44">
        <f>IFERROR(_xll.qlIndexFixing(Index3M,H399,TRUE,_xll.ohTrigger(RecalcTrigger,Trigger3M)),NA())</f>
        <v>2.6241878990073872E-3</v>
      </c>
      <c r="L399" s="44">
        <f>IFERROR(_xll.qlIndexFixing(Index6M,$H399,TRUE,_xll.ohTrigger(RecalcTrigger,Trigger6M)),NA())</f>
        <v>4.233409510499813E-3</v>
      </c>
      <c r="M399" s="146">
        <f>IFERROR(_xll.qlIndexFixing(Index1Y,$H399,TRUE,_xll.ohTrigger(RecalcTrigger,Trigger1Y)),NA())</f>
        <v>5.5839004369890866E-3</v>
      </c>
      <c r="N399" s="145">
        <f>IFERROR(_xll.qlIndexFixing(ONIndex1M,I399,TRUE,_xll.ohTrigger(RecalcTrigger,Trigger1M)),NA())</f>
        <v>1.7324517447514509E-3</v>
      </c>
      <c r="O399" s="44">
        <f>IFERROR(_xll.qlIndexFixing(ONIndex3M,I399,TRUE,_xll.ohTrigger(RecalcTrigger,Trigger3M)),NA())</f>
        <v>2.5963157820541038E-3</v>
      </c>
      <c r="P399" s="44">
        <f>IFERROR(_xll.qlIndexFixing(ONIndex6M,I399,TRUE,_xll.ohTrigger(RecalcTrigger,Trigger6M)),NA())</f>
        <v>3.8181929390834757E-3</v>
      </c>
      <c r="Q399" s="146">
        <f>IFERROR(_xll.qlIndexFixing(ONIndex1Y,I399,TRUE,_xll.ohTrigger(RecalcTrigger,Trigger1Y)),NA())</f>
        <v>7.303327570770124E-3</v>
      </c>
    </row>
    <row r="400" spans="2:17" x14ac:dyDescent="0.2">
      <c r="B400" s="39" t="s">
        <v>17</v>
      </c>
      <c r="D400" s="42">
        <f>_xll.qlCalendarAdvance(Calendar,$D399,B400,"f",FALSE)</f>
        <v>43126</v>
      </c>
      <c r="E400" s="140">
        <f>_xll.qlInterestRateIndexValueDate(IndexON,D400)</f>
        <v>43126</v>
      </c>
      <c r="F400" s="156">
        <f>IFERROR(_xll.qlIndexFixing(IndexON,D400,TRUE,_xll.ohTrigger(RecalcTrigger,TriggerON)),NA())</f>
        <v>7.4957748595783091E-4</v>
      </c>
      <c r="H400" s="42">
        <f>_xll.qlCalendarAdvance(Calendar,$H399,B400,"f",FALSE)</f>
        <v>43126</v>
      </c>
      <c r="I400" s="140">
        <f>_xll.qlInterestRateIndexValueDate(Index1M,$H400)</f>
        <v>43126</v>
      </c>
      <c r="J400" s="145">
        <f>IFERROR(_xll.qlIndexFixing(Index1M,$H400,TRUE,_xll.ohTrigger(RecalcTrigger,Trigger1M)),NA())</f>
        <v>1.750476569342882E-3</v>
      </c>
      <c r="K400" s="44">
        <f>IFERROR(_xll.qlIndexFixing(Index3M,H400,TRUE,_xll.ohTrigger(RecalcTrigger,Trigger3M)),NA())</f>
        <v>2.6246966846599591E-3</v>
      </c>
      <c r="L400" s="44">
        <f>IFERROR(_xll.qlIndexFixing(Index6M,$H400,TRUE,_xll.ohTrigger(RecalcTrigger,Trigger6M)),NA())</f>
        <v>4.2368716248417969E-3</v>
      </c>
      <c r="M400" s="146">
        <f>IFERROR(_xll.qlIndexFixing(Index1Y,$H400,TRUE,_xll.ohTrigger(RecalcTrigger,Trigger1Y)),NA())</f>
        <v>5.5723583817584394E-3</v>
      </c>
      <c r="N400" s="145">
        <f>IFERROR(_xll.qlIndexFixing(ONIndex1M,I400,TRUE,_xll.ohTrigger(RecalcTrigger,Trigger1M)),NA())</f>
        <v>1.7346629622546259E-3</v>
      </c>
      <c r="O400" s="44">
        <f>IFERROR(_xll.qlIndexFixing(ONIndex3M,I400,TRUE,_xll.ohTrigger(RecalcTrigger,Trigger3M)),NA())</f>
        <v>2.5972263692482698E-3</v>
      </c>
      <c r="P400" s="44">
        <f>IFERROR(_xll.qlIndexFixing(ONIndex6M,I400,TRUE,_xll.ohTrigger(RecalcTrigger,Trigger6M)),NA())</f>
        <v>3.8318723942383972E-3</v>
      </c>
      <c r="Q400" s="146">
        <f>IFERROR(_xll.qlIndexFixing(ONIndex1Y,I400,TRUE,_xll.ohTrigger(RecalcTrigger,Trigger1Y)),NA())</f>
        <v>7.3495196712029349E-3</v>
      </c>
    </row>
    <row r="401" spans="2:17" x14ac:dyDescent="0.2">
      <c r="B401" s="39" t="s">
        <v>17</v>
      </c>
      <c r="D401" s="42">
        <f>_xll.qlCalendarAdvance(Calendar,$D400,B401,"f",FALSE)</f>
        <v>43129</v>
      </c>
      <c r="E401" s="140">
        <f>_xll.qlInterestRateIndexValueDate(IndexON,D401)</f>
        <v>43129</v>
      </c>
      <c r="F401" s="156">
        <f>IFERROR(_xll.qlIndexFixing(IndexON,D401,TRUE,_xll.ohTrigger(RecalcTrigger,TriggerON)),NA())</f>
        <v>7.5019184213376278E-4</v>
      </c>
      <c r="H401" s="42">
        <f>_xll.qlCalendarAdvance(Calendar,$H400,B401,"f",FALSE)</f>
        <v>43129</v>
      </c>
      <c r="I401" s="140">
        <f>_xll.qlInterestRateIndexValueDate(Index1M,$H401)</f>
        <v>43129</v>
      </c>
      <c r="J401" s="145">
        <f>IFERROR(_xll.qlIndexFixing(Index1M,$H401,TRUE,_xll.ohTrigger(RecalcTrigger,Trigger1M)),NA())</f>
        <v>1.7532958770274387E-3</v>
      </c>
      <c r="K401" s="44">
        <f>IFERROR(_xll.qlIndexFixing(Index3M,H401,TRUE,_xll.ohTrigger(RecalcTrigger,Trigger3M)),NA())</f>
        <v>2.6263457703483537E-3</v>
      </c>
      <c r="L401" s="44">
        <f>IFERROR(_xll.qlIndexFixing(Index6M,$H401,TRUE,_xll.ohTrigger(RecalcTrigger,Trigger6M)),NA())</f>
        <v>4.2482139392129806E-3</v>
      </c>
      <c r="M401" s="146">
        <f>IFERROR(_xll.qlIndexFixing(Index1Y,$H401,TRUE,_xll.ohTrigger(RecalcTrigger,Trigger1Y)),NA())</f>
        <v>5.5552047706892704E-3</v>
      </c>
      <c r="N401" s="145">
        <f>IFERROR(_xll.qlIndexFixing(ONIndex1M,I401,TRUE,_xll.ohTrigger(RecalcTrigger,Trigger1M)),NA())</f>
        <v>1.7368638330383934E-3</v>
      </c>
      <c r="O401" s="44">
        <f>IFERROR(_xll.qlIndexFixing(ONIndex3M,I401,TRUE,_xll.ohTrigger(RecalcTrigger,Trigger3M)),NA())</f>
        <v>2.598128157869084E-3</v>
      </c>
      <c r="P401" s="44">
        <f>IFERROR(_xll.qlIndexFixing(ONIndex6M,I401,TRUE,_xll.ohTrigger(RecalcTrigger,Trigger6M)),NA())</f>
        <v>3.8453437644991872E-3</v>
      </c>
      <c r="Q401" s="146">
        <f>IFERROR(_xll.qlIndexFixing(ONIndex1Y,I401,TRUE,_xll.ohTrigger(RecalcTrigger,Trigger1Y)),NA())</f>
        <v>7.3926955595171595E-3</v>
      </c>
    </row>
    <row r="402" spans="2:17" x14ac:dyDescent="0.2">
      <c r="B402" s="39" t="s">
        <v>17</v>
      </c>
      <c r="D402" s="42">
        <f>_xll.qlCalendarAdvance(Calendar,$D401,B402,"f",FALSE)</f>
        <v>43130</v>
      </c>
      <c r="E402" s="140">
        <f>_xll.qlInterestRateIndexValueDate(IndexON,D402)</f>
        <v>43130</v>
      </c>
      <c r="F402" s="156">
        <f>IFERROR(_xll.qlIndexFixing(IndexON,D402,TRUE,_xll.ohTrigger(RecalcTrigger,TriggerON)),NA())</f>
        <v>7.5050758361228098E-4</v>
      </c>
      <c r="H402" s="42">
        <f>_xll.qlCalendarAdvance(Calendar,$H401,B402,"f",FALSE)</f>
        <v>43130</v>
      </c>
      <c r="I402" s="140">
        <f>_xll.qlInterestRateIndexValueDate(Index1M,$H402)</f>
        <v>43130</v>
      </c>
      <c r="J402" s="145">
        <f>IFERROR(_xll.qlIndexFixing(Index1M,$H402,TRUE,_xll.ohTrigger(RecalcTrigger,Trigger1M)),NA())</f>
        <v>1.7538541534624506E-3</v>
      </c>
      <c r="K402" s="44">
        <f>IFERROR(_xll.qlIndexFixing(Index3M,H402,TRUE,_xll.ohTrigger(RecalcTrigger,Trigger3M)),NA())</f>
        <v>2.6266406025293241E-3</v>
      </c>
      <c r="L402" s="44">
        <f>IFERROR(_xll.qlIndexFixing(Index6M,$H402,TRUE,_xll.ohTrigger(RecalcTrigger,Trigger6M)),NA())</f>
        <v>4.2503949625718757E-3</v>
      </c>
      <c r="M402" s="146">
        <f>IFERROR(_xll.qlIndexFixing(Index1Y,$H402,TRUE,_xll.ohTrigger(RecalcTrigger,Trigger1Y)),NA())</f>
        <v>5.547902503784119E-3</v>
      </c>
      <c r="N402" s="145">
        <f>IFERROR(_xll.qlIndexFixing(ONIndex1M,I402,TRUE,_xll.ohTrigger(RecalcTrigger,Trigger1M)),NA())</f>
        <v>1.7379714610310515E-3</v>
      </c>
      <c r="O402" s="44">
        <f>IFERROR(_xll.qlIndexFixing(ONIndex3M,I402,TRUE,_xll.ohTrigger(RecalcTrigger,Trigger3M)),NA())</f>
        <v>2.5986023741653153E-3</v>
      </c>
      <c r="P402" s="44">
        <f>IFERROR(_xll.qlIndexFixing(ONIndex6M,I402,TRUE,_xll.ohTrigger(RecalcTrigger,Trigger6M)),NA())</f>
        <v>3.8520357480431588E-3</v>
      </c>
      <c r="Q402" s="146">
        <f>IFERROR(_xll.qlIndexFixing(ONIndex1Y,I402,TRUE,_xll.ohTrigger(RecalcTrigger,Trigger1Y)),NA())</f>
        <v>7.4129973702485863E-3</v>
      </c>
    </row>
    <row r="403" spans="2:17" x14ac:dyDescent="0.2">
      <c r="B403" s="39" t="s">
        <v>17</v>
      </c>
      <c r="D403" s="42">
        <f>_xll.qlCalendarAdvance(Calendar,$D402,B403,"f",FALSE)</f>
        <v>43131</v>
      </c>
      <c r="E403" s="140">
        <f>_xll.qlInterestRateIndexValueDate(IndexON,D403)</f>
        <v>43131</v>
      </c>
      <c r="F403" s="156">
        <f>IFERROR(_xll.qlIndexFixing(IndexON,D403,TRUE,_xll.ohTrigger(RecalcTrigger,TriggerON)),NA())</f>
        <v>7.5082800121806237E-4</v>
      </c>
      <c r="H403" s="42">
        <f>_xll.qlCalendarAdvance(Calendar,$H402,B403,"f",FALSE)</f>
        <v>43131</v>
      </c>
      <c r="I403" s="140">
        <f>_xll.qlInterestRateIndexValueDate(Index1M,$H403)</f>
        <v>43131</v>
      </c>
      <c r="J403" s="145">
        <f>IFERROR(_xll.qlIndexFixing(Index1M,$H403,TRUE,_xll.ohTrigger(RecalcTrigger,Trigger1M)),NA())</f>
        <v>1.7544130387250889E-3</v>
      </c>
      <c r="K403" s="44">
        <f>IFERROR(_xll.qlIndexFixing(Index3M,H403,TRUE,_xll.ohTrigger(RecalcTrigger,Trigger3M)),NA())</f>
        <v>2.6269369364340101E-3</v>
      </c>
      <c r="L403" s="44">
        <f>IFERROR(_xll.qlIndexFixing(Index6M,$H403,TRUE,_xll.ohTrigger(RecalcTrigger,Trigger6M)),NA())</f>
        <v>4.2536958461952788E-3</v>
      </c>
      <c r="M403" s="146">
        <f>IFERROR(_xll.qlIndexFixing(Index1Y,$H403,TRUE,_xll.ohTrigger(RecalcTrigger,Trigger1Y)),NA())</f>
        <v>5.5405536810881895E-3</v>
      </c>
      <c r="N403" s="145">
        <f>IFERROR(_xll.qlIndexFixing(ONIndex1M,I403,TRUE,_xll.ohTrigger(RecalcTrigger,Trigger1M)),NA())</f>
        <v>1.7390809312867184E-3</v>
      </c>
      <c r="O403" s="44">
        <f>IFERROR(_xll.qlIndexFixing(ONIndex3M,I403,TRUE,_xll.ohTrigger(RecalcTrigger,Trigger3M)),NA())</f>
        <v>2.5990850393742271E-3</v>
      </c>
      <c r="P403" s="44">
        <f>IFERROR(_xll.qlIndexFixing(ONIndex6M,I403,TRUE,_xll.ohTrigger(RecalcTrigger,Trigger6M)),NA())</f>
        <v>3.8586894426495544E-3</v>
      </c>
      <c r="Q403" s="146">
        <f>IFERROR(_xll.qlIndexFixing(ONIndex1Y,I403,TRUE,_xll.ohTrigger(RecalcTrigger,Trigger1Y)),NA())</f>
        <v>7.4324831062844154E-3</v>
      </c>
    </row>
    <row r="404" spans="2:17" x14ac:dyDescent="0.2">
      <c r="B404" s="39" t="s">
        <v>17</v>
      </c>
      <c r="D404" s="42">
        <f>_xll.qlCalendarAdvance(Calendar,$D403,B404,"f",FALSE)</f>
        <v>43132</v>
      </c>
      <c r="E404" s="140">
        <f>_xll.qlInterestRateIndexValueDate(IndexON,D404)</f>
        <v>43132</v>
      </c>
      <c r="F404" s="156">
        <f>IFERROR(_xll.qlIndexFixing(IndexON,D404,TRUE,_xll.ohTrigger(RecalcTrigger,TriggerON)),NA())</f>
        <v>7.511530951131995E-4</v>
      </c>
      <c r="H404" s="42">
        <f>_xll.qlCalendarAdvance(Calendar,$H403,B404,"f",FALSE)</f>
        <v>43132</v>
      </c>
      <c r="I404" s="140">
        <f>_xll.qlInterestRateIndexValueDate(Index1M,$H404)</f>
        <v>43132</v>
      </c>
      <c r="J404" s="145">
        <f>IFERROR(_xll.qlIndexFixing(Index1M,$H404,TRUE,_xll.ohTrigger(RecalcTrigger,Trigger1M)),NA())</f>
        <v>1.7555493705287812E-3</v>
      </c>
      <c r="K404" s="44">
        <f>IFERROR(_xll.qlIndexFixing(Index3M,H404,TRUE,_xll.ohTrigger(RecalcTrigger,Trigger3M)),NA())</f>
        <v>2.627397545201754E-3</v>
      </c>
      <c r="L404" s="44">
        <f>IFERROR(_xll.qlIndexFixing(Index6M,$H404,TRUE,_xll.ohTrigger(RecalcTrigger,Trigger6M)),NA())</f>
        <v>4.2569652811464591E-3</v>
      </c>
      <c r="M404" s="146">
        <f>IFERROR(_xll.qlIndexFixing(Index1Y,$H404,TRUE,_xll.ohTrigger(RecalcTrigger,Trigger1Y)),NA())</f>
        <v>5.5331606946618095E-3</v>
      </c>
      <c r="N404" s="145">
        <f>IFERROR(_xll.qlIndexFixing(ONIndex1M,I404,TRUE,_xll.ohTrigger(RecalcTrigger,Trigger1M)),NA())</f>
        <v>1.7401922438864403E-3</v>
      </c>
      <c r="O404" s="44">
        <f>IFERROR(_xll.qlIndexFixing(ONIndex3M,I404,TRUE,_xll.ohTrigger(RecalcTrigger,Trigger3M)),NA())</f>
        <v>2.5995761535768658E-3</v>
      </c>
      <c r="P404" s="44">
        <f>IFERROR(_xll.qlIndexFixing(ONIndex6M,I404,TRUE,_xll.ohTrigger(RecalcTrigger,Trigger6M)),NA())</f>
        <v>3.865304848075235E-3</v>
      </c>
      <c r="Q404" s="146">
        <f>IFERROR(_xll.qlIndexFixing(ONIndex1Y,I404,TRUE,_xll.ohTrigger(RecalcTrigger,Trigger1Y)),NA())</f>
        <v>7.4511527672194156E-3</v>
      </c>
    </row>
    <row r="405" spans="2:17" x14ac:dyDescent="0.2">
      <c r="B405" s="39" t="s">
        <v>17</v>
      </c>
      <c r="D405" s="42">
        <f>_xll.qlCalendarAdvance(Calendar,$D404,B405,"f",FALSE)</f>
        <v>43133</v>
      </c>
      <c r="E405" s="140">
        <f>_xll.qlInterestRateIndexValueDate(IndexON,D405)</f>
        <v>43133</v>
      </c>
      <c r="F405" s="156">
        <f>IFERROR(_xll.qlIndexFixing(IndexON,D405,TRUE,_xll.ohTrigger(RecalcTrigger,TriggerON)),NA())</f>
        <v>7.5182041857265369E-4</v>
      </c>
      <c r="H405" s="42">
        <f>_xll.qlCalendarAdvance(Calendar,$H404,B405,"f",FALSE)</f>
        <v>43133</v>
      </c>
      <c r="I405" s="140">
        <f>_xll.qlInterestRateIndexValueDate(Index1M,$H405)</f>
        <v>43133</v>
      </c>
      <c r="J405" s="145">
        <f>IFERROR(_xll.qlIndexFixing(Index1M,$H405,TRUE,_xll.ohTrigger(RecalcTrigger,Trigger1M)),NA())</f>
        <v>1.7566875450122921E-3</v>
      </c>
      <c r="K405" s="44">
        <f>IFERROR(_xll.qlIndexFixing(Index3M,H405,TRUE,_xll.ohTrigger(RecalcTrigger,Trigger3M)),NA())</f>
        <v>2.6278469630808326E-3</v>
      </c>
      <c r="L405" s="44">
        <f>IFERROR(_xll.qlIndexFixing(Index6M,$H405,TRUE,_xll.ohTrigger(RecalcTrigger,Trigger6M)),NA())</f>
        <v>4.2602035332567683E-3</v>
      </c>
      <c r="M405" s="146">
        <f>IFERROR(_xll.qlIndexFixing(Index1Y,$H405,TRUE,_xll.ohTrigger(RecalcTrigger,Trigger1Y)),NA())</f>
        <v>5.5216838233420624E-3</v>
      </c>
      <c r="N405" s="145">
        <f>IFERROR(_xll.qlIndexFixing(ONIndex1M,I405,TRUE,_xll.ohTrigger(RecalcTrigger,Trigger1M)),NA())</f>
        <v>1.7424293282826873E-3</v>
      </c>
      <c r="O405" s="44">
        <f>IFERROR(_xll.qlIndexFixing(ONIndex3M,I405,TRUE,_xll.ohTrigger(RecalcTrigger,Trigger3M)),NA())</f>
        <v>2.6006050739061743E-3</v>
      </c>
      <c r="P405" s="44">
        <f>IFERROR(_xll.qlIndexFixing(ONIndex6M,I405,TRUE,_xll.ohTrigger(RecalcTrigger,Trigger6M)),NA())</f>
        <v>3.8784492398717214E-3</v>
      </c>
      <c r="Q405" s="146">
        <f>IFERROR(_xll.qlIndexFixing(ONIndex1Y,I405,TRUE,_xll.ohTrigger(RecalcTrigger,Trigger1Y)),NA())</f>
        <v>7.4859253650202042E-3</v>
      </c>
    </row>
    <row r="406" spans="2:17" x14ac:dyDescent="0.2">
      <c r="B406" s="39" t="s">
        <v>17</v>
      </c>
      <c r="D406" s="42">
        <f>_xll.qlCalendarAdvance(Calendar,$D405,B406,"f",FALSE)</f>
        <v>43136</v>
      </c>
      <c r="E406" s="140">
        <f>_xll.qlInterestRateIndexValueDate(IndexON,D406)</f>
        <v>43136</v>
      </c>
      <c r="F406" s="156">
        <f>IFERROR(_xll.qlIndexFixing(IndexON,D406,TRUE,_xll.ohTrigger(RecalcTrigger,TriggerON)),NA())</f>
        <v>7.5250023220951867E-4</v>
      </c>
      <c r="H406" s="42">
        <f>_xll.qlCalendarAdvance(Calendar,$H405,B406,"f",FALSE)</f>
        <v>43136</v>
      </c>
      <c r="I406" s="140">
        <f>_xll.qlInterestRateIndexValueDate(Index1M,$H406)</f>
        <v>43136</v>
      </c>
      <c r="J406" s="145">
        <f>IFERROR(_xll.qlIndexFixing(Index1M,$H406,TRUE,_xll.ohTrigger(RecalcTrigger,Trigger1M)),NA())</f>
        <v>1.7601131245533117E-3</v>
      </c>
      <c r="K406" s="44">
        <f>IFERROR(_xll.qlIndexFixing(Index3M,H406,TRUE,_xll.ohTrigger(RecalcTrigger,Trigger3M)),NA())</f>
        <v>2.6294203053331047E-3</v>
      </c>
      <c r="L406" s="44">
        <f>IFERROR(_xll.qlIndexFixing(Index6M,$H406,TRUE,_xll.ohTrigger(RecalcTrigger,Trigger6M)),NA())</f>
        <v>4.2707993644584569E-3</v>
      </c>
      <c r="M406" s="146">
        <f>IFERROR(_xll.qlIndexFixing(Index1Y,$H406,TRUE,_xll.ohTrigger(RecalcTrigger,Trigger1Y)),NA())</f>
        <v>5.5031949506061384E-3</v>
      </c>
      <c r="N406" s="145">
        <f>IFERROR(_xll.qlIndexFixing(ONIndex1M,I406,TRUE,_xll.ohTrigger(RecalcTrigger,Trigger1M)),NA())</f>
        <v>1.7446559178879717E-3</v>
      </c>
      <c r="O406" s="44">
        <f>IFERROR(_xll.qlIndexFixing(ONIndex3M,I406,TRUE,_xll.ohTrigger(RecalcTrigger,Trigger3M)),NA())</f>
        <v>2.6016250995142265E-3</v>
      </c>
      <c r="P406" s="44">
        <f>IFERROR(_xll.qlIndexFixing(ONIndex6M,I406,TRUE,_xll.ohTrigger(RecalcTrigger,Trigger6M)),NA())</f>
        <v>3.8913835788623174E-3</v>
      </c>
      <c r="Q406" s="146">
        <f>IFERROR(_xll.qlIndexFixing(ONIndex1Y,I406,TRUE,_xll.ohTrigger(RecalcTrigger,Trigger1Y)),NA())</f>
        <v>7.5176706592217091E-3</v>
      </c>
    </row>
    <row r="407" spans="2:17" x14ac:dyDescent="0.2">
      <c r="B407" s="39" t="s">
        <v>17</v>
      </c>
      <c r="D407" s="42">
        <f>_xll.qlCalendarAdvance(Calendar,$D406,B407,"f",FALSE)</f>
        <v>43137</v>
      </c>
      <c r="E407" s="140">
        <f>_xll.qlInterestRateIndexValueDate(IndexON,D407)</f>
        <v>43137</v>
      </c>
      <c r="F407" s="156">
        <f>IFERROR(_xll.qlIndexFixing(IndexON,D407,TRUE,_xll.ohTrigger(RecalcTrigger,TriggerON)),NA())</f>
        <v>7.5284870698411055E-4</v>
      </c>
      <c r="H407" s="42">
        <f>_xll.qlCalendarAdvance(Calendar,$H406,B407,"f",FALSE)</f>
        <v>43137</v>
      </c>
      <c r="I407" s="140">
        <f>_xll.qlInterestRateIndexValueDate(Index1M,$H407)</f>
        <v>43137</v>
      </c>
      <c r="J407" s="145">
        <f>IFERROR(_xll.qlIndexFixing(Index1M,$H407,TRUE,_xll.ohTrigger(RecalcTrigger,Trigger1M)),NA())</f>
        <v>1.7612586697676735E-3</v>
      </c>
      <c r="K407" s="44">
        <f>IFERROR(_xll.qlIndexFixing(Index3M,H407,TRUE,_xll.ohTrigger(RecalcTrigger,Trigger3M)),NA())</f>
        <v>2.6297070032871355E-3</v>
      </c>
      <c r="L407" s="44">
        <f>IFERROR(_xll.qlIndexFixing(Index6M,$H407,TRUE,_xll.ohTrigger(RecalcTrigger,Trigger6M)),NA())</f>
        <v>4.2728500300256208E-3</v>
      </c>
      <c r="M407" s="146">
        <f>IFERROR(_xll.qlIndexFixing(Index1Y,$H407,TRUE,_xll.ohTrigger(RecalcTrigger,Trigger1Y)),NA())</f>
        <v>5.4956170241604596E-3</v>
      </c>
      <c r="N407" s="145">
        <f>IFERROR(_xll.qlIndexFixing(ONIndex1M,I407,TRUE,_xll.ohTrigger(RecalcTrigger,Trigger1M)),NA())</f>
        <v>1.7457764422890154E-3</v>
      </c>
      <c r="O407" s="44">
        <f>IFERROR(_xll.qlIndexFixing(ONIndex3M,I407,TRUE,_xll.ohTrigger(RecalcTrigger,Trigger3M)),NA())</f>
        <v>2.6021584583613144E-3</v>
      </c>
      <c r="P407" s="44">
        <f>IFERROR(_xll.qlIndexFixing(ONIndex6M,I407,TRUE,_xll.ohTrigger(RecalcTrigger,Trigger6M)),NA())</f>
        <v>3.8978075387896549E-3</v>
      </c>
      <c r="Q407" s="146">
        <f>IFERROR(_xll.qlIndexFixing(ONIndex1Y,I407,TRUE,_xll.ohTrigger(RecalcTrigger,Trigger1Y)),NA())</f>
        <v>7.5322599436800086E-3</v>
      </c>
    </row>
    <row r="408" spans="2:17" x14ac:dyDescent="0.2">
      <c r="B408" s="39" t="s">
        <v>17</v>
      </c>
      <c r="D408" s="42">
        <f>_xll.qlCalendarAdvance(Calendar,$D407,B408,"f",FALSE)</f>
        <v>43138</v>
      </c>
      <c r="E408" s="140">
        <f>_xll.qlInterestRateIndexValueDate(IndexON,D408)</f>
        <v>43138</v>
      </c>
      <c r="F408" s="156">
        <f>IFERROR(_xll.qlIndexFixing(IndexON,D408,TRUE,_xll.ohTrigger(RecalcTrigger,TriggerON)),NA())</f>
        <v>7.5320185788596561E-4</v>
      </c>
      <c r="H408" s="42">
        <f>_xll.qlCalendarAdvance(Calendar,$H407,B408,"f",FALSE)</f>
        <v>43138</v>
      </c>
      <c r="I408" s="140">
        <f>_xll.qlInterestRateIndexValueDate(Index1M,$H408)</f>
        <v>43138</v>
      </c>
      <c r="J408" s="145">
        <f>IFERROR(_xll.qlIndexFixing(Index1M,$H408,TRUE,_xll.ohTrigger(RecalcTrigger,Trigger1M)),NA())</f>
        <v>1.762406057664748E-3</v>
      </c>
      <c r="K408" s="44">
        <f>IFERROR(_xll.qlIndexFixing(Index3M,H408,TRUE,_xll.ohTrigger(RecalcTrigger,Trigger3M)),NA())</f>
        <v>2.6299943484717637E-3</v>
      </c>
      <c r="L408" s="44">
        <f>IFERROR(_xll.qlIndexFixing(Index6M,$H408,TRUE,_xll.ohTrigger(RecalcTrigger,Trigger6M)),NA())</f>
        <v>4.275936355511132E-3</v>
      </c>
      <c r="M408" s="146">
        <f>IFERROR(_xll.qlIndexFixing(Index1Y,$H408,TRUE,_xll.ohTrigger(RecalcTrigger,Trigger1Y)),NA())</f>
        <v>5.4880092849673989E-3</v>
      </c>
      <c r="N408" s="145">
        <f>IFERROR(_xll.qlIndexFixing(ONIndex1M,I408,TRUE,_xll.ohTrigger(RecalcTrigger,Trigger1M)),NA())</f>
        <v>1.7468988089530679E-3</v>
      </c>
      <c r="O408" s="44">
        <f>IFERROR(_xll.qlIndexFixing(ONIndex3M,I408,TRUE,_xll.ohTrigger(RecalcTrigger,Trigger3M)),NA())</f>
        <v>2.602700266121083E-3</v>
      </c>
      <c r="P408" s="44">
        <f>IFERROR(_xll.qlIndexFixing(ONIndex6M,I408,TRUE,_xll.ohTrigger(RecalcTrigger,Trigger6M)),NA())</f>
        <v>3.9041932096173237E-3</v>
      </c>
      <c r="Q408" s="146">
        <f>IFERROR(_xll.qlIndexFixing(ONIndex1Y,I408,TRUE,_xll.ohTrigger(RecalcTrigger,Trigger1Y)),NA())</f>
        <v>7.5460331525512014E-3</v>
      </c>
    </row>
    <row r="409" spans="2:17" x14ac:dyDescent="0.2">
      <c r="B409" s="39" t="s">
        <v>17</v>
      </c>
      <c r="D409" s="42">
        <f>_xll.qlCalendarAdvance(Calendar,$D408,B409,"f",FALSE)</f>
        <v>43139</v>
      </c>
      <c r="E409" s="140">
        <f>_xll.qlInterestRateIndexValueDate(IndexON,D409)</f>
        <v>43139</v>
      </c>
      <c r="F409" s="156">
        <f>IFERROR(_xll.qlIndexFixing(IndexON,D409,TRUE,_xll.ohTrigger(RecalcTrigger,TriggerON)),NA())</f>
        <v>7.5355968507717641E-4</v>
      </c>
      <c r="H409" s="42">
        <f>_xll.qlCalendarAdvance(Calendar,$H408,B409,"f",FALSE)</f>
        <v>43139</v>
      </c>
      <c r="I409" s="140">
        <f>_xll.qlInterestRateIndexValueDate(Index1M,$H409)</f>
        <v>43139</v>
      </c>
      <c r="J409" s="145">
        <f>IFERROR(_xll.qlIndexFixing(Index1M,$H409,TRUE,_xll.ohTrigger(RecalcTrigger,Trigger1M)),NA())</f>
        <v>1.7635552882445352E-3</v>
      </c>
      <c r="K409" s="44">
        <f>IFERROR(_xll.qlIndexFixing(Index3M,H409,TRUE,_xll.ohTrigger(RecalcTrigger,Trigger3M)),NA())</f>
        <v>2.6302822678386235E-3</v>
      </c>
      <c r="L409" s="44">
        <f>IFERROR(_xll.qlIndexFixing(Index6M,$H409,TRUE,_xll.ohTrigger(RecalcTrigger,Trigger6M)),NA())</f>
        <v>4.2789930932083707E-3</v>
      </c>
      <c r="M409" s="146">
        <f>IFERROR(_xll.qlIndexFixing(Index1Y,$H409,TRUE,_xll.ohTrigger(RecalcTrigger,Trigger1Y)),NA())</f>
        <v>5.4803741246181037E-3</v>
      </c>
      <c r="N409" s="145">
        <f>IFERROR(_xll.qlIndexFixing(ONIndex1M,I409,TRUE,_xll.ohTrigger(RecalcTrigger,Trigger1M)),NA())</f>
        <v>1.7480230180422218E-3</v>
      </c>
      <c r="O409" s="44">
        <f>IFERROR(_xll.qlIndexFixing(ONIndex3M,I409,TRUE,_xll.ohTrigger(RecalcTrigger,Trigger3M)),NA())</f>
        <v>2.6032505227935321E-3</v>
      </c>
      <c r="P409" s="44">
        <f>IFERROR(_xll.qlIndexFixing(ONIndex6M,I409,TRUE,_xll.ohTrigger(RecalcTrigger,Trigger6M)),NA())</f>
        <v>3.9105405914263702E-3</v>
      </c>
      <c r="Q409" s="146">
        <f>IFERROR(_xll.qlIndexFixing(ONIndex1Y,I409,TRUE,_xll.ohTrigger(RecalcTrigger,Trigger1Y)),NA())</f>
        <v>7.5589902855921487E-3</v>
      </c>
    </row>
    <row r="410" spans="2:17" x14ac:dyDescent="0.2">
      <c r="B410" s="39" t="s">
        <v>17</v>
      </c>
      <c r="D410" s="42">
        <f>_xll.qlCalendarAdvance(Calendar,$D409,B410,"f",FALSE)</f>
        <v>43140</v>
      </c>
      <c r="E410" s="140">
        <f>_xll.qlInterestRateIndexValueDate(IndexON,D410)</f>
        <v>43140</v>
      </c>
      <c r="F410" s="156">
        <f>IFERROR(_xll.qlIndexFixing(IndexON,D410,TRUE,_xll.ohTrigger(RecalcTrigger,TriggerON)),NA())</f>
        <v>7.5429248542165561E-4</v>
      </c>
      <c r="H410" s="42">
        <f>_xll.qlCalendarAdvance(Calendar,$H409,B410,"f",FALSE)</f>
        <v>43140</v>
      </c>
      <c r="I410" s="140">
        <f>_xll.qlInterestRateIndexValueDate(Index1M,$H410)</f>
        <v>43140</v>
      </c>
      <c r="J410" s="145">
        <f>IFERROR(_xll.qlIndexFixing(Index1M,$H410,TRUE,_xll.ohTrigger(RecalcTrigger,Trigger1M)),NA())</f>
        <v>1.7647063615099298E-3</v>
      </c>
      <c r="K410" s="44">
        <f>IFERROR(_xll.qlIndexFixing(Index3M,H410,TRUE,_xll.ohTrigger(RecalcTrigger,Trigger3M)),NA())</f>
        <v>2.6306402525692338E-3</v>
      </c>
      <c r="L410" s="44">
        <f>IFERROR(_xll.qlIndexFixing(Index6M,$H410,TRUE,_xll.ohTrigger(RecalcTrigger,Trigger6M)),NA())</f>
        <v>4.2820205089701829E-3</v>
      </c>
      <c r="M410" s="146">
        <f>IFERROR(_xll.qlIndexFixing(Index1Y,$H410,TRUE,_xll.ohTrigger(RecalcTrigger,Trigger1Y)),NA())</f>
        <v>5.4691040201657135E-3</v>
      </c>
      <c r="N410" s="145">
        <f>IFERROR(_xll.qlIndexFixing(ONIndex1M,I410,TRUE,_xll.ohTrigger(RecalcTrigger,Trigger1M)),NA())</f>
        <v>1.7502859704121578E-3</v>
      </c>
      <c r="O410" s="44">
        <f>IFERROR(_xll.qlIndexFixing(ONIndex3M,I410,TRUE,_xll.ohTrigger(RecalcTrigger,Trigger3M)),NA())</f>
        <v>2.6043977823094386E-3</v>
      </c>
      <c r="P410" s="44">
        <f>IFERROR(_xll.qlIndexFixing(ONIndex6M,I410,TRUE,_xll.ohTrigger(RecalcTrigger,Trigger6M)),NA())</f>
        <v>3.9231498910929918E-3</v>
      </c>
      <c r="Q410" s="146">
        <f>IFERROR(_xll.qlIndexFixing(ONIndex1Y,I410,TRUE,_xll.ohTrigger(RecalcTrigger,Trigger1Y)),NA())</f>
        <v>7.5823418054103246E-3</v>
      </c>
    </row>
    <row r="411" spans="2:17" x14ac:dyDescent="0.2">
      <c r="B411" s="39" t="s">
        <v>17</v>
      </c>
      <c r="D411" s="42">
        <f>_xll.qlCalendarAdvance(Calendar,$D410,B411,"f",FALSE)</f>
        <v>43143</v>
      </c>
      <c r="E411" s="140">
        <f>_xll.qlInterestRateIndexValueDate(IndexON,D411)</f>
        <v>43143</v>
      </c>
      <c r="F411" s="156">
        <f>IFERROR(_xll.qlIndexFixing(IndexON,D411,TRUE,_xll.ohTrigger(RecalcTrigger,TriggerON)),NA())</f>
        <v>7.5503775551988284E-4</v>
      </c>
      <c r="H411" s="42">
        <f>_xll.qlCalendarAdvance(Calendar,$H410,B411,"f",FALSE)</f>
        <v>43143</v>
      </c>
      <c r="I411" s="140">
        <f>_xll.qlInterestRateIndexValueDate(Index1M,$H411)</f>
        <v>43143</v>
      </c>
      <c r="J411" s="145">
        <f>IFERROR(_xll.qlIndexFixing(Index1M,$H411,TRUE,_xll.ohTrigger(RecalcTrigger,Trigger1M)),NA())</f>
        <v>1.7681706374110737E-3</v>
      </c>
      <c r="K411" s="44">
        <f>IFERROR(_xll.qlIndexFixing(Index3M,H411,TRUE,_xll.ohTrigger(RecalcTrigger,Trigger3M)),NA())</f>
        <v>2.6316543502855395E-3</v>
      </c>
      <c r="L411" s="44">
        <f>IFERROR(_xll.qlIndexFixing(Index6M,$H411,TRUE,_xll.ohTrigger(RecalcTrigger,Trigger6M)),NA())</f>
        <v>4.2919196589407569E-3</v>
      </c>
      <c r="M411" s="146">
        <f>IFERROR(_xll.qlIndexFixing(Index1Y,$H411,TRUE,_xll.ohTrigger(RecalcTrigger,Trigger1Y)),NA())</f>
        <v>5.449607101021936E-3</v>
      </c>
      <c r="N411" s="145">
        <f>IFERROR(_xll.qlIndexFixing(ONIndex1M,I411,TRUE,_xll.ohTrigger(RecalcTrigger,Trigger1M)),NA())</f>
        <v>1.7525382776772958E-3</v>
      </c>
      <c r="O411" s="44">
        <f>IFERROR(_xll.qlIndexFixing(ONIndex3M,I411,TRUE,_xll.ohTrigger(RecalcTrigger,Trigger3M)),NA())</f>
        <v>2.6055360389343196E-3</v>
      </c>
      <c r="P411" s="44">
        <f>IFERROR(_xll.qlIndexFixing(ONIndex6M,I411,TRUE,_xll.ohTrigger(RecalcTrigger,Trigger6M)),NA())</f>
        <v>3.9355472271795922E-3</v>
      </c>
      <c r="Q411" s="146">
        <f>IFERROR(_xll.qlIndexFixing(ONIndex1Y,I411,TRUE,_xll.ohTrigger(RecalcTrigger,Trigger1Y)),NA())</f>
        <v>7.6026580590482506E-3</v>
      </c>
    </row>
    <row r="412" spans="2:17" x14ac:dyDescent="0.2">
      <c r="B412" s="39" t="s">
        <v>17</v>
      </c>
      <c r="D412" s="42">
        <f>_xll.qlCalendarAdvance(Calendar,$D411,B412,"f",FALSE)</f>
        <v>43144</v>
      </c>
      <c r="E412" s="140">
        <f>_xll.qlInterestRateIndexValueDate(IndexON,D412)</f>
        <v>43144</v>
      </c>
      <c r="F412" s="156">
        <f>IFERROR(_xll.qlIndexFixing(IndexON,D412,TRUE,_xll.ohTrigger(RecalcTrigger,TriggerON)),NA())</f>
        <v>7.5541896350950211E-4</v>
      </c>
      <c r="H412" s="42">
        <f>_xll.qlCalendarAdvance(Calendar,$H411,B412,"f",FALSE)</f>
        <v>43144</v>
      </c>
      <c r="I412" s="140">
        <f>_xll.qlInterestRateIndexValueDate(Index1M,$H412)</f>
        <v>43144</v>
      </c>
      <c r="J412" s="145">
        <f>IFERROR(_xll.qlIndexFixing(Index1M,$H412,TRUE,_xll.ohTrigger(RecalcTrigger,Trigger1M)),NA())</f>
        <v>1.7693290814188973E-3</v>
      </c>
      <c r="K412" s="44">
        <f>IFERROR(_xll.qlIndexFixing(Index3M,H412,TRUE,_xll.ohTrigger(RecalcTrigger,Trigger3M)),NA())</f>
        <v>2.6319257658618351E-3</v>
      </c>
      <c r="L412" s="44">
        <f>IFERROR(_xll.qlIndexFixing(Index6M,$H412,TRUE,_xll.ohTrigger(RecalcTrigger,Trigger6M)),NA())</f>
        <v>4.2938422698172631E-3</v>
      </c>
      <c r="M412" s="146">
        <f>IFERROR(_xll.qlIndexFixing(Index1Y,$H412,TRUE,_xll.ohTrigger(RecalcTrigger,Trigger1Y)),NA())</f>
        <v>5.4418707062875438E-3</v>
      </c>
      <c r="N412" s="145">
        <f>IFERROR(_xll.qlIndexFixing(ONIndex1M,I412,TRUE,_xll.ohTrigger(RecalcTrigger,Trigger1M)),NA())</f>
        <v>1.7536716984867251E-3</v>
      </c>
      <c r="O412" s="44">
        <f>IFERROR(_xll.qlIndexFixing(ONIndex3M,I412,TRUE,_xll.ohTrigger(RecalcTrigger,Trigger3M)),NA())</f>
        <v>2.606128540251218E-3</v>
      </c>
      <c r="P412" s="44">
        <f>IFERROR(_xll.qlIndexFixing(ONIndex6M,I412,TRUE,_xll.ohTrigger(RecalcTrigger,Trigger6M)),NA())</f>
        <v>3.9417031634092492E-3</v>
      </c>
      <c r="Q412" s="146">
        <f>IFERROR(_xll.qlIndexFixing(ONIndex1Y,I412,TRUE,_xll.ohTrigger(RecalcTrigger,Trigger1Y)),NA())</f>
        <v>7.6115348122895998E-3</v>
      </c>
    </row>
    <row r="413" spans="2:17" x14ac:dyDescent="0.2">
      <c r="B413" s="39" t="s">
        <v>17</v>
      </c>
      <c r="D413" s="42">
        <f>_xll.qlCalendarAdvance(Calendar,$D412,B413,"f",FALSE)</f>
        <v>43145</v>
      </c>
      <c r="E413" s="140">
        <f>_xll.qlInterestRateIndexValueDate(IndexON,D413)</f>
        <v>43145</v>
      </c>
      <c r="F413" s="156">
        <f>IFERROR(_xll.qlIndexFixing(IndexON,D413,TRUE,_xll.ohTrigger(RecalcTrigger,TriggerON)),NA())</f>
        <v>7.558048478695234E-4</v>
      </c>
      <c r="H413" s="42">
        <f>_xll.qlCalendarAdvance(Calendar,$H412,B413,"f",FALSE)</f>
        <v>43145</v>
      </c>
      <c r="I413" s="140">
        <f>_xll.qlInterestRateIndexValueDate(Index1M,$H413)</f>
        <v>43145</v>
      </c>
      <c r="J413" s="145">
        <f>IFERROR(_xll.qlIndexFixing(Index1M,$H413,TRUE,_xll.ohTrigger(RecalcTrigger,Trigger1M)),NA())</f>
        <v>1.7704893681123283E-3</v>
      </c>
      <c r="K413" s="44">
        <f>IFERROR(_xll.qlIndexFixing(Index3M,H413,TRUE,_xll.ohTrigger(RecalcTrigger,Trigger3M)),NA())</f>
        <v>2.6321968282377686E-3</v>
      </c>
      <c r="L413" s="44">
        <f>IFERROR(_xll.qlIndexFixing(Index6M,$H413,TRUE,_xll.ohTrigger(RecalcTrigger,Trigger6M)),NA())</f>
        <v>4.2967270637909094E-3</v>
      </c>
      <c r="M413" s="146">
        <f>IFERROR(_xll.qlIndexFixing(Index1Y,$H413,TRUE,_xll.ohTrigger(RecalcTrigger,Trigger1Y)),NA())</f>
        <v>5.4341212384514392E-3</v>
      </c>
      <c r="N413" s="145">
        <f>IFERROR(_xll.qlIndexFixing(ONIndex1M,I413,TRUE,_xll.ohTrigger(RecalcTrigger,Trigger1M)),NA())</f>
        <v>1.7548069616402096E-3</v>
      </c>
      <c r="O413" s="44">
        <f>IFERROR(_xll.qlIndexFixing(ONIndex3M,I413,TRUE,_xll.ohTrigger(RecalcTrigger,Trigger3M)),NA())</f>
        <v>2.6067294905618432E-3</v>
      </c>
      <c r="P413" s="44">
        <f>IFERROR(_xll.qlIndexFixing(ONIndex6M,I413,TRUE,_xll.ohTrigger(RecalcTrigger,Trigger6M)),NA())</f>
        <v>3.9478208103771451E-3</v>
      </c>
      <c r="Q413" s="146">
        <f>IFERROR(_xll.qlIndexFixing(ONIndex1Y,I413,TRUE,_xll.ohTrigger(RecalcTrigger,Trigger1Y)),NA())</f>
        <v>7.6195954893765183E-3</v>
      </c>
    </row>
    <row r="414" spans="2:17" x14ac:dyDescent="0.2">
      <c r="B414" s="39" t="s">
        <v>17</v>
      </c>
      <c r="D414" s="42">
        <f>_xll.qlCalendarAdvance(Calendar,$D413,B414,"f",FALSE)</f>
        <v>43146</v>
      </c>
      <c r="E414" s="140">
        <f>_xll.qlInterestRateIndexValueDate(IndexON,D414)</f>
        <v>43146</v>
      </c>
      <c r="F414" s="156">
        <f>IFERROR(_xll.qlIndexFixing(IndexON,D414,TRUE,_xll.ohTrigger(RecalcTrigger,TriggerON)),NA())</f>
        <v>7.5619540835680787E-4</v>
      </c>
      <c r="H414" s="42">
        <f>_xll.qlCalendarAdvance(Calendar,$H413,B414,"f",FALSE)</f>
        <v>43146</v>
      </c>
      <c r="I414" s="140">
        <f>_xll.qlInterestRateIndexValueDate(Index1M,$H414)</f>
        <v>43146</v>
      </c>
      <c r="J414" s="145">
        <f>IFERROR(_xll.qlIndexFixing(Index1M,$H414,TRUE,_xll.ohTrigger(RecalcTrigger,Trigger1M)),NA())</f>
        <v>1.7716514974913666E-3</v>
      </c>
      <c r="K414" s="44">
        <f>IFERROR(_xll.qlIndexFixing(Index3M,H414,TRUE,_xll.ohTrigger(RecalcTrigger,Trigger3M)),NA())</f>
        <v>2.6324581995419813E-3</v>
      </c>
      <c r="L414" s="44">
        <f>IFERROR(_xll.qlIndexFixing(Index6M,$H414,TRUE,_xll.ohTrigger(RecalcTrigger,Trigger6M)),NA())</f>
        <v>4.2995841310039685E-3</v>
      </c>
      <c r="M414" s="146">
        <f>IFERROR(_xll.qlIndexFixing(Index1Y,$H414,TRUE,_xll.ohTrigger(RecalcTrigger,Trigger1Y)),NA())</f>
        <v>5.4263610886025049E-3</v>
      </c>
      <c r="N414" s="145">
        <f>IFERROR(_xll.qlIndexFixing(ONIndex1M,I414,TRUE,_xll.ohTrigger(RecalcTrigger,Trigger1M)),NA())</f>
        <v>1.7559440671377491E-3</v>
      </c>
      <c r="O414" s="44">
        <f>IFERROR(_xll.qlIndexFixing(ONIndex3M,I414,TRUE,_xll.ohTrigger(RecalcTrigger,Trigger3M)),NA())</f>
        <v>2.607338889785149E-3</v>
      </c>
      <c r="P414" s="44">
        <f>IFERROR(_xll.qlIndexFixing(ONIndex6M,I414,TRUE,_xll.ohTrigger(RecalcTrigger,Trigger6M)),NA())</f>
        <v>3.9539001683264186E-3</v>
      </c>
      <c r="Q414" s="146">
        <f>IFERROR(_xll.qlIndexFixing(ONIndex1Y,I414,TRUE,_xll.ohTrigger(RecalcTrigger,Trigger1Y)),NA())</f>
        <v>7.6268400902279598E-3</v>
      </c>
    </row>
    <row r="415" spans="2:17" x14ac:dyDescent="0.2">
      <c r="B415" s="39" t="s">
        <v>17</v>
      </c>
      <c r="D415" s="42">
        <f>_xll.qlCalendarAdvance(Calendar,$D414,B415,"f",FALSE)</f>
        <v>43147</v>
      </c>
      <c r="E415" s="140">
        <f>_xll.qlInterestRateIndexValueDate(IndexON,D415)</f>
        <v>43147</v>
      </c>
      <c r="F415" s="156">
        <f>IFERROR(_xll.qlIndexFixing(IndexON,D415,TRUE,_xll.ohTrigger(RecalcTrigger,TriggerON)),NA())</f>
        <v>7.5699368647782117E-4</v>
      </c>
      <c r="H415" s="42">
        <f>_xll.qlCalendarAdvance(Calendar,$H414,B415,"f",FALSE)</f>
        <v>43147</v>
      </c>
      <c r="I415" s="140">
        <f>_xll.qlInterestRateIndexValueDate(Index1M,$H415)</f>
        <v>43147</v>
      </c>
      <c r="J415" s="145">
        <f>IFERROR(_xll.qlIndexFixing(Index1M,$H415,TRUE,_xll.ohTrigger(RecalcTrigger,Trigger1M)),NA())</f>
        <v>1.772815469561801E-3</v>
      </c>
      <c r="K415" s="44">
        <f>IFERROR(_xll.qlIndexFixing(Index3M,H415,TRUE,_xll.ohTrigger(RecalcTrigger,Trigger3M)),NA())</f>
        <v>2.6327018314918019E-3</v>
      </c>
      <c r="L415" s="44">
        <f>IFERROR(_xll.qlIndexFixing(Index6M,$H415,TRUE,_xll.ohTrigger(RecalcTrigger,Trigger6M)),NA())</f>
        <v>4.3024137373285408E-3</v>
      </c>
      <c r="M415" s="146">
        <f>IFERROR(_xll.qlIndexFixing(Index1Y,$H415,TRUE,_xll.ohTrigger(RecalcTrigger,Trigger1Y)),NA())</f>
        <v>5.4154348584625738E-3</v>
      </c>
      <c r="N415" s="145">
        <f>IFERROR(_xll.qlIndexFixing(ONIndex1M,I415,TRUE,_xll.ohTrigger(RecalcTrigger,Trigger1M)),NA())</f>
        <v>1.7582328886970682E-3</v>
      </c>
      <c r="O415" s="44">
        <f>IFERROR(_xll.qlIndexFixing(ONIndex3M,I415,TRUE,_xll.ohTrigger(RecalcTrigger,Trigger3M)),NA())</f>
        <v>2.6086044944850788E-3</v>
      </c>
      <c r="P415" s="44">
        <f>IFERROR(_xll.qlIndexFixing(ONIndex6M,I415,TRUE,_xll.ohTrigger(RecalcTrigger,Trigger6M)),NA())</f>
        <v>3.9659743459570986E-3</v>
      </c>
      <c r="Q415" s="146">
        <f>IFERROR(_xll.qlIndexFixing(ONIndex1Y,I415,TRUE,_xll.ohTrigger(RecalcTrigger,Trigger1Y)),NA())</f>
        <v>7.6387688973600385E-3</v>
      </c>
    </row>
    <row r="416" spans="2:17" x14ac:dyDescent="0.2">
      <c r="B416" s="39" t="s">
        <v>17</v>
      </c>
      <c r="D416" s="42">
        <f>_xll.qlCalendarAdvance(Calendar,$D415,B416,"f",FALSE)</f>
        <v>43150</v>
      </c>
      <c r="E416" s="140">
        <f>_xll.qlInterestRateIndexValueDate(IndexON,D416)</f>
        <v>43150</v>
      </c>
      <c r="F416" s="156">
        <f>IFERROR(_xll.qlIndexFixing(IndexON,D416,TRUE,_xll.ohTrigger(RecalcTrigger,TriggerON)),NA())</f>
        <v>7.5780441206485527E-4</v>
      </c>
      <c r="H416" s="42">
        <f>_xll.qlCalendarAdvance(Calendar,$H415,B416,"f",FALSE)</f>
        <v>43150</v>
      </c>
      <c r="I416" s="140">
        <f>_xll.qlInterestRateIndexValueDate(Index1M,$H416)</f>
        <v>43150</v>
      </c>
      <c r="J416" s="145">
        <f>IFERROR(_xll.qlIndexFixing(Index1M,$H416,TRUE,_xll.ohTrigger(RecalcTrigger,Trigger1M)),NA())</f>
        <v>1.7763184418983263E-3</v>
      </c>
      <c r="K416" s="44">
        <f>IFERROR(_xll.qlIndexFixing(Index3M,H416,TRUE,_xll.ohTrigger(RecalcTrigger,Trigger3M)),NA())</f>
        <v>2.6331591738080707E-3</v>
      </c>
      <c r="L416" s="44">
        <f>IFERROR(_xll.qlIndexFixing(Index6M,$H416,TRUE,_xll.ohTrigger(RecalcTrigger,Trigger6M)),NA())</f>
        <v>4.3116655110794922E-3</v>
      </c>
      <c r="M416" s="146">
        <f>IFERROR(_xll.qlIndexFixing(Index1Y,$H416,TRUE,_xll.ohTrigger(RecalcTrigger,Trigger1Y)),NA())</f>
        <v>5.3952614882828431E-3</v>
      </c>
      <c r="N416" s="145">
        <f>IFERROR(_xll.qlIndexFixing(ONIndex1M,I416,TRUE,_xll.ohTrigger(RecalcTrigger,Trigger1M)),NA())</f>
        <v>1.7605109124874119E-3</v>
      </c>
      <c r="O416" s="44">
        <f>IFERROR(_xll.qlIndexFixing(ONIndex3M,I416,TRUE,_xll.ohTrigger(RecalcTrigger,Trigger3M)),NA())</f>
        <v>2.6098609760483171E-3</v>
      </c>
      <c r="P416" s="44">
        <f>IFERROR(_xll.qlIndexFixing(ONIndex6M,I416,TRUE,_xll.ohTrigger(RecalcTrigger,Trigger6M)),NA())</f>
        <v>3.9778347087215948E-3</v>
      </c>
      <c r="Q416" s="146">
        <f>IFERROR(_xll.qlIndexFixing(ONIndex1Y,I416,TRUE,_xll.ohTrigger(RecalcTrigger,Trigger1Y)),NA())</f>
        <v>7.6476577307926785E-3</v>
      </c>
    </row>
    <row r="417" spans="2:17" x14ac:dyDescent="0.2">
      <c r="B417" s="39" t="s">
        <v>17</v>
      </c>
      <c r="D417" s="42">
        <f>_xll.qlCalendarAdvance(Calendar,$D416,B417,"f",FALSE)</f>
        <v>43151</v>
      </c>
      <c r="E417" s="140">
        <f>_xll.qlInterestRateIndexValueDate(IndexON,D417)</f>
        <v>43151</v>
      </c>
      <c r="F417" s="156">
        <f>IFERROR(_xll.qlIndexFixing(IndexON,D417,TRUE,_xll.ohTrigger(RecalcTrigger,TriggerON)),NA())</f>
        <v>7.5821835343159449E-4</v>
      </c>
      <c r="H417" s="42">
        <f>_xll.qlCalendarAdvance(Calendar,$H416,B417,"f",FALSE)</f>
        <v>43151</v>
      </c>
      <c r="I417" s="140">
        <f>_xll.qlInterestRateIndexValueDate(Index1M,$H417)</f>
        <v>43151</v>
      </c>
      <c r="J417" s="145">
        <f>IFERROR(_xll.qlIndexFixing(Index1M,$H417,TRUE,_xll.ohTrigger(RecalcTrigger,Trigger1M)),NA())</f>
        <v>1.777489784722768E-3</v>
      </c>
      <c r="K417" s="44">
        <f>IFERROR(_xll.qlIndexFixing(Index3M,H417,TRUE,_xll.ohTrigger(RecalcTrigger,Trigger3M)),NA())</f>
        <v>2.6333992130671805E-3</v>
      </c>
      <c r="L417" s="44">
        <f>IFERROR(_xll.qlIndexFixing(Index6M,$H417,TRUE,_xll.ohTrigger(RecalcTrigger,Trigger6M)),NA())</f>
        <v>4.3134628712699439E-3</v>
      </c>
      <c r="M417" s="146">
        <f>IFERROR(_xll.qlIndexFixing(Index1Y,$H417,TRUE,_xll.ohTrigger(RecalcTrigger,Trigger1Y)),NA())</f>
        <v>5.3874837921261687E-3</v>
      </c>
      <c r="N417" s="145">
        <f>IFERROR(_xll.qlIndexFixing(ONIndex1M,I417,TRUE,_xll.ohTrigger(RecalcTrigger,Trigger1M)),NA())</f>
        <v>1.7616572297052269E-3</v>
      </c>
      <c r="O417" s="44">
        <f>IFERROR(_xll.qlIndexFixing(ONIndex3M,I417,TRUE,_xll.ohTrigger(RecalcTrigger,Trigger3M)),NA())</f>
        <v>2.6105126199971185E-3</v>
      </c>
      <c r="P417" s="44">
        <f>IFERROR(_xll.qlIndexFixing(ONIndex6M,I417,TRUE,_xll.ohTrigger(RecalcTrigger,Trigger6M)),NA())</f>
        <v>3.9837226210104326E-3</v>
      </c>
      <c r="Q417" s="146">
        <f>IFERROR(_xll.qlIndexFixing(ONIndex1Y,I417,TRUE,_xll.ohTrigger(RecalcTrigger,Trigger1Y)),NA())</f>
        <v>7.6508219499804575E-3</v>
      </c>
    </row>
    <row r="418" spans="2:17" x14ac:dyDescent="0.2">
      <c r="B418" s="39" t="s">
        <v>17</v>
      </c>
      <c r="D418" s="42">
        <f>_xll.qlCalendarAdvance(Calendar,$D417,B418,"f",FALSE)</f>
        <v>43152</v>
      </c>
      <c r="E418" s="140">
        <f>_xll.qlInterestRateIndexValueDate(IndexON,D418)</f>
        <v>43152</v>
      </c>
      <c r="F418" s="156">
        <f>IFERROR(_xll.qlIndexFixing(IndexON,D418,TRUE,_xll.ohTrigger(RecalcTrigger,TriggerON)),NA())</f>
        <v>7.5863697100664318E-4</v>
      </c>
      <c r="H418" s="42">
        <f>_xll.qlCalendarAdvance(Calendar,$H417,B418,"f",FALSE)</f>
        <v>43152</v>
      </c>
      <c r="I418" s="140">
        <f>_xll.qlInterestRateIndexValueDate(Index1M,$H418)</f>
        <v>43152</v>
      </c>
      <c r="J418" s="145">
        <f>IFERROR(_xll.qlIndexFixing(Index1M,$H418,TRUE,_xll.ohTrigger(RecalcTrigger,Trigger1M)),NA())</f>
        <v>1.7786629702386059E-3</v>
      </c>
      <c r="K418" s="44">
        <f>IFERROR(_xll.qlIndexFixing(Index3M,H418,TRUE,_xll.ohTrigger(RecalcTrigger,Trigger3M)),NA())</f>
        <v>2.6336375297875635E-3</v>
      </c>
      <c r="L418" s="44">
        <f>IFERROR(_xll.qlIndexFixing(Index6M,$H418,TRUE,_xll.ohTrigger(RecalcTrigger,Trigger6M)),NA())</f>
        <v>4.3161591613209037E-3</v>
      </c>
      <c r="M418" s="146">
        <f>IFERROR(_xll.qlIndexFixing(Index1Y,$H418,TRUE,_xll.ohTrigger(RecalcTrigger,Trigger1Y)),NA())</f>
        <v>5.3797097589420861E-3</v>
      </c>
      <c r="N418" s="145">
        <f>IFERROR(_xll.qlIndexFixing(ONIndex1M,I418,TRUE,_xll.ohTrigger(RecalcTrigger,Trigger1M)),NA())</f>
        <v>1.762805389267097E-3</v>
      </c>
      <c r="O418" s="44">
        <f>IFERROR(_xll.qlIndexFixing(ONIndex3M,I418,TRUE,_xll.ohTrigger(RecalcTrigger,Trigger3M)),NA())</f>
        <v>2.6111727127775541E-3</v>
      </c>
      <c r="P418" s="44">
        <f>IFERROR(_xll.qlIndexFixing(ONIndex6M,I418,TRUE,_xll.ohTrigger(RecalcTrigger,Trigger6M)),NA())</f>
        <v>3.9895722441996018E-3</v>
      </c>
      <c r="Q418" s="146">
        <f>IFERROR(_xll.qlIndexFixing(ONIndex1Y,I418,TRUE,_xll.ohTrigger(RecalcTrigger,Trigger1Y)),NA())</f>
        <v>7.653170092770667E-3</v>
      </c>
    </row>
    <row r="419" spans="2:17" x14ac:dyDescent="0.2">
      <c r="B419" s="39" t="s">
        <v>17</v>
      </c>
      <c r="D419" s="42">
        <f>_xll.qlCalendarAdvance(Calendar,$D418,B419,"f",FALSE)</f>
        <v>43153</v>
      </c>
      <c r="E419" s="140">
        <f>_xll.qlInterestRateIndexValueDate(IndexON,D419)</f>
        <v>43153</v>
      </c>
      <c r="F419" s="156">
        <f>IFERROR(_xll.qlIndexFixing(IndexON,D419,TRUE,_xll.ohTrigger(RecalcTrigger,TriggerON)),NA())</f>
        <v>7.5906026479000133E-4</v>
      </c>
      <c r="H419" s="42">
        <f>_xll.qlCalendarAdvance(Calendar,$H418,B419,"f",FALSE)</f>
        <v>43153</v>
      </c>
      <c r="I419" s="140">
        <f>_xll.qlInterestRateIndexValueDate(Index1M,$H419)</f>
        <v>43153</v>
      </c>
      <c r="J419" s="145">
        <f>IFERROR(_xll.qlIndexFixing(Index1M,$H419,TRUE,_xll.ohTrigger(RecalcTrigger,Trigger1M)),NA())</f>
        <v>1.7798379984458402E-3</v>
      </c>
      <c r="K419" s="44">
        <f>IFERROR(_xll.qlIndexFixing(Index3M,H419,TRUE,_xll.ohTrigger(RecalcTrigger,Trigger3M)),NA())</f>
        <v>2.6337649029283747E-3</v>
      </c>
      <c r="L419" s="44">
        <f>IFERROR(_xll.qlIndexFixing(Index6M,$H419,TRUE,_xll.ohTrigger(RecalcTrigger,Trigger6M)),NA())</f>
        <v>4.3188295857683676E-3</v>
      </c>
      <c r="M419" s="146">
        <f>IFERROR(_xll.qlIndexFixing(Index1Y,$H419,TRUE,_xll.ohTrigger(RecalcTrigger,Trigger1Y)),NA())</f>
        <v>5.3719417793023361E-3</v>
      </c>
      <c r="N419" s="145">
        <f>IFERROR(_xll.qlIndexFixing(ONIndex1M,I419,TRUE,_xll.ohTrigger(RecalcTrigger,Trigger1M)),NA())</f>
        <v>1.7639553911730221E-3</v>
      </c>
      <c r="O419" s="44">
        <f>IFERROR(_xll.qlIndexFixing(ONIndex3M,I419,TRUE,_xll.ohTrigger(RecalcTrigger,Trigger3M)),NA())</f>
        <v>2.611841254632763E-3</v>
      </c>
      <c r="P419" s="44">
        <f>IFERROR(_xll.qlIndexFixing(ONIndex6M,I419,TRUE,_xll.ohTrigger(RecalcTrigger,Trigger6M)),NA())</f>
        <v>3.995383578208056E-3</v>
      </c>
      <c r="Q419" s="146">
        <f>IFERROR(_xll.qlIndexFixing(ONIndex1Y,I419,TRUE,_xll.ohTrigger(RecalcTrigger,Trigger1Y)),NA())</f>
        <v>7.6547021590012143E-3</v>
      </c>
    </row>
    <row r="420" spans="2:17" x14ac:dyDescent="0.2">
      <c r="B420" s="39" t="s">
        <v>17</v>
      </c>
      <c r="D420" s="42">
        <f>_xll.qlCalendarAdvance(Calendar,$D419,B420,"f",FALSE)</f>
        <v>43154</v>
      </c>
      <c r="E420" s="140">
        <f>_xll.qlInterestRateIndexValueDate(IndexON,D420)</f>
        <v>43154</v>
      </c>
      <c r="F420" s="156">
        <f>IFERROR(_xll.qlIndexFixing(IndexON,D420,TRUE,_xll.ohTrigger(RecalcTrigger,TriggerON)),NA())</f>
        <v>7.5992402176816587E-4</v>
      </c>
      <c r="H420" s="42">
        <f>_xll.qlCalendarAdvance(Calendar,$H419,B420,"f",FALSE)</f>
        <v>43154</v>
      </c>
      <c r="I420" s="140">
        <f>_xll.qlInterestRateIndexValueDate(Index1M,$H420)</f>
        <v>43154</v>
      </c>
      <c r="J420" s="145">
        <f>IFERROR(_xll.qlIndexFixing(Index1M,$H420,TRUE,_xll.ohTrigger(RecalcTrigger,Trigger1M)),NA())</f>
        <v>1.7810148693415762E-3</v>
      </c>
      <c r="K420" s="44">
        <f>IFERROR(_xll.qlIndexFixing(Index3M,H420,TRUE,_xll.ohTrigger(RecalcTrigger,Trigger3M)),NA())</f>
        <v>2.633871262487849E-3</v>
      </c>
      <c r="L420" s="44">
        <f>IFERROR(_xll.qlIndexFixing(Index6M,$H420,TRUE,_xll.ohTrigger(RecalcTrigger,Trigger6M)),NA())</f>
        <v>4.321474410502347E-3</v>
      </c>
      <c r="M420" s="146">
        <f>IFERROR(_xll.qlIndexFixing(Index1Y,$H420,TRUE,_xll.ohTrigger(RecalcTrigger,Trigger1Y)),NA())</f>
        <v>5.361492055376121E-3</v>
      </c>
      <c r="N420" s="145">
        <f>IFERROR(_xll.qlIndexFixing(ONIndex1M,I420,TRUE,_xll.ohTrigger(RecalcTrigger,Trigger1M)),NA())</f>
        <v>1.7662700831914495E-3</v>
      </c>
      <c r="O420" s="44">
        <f>IFERROR(_xll.qlIndexFixing(ONIndex3M,I420,TRUE,_xll.ohTrigger(RecalcTrigger,Trigger3M)),NA())</f>
        <v>2.613225210487125E-3</v>
      </c>
      <c r="P420" s="44">
        <f>IFERROR(_xll.qlIndexFixing(ONIndex6M,I420,TRUE,_xll.ohTrigger(RecalcTrigger,Trigger6M)),NA())</f>
        <v>4.0069226023838524E-3</v>
      </c>
      <c r="Q420" s="146">
        <f>IFERROR(_xll.qlIndexFixing(ONIndex1Y,I420,TRUE,_xll.ohTrigger(RecalcTrigger,Trigger1Y)),NA())</f>
        <v>7.6552065851365212E-3</v>
      </c>
    </row>
    <row r="421" spans="2:17" x14ac:dyDescent="0.2">
      <c r="B421" s="39" t="s">
        <v>17</v>
      </c>
      <c r="D421" s="42">
        <f>_xll.qlCalendarAdvance(Calendar,$D420,B421,"f",FALSE)</f>
        <v>43157</v>
      </c>
      <c r="E421" s="140">
        <f>_xll.qlInterestRateIndexValueDate(IndexON,D421)</f>
        <v>43157</v>
      </c>
      <c r="F421" s="156">
        <f>IFERROR(_xll.qlIndexFixing(IndexON,D421,TRUE,_xll.ohTrigger(RecalcTrigger,TriggerON)),NA())</f>
        <v>7.6080020176338969E-4</v>
      </c>
      <c r="H421" s="42">
        <f>_xll.qlCalendarAdvance(Calendar,$H420,B421,"f",FALSE)</f>
        <v>43157</v>
      </c>
      <c r="I421" s="140">
        <f>_xll.qlInterestRateIndexValueDate(Index1M,$H421)</f>
        <v>43157</v>
      </c>
      <c r="J421" s="145">
        <f>IFERROR(_xll.qlIndexFixing(Index1M,$H421,TRUE,_xll.ohTrigger(RecalcTrigger,Trigger1M)),NA())</f>
        <v>1.7845565381858456E-3</v>
      </c>
      <c r="K421" s="44">
        <f>IFERROR(_xll.qlIndexFixing(Index3M,H421,TRUE,_xll.ohTrigger(RecalcTrigger,Trigger3M)),NA())</f>
        <v>2.6334866171034252E-3</v>
      </c>
      <c r="L421" s="44">
        <f>IFERROR(_xll.qlIndexFixing(Index6M,$H421,TRUE,_xll.ohTrigger(RecalcTrigger,Trigger6M)),NA())</f>
        <v>4.3309948499461112E-3</v>
      </c>
      <c r="M421" s="146">
        <f>IFERROR(_xll.qlIndexFixing(Index1Y,$H421,TRUE,_xll.ohTrigger(RecalcTrigger,Trigger1Y)),NA())</f>
        <v>5.3409782050528598E-3</v>
      </c>
      <c r="N421" s="145">
        <f>IFERROR(_xll.qlIndexFixing(ONIndex1M,I421,TRUE,_xll.ohTrigger(RecalcTrigger,Trigger1M)),NA())</f>
        <v>1.7685738221562275E-3</v>
      </c>
      <c r="O421" s="44">
        <f>IFERROR(_xll.qlIndexFixing(ONIndex3M,I421,TRUE,_xll.ohTrigger(RecalcTrigger,Trigger3M)),NA())</f>
        <v>2.6145999110183116E-3</v>
      </c>
      <c r="P421" s="44">
        <f>IFERROR(_xll.qlIndexFixing(ONIndex6M,I421,TRUE,_xll.ohTrigger(RecalcTrigger,Trigger6M)),NA())</f>
        <v>4.0182460229210015E-3</v>
      </c>
      <c r="Q421" s="146">
        <f>IFERROR(_xll.qlIndexFixing(ONIndex1Y,I421,TRUE,_xll.ohTrigger(RecalcTrigger,Trigger1Y)),NA())</f>
        <v>7.6526696597856159E-3</v>
      </c>
    </row>
    <row r="422" spans="2:17" x14ac:dyDescent="0.2">
      <c r="B422" s="39" t="s">
        <v>17</v>
      </c>
      <c r="D422" s="42">
        <f>_xll.qlCalendarAdvance(Calendar,$D421,B422,"f",FALSE)</f>
        <v>43158</v>
      </c>
      <c r="E422" s="140">
        <f>_xll.qlInterestRateIndexValueDate(IndexON,D422)</f>
        <v>43158</v>
      </c>
      <c r="F422" s="156">
        <f>IFERROR(_xll.qlIndexFixing(IndexON,D422,TRUE,_xll.ohTrigger(RecalcTrigger,TriggerON)),NA())</f>
        <v>7.6124687650724887E-4</v>
      </c>
      <c r="H422" s="42">
        <f>_xll.qlCalendarAdvance(Calendar,$H421,B422,"f",FALSE)</f>
        <v>43158</v>
      </c>
      <c r="I422" s="140">
        <f>_xll.qlInterestRateIndexValueDate(Index1M,$H422)</f>
        <v>43158</v>
      </c>
      <c r="J422" s="145">
        <f>IFERROR(_xll.qlIndexFixing(Index1M,$H422,TRUE,_xll.ohTrigger(RecalcTrigger,Trigger1M)),NA())</f>
        <v>1.7857407798529559E-3</v>
      </c>
      <c r="K422" s="44">
        <f>IFERROR(_xll.qlIndexFixing(Index3M,H422,TRUE,_xll.ohTrigger(RecalcTrigger,Trigger3M)),NA())</f>
        <v>2.6336752975508015E-3</v>
      </c>
      <c r="L422" s="44">
        <f>IFERROR(_xll.qlIndexFixing(Index6M,$H422,TRUE,_xll.ohTrigger(RecalcTrigger,Trigger6M)),NA())</f>
        <v>4.3326655522422427E-3</v>
      </c>
      <c r="M422" s="146">
        <f>IFERROR(_xll.qlIndexFixing(Index1Y,$H422,TRUE,_xll.ohTrigger(RecalcTrigger,Trigger1Y)),NA())</f>
        <v>5.3332763491422686E-3</v>
      </c>
      <c r="N422" s="145">
        <f>IFERROR(_xll.qlIndexFixing(ONIndex1M,I422,TRUE,_xll.ohTrigger(RecalcTrigger,Trigger1M)),NA())</f>
        <v>1.7697330358634744E-3</v>
      </c>
      <c r="O422" s="44">
        <f>IFERROR(_xll.qlIndexFixing(ONIndex3M,I422,TRUE,_xll.ohTrigger(RecalcTrigger,Trigger3M)),NA())</f>
        <v>2.6153106974369233E-3</v>
      </c>
      <c r="P422" s="44">
        <f>IFERROR(_xll.qlIndexFixing(ONIndex6M,I422,TRUE,_xll.ohTrigger(RecalcTrigger,Trigger6M)),NA())</f>
        <v>4.0238659111879738E-3</v>
      </c>
      <c r="Q422" s="146">
        <f>IFERROR(_xll.qlIndexFixing(ONIndex1Y,I422,TRUE,_xll.ohTrigger(RecalcTrigger,Trigger1Y)),NA())</f>
        <v>7.650121343866223E-3</v>
      </c>
    </row>
    <row r="423" spans="2:17" x14ac:dyDescent="0.2">
      <c r="B423" s="39" t="s">
        <v>17</v>
      </c>
      <c r="D423" s="42">
        <f>_xll.qlCalendarAdvance(Calendar,$D422,B423,"f",FALSE)</f>
        <v>43159</v>
      </c>
      <c r="E423" s="140">
        <f>_xll.qlInterestRateIndexValueDate(IndexON,D423)</f>
        <v>43159</v>
      </c>
      <c r="F423" s="156">
        <f>IFERROR(_xll.qlIndexFixing(IndexON,D423,TRUE,_xll.ohTrigger(RecalcTrigger,TriggerON)),NA())</f>
        <v>7.6169822745941751E-4</v>
      </c>
      <c r="H423" s="42">
        <f>_xll.qlCalendarAdvance(Calendar,$H422,B423,"f",FALSE)</f>
        <v>43159</v>
      </c>
      <c r="I423" s="140">
        <f>_xll.qlInterestRateIndexValueDate(Index1M,$H423)</f>
        <v>43159</v>
      </c>
      <c r="J423" s="145">
        <f>IFERROR(_xll.qlIndexFixing(Index1M,$H423,TRUE,_xll.ohTrigger(RecalcTrigger,Trigger1M)),NA())</f>
        <v>1.7875293504020083E-3</v>
      </c>
      <c r="K423" s="44">
        <f>IFERROR(_xll.qlIndexFixing(Index3M,H423,TRUE,_xll.ohTrigger(RecalcTrigger,Trigger3M)),NA())</f>
        <v>2.6334057252633629E-3</v>
      </c>
      <c r="L423" s="44">
        <f>IFERROR(_xll.qlIndexFixing(Index6M,$H423,TRUE,_xll.ohTrigger(RecalcTrigger,Trigger6M)),NA())</f>
        <v>4.3368840901662998E-3</v>
      </c>
      <c r="M423" s="146">
        <f>IFERROR(_xll.qlIndexFixing(Index1Y,$H423,TRUE,_xll.ohTrigger(RecalcTrigger,Trigger1Y)),NA())</f>
        <v>5.3255948886670179E-3</v>
      </c>
      <c r="N423" s="145">
        <f>IFERROR(_xll.qlIndexFixing(ONIndex1M,I423,TRUE,_xll.ohTrigger(RecalcTrigger,Trigger1M)),NA())</f>
        <v>1.7708940917526839E-3</v>
      </c>
      <c r="O423" s="44">
        <f>IFERROR(_xll.qlIndexFixing(ONIndex3M,I423,TRUE,_xll.ohTrigger(RecalcTrigger,Trigger3M)),NA())</f>
        <v>2.616029932849262E-3</v>
      </c>
      <c r="P423" s="44">
        <f>IFERROR(_xll.qlIndexFixing(ONIndex6M,I423,TRUE,_xll.ohTrigger(RecalcTrigger,Trigger6M)),NA())</f>
        <v>4.0294475103552774E-3</v>
      </c>
      <c r="Q423" s="146">
        <f>IFERROR(_xll.qlIndexFixing(ONIndex1Y,I423,TRUE,_xll.ohTrigger(RecalcTrigger,Trigger1Y)),NA())</f>
        <v>7.6467569514682143E-3</v>
      </c>
    </row>
    <row r="424" spans="2:17" x14ac:dyDescent="0.2">
      <c r="B424" s="39" t="s">
        <v>17</v>
      </c>
      <c r="D424" s="42">
        <f>_xll.qlCalendarAdvance(Calendar,$D423,B424,"f",FALSE)</f>
        <v>43160</v>
      </c>
      <c r="E424" s="140">
        <f>_xll.qlInterestRateIndexValueDate(IndexON,D424)</f>
        <v>43160</v>
      </c>
      <c r="F424" s="156">
        <f>IFERROR(_xll.qlIndexFixing(IndexON,D424,TRUE,_xll.ohTrigger(RecalcTrigger,TriggerON)),NA())</f>
        <v>7.6215425453884933E-4</v>
      </c>
      <c r="H424" s="42">
        <f>_xll.qlCalendarAdvance(Calendar,$H423,B424,"f",FALSE)</f>
        <v>43160</v>
      </c>
      <c r="I424" s="140">
        <f>_xll.qlInterestRateIndexValueDate(Index1M,$H424)</f>
        <v>43160</v>
      </c>
      <c r="J424" s="145">
        <f>IFERROR(_xll.qlIndexFixing(Index1M,$H424,TRUE,_xll.ohTrigger(RecalcTrigger,Trigger1M)),NA())</f>
        <v>1.7911380593433621E-3</v>
      </c>
      <c r="K424" s="44">
        <f>IFERROR(_xll.qlIndexFixing(Index3M,H424,TRUE,_xll.ohTrigger(RecalcTrigger,Trigger3M)),NA())</f>
        <v>2.633329317166074E-3</v>
      </c>
      <c r="L424" s="44">
        <f>IFERROR(_xll.qlIndexFixing(Index6M,$H424,TRUE,_xll.ohTrigger(RecalcTrigger,Trigger6M)),NA())</f>
        <v>4.3410449612099524E-3</v>
      </c>
      <c r="M424" s="146">
        <f>IFERROR(_xll.qlIndexFixing(Index1Y,$H424,TRUE,_xll.ohTrigger(RecalcTrigger,Trigger1Y)),NA())</f>
        <v>5.3179362136885899E-3</v>
      </c>
      <c r="N424" s="145">
        <f>IFERROR(_xll.qlIndexFixing(ONIndex1M,I424,TRUE,_xll.ohTrigger(RecalcTrigger,Trigger1M)),NA())</f>
        <v>1.772056990148041E-3</v>
      </c>
      <c r="O424" s="44">
        <f>IFERROR(_xll.qlIndexFixing(ONIndex3M,I424,TRUE,_xll.ohTrigger(RecalcTrigger,Trigger3M)),NA())</f>
        <v>2.6167576171742812E-3</v>
      </c>
      <c r="P424" s="44">
        <f>IFERROR(_xll.qlIndexFixing(ONIndex6M,I424,TRUE,_xll.ohTrigger(RecalcTrigger,Trigger6M)),NA())</f>
        <v>4.0349908203418661E-3</v>
      </c>
      <c r="Q424" s="146">
        <f>IFERROR(_xll.qlIndexFixing(ONIndex1Y,I424,TRUE,_xll.ohTrigger(RecalcTrigger,Trigger1Y)),NA())</f>
        <v>7.6425764826726361E-3</v>
      </c>
    </row>
    <row r="425" spans="2:17" x14ac:dyDescent="0.2">
      <c r="B425" s="39" t="s">
        <v>17</v>
      </c>
      <c r="D425" s="42">
        <f>_xll.qlCalendarAdvance(Calendar,$D424,B425,"f",FALSE)</f>
        <v>43161</v>
      </c>
      <c r="E425" s="140">
        <f>_xll.qlInterestRateIndexValueDate(IndexON,D425)</f>
        <v>43161</v>
      </c>
      <c r="F425" s="156">
        <f>IFERROR(_xll.qlIndexFixing(IndexON,D425,TRUE,_xll.ohTrigger(RecalcTrigger,TriggerON)),NA())</f>
        <v>7.6308349131970498E-4</v>
      </c>
      <c r="H425" s="42">
        <f>_xll.qlCalendarAdvance(Calendar,$H424,B425,"f",FALSE)</f>
        <v>43161</v>
      </c>
      <c r="I425" s="140">
        <f>_xll.qlInterestRateIndexValueDate(Index1M,$H425)</f>
        <v>43161</v>
      </c>
      <c r="J425" s="145">
        <f>IFERROR(_xll.qlIndexFixing(Index1M,$H425,TRUE,_xll.ohTrigger(RecalcTrigger,Trigger1M)),NA())</f>
        <v>1.791725644015342E-3</v>
      </c>
      <c r="K425" s="44">
        <f>IFERROR(_xll.qlIndexFixing(Index3M,H425,TRUE,_xll.ohTrigger(RecalcTrigger,Trigger3M)),NA())</f>
        <v>2.6326670261380123E-3</v>
      </c>
      <c r="L425" s="44">
        <f>IFERROR(_xll.qlIndexFixing(Index6M,$H425,TRUE,_xll.ohTrigger(RecalcTrigger,Trigger6M)),NA())</f>
        <v>4.3426513009086187E-3</v>
      </c>
      <c r="M425" s="146">
        <f>IFERROR(_xll.qlIndexFixing(Index1Y,$H425,TRUE,_xll.ohTrigger(RecalcTrigger,Trigger1Y)),NA())</f>
        <v>5.3080911533997348E-3</v>
      </c>
      <c r="N425" s="145">
        <f>IFERROR(_xll.qlIndexFixing(ONIndex1M,I425,TRUE,_xll.ohTrigger(RecalcTrigger,Trigger1M)),NA())</f>
        <v>1.7743975538412708E-3</v>
      </c>
      <c r="O425" s="44">
        <f>IFERROR(_xll.qlIndexFixing(ONIndex3M,I425,TRUE,_xll.ohTrigger(RecalcTrigger,Trigger3M)),NA())</f>
        <v>2.6182599302885618E-3</v>
      </c>
      <c r="P425" s="44">
        <f>IFERROR(_xll.qlIndexFixing(ONIndex6M,I425,TRUE,_xll.ohTrigger(RecalcTrigger,Trigger6M)),NA())</f>
        <v>4.0459946585362045E-3</v>
      </c>
      <c r="Q425" s="146">
        <f>IFERROR(_xll.qlIndexFixing(ONIndex1Y,I425,TRUE,_xll.ohTrigger(RecalcTrigger,Trigger1Y)),NA())</f>
        <v>7.6316548526385777E-3</v>
      </c>
    </row>
    <row r="426" spans="2:17" x14ac:dyDescent="0.2">
      <c r="B426" s="39" t="s">
        <v>17</v>
      </c>
      <c r="D426" s="42">
        <f>_xll.qlCalendarAdvance(Calendar,$D425,B426,"f",FALSE)</f>
        <v>43164</v>
      </c>
      <c r="E426" s="140">
        <f>_xll.qlInterestRateIndexValueDate(IndexON,D426)</f>
        <v>43164</v>
      </c>
      <c r="F426" s="156">
        <f>IFERROR(_xll.qlIndexFixing(IndexON,D426,TRUE,_xll.ohTrigger(RecalcTrigger,TriggerON)),NA())</f>
        <v>7.6402512477757867E-4</v>
      </c>
      <c r="H426" s="42">
        <f>_xll.qlCalendarAdvance(Calendar,$H425,B426,"f",FALSE)</f>
        <v>43164</v>
      </c>
      <c r="I426" s="140">
        <f>_xll.qlInterestRateIndexValueDate(Index1M,$H426)</f>
        <v>43164</v>
      </c>
      <c r="J426" s="145">
        <f>IFERROR(_xll.qlIndexFixing(Index1M,$H426,TRUE,_xll.ohTrigger(RecalcTrigger,Trigger1M)),NA())</f>
        <v>1.7947081534919554E-3</v>
      </c>
      <c r="K426" s="44">
        <f>IFERROR(_xll.qlIndexFixing(Index3M,H426,TRUE,_xll.ohTrigger(RecalcTrigger,Trigger3M)),NA())</f>
        <v>2.6327733785978741E-3</v>
      </c>
      <c r="L426" s="44">
        <f>IFERROR(_xll.qlIndexFixing(Index6M,$H426,TRUE,_xll.ohTrigger(RecalcTrigger,Trigger6M)),NA())</f>
        <v>4.3490390889150583E-3</v>
      </c>
      <c r="M426" s="146">
        <f>IFERROR(_xll.qlIndexFixing(Index1Y,$H426,TRUE,_xll.ohTrigger(RecalcTrigger,Trigger1Y)),NA())</f>
        <v>5.2875771674785188E-3</v>
      </c>
      <c r="N426" s="145">
        <f>IFERROR(_xll.qlIndexFixing(ONIndex1M,I426,TRUE,_xll.ohTrigger(RecalcTrigger,Trigger1M)),NA())</f>
        <v>1.7767270068458352E-3</v>
      </c>
      <c r="O426" s="44">
        <f>IFERROR(_xll.qlIndexFixing(ONIndex3M,I426,TRUE,_xll.ohTrigger(RecalcTrigger,Trigger3M)),NA())</f>
        <v>2.619752843844303E-3</v>
      </c>
      <c r="P426" s="44">
        <f>IFERROR(_xll.qlIndexFixing(ONIndex6M,I426,TRUE,_xll.ohTrigger(RecalcTrigger,Trigger6M)),NA())</f>
        <v>4.0567811688863031E-3</v>
      </c>
      <c r="Q426" s="146">
        <f>IFERROR(_xll.qlIndexFixing(ONIndex1Y,I426,TRUE,_xll.ohTrigger(RecalcTrigger,Trigger1Y)),NA())</f>
        <v>7.6176938443250908E-3</v>
      </c>
    </row>
    <row r="427" spans="2:17" x14ac:dyDescent="0.2">
      <c r="B427" s="39" t="s">
        <v>17</v>
      </c>
      <c r="D427" s="42">
        <f>_xll.qlCalendarAdvance(Calendar,$D426,B427,"f",FALSE)</f>
        <v>43165</v>
      </c>
      <c r="E427" s="140">
        <f>_xll.qlInterestRateIndexValueDate(IndexON,D427)</f>
        <v>43165</v>
      </c>
      <c r="F427" s="156">
        <f>IFERROR(_xll.qlIndexFixing(IndexON,D427,TRUE,_xll.ohTrigger(RecalcTrigger,TriggerON)),NA())</f>
        <v>7.6450453281751152E-4</v>
      </c>
      <c r="H427" s="42">
        <f>_xll.qlCalendarAdvance(Calendar,$H426,B427,"f",FALSE)</f>
        <v>43165</v>
      </c>
      <c r="I427" s="140">
        <f>_xll.qlInterestRateIndexValueDate(Index1M,$H427)</f>
        <v>43165</v>
      </c>
      <c r="J427" s="145">
        <f>IFERROR(_xll.qlIndexFixing(Index1M,$H427,TRUE,_xll.ohTrigger(RecalcTrigger,Trigger1M)),NA())</f>
        <v>1.7959080757787205E-3</v>
      </c>
      <c r="K427" s="44">
        <f>IFERROR(_xll.qlIndexFixing(Index3M,H427,TRUE,_xll.ohTrigger(RecalcTrigger,Trigger3M)),NA())</f>
        <v>2.6325695549178022E-3</v>
      </c>
      <c r="L427" s="44">
        <f>IFERROR(_xll.qlIndexFixing(Index6M,$H427,TRUE,_xll.ohTrigger(RecalcTrigger,Trigger6M)),NA())</f>
        <v>4.3514026028424573E-3</v>
      </c>
      <c r="M427" s="146">
        <f>IFERROR(_xll.qlIndexFixing(Index1Y,$H427,TRUE,_xll.ohTrigger(RecalcTrigger,Trigger1Y)),NA())</f>
        <v>5.2800682684230882E-3</v>
      </c>
      <c r="N427" s="145">
        <f>IFERROR(_xll.qlIndexFixing(ONIndex1M,I427,TRUE,_xll.ohTrigger(RecalcTrigger,Trigger1M)),NA())</f>
        <v>1.7778991169614677E-3</v>
      </c>
      <c r="O427" s="44">
        <f>IFERROR(_xll.qlIndexFixing(ONIndex3M,I427,TRUE,_xll.ohTrigger(RecalcTrigger,Trigger3M)),NA())</f>
        <v>2.6205227727327252E-3</v>
      </c>
      <c r="P427" s="44">
        <f>IFERROR(_xll.qlIndexFixing(ONIndex6M,I427,TRUE,_xll.ohTrigger(RecalcTrigger,Trigger6M)),NA())</f>
        <v>4.0621330332124561E-3</v>
      </c>
      <c r="Q427" s="146">
        <f>IFERROR(_xll.qlIndexFixing(ONIndex1Y,I427,TRUE,_xll.ohTrigger(RecalcTrigger,Trigger1Y)),NA())</f>
        <v>7.6094329941089889E-3</v>
      </c>
    </row>
    <row r="428" spans="2:17" x14ac:dyDescent="0.2">
      <c r="B428" s="39" t="s">
        <v>17</v>
      </c>
      <c r="D428" s="42">
        <f>_xll.qlCalendarAdvance(Calendar,$D427,B428,"f",FALSE)</f>
        <v>43166</v>
      </c>
      <c r="E428" s="140">
        <f>_xll.qlInterestRateIndexValueDate(IndexON,D428)</f>
        <v>43166</v>
      </c>
      <c r="F428" s="156">
        <f>IFERROR(_xll.qlIndexFixing(IndexON,D428,TRUE,_xll.ohTrigger(RecalcTrigger,TriggerON)),NA())</f>
        <v>7.6498861706575383E-4</v>
      </c>
      <c r="H428" s="42">
        <f>_xll.qlCalendarAdvance(Calendar,$H427,B428,"f",FALSE)</f>
        <v>43166</v>
      </c>
      <c r="I428" s="140">
        <f>_xll.qlInterestRateIndexValueDate(Index1M,$H428)</f>
        <v>43166</v>
      </c>
      <c r="J428" s="145">
        <f>IFERROR(_xll.qlIndexFixing(Index1M,$H428,TRUE,_xll.ohTrigger(RecalcTrigger,Trigger1M)),NA())</f>
        <v>1.7983321356019775E-3</v>
      </c>
      <c r="K428" s="44">
        <f>IFERROR(_xll.qlIndexFixing(Index3M,H428,TRUE,_xll.ohTrigger(RecalcTrigger,Trigger3M)),NA())</f>
        <v>2.6323388906273324E-3</v>
      </c>
      <c r="L428" s="44">
        <f>IFERROR(_xll.qlIndexFixing(Index6M,$H428,TRUE,_xll.ohTrigger(RecalcTrigger,Trigger6M)),NA())</f>
        <v>4.353744231867759E-3</v>
      </c>
      <c r="M428" s="146">
        <f>IFERROR(_xll.qlIndexFixing(Index1Y,$H428,TRUE,_xll.ohTrigger(RecalcTrigger,Trigger1Y)),NA())</f>
        <v>5.2725964937538894E-3</v>
      </c>
      <c r="N428" s="145">
        <f>IFERROR(_xll.qlIndexFixing(ONIndex1M,I428,TRUE,_xll.ohTrigger(RecalcTrigger,Trigger1M)),NA())</f>
        <v>1.7790730693401091E-3</v>
      </c>
      <c r="O428" s="44">
        <f>IFERROR(_xll.qlIndexFixing(ONIndex3M,I428,TRUE,_xll.ohTrigger(RecalcTrigger,Trigger3M)),NA())</f>
        <v>2.6213011506959205E-3</v>
      </c>
      <c r="P428" s="44">
        <f>IFERROR(_xll.qlIndexFixing(ONIndex6M,I428,TRUE,_xll.ohTrigger(RecalcTrigger,Trigger6M)),NA())</f>
        <v>4.0674466082768479E-3</v>
      </c>
      <c r="Q428" s="146">
        <f>IFERROR(_xll.qlIndexFixing(ONIndex1Y,I428,TRUE,_xll.ohTrigger(RecalcTrigger,Trigger1Y)),NA())</f>
        <v>7.6003560677384563E-3</v>
      </c>
    </row>
    <row r="429" spans="2:17" x14ac:dyDescent="0.2">
      <c r="B429" s="39" t="s">
        <v>17</v>
      </c>
      <c r="D429" s="42">
        <f>_xll.qlCalendarAdvance(Calendar,$D428,B429,"f",FALSE)</f>
        <v>43167</v>
      </c>
      <c r="E429" s="140">
        <f>_xll.qlInterestRateIndexValueDate(IndexON,D429)</f>
        <v>43167</v>
      </c>
      <c r="F429" s="156">
        <f>IFERROR(_xll.qlIndexFixing(IndexON,D429,TRUE,_xll.ohTrigger(RecalcTrigger,TriggerON)),NA())</f>
        <v>7.654773775223056E-4</v>
      </c>
      <c r="H429" s="42">
        <f>_xll.qlCalendarAdvance(Calendar,$H428,B429,"f",FALSE)</f>
        <v>43167</v>
      </c>
      <c r="I429" s="140">
        <f>_xll.qlInterestRateIndexValueDate(Index1M,$H429)</f>
        <v>43167</v>
      </c>
      <c r="J429" s="145">
        <f>IFERROR(_xll.qlIndexFixing(Index1M,$H429,TRUE,_xll.ohTrigger(RecalcTrigger,Trigger1M)),NA())</f>
        <v>1.7989252131521763E-3</v>
      </c>
      <c r="K429" s="44">
        <f>IFERROR(_xll.qlIndexFixing(Index3M,H429,TRUE,_xll.ohTrigger(RecalcTrigger,Trigger3M)),NA())</f>
        <v>2.6320809332301019E-3</v>
      </c>
      <c r="L429" s="44">
        <f>IFERROR(_xll.qlIndexFixing(Index6M,$H429,TRUE,_xll.ohTrigger(RecalcTrigger,Trigger6M)),NA())</f>
        <v>4.3576692571460048E-3</v>
      </c>
      <c r="M429" s="146">
        <f>IFERROR(_xll.qlIndexFixing(Index1Y,$H429,TRUE,_xll.ohTrigger(RecalcTrigger,Trigger1Y)),NA())</f>
        <v>5.2651642330463488E-3</v>
      </c>
      <c r="N429" s="145">
        <f>IFERROR(_xll.qlIndexFixing(ONIndex1M,I429,TRUE,_xll.ohTrigger(RecalcTrigger,Trigger1M)),NA())</f>
        <v>1.7802488641438519E-3</v>
      </c>
      <c r="O429" s="44">
        <f>IFERROR(_xll.qlIndexFixing(ONIndex3M,I429,TRUE,_xll.ohTrigger(RecalcTrigger,Trigger3M)),NA())</f>
        <v>2.6220879775717965E-3</v>
      </c>
      <c r="P429" s="44">
        <f>IFERROR(_xll.qlIndexFixing(ONIndex6M,I429,TRUE,_xll.ohTrigger(RecalcTrigger,Trigger6M)),NA())</f>
        <v>4.0727218941605248E-3</v>
      </c>
      <c r="Q429" s="146">
        <f>IFERROR(_xll.qlIndexFixing(ONIndex1Y,I429,TRUE,_xll.ohTrigger(RecalcTrigger,Trigger1Y)),NA())</f>
        <v>7.590463065213493E-3</v>
      </c>
    </row>
    <row r="430" spans="2:17" x14ac:dyDescent="0.2">
      <c r="B430" s="39" t="s">
        <v>17</v>
      </c>
      <c r="D430" s="42">
        <f>_xll.qlCalendarAdvance(Calendar,$D429,B430,"f",FALSE)</f>
        <v>43168</v>
      </c>
      <c r="E430" s="140">
        <f>_xll.qlInterestRateIndexValueDate(IndexON,D430)</f>
        <v>43168</v>
      </c>
      <c r="F430" s="156">
        <f>IFERROR(_xll.qlIndexFixing(IndexON,D430,TRUE,_xll.ohTrigger(RecalcTrigger,TriggerON)),NA())</f>
        <v>7.6647209515945402E-4</v>
      </c>
      <c r="H430" s="42">
        <f>_xll.qlCalendarAdvance(Calendar,$H429,B430,"f",FALSE)</f>
        <v>43168</v>
      </c>
      <c r="I430" s="140">
        <f>_xll.qlInterestRateIndexValueDate(Index1M,$H430)</f>
        <v>43168</v>
      </c>
      <c r="J430" s="145">
        <f>IFERROR(_xll.qlIndexFixing(Index1M,$H430,TRUE,_xll.ohTrigger(RecalcTrigger,Trigger1M)),NA())</f>
        <v>1.7995188990615313E-3</v>
      </c>
      <c r="K430" s="44">
        <f>IFERROR(_xll.qlIndexFixing(Index3M,H430,TRUE,_xll.ohTrigger(RecalcTrigger,Trigger3M)),NA())</f>
        <v>2.6310088946938778E-3</v>
      </c>
      <c r="L430" s="44">
        <f>IFERROR(_xll.qlIndexFixing(Index6M,$H430,TRUE,_xll.ohTrigger(RecalcTrigger,Trigger6M)),NA())</f>
        <v>4.3591608730251252E-3</v>
      </c>
      <c r="M430" s="146">
        <f>IFERROR(_xll.qlIndexFixing(Index1Y,$H430,TRUE,_xll.ohTrigger(RecalcTrigger,Trigger1Y)),NA())</f>
        <v>5.2560475214711551E-3</v>
      </c>
      <c r="N430" s="145">
        <f>IFERROR(_xll.qlIndexFixing(ONIndex1M,I430,TRUE,_xll.ohTrigger(RecalcTrigger,Trigger1M)),NA())</f>
        <v>1.7826153007275785E-3</v>
      </c>
      <c r="O430" s="44">
        <f>IFERROR(_xll.qlIndexFixing(ONIndex3M,I430,TRUE,_xll.ohTrigger(RecalcTrigger,Trigger3M)),NA())</f>
        <v>2.6237086540514824E-3</v>
      </c>
      <c r="P430" s="44">
        <f>IFERROR(_xll.qlIndexFixing(ONIndex6M,I430,TRUE,_xll.ohTrigger(RecalcTrigger,Trigger6M)),NA())</f>
        <v>4.0831905125771062E-3</v>
      </c>
      <c r="Q430" s="146">
        <f>IFERROR(_xll.qlIndexFixing(ONIndex1Y,I430,TRUE,_xll.ohTrigger(RecalcTrigger,Trigger1Y)),NA())</f>
        <v>7.5681137229914146E-3</v>
      </c>
    </row>
    <row r="431" spans="2:17" x14ac:dyDescent="0.2">
      <c r="B431" s="39" t="s">
        <v>17</v>
      </c>
      <c r="D431" s="42">
        <f>_xll.qlCalendarAdvance(Calendar,$D430,B431,"f",FALSE)</f>
        <v>43171</v>
      </c>
      <c r="E431" s="140">
        <f>_xll.qlInterestRateIndexValueDate(IndexON,D431)</f>
        <v>43171</v>
      </c>
      <c r="F431" s="156">
        <f>IFERROR(_xll.qlIndexFixing(IndexON,D431,TRUE,_xll.ohTrigger(RecalcTrigger,TriggerON)),NA())</f>
        <v>7.6747918110742219E-4</v>
      </c>
      <c r="H431" s="42">
        <f>_xll.qlCalendarAdvance(Calendar,$H430,B431,"f",FALSE)</f>
        <v>43171</v>
      </c>
      <c r="I431" s="140">
        <f>_xll.qlInterestRateIndexValueDate(Index1M,$H431)</f>
        <v>43171</v>
      </c>
      <c r="J431" s="145">
        <f>IFERROR(_xll.qlIndexFixing(Index1M,$H431,TRUE,_xll.ohTrigger(RecalcTrigger,Trigger1M)),NA())</f>
        <v>1.8031463069938024E-3</v>
      </c>
      <c r="K431" s="44">
        <f>IFERROR(_xll.qlIndexFixing(Index3M,H431,TRUE,_xll.ohTrigger(RecalcTrigger,Trigger3M)),NA())</f>
        <v>2.630767122663085E-3</v>
      </c>
      <c r="L431" s="44">
        <f>IFERROR(_xll.qlIndexFixing(Index6M,$H431,TRUE,_xll.ohTrigger(RecalcTrigger,Trigger6M)),NA())</f>
        <v>4.3651332592325219E-3</v>
      </c>
      <c r="M431" s="146">
        <f>IFERROR(_xll.qlIndexFixing(Index1Y,$H431,TRUE,_xll.ohTrigger(RecalcTrigger,Trigger1Y)),NA())</f>
        <v>5.2358781190398052E-3</v>
      </c>
      <c r="N431" s="145">
        <f>IFERROR(_xll.qlIndexFixing(ONIndex1M,I431,TRUE,_xll.ohTrigger(RecalcTrigger,Trigger1M)),NA())</f>
        <v>1.7849704665562349E-3</v>
      </c>
      <c r="O431" s="44">
        <f>IFERROR(_xll.qlIndexFixing(ONIndex3M,I431,TRUE,_xll.ohTrigger(RecalcTrigger,Trigger3M)),NA())</f>
        <v>2.6253197743641987E-3</v>
      </c>
      <c r="P431" s="44">
        <f>IFERROR(_xll.qlIndexFixing(ONIndex6M,I431,TRUE,_xll.ohTrigger(RecalcTrigger,Trigger6M)),NA())</f>
        <v>4.0934401463743608E-3</v>
      </c>
      <c r="Q431" s="146">
        <f>IFERROR(_xll.qlIndexFixing(ONIndex1Y,I431,TRUE,_xll.ohTrigger(RecalcTrigger,Trigger1Y)),NA())</f>
        <v>7.5427302960007214E-3</v>
      </c>
    </row>
    <row r="432" spans="2:17" x14ac:dyDescent="0.2">
      <c r="B432" s="39" t="s">
        <v>17</v>
      </c>
      <c r="D432" s="42">
        <f>_xll.qlCalendarAdvance(Calendar,$D431,B432,"f",FALSE)</f>
        <v>43172</v>
      </c>
      <c r="E432" s="140">
        <f>_xll.qlInterestRateIndexValueDate(IndexON,D432)</f>
        <v>43172</v>
      </c>
      <c r="F432" s="156">
        <f>IFERROR(_xll.qlIndexFixing(IndexON,D432,TRUE,_xll.ohTrigger(RecalcTrigger,TriggerON)),NA())</f>
        <v>7.6799132244342871E-4</v>
      </c>
      <c r="H432" s="42">
        <f>_xll.qlCalendarAdvance(Calendar,$H431,B432,"f",FALSE)</f>
        <v>43172</v>
      </c>
      <c r="I432" s="140">
        <f>_xll.qlInterestRateIndexValueDate(Index1M,$H432)</f>
        <v>43172</v>
      </c>
      <c r="J432" s="145">
        <f>IFERROR(_xll.qlIndexFixing(Index1M,$H432,TRUE,_xll.ohTrigger(RecalcTrigger,Trigger1M)),NA())</f>
        <v>1.8043591284523698E-3</v>
      </c>
      <c r="K432" s="44">
        <f>IFERROR(_xll.qlIndexFixing(Index3M,H432,TRUE,_xll.ohTrigger(RecalcTrigger,Trigger3M)),NA())</f>
        <v>2.6303659123077718E-3</v>
      </c>
      <c r="L432" s="44">
        <f>IFERROR(_xll.qlIndexFixing(Index6M,$H432,TRUE,_xll.ohTrigger(RecalcTrigger,Trigger6M)),NA())</f>
        <v>4.367349072335258E-3</v>
      </c>
      <c r="M432" s="146">
        <f>IFERROR(_xll.qlIndexFixing(Index1Y,$H432,TRUE,_xll.ohTrigger(RecalcTrigger,Trigger1Y)),NA())</f>
        <v>5.2286792694866691E-3</v>
      </c>
      <c r="N432" s="145">
        <f>IFERROR(_xll.qlIndexFixing(ONIndex1M,I432,TRUE,_xll.ohTrigger(RecalcTrigger,Trigger1M)),NA())</f>
        <v>1.7861554729992069E-3</v>
      </c>
      <c r="O432" s="44">
        <f>IFERROR(_xll.qlIndexFixing(ONIndex3M,I432,TRUE,_xll.ohTrigger(RecalcTrigger,Trigger3M)),NA())</f>
        <v>2.6261488458845239E-3</v>
      </c>
      <c r="P432" s="44">
        <f>IFERROR(_xll.qlIndexFixing(ONIndex6M,I432,TRUE,_xll.ohTrigger(RecalcTrigger,Trigger6M)),NA())</f>
        <v>4.0985239864355094E-3</v>
      </c>
      <c r="Q432" s="146">
        <f>IFERROR(_xll.qlIndexFixing(ONIndex1Y,I432,TRUE,_xll.ohTrigger(RecalcTrigger,Trigger1Y)),NA())</f>
        <v>7.5287569141624378E-3</v>
      </c>
    </row>
    <row r="433" spans="2:17" x14ac:dyDescent="0.2">
      <c r="B433" s="39" t="s">
        <v>17</v>
      </c>
      <c r="D433" s="42">
        <f>_xll.qlCalendarAdvance(Calendar,$D432,B433,"f",FALSE)</f>
        <v>43173</v>
      </c>
      <c r="E433" s="140">
        <f>_xll.qlInterestRateIndexValueDate(IndexON,D433)</f>
        <v>43173</v>
      </c>
      <c r="F433" s="156">
        <f>IFERROR(_xll.qlIndexFixing(IndexON,D433,TRUE,_xll.ohTrigger(RecalcTrigger,TriggerON)),NA())</f>
        <v>7.685081399877447E-4</v>
      </c>
      <c r="H433" s="42">
        <f>_xll.qlCalendarAdvance(Calendar,$H432,B433,"f",FALSE)</f>
        <v>43173</v>
      </c>
      <c r="I433" s="140">
        <f>_xll.qlInterestRateIndexValueDate(Index1M,$H433)</f>
        <v>43173</v>
      </c>
      <c r="J433" s="145">
        <f>IFERROR(_xll.qlIndexFixing(Index1M,$H433,TRUE,_xll.ohTrigger(RecalcTrigger,Trigger1M)),NA())</f>
        <v>1.8068090703583404E-3</v>
      </c>
      <c r="K433" s="44">
        <f>IFERROR(_xll.qlIndexFixing(Index3M,H433,TRUE,_xll.ohTrigger(RecalcTrigger,Trigger3M)),NA())</f>
        <v>2.6299346938807428E-3</v>
      </c>
      <c r="L433" s="44">
        <f>IFERROR(_xll.qlIndexFixing(Index6M,$H433,TRUE,_xll.ohTrigger(RecalcTrigger,Trigger6M)),NA())</f>
        <v>4.3695448317175884E-3</v>
      </c>
      <c r="M433" s="146">
        <f>IFERROR(_xll.qlIndexFixing(Index1Y,$H433,TRUE,_xll.ohTrigger(RecalcTrigger,Trigger1Y)),NA())</f>
        <v>5.2215342699926115E-3</v>
      </c>
      <c r="N433" s="145">
        <f>IFERROR(_xll.qlIndexFixing(ONIndex1M,I433,TRUE,_xll.ohTrigger(RecalcTrigger,Trigger1M)),NA())</f>
        <v>1.7873423218672801E-3</v>
      </c>
      <c r="O433" s="44">
        <f>IFERROR(_xll.qlIndexFixing(ONIndex3M,I433,TRUE,_xll.ohTrigger(RecalcTrigger,Trigger3M)),NA())</f>
        <v>2.626986366398576E-3</v>
      </c>
      <c r="P433" s="44">
        <f>IFERROR(_xll.qlIndexFixing(ONIndex6M,I433,TRUE,_xll.ohTrigger(RecalcTrigger,Trigger6M)),NA())</f>
        <v>4.1035695373969894E-3</v>
      </c>
      <c r="Q433" s="146">
        <f>IFERROR(_xll.qlIndexFixing(ONIndex1Y,I433,TRUE,_xll.ohTrigger(RecalcTrigger,Trigger1Y)),NA())</f>
        <v>7.5139674567370474E-3</v>
      </c>
    </row>
    <row r="434" spans="2:17" x14ac:dyDescent="0.2">
      <c r="B434" s="39" t="s">
        <v>17</v>
      </c>
      <c r="D434" s="42">
        <f>_xll.qlCalendarAdvance(Calendar,$D433,B434,"f",FALSE)</f>
        <v>43174</v>
      </c>
      <c r="E434" s="140">
        <f>_xll.qlInterestRateIndexValueDate(IndexON,D434)</f>
        <v>43174</v>
      </c>
      <c r="F434" s="156">
        <f>IFERROR(_xll.qlIndexFixing(IndexON,D434,TRUE,_xll.ohTrigger(RecalcTrigger,TriggerON)),NA())</f>
        <v>7.6902963374037014E-4</v>
      </c>
      <c r="H434" s="42">
        <f>_xll.qlCalendarAdvance(Calendar,$H433,B434,"f",FALSE)</f>
        <v>43174</v>
      </c>
      <c r="I434" s="140">
        <f>_xll.qlInterestRateIndexValueDate(Index1M,$H434)</f>
        <v>43174</v>
      </c>
      <c r="J434" s="145">
        <f>IFERROR(_xll.qlIndexFixing(Index1M,$H434,TRUE,_xll.ohTrigger(RecalcTrigger,Trigger1M)),NA())</f>
        <v>1.8074085556807687E-3</v>
      </c>
      <c r="K434" s="44">
        <f>IFERROR(_xll.qlIndexFixing(Index3M,H434,TRUE,_xll.ohTrigger(RecalcTrigger,Trigger3M)),NA())</f>
        <v>2.6294730148909221E-3</v>
      </c>
      <c r="L434" s="44">
        <f>IFERROR(_xll.qlIndexFixing(Index6M,$H434,TRUE,_xll.ohTrigger(RecalcTrigger,Trigger6M)),NA())</f>
        <v>4.3732632105639426E-3</v>
      </c>
      <c r="M434" s="146">
        <f>IFERROR(_xll.qlIndexFixing(Index1Y,$H434,TRUE,_xll.ohTrigger(RecalcTrigger,Trigger1Y)),NA())</f>
        <v>5.2144455096911901E-3</v>
      </c>
      <c r="N434" s="145">
        <f>IFERROR(_xll.qlIndexFixing(ONIndex1M,I434,TRUE,_xll.ohTrigger(RecalcTrigger,Trigger1M)),NA())</f>
        <v>1.7885310130794085E-3</v>
      </c>
      <c r="O434" s="44">
        <f>IFERROR(_xll.qlIndexFixing(ONIndex3M,I434,TRUE,_xll.ohTrigger(RecalcTrigger,Trigger3M)),NA())</f>
        <v>2.6278323358253086E-3</v>
      </c>
      <c r="P434" s="44">
        <f>IFERROR(_xll.qlIndexFixing(ONIndex6M,I434,TRUE,_xll.ohTrigger(RecalcTrigger,Trigger6M)),NA())</f>
        <v>4.1085767991777544E-3</v>
      </c>
      <c r="Q434" s="146">
        <f>IFERROR(_xll.qlIndexFixing(ONIndex1Y,I434,TRUE,_xll.ohTrigger(RecalcTrigger,Trigger1Y)),NA())</f>
        <v>7.4983619238866428E-3</v>
      </c>
    </row>
    <row r="435" spans="2:17" x14ac:dyDescent="0.2">
      <c r="B435" s="39" t="s">
        <v>17</v>
      </c>
      <c r="D435" s="42">
        <f>_xll.qlCalendarAdvance(Calendar,$D434,B435,"f",FALSE)</f>
        <v>43175</v>
      </c>
      <c r="E435" s="140">
        <f>_xll.qlInterestRateIndexValueDate(IndexON,D435)</f>
        <v>43175</v>
      </c>
      <c r="F435" s="156">
        <f>IFERROR(_xll.qlIndexFixing(IndexON,D435,TRUE,_xll.ohTrigger(RecalcTrigger,TriggerON)),NA())</f>
        <v>7.7008983328741298E-4</v>
      </c>
      <c r="H435" s="42">
        <f>_xll.qlCalendarAdvance(Calendar,$H434,B435,"f",FALSE)</f>
        <v>43175</v>
      </c>
      <c r="I435" s="140">
        <f>_xll.qlInterestRateIndexValueDate(Index1M,$H435)</f>
        <v>43175</v>
      </c>
      <c r="J435" s="145">
        <f>IFERROR(_xll.qlIndexFixing(Index1M,$H435,TRUE,_xll.ohTrigger(RecalcTrigger,Trigger1M)),NA())</f>
        <v>1.8080086492741174E-3</v>
      </c>
      <c r="K435" s="44">
        <f>IFERROR(_xll.qlIndexFixing(Index3M,H435,TRUE,_xll.ohTrigger(RecalcTrigger,Trigger3M)),NA())</f>
        <v>2.6279638478490385E-3</v>
      </c>
      <c r="L435" s="44">
        <f>IFERROR(_xll.qlIndexFixing(Index6M,$H435,TRUE,_xll.ohTrigger(RecalcTrigger,Trigger6M)),NA())</f>
        <v>4.3746447052824614E-3</v>
      </c>
      <c r="M435" s="146">
        <f>IFERROR(_xll.qlIndexFixing(Index1Y,$H435,TRUE,_xll.ohTrigger(RecalcTrigger,Trigger1Y)),NA())</f>
        <v>5.2061763627158216E-3</v>
      </c>
      <c r="N435" s="145">
        <f>IFERROR(_xll.qlIndexFixing(ONIndex1M,I435,TRUE,_xll.ohTrigger(RecalcTrigger,Trigger1M)),NA())</f>
        <v>1.7909233238503723E-3</v>
      </c>
      <c r="O435" s="44">
        <f>IFERROR(_xll.qlIndexFixing(ONIndex3M,I435,TRUE,_xll.ohTrigger(RecalcTrigger,Trigger3M)),NA())</f>
        <v>2.6295713817488706E-3</v>
      </c>
      <c r="P435" s="44">
        <f>IFERROR(_xll.qlIndexFixing(ONIndex6M,I435,TRUE,_xll.ohTrigger(RecalcTrigger,Trigger6M)),NA())</f>
        <v>4.1185101628045864E-3</v>
      </c>
      <c r="Q435" s="146">
        <f>IFERROR(_xll.qlIndexFixing(ONIndex1Y,I435,TRUE,_xll.ohTrigger(RecalcTrigger,Trigger1Y)),NA())</f>
        <v>7.4645832589248515E-3</v>
      </c>
    </row>
    <row r="436" spans="2:17" x14ac:dyDescent="0.2">
      <c r="B436" s="39" t="s">
        <v>17</v>
      </c>
      <c r="D436" s="42">
        <f>_xll.qlCalendarAdvance(Calendar,$D435,B436,"f",FALSE)</f>
        <v>43178</v>
      </c>
      <c r="E436" s="140">
        <f>_xll.qlInterestRateIndexValueDate(IndexON,D436)</f>
        <v>43178</v>
      </c>
      <c r="F436" s="156">
        <f>IFERROR(_xll.qlIndexFixing(IndexON,D436,TRUE,_xll.ohTrigger(RecalcTrigger,TriggerON)),NA())</f>
        <v>7.7116237059082771E-4</v>
      </c>
      <c r="H436" s="42">
        <f>_xll.qlCalendarAdvance(Calendar,$H435,B436,"f",FALSE)</f>
        <v>43178</v>
      </c>
      <c r="I436" s="140">
        <f>_xll.qlInterestRateIndexValueDate(Index1M,$H436)</f>
        <v>43178</v>
      </c>
      <c r="J436" s="145">
        <f>IFERROR(_xll.qlIndexFixing(Index1M,$H436,TRUE,_xll.ohTrigger(RecalcTrigger,Trigger1M)),NA())</f>
        <v>1.8116747547819267E-3</v>
      </c>
      <c r="K436" s="44">
        <f>IFERROR(_xll.qlIndexFixing(Index3M,H436,TRUE,_xll.ohTrigger(RecalcTrigger,Trigger3M)),NA())</f>
        <v>2.6273126435183182E-3</v>
      </c>
      <c r="L436" s="44">
        <f>IFERROR(_xll.qlIndexFixing(Index6M,$H436,TRUE,_xll.ohTrigger(RecalcTrigger,Trigger6M)),NA())</f>
        <v>4.3802319790390695E-3</v>
      </c>
      <c r="M436" s="146">
        <f>IFERROR(_xll.qlIndexFixing(Index1Y,$H436,TRUE,_xll.ohTrigger(RecalcTrigger,Trigger1Y)),NA())</f>
        <v>5.1867006410870609E-3</v>
      </c>
      <c r="N436" s="145">
        <f>IFERROR(_xll.qlIndexFixing(ONIndex1M,I436,TRUE,_xll.ohTrigger(RecalcTrigger,Trigger1M)),NA())</f>
        <v>1.7933042012063805E-3</v>
      </c>
      <c r="O436" s="44">
        <f>IFERROR(_xll.qlIndexFixing(ONIndex3M,I436,TRUE,_xll.ohTrigger(RecalcTrigger,Trigger3M)),NA())</f>
        <v>2.6313007028211377E-3</v>
      </c>
      <c r="P436" s="44">
        <f>IFERROR(_xll.qlIndexFixing(ONIndex6M,I436,TRUE,_xll.ohTrigger(RecalcTrigger,Trigger6M)),NA())</f>
        <v>4.1282229544936655E-3</v>
      </c>
      <c r="Q436" s="146">
        <f>IFERROR(_xll.qlIndexFixing(ONIndex1Y,I436,TRUE,_xll.ohTrigger(RecalcTrigger,Trigger1Y)),NA())</f>
        <v>7.4277790392884846E-3</v>
      </c>
    </row>
    <row r="437" spans="2:17" x14ac:dyDescent="0.2">
      <c r="B437" s="39" t="s">
        <v>17</v>
      </c>
      <c r="D437" s="42">
        <f>_xll.qlCalendarAdvance(Calendar,$D436,B437,"f",FALSE)</f>
        <v>43179</v>
      </c>
      <c r="E437" s="140">
        <f>_xll.qlInterestRateIndexValueDate(IndexON,D437)</f>
        <v>43179</v>
      </c>
      <c r="F437" s="156">
        <f>IFERROR(_xll.qlIndexFixing(IndexON,D437,TRUE,_xll.ohTrigger(RecalcTrigger,TriggerON)),NA())</f>
        <v>7.7170724530395418E-4</v>
      </c>
      <c r="H437" s="42">
        <f>_xll.qlCalendarAdvance(Calendar,$H436,B437,"f",FALSE)</f>
        <v>43179</v>
      </c>
      <c r="I437" s="140">
        <f>_xll.qlInterestRateIndexValueDate(Index1M,$H437)</f>
        <v>43179</v>
      </c>
      <c r="J437" s="145">
        <f>IFERROR(_xll.qlIndexFixing(Index1M,$H437,TRUE,_xll.ohTrigger(RecalcTrigger,Trigger1M)),NA())</f>
        <v>1.8129004754384405E-3</v>
      </c>
      <c r="K437" s="44">
        <f>IFERROR(_xll.qlIndexFixing(Index3M,H437,TRUE,_xll.ohTrigger(RecalcTrigger,Trigger3M)),NA())</f>
        <v>2.6266918743827541E-3</v>
      </c>
      <c r="L437" s="44">
        <f>IFERROR(_xll.qlIndexFixing(Index6M,$H437,TRUE,_xll.ohTrigger(RecalcTrigger,Trigger6M)),NA())</f>
        <v>4.3823129098545877E-3</v>
      </c>
      <c r="M437" s="146">
        <f>IFERROR(_xll.qlIndexFixing(Index1Y,$H437,TRUE,_xll.ohTrigger(RecalcTrigger,Trigger1Y)),NA())</f>
        <v>5.1799289117722136E-3</v>
      </c>
      <c r="N437" s="145">
        <f>IFERROR(_xll.qlIndexFixing(ONIndex1M,I437,TRUE,_xll.ohTrigger(RecalcTrigger,Trigger1M)),NA())</f>
        <v>1.794502104057738E-3</v>
      </c>
      <c r="O437" s="44">
        <f>IFERROR(_xll.qlIndexFixing(ONIndex3M,I437,TRUE,_xll.ohTrigger(RecalcTrigger,Trigger3M)),NA())</f>
        <v>2.6321819830588122E-3</v>
      </c>
      <c r="P437" s="44">
        <f>IFERROR(_xll.qlIndexFixing(ONIndex6M,I437,TRUE,_xll.ohTrigger(RecalcTrigger,Trigger6M)),NA())</f>
        <v>4.133038770370856E-3</v>
      </c>
      <c r="Q437" s="146">
        <f>IFERROR(_xll.qlIndexFixing(ONIndex1Y,I437,TRUE,_xll.ohTrigger(RecalcTrigger,Trigger1Y)),NA())</f>
        <v>7.4080931305287034E-3</v>
      </c>
    </row>
    <row r="438" spans="2:17" x14ac:dyDescent="0.2">
      <c r="B438" s="39" t="s">
        <v>17</v>
      </c>
      <c r="D438" s="42">
        <f>_xll.qlCalendarAdvance(Calendar,$D437,B438,"f",FALSE)</f>
        <v>43180</v>
      </c>
      <c r="E438" s="140">
        <f>_xll.qlInterestRateIndexValueDate(IndexON,D438)</f>
        <v>43180</v>
      </c>
      <c r="F438" s="156">
        <f>IFERROR(_xll.qlIndexFixing(IndexON,D438,TRUE,_xll.ohTrigger(RecalcTrigger,TriggerON)),NA())</f>
        <v>7.7225679622539012E-4</v>
      </c>
      <c r="H438" s="42">
        <f>_xll.qlCalendarAdvance(Calendar,$H437,B438,"f",FALSE)</f>
        <v>43180</v>
      </c>
      <c r="I438" s="140">
        <f>_xll.qlInterestRateIndexValueDate(Index1M,$H438)</f>
        <v>43180</v>
      </c>
      <c r="J438" s="145">
        <f>IFERROR(_xll.qlIndexFixing(Index1M,$H438,TRUE,_xll.ohTrigger(RecalcTrigger,Trigger1M)),NA())</f>
        <v>1.8153763007777376E-3</v>
      </c>
      <c r="K438" s="44">
        <f>IFERROR(_xll.qlIndexFixing(Index3M,H438,TRUE,_xll.ohTrigger(RecalcTrigger,Trigger3M)),NA())</f>
        <v>2.6260380051744111E-3</v>
      </c>
      <c r="L438" s="44">
        <f>IFERROR(_xll.qlIndexFixing(Index6M,$H438,TRUE,_xll.ohTrigger(RecalcTrigger,Trigger6M)),NA())</f>
        <v>4.3843756182177247E-3</v>
      </c>
      <c r="M438" s="146">
        <f>IFERROR(_xll.qlIndexFixing(Index1Y,$H438,TRUE,_xll.ohTrigger(RecalcTrigger,Trigger1Y)),NA())</f>
        <v>5.1732277552813954E-3</v>
      </c>
      <c r="N438" s="145">
        <f>IFERROR(_xll.qlIndexFixing(ONIndex1M,I438,TRUE,_xll.ohTrigger(RecalcTrigger,Trigger1M)),NA())</f>
        <v>1.795701849334197E-3</v>
      </c>
      <c r="O438" s="44">
        <f>IFERROR(_xll.qlIndexFixing(ONIndex3M,I438,TRUE,_xll.ohTrigger(RecalcTrigger,Trigger3M)),NA())</f>
        <v>2.6330370433658157E-3</v>
      </c>
      <c r="P438" s="44">
        <f>IFERROR(_xll.qlIndexFixing(ONIndex6M,I438,TRUE,_xll.ohTrigger(RecalcTrigger,Trigger6M)),NA())</f>
        <v>4.1378162971483778E-3</v>
      </c>
      <c r="Q438" s="146">
        <f>IFERROR(_xll.qlIndexFixing(ONIndex1Y,I438,TRUE,_xll.ohTrigger(RecalcTrigger,Trigger1Y)),NA())</f>
        <v>7.3875911469922784E-3</v>
      </c>
    </row>
    <row r="439" spans="2:17" x14ac:dyDescent="0.2">
      <c r="B439" s="39" t="s">
        <v>17</v>
      </c>
      <c r="D439" s="42">
        <f>_xll.qlCalendarAdvance(Calendar,$D438,B439,"f",FALSE)</f>
        <v>43181</v>
      </c>
      <c r="E439" s="140">
        <f>_xll.qlInterestRateIndexValueDate(IndexON,D439)</f>
        <v>43181</v>
      </c>
      <c r="F439" s="156">
        <f>IFERROR(_xll.qlIndexFixing(IndexON,D439,TRUE,_xll.ohTrigger(RecalcTrigger,TriggerON)),NA())</f>
        <v>7.7281102327408924E-4</v>
      </c>
      <c r="H439" s="42">
        <f>_xll.qlCalendarAdvance(Calendar,$H438,B439,"f",FALSE)</f>
        <v>43181</v>
      </c>
      <c r="I439" s="140">
        <f>_xll.qlInterestRateIndexValueDate(Index1M,$H439)</f>
        <v>43181</v>
      </c>
      <c r="J439" s="145">
        <f>IFERROR(_xll.qlIndexFixing(Index1M,$H439,TRUE,_xll.ohTrigger(RecalcTrigger,Trigger1M)),NA())</f>
        <v>1.8159821932409864E-3</v>
      </c>
      <c r="K439" s="44">
        <f>IFERROR(_xll.qlIndexFixing(Index3M,H439,TRUE,_xll.ohTrigger(RecalcTrigger,Trigger3M)),NA())</f>
        <v>2.6253512422556189E-3</v>
      </c>
      <c r="L439" s="44">
        <f>IFERROR(_xll.qlIndexFixing(Index6M,$H439,TRUE,_xll.ohTrigger(RecalcTrigger,Trigger6M)),NA())</f>
        <v>4.3879155879139242E-3</v>
      </c>
      <c r="M439" s="146">
        <f>IFERROR(_xll.qlIndexFixing(Index1Y,$H439,TRUE,_xll.ohTrigger(RecalcTrigger,Trigger1Y)),NA())</f>
        <v>5.1665995603720205E-3</v>
      </c>
      <c r="N439" s="145">
        <f>IFERROR(_xll.qlIndexFixing(ONIndex1M,I439,TRUE,_xll.ohTrigger(RecalcTrigger,Trigger1M)),NA())</f>
        <v>1.796903436954711E-3</v>
      </c>
      <c r="O439" s="44">
        <f>IFERROR(_xll.qlIndexFixing(ONIndex3M,I439,TRUE,_xll.ohTrigger(RecalcTrigger,Trigger3M)),NA())</f>
        <v>2.6338589496655018E-3</v>
      </c>
      <c r="P439" s="44">
        <f>IFERROR(_xll.qlIndexFixing(ONIndex6M,I439,TRUE,_xll.ohTrigger(RecalcTrigger,Trigger6M)),NA())</f>
        <v>4.1425555346641385E-3</v>
      </c>
      <c r="Q439" s="146">
        <f>IFERROR(_xll.qlIndexFixing(ONIndex1Y,I439,TRUE,_xll.ohTrigger(RecalcTrigger,Trigger1Y)),NA())</f>
        <v>7.3662730887602557E-3</v>
      </c>
    </row>
    <row r="440" spans="2:17" x14ac:dyDescent="0.2">
      <c r="B440" s="39" t="s">
        <v>17</v>
      </c>
      <c r="D440" s="42">
        <f>_xll.qlCalendarAdvance(Calendar,$D439,B440,"f",FALSE)</f>
        <v>43182</v>
      </c>
      <c r="E440" s="140">
        <f>_xll.qlInterestRateIndexValueDate(IndexON,D440)</f>
        <v>43182</v>
      </c>
      <c r="F440" s="156">
        <f>IFERROR(_xll.qlIndexFixing(IndexON,D440,TRUE,_xll.ohTrigger(RecalcTrigger,TriggerON)),NA())</f>
        <v>7.7393670575761264E-4</v>
      </c>
      <c r="H440" s="42">
        <f>_xll.qlCalendarAdvance(Calendar,$H439,B440,"f",FALSE)</f>
        <v>43182</v>
      </c>
      <c r="I440" s="140">
        <f>_xll.qlInterestRateIndexValueDate(Index1M,$H440)</f>
        <v>43182</v>
      </c>
      <c r="J440" s="145">
        <f>IFERROR(_xll.qlIndexFixing(Index1M,$H440,TRUE,_xll.ohTrigger(RecalcTrigger,Trigger1M)),NA())</f>
        <v>1.8165886938827853E-3</v>
      </c>
      <c r="K440" s="44">
        <f>IFERROR(_xll.qlIndexFixing(Index3M,H440,TRUE,_xll.ohTrigger(RecalcTrigger,Trigger3M)),NA())</f>
        <v>2.6233996237137085E-3</v>
      </c>
      <c r="L440" s="44">
        <f>IFERROR(_xll.qlIndexFixing(Index6M,$H440,TRUE,_xll.ohTrigger(RecalcTrigger,Trigger6M)),NA())</f>
        <v>4.3891920434811172E-3</v>
      </c>
      <c r="M440" s="146">
        <f>IFERROR(_xll.qlIndexFixing(Index1Y,$H440,TRUE,_xll.ohTrigger(RecalcTrigger,Trigger1Y)),NA())</f>
        <v>5.1592927288395454E-3</v>
      </c>
      <c r="N440" s="145">
        <f>IFERROR(_xll.qlIndexFixing(ONIndex1M,I440,TRUE,_xll.ohTrigger(RecalcTrigger,Trigger1M)),NA())</f>
        <v>1.799321623236668E-3</v>
      </c>
      <c r="O440" s="44">
        <f>IFERROR(_xll.qlIndexFixing(ONIndex3M,I440,TRUE,_xll.ohTrigger(RecalcTrigger,Trigger3M)),NA())</f>
        <v>2.6354112776283416E-3</v>
      </c>
      <c r="P440" s="44">
        <f>IFERROR(_xll.qlIndexFixing(ONIndex6M,I440,TRUE,_xll.ohTrigger(RecalcTrigger,Trigger6M)),NA())</f>
        <v>4.151953607570702E-3</v>
      </c>
      <c r="Q440" s="146">
        <f>IFERROR(_xll.qlIndexFixing(ONIndex1Y,I440,TRUE,_xll.ohTrigger(RecalcTrigger,Trigger1Y)),NA())</f>
        <v>7.3210635624761568E-3</v>
      </c>
    </row>
    <row r="441" spans="2:17" x14ac:dyDescent="0.2">
      <c r="B441" s="39" t="s">
        <v>17</v>
      </c>
      <c r="D441" s="42">
        <f>_xll.qlCalendarAdvance(Calendar,$D440,B441,"f",FALSE)</f>
        <v>43185</v>
      </c>
      <c r="E441" s="140">
        <f>_xll.qlInterestRateIndexValueDate(IndexON,D441)</f>
        <v>43185</v>
      </c>
      <c r="F441" s="156">
        <f>IFERROR(_xll.qlIndexFixing(IndexON,D441,TRUE,_xll.ohTrigger(RecalcTrigger,TriggerON)),NA())</f>
        <v>7.7507469347093405E-4</v>
      </c>
      <c r="H441" s="42">
        <f>_xll.qlCalendarAdvance(Calendar,$H440,B441,"f",FALSE)</f>
        <v>43185</v>
      </c>
      <c r="I441" s="140">
        <f>_xll.qlInterestRateIndexValueDate(Index1M,$H441)</f>
        <v>43185</v>
      </c>
      <c r="J441" s="145">
        <f>IFERROR(_xll.qlIndexFixing(Index1M,$H441,TRUE,_xll.ohTrigger(RecalcTrigger,Trigger1M)),NA())</f>
        <v>1.8202934970497936E-3</v>
      </c>
      <c r="K441" s="44">
        <f>IFERROR(_xll.qlIndexFixing(Index3M,H441,TRUE,_xll.ohTrigger(RecalcTrigger,Trigger3M)),NA())</f>
        <v>2.6223062477020876E-3</v>
      </c>
      <c r="L441" s="44">
        <f>IFERROR(_xll.qlIndexFixing(Index6M,$H441,TRUE,_xll.ohTrigger(RecalcTrigger,Trigger6M)),NA())</f>
        <v>4.3944249798732286E-3</v>
      </c>
      <c r="M441" s="146">
        <f>IFERROR(_xll.qlIndexFixing(Index1Y,$H441,TRUE,_xll.ohTrigger(RecalcTrigger,Trigger1Y)),NA())</f>
        <v>5.1408641700623203E-3</v>
      </c>
      <c r="N441" s="145">
        <f>IFERROR(_xll.qlIndexFixing(ONIndex1M,I441,TRUE,_xll.ohTrigger(RecalcTrigger,Trigger1M)),NA())</f>
        <v>1.8017282107962718E-3</v>
      </c>
      <c r="O441" s="44">
        <f>IFERROR(_xll.qlIndexFixing(ONIndex3M,I441,TRUE,_xll.ohTrigger(RecalcTrigger,Trigger3M)),NA())</f>
        <v>2.6368150361688603E-3</v>
      </c>
      <c r="P441" s="44">
        <f>IFERROR(_xll.qlIndexFixing(ONIndex6M,I441,TRUE,_xll.ohTrigger(RecalcTrigger,Trigger6M)),NA())</f>
        <v>4.1611295930010783E-3</v>
      </c>
      <c r="Q441" s="146">
        <f>IFERROR(_xll.qlIndexFixing(ONIndex1Y,I441,TRUE,_xll.ohTrigger(RecalcTrigger,Trigger1Y)),NA())</f>
        <v>7.2728401121180397E-3</v>
      </c>
    </row>
    <row r="442" spans="2:17" x14ac:dyDescent="0.2">
      <c r="B442" s="39" t="s">
        <v>17</v>
      </c>
      <c r="D442" s="42">
        <f>_xll.qlCalendarAdvance(Calendar,$D441,B442,"f",FALSE)</f>
        <v>43186</v>
      </c>
      <c r="E442" s="140">
        <f>_xll.qlInterestRateIndexValueDate(IndexON,D442)</f>
        <v>43186</v>
      </c>
      <c r="F442" s="156">
        <f>IFERROR(_xll.qlIndexFixing(IndexON,D442,TRUE,_xll.ohTrigger(RecalcTrigger,TriggerON)),NA())</f>
        <v>7.756523014801342E-4</v>
      </c>
      <c r="H442" s="42">
        <f>_xll.qlCalendarAdvance(Calendar,$H441,B442,"f",FALSE)</f>
        <v>43186</v>
      </c>
      <c r="I442" s="140">
        <f>_xll.qlInterestRateIndexValueDate(Index1M,$H442)</f>
        <v>43186</v>
      </c>
      <c r="J442" s="145">
        <f>IFERROR(_xll.qlIndexFixing(Index1M,$H442,TRUE,_xll.ohTrigger(RecalcTrigger,Trigger1M)),NA())</f>
        <v>1.8215321169356264E-3</v>
      </c>
      <c r="K442" s="44">
        <f>IFERROR(_xll.qlIndexFixing(Index3M,H442,TRUE,_xll.ohTrigger(RecalcTrigger,Trigger3M)),NA())</f>
        <v>2.6214789663002989E-3</v>
      </c>
      <c r="L442" s="44">
        <f>IFERROR(_xll.qlIndexFixing(Index6M,$H442,TRUE,_xll.ohTrigger(RecalcTrigger,Trigger6M)),NA())</f>
        <v>4.3963838475190725E-3</v>
      </c>
      <c r="M442" s="146">
        <f>IFERROR(_xll.qlIndexFixing(Index1Y,$H442,TRUE,_xll.ohTrigger(RecalcTrigger,Trigger1Y)),NA())</f>
        <v>5.1346366128153242E-3</v>
      </c>
      <c r="N442" s="145">
        <f>IFERROR(_xll.qlIndexFixing(ONIndex1M,I442,TRUE,_xll.ohTrigger(RecalcTrigger,Trigger1M)),NA())</f>
        <v>1.8029390101370613E-3</v>
      </c>
      <c r="O442" s="44">
        <f>IFERROR(_xll.qlIndexFixing(ONIndex3M,I442,TRUE,_xll.ohTrigger(RecalcTrigger,Trigger3M)),NA())</f>
        <v>2.6374711731613765E-3</v>
      </c>
      <c r="P442" s="44">
        <f>IFERROR(_xll.qlIndexFixing(ONIndex6M,I442,TRUE,_xll.ohTrigger(RecalcTrigger,Trigger6M)),NA())</f>
        <v>4.1656773845322181E-3</v>
      </c>
      <c r="Q442" s="146">
        <f>IFERROR(_xll.qlIndexFixing(ONIndex1Y,I442,TRUE,_xll.ohTrigger(RecalcTrigger,Trigger1Y)),NA())</f>
        <v>7.2474416828394173E-3</v>
      </c>
    </row>
    <row r="443" spans="2:17" x14ac:dyDescent="0.2">
      <c r="B443" s="39" t="s">
        <v>17</v>
      </c>
      <c r="D443" s="42">
        <f>_xll.qlCalendarAdvance(Calendar,$D442,B443,"f",FALSE)</f>
        <v>43187</v>
      </c>
      <c r="E443" s="140">
        <f>_xll.qlInterestRateIndexValueDate(IndexON,D443)</f>
        <v>43187</v>
      </c>
      <c r="F443" s="156">
        <f>IFERROR(_xll.qlIndexFixing(IndexON,D443,TRUE,_xll.ohTrigger(RecalcTrigger,TriggerON)),NA())</f>
        <v>7.7623458569764381E-4</v>
      </c>
      <c r="H443" s="42">
        <f>_xll.qlCalendarAdvance(Calendar,$H442,B443,"f",FALSE)</f>
        <v>43187</v>
      </c>
      <c r="I443" s="140">
        <f>_xll.qlInterestRateIndexValueDate(Index1M,$H443)</f>
        <v>43187</v>
      </c>
      <c r="J443" s="145">
        <f>IFERROR(_xll.qlIndexFixing(Index1M,$H443,TRUE,_xll.ohTrigger(RecalcTrigger,Trigger1M)),NA())</f>
        <v>1.8240338270664683E-3</v>
      </c>
      <c r="K443" s="44">
        <f>IFERROR(_xll.qlIndexFixing(Index3M,H443,TRUE,_xll.ohTrigger(RecalcTrigger,Trigger3M)),NA())</f>
        <v>2.6206286529726268E-3</v>
      </c>
      <c r="L443" s="44">
        <f>IFERROR(_xll.qlIndexFixing(Index6M,$H443,TRUE,_xll.ohTrigger(RecalcTrigger,Trigger6M)),NA())</f>
        <v>4.3983263240594027E-3</v>
      </c>
      <c r="M443" s="146">
        <f>IFERROR(_xll.qlIndexFixing(Index1Y,$H443,TRUE,_xll.ohTrigger(RecalcTrigger,Trigger1Y)),NA())</f>
        <v>5.1284963487581159E-3</v>
      </c>
      <c r="N443" s="145">
        <f>IFERROR(_xll.qlIndexFixing(ONIndex1M,I443,TRUE,_xll.ohTrigger(RecalcTrigger,Trigger1M)),NA())</f>
        <v>1.8041516518219058E-3</v>
      </c>
      <c r="O443" s="44">
        <f>IFERROR(_xll.qlIndexFixing(ONIndex3M,I443,TRUE,_xll.ohTrigger(RecalcTrigger,Trigger3M)),NA())</f>
        <v>2.6380941561465754E-3</v>
      </c>
      <c r="P443" s="44">
        <f>IFERROR(_xll.qlIndexFixing(ONIndex6M,I443,TRUE,_xll.ohTrigger(RecalcTrigger,Trigger6M)),NA())</f>
        <v>4.1701868870447356E-3</v>
      </c>
      <c r="Q443" s="146">
        <f>IFERROR(_xll.qlIndexFixing(ONIndex1Y,I443,TRUE,_xll.ohTrigger(RecalcTrigger,Trigger1Y)),NA())</f>
        <v>7.2212271798377525E-3</v>
      </c>
    </row>
    <row r="444" spans="2:17" x14ac:dyDescent="0.2">
      <c r="B444" s="39" t="s">
        <v>17</v>
      </c>
      <c r="D444" s="42">
        <f>_xll.qlCalendarAdvance(Calendar,$D443,B444,"f",FALSE)</f>
        <v>43188</v>
      </c>
      <c r="E444" s="140">
        <f>_xll.qlInterestRateIndexValueDate(IndexON,D444)</f>
        <v>43188</v>
      </c>
      <c r="F444" s="156">
        <f>IFERROR(_xll.qlIndexFixing(IndexON,D444,TRUE,_xll.ohTrigger(RecalcTrigger,TriggerON)),NA())</f>
        <v>7.7801748838424167E-4</v>
      </c>
      <c r="H444" s="42">
        <f>_xll.qlCalendarAdvance(Calendar,$H443,B444,"f",FALSE)</f>
        <v>43188</v>
      </c>
      <c r="I444" s="140">
        <f>_xll.qlInterestRateIndexValueDate(Index1M,$H444)</f>
        <v>43188</v>
      </c>
      <c r="J444" s="145">
        <f>IFERROR(_xll.qlIndexFixing(Index1M,$H444,TRUE,_xll.ohTrigger(RecalcTrigger,Trigger1M)),NA())</f>
        <v>1.8246461260329125E-3</v>
      </c>
      <c r="K444" s="44">
        <f>IFERROR(_xll.qlIndexFixing(Index3M,H444,TRUE,_xll.ohTrigger(RecalcTrigger,Trigger3M)),NA())</f>
        <v>2.61975699830837E-3</v>
      </c>
      <c r="L444" s="44">
        <f>IFERROR(_xll.qlIndexFixing(Index6M,$H444,TRUE,_xll.ohTrigger(RecalcTrigger,Trigger6M)),NA())</f>
        <v>4.3995227223565655E-3</v>
      </c>
      <c r="M444" s="146">
        <f>IFERROR(_xll.qlIndexFixing(Index1Y,$H444,TRUE,_xll.ohTrigger(RecalcTrigger,Trigger1Y)),NA())</f>
        <v>5.1224457663541223E-3</v>
      </c>
      <c r="N444" s="145">
        <f>IFERROR(_xll.qlIndexFixing(ONIndex1M,I444,TRUE,_xll.ohTrigger(RecalcTrigger,Trigger1M)),NA())</f>
        <v>1.8078203810278914E-3</v>
      </c>
      <c r="O444" s="44">
        <f>IFERROR(_xll.qlIndexFixing(ONIndex3M,I444,TRUE,_xll.ohTrigger(RecalcTrigger,Trigger3M)),NA())</f>
        <v>2.6397692102717585E-3</v>
      </c>
      <c r="P444" s="44">
        <f>IFERROR(_xll.qlIndexFixing(ONIndex6M,I444,TRUE,_xll.ohTrigger(RecalcTrigger,Trigger6M)),NA())</f>
        <v>4.1835432680696893E-3</v>
      </c>
      <c r="Q444" s="146">
        <f>IFERROR(_xll.qlIndexFixing(ONIndex1Y,I444,TRUE,_xll.ohTrigger(RecalcTrigger,Trigger1Y)),NA())</f>
        <v>7.1371502559882671E-3</v>
      </c>
    </row>
    <row r="445" spans="2:17" x14ac:dyDescent="0.2">
      <c r="B445" s="39" t="s">
        <v>17</v>
      </c>
      <c r="D445" s="42">
        <f>_xll.qlCalendarAdvance(Calendar,$D444,B445,"f",FALSE)</f>
        <v>43193</v>
      </c>
      <c r="E445" s="140">
        <f>_xll.qlInterestRateIndexValueDate(IndexON,D445)</f>
        <v>43193</v>
      </c>
      <c r="F445" s="156">
        <f>IFERROR(_xll.qlIndexFixing(IndexON,D445,TRUE,_xll.ohTrigger(RecalcTrigger,TriggerON)),NA())</f>
        <v>7.7982649089092249E-4</v>
      </c>
      <c r="H445" s="42">
        <f>_xll.qlCalendarAdvance(Calendar,$H444,B445,"f",FALSE)</f>
        <v>43193</v>
      </c>
      <c r="I445" s="140">
        <f>_xll.qlInterestRateIndexValueDate(Index1M,$H445)</f>
        <v>43193</v>
      </c>
      <c r="J445" s="145">
        <f>IFERROR(_xll.qlIndexFixing(Index1M,$H445,TRUE,_xll.ohTrigger(RecalcTrigger,Trigger1M)),NA())</f>
        <v>1.8296187945012385E-3</v>
      </c>
      <c r="K445" s="44">
        <f>IFERROR(_xll.qlIndexFixing(Index3M,H445,TRUE,_xll.ohTrigger(RecalcTrigger,Trigger3M)),NA())</f>
        <v>2.6158012928543029E-3</v>
      </c>
      <c r="L445" s="44">
        <f>IFERROR(_xll.qlIndexFixing(Index6M,$H445,TRUE,_xll.ohTrigger(RecalcTrigger,Trigger6M)),NA())</f>
        <v>4.4089297302054836E-3</v>
      </c>
      <c r="M445" s="146">
        <f>IFERROR(_xll.qlIndexFixing(Index1Y,$H445,TRUE,_xll.ohTrigger(RecalcTrigger,Trigger1Y)),NA())</f>
        <v>5.0936216731047868E-3</v>
      </c>
      <c r="N445" s="145">
        <f>IFERROR(_xll.qlIndexFixing(ONIndex1M,I445,TRUE,_xll.ohTrigger(RecalcTrigger,Trigger1M)),NA())</f>
        <v>1.8114661911561303E-3</v>
      </c>
      <c r="O445" s="44">
        <f>IFERROR(_xll.qlIndexFixing(ONIndex3M,I445,TRUE,_xll.ohTrigger(RecalcTrigger,Trigger3M)),NA())</f>
        <v>2.6411358230649107E-3</v>
      </c>
      <c r="P445" s="44">
        <f>IFERROR(_xll.qlIndexFixing(ONIndex6M,I445,TRUE,_xll.ohTrigger(RecalcTrigger,Trigger6M)),NA())</f>
        <v>4.1964398283522719E-3</v>
      </c>
      <c r="Q445" s="146">
        <f>IFERROR(_xll.qlIndexFixing(ONIndex1Y,I445,TRUE,_xll.ohTrigger(RecalcTrigger,Trigger1Y)),NA())</f>
        <v>7.0468026239367543E-3</v>
      </c>
    </row>
    <row r="446" spans="2:17" x14ac:dyDescent="0.2">
      <c r="B446" s="39" t="s">
        <v>17</v>
      </c>
      <c r="D446" s="42">
        <f>_xll.qlCalendarAdvance(Calendar,$D445,B446,"f",FALSE)</f>
        <v>43194</v>
      </c>
      <c r="E446" s="140">
        <f>_xll.qlInterestRateIndexValueDate(IndexON,D446)</f>
        <v>43194</v>
      </c>
      <c r="F446" s="156">
        <f>IFERROR(_xll.qlIndexFixing(IndexON,D446,TRUE,_xll.ohTrigger(RecalcTrigger,TriggerON)),NA())</f>
        <v>7.8044150848555205E-4</v>
      </c>
      <c r="H446" s="42">
        <f>_xll.qlCalendarAdvance(Calendar,$H445,B446,"f",FALSE)</f>
        <v>43194</v>
      </c>
      <c r="I446" s="140">
        <f>_xll.qlInterestRateIndexValueDate(Index1M,$H446)</f>
        <v>43194</v>
      </c>
      <c r="J446" s="145">
        <f>IFERROR(_xll.qlIndexFixing(Index1M,$H446,TRUE,_xll.ohTrigger(RecalcTrigger,Trigger1M)),NA())</f>
        <v>1.8308712287374851E-3</v>
      </c>
      <c r="K446" s="44">
        <f>IFERROR(_xll.qlIndexFixing(Index3M,H446,TRUE,_xll.ohTrigger(RecalcTrigger,Trigger3M)),NA())</f>
        <v>2.6148331616969978E-3</v>
      </c>
      <c r="L446" s="44">
        <f>IFERROR(_xll.qlIndexFixing(Index6M,$H446,TRUE,_xll.ohTrigger(RecalcTrigger,Trigger6M)),NA())</f>
        <v>4.4107660020438087E-3</v>
      </c>
      <c r="M446" s="146">
        <f>IFERROR(_xll.qlIndexFixing(Index1Y,$H446,TRUE,_xll.ohTrigger(RecalcTrigger,Trigger1Y)),NA())</f>
        <v>5.0881593366083333E-3</v>
      </c>
      <c r="N446" s="145">
        <f>IFERROR(_xll.qlIndexFixing(ONIndex1M,I446,TRUE,_xll.ohTrigger(RecalcTrigger,Trigger1M)),NA())</f>
        <v>1.8126917292493605E-3</v>
      </c>
      <c r="O446" s="44">
        <f>IFERROR(_xll.qlIndexFixing(ONIndex3M,I446,TRUE,_xll.ohTrigger(RecalcTrigger,Trigger3M)),NA())</f>
        <v>2.6415267289714439E-3</v>
      </c>
      <c r="P446" s="44">
        <f>IFERROR(_xll.qlIndexFixing(ONIndex6M,I446,TRUE,_xll.ohTrigger(RecalcTrigger,Trigger6M)),NA())</f>
        <v>4.2006813064376924E-3</v>
      </c>
      <c r="Q446" s="146">
        <f>IFERROR(_xll.qlIndexFixing(ONIndex1Y,I446,TRUE,_xll.ohTrigger(RecalcTrigger,Trigger1Y)),NA())</f>
        <v>7.0148756101418019E-3</v>
      </c>
    </row>
    <row r="447" spans="2:17" x14ac:dyDescent="0.2">
      <c r="B447" s="39" t="s">
        <v>17</v>
      </c>
      <c r="D447" s="42">
        <f>_xll.qlCalendarAdvance(Calendar,$D446,B447,"f",FALSE)</f>
        <v>43195</v>
      </c>
      <c r="E447" s="140">
        <f>_xll.qlInterestRateIndexValueDate(IndexON,D447)</f>
        <v>43195</v>
      </c>
      <c r="F447" s="156">
        <f>IFERROR(_xll.qlIndexFixing(IndexON,D447,TRUE,_xll.ohTrigger(RecalcTrigger,TriggerON)),NA())</f>
        <v>7.8106120212639851E-4</v>
      </c>
      <c r="H447" s="42">
        <f>_xll.qlCalendarAdvance(Calendar,$H446,B447,"f",FALSE)</f>
        <v>43195</v>
      </c>
      <c r="I447" s="140">
        <f>_xll.qlInterestRateIndexValueDate(Index1M,$H447)</f>
        <v>43195</v>
      </c>
      <c r="J447" s="145">
        <f>IFERROR(_xll.qlIndexFixing(Index1M,$H447,TRUE,_xll.ohTrigger(RecalcTrigger,Trigger1M)),NA())</f>
        <v>1.8340387094704965E-3</v>
      </c>
      <c r="K447" s="44">
        <f>IFERROR(_xll.qlIndexFixing(Index3M,H447,TRUE,_xll.ohTrigger(RecalcTrigger,Trigger3M)),NA())</f>
        <v>2.613854074300895E-3</v>
      </c>
      <c r="L447" s="44">
        <f>IFERROR(_xll.qlIndexFixing(Index6M,$H447,TRUE,_xll.ohTrigger(RecalcTrigger,Trigger6M)),NA())</f>
        <v>4.4125878444483593E-3</v>
      </c>
      <c r="M447" s="146">
        <f>IFERROR(_xll.qlIndexFixing(Index1Y,$H447,TRUE,_xll.ohTrigger(RecalcTrigger,Trigger1Y)),NA())</f>
        <v>5.0828034001839661E-3</v>
      </c>
      <c r="N447" s="145">
        <f>IFERROR(_xll.qlIndexFixing(ONIndex1M,I447,TRUE,_xll.ohTrigger(RecalcTrigger,Trigger1M)),NA())</f>
        <v>1.8139191097676921E-3</v>
      </c>
      <c r="O447" s="44">
        <f>IFERROR(_xll.qlIndexFixing(ONIndex3M,I447,TRUE,_xll.ohTrigger(RecalcTrigger,Trigger3M)),NA())</f>
        <v>2.6418844809517061E-3</v>
      </c>
      <c r="P447" s="44">
        <f>IFERROR(_xll.qlIndexFixing(ONIndex6M,I447,TRUE,_xll.ohTrigger(RecalcTrigger,Trigger6M)),NA())</f>
        <v>4.2048844952613518E-3</v>
      </c>
      <c r="Q447" s="146">
        <f>IFERROR(_xll.qlIndexFixing(ONIndex1Y,I447,TRUE,_xll.ohTrigger(RecalcTrigger,Trigger1Y)),NA())</f>
        <v>6.9823148470926633E-3</v>
      </c>
    </row>
    <row r="448" spans="2:17" x14ac:dyDescent="0.2">
      <c r="B448" s="39" t="s">
        <v>17</v>
      </c>
      <c r="D448" s="42">
        <f>_xll.qlCalendarAdvance(Calendar,$D447,B448,"f",FALSE)</f>
        <v>43196</v>
      </c>
      <c r="E448" s="140">
        <f>_xll.qlInterestRateIndexValueDate(IndexON,D448)</f>
        <v>43196</v>
      </c>
      <c r="F448" s="156">
        <f>IFERROR(_xll.qlIndexFixing(IndexON,D448,TRUE,_xll.ohTrigger(RecalcTrigger,TriggerON)),NA())</f>
        <v>7.8231785367070361E-4</v>
      </c>
      <c r="H448" s="42">
        <f>_xll.qlCalendarAdvance(Calendar,$H447,B448,"f",FALSE)</f>
        <v>43196</v>
      </c>
      <c r="I448" s="140">
        <f>_xll.qlInterestRateIndexValueDate(Index1M,$H448)</f>
        <v>43196</v>
      </c>
      <c r="J448" s="145">
        <f>IFERROR(_xll.qlIndexFixing(Index1M,$H448,TRUE,_xll.ohTrigger(RecalcTrigger,Trigger1M)),NA())</f>
        <v>1.8346583293660582E-3</v>
      </c>
      <c r="K448" s="44">
        <f>IFERROR(_xll.qlIndexFixing(Index3M,H448,TRUE,_xll.ohTrigger(RecalcTrigger,Trigger3M)),NA())</f>
        <v>2.6128657398091508E-3</v>
      </c>
      <c r="L448" s="44">
        <f>IFERROR(_xll.qlIndexFixing(Index6M,$H448,TRUE,_xll.ohTrigger(RecalcTrigger,Trigger6M)),NA())</f>
        <v>4.4158342407322219E-3</v>
      </c>
      <c r="M448" s="146">
        <f>IFERROR(_xll.qlIndexFixing(Index1Y,$H448,TRUE,_xll.ohTrigger(RecalcTrigger,Trigger1Y)),NA())</f>
        <v>5.0777471189979648E-3</v>
      </c>
      <c r="N448" s="145">
        <f>IFERROR(_xll.qlIndexFixing(ONIndex1M,I448,TRUE,_xll.ohTrigger(RecalcTrigger,Trigger1M)),NA())</f>
        <v>1.8163890508267797E-3</v>
      </c>
      <c r="O448" s="44">
        <f>IFERROR(_xll.qlIndexFixing(ONIndex3M,I448,TRUE,_xll.ohTrigger(RecalcTrigger,Trigger3M)),NA())</f>
        <v>2.6425086028802895E-3</v>
      </c>
      <c r="P448" s="44">
        <f>IFERROR(_xll.qlIndexFixing(ONIndex6M,I448,TRUE,_xll.ohTrigger(RecalcTrigger,Trigger6M)),NA())</f>
        <v>4.213211874613358E-3</v>
      </c>
      <c r="Q448" s="146">
        <f>IFERROR(_xll.qlIndexFixing(ONIndex1Y,I448,TRUE,_xll.ohTrigger(RecalcTrigger,Trigger1Y)),NA())</f>
        <v>6.9178860042133179E-3</v>
      </c>
    </row>
    <row r="449" spans="2:17" x14ac:dyDescent="0.2">
      <c r="B449" s="39" t="s">
        <v>17</v>
      </c>
      <c r="D449" s="42">
        <f>_xll.qlCalendarAdvance(Calendar,$D448,B449,"f",FALSE)</f>
        <v>43199</v>
      </c>
      <c r="E449" s="140">
        <f>_xll.qlInterestRateIndexValueDate(IndexON,D449)</f>
        <v>43199</v>
      </c>
      <c r="F449" s="156">
        <f>IFERROR(_xll.qlIndexFixing(IndexON,D449,TRUE,_xll.ohTrigger(RecalcTrigger,TriggerON)),NA())</f>
        <v>7.8358673893497155E-4</v>
      </c>
      <c r="H449" s="42">
        <f>_xll.qlCalendarAdvance(Calendar,$H448,B449,"f",FALSE)</f>
        <v>43199</v>
      </c>
      <c r="I449" s="140">
        <f>_xll.qlInterestRateIndexValueDate(Index1M,$H449)</f>
        <v>43199</v>
      </c>
      <c r="J449" s="145">
        <f>IFERROR(_xll.qlIndexFixing(Index1M,$H449,TRUE,_xll.ohTrigger(RecalcTrigger,Trigger1M)),NA())</f>
        <v>1.8371610410391481E-3</v>
      </c>
      <c r="K449" s="44">
        <f>IFERROR(_xll.qlIndexFixing(Index3M,H449,TRUE,_xll.ohTrigger(RecalcTrigger,Trigger3M)),NA())</f>
        <v>2.6098623451729355E-3</v>
      </c>
      <c r="L449" s="44">
        <f>IFERROR(_xll.qlIndexFixing(Index6M,$H449,TRUE,_xll.ohTrigger(RecalcTrigger,Trigger6M)),NA())</f>
        <v>4.419736181028389E-3</v>
      </c>
      <c r="M449" s="146">
        <f>IFERROR(_xll.qlIndexFixing(Index1Y,$H449,TRUE,_xll.ohTrigger(RecalcTrigger,Trigger1Y)),NA())</f>
        <v>5.0624592899266574E-3</v>
      </c>
      <c r="N449" s="145">
        <f>IFERROR(_xll.qlIndexFixing(ONIndex1M,I449,TRUE,_xll.ohTrigger(RecalcTrigger,Trigger1M)),NA())</f>
        <v>1.8188470550384306E-3</v>
      </c>
      <c r="O449" s="44">
        <f>IFERROR(_xll.qlIndexFixing(ONIndex3M,I449,TRUE,_xll.ohTrigger(RecalcTrigger,Trigger3M)),NA())</f>
        <v>2.6429839501773689E-3</v>
      </c>
      <c r="P449" s="44">
        <f>IFERROR(_xll.qlIndexFixing(ONIndex6M,I449,TRUE,_xll.ohTrigger(RecalcTrigger,Trigger6M)),NA())</f>
        <v>4.2213143585867474E-3</v>
      </c>
      <c r="Q449" s="146">
        <f>IFERROR(_xll.qlIndexFixing(ONIndex1Y,I449,TRUE,_xll.ohTrigger(RecalcTrigger,Trigger1Y)),NA())</f>
        <v>6.8541211588701856E-3</v>
      </c>
    </row>
    <row r="450" spans="2:17" x14ac:dyDescent="0.2">
      <c r="B450" s="39" t="s">
        <v>17</v>
      </c>
      <c r="D450" s="42">
        <f>_xll.qlCalendarAdvance(Calendar,$D449,B450,"f",FALSE)</f>
        <v>43200</v>
      </c>
      <c r="E450" s="140">
        <f>_xll.qlInterestRateIndexValueDate(IndexON,D450)</f>
        <v>43200</v>
      </c>
      <c r="F450" s="156">
        <f>IFERROR(_xll.qlIndexFixing(IndexON,D450,TRUE,_xll.ohTrigger(RecalcTrigger,TriggerON)),NA())</f>
        <v>7.8422981361736532E-4</v>
      </c>
      <c r="H450" s="42">
        <f>_xll.qlCalendarAdvance(Calendar,$H449,B450,"f",FALSE)</f>
        <v>43200</v>
      </c>
      <c r="I450" s="140">
        <f>_xll.qlInterestRateIndexValueDate(Index1M,$H450)</f>
        <v>43200</v>
      </c>
      <c r="J450" s="145">
        <f>IFERROR(_xll.qlIndexFixing(Index1M,$H450,TRUE,_xll.ohTrigger(RecalcTrigger,Trigger1M)),NA())</f>
        <v>1.8384245317251877E-3</v>
      </c>
      <c r="K450" s="44">
        <f>IFERROR(_xll.qlIndexFixing(Index3M,H450,TRUE,_xll.ohTrigger(RecalcTrigger,Trigger3M)),NA())</f>
        <v>2.6088541137043657E-3</v>
      </c>
      <c r="L450" s="44">
        <f>IFERROR(_xll.qlIndexFixing(Index6M,$H450,TRUE,_xll.ohTrigger(RecalcTrigger,Trigger6M)),NA())</f>
        <v>4.4214898222498175E-3</v>
      </c>
      <c r="M450" s="146">
        <f>IFERROR(_xll.qlIndexFixing(Index1Y,$H450,TRUE,_xll.ohTrigger(RecalcTrigger,Trigger1Y)),NA())</f>
        <v>5.0576405536537639E-3</v>
      </c>
      <c r="N450" s="145">
        <f>IFERROR(_xll.qlIndexFixing(ONIndex1M,I450,TRUE,_xll.ohTrigger(RecalcTrigger,Trigger1M)),NA())</f>
        <v>1.8200836471959914E-3</v>
      </c>
      <c r="O450" s="44">
        <f>IFERROR(_xll.qlIndexFixing(ONIndex3M,I450,TRUE,_xll.ohTrigger(RecalcTrigger,Trigger3M)),NA())</f>
        <v>2.6431759327694149E-3</v>
      </c>
      <c r="P450" s="44">
        <f>IFERROR(_xll.qlIndexFixing(ONIndex6M,I450,TRUE,_xll.ohTrigger(RecalcTrigger,Trigger6M)),NA())</f>
        <v>4.2253261014257859E-3</v>
      </c>
      <c r="Q450" s="146">
        <f>IFERROR(_xll.qlIndexFixing(ONIndex1Y,I450,TRUE,_xll.ohTrigger(RecalcTrigger,Trigger1Y)),NA())</f>
        <v>6.8227674003318306E-3</v>
      </c>
    </row>
    <row r="451" spans="2:17" x14ac:dyDescent="0.2">
      <c r="B451" s="39" t="s">
        <v>17</v>
      </c>
      <c r="D451" s="42">
        <f>_xll.qlCalendarAdvance(Calendar,$D450,B451,"f",FALSE)</f>
        <v>43201</v>
      </c>
      <c r="E451" s="140">
        <f>_xll.qlInterestRateIndexValueDate(IndexON,D451)</f>
        <v>43201</v>
      </c>
      <c r="F451" s="156">
        <f>IFERROR(_xll.qlIndexFixing(IndexON,D451,TRUE,_xll.ohTrigger(RecalcTrigger,TriggerON)),NA())</f>
        <v>7.8487756450806856E-4</v>
      </c>
      <c r="H451" s="42">
        <f>_xll.qlCalendarAdvance(Calendar,$H450,B451,"f",FALSE)</f>
        <v>43201</v>
      </c>
      <c r="I451" s="140">
        <f>_xll.qlInterestRateIndexValueDate(Index1M,$H451)</f>
        <v>43201</v>
      </c>
      <c r="J451" s="145">
        <f>IFERROR(_xll.qlIndexFixing(Index1M,$H451,TRUE,_xll.ohTrigger(RecalcTrigger,Trigger1M)),NA())</f>
        <v>1.8396898651551106E-3</v>
      </c>
      <c r="K451" s="44">
        <f>IFERROR(_xll.qlIndexFixing(Index3M,H451,TRUE,_xll.ohTrigger(RecalcTrigger,Trigger3M)),NA())</f>
        <v>2.6078451808354539E-3</v>
      </c>
      <c r="L451" s="44">
        <f>IFERROR(_xll.qlIndexFixing(Index6M,$H451,TRUE,_xll.ohTrigger(RecalcTrigger,Trigger6M)),NA())</f>
        <v>4.4232306124399202E-3</v>
      </c>
      <c r="M451" s="146">
        <f>IFERROR(_xll.qlIndexFixing(Index1Y,$H451,TRUE,_xll.ohTrigger(RecalcTrigger,Trigger1Y)),NA())</f>
        <v>5.0529274862143314E-3</v>
      </c>
      <c r="N451" s="145">
        <f>IFERROR(_xll.qlIndexFixing(ONIndex1M,I451,TRUE,_xll.ohTrigger(RecalcTrigger,Trigger1M)),NA())</f>
        <v>1.8213220816976072E-3</v>
      </c>
      <c r="O451" s="44">
        <f>IFERROR(_xll.qlIndexFixing(ONIndex3M,I451,TRUE,_xll.ohTrigger(RecalcTrigger,Trigger3M)),NA())</f>
        <v>2.6433347615162361E-3</v>
      </c>
      <c r="P451" s="44">
        <f>IFERROR(_xll.qlIndexFixing(ONIndex6M,I451,TRUE,_xll.ohTrigger(RecalcTrigger,Trigger6M)),NA())</f>
        <v>4.2292995550030632E-3</v>
      </c>
      <c r="Q451" s="146">
        <f>IFERROR(_xll.qlIndexFixing(ONIndex1Y,I451,TRUE,_xll.ohTrigger(RecalcTrigger,Trigger1Y)),NA())</f>
        <v>6.7916915071031259E-3</v>
      </c>
    </row>
    <row r="452" spans="2:17" x14ac:dyDescent="0.2">
      <c r="B452" s="39" t="s">
        <v>17</v>
      </c>
      <c r="D452" s="42">
        <f>_xll.qlCalendarAdvance(Calendar,$D451,B452,"f",FALSE)</f>
        <v>43202</v>
      </c>
      <c r="E452" s="140">
        <f>_xll.qlInterestRateIndexValueDate(IndexON,D452)</f>
        <v>43202</v>
      </c>
      <c r="F452" s="156">
        <f>IFERROR(_xll.qlIndexFixing(IndexON,D452,TRUE,_xll.ohTrigger(RecalcTrigger,TriggerON)),NA())</f>
        <v>7.8552999152603498E-4</v>
      </c>
      <c r="H452" s="42">
        <f>_xll.qlCalendarAdvance(Calendar,$H451,B452,"f",FALSE)</f>
        <v>43202</v>
      </c>
      <c r="I452" s="140">
        <f>_xll.qlInterestRateIndexValueDate(Index1M,$H452)</f>
        <v>43202</v>
      </c>
      <c r="J452" s="145">
        <f>IFERROR(_xll.qlIndexFixing(Index1M,$H452,TRUE,_xll.ohTrigger(RecalcTrigger,Trigger1M)),NA())</f>
        <v>1.8422448781451467E-3</v>
      </c>
      <c r="K452" s="44">
        <f>IFERROR(_xll.qlIndexFixing(Index3M,H452,TRUE,_xll.ohTrigger(RecalcTrigger,Trigger3M)),NA())</f>
        <v>2.6068372556995604E-3</v>
      </c>
      <c r="L452" s="44">
        <f>IFERROR(_xll.qlIndexFixing(Index6M,$H452,TRUE,_xll.ohTrigger(RecalcTrigger,Trigger6M)),NA())</f>
        <v>4.424958814670938E-3</v>
      </c>
      <c r="M452" s="146">
        <f>IFERROR(_xll.qlIndexFixing(Index1Y,$H452,TRUE,_xll.ohTrigger(RecalcTrigger,Trigger1Y)),NA())</f>
        <v>5.048319463846429E-3</v>
      </c>
      <c r="N452" s="145">
        <f>IFERROR(_xll.qlIndexFixing(ONIndex1M,I452,TRUE,_xll.ohTrigger(RecalcTrigger,Trigger1M)),NA())</f>
        <v>1.8225623586243245E-3</v>
      </c>
      <c r="O452" s="44">
        <f>IFERROR(_xll.qlIndexFixing(ONIndex3M,I452,TRUE,_xll.ohTrigger(RecalcTrigger,Trigger3M)),NA())</f>
        <v>2.6434604363367864E-3</v>
      </c>
      <c r="P452" s="44">
        <f>IFERROR(_xll.qlIndexFixing(ONIndex6M,I452,TRUE,_xll.ohTrigger(RecalcTrigger,Trigger6M)),NA())</f>
        <v>4.2332347193996256E-3</v>
      </c>
      <c r="Q452" s="146">
        <f>IFERROR(_xll.qlIndexFixing(ONIndex1Y,I452,TRUE,_xll.ohTrigger(RecalcTrigger,Trigger1Y)),NA())</f>
        <v>6.7608934791840714E-3</v>
      </c>
    </row>
    <row r="453" spans="2:17" x14ac:dyDescent="0.2">
      <c r="B453" s="39" t="s">
        <v>17</v>
      </c>
      <c r="D453" s="42">
        <f>_xll.qlCalendarAdvance(Calendar,$D452,B453,"f",FALSE)</f>
        <v>43203</v>
      </c>
      <c r="E453" s="140">
        <f>_xll.qlInterestRateIndexValueDate(IndexON,D453)</f>
        <v>43203</v>
      </c>
      <c r="F453" s="156">
        <f>IFERROR(_xll.qlIndexFixing(IndexON,D453,TRUE,_xll.ohTrigger(RecalcTrigger,TriggerON)),NA())</f>
        <v>7.8685212919464109E-4</v>
      </c>
      <c r="H453" s="42">
        <f>_xll.qlCalendarAdvance(Calendar,$H452,B453,"f",FALSE)</f>
        <v>43203</v>
      </c>
      <c r="I453" s="140">
        <f>_xll.qlInterestRateIndexValueDate(Index1M,$H453)</f>
        <v>43203</v>
      </c>
      <c r="J453" s="145">
        <f>IFERROR(_xll.qlIndexFixing(Index1M,$H453,TRUE,_xll.ohTrigger(RecalcTrigger,Trigger1M)),NA())</f>
        <v>1.8428705960852941E-3</v>
      </c>
      <c r="K453" s="44">
        <f>IFERROR(_xll.qlIndexFixing(Index3M,H453,TRUE,_xll.ohTrigger(RecalcTrigger,Trigger3M)),NA())</f>
        <v>2.605832047430044E-3</v>
      </c>
      <c r="L453" s="44">
        <f>IFERROR(_xll.qlIndexFixing(Index6M,$H453,TRUE,_xll.ohTrigger(RecalcTrigger,Trigger6M)),NA())</f>
        <v>4.4281076100464497E-3</v>
      </c>
      <c r="M453" s="146">
        <f>IFERROR(_xll.qlIndexFixing(Index1Y,$H453,TRUE,_xll.ohTrigger(RecalcTrigger,Trigger1Y)),NA())</f>
        <v>5.0444600673708343E-3</v>
      </c>
      <c r="N453" s="145">
        <f>IFERROR(_xll.qlIndexFixing(ONIndex1M,I453,TRUE,_xll.ohTrigger(RecalcTrigger,Trigger1M)),NA())</f>
        <v>1.8250581790576112E-3</v>
      </c>
      <c r="O453" s="44">
        <f>IFERROR(_xll.qlIndexFixing(ONIndex3M,I453,TRUE,_xll.ohTrigger(RecalcTrigger,Trigger3M)),NA())</f>
        <v>2.6436204200741558E-3</v>
      </c>
      <c r="P453" s="44">
        <f>IFERROR(_xll.qlIndexFixing(ONIndex6M,I453,TRUE,_xll.ohTrigger(RecalcTrigger,Trigger6M)),NA())</f>
        <v>4.2410266940532777E-3</v>
      </c>
      <c r="Q453" s="146">
        <f>IFERROR(_xll.qlIndexFixing(ONIndex1Y,I453,TRUE,_xll.ohTrigger(RecalcTrigger,Trigger1Y)),NA())</f>
        <v>6.700346634584224E-3</v>
      </c>
    </row>
    <row r="454" spans="2:17" x14ac:dyDescent="0.2">
      <c r="B454" s="39" t="s">
        <v>17</v>
      </c>
      <c r="D454" s="42">
        <f>_xll.qlCalendarAdvance(Calendar,$D453,B454,"f",FALSE)</f>
        <v>43206</v>
      </c>
      <c r="E454" s="140">
        <f>_xll.qlInterestRateIndexValueDate(IndexON,D454)</f>
        <v>43206</v>
      </c>
      <c r="F454" s="156">
        <f>IFERROR(_xll.qlIndexFixing(IndexON,D454,TRUE,_xll.ohTrigger(RecalcTrigger,TriggerON)),NA())</f>
        <v>7.8818646168099527E-4</v>
      </c>
      <c r="H454" s="42">
        <f>_xll.qlCalendarAdvance(Calendar,$H453,B454,"f",FALSE)</f>
        <v>43206</v>
      </c>
      <c r="I454" s="140">
        <f>_xll.qlInterestRateIndexValueDate(Index1M,$H454)</f>
        <v>43206</v>
      </c>
      <c r="J454" s="145">
        <f>IFERROR(_xll.qlIndexFixing(Index1M,$H454,TRUE,_xll.ohTrigger(RecalcTrigger,Trigger1M)),NA())</f>
        <v>1.8460441734764836E-3</v>
      </c>
      <c r="K454" s="44">
        <f>IFERROR(_xll.qlIndexFixing(Index3M,H454,TRUE,_xll.ohTrigger(RecalcTrigger,Trigger3M)),NA())</f>
        <v>2.6028498151097214E-3</v>
      </c>
      <c r="L454" s="44">
        <f>IFERROR(_xll.qlIndexFixing(Index6M,$H454,TRUE,_xll.ohTrigger(RecalcTrigger,Trigger6M)),NA())</f>
        <v>4.4317510054627278E-3</v>
      </c>
      <c r="M454" s="146">
        <f>IFERROR(_xll.qlIndexFixing(Index1Y,$H454,TRUE,_xll.ohTrigger(RecalcTrigger,Trigger1Y)),NA())</f>
        <v>5.0309253513944885E-3</v>
      </c>
      <c r="N454" s="145">
        <f>IFERROR(_xll.qlIndexFixing(ONIndex1M,I454,TRUE,_xll.ohTrigger(RecalcTrigger,Trigger1M)),NA())</f>
        <v>1.8275418896096518E-3</v>
      </c>
      <c r="O454" s="44">
        <f>IFERROR(_xll.qlIndexFixing(ONIndex3M,I454,TRUE,_xll.ohTrigger(RecalcTrigger,Trigger3M)),NA())</f>
        <v>2.6436315969236013E-3</v>
      </c>
      <c r="P454" s="44">
        <f>IFERROR(_xll.qlIndexFixing(ONIndex6M,I454,TRUE,_xll.ohTrigger(RecalcTrigger,Trigger6M)),NA())</f>
        <v>4.2485924848545409E-3</v>
      </c>
      <c r="Q454" s="146">
        <f>IFERROR(_xll.qlIndexFixing(ONIndex1Y,I454,TRUE,_xll.ohTrigger(RecalcTrigger,Trigger1Y)),NA())</f>
        <v>6.6404800178487822E-3</v>
      </c>
    </row>
    <row r="455" spans="2:17" x14ac:dyDescent="0.2">
      <c r="B455" s="39" t="s">
        <v>17</v>
      </c>
      <c r="D455" s="42">
        <f>_xll.qlCalendarAdvance(Calendar,$D454,B455,"f",FALSE)</f>
        <v>43207</v>
      </c>
      <c r="E455" s="140">
        <f>_xll.qlInterestRateIndexValueDate(IndexON,D455)</f>
        <v>43207</v>
      </c>
      <c r="F455" s="156">
        <f>IFERROR(_xll.qlIndexFixing(IndexON,D455,TRUE,_xll.ohTrigger(RecalcTrigger,TriggerON)),NA())</f>
        <v>7.8886226965946271E-4</v>
      </c>
      <c r="H455" s="42">
        <f>_xll.qlCalendarAdvance(Calendar,$H454,B455,"f",FALSE)</f>
        <v>43207</v>
      </c>
      <c r="I455" s="140">
        <f>_xll.qlInterestRateIndexValueDate(Index1M,$H455)</f>
        <v>43207</v>
      </c>
      <c r="J455" s="145">
        <f>IFERROR(_xll.qlIndexFixing(Index1M,$H455,TRUE,_xll.ohTrigger(RecalcTrigger,Trigger1M)),NA())</f>
        <v>1.8473205633778116E-3</v>
      </c>
      <c r="K455" s="44">
        <f>IFERROR(_xll.qlIndexFixing(Index3M,H455,TRUE,_xll.ohTrigger(RecalcTrigger,Trigger3M)),NA())</f>
        <v>2.6018725655903309E-3</v>
      </c>
      <c r="L455" s="44">
        <f>IFERROR(_xll.qlIndexFixing(Index6M,$H455,TRUE,_xll.ohTrigger(RecalcTrigger,Trigger6M)),NA())</f>
        <v>4.433420214004535E-3</v>
      </c>
      <c r="M455" s="146">
        <f>IFERROR(_xll.qlIndexFixing(Index1Y,$H455,TRUE,_xll.ohTrigger(RecalcTrigger,Trigger1Y)),NA())</f>
        <v>5.0268331994898219E-3</v>
      </c>
      <c r="N455" s="145">
        <f>IFERROR(_xll.qlIndexFixing(ONIndex1M,I455,TRUE,_xll.ohTrigger(RecalcTrigger,Trigger1M)),NA())</f>
        <v>1.8287913782566445E-3</v>
      </c>
      <c r="O455" s="44">
        <f>IFERROR(_xll.qlIndexFixing(ONIndex3M,I455,TRUE,_xll.ohTrigger(RecalcTrigger,Trigger3M)),NA())</f>
        <v>2.6435915023559353E-3</v>
      </c>
      <c r="P455" s="44">
        <f>IFERROR(_xll.qlIndexFixing(ONIndex6M,I455,TRUE,_xll.ohTrigger(RecalcTrigger,Trigger6M)),NA())</f>
        <v>4.2523362031854361E-3</v>
      </c>
      <c r="Q455" s="146">
        <f>IFERROR(_xll.qlIndexFixing(ONIndex1Y,I455,TRUE,_xll.ohTrigger(RecalcTrigger,Trigger1Y)),NA())</f>
        <v>6.6110713148570532E-3</v>
      </c>
    </row>
    <row r="456" spans="2:17" x14ac:dyDescent="0.2">
      <c r="B456" s="39" t="s">
        <v>17</v>
      </c>
      <c r="D456" s="42">
        <f>_xll.qlCalendarAdvance(Calendar,$D455,B456,"f",FALSE)</f>
        <v>43208</v>
      </c>
      <c r="E456" s="140">
        <f>_xll.qlInterestRateIndexValueDate(IndexON,D456)</f>
        <v>43208</v>
      </c>
      <c r="F456" s="156">
        <f>IFERROR(_xll.qlIndexFixing(IndexON,D456,TRUE,_xll.ohTrigger(RecalcTrigger,TriggerON)),NA())</f>
        <v>7.8954275384623962E-4</v>
      </c>
      <c r="H456" s="42">
        <f>_xll.qlCalendarAdvance(Calendar,$H455,B456,"f",FALSE)</f>
        <v>43208</v>
      </c>
      <c r="I456" s="140">
        <f>_xll.qlInterestRateIndexValueDate(Index1M,$H456)</f>
        <v>43208</v>
      </c>
      <c r="J456" s="145">
        <f>IFERROR(_xll.qlIndexFixing(Index1M,$H456,TRUE,_xll.ohTrigger(RecalcTrigger,Trigger1M)),NA())</f>
        <v>1.848598796028426E-3</v>
      </c>
      <c r="K456" s="44">
        <f>IFERROR(_xll.qlIndexFixing(Index3M,H456,TRUE,_xll.ohTrigger(RecalcTrigger,Trigger3M)),NA())</f>
        <v>2.6009065785729465E-3</v>
      </c>
      <c r="L456" s="44">
        <f>IFERROR(_xll.qlIndexFixing(Index6M,$H456,TRUE,_xll.ohTrigger(RecalcTrigger,Trigger6M)),NA())</f>
        <v>4.4350784130379791E-3</v>
      </c>
      <c r="M456" s="146">
        <f>IFERROR(_xll.qlIndexFixing(Index1Y,$H456,TRUE,_xll.ohTrigger(RecalcTrigger,Trigger1Y)),NA())</f>
        <v>5.0228423509965925E-3</v>
      </c>
      <c r="N456" s="145">
        <f>IFERROR(_xll.qlIndexFixing(ONIndex1M,I456,TRUE,_xll.ohTrigger(RecalcTrigger,Trigger1M)),NA())</f>
        <v>1.8300427092476923E-3</v>
      </c>
      <c r="O456" s="44">
        <f>IFERROR(_xll.qlIndexFixing(ONIndex3M,I456,TRUE,_xll.ohTrigger(RecalcTrigger,Trigger3M)),NA())</f>
        <v>2.6435182538619983E-3</v>
      </c>
      <c r="P456" s="44">
        <f>IFERROR(_xll.qlIndexFixing(ONIndex6M,I456,TRUE,_xll.ohTrigger(RecalcTrigger,Trigger6M)),NA())</f>
        <v>4.2560416322545702E-3</v>
      </c>
      <c r="Q456" s="146">
        <f>IFERROR(_xll.qlIndexFixing(ONIndex1Y,I456,TRUE,_xll.ohTrigger(RecalcTrigger,Trigger1Y)),NA())</f>
        <v>6.5819404766886969E-3</v>
      </c>
    </row>
    <row r="457" spans="2:17" x14ac:dyDescent="0.2">
      <c r="B457" s="39" t="s">
        <v>17</v>
      </c>
      <c r="D457" s="42">
        <f>_xll.qlCalendarAdvance(Calendar,$D456,B457,"f",FALSE)</f>
        <v>43209</v>
      </c>
      <c r="E457" s="140">
        <f>_xll.qlInterestRateIndexValueDate(IndexON,D457)</f>
        <v>43209</v>
      </c>
      <c r="F457" s="156">
        <f>IFERROR(_xll.qlIndexFixing(IndexON,D457,TRUE,_xll.ohTrigger(RecalcTrigger,TriggerON)),NA())</f>
        <v>7.9022791424132599E-4</v>
      </c>
      <c r="H457" s="42">
        <f>_xll.qlCalendarAdvance(Calendar,$H456,B457,"f",FALSE)</f>
        <v>43209</v>
      </c>
      <c r="I457" s="140">
        <f>_xll.qlInterestRateIndexValueDate(Index1M,$H457)</f>
        <v>43209</v>
      </c>
      <c r="J457" s="145">
        <f>IFERROR(_xll.qlIndexFixing(Index1M,$H457,TRUE,_xll.ohTrigger(RecalcTrigger,Trigger1M)),NA())</f>
        <v>1.851179697880817E-3</v>
      </c>
      <c r="K457" s="44">
        <f>IFERROR(_xll.qlIndexFixing(Index3M,H457,TRUE,_xll.ohTrigger(RecalcTrigger,Trigger3M)),NA())</f>
        <v>2.5999535631784586E-3</v>
      </c>
      <c r="L457" s="44">
        <f>IFERROR(_xll.qlIndexFixing(Index6M,$H457,TRUE,_xll.ohTrigger(RecalcTrigger,Trigger6M)),NA())</f>
        <v>4.4367258656423884E-3</v>
      </c>
      <c r="M457" s="146">
        <f>IFERROR(_xll.qlIndexFixing(Index1Y,$H457,TRUE,_xll.ohTrigger(RecalcTrigger,Trigger1Y)),NA())</f>
        <v>5.0210673899476312E-3</v>
      </c>
      <c r="N457" s="145">
        <f>IFERROR(_xll.qlIndexFixing(ONIndex1M,I457,TRUE,_xll.ohTrigger(RecalcTrigger,Trigger1M)),NA())</f>
        <v>1.8312958825827952E-3</v>
      </c>
      <c r="O457" s="44">
        <f>IFERROR(_xll.qlIndexFixing(ONIndex3M,I457,TRUE,_xll.ohTrigger(RecalcTrigger,Trigger3M)),NA())</f>
        <v>2.6434118515228366E-3</v>
      </c>
      <c r="P457" s="44">
        <f>IFERROR(_xll.qlIndexFixing(ONIndex6M,I457,TRUE,_xll.ohTrigger(RecalcTrigger,Trigger6M)),NA())</f>
        <v>4.2597087721429894E-3</v>
      </c>
      <c r="Q457" s="146">
        <f>IFERROR(_xll.qlIndexFixing(ONIndex1Y,I457,TRUE,_xll.ohTrigger(RecalcTrigger,Trigger1Y)),NA())</f>
        <v>6.5530875031816205E-3</v>
      </c>
    </row>
    <row r="458" spans="2:17" x14ac:dyDescent="0.2">
      <c r="B458" s="39" t="s">
        <v>17</v>
      </c>
      <c r="D458" s="42">
        <f>_xll.qlCalendarAdvance(Calendar,$D457,B458,"f",FALSE)</f>
        <v>43210</v>
      </c>
      <c r="E458" s="140">
        <f>_xll.qlInterestRateIndexValueDate(IndexON,D458)</f>
        <v>43210</v>
      </c>
      <c r="F458" s="156">
        <f>IFERROR(_xll.qlIndexFixing(IndexON,D458,TRUE,_xll.ohTrigger(RecalcTrigger,TriggerON)),NA())</f>
        <v>7.9161553911485016E-4</v>
      </c>
      <c r="H458" s="42">
        <f>_xll.qlCalendarAdvance(Calendar,$H457,B458,"f",FALSE)</f>
        <v>43210</v>
      </c>
      <c r="I458" s="140">
        <f>_xll.qlInterestRateIndexValueDate(Index1M,$H458)</f>
        <v>43210</v>
      </c>
      <c r="J458" s="145">
        <f>IFERROR(_xll.qlIndexFixing(Index1M,$H458,TRUE,_xll.ohTrigger(RecalcTrigger,Trigger1M)),NA())</f>
        <v>1.851811820278303E-3</v>
      </c>
      <c r="K458" s="44">
        <f>IFERROR(_xll.qlIndexFixing(Index3M,H458,TRUE,_xll.ohTrigger(RecalcTrigger,Trigger3M)),NA())</f>
        <v>2.5990152285295396E-3</v>
      </c>
      <c r="L458" s="44">
        <f>IFERROR(_xll.qlIndexFixing(Index6M,$H458,TRUE,_xll.ohTrigger(RecalcTrigger,Trigger6M)),NA())</f>
        <v>4.4398015051408252E-3</v>
      </c>
      <c r="M458" s="146">
        <f>IFERROR(_xll.qlIndexFixing(Index1Y,$H458,TRUE,_xll.ohTrigger(RecalcTrigger,Trigger1Y)),NA())</f>
        <v>5.016814221615061E-3</v>
      </c>
      <c r="N458" s="145">
        <f>IFERROR(_xll.qlIndexFixing(ONIndex1M,I458,TRUE,_xll.ohTrigger(RecalcTrigger,Trigger1M)),NA())</f>
        <v>1.8338175836059754E-3</v>
      </c>
      <c r="O458" s="44">
        <f>IFERROR(_xll.qlIndexFixing(ONIndex3M,I458,TRUE,_xll.ohTrigger(RecalcTrigger,Trigger3M)),NA())</f>
        <v>2.6431076735115395E-3</v>
      </c>
      <c r="P458" s="44">
        <f>IFERROR(_xll.qlIndexFixing(ONIndex6M,I458,TRUE,_xll.ohTrigger(RecalcTrigger,Trigger6M)),NA())</f>
        <v>4.2669653023856098E-3</v>
      </c>
      <c r="Q458" s="146">
        <f>IFERROR(_xll.qlIndexFixing(ONIndex1Y,I458,TRUE,_xll.ohTrigger(RecalcTrigger,Trigger1Y)),NA())</f>
        <v>6.4964233936259949E-3</v>
      </c>
    </row>
    <row r="459" spans="2:17" x14ac:dyDescent="0.2">
      <c r="B459" s="39" t="s">
        <v>17</v>
      </c>
      <c r="D459" s="42">
        <f>_xll.qlCalendarAdvance(Calendar,$D458,B459,"f",FALSE)</f>
        <v>43213</v>
      </c>
      <c r="E459" s="140">
        <f>_xll.qlInterestRateIndexValueDate(IndexON,D459)</f>
        <v>43213</v>
      </c>
      <c r="F459" s="156">
        <f>IFERROR(_xll.qlIndexFixing(IndexON,D459,TRUE,_xll.ohTrigger(RecalcTrigger,TriggerON)),NA())</f>
        <v>7.9301531766162725E-4</v>
      </c>
      <c r="H459" s="42">
        <f>_xll.qlCalendarAdvance(Calendar,$H458,B459,"f",FALSE)</f>
        <v>43213</v>
      </c>
      <c r="I459" s="140">
        <f>_xll.qlInterestRateIndexValueDate(Index1M,$H459)</f>
        <v>43213</v>
      </c>
      <c r="J459" s="145">
        <f>IFERROR(_xll.qlIndexFixing(Index1M,$H459,TRUE,_xll.ohTrigger(RecalcTrigger,Trigger1M)),NA())</f>
        <v>1.855017600512691E-3</v>
      </c>
      <c r="K459" s="44">
        <f>IFERROR(_xll.qlIndexFixing(Index3M,H459,TRUE,_xll.ohTrigger(RecalcTrigger,Trigger3M)),NA())</f>
        <v>2.5963054002383916E-3</v>
      </c>
      <c r="L459" s="44">
        <f>IFERROR(_xll.qlIndexFixing(Index6M,$H459,TRUE,_xll.ohTrigger(RecalcTrigger,Trigger6M)),NA())</f>
        <v>4.4432134733854564E-3</v>
      </c>
      <c r="M459" s="146">
        <f>IFERROR(_xll.qlIndexFixing(Index1Y,$H459,TRUE,_xll.ohTrigger(RecalcTrigger,Trigger1Y)),NA())</f>
        <v>5.0043858398514107E-3</v>
      </c>
      <c r="N459" s="145">
        <f>IFERROR(_xll.qlIndexFixing(ONIndex1M,I459,TRUE,_xll.ohTrigger(RecalcTrigger,Trigger1M)),NA())</f>
        <v>1.8363269992827114E-3</v>
      </c>
      <c r="O459" s="44">
        <f>IFERROR(_xll.qlIndexFixing(ONIndex3M,I459,TRUE,_xll.ohTrigger(RecalcTrigger,Trigger3M)),NA())</f>
        <v>2.6426547034708037E-3</v>
      </c>
      <c r="P459" s="44">
        <f>IFERROR(_xll.qlIndexFixing(ONIndex6M,I459,TRUE,_xll.ohTrigger(RecalcTrigger,Trigger6M)),NA())</f>
        <v>4.2739944394842855E-3</v>
      </c>
      <c r="Q459" s="146">
        <f>IFERROR(_xll.qlIndexFixing(ONIndex1Y,I459,TRUE,_xll.ohTrigger(RecalcTrigger,Trigger1Y)),NA())</f>
        <v>6.4404542553608835E-3</v>
      </c>
    </row>
    <row r="460" spans="2:17" x14ac:dyDescent="0.2">
      <c r="B460" s="39" t="s">
        <v>17</v>
      </c>
      <c r="D460" s="42">
        <f>_xll.qlCalendarAdvance(Calendar,$D459,B460,"f",FALSE)</f>
        <v>43214</v>
      </c>
      <c r="E460" s="140">
        <f>_xll.qlInterestRateIndexValueDate(IndexON,D460)</f>
        <v>43214</v>
      </c>
      <c r="F460" s="156">
        <f>IFERROR(_xll.qlIndexFixing(IndexON,D460,TRUE,_xll.ohTrigger(RecalcTrigger,TriggerON)),NA())</f>
        <v>7.9372385893616837E-4</v>
      </c>
      <c r="H460" s="42">
        <f>_xll.qlCalendarAdvance(Calendar,$H459,B460,"f",FALSE)</f>
        <v>43214</v>
      </c>
      <c r="I460" s="140">
        <f>_xll.qlInterestRateIndexValueDate(Index1M,$H460)</f>
        <v>43214</v>
      </c>
      <c r="J460" s="145">
        <f>IFERROR(_xll.qlIndexFixing(Index1M,$H460,TRUE,_xll.ohTrigger(RecalcTrigger,Trigger1M)),NA())</f>
        <v>1.8563068896590245E-3</v>
      </c>
      <c r="K460" s="44">
        <f>IFERROR(_xll.qlIndexFixing(Index3M,H460,TRUE,_xll.ohTrigger(RecalcTrigger,Trigger3M)),NA())</f>
        <v>2.5954428797485989E-3</v>
      </c>
      <c r="L460" s="44">
        <f>IFERROR(_xll.qlIndexFixing(Index6M,$H460,TRUE,_xll.ohTrigger(RecalcTrigger,Trigger6M)),NA())</f>
        <v>4.4448111400656057E-3</v>
      </c>
      <c r="M460" s="146">
        <f>IFERROR(_xll.qlIndexFixing(Index1Y,$H460,TRUE,_xll.ohTrigger(RecalcTrigger,Trigger1Y)),NA())</f>
        <v>5.0009897204621456E-3</v>
      </c>
      <c r="N460" s="145">
        <f>IFERROR(_xll.qlIndexFixing(ONIndex1M,I460,TRUE,_xll.ohTrigger(RecalcTrigger,Trigger1M)),NA())</f>
        <v>1.8375893843380897E-3</v>
      </c>
      <c r="O460" s="44">
        <f>IFERROR(_xll.qlIndexFixing(ONIndex3M,I460,TRUE,_xll.ohTrigger(RecalcTrigger,Trigger3M)),NA())</f>
        <v>2.6423825317434257E-3</v>
      </c>
      <c r="P460" s="44">
        <f>IFERROR(_xll.qlIndexFixing(ONIndex6M,I460,TRUE,_xll.ohTrigger(RecalcTrigger,Trigger6M)),NA())</f>
        <v>4.2774701332259912E-3</v>
      </c>
      <c r="Q460" s="146">
        <f>IFERROR(_xll.qlIndexFixing(ONIndex1Y,I460,TRUE,_xll.ohTrigger(RecalcTrigger,Trigger1Y)),NA())</f>
        <v>6.4129906045118368E-3</v>
      </c>
    </row>
    <row r="461" spans="2:17" x14ac:dyDescent="0.2">
      <c r="B461" s="39" t="s">
        <v>17</v>
      </c>
      <c r="D461" s="42">
        <f>_xll.qlCalendarAdvance(Calendar,$D460,B461,"f",FALSE)</f>
        <v>43215</v>
      </c>
      <c r="E461" s="140">
        <f>_xll.qlInterestRateIndexValueDate(IndexON,D461)</f>
        <v>43215</v>
      </c>
      <c r="F461" s="156">
        <f>IFERROR(_xll.qlIndexFixing(IndexON,D461,TRUE,_xll.ohTrigger(RecalcTrigger,TriggerON)),NA())</f>
        <v>7.9443707641901895E-4</v>
      </c>
      <c r="H461" s="42">
        <f>_xll.qlCalendarAdvance(Calendar,$H460,B461,"f",FALSE)</f>
        <v>43215</v>
      </c>
      <c r="I461" s="140">
        <f>_xll.qlInterestRateIndexValueDate(Index1M,$H461)</f>
        <v>43215</v>
      </c>
      <c r="J461" s="145">
        <f>IFERROR(_xll.qlIndexFixing(Index1M,$H461,TRUE,_xll.ohTrigger(RecalcTrigger,Trigger1M)),NA())</f>
        <v>1.857598021557346E-3</v>
      </c>
      <c r="K461" s="44">
        <f>IFERROR(_xll.qlIndexFixing(Index3M,H461,TRUE,_xll.ohTrigger(RecalcTrigger,Trigger3M)),NA())</f>
        <v>2.594603585587457E-3</v>
      </c>
      <c r="L461" s="44">
        <f>IFERROR(_xll.qlIndexFixing(Index6M,$H461,TRUE,_xll.ohTrigger(RecalcTrigger,Trigger6M)),NA())</f>
        <v>4.446399638812615E-3</v>
      </c>
      <c r="M461" s="146">
        <f>IFERROR(_xll.qlIndexFixing(Index1Y,$H461,TRUE,_xll.ohTrigger(RecalcTrigger,Trigger1Y)),NA())</f>
        <v>4.9976905410549222E-3</v>
      </c>
      <c r="N461" s="145">
        <f>IFERROR(_xll.qlIndexFixing(ONIndex1M,I461,TRUE,_xll.ohTrigger(RecalcTrigger,Trigger1M)),NA())</f>
        <v>1.8388536116564769E-3</v>
      </c>
      <c r="O461" s="44">
        <f>IFERROR(_xll.qlIndexFixing(ONIndex3M,I461,TRUE,_xll.ohTrigger(RecalcTrigger,Trigger3M)),NA())</f>
        <v>2.6420772060897768E-3</v>
      </c>
      <c r="P461" s="44">
        <f>IFERROR(_xll.qlIndexFixing(ONIndex6M,I461,TRUE,_xll.ohTrigger(RecalcTrigger,Trigger6M)),NA())</f>
        <v>4.2809075377869821E-3</v>
      </c>
      <c r="Q461" s="146">
        <f>IFERROR(_xll.qlIndexFixing(ONIndex1Y,I461,TRUE,_xll.ohTrigger(RecalcTrigger,Trigger1Y)),NA())</f>
        <v>6.3858048181619775E-3</v>
      </c>
    </row>
    <row r="462" spans="2:17" x14ac:dyDescent="0.2">
      <c r="B462" s="39" t="s">
        <v>17</v>
      </c>
      <c r="D462" s="42">
        <f>_xll.qlCalendarAdvance(Calendar,$D461,B462,"f",FALSE)</f>
        <v>43216</v>
      </c>
      <c r="E462" s="140">
        <f>_xll.qlInterestRateIndexValueDate(IndexON,D462)</f>
        <v>43216</v>
      </c>
      <c r="F462" s="156">
        <f>IFERROR(_xll.qlIndexFixing(IndexON,D462,TRUE,_xll.ohTrigger(RecalcTrigger,TriggerON)),NA())</f>
        <v>7.9515497019122527E-4</v>
      </c>
      <c r="H462" s="42">
        <f>_xll.qlCalendarAdvance(Calendar,$H461,B462,"f",FALSE)</f>
        <v>43216</v>
      </c>
      <c r="I462" s="140">
        <f>_xll.qlInterestRateIndexValueDate(Index1M,$H462)</f>
        <v>43216</v>
      </c>
      <c r="J462" s="145">
        <f>IFERROR(_xll.qlIndexFixing(Index1M,$H462,TRUE,_xll.ohTrigger(RecalcTrigger,Trigger1M)),NA())</f>
        <v>1.860862653797782E-3</v>
      </c>
      <c r="K462" s="44">
        <f>IFERROR(_xll.qlIndexFixing(Index3M,H462,TRUE,_xll.ohTrigger(RecalcTrigger,Trigger3M)),NA())</f>
        <v>2.5937892268687317E-3</v>
      </c>
      <c r="L462" s="44">
        <f>IFERROR(_xll.qlIndexFixing(Index6M,$H462,TRUE,_xll.ohTrigger(RecalcTrigger,Trigger6M)),NA())</f>
        <v>4.4479792327120123E-3</v>
      </c>
      <c r="M462" s="146">
        <f>IFERROR(_xll.qlIndexFixing(Index1Y,$H462,TRUE,_xll.ohTrigger(RecalcTrigger,Trigger1Y)),NA())</f>
        <v>4.9944876784329129E-3</v>
      </c>
      <c r="N462" s="145">
        <f>IFERROR(_xll.qlIndexFixing(ONIndex1M,I462,TRUE,_xll.ohTrigger(RecalcTrigger,Trigger1M)),NA())</f>
        <v>1.8401196814810117E-3</v>
      </c>
      <c r="O462" s="44">
        <f>IFERROR(_xll.qlIndexFixing(ONIndex3M,I462,TRUE,_xll.ohTrigger(RecalcTrigger,Trigger3M)),NA())</f>
        <v>2.6417387265909031E-3</v>
      </c>
      <c r="P462" s="44">
        <f>IFERROR(_xll.qlIndexFixing(ONIndex6M,I462,TRUE,_xll.ohTrigger(RecalcTrigger,Trigger6M)),NA())</f>
        <v>4.284306653167258E-3</v>
      </c>
      <c r="Q462" s="146">
        <f>IFERROR(_xll.qlIndexFixing(ONIndex1Y,I462,TRUE,_xll.ohTrigger(RecalcTrigger,Trigger1Y)),NA())</f>
        <v>6.3588968959871206E-3</v>
      </c>
    </row>
    <row r="463" spans="2:17" x14ac:dyDescent="0.2">
      <c r="B463" s="39" t="s">
        <v>17</v>
      </c>
      <c r="D463" s="42">
        <f>_xll.qlCalendarAdvance(Calendar,$D462,B463,"f",FALSE)</f>
        <v>43217</v>
      </c>
      <c r="E463" s="140">
        <f>_xll.qlInterestRateIndexValueDate(IndexON,D463)</f>
        <v>43217</v>
      </c>
      <c r="F463" s="156">
        <f>IFERROR(_xll.qlIndexFixing(IndexON,D463,TRUE,_xll.ohTrigger(RecalcTrigger,TriggerON)),NA())</f>
        <v>7.9660808348536183E-4</v>
      </c>
      <c r="H463" s="42">
        <f>_xll.qlCalendarAdvance(Calendar,$H462,B463,"f",FALSE)</f>
        <v>43217</v>
      </c>
      <c r="I463" s="140">
        <f>_xll.qlInterestRateIndexValueDate(Index1M,$H463)</f>
        <v>43217</v>
      </c>
      <c r="J463" s="145">
        <f>IFERROR(_xll.qlIndexFixing(Index1M,$H463,TRUE,_xll.ohTrigger(RecalcTrigger,Trigger1M)),NA())</f>
        <v>1.8615014870653618E-3</v>
      </c>
      <c r="K463" s="44">
        <f>IFERROR(_xll.qlIndexFixing(Index3M,H463,TRUE,_xll.ohTrigger(RecalcTrigger,Trigger3M)),NA())</f>
        <v>2.5930015127044077E-3</v>
      </c>
      <c r="L463" s="44">
        <f>IFERROR(_xll.qlIndexFixing(Index6M,$H463,TRUE,_xll.ohTrigger(RecalcTrigger,Trigger6M)),NA())</f>
        <v>4.4510051884237576E-3</v>
      </c>
      <c r="M463" s="146">
        <f>IFERROR(_xll.qlIndexFixing(Index1Y,$H463,TRUE,_xll.ohTrigger(RecalcTrigger,Trigger1Y)),NA())</f>
        <v>4.9928905335177992E-3</v>
      </c>
      <c r="N463" s="145">
        <f>IFERROR(_xll.qlIndexFixing(ONIndex1M,I463,TRUE,_xll.ohTrigger(RecalcTrigger,Trigger1M)),NA())</f>
        <v>1.8426672645529183E-3</v>
      </c>
      <c r="O463" s="44">
        <f>IFERROR(_xll.qlIndexFixing(ONIndex3M,I463,TRUE,_xll.ohTrigger(RecalcTrigger,Trigger3M)),NA())</f>
        <v>2.6409703632734875E-3</v>
      </c>
      <c r="P463" s="44">
        <f>IFERROR(_xll.qlIndexFixing(ONIndex6M,I463,TRUE,_xll.ohTrigger(RecalcTrigger,Trigger6M)),NA())</f>
        <v>4.29102769839466E-3</v>
      </c>
      <c r="Q463" s="146">
        <f>IFERROR(_xll.qlIndexFixing(ONIndex1Y,I463,TRUE,_xll.ohTrigger(RecalcTrigger,Trigger1Y)),NA())</f>
        <v>6.3061162128545218E-3</v>
      </c>
    </row>
    <row r="464" spans="2:17" x14ac:dyDescent="0.2">
      <c r="B464" s="39" t="s">
        <v>17</v>
      </c>
      <c r="D464" s="42">
        <f>_xll.qlCalendarAdvance(Calendar,$D463,B464,"f",FALSE)</f>
        <v>43220</v>
      </c>
      <c r="E464" s="140">
        <f>_xll.qlInterestRateIndexValueDate(IndexON,D464)</f>
        <v>43220</v>
      </c>
      <c r="F464" s="156">
        <f>IFERROR(_xll.qlIndexFixing(IndexON,D464,TRUE,_xll.ohTrigger(RecalcTrigger,TriggerON)),NA())</f>
        <v>7.9807330695791379E-4</v>
      </c>
      <c r="H464" s="42">
        <f>_xll.qlCalendarAdvance(Calendar,$H463,B464,"f",FALSE)</f>
        <v>43220</v>
      </c>
      <c r="I464" s="140">
        <f>_xll.qlInterestRateIndexValueDate(Index1M,$H464)</f>
        <v>43220</v>
      </c>
      <c r="J464" s="145">
        <f>IFERROR(_xll.qlIndexFixing(Index1M,$H464,TRUE,_xll.ohTrigger(RecalcTrigger,Trigger1M)),NA())</f>
        <v>1.8647416326362941E-3</v>
      </c>
      <c r="K464" s="44">
        <f>IFERROR(_xll.qlIndexFixing(Index3M,H464,TRUE,_xll.ohTrigger(RecalcTrigger,Trigger3M)),NA())</f>
        <v>2.5907122276889469E-3</v>
      </c>
      <c r="L464" s="44">
        <f>IFERROR(_xll.qlIndexFixing(Index6M,$H464,TRUE,_xll.ohTrigger(RecalcTrigger,Trigger6M)),NA())</f>
        <v>4.4549450547483683E-3</v>
      </c>
      <c r="M464" s="146">
        <f>IFERROR(_xll.qlIndexFixing(Index1Y,$H464,TRUE,_xll.ohTrigger(RecalcTrigger,Trigger1Y)),NA())</f>
        <v>4.9826269330992545E-3</v>
      </c>
      <c r="N464" s="145">
        <f>IFERROR(_xll.qlIndexFixing(ONIndex1M,I464,TRUE,_xll.ohTrigger(RecalcTrigger,Trigger1M)),NA())</f>
        <v>1.8452023838955167E-3</v>
      </c>
      <c r="O464" s="44">
        <f>IFERROR(_xll.qlIndexFixing(ONIndex3M,I464,TRUE,_xll.ohTrigger(RecalcTrigger,Trigger3M)),NA())</f>
        <v>2.640053269818976E-3</v>
      </c>
      <c r="P464" s="44">
        <f>IFERROR(_xll.qlIndexFixing(ONIndex6M,I464,TRUE,_xll.ohTrigger(RecalcTrigger,Trigger6M)),NA())</f>
        <v>4.2975202221517961E-3</v>
      </c>
      <c r="Q464" s="146">
        <f>IFERROR(_xll.qlIndexFixing(ONIndex1Y,I464,TRUE,_xll.ohTrigger(RecalcTrigger,Trigger1Y)),NA())</f>
        <v>6.2540438489566696E-3</v>
      </c>
    </row>
    <row r="465" spans="2:17" x14ac:dyDescent="0.2">
      <c r="B465" s="39" t="s">
        <v>17</v>
      </c>
      <c r="D465" s="42">
        <f>_xll.qlCalendarAdvance(Calendar,$D464,B465,"f",FALSE)</f>
        <v>43221</v>
      </c>
      <c r="E465" s="140">
        <f>_xll.qlInterestRateIndexValueDate(IndexON,D465)</f>
        <v>43221</v>
      </c>
      <c r="F465" s="156">
        <f>IFERROR(_xll.qlIndexFixing(IndexON,D465,TRUE,_xll.ohTrigger(RecalcTrigger,TriggerON)),NA())</f>
        <v>7.9881458160957486E-4</v>
      </c>
      <c r="H465" s="42">
        <f>_xll.qlCalendarAdvance(Calendar,$H464,B465,"f",FALSE)</f>
        <v>43221</v>
      </c>
      <c r="I465" s="140">
        <f>_xll.qlInterestRateIndexValueDate(Index1M,$H465)</f>
        <v>43221</v>
      </c>
      <c r="J465" s="145">
        <f>IFERROR(_xll.qlIndexFixing(Index1M,$H465,TRUE,_xll.ohTrigger(RecalcTrigger,Trigger1M)),NA())</f>
        <v>1.8660447490948691E-3</v>
      </c>
      <c r="K465" s="44">
        <f>IFERROR(_xll.qlIndexFixing(Index3M,H465,TRUE,_xll.ohTrigger(RecalcTrigger,Trigger3M)),NA())</f>
        <v>2.5900847193296148E-3</v>
      </c>
      <c r="L465" s="44">
        <f>IFERROR(_xll.qlIndexFixing(Index6M,$H465,TRUE,_xll.ohTrigger(RecalcTrigger,Trigger6M)),NA())</f>
        <v>4.456485909901887E-3</v>
      </c>
      <c r="M465" s="146">
        <f>IFERROR(_xll.qlIndexFixing(Index1Y,$H465,TRUE,_xll.ohTrigger(RecalcTrigger,Trigger1Y)),NA())</f>
        <v>4.979896307681031E-3</v>
      </c>
      <c r="N465" s="145">
        <f>IFERROR(_xll.qlIndexFixing(ONIndex1M,I465,TRUE,_xll.ohTrigger(RecalcTrigger,Trigger1M)),NA())</f>
        <v>1.8464776653592807E-3</v>
      </c>
      <c r="O465" s="44">
        <f>IFERROR(_xll.qlIndexFixing(ONIndex3M,I465,TRUE,_xll.ohTrigger(RecalcTrigger,Trigger3M)),NA())</f>
        <v>2.6395490208508399E-3</v>
      </c>
      <c r="P465" s="44">
        <f>IFERROR(_xll.qlIndexFixing(ONIndex6M,I465,TRUE,_xll.ohTrigger(RecalcTrigger,Trigger6M)),NA())</f>
        <v>4.3007278913043123E-3</v>
      </c>
      <c r="Q465" s="146">
        <f>IFERROR(_xll.qlIndexFixing(ONIndex1Y,I465,TRUE,_xll.ohTrigger(RecalcTrigger,Trigger1Y)),NA())</f>
        <v>6.2285252473326391E-3</v>
      </c>
    </row>
    <row r="466" spans="2:17" x14ac:dyDescent="0.2">
      <c r="B466" s="39" t="s">
        <v>17</v>
      </c>
      <c r="D466" s="42">
        <f>_xll.qlCalendarAdvance(Calendar,$D465,B466,"f",FALSE)</f>
        <v>43222</v>
      </c>
      <c r="E466" s="140">
        <f>_xll.qlInterestRateIndexValueDate(IndexON,D466)</f>
        <v>43222</v>
      </c>
      <c r="F466" s="156">
        <f>IFERROR(_xll.qlIndexFixing(IndexON,D466,TRUE,_xll.ohTrigger(RecalcTrigger,TriggerON)),NA())</f>
        <v>7.9956053246954539E-4</v>
      </c>
      <c r="H466" s="42">
        <f>_xll.qlCalendarAdvance(Calendar,$H465,B466,"f",FALSE)</f>
        <v>43222</v>
      </c>
      <c r="I466" s="140">
        <f>_xll.qlInterestRateIndexValueDate(Index1M,$H466)</f>
        <v>43222</v>
      </c>
      <c r="J466" s="145">
        <f>IFERROR(_xll.qlIndexFixing(Index1M,$H466,TRUE,_xll.ohTrigger(RecalcTrigger,Trigger1M)),NA())</f>
        <v>1.8686759040751546E-3</v>
      </c>
      <c r="K466" s="44">
        <f>IFERROR(_xll.qlIndexFixing(Index3M,H466,TRUE,_xll.ohTrigger(RecalcTrigger,Trigger3M)),NA())</f>
        <v>2.589493348773069E-3</v>
      </c>
      <c r="L466" s="44">
        <f>IFERROR(_xll.qlIndexFixing(Index6M,$H466,TRUE,_xll.ohTrigger(RecalcTrigger,Trigger6M)),NA())</f>
        <v>4.4580195316087741E-3</v>
      </c>
      <c r="M466" s="146">
        <f>IFERROR(_xll.qlIndexFixing(Index1Y,$H466,TRUE,_xll.ohTrigger(RecalcTrigger,Trigger1Y)),NA())</f>
        <v>4.9772582605969173E-3</v>
      </c>
      <c r="N466" s="145">
        <f>IFERROR(_xll.qlIndexFixing(ONIndex1M,I466,TRUE,_xll.ohTrigger(RecalcTrigger,Trigger1M)),NA())</f>
        <v>1.8477547892481461E-3</v>
      </c>
      <c r="O466" s="44">
        <f>IFERROR(_xll.qlIndexFixing(ONIndex3M,I466,TRUE,_xll.ohTrigger(RecalcTrigger,Trigger3M)),NA())</f>
        <v>2.6390116181185252E-3</v>
      </c>
      <c r="P466" s="44">
        <f>IFERROR(_xll.qlIndexFixing(ONIndex6M,I466,TRUE,_xll.ohTrigger(RecalcTrigger,Trigger6M)),NA())</f>
        <v>4.3038972712761137E-3</v>
      </c>
      <c r="Q466" s="146">
        <f>IFERROR(_xll.qlIndexFixing(ONIndex1Y,I466,TRUE,_xll.ohTrigger(RecalcTrigger,Trigger1Y)),NA())</f>
        <v>6.2032845096404721E-3</v>
      </c>
    </row>
    <row r="467" spans="2:17" x14ac:dyDescent="0.2">
      <c r="B467" s="39" t="s">
        <v>17</v>
      </c>
      <c r="D467" s="42">
        <f>_xll.qlCalendarAdvance(Calendar,$D466,B467,"f",FALSE)</f>
        <v>43223</v>
      </c>
      <c r="E467" s="140">
        <f>_xll.qlInterestRateIndexValueDate(IndexON,D467)</f>
        <v>43223</v>
      </c>
      <c r="F467" s="156">
        <f>IFERROR(_xll.qlIndexFixing(IndexON,D467,TRUE,_xll.ohTrigger(RecalcTrigger,TriggerON)),NA())</f>
        <v>8.0031115953782539E-4</v>
      </c>
      <c r="H467" s="42">
        <f>_xll.qlCalendarAdvance(Calendar,$H466,B467,"f",FALSE)</f>
        <v>43223</v>
      </c>
      <c r="I467" s="140">
        <f>_xll.qlInterestRateIndexValueDate(Index1M,$H467)</f>
        <v>43223</v>
      </c>
      <c r="J467" s="145">
        <f>IFERROR(_xll.qlIndexFixing(Index1M,$H467,TRUE,_xll.ohTrigger(RecalcTrigger,Trigger1M)),NA())</f>
        <v>1.8693202257775293E-3</v>
      </c>
      <c r="K467" s="44">
        <f>IFERROR(_xll.qlIndexFixing(Index3M,H467,TRUE,_xll.ohTrigger(RecalcTrigger,Trigger3M)),NA())</f>
        <v>2.5889398065619186E-3</v>
      </c>
      <c r="L467" s="44">
        <f>IFERROR(_xll.qlIndexFixing(Index6M,$H467,TRUE,_xll.ohTrigger(RecalcTrigger,Trigger6M)),NA())</f>
        <v>4.461028143169868E-3</v>
      </c>
      <c r="M467" s="146">
        <f>IFERROR(_xll.qlIndexFixing(Index1Y,$H467,TRUE,_xll.ohTrigger(RecalcTrigger,Trigger1Y)),NA())</f>
        <v>4.974712168888118E-3</v>
      </c>
      <c r="N467" s="145">
        <f>IFERROR(_xll.qlIndexFixing(ONIndex1M,I467,TRUE,_xll.ohTrigger(RecalcTrigger,Trigger1M)),NA())</f>
        <v>1.8490337554000202E-3</v>
      </c>
      <c r="O467" s="44">
        <f>IFERROR(_xll.qlIndexFixing(ONIndex3M,I467,TRUE,_xll.ohTrigger(RecalcTrigger,Trigger3M)),NA())</f>
        <v>2.6384410614599396E-3</v>
      </c>
      <c r="P467" s="44">
        <f>IFERROR(_xll.qlIndexFixing(ONIndex6M,I467,TRUE,_xll.ohTrigger(RecalcTrigger,Trigger6M)),NA())</f>
        <v>4.3070283619051075E-3</v>
      </c>
      <c r="Q467" s="146">
        <f>IFERROR(_xll.qlIndexFixing(ONIndex1Y,I467,TRUE,_xll.ohTrigger(RecalcTrigger,Trigger1Y)),NA())</f>
        <v>6.1783216357991222E-3</v>
      </c>
    </row>
    <row r="468" spans="2:17" x14ac:dyDescent="0.2">
      <c r="B468" s="39" t="s">
        <v>17</v>
      </c>
      <c r="D468" s="42">
        <f>_xll.qlCalendarAdvance(Calendar,$D467,B468,"f",FALSE)</f>
        <v>43224</v>
      </c>
      <c r="E468" s="140">
        <f>_xll.qlInterestRateIndexValueDate(IndexON,D468)</f>
        <v>43224</v>
      </c>
      <c r="F468" s="156">
        <f>IFERROR(_xll.qlIndexFixing(IndexON,D468,TRUE,_xll.ohTrigger(RecalcTrigger,TriggerON)),NA())</f>
        <v>8.0221375274969198E-4</v>
      </c>
      <c r="H468" s="42">
        <f>_xll.qlCalendarAdvance(Calendar,$H467,B468,"f",FALSE)</f>
        <v>43224</v>
      </c>
      <c r="I468" s="140">
        <f>_xll.qlInterestRateIndexValueDate(Index1M,$H468)</f>
        <v>43224</v>
      </c>
      <c r="J468" s="145">
        <f>IFERROR(_xll.qlIndexFixing(Index1M,$H468,TRUE,_xll.ohTrigger(RecalcTrigger,Trigger1M)),NA())</f>
        <v>1.8699651550918035E-3</v>
      </c>
      <c r="K468" s="44">
        <f>IFERROR(_xll.qlIndexFixing(Index3M,H468,TRUE,_xll.ohTrigger(RecalcTrigger,Trigger3M)),NA())</f>
        <v>2.588623599755261E-3</v>
      </c>
      <c r="L468" s="44">
        <f>IFERROR(_xll.qlIndexFixing(Index6M,$H468,TRUE,_xll.ohTrigger(RecalcTrigger,Trigger6M)),NA())</f>
        <v>4.4618079247398601E-3</v>
      </c>
      <c r="M468" s="146">
        <f>IFERROR(_xll.qlIndexFixing(Index1Y,$H468,TRUE,_xll.ohTrigger(RecalcTrigger,Trigger1Y)),NA())</f>
        <v>4.9751720612387683E-3</v>
      </c>
      <c r="N468" s="145">
        <f>IFERROR(_xll.qlIndexFixing(ONIndex1M,I468,TRUE,_xll.ohTrigger(RecalcTrigger,Trigger1M)),NA())</f>
        <v>1.8522544817567432E-3</v>
      </c>
      <c r="O468" s="44">
        <f>IFERROR(_xll.qlIndexFixing(ONIndex3M,I468,TRUE,_xll.ohTrigger(RecalcTrigger,Trigger3M)),NA())</f>
        <v>2.6368774743856793E-3</v>
      </c>
      <c r="P468" s="44">
        <f>IFERROR(_xll.qlIndexFixing(ONIndex6M,I468,TRUE,_xll.ohTrigger(RecalcTrigger,Trigger6M)),NA())</f>
        <v>4.3147411486219034E-3</v>
      </c>
      <c r="Q468" s="146">
        <f>IFERROR(_xll.qlIndexFixing(ONIndex1Y,I468,TRUE,_xll.ohTrigger(RecalcTrigger,Trigger1Y)),NA())</f>
        <v>6.1174575573277878E-3</v>
      </c>
    </row>
    <row r="469" spans="2:17" x14ac:dyDescent="0.2">
      <c r="B469" s="39" t="s">
        <v>17</v>
      </c>
      <c r="D469" s="42">
        <f>_xll.qlCalendarAdvance(Calendar,$D468,B469,"f",FALSE)</f>
        <v>43228</v>
      </c>
      <c r="E469" s="140">
        <f>_xll.qlInterestRateIndexValueDate(IndexON,D469)</f>
        <v>43228</v>
      </c>
      <c r="F469" s="156">
        <f>IFERROR(_xll.qlIndexFixing(IndexON,D469,TRUE,_xll.ohTrigger(RecalcTrigger,TriggerON)),NA())</f>
        <v>8.041344375986359E-4</v>
      </c>
      <c r="H469" s="42">
        <f>_xll.qlCalendarAdvance(Calendar,$H468,B469,"f",FALSE)</f>
        <v>43228</v>
      </c>
      <c r="I469" s="140">
        <f>_xll.qlInterestRateIndexValueDate(Index1M,$H469)</f>
        <v>43228</v>
      </c>
      <c r="J469" s="145">
        <f>IFERROR(_xll.qlIndexFixing(Index1M,$H469,TRUE,_xll.ohTrigger(RecalcTrigger,Trigger1M)),NA())</f>
        <v>1.8752181618940692E-3</v>
      </c>
      <c r="K469" s="44">
        <f>IFERROR(_xll.qlIndexFixing(Index3M,H469,TRUE,_xll.ohTrigger(RecalcTrigger,Trigger3M)),NA())</f>
        <v>2.5867986897577131E-3</v>
      </c>
      <c r="L469" s="44">
        <f>IFERROR(_xll.qlIndexFixing(Index6M,$H469,TRUE,_xll.ohTrigger(RecalcTrigger,Trigger6M)),NA())</f>
        <v>4.4670840128216366E-3</v>
      </c>
      <c r="M469" s="146">
        <f>IFERROR(_xll.qlIndexFixing(Index1Y,$H469,TRUE,_xll.ohTrigger(RecalcTrigger,Trigger1Y)),NA())</f>
        <v>4.9633392395904696E-3</v>
      </c>
      <c r="N469" s="145">
        <f>IFERROR(_xll.qlIndexFixing(ONIndex1M,I469,TRUE,_xll.ohTrigger(RecalcTrigger,Trigger1M)),NA())</f>
        <v>1.85545622148231E-3</v>
      </c>
      <c r="O469" s="44">
        <f>IFERROR(_xll.qlIndexFixing(ONIndex3M,I469,TRUE,_xll.ohTrigger(RecalcTrigger,Trigger3M)),NA())</f>
        <v>2.6350909699213165E-3</v>
      </c>
      <c r="P469" s="44">
        <f>IFERROR(_xll.qlIndexFixing(ONIndex6M,I469,TRUE,_xll.ohTrigger(RecalcTrigger,Trigger6M)),NA())</f>
        <v>4.3221094769341217E-3</v>
      </c>
      <c r="Q469" s="146">
        <f>IFERROR(_xll.qlIndexFixing(ONIndex1Y,I469,TRUE,_xll.ohTrigger(RecalcTrigger,Trigger1Y)),NA())</f>
        <v>6.0576752226526587E-3</v>
      </c>
    </row>
    <row r="470" spans="2:17" x14ac:dyDescent="0.2">
      <c r="B470" s="39" t="s">
        <v>17</v>
      </c>
      <c r="D470" s="42">
        <f>_xll.qlCalendarAdvance(Calendar,$D469,B470,"f",FALSE)</f>
        <v>43229</v>
      </c>
      <c r="E470" s="140">
        <f>_xll.qlInterestRateIndexValueDate(IndexON,D470)</f>
        <v>43229</v>
      </c>
      <c r="F470" s="156">
        <f>IFERROR(_xll.qlIndexFixing(IndexON,D470,TRUE,_xll.ohTrigger(RecalcTrigger,TriggerON)),NA())</f>
        <v>8.0491312175468011E-4</v>
      </c>
      <c r="H470" s="42">
        <f>_xll.qlCalendarAdvance(Calendar,$H469,B470,"f",FALSE)</f>
        <v>43229</v>
      </c>
      <c r="I470" s="140">
        <f>_xll.qlInterestRateIndexValueDate(Index1M,$H470)</f>
        <v>43229</v>
      </c>
      <c r="J470" s="145">
        <f>IFERROR(_xll.qlIndexFixing(Index1M,$H470,TRUE,_xll.ohTrigger(RecalcTrigger,Trigger1M)),NA())</f>
        <v>1.8778752101184801E-3</v>
      </c>
      <c r="K470" s="44">
        <f>IFERROR(_xll.qlIndexFixing(Index3M,H470,TRUE,_xll.ohTrigger(RecalcTrigger,Trigger3M)),NA())</f>
        <v>2.5865076190683509E-3</v>
      </c>
      <c r="L470" s="44">
        <f>IFERROR(_xll.qlIndexFixing(Index6M,$H470,TRUE,_xll.ohTrigger(RecalcTrigger,Trigger6M)),NA())</f>
        <v>4.468574327096444E-3</v>
      </c>
      <c r="M470" s="146">
        <f>IFERROR(_xll.qlIndexFixing(Index1Y,$H470,TRUE,_xll.ohTrigger(RecalcTrigger,Trigger1Y)),NA())</f>
        <v>4.9613317997270201E-3</v>
      </c>
      <c r="N470" s="145">
        <f>IFERROR(_xll.qlIndexFixing(ONIndex1M,I470,TRUE,_xll.ohTrigger(RecalcTrigger,Trigger1M)),NA())</f>
        <v>1.8567462416985148E-3</v>
      </c>
      <c r="O470" s="44">
        <f>IFERROR(_xll.qlIndexFixing(ONIndex3M,I470,TRUE,_xll.ohTrigger(RecalcTrigger,Trigger3M)),NA())</f>
        <v>2.6343214899482437E-3</v>
      </c>
      <c r="P470" s="44">
        <f>IFERROR(_xll.qlIndexFixing(ONIndex6M,I470,TRUE,_xll.ohTrigger(RecalcTrigger,Trigger6M)),NA())</f>
        <v>4.3250108322356873E-3</v>
      </c>
      <c r="Q470" s="146">
        <f>IFERROR(_xll.qlIndexFixing(ONIndex1Y,I470,TRUE,_xll.ohTrigger(RecalcTrigger,Trigger1Y)),NA())</f>
        <v>6.034379530781564E-3</v>
      </c>
    </row>
    <row r="471" spans="2:17" x14ac:dyDescent="0.2">
      <c r="B471" s="39" t="s">
        <v>17</v>
      </c>
      <c r="D471" s="42">
        <f>_xll.qlCalendarAdvance(Calendar,$D470,B471,"f",FALSE)</f>
        <v>43230</v>
      </c>
      <c r="E471" s="140">
        <f>_xll.qlInterestRateIndexValueDate(IndexON,D471)</f>
        <v>43230</v>
      </c>
      <c r="F471" s="156">
        <f>IFERROR(_xll.qlIndexFixing(IndexON,D471,TRUE,_xll.ohTrigger(RecalcTrigger,TriggerON)),NA())</f>
        <v>8.0569648211903377E-4</v>
      </c>
      <c r="H471" s="42">
        <f>_xll.qlCalendarAdvance(Calendar,$H470,B471,"f",FALSE)</f>
        <v>43230</v>
      </c>
      <c r="I471" s="140">
        <f>_xll.qlInterestRateIndexValueDate(Index1M,$H471)</f>
        <v>43230</v>
      </c>
      <c r="J471" s="145">
        <f>IFERROR(_xll.qlIndexFixing(Index1M,$H471,TRUE,_xll.ohTrigger(RecalcTrigger,Trigger1M)),NA())</f>
        <v>1.8785259343640642E-3</v>
      </c>
      <c r="K471" s="44">
        <f>IFERROR(_xll.qlIndexFixing(Index3M,H471,TRUE,_xll.ohTrigger(RecalcTrigger,Trigger3M)),NA())</f>
        <v>2.5862662105464338E-3</v>
      </c>
      <c r="L471" s="44">
        <f>IFERROR(_xll.qlIndexFixing(Index6M,$H471,TRUE,_xll.ohTrigger(RecalcTrigger,Trigger6M)),NA())</f>
        <v>4.471575246019148E-3</v>
      </c>
      <c r="M471" s="146">
        <f>IFERROR(_xll.qlIndexFixing(Index1Y,$H471,TRUE,_xll.ohTrigger(RecalcTrigger,Trigger1Y)),NA())</f>
        <v>4.9594119553806326E-3</v>
      </c>
      <c r="N471" s="145">
        <f>IFERROR(_xll.qlIndexFixing(ONIndex1M,I471,TRUE,_xll.ohTrigger(RecalcTrigger,Trigger1M)),NA())</f>
        <v>1.8580381043398209E-3</v>
      </c>
      <c r="O471" s="44">
        <f>IFERROR(_xll.qlIndexFixing(ONIndex3M,I471,TRUE,_xll.ohTrigger(RecalcTrigger,Trigger3M)),NA())</f>
        <v>2.6335188562109924E-3</v>
      </c>
      <c r="P471" s="44">
        <f>IFERROR(_xll.qlIndexFixing(ONIndex6M,I471,TRUE,_xll.ohTrigger(RecalcTrigger,Trigger6M)),NA())</f>
        <v>4.3278738983565379E-3</v>
      </c>
      <c r="Q471" s="146">
        <f>IFERROR(_xll.qlIndexFixing(ONIndex1Y,I471,TRUE,_xll.ohTrigger(RecalcTrigger,Trigger1Y)),NA())</f>
        <v>6.0113617024371013E-3</v>
      </c>
    </row>
    <row r="472" spans="2:17" x14ac:dyDescent="0.2">
      <c r="B472" s="39" t="s">
        <v>17</v>
      </c>
      <c r="D472" s="42">
        <f>_xll.qlCalendarAdvance(Calendar,$D471,B472,"f",FALSE)</f>
        <v>43231</v>
      </c>
      <c r="E472" s="140">
        <f>_xll.qlInterestRateIndexValueDate(IndexON,D472)</f>
        <v>43231</v>
      </c>
      <c r="F472" s="156">
        <f>IFERROR(_xll.qlIndexFixing(IndexON,D472,TRUE,_xll.ohTrigger(RecalcTrigger,TriggerON)),NA())</f>
        <v>8.0728057565833866E-4</v>
      </c>
      <c r="H472" s="42">
        <f>_xll.qlCalendarAdvance(Calendar,$H471,B472,"f",FALSE)</f>
        <v>43231</v>
      </c>
      <c r="I472" s="140">
        <f>_xll.qlInterestRateIndexValueDate(Index1M,$H472)</f>
        <v>43231</v>
      </c>
      <c r="J472" s="145">
        <f>IFERROR(_xll.qlIndexFixing(Index1M,$H472,TRUE,_xll.ohTrigger(RecalcTrigger,Trigger1M)),NA())</f>
        <v>1.8791772661253699E-3</v>
      </c>
      <c r="K472" s="44">
        <f>IFERROR(_xll.qlIndexFixing(Index3M,H472,TRUE,_xll.ohTrigger(RecalcTrigger,Trigger3M)),NA())</f>
        <v>2.5868806267407736E-3</v>
      </c>
      <c r="L472" s="44">
        <f>IFERROR(_xll.qlIndexFixing(Index6M,$H472,TRUE,_xll.ohTrigger(RecalcTrigger,Trigger6M)),NA())</f>
        <v>4.4722989811675608E-3</v>
      </c>
      <c r="M472" s="146">
        <f>IFERROR(_xll.qlIndexFixing(Index1Y,$H472,TRUE,_xll.ohTrigger(RecalcTrigger,Trigger1Y)),NA())</f>
        <v>4.9599095401653744E-3</v>
      </c>
      <c r="N472" s="145">
        <f>IFERROR(_xll.qlIndexFixing(ONIndex1M,I472,TRUE,_xll.ohTrigger(RecalcTrigger,Trigger1M)),NA())</f>
        <v>1.8606374555074636E-3</v>
      </c>
      <c r="O472" s="44">
        <f>IFERROR(_xll.qlIndexFixing(ONIndex3M,I472,TRUE,_xll.ohTrigger(RecalcTrigger,Trigger3M)),NA())</f>
        <v>2.6318220520412292E-3</v>
      </c>
      <c r="P472" s="44">
        <f>IFERROR(_xll.qlIndexFixing(ONIndex6M,I472,TRUE,_xll.ohTrigger(RecalcTrigger,Trigger6M)),NA())</f>
        <v>4.3335238490394001E-3</v>
      </c>
      <c r="Q472" s="146">
        <f>IFERROR(_xll.qlIndexFixing(ONIndex1Y,I472,TRUE,_xll.ohTrigger(RecalcTrigger,Trigger1Y)),NA())</f>
        <v>5.9663497808985317E-3</v>
      </c>
    </row>
    <row r="473" spans="2:17" x14ac:dyDescent="0.2">
      <c r="B473" s="39" t="s">
        <v>17</v>
      </c>
      <c r="D473" s="42">
        <f>_xll.qlCalendarAdvance(Calendar,$D472,B473,"f",FALSE)</f>
        <v>43234</v>
      </c>
      <c r="E473" s="140">
        <f>_xll.qlInterestRateIndexValueDate(IndexON,D473)</f>
        <v>43234</v>
      </c>
      <c r="F473" s="156">
        <f>IFERROR(_xll.qlIndexFixing(IndexON,D473,TRUE,_xll.ohTrigger(RecalcTrigger,TriggerON)),NA())</f>
        <v>8.0887668549745051E-4</v>
      </c>
      <c r="H473" s="42">
        <f>_xll.qlCalendarAdvance(Calendar,$H472,B473,"f",FALSE)</f>
        <v>43234</v>
      </c>
      <c r="I473" s="140">
        <f>_xll.qlInterestRateIndexValueDate(Index1M,$H473)</f>
        <v>43234</v>
      </c>
      <c r="J473" s="145">
        <f>IFERROR(_xll.qlIndexFixing(Index1M,$H473,TRUE,_xll.ohTrigger(RecalcTrigger,Trigger1M)),NA())</f>
        <v>1.8831529553433876E-3</v>
      </c>
      <c r="K473" s="44">
        <f>IFERROR(_xll.qlIndexFixing(Index3M,H473,TRUE,_xll.ohTrigger(RecalcTrigger,Trigger3M)),NA())</f>
        <v>2.585831009163363E-3</v>
      </c>
      <c r="L473" s="44">
        <f>IFERROR(_xll.qlIndexFixing(Index6M,$H473,TRUE,_xll.ohTrigger(RecalcTrigger,Trigger6M)),NA())</f>
        <v>4.4759540305114066E-3</v>
      </c>
      <c r="M473" s="146">
        <f>IFERROR(_xll.qlIndexFixing(Index1Y,$H473,TRUE,_xll.ohTrigger(RecalcTrigger,Trigger1Y)),NA())</f>
        <v>4.9525960791454438E-3</v>
      </c>
      <c r="N473" s="145">
        <f>IFERROR(_xll.qlIndexFixing(ONIndex1M,I473,TRUE,_xll.ohTrigger(RecalcTrigger,Trigger1M)),NA())</f>
        <v>1.8632239782645499E-3</v>
      </c>
      <c r="O473" s="44">
        <f>IFERROR(_xll.qlIndexFixing(ONIndex3M,I473,TRUE,_xll.ohTrigger(RecalcTrigger,Trigger3M)),NA())</f>
        <v>2.6299767821613695E-3</v>
      </c>
      <c r="P473" s="44">
        <f>IFERROR(_xll.qlIndexFixing(ONIndex6M,I473,TRUE,_xll.ohTrigger(RecalcTrigger,Trigger6M)),NA())</f>
        <v>4.3389432700602359E-3</v>
      </c>
      <c r="Q473" s="146">
        <f>IFERROR(_xll.qlIndexFixing(ONIndex1Y,I473,TRUE,_xll.ohTrigger(RecalcTrigger,Trigger1Y)),NA())</f>
        <v>5.9220690228667383E-3</v>
      </c>
    </row>
    <row r="474" spans="2:17" x14ac:dyDescent="0.2">
      <c r="B474" s="39" t="s">
        <v>17</v>
      </c>
      <c r="D474" s="42">
        <f>_xll.qlCalendarAdvance(Calendar,$D473,B474,"f",FALSE)</f>
        <v>43235</v>
      </c>
      <c r="E474" s="140">
        <f>_xll.qlInterestRateIndexValueDate(IndexON,D474)</f>
        <v>43235</v>
      </c>
      <c r="F474" s="156">
        <f>IFERROR(_xll.qlIndexFixing(IndexON,D474,TRUE,_xll.ohTrigger(RecalcTrigger,TriggerON)),NA())</f>
        <v>8.0968342690335149E-4</v>
      </c>
      <c r="H474" s="42">
        <f>_xll.qlCalendarAdvance(Calendar,$H473,B474,"f",FALSE)</f>
        <v>43235</v>
      </c>
      <c r="I474" s="140">
        <f>_xll.qlInterestRateIndexValueDate(Index1M,$H474)</f>
        <v>43235</v>
      </c>
      <c r="J474" s="145">
        <f>IFERROR(_xll.qlIndexFixing(Index1M,$H474,TRUE,_xll.ohTrigger(RecalcTrigger,Trigger1M)),NA())</f>
        <v>1.8844818706396883E-3</v>
      </c>
      <c r="K474" s="44">
        <f>IFERROR(_xll.qlIndexFixing(Index3M,H474,TRUE,_xll.ohTrigger(RecalcTrigger,Trigger3M)),NA())</f>
        <v>2.5858632697666941E-3</v>
      </c>
      <c r="L474" s="44">
        <f>IFERROR(_xll.qlIndexFixing(Index6M,$H474,TRUE,_xll.ohTrigger(RecalcTrigger,Trigger6M)),NA())</f>
        <v>4.4774174293238499E-3</v>
      </c>
      <c r="M474" s="146">
        <f>IFERROR(_xll.qlIndexFixing(Index1Y,$H474,TRUE,_xll.ohTrigger(RecalcTrigger,Trigger1Y)),NA())</f>
        <v>4.951104872100931E-3</v>
      </c>
      <c r="N474" s="145">
        <f>IFERROR(_xll.qlIndexFixing(ONIndex1M,I474,TRUE,_xll.ohTrigger(RecalcTrigger,Trigger1M)),NA())</f>
        <v>1.8645250526261314E-3</v>
      </c>
      <c r="O474" s="44">
        <f>IFERROR(_xll.qlIndexFixing(ONIndex3M,I474,TRUE,_xll.ohTrigger(RecalcTrigger,Trigger3M)),NA())</f>
        <v>2.6290083788738094E-3</v>
      </c>
      <c r="P474" s="44">
        <f>IFERROR(_xll.qlIndexFixing(ONIndex6M,I474,TRUE,_xll.ohTrigger(RecalcTrigger,Trigger6M)),NA())</f>
        <v>4.3416148898722806E-3</v>
      </c>
      <c r="Q474" s="146">
        <f>IFERROR(_xll.qlIndexFixing(ONIndex1Y,I474,TRUE,_xll.ohTrigger(RecalcTrigger,Trigger1Y)),NA())</f>
        <v>5.9004405111018343E-3</v>
      </c>
    </row>
    <row r="475" spans="2:17" x14ac:dyDescent="0.2">
      <c r="B475" s="39" t="s">
        <v>17</v>
      </c>
      <c r="D475" s="42">
        <f>_xll.qlCalendarAdvance(Calendar,$D474,B475,"f",FALSE)</f>
        <v>43236</v>
      </c>
      <c r="E475" s="140">
        <f>_xll.qlInterestRateIndexValueDate(IndexON,D475)</f>
        <v>43236</v>
      </c>
      <c r="F475" s="156">
        <f>IFERROR(_xll.qlIndexFixing(IndexON,D475,TRUE,_xll.ohTrigger(RecalcTrigger,TriggerON)),NA())</f>
        <v>8.1049484435546937E-4</v>
      </c>
      <c r="H475" s="42">
        <f>_xll.qlCalendarAdvance(Calendar,$H474,B475,"f",FALSE)</f>
        <v>43236</v>
      </c>
      <c r="I475" s="140">
        <f>_xll.qlInterestRateIndexValueDate(Index1M,$H475)</f>
        <v>43236</v>
      </c>
      <c r="J475" s="145">
        <f>IFERROR(_xll.qlIndexFixing(Index1M,$H475,TRUE,_xll.ohTrigger(RecalcTrigger,Trigger1M)),NA())</f>
        <v>1.8871648135661068E-3</v>
      </c>
      <c r="K475" s="44">
        <f>IFERROR(_xll.qlIndexFixing(Index3M,H475,TRUE,_xll.ohTrigger(RecalcTrigger,Trigger3M)),NA())</f>
        <v>2.5859553358680066E-3</v>
      </c>
      <c r="L475" s="44">
        <f>IFERROR(_xll.qlIndexFixing(Index6M,$H475,TRUE,_xll.ohTrigger(RecalcTrigger,Trigger6M)),NA())</f>
        <v>4.4788772580890276E-3</v>
      </c>
      <c r="M475" s="146">
        <f>IFERROR(_xll.qlIndexFixing(Index1Y,$H475,TRUE,_xll.ohTrigger(RecalcTrigger,Trigger1Y)),NA())</f>
        <v>4.9496975246432484E-3</v>
      </c>
      <c r="N475" s="145">
        <f>IFERROR(_xll.qlIndexFixing(ONIndex1M,I475,TRUE,_xll.ohTrigger(RecalcTrigger,Trigger1M)),NA())</f>
        <v>1.8658279692507218E-3</v>
      </c>
      <c r="O475" s="44">
        <f>IFERROR(_xll.qlIndexFixing(ONIndex3M,I475,TRUE,_xll.ohTrigger(RecalcTrigger,Trigger3M)),NA())</f>
        <v>2.6280068218220709E-3</v>
      </c>
      <c r="P475" s="44">
        <f>IFERROR(_xll.qlIndexFixing(ONIndex6M,I475,TRUE,_xll.ohTrigger(RecalcTrigger,Trigger6M)),NA())</f>
        <v>4.3442482204225641E-3</v>
      </c>
      <c r="Q475" s="146">
        <f>IFERROR(_xll.qlIndexFixing(ONIndex1Y,I475,TRUE,_xll.ohTrigger(RecalcTrigger,Trigger1Y)),NA())</f>
        <v>5.8790898626204235E-3</v>
      </c>
    </row>
    <row r="476" spans="2:17" x14ac:dyDescent="0.2">
      <c r="B476" s="39" t="s">
        <v>17</v>
      </c>
      <c r="D476" s="42">
        <f>_xll.qlCalendarAdvance(Calendar,$D475,B476,"f",FALSE)</f>
        <v>43237</v>
      </c>
      <c r="E476" s="140">
        <f>_xll.qlInterestRateIndexValueDate(IndexON,D476)</f>
        <v>43237</v>
      </c>
      <c r="F476" s="156">
        <f>IFERROR(_xll.qlIndexFixing(IndexON,D476,TRUE,_xll.ohTrigger(RecalcTrigger,TriggerON)),NA())</f>
        <v>8.1131093809694299E-4</v>
      </c>
      <c r="H476" s="42">
        <f>_xll.qlCalendarAdvance(Calendar,$H475,B476,"f",FALSE)</f>
        <v>43237</v>
      </c>
      <c r="I476" s="140">
        <f>_xll.qlInterestRateIndexValueDate(Index1M,$H476)</f>
        <v>43237</v>
      </c>
      <c r="J476" s="145">
        <f>IFERROR(_xll.qlIndexFixing(Index1M,$H476,TRUE,_xll.ohTrigger(RecalcTrigger,Trigger1M)),NA())</f>
        <v>1.8878219396740656E-3</v>
      </c>
      <c r="K476" s="44">
        <f>IFERROR(_xll.qlIndexFixing(Index3M,H476,TRUE,_xll.ohTrigger(RecalcTrigger,Trigger3M)),NA())</f>
        <v>2.5861088980292908E-3</v>
      </c>
      <c r="L476" s="44">
        <f>IFERROR(_xll.qlIndexFixing(Index6M,$H476,TRUE,_xll.ohTrigger(RecalcTrigger,Trigger6M)),NA())</f>
        <v>4.4818910225781061E-3</v>
      </c>
      <c r="M476" s="146">
        <f>IFERROR(_xll.qlIndexFixing(Index1Y,$H476,TRUE,_xll.ohTrigger(RecalcTrigger,Trigger1Y)),NA())</f>
        <v>4.9483734142061753E-3</v>
      </c>
      <c r="N476" s="145">
        <f>IFERROR(_xll.qlIndexFixing(ONIndex1M,I476,TRUE,_xll.ohTrigger(RecalcTrigger,Trigger1M)),NA())</f>
        <v>1.8671327283814598E-3</v>
      </c>
      <c r="O476" s="44">
        <f>IFERROR(_xll.qlIndexFixing(ONIndex3M,I476,TRUE,_xll.ohTrigger(RecalcTrigger,Trigger3M)),NA())</f>
        <v>2.6269721108440613E-3</v>
      </c>
      <c r="P476" s="44">
        <f>IFERROR(_xll.qlIndexFixing(ONIndex6M,I476,TRUE,_xll.ohTrigger(RecalcTrigger,Trigger6M)),NA())</f>
        <v>4.3468432617921327E-3</v>
      </c>
      <c r="Q476" s="146">
        <f>IFERROR(_xll.qlIndexFixing(ONIndex1Y,I476,TRUE,_xll.ohTrigger(RecalcTrigger,Trigger1Y)),NA())</f>
        <v>5.8580170771793671E-3</v>
      </c>
    </row>
    <row r="477" spans="2:17" x14ac:dyDescent="0.2">
      <c r="B477" s="39" t="s">
        <v>17</v>
      </c>
      <c r="D477" s="42">
        <f>_xll.qlCalendarAdvance(Calendar,$D476,B477,"f",FALSE)</f>
        <v>43238</v>
      </c>
      <c r="E477" s="140">
        <f>_xll.qlInterestRateIndexValueDate(IndexON,D477)</f>
        <v>43238</v>
      </c>
      <c r="F477" s="156">
        <f>IFERROR(_xll.qlIndexFixing(IndexON,D477,TRUE,_xll.ohTrigger(RecalcTrigger,TriggerON)),NA())</f>
        <v>8.1296052351483483E-4</v>
      </c>
      <c r="H477" s="42">
        <f>_xll.qlCalendarAdvance(Calendar,$H476,B477,"f",FALSE)</f>
        <v>43238</v>
      </c>
      <c r="I477" s="140">
        <f>_xll.qlInterestRateIndexValueDate(Index1M,$H477)</f>
        <v>43238</v>
      </c>
      <c r="J477" s="145">
        <f>IFERROR(_xll.qlIndexFixing(Index1M,$H477,TRUE,_xll.ohTrigger(RecalcTrigger,Trigger1M)),NA())</f>
        <v>1.8884796731968587E-3</v>
      </c>
      <c r="K477" s="44">
        <f>IFERROR(_xll.qlIndexFixing(Index3M,H477,TRUE,_xll.ohTrigger(RecalcTrigger,Trigger3M)),NA())</f>
        <v>2.5878090748921718E-3</v>
      </c>
      <c r="L477" s="44">
        <f>IFERROR(_xll.qlIndexFixing(Index6M,$H477,TRUE,_xll.ohTrigger(RecalcTrigger,Trigger6M)),NA())</f>
        <v>4.4825676268609449E-3</v>
      </c>
      <c r="M477" s="146">
        <f>IFERROR(_xll.qlIndexFixing(Index1Y,$H477,TRUE,_xll.ohTrigger(RecalcTrigger,Trigger1Y)),NA())</f>
        <v>4.9498584748456486E-3</v>
      </c>
      <c r="N477" s="145">
        <f>IFERROR(_xll.qlIndexFixing(ONIndex1M,I477,TRUE,_xll.ohTrigger(RecalcTrigger,Trigger1M)),NA())</f>
        <v>1.8697579655690968E-3</v>
      </c>
      <c r="O477" s="44">
        <f>IFERROR(_xll.qlIndexFixing(ONIndex3M,I477,TRUE,_xll.ohTrigger(RecalcTrigger,Trigger3M)),NA())</f>
        <v>2.6248110514522547E-3</v>
      </c>
      <c r="P477" s="44">
        <f>IFERROR(_xll.qlIndexFixing(ONIndex6M,I477,TRUE,_xll.ohTrigger(RecalcTrigger,Trigger6M)),NA())</f>
        <v>4.3519576017299801E-3</v>
      </c>
      <c r="Q477" s="146">
        <f>IFERROR(_xll.qlIndexFixing(ONIndex1Y,I477,TRUE,_xll.ohTrigger(RecalcTrigger,Trigger1Y)),NA())</f>
        <v>5.8168904156548819E-3</v>
      </c>
    </row>
    <row r="478" spans="2:17" x14ac:dyDescent="0.2">
      <c r="B478" s="39" t="s">
        <v>17</v>
      </c>
      <c r="D478" s="42">
        <f>_xll.qlCalendarAdvance(Calendar,$D477,B478,"f",FALSE)</f>
        <v>43241</v>
      </c>
      <c r="E478" s="140">
        <f>_xll.qlInterestRateIndexValueDate(IndexON,D478)</f>
        <v>43241</v>
      </c>
      <c r="F478" s="156">
        <f>IFERROR(_xll.qlIndexFixing(IndexON,D478,TRUE,_xll.ohTrigger(RecalcTrigger,TriggerON)),NA())</f>
        <v>8.1462207482174698E-4</v>
      </c>
      <c r="H478" s="42">
        <f>_xll.qlCalendarAdvance(Calendar,$H477,B478,"f",FALSE)</f>
        <v>43241</v>
      </c>
      <c r="I478" s="140">
        <f>_xll.qlInterestRateIndexValueDate(Index1M,$H478)</f>
        <v>43241</v>
      </c>
      <c r="J478" s="145">
        <f>IFERROR(_xll.qlIndexFixing(Index1M,$H478,TRUE,_xll.ohTrigger(RecalcTrigger,Trigger1M)),NA())</f>
        <v>1.8924940607799627E-3</v>
      </c>
      <c r="K478" s="44">
        <f>IFERROR(_xll.qlIndexFixing(Index3M,H478,TRUE,_xll.ohTrigger(RecalcTrigger,Trigger3M)),NA())</f>
        <v>2.5873719186575318E-3</v>
      </c>
      <c r="L478" s="44">
        <f>IFERROR(_xll.qlIndexFixing(Index6M,$H478,TRUE,_xll.ohTrigger(RecalcTrigger,Trigger6M)),NA())</f>
        <v>4.4861320099633534E-3</v>
      </c>
      <c r="M478" s="146">
        <f>IFERROR(_xll.qlIndexFixing(Index1Y,$H478,TRUE,_xll.ohTrigger(RecalcTrigger,Trigger1Y)),NA())</f>
        <v>4.9438968921766691E-3</v>
      </c>
      <c r="N478" s="145">
        <f>IFERROR(_xll.qlIndexFixing(ONIndex1M,I478,TRUE,_xll.ohTrigger(RecalcTrigger,Trigger1M)),NA())</f>
        <v>1.8723701880207777E-3</v>
      </c>
      <c r="O478" s="44">
        <f>IFERROR(_xll.qlIndexFixing(ONIndex3M,I478,TRUE,_xll.ohTrigger(RecalcTrigger,Trigger3M)),NA())</f>
        <v>2.622501728236637E-3</v>
      </c>
      <c r="P478" s="44">
        <f>IFERROR(_xll.qlIndexFixing(ONIndex6M,I478,TRUE,_xll.ohTrigger(RecalcTrigger,Trigger6M)),NA())</f>
        <v>4.356840534652795E-3</v>
      </c>
      <c r="Q478" s="146">
        <f>IFERROR(_xll.qlIndexFixing(ONIndex1Y,I478,TRUE,_xll.ohTrigger(RecalcTrigger,Trigger1Y)),NA())</f>
        <v>5.7765045658186853E-3</v>
      </c>
    </row>
    <row r="479" spans="2:17" x14ac:dyDescent="0.2">
      <c r="B479" s="39" t="s">
        <v>17</v>
      </c>
      <c r="D479" s="42">
        <f>_xll.qlCalendarAdvance(Calendar,$D478,B479,"f",FALSE)</f>
        <v>43242</v>
      </c>
      <c r="E479" s="140">
        <f>_xll.qlInterestRateIndexValueDate(IndexON,D479)</f>
        <v>43242</v>
      </c>
      <c r="F479" s="156">
        <f>IFERROR(_xll.qlIndexFixing(IndexON,D479,TRUE,_xll.ohTrigger(RecalcTrigger,TriggerON)),NA())</f>
        <v>8.1546154952372163E-4</v>
      </c>
      <c r="H479" s="42">
        <f>_xll.qlCalendarAdvance(Calendar,$H478,B479,"f",FALSE)</f>
        <v>43242</v>
      </c>
      <c r="I479" s="140">
        <f>_xll.qlInterestRateIndexValueDate(Index1M,$H479)</f>
        <v>43242</v>
      </c>
      <c r="J479" s="145">
        <f>IFERROR(_xll.qlIndexFixing(Index1M,$H479,TRUE,_xll.ohTrigger(RecalcTrigger,Trigger1M)),NA())</f>
        <v>1.8938358755382634E-3</v>
      </c>
      <c r="K479" s="44">
        <f>IFERROR(_xll.qlIndexFixing(Index3M,H479,TRUE,_xll.ohTrigger(RecalcTrigger,Trigger3M)),NA())</f>
        <v>2.5878583196868284E-3</v>
      </c>
      <c r="L479" s="44">
        <f>IFERROR(_xll.qlIndexFixing(Index6M,$H479,TRUE,_xll.ohTrigger(RecalcTrigger,Trigger6M)),NA())</f>
        <v>4.4875759137065242E-3</v>
      </c>
      <c r="M479" s="146">
        <f>IFERROR(_xll.qlIndexFixing(Index1Y,$H479,TRUE,_xll.ohTrigger(RecalcTrigger,Trigger1Y)),NA())</f>
        <v>4.9429796291775574E-3</v>
      </c>
      <c r="N479" s="145">
        <f>IFERROR(_xll.qlIndexFixing(ONIndex1M,I479,TRUE,_xll.ohTrigger(RecalcTrigger,Trigger1M)),NA())</f>
        <v>1.8736841587907449E-3</v>
      </c>
      <c r="O479" s="44">
        <f>IFERROR(_xll.qlIndexFixing(ONIndex3M,I479,TRUE,_xll.ohTrigger(RecalcTrigger,Trigger3M)),NA())</f>
        <v>2.6213012478704112E-3</v>
      </c>
      <c r="P479" s="44">
        <f>IFERROR(_xll.qlIndexFixing(ONIndex6M,I479,TRUE,_xll.ohTrigger(RecalcTrigger,Trigger6M)),NA())</f>
        <v>4.3592441297946039E-3</v>
      </c>
      <c r="Q479" s="146">
        <f>IFERROR(_xll.qlIndexFixing(ONIndex1Y,I479,TRUE,_xll.ohTrigger(RecalcTrigger,Trigger1Y)),NA())</f>
        <v>5.7568210954173082E-3</v>
      </c>
    </row>
    <row r="480" spans="2:17" x14ac:dyDescent="0.2">
      <c r="B480" s="39" t="s">
        <v>17</v>
      </c>
      <c r="D480" s="42">
        <f>_xll.qlCalendarAdvance(Calendar,$D479,B480,"f",FALSE)</f>
        <v>43243</v>
      </c>
      <c r="E480" s="140">
        <f>_xll.qlInterestRateIndexValueDate(IndexON,D480)</f>
        <v>43243</v>
      </c>
      <c r="F480" s="156">
        <f>IFERROR(_xll.qlIndexFixing(IndexON,D480,TRUE,_xll.ohTrigger(RecalcTrigger,TriggerON)),NA())</f>
        <v>8.1630570035295946E-4</v>
      </c>
      <c r="H480" s="42">
        <f>_xll.qlCalendarAdvance(Calendar,$H479,B480,"f",FALSE)</f>
        <v>43243</v>
      </c>
      <c r="I480" s="140">
        <f>_xll.qlInterestRateIndexValueDate(Index1M,$H480)</f>
        <v>43243</v>
      </c>
      <c r="J480" s="145">
        <f>IFERROR(_xll.qlIndexFixing(Index1M,$H480,TRUE,_xll.ohTrigger(RecalcTrigger,Trigger1M)),NA())</f>
        <v>1.8965447146415261E-3</v>
      </c>
      <c r="K480" s="44">
        <f>IFERROR(_xll.qlIndexFixing(Index3M,H480,TRUE,_xll.ohTrigger(RecalcTrigger,Trigger3M)),NA())</f>
        <v>2.5884163602299631E-3</v>
      </c>
      <c r="L480" s="44">
        <f>IFERROR(_xll.qlIndexFixing(Index6M,$H480,TRUE,_xll.ohTrigger(RecalcTrigger,Trigger6M)),NA())</f>
        <v>4.4890180791628976E-3</v>
      </c>
      <c r="M480" s="146">
        <f>IFERROR(_xll.qlIndexFixing(Index1Y,$H480,TRUE,_xll.ohTrigger(RecalcTrigger,Trigger1Y)),NA())</f>
        <v>4.9421418682908946E-3</v>
      </c>
      <c r="N480" s="145">
        <f>IFERROR(_xll.qlIndexFixing(ONIndex1M,I480,TRUE,_xll.ohTrigger(RecalcTrigger,Trigger1M)),NA())</f>
        <v>1.8749999719047672E-3</v>
      </c>
      <c r="O480" s="44">
        <f>IFERROR(_xll.qlIndexFixing(ONIndex3M,I480,TRUE,_xll.ohTrigger(RecalcTrigger,Trigger3M)),NA())</f>
        <v>2.6200676136589607E-3</v>
      </c>
      <c r="P480" s="44">
        <f>IFERROR(_xll.qlIndexFixing(ONIndex6M,I480,TRUE,_xll.ohTrigger(RecalcTrigger,Trigger6M)),NA())</f>
        <v>4.361609435512559E-3</v>
      </c>
      <c r="Q480" s="146">
        <f>IFERROR(_xll.qlIndexFixing(ONIndex1Y,I480,TRUE,_xll.ohTrigger(RecalcTrigger,Trigger1Y)),NA())</f>
        <v>5.7374154877321004E-3</v>
      </c>
    </row>
    <row r="481" spans="2:17" x14ac:dyDescent="0.2">
      <c r="B481" s="39" t="s">
        <v>17</v>
      </c>
      <c r="D481" s="42">
        <f>_xll.qlCalendarAdvance(Calendar,$D480,B481,"f",FALSE)</f>
        <v>43244</v>
      </c>
      <c r="E481" s="140">
        <f>_xll.qlInterestRateIndexValueDate(IndexON,D481)</f>
        <v>43244</v>
      </c>
      <c r="F481" s="156">
        <f>IFERROR(_xll.qlIndexFixing(IndexON,D481,TRUE,_xll.ohTrigger(RecalcTrigger,TriggerON)),NA())</f>
        <v>8.1715452739050676E-4</v>
      </c>
      <c r="H481" s="42">
        <f>_xll.qlCalendarAdvance(Calendar,$H480,B481,"f",FALSE)</f>
        <v>43244</v>
      </c>
      <c r="I481" s="140">
        <f>_xll.qlInterestRateIndexValueDate(Index1M,$H481)</f>
        <v>43244</v>
      </c>
      <c r="J481" s="145">
        <f>IFERROR(_xll.qlIndexFixing(Index1M,$H481,TRUE,_xll.ohTrigger(RecalcTrigger,Trigger1M)),NA())</f>
        <v>1.8972082419202799E-3</v>
      </c>
      <c r="K481" s="44">
        <f>IFERROR(_xll.qlIndexFixing(Index3M,H481,TRUE,_xll.ohTrigger(RecalcTrigger,Trigger3M)),NA())</f>
        <v>2.589047730878878E-3</v>
      </c>
      <c r="L481" s="44">
        <f>IFERROR(_xll.qlIndexFixing(Index6M,$H481,TRUE,_xll.ohTrigger(RecalcTrigger,Trigger6M)),NA())</f>
        <v>4.4920642648696172E-3</v>
      </c>
      <c r="M481" s="146">
        <f>IFERROR(_xll.qlIndexFixing(Index1Y,$H481,TRUE,_xll.ohTrigger(RecalcTrigger,Trigger1Y)),NA())</f>
        <v>4.9413829871083337E-3</v>
      </c>
      <c r="N481" s="145">
        <f>IFERROR(_xll.qlIndexFixing(ONIndex1M,I481,TRUE,_xll.ohTrigger(RecalcTrigger,Trigger1M)),NA())</f>
        <v>1.8763176273628446E-3</v>
      </c>
      <c r="O481" s="44">
        <f>IFERROR(_xll.qlIndexFixing(ONIndex3M,I481,TRUE,_xll.ohTrigger(RecalcTrigger,Trigger3M)),NA())</f>
        <v>2.6188008255212392E-3</v>
      </c>
      <c r="P481" s="44">
        <f>IFERROR(_xll.qlIndexFixing(ONIndex6M,I481,TRUE,_xll.ohTrigger(RecalcTrigger,Trigger6M)),NA())</f>
        <v>4.3639364522118917E-3</v>
      </c>
      <c r="Q481" s="146">
        <f>IFERROR(_xll.qlIndexFixing(ONIndex1Y,I481,TRUE,_xll.ohTrigger(RecalcTrigger,Trigger1Y)),NA())</f>
        <v>5.7182877428441081E-3</v>
      </c>
    </row>
    <row r="482" spans="2:17" x14ac:dyDescent="0.2">
      <c r="B482" s="39" t="s">
        <v>17</v>
      </c>
      <c r="D482" s="42">
        <f>_xll.qlCalendarAdvance(Calendar,$D481,B482,"f",FALSE)</f>
        <v>43245</v>
      </c>
      <c r="E482" s="140">
        <f>_xll.qlInterestRateIndexValueDate(IndexON,D482)</f>
        <v>43245</v>
      </c>
      <c r="F482" s="156">
        <f>IFERROR(_xll.qlIndexFixing(IndexON,D482,TRUE,_xll.ohTrigger(RecalcTrigger,TriggerON)),NA())</f>
        <v>8.1930273455765867E-4</v>
      </c>
      <c r="H482" s="42">
        <f>_xll.qlCalendarAdvance(Calendar,$H481,B482,"f",FALSE)</f>
        <v>43245</v>
      </c>
      <c r="I482" s="140">
        <f>_xll.qlInterestRateIndexValueDate(Index1M,$H482)</f>
        <v>43245</v>
      </c>
      <c r="J482" s="145">
        <f>IFERROR(_xll.qlIndexFixing(Index1M,$H482,TRUE,_xll.ohTrigger(RecalcTrigger,Trigger1M)),NA())</f>
        <v>1.8978723765154222E-3</v>
      </c>
      <c r="K482" s="44">
        <f>IFERROR(_xll.qlIndexFixing(Index3M,H482,TRUE,_xll.ohTrigger(RecalcTrigger,Trigger3M)),NA())</f>
        <v>2.5931469981358953E-3</v>
      </c>
      <c r="L482" s="44">
        <f>IFERROR(_xll.qlIndexFixing(Index6M,$H482,TRUE,_xll.ohTrigger(RecalcTrigger,Trigger6M)),NA())</f>
        <v>4.4927031329257813E-3</v>
      </c>
      <c r="M482" s="146">
        <f>IFERROR(_xll.qlIndexFixing(Index1Y,$H482,TRUE,_xll.ohTrigger(RecalcTrigger,Trigger1Y)),NA())</f>
        <v>4.9454008429260076E-3</v>
      </c>
      <c r="N482" s="145">
        <f>IFERROR(_xll.qlIndexFixing(ONIndex1M,I482,TRUE,_xll.ohTrigger(RecalcTrigger,Trigger1M)),NA())</f>
        <v>1.8796354969263795E-3</v>
      </c>
      <c r="O482" s="44">
        <f>IFERROR(_xll.qlIndexFixing(ONIndex3M,I482,TRUE,_xll.ohTrigger(RecalcTrigger,Trigger3M)),NA())</f>
        <v>2.6154961984134473E-3</v>
      </c>
      <c r="P482" s="44">
        <f>IFERROR(_xll.qlIndexFixing(ONIndex6M,I482,TRUE,_xll.ohTrigger(RecalcTrigger,Trigger6M)),NA())</f>
        <v>4.3696410126689567E-3</v>
      </c>
      <c r="Q482" s="146">
        <f>IFERROR(_xll.qlIndexFixing(ONIndex1Y,I482,TRUE,_xll.ohTrigger(RecalcTrigger,Trigger1Y)),NA())</f>
        <v>5.6719899006263397E-3</v>
      </c>
    </row>
    <row r="483" spans="2:17" x14ac:dyDescent="0.2">
      <c r="B483" s="39" t="s">
        <v>17</v>
      </c>
      <c r="D483" s="42">
        <f>_xll.qlCalendarAdvance(Calendar,$D482,B483,"f",FALSE)</f>
        <v>43249</v>
      </c>
      <c r="E483" s="140">
        <f>_xll.qlInterestRateIndexValueDate(IndexON,D483)</f>
        <v>43249</v>
      </c>
      <c r="F483" s="156">
        <f>IFERROR(_xll.qlIndexFixing(IndexON,D483,TRUE,_xll.ohTrigger(RecalcTrigger,TriggerON)),NA())</f>
        <v>8.214688055407926E-4</v>
      </c>
      <c r="H483" s="42">
        <f>_xll.qlCalendarAdvance(Calendar,$H482,B483,"f",FALSE)</f>
        <v>43249</v>
      </c>
      <c r="I483" s="140">
        <f>_xll.qlInterestRateIndexValueDate(Index1M,$H483)</f>
        <v>43249</v>
      </c>
      <c r="J483" s="145">
        <f>IFERROR(_xll.qlIndexFixing(Index1M,$H483,TRUE,_xll.ohTrigger(RecalcTrigger,Trigger1M)),NA())</f>
        <v>1.9032801768094042E-3</v>
      </c>
      <c r="K483" s="44">
        <f>IFERROR(_xll.qlIndexFixing(Index3M,H483,TRUE,_xll.ohTrigger(RecalcTrigger,Trigger3M)),NA())</f>
        <v>2.5933637067337978E-3</v>
      </c>
      <c r="L483" s="44">
        <f>IFERROR(_xll.qlIndexFixing(Index6M,$H483,TRUE,_xll.ohTrigger(RecalcTrigger,Trigger6M)),NA())</f>
        <v>4.4976492221691618E-3</v>
      </c>
      <c r="M483" s="146">
        <f>IFERROR(_xll.qlIndexFixing(Index1Y,$H483,TRUE,_xll.ohTrigger(RecalcTrigger,Trigger1Y)),NA())</f>
        <v>4.9387499938837731E-3</v>
      </c>
      <c r="N483" s="145">
        <f>IFERROR(_xll.qlIndexFixing(ONIndex1M,I483,TRUE,_xll.ohTrigger(RecalcTrigger,Trigger1M)),NA())</f>
        <v>1.8829335399761504E-3</v>
      </c>
      <c r="O483" s="44">
        <f>IFERROR(_xll.qlIndexFixing(ONIndex3M,I483,TRUE,_xll.ohTrigger(RecalcTrigger,Trigger3M)),NA())</f>
        <v>2.6119695769111217E-3</v>
      </c>
      <c r="P483" s="44">
        <f>IFERROR(_xll.qlIndexFixing(ONIndex6M,I483,TRUE,_xll.ohTrigger(RecalcTrigger,Trigger6M)),NA())</f>
        <v>4.37499719629586E-3</v>
      </c>
      <c r="Q483" s="146">
        <f>IFERROR(_xll.qlIndexFixing(ONIndex1Y,I483,TRUE,_xll.ohTrigger(RecalcTrigger,Trigger1Y)),NA())</f>
        <v>5.626816959308778E-3</v>
      </c>
    </row>
    <row r="484" spans="2:17" x14ac:dyDescent="0.2">
      <c r="B484" s="39" t="s">
        <v>17</v>
      </c>
      <c r="D484" s="42">
        <f>_xll.qlCalendarAdvance(Calendar,$D483,B484,"f",FALSE)</f>
        <v>43250</v>
      </c>
      <c r="E484" s="140">
        <f>_xll.qlInterestRateIndexValueDate(IndexON,D484)</f>
        <v>43250</v>
      </c>
      <c r="F484" s="156">
        <f>IFERROR(_xll.qlIndexFixing(IndexON,D484,TRUE,_xll.ohTrigger(RecalcTrigger,TriggerON)),NA())</f>
        <v>8.2234568974715039E-4</v>
      </c>
      <c r="H484" s="42">
        <f>_xll.qlCalendarAdvance(Calendar,$H483,B484,"f",FALSE)</f>
        <v>43250</v>
      </c>
      <c r="I484" s="140">
        <f>_xll.qlInterestRateIndexValueDate(Index1M,$H484)</f>
        <v>43250</v>
      </c>
      <c r="J484" s="145">
        <f>IFERROR(_xll.qlIndexFixing(Index1M,$H484,TRUE,_xll.ohTrigger(RecalcTrigger,Trigger1M)),NA())</f>
        <v>1.9039485760951418E-3</v>
      </c>
      <c r="K484" s="44">
        <f>IFERROR(_xll.qlIndexFixing(Index3M,H484,TRUE,_xll.ohTrigger(RecalcTrigger,Trigger3M)),NA())</f>
        <v>2.5944705607194979E-3</v>
      </c>
      <c r="L484" s="44">
        <f>IFERROR(_xll.qlIndexFixing(Index6M,$H484,TRUE,_xll.ohTrigger(RecalcTrigger,Trigger6M)),NA())</f>
        <v>4.4990865467813964E-3</v>
      </c>
      <c r="M484" s="146">
        <f>IFERROR(_xll.qlIndexFixing(Index1Y,$H484,TRUE,_xll.ohTrigger(RecalcTrigger,Trigger1Y)),NA())</f>
        <v>4.9384513214714154E-3</v>
      </c>
      <c r="N484" s="145">
        <f>IFERROR(_xll.qlIndexFixing(ONIndex1M,I484,TRUE,_xll.ohTrigger(RecalcTrigger,Trigger1M)),NA())</f>
        <v>1.8842622494985584E-3</v>
      </c>
      <c r="O484" s="44">
        <f>IFERROR(_xll.qlIndexFixing(ONIndex3M,I484,TRUE,_xll.ohTrigger(RecalcTrigger,Trigger3M)),NA())</f>
        <v>2.6105038656210056E-3</v>
      </c>
      <c r="P484" s="44">
        <f>IFERROR(_xll.qlIndexFixing(ONIndex6M,I484,TRUE,_xll.ohTrigger(RecalcTrigger,Trigger6M)),NA())</f>
        <v>4.3770944773435794E-3</v>
      </c>
      <c r="Q484" s="146">
        <f>IFERROR(_xll.qlIndexFixing(ONIndex1Y,I484,TRUE,_xll.ohTrigger(RecalcTrigger,Trigger1Y)),NA())</f>
        <v>5.6093563903936161E-3</v>
      </c>
    </row>
    <row r="485" spans="2:17" x14ac:dyDescent="0.2">
      <c r="B485" s="39" t="s">
        <v>17</v>
      </c>
      <c r="D485" s="42">
        <f>_xll.qlCalendarAdvance(Calendar,$D484,B485,"f",FALSE)</f>
        <v>43251</v>
      </c>
      <c r="E485" s="140">
        <f>_xll.qlInterestRateIndexValueDate(IndexON,D485)</f>
        <v>43251</v>
      </c>
      <c r="F485" s="156">
        <f>IFERROR(_xll.qlIndexFixing(IndexON,D485,TRUE,_xll.ohTrigger(RecalcTrigger,TriggerON)),NA())</f>
        <v>8.2322725008077136E-4</v>
      </c>
      <c r="H485" s="42">
        <f>_xll.qlCalendarAdvance(Calendar,$H484,B485,"f",FALSE)</f>
        <v>43251</v>
      </c>
      <c r="I485" s="140">
        <f>_xll.qlInterestRateIndexValueDate(Index1M,$H485)</f>
        <v>43251</v>
      </c>
      <c r="J485" s="145">
        <f>IFERROR(_xll.qlIndexFixing(Index1M,$H485,TRUE,_xll.ohTrigger(RecalcTrigger,Trigger1M)),NA())</f>
        <v>1.9046175826181156E-3</v>
      </c>
      <c r="K485" s="44">
        <f>IFERROR(_xll.qlIndexFixing(Index3M,H485,TRUE,_xll.ohTrigger(RecalcTrigger,Trigger3M)),NA())</f>
        <v>2.5956625791043303E-3</v>
      </c>
      <c r="L485" s="44">
        <f>IFERROR(_xll.qlIndexFixing(Index6M,$H485,TRUE,_xll.ohTrigger(RecalcTrigger,Trigger6M)),NA())</f>
        <v>4.4996992095404182E-3</v>
      </c>
      <c r="M485" s="146">
        <f>IFERROR(_xll.qlIndexFixing(Index1Y,$H485,TRUE,_xll.ohTrigger(RecalcTrigger,Trigger1Y)),NA())</f>
        <v>4.9382271724547344E-3</v>
      </c>
      <c r="N485" s="145">
        <f>IFERROR(_xll.qlIndexFixing(ONIndex1M,I485,TRUE,_xll.ohTrigger(RecalcTrigger,Trigger1M)),NA())</f>
        <v>1.8855928014460677E-3</v>
      </c>
      <c r="O485" s="44">
        <f>IFERROR(_xll.qlIndexFixing(ONIndex3M,I485,TRUE,_xll.ohTrigger(RecalcTrigger,Trigger3M)),NA())</f>
        <v>2.6090050004046184E-3</v>
      </c>
      <c r="P485" s="44">
        <f>IFERROR(_xll.qlIndexFixing(ONIndex6M,I485,TRUE,_xll.ohTrigger(RecalcTrigger,Trigger6M)),NA())</f>
        <v>4.3791534691295375E-3</v>
      </c>
      <c r="Q485" s="146">
        <f>IFERROR(_xll.qlIndexFixing(ONIndex1Y,I485,TRUE,_xll.ohTrigger(RecalcTrigger,Trigger1Y)),NA())</f>
        <v>5.5921736840325309E-3</v>
      </c>
    </row>
    <row r="486" spans="2:17" x14ac:dyDescent="0.2">
      <c r="B486" s="39" t="s">
        <v>17</v>
      </c>
      <c r="D486" s="42">
        <f>_xll.qlCalendarAdvance(Calendar,$D485,B486,"f",FALSE)</f>
        <v>43252</v>
      </c>
      <c r="E486" s="140">
        <f>_xll.qlInterestRateIndexValueDate(IndexON,D486)</f>
        <v>43252</v>
      </c>
      <c r="F486" s="156">
        <f>IFERROR(_xll.qlIndexFixing(IndexON,D486,TRUE,_xll.ohTrigger(RecalcTrigger,TriggerON)),NA())</f>
        <v>8.2500782292993524E-4</v>
      </c>
      <c r="H486" s="42">
        <f>_xll.qlCalendarAdvance(Calendar,$H485,B486,"f",FALSE)</f>
        <v>43252</v>
      </c>
      <c r="I486" s="140">
        <f>_xll.qlInterestRateIndexValueDate(Index1M,$H486)</f>
        <v>43252</v>
      </c>
      <c r="J486" s="145">
        <f>IFERROR(_xll.qlIndexFixing(Index1M,$H486,TRUE,_xll.ohTrigger(RecalcTrigger,Trigger1M)),NA())</f>
        <v>1.9073553762980549E-3</v>
      </c>
      <c r="K486" s="44">
        <f>IFERROR(_xll.qlIndexFixing(Index3M,H486,TRUE,_xll.ohTrigger(RecalcTrigger,Trigger3M)),NA())</f>
        <v>2.599950384614632E-3</v>
      </c>
      <c r="L486" s="44">
        <f>IFERROR(_xll.qlIndexFixing(Index6M,$H486,TRUE,_xll.ohTrigger(RecalcTrigger,Trigger6M)),NA())</f>
        <v>4.5027947723437333E-3</v>
      </c>
      <c r="M486" s="146">
        <f>IFERROR(_xll.qlIndexFixing(Index1Y,$H486,TRUE,_xll.ohTrigger(RecalcTrigger,Trigger1Y)),NA())</f>
        <v>4.9415732562053559E-3</v>
      </c>
      <c r="N486" s="145">
        <f>IFERROR(_xll.qlIndexFixing(ONIndex1M,I486,TRUE,_xll.ohTrigger(RecalcTrigger,Trigger1M)),NA())</f>
        <v>1.8882698150231767E-3</v>
      </c>
      <c r="O486" s="44">
        <f>IFERROR(_xll.qlIndexFixing(ONIndex3M,I486,TRUE,_xll.ohTrigger(RecalcTrigger,Trigger3M)),NA())</f>
        <v>2.605915361733417E-3</v>
      </c>
      <c r="P486" s="44">
        <f>IFERROR(_xll.qlIndexFixing(ONIndex6M,I486,TRUE,_xll.ohTrigger(RecalcTrigger,Trigger6M)),NA())</f>
        <v>4.3831964575521045E-3</v>
      </c>
      <c r="Q486" s="146">
        <f>IFERROR(_xll.qlIndexFixing(ONIndex1Y,I486,TRUE,_xll.ohTrigger(RecalcTrigger,Trigger1Y)),NA())</f>
        <v>5.5588191357710173E-3</v>
      </c>
    </row>
    <row r="487" spans="2:17" x14ac:dyDescent="0.2">
      <c r="B487" s="39" t="s">
        <v>17</v>
      </c>
      <c r="D487" s="42">
        <f>_xll.qlCalendarAdvance(Calendar,$D486,B487,"f",FALSE)</f>
        <v>43255</v>
      </c>
      <c r="E487" s="140">
        <f>_xll.qlInterestRateIndexValueDate(IndexON,D487)</f>
        <v>43255</v>
      </c>
      <c r="F487" s="156">
        <f>IFERROR(_xll.qlIndexFixing(IndexON,D487,TRUE,_xll.ohTrigger(RecalcTrigger,TriggerON)),NA())</f>
        <v>8.2680025349834985E-4</v>
      </c>
      <c r="H487" s="42">
        <f>_xll.qlCalendarAdvance(Calendar,$H486,B487,"f",FALSE)</f>
        <v>43255</v>
      </c>
      <c r="I487" s="140">
        <f>_xll.qlInterestRateIndexValueDate(Index1M,$H487)</f>
        <v>43255</v>
      </c>
      <c r="J487" s="145">
        <f>IFERROR(_xll.qlIndexFixing(Index1M,$H487,TRUE,_xll.ohTrigger(RecalcTrigger,Trigger1M)),NA())</f>
        <v>1.9107543605986952E-3</v>
      </c>
      <c r="K487" s="44">
        <f>IFERROR(_xll.qlIndexFixing(Index3M,H487,TRUE,_xll.ohTrigger(RecalcTrigger,Trigger3M)),NA())</f>
        <v>2.6013161095635351E-3</v>
      </c>
      <c r="L487" s="44">
        <f>IFERROR(_xll.qlIndexFixing(Index6M,$H487,TRUE,_xll.ohTrigger(RecalcTrigger,Trigger6M)),NA())</f>
        <v>4.5054422099064552E-3</v>
      </c>
      <c r="M487" s="146">
        <f>IFERROR(_xll.qlIndexFixing(Index1Y,$H487,TRUE,_xll.ohTrigger(RecalcTrigger,Trigger1Y)),NA())</f>
        <v>4.9380633654472206E-3</v>
      </c>
      <c r="N487" s="145">
        <f>IFERROR(_xll.qlIndexFixing(ONIndex1M,I487,TRUE,_xll.ohTrigger(RecalcTrigger,Trigger1M)),NA())</f>
        <v>1.8909334325956095E-3</v>
      </c>
      <c r="O487" s="44">
        <f>IFERROR(_xll.qlIndexFixing(ONIndex3M,I487,TRUE,_xll.ohTrigger(RecalcTrigger,Trigger3M)),NA())</f>
        <v>2.6026780008436834E-3</v>
      </c>
      <c r="P487" s="44">
        <f>IFERROR(_xll.qlIndexFixing(ONIndex6M,I487,TRUE,_xll.ohTrigger(RecalcTrigger,Trigger6M)),NA())</f>
        <v>4.3870065437368044E-3</v>
      </c>
      <c r="Q487" s="146">
        <f>IFERROR(_xll.qlIndexFixing(ONIndex1Y,I487,TRUE,_xll.ohTrigger(RecalcTrigger,Trigger1Y)),NA())</f>
        <v>5.5262214827511702E-3</v>
      </c>
    </row>
    <row r="488" spans="2:17" x14ac:dyDescent="0.2">
      <c r="B488" s="39" t="s">
        <v>17</v>
      </c>
      <c r="D488" s="42">
        <f>_xll.qlCalendarAdvance(Calendar,$D487,B488,"f",FALSE)</f>
        <v>43256</v>
      </c>
      <c r="E488" s="140">
        <f>_xll.qlInterestRateIndexValueDate(IndexON,D488)</f>
        <v>43256</v>
      </c>
      <c r="F488" s="156">
        <f>IFERROR(_xll.qlIndexFixing(IndexON,D488,TRUE,_xll.ohTrigger(RecalcTrigger,TriggerON)),NA())</f>
        <v>8.277051949545644E-4</v>
      </c>
      <c r="H488" s="42">
        <f>_xll.qlCalendarAdvance(Calendar,$H487,B488,"f",FALSE)</f>
        <v>43256</v>
      </c>
      <c r="I488" s="140">
        <f>_xll.qlInterestRateIndexValueDate(Index1M,$H488)</f>
        <v>43256</v>
      </c>
      <c r="J488" s="145">
        <f>IFERROR(_xll.qlIndexFixing(Index1M,$H488,TRUE,_xll.ohTrigger(RecalcTrigger,Trigger1M)),NA())</f>
        <v>1.9121210458256099E-3</v>
      </c>
      <c r="K488" s="44">
        <f>IFERROR(_xll.qlIndexFixing(Index3M,H488,TRUE,_xll.ohTrigger(RecalcTrigger,Trigger3M)),NA())</f>
        <v>2.6029593097120205E-3</v>
      </c>
      <c r="L488" s="44">
        <f>IFERROR(_xll.qlIndexFixing(Index6M,$H488,TRUE,_xll.ohTrigger(RecalcTrigger,Trigger6M)),NA())</f>
        <v>4.5068813504236362E-3</v>
      </c>
      <c r="M488" s="146">
        <f>IFERROR(_xll.qlIndexFixing(Index1Y,$H488,TRUE,_xll.ohTrigger(RecalcTrigger,Trigger1Y)),NA())</f>
        <v>4.9382024998785301E-3</v>
      </c>
      <c r="N488" s="145">
        <f>IFERROR(_xll.qlIndexFixing(ONIndex1M,I488,TRUE,_xll.ohTrigger(RecalcTrigger,Trigger1M)),NA())</f>
        <v>1.8922731962633943E-3</v>
      </c>
      <c r="O488" s="44">
        <f>IFERROR(_xll.qlIndexFixing(ONIndex3M,I488,TRUE,_xll.ohTrigger(RecalcTrigger,Trigger3M)),NA())</f>
        <v>2.60101336623908E-3</v>
      </c>
      <c r="P488" s="44">
        <f>IFERROR(_xll.qlIndexFixing(ONIndex6M,I488,TRUE,_xll.ohTrigger(RecalcTrigger,Trigger6M)),NA())</f>
        <v>4.3888740892139566E-3</v>
      </c>
      <c r="Q488" s="146">
        <f>IFERROR(_xll.qlIndexFixing(ONIndex1Y,I488,TRUE,_xll.ohTrigger(RecalcTrigger,Trigger1Y)),NA())</f>
        <v>5.5104280882689594E-3</v>
      </c>
    </row>
    <row r="489" spans="2:17" x14ac:dyDescent="0.2">
      <c r="B489" s="39" t="s">
        <v>17</v>
      </c>
      <c r="D489" s="42">
        <f>_xll.qlCalendarAdvance(Calendar,$D488,B489,"f",FALSE)</f>
        <v>43257</v>
      </c>
      <c r="E489" s="140">
        <f>_xll.qlInterestRateIndexValueDate(IndexON,D489)</f>
        <v>43257</v>
      </c>
      <c r="F489" s="156">
        <f>IFERROR(_xll.qlIndexFixing(IndexON,D489,TRUE,_xll.ohTrigger(RecalcTrigger,TriggerON)),NA())</f>
        <v>8.2861481245699586E-4</v>
      </c>
      <c r="H489" s="42">
        <f>_xll.qlCalendarAdvance(Calendar,$H488,B489,"f",FALSE)</f>
        <v>43257</v>
      </c>
      <c r="I489" s="140">
        <f>_xll.qlInterestRateIndexValueDate(Index1M,$H489)</f>
        <v>43257</v>
      </c>
      <c r="J489" s="145">
        <f>IFERROR(_xll.qlIndexFixing(Index1M,$H489,TRUE,_xll.ohTrigger(RecalcTrigger,Trigger1M)),NA())</f>
        <v>1.9134896141007238E-3</v>
      </c>
      <c r="K489" s="44">
        <f>IFERROR(_xll.qlIndexFixing(Index3M,H489,TRUE,_xll.ohTrigger(RecalcTrigger,Trigger3M)),NA())</f>
        <v>2.6046978182270911E-3</v>
      </c>
      <c r="L489" s="44">
        <f>IFERROR(_xll.qlIndexFixing(Index6M,$H489,TRUE,_xll.ohTrigger(RecalcTrigger,Trigger6M)),NA())</f>
        <v>4.5083223733491939E-3</v>
      </c>
      <c r="M489" s="146">
        <f>IFERROR(_xll.qlIndexFixing(Index1Y,$H489,TRUE,_xll.ohTrigger(RecalcTrigger,Trigger1Y)),NA())</f>
        <v>4.9384124244047367E-3</v>
      </c>
      <c r="N489" s="145">
        <f>IFERROR(_xll.qlIndexFixing(ONIndex1M,I489,TRUE,_xll.ohTrigger(RecalcTrigger,Trigger1M)),NA())</f>
        <v>1.8936148022752342E-3</v>
      </c>
      <c r="O489" s="44">
        <f>IFERROR(_xll.qlIndexFixing(ONIndex3M,I489,TRUE,_xll.ohTrigger(RecalcTrigger,Trigger3M)),NA())</f>
        <v>2.5993155777892518E-3</v>
      </c>
      <c r="P489" s="44">
        <f>IFERROR(_xll.qlIndexFixing(ONIndex6M,I489,TRUE,_xll.ohTrigger(RecalcTrigger,Trigger6M)),NA())</f>
        <v>4.3907033455103939E-3</v>
      </c>
      <c r="Q489" s="146">
        <f>IFERROR(_xll.qlIndexFixing(ONIndex1Y,I489,TRUE,_xll.ohTrigger(RecalcTrigger,Trigger1Y)),NA())</f>
        <v>5.4949125561787326E-3</v>
      </c>
    </row>
    <row r="490" spans="2:17" x14ac:dyDescent="0.2">
      <c r="B490" s="39" t="s">
        <v>17</v>
      </c>
      <c r="D490" s="42">
        <f>_xll.qlCalendarAdvance(Calendar,$D489,B490,"f",FALSE)</f>
        <v>43258</v>
      </c>
      <c r="E490" s="140">
        <f>_xll.qlInterestRateIndexValueDate(IndexON,D490)</f>
        <v>43258</v>
      </c>
      <c r="F490" s="156">
        <f>IFERROR(_xll.qlIndexFixing(IndexON,D490,TRUE,_xll.ohTrigger(RecalcTrigger,TriggerON)),NA())</f>
        <v>8.2952910616773678E-4</v>
      </c>
      <c r="H490" s="42">
        <f>_xll.qlCalendarAdvance(Calendar,$H489,B490,"f",FALSE)</f>
        <v>43258</v>
      </c>
      <c r="I490" s="140">
        <f>_xll.qlInterestRateIndexValueDate(Index1M,$H490)</f>
        <v>43258</v>
      </c>
      <c r="J490" s="145">
        <f>IFERROR(_xll.qlIndexFixing(Index1M,$H490,TRUE,_xll.ohTrigger(RecalcTrigger,Trigger1M)),NA())</f>
        <v>1.9162541544722606E-3</v>
      </c>
      <c r="K490" s="44">
        <f>IFERROR(_xll.qlIndexFixing(Index3M,H490,TRUE,_xll.ohTrigger(RecalcTrigger,Trigger3M)),NA())</f>
        <v>2.6065333258028776E-3</v>
      </c>
      <c r="L490" s="44">
        <f>IFERROR(_xll.qlIndexFixing(Index6M,$H490,TRUE,_xll.ohTrigger(RecalcTrigger,Trigger6M)),NA())</f>
        <v>4.509765541802757E-3</v>
      </c>
      <c r="M490" s="146">
        <f>IFERROR(_xll.qlIndexFixing(Index1Y,$H490,TRUE,_xll.ohTrigger(RecalcTrigger,Trigger1Y)),NA())</f>
        <v>4.9386925168624085E-3</v>
      </c>
      <c r="N490" s="145">
        <f>IFERROR(_xll.qlIndexFixing(ONIndex1M,I490,TRUE,_xll.ohTrigger(RecalcTrigger,Trigger1M)),NA())</f>
        <v>1.8949582505500828E-3</v>
      </c>
      <c r="O490" s="44">
        <f>IFERROR(_xll.qlIndexFixing(ONIndex3M,I490,TRUE,_xll.ohTrigger(RecalcTrigger,Trigger3M)),NA())</f>
        <v>2.5975846354941989E-3</v>
      </c>
      <c r="P490" s="44">
        <f>IFERROR(_xll.qlIndexFixing(ONIndex6M,I490,TRUE,_xll.ohTrigger(RecalcTrigger,Trigger6M)),NA())</f>
        <v>4.3924943125450699E-3</v>
      </c>
      <c r="Q490" s="146">
        <f>IFERROR(_xll.qlIndexFixing(ONIndex1Y,I490,TRUE,_xll.ohTrigger(RecalcTrigger,Trigger1Y)),NA())</f>
        <v>5.4796748862373512E-3</v>
      </c>
    </row>
    <row r="491" spans="2:17" x14ac:dyDescent="0.2">
      <c r="B491" s="39" t="s">
        <v>17</v>
      </c>
      <c r="D491" s="42">
        <f>_xll.qlCalendarAdvance(Calendar,$D490,B491,"f",FALSE)</f>
        <v>43259</v>
      </c>
      <c r="E491" s="140">
        <f>_xll.qlInterestRateIndexValueDate(IndexON,D491)</f>
        <v>43259</v>
      </c>
      <c r="F491" s="156">
        <f>IFERROR(_xll.qlIndexFixing(IndexON,D491,TRUE,_xll.ohTrigger(RecalcTrigger,TriggerON)),NA())</f>
        <v>8.3137517454257026E-4</v>
      </c>
      <c r="H491" s="42">
        <f>_xll.qlCalendarAdvance(Calendar,$H490,B491,"f",FALSE)</f>
        <v>43259</v>
      </c>
      <c r="I491" s="140">
        <f>_xll.qlInterestRateIndexValueDate(Index1M,$H491)</f>
        <v>43259</v>
      </c>
      <c r="J491" s="145">
        <f>IFERROR(_xll.qlIndexFixing(Index1M,$H491,TRUE,_xll.ohTrigger(RecalcTrigger,Trigger1M)),NA())</f>
        <v>1.9169311670473184E-3</v>
      </c>
      <c r="K491" s="44">
        <f>IFERROR(_xll.qlIndexFixing(Index3M,H491,TRUE,_xll.ohTrigger(RecalcTrigger,Trigger3M)),NA())</f>
        <v>2.6122983504720861E-3</v>
      </c>
      <c r="L491" s="44">
        <f>IFERROR(_xll.qlIndexFixing(Index6M,$H491,TRUE,_xll.ohTrigger(RecalcTrigger,Trigger6M)),NA())</f>
        <v>4.5129318199272307E-3</v>
      </c>
      <c r="M491" s="146">
        <f>IFERROR(_xll.qlIndexFixing(Index1Y,$H491,TRUE,_xll.ohTrigger(RecalcTrigger,Trigger1Y)),NA())</f>
        <v>4.9429144832204954E-3</v>
      </c>
      <c r="N491" s="145">
        <f>IFERROR(_xll.qlIndexFixing(ONIndex1M,I491,TRUE,_xll.ohTrigger(RecalcTrigger,Trigger1M)),NA())</f>
        <v>1.8976611544426389E-3</v>
      </c>
      <c r="O491" s="44">
        <f>IFERROR(_xll.qlIndexFixing(ONIndex3M,I491,TRUE,_xll.ohTrigger(RecalcTrigger,Trigger3M)),NA())</f>
        <v>2.5940306733599856E-3</v>
      </c>
      <c r="P491" s="44">
        <f>IFERROR(_xll.qlIndexFixing(ONIndex6M,I491,TRUE,_xll.ohTrigger(RecalcTrigger,Trigger6M)),NA())</f>
        <v>4.3960015592788473E-3</v>
      </c>
      <c r="Q491" s="146">
        <f>IFERROR(_xll.qlIndexFixing(ONIndex1Y,I491,TRUE,_xll.ohTrigger(RecalcTrigger,Trigger1Y)),NA())</f>
        <v>5.4502071344923282E-3</v>
      </c>
    </row>
    <row r="492" spans="2:17" x14ac:dyDescent="0.2">
      <c r="B492" s="39" t="s">
        <v>17</v>
      </c>
      <c r="D492" s="42">
        <f>_xll.qlCalendarAdvance(Calendar,$D491,B492,"f",FALSE)</f>
        <v>43262</v>
      </c>
      <c r="E492" s="140">
        <f>_xll.qlInterestRateIndexValueDate(IndexON,D492)</f>
        <v>43262</v>
      </c>
      <c r="F492" s="156">
        <f>IFERROR(_xll.qlIndexFixing(IndexON,D492,TRUE,_xll.ohTrigger(RecalcTrigger,TriggerON)),NA())</f>
        <v>8.3323304293170253E-4</v>
      </c>
      <c r="H492" s="42">
        <f>_xll.qlCalendarAdvance(Calendar,$H491,B492,"f",FALSE)</f>
        <v>43262</v>
      </c>
      <c r="I492" s="140">
        <f>_xll.qlInterestRateIndexValueDate(Index1M,$H492)</f>
        <v>43262</v>
      </c>
      <c r="J492" s="145">
        <f>IFERROR(_xll.qlIndexFixing(Index1M,$H492,TRUE,_xll.ohTrigger(RecalcTrigger,Trigger1M)),NA())</f>
        <v>1.9203685542894164E-3</v>
      </c>
      <c r="K492" s="44">
        <f>IFERROR(_xll.qlIndexFixing(Index3M,H492,TRUE,_xll.ohTrigger(RecalcTrigger,Trigger3M)),NA())</f>
        <v>2.6148791609235038E-3</v>
      </c>
      <c r="L492" s="44">
        <f>IFERROR(_xll.qlIndexFixing(Index6M,$H492,TRUE,_xll.ohTrigger(RecalcTrigger,Trigger6M)),NA())</f>
        <v>4.5155649333255225E-3</v>
      </c>
      <c r="M492" s="146">
        <f>IFERROR(_xll.qlIndexFixing(Index1Y,$H492,TRUE,_xll.ohTrigger(RecalcTrigger,Trigger1Y)),NA())</f>
        <v>4.9405021232269419E-3</v>
      </c>
      <c r="N492" s="145">
        <f>IFERROR(_xll.qlIndexFixing(ONIndex1M,I492,TRUE,_xll.ohTrigger(RecalcTrigger,Trigger1M)),NA())</f>
        <v>1.9003504674952598E-3</v>
      </c>
      <c r="O492" s="44">
        <f>IFERROR(_xll.qlIndexFixing(ONIndex3M,I492,TRUE,_xll.ohTrigger(RecalcTrigger,Trigger3M)),NA())</f>
        <v>2.590329327537555E-3</v>
      </c>
      <c r="P492" s="44">
        <f>IFERROR(_xll.qlIndexFixing(ONIndex6M,I492,TRUE,_xll.ohTrigger(RecalcTrigger,Trigger6M)),NA())</f>
        <v>4.3992752878230235E-3</v>
      </c>
      <c r="Q492" s="146">
        <f>IFERROR(_xll.qlIndexFixing(ONIndex1Y,I492,TRUE,_xll.ohTrigger(RecalcTrigger,Trigger1Y)),NA())</f>
        <v>5.4215028285276023E-3</v>
      </c>
    </row>
    <row r="493" spans="2:17" x14ac:dyDescent="0.2">
      <c r="B493" s="39" t="s">
        <v>17</v>
      </c>
      <c r="D493" s="42">
        <f>_xll.qlCalendarAdvance(Calendar,$D492,B493,"f",FALSE)</f>
        <v>43263</v>
      </c>
      <c r="E493" s="140">
        <f>_xll.qlInterestRateIndexValueDate(IndexON,D493)</f>
        <v>43263</v>
      </c>
      <c r="F493" s="156">
        <f>IFERROR(_xll.qlIndexFixing(IndexON,D493,TRUE,_xll.ohTrigger(RecalcTrigger,TriggerON)),NA())</f>
        <v>8.3417071768399076E-4</v>
      </c>
      <c r="H493" s="42">
        <f>_xll.qlCalendarAdvance(Calendar,$H492,B493,"f",FALSE)</f>
        <v>43263</v>
      </c>
      <c r="I493" s="140">
        <f>_xll.qlInterestRateIndexValueDate(Index1M,$H493)</f>
        <v>43263</v>
      </c>
      <c r="J493" s="145">
        <f>IFERROR(_xll.qlIndexFixing(Index1M,$H493,TRUE,_xll.ohTrigger(RecalcTrigger,Trigger1M)),NA())</f>
        <v>1.9217532535218778E-3</v>
      </c>
      <c r="K493" s="44">
        <f>IFERROR(_xll.qlIndexFixing(Index3M,H493,TRUE,_xll.ohTrigger(RecalcTrigger,Trigger3M)),NA())</f>
        <v>2.6172250245619184E-3</v>
      </c>
      <c r="L493" s="44">
        <f>IFERROR(_xll.qlIndexFixing(Index6M,$H493,TRUE,_xll.ohTrigger(RecalcTrigger,Trigger6M)),NA())</f>
        <v>4.5170227762476537E-3</v>
      </c>
      <c r="M493" s="146">
        <f>IFERROR(_xll.qlIndexFixing(Index1Y,$H493,TRUE,_xll.ohTrigger(RecalcTrigger,Trigger1Y)),NA())</f>
        <v>4.9411237233707439E-3</v>
      </c>
      <c r="N493" s="145">
        <f>IFERROR(_xll.qlIndexFixing(ONIndex1M,I493,TRUE,_xll.ohTrigger(RecalcTrigger,Trigger1M)),NA())</f>
        <v>1.9017031275714302E-3</v>
      </c>
      <c r="O493" s="44">
        <f>IFERROR(_xll.qlIndexFixing(ONIndex3M,I493,TRUE,_xll.ohTrigger(RecalcTrigger,Trigger3M)),NA())</f>
        <v>2.5884326159353321E-3</v>
      </c>
      <c r="P493" s="44">
        <f>IFERROR(_xll.qlIndexFixing(ONIndex6M,I493,TRUE,_xll.ohTrigger(RecalcTrigger,Trigger6M)),NA())</f>
        <v>4.4008748084678473E-3</v>
      </c>
      <c r="Q493" s="146">
        <f>IFERROR(_xll.qlIndexFixing(ONIndex1Y,I493,TRUE,_xll.ohTrigger(RecalcTrigger,Trigger1Y)),NA())</f>
        <v>5.4076544694114936E-3</v>
      </c>
    </row>
    <row r="494" spans="2:17" x14ac:dyDescent="0.2">
      <c r="B494" s="39" t="s">
        <v>17</v>
      </c>
      <c r="D494" s="42">
        <f>_xll.qlCalendarAdvance(Calendar,$D493,B494,"f",FALSE)</f>
        <v>43264</v>
      </c>
      <c r="E494" s="140">
        <f>_xll.qlInterestRateIndexValueDate(IndexON,D494)</f>
        <v>43264</v>
      </c>
      <c r="F494" s="156">
        <f>IFERROR(_xll.qlIndexFixing(IndexON,D494,TRUE,_xll.ohTrigger(RecalcTrigger,TriggerON)),NA())</f>
        <v>8.3511306848249589E-4</v>
      </c>
      <c r="H494" s="42">
        <f>_xll.qlCalendarAdvance(Calendar,$H493,B494,"f",FALSE)</f>
        <v>43264</v>
      </c>
      <c r="I494" s="140">
        <f>_xll.qlInterestRateIndexValueDate(Index1M,$H494)</f>
        <v>43264</v>
      </c>
      <c r="J494" s="145">
        <f>IFERROR(_xll.qlIndexFixing(Index1M,$H494,TRUE,_xll.ohTrigger(RecalcTrigger,Trigger1M)),NA())</f>
        <v>1.9231414869611183E-3</v>
      </c>
      <c r="K494" s="44">
        <f>IFERROR(_xll.qlIndexFixing(Index3M,H494,TRUE,_xll.ohTrigger(RecalcTrigger,Trigger3M)),NA())</f>
        <v>2.6196780316469479E-3</v>
      </c>
      <c r="L494" s="44">
        <f>IFERROR(_xll.qlIndexFixing(Index6M,$H494,TRUE,_xll.ohTrigger(RecalcTrigger,Trigger6M)),NA())</f>
        <v>4.518484343435495E-3</v>
      </c>
      <c r="M494" s="146">
        <f>IFERROR(_xll.qlIndexFixing(Index1Y,$H494,TRUE,_xll.ohTrigger(RecalcTrigger,Trigger1Y)),NA())</f>
        <v>4.9418117587471944E-3</v>
      </c>
      <c r="N494" s="145">
        <f>IFERROR(_xll.qlIndexFixing(ONIndex1M,I494,TRUE,_xll.ohTrigger(RecalcTrigger,Trigger1M)),NA())</f>
        <v>1.9030576299916557E-3</v>
      </c>
      <c r="O494" s="44">
        <f>IFERROR(_xll.qlIndexFixing(ONIndex3M,I494,TRUE,_xll.ohTrigger(RecalcTrigger,Trigger3M)),NA())</f>
        <v>2.5865027504068383E-3</v>
      </c>
      <c r="P494" s="44">
        <f>IFERROR(_xll.qlIndexFixing(ONIndex6M,I494,TRUE,_xll.ohTrigger(RecalcTrigger,Trigger6M)),NA())</f>
        <v>4.4024360399319562E-3</v>
      </c>
      <c r="Q494" s="146">
        <f>IFERROR(_xll.qlIndexFixing(ONIndex1Y,I494,TRUE,_xll.ohTrigger(RecalcTrigger,Trigger1Y)),NA())</f>
        <v>5.3940839722821377E-3</v>
      </c>
    </row>
    <row r="495" spans="2:17" x14ac:dyDescent="0.2">
      <c r="B495" s="39" t="s">
        <v>17</v>
      </c>
      <c r="D495" s="42">
        <f>_xll.qlCalendarAdvance(Calendar,$D494,B495,"f",FALSE)</f>
        <v>43265</v>
      </c>
      <c r="E495" s="140">
        <f>_xll.qlInterestRateIndexValueDate(IndexON,D495)</f>
        <v>43265</v>
      </c>
      <c r="F495" s="156">
        <f>IFERROR(_xll.qlIndexFixing(IndexON,D495,TRUE,_xll.ohTrigger(RecalcTrigger,TriggerON)),NA())</f>
        <v>8.3606009557035676E-4</v>
      </c>
      <c r="H495" s="42">
        <f>_xll.qlCalendarAdvance(Calendar,$H494,B495,"f",FALSE)</f>
        <v>43265</v>
      </c>
      <c r="I495" s="140">
        <f>_xll.qlInterestRateIndexValueDate(Index1M,$H495)</f>
        <v>43265</v>
      </c>
      <c r="J495" s="145">
        <f>IFERROR(_xll.qlIndexFixing(Index1M,$H495,TRUE,_xll.ohTrigger(RecalcTrigger,Trigger1M)),NA())</f>
        <v>1.9259591850766256E-3</v>
      </c>
      <c r="K495" s="44">
        <f>IFERROR(_xll.qlIndexFixing(Index3M,H495,TRUE,_xll.ohTrigger(RecalcTrigger,Trigger3M)),NA())</f>
        <v>2.6222398729502452E-3</v>
      </c>
      <c r="L495" s="44">
        <f>IFERROR(_xll.qlIndexFixing(Index6M,$H495,TRUE,_xll.ohTrigger(RecalcTrigger,Trigger6M)),NA())</f>
        <v>4.5199498980131054E-3</v>
      </c>
      <c r="M495" s="146">
        <f>IFERROR(_xll.qlIndexFixing(Index1Y,$H495,TRUE,_xll.ohTrigger(RecalcTrigger,Trigger1Y)),NA())</f>
        <v>4.9425656072825674E-3</v>
      </c>
      <c r="N495" s="145">
        <f>IFERROR(_xll.qlIndexFixing(ONIndex1M,I495,TRUE,_xll.ohTrigger(RecalcTrigger,Trigger1M)),NA())</f>
        <v>1.9044139748369826E-3</v>
      </c>
      <c r="O495" s="44">
        <f>IFERROR(_xll.qlIndexFixing(ONIndex3M,I495,TRUE,_xll.ohTrigger(RecalcTrigger,Trigger3M)),NA())</f>
        <v>2.5845397310331197E-3</v>
      </c>
      <c r="P495" s="44">
        <f>IFERROR(_xll.qlIndexFixing(ONIndex6M,I495,TRUE,_xll.ohTrigger(RecalcTrigger,Trigger6M)),NA())</f>
        <v>4.4039589820532576E-3</v>
      </c>
      <c r="Q495" s="146">
        <f>IFERROR(_xll.qlIndexFixing(ONIndex1Y,I495,TRUE,_xll.ohTrigger(RecalcTrigger,Trigger1Y)),NA())</f>
        <v>5.3807913371395344E-3</v>
      </c>
    </row>
    <row r="496" spans="2:17" x14ac:dyDescent="0.2">
      <c r="B496" s="39" t="s">
        <v>17</v>
      </c>
      <c r="D496" s="42">
        <f>_xll.qlCalendarAdvance(Calendar,$D495,B496,"f",FALSE)</f>
        <v>43266</v>
      </c>
      <c r="E496" s="140">
        <f>_xll.qlInterestRateIndexValueDate(IndexON,D496)</f>
        <v>43266</v>
      </c>
      <c r="F496" s="156">
        <f>IFERROR(_xll.qlIndexFixing(IndexON,D496,TRUE,_xll.ohTrigger(RecalcTrigger,TriggerON)),NA())</f>
        <v>8.379716608486466E-4</v>
      </c>
      <c r="H496" s="42">
        <f>_xll.qlCalendarAdvance(Calendar,$H495,B496,"f",FALSE)</f>
        <v>43266</v>
      </c>
      <c r="I496" s="140">
        <f>_xll.qlInterestRateIndexValueDate(Index1M,$H496)</f>
        <v>43266</v>
      </c>
      <c r="J496" s="145">
        <f>IFERROR(_xll.qlIndexFixing(Index1M,$H496,TRUE,_xll.ohTrigger(RecalcTrigger,Trigger1M)),NA())</f>
        <v>1.9266441394530465E-3</v>
      </c>
      <c r="K496" s="44">
        <f>IFERROR(_xll.qlIndexFixing(Index3M,H496,TRUE,_xll.ohTrigger(RecalcTrigger,Trigger3M)),NA())</f>
        <v>2.6295879571862093E-3</v>
      </c>
      <c r="L496" s="44">
        <f>IFERROR(_xll.qlIndexFixing(Index6M,$H496,TRUE,_xll.ohTrigger(RecalcTrigger,Trigger6M)),NA())</f>
        <v>4.5232035523234179E-3</v>
      </c>
      <c r="M496" s="146">
        <f>IFERROR(_xll.qlIndexFixing(Index1Y,$H496,TRUE,_xll.ohTrigger(RecalcTrigger,Trigger1Y)),NA())</f>
        <v>4.9476285915891483E-3</v>
      </c>
      <c r="N496" s="145">
        <f>IFERROR(_xll.qlIndexFixing(ONIndex1M,I496,TRUE,_xll.ohTrigger(RecalcTrigger,Trigger1M)),NA())</f>
        <v>1.9071427703417263E-3</v>
      </c>
      <c r="O496" s="44">
        <f>IFERROR(_xll.qlIndexFixing(ONIndex3M,I496,TRUE,_xll.ohTrigger(RecalcTrigger,Trigger3M)),NA())</f>
        <v>2.5805214232021982E-3</v>
      </c>
      <c r="P496" s="44">
        <f>IFERROR(_xll.qlIndexFixing(ONIndex6M,I496,TRUE,_xll.ohTrigger(RecalcTrigger,Trigger6M)),NA())</f>
        <v>4.4069304426848834E-3</v>
      </c>
      <c r="Q496" s="146">
        <f>IFERROR(_xll.qlIndexFixing(ONIndex1Y,I496,TRUE,_xll.ohTrigger(RecalcTrigger,Trigger1Y)),NA())</f>
        <v>5.3552108421728315E-3</v>
      </c>
    </row>
    <row r="497" spans="2:17" x14ac:dyDescent="0.2">
      <c r="B497" s="39" t="s">
        <v>17</v>
      </c>
      <c r="D497" s="42">
        <f>_xll.qlCalendarAdvance(Calendar,$D496,B497,"f",FALSE)</f>
        <v>43269</v>
      </c>
      <c r="E497" s="140">
        <f>_xll.qlInterestRateIndexValueDate(IndexON,D497)</f>
        <v>43269</v>
      </c>
      <c r="F497" s="156">
        <f>IFERROR(_xll.qlIndexFixing(IndexON,D497,TRUE,_xll.ohTrigger(RecalcTrigger,TriggerON)),NA())</f>
        <v>8.3989496576175604E-4</v>
      </c>
      <c r="H497" s="42">
        <f>_xll.qlCalendarAdvance(Calendar,$H496,B497,"f",FALSE)</f>
        <v>43269</v>
      </c>
      <c r="I497" s="140">
        <f>_xll.qlInterestRateIndexValueDate(Index1M,$H497)</f>
        <v>43269</v>
      </c>
      <c r="J497" s="145">
        <f>IFERROR(_xll.qlIndexFixing(Index1M,$H497,TRUE,_xll.ohTrigger(RecalcTrigger,Trigger1M)),NA())</f>
        <v>1.9301441244978421E-3</v>
      </c>
      <c r="K497" s="44">
        <f>IFERROR(_xll.qlIndexFixing(Index3M,H497,TRUE,_xll.ohTrigger(RecalcTrigger,Trigger3M)),NA())</f>
        <v>2.6336093962883601E-3</v>
      </c>
      <c r="L497" s="44">
        <f>IFERROR(_xll.qlIndexFixing(Index6M,$H497,TRUE,_xll.ohTrigger(RecalcTrigger,Trigger6M)),NA())</f>
        <v>4.5258572527683847E-3</v>
      </c>
      <c r="M497" s="146">
        <f>IFERROR(_xll.qlIndexFixing(Index1Y,$H497,TRUE,_xll.ohTrigger(RecalcTrigger,Trigger1Y)),NA())</f>
        <v>4.9462266919229059E-3</v>
      </c>
      <c r="N497" s="145">
        <f>IFERROR(_xll.qlIndexFixing(ONIndex1M,I497,TRUE,_xll.ohTrigger(RecalcTrigger,Trigger1M)),NA())</f>
        <v>1.9098577774157022E-3</v>
      </c>
      <c r="O497" s="44">
        <f>IFERROR(_xll.qlIndexFixing(ONIndex3M,I497,TRUE,_xll.ohTrigger(RecalcTrigger,Trigger3M)),NA())</f>
        <v>2.5763561148428593E-3</v>
      </c>
      <c r="P497" s="44">
        <f>IFERROR(_xll.qlIndexFixing(ONIndex6M,I497,TRUE,_xll.ohTrigger(RecalcTrigger,Trigger6M)),NA())</f>
        <v>4.4096678579208515E-3</v>
      </c>
      <c r="Q497" s="146">
        <f>IFERROR(_xll.qlIndexFixing(ONIndex1Y,I497,TRUE,_xll.ohTrigger(RecalcTrigger,Trigger1Y)),NA())</f>
        <v>5.3303994164366486E-3</v>
      </c>
    </row>
    <row r="498" spans="2:17" x14ac:dyDescent="0.2">
      <c r="B498" s="39" t="s">
        <v>17</v>
      </c>
      <c r="D498" s="42">
        <f>_xll.qlCalendarAdvance(Calendar,$D497,B498,"f",FALSE)</f>
        <v>43270</v>
      </c>
      <c r="E498" s="140">
        <f>_xll.qlInterestRateIndexValueDate(IndexON,D498)</f>
        <v>43270</v>
      </c>
      <c r="F498" s="156">
        <f>IFERROR(_xll.qlIndexFixing(IndexON,D498,TRUE,_xll.ohTrigger(RecalcTrigger,TriggerON)),NA())</f>
        <v>8.4086537381011794E-4</v>
      </c>
      <c r="H498" s="42">
        <f>_xll.qlCalendarAdvance(Calendar,$H497,B498,"f",FALSE)</f>
        <v>43270</v>
      </c>
      <c r="I498" s="140">
        <f>_xll.qlInterestRateIndexValueDate(Index1M,$H498)</f>
        <v>43270</v>
      </c>
      <c r="J498" s="145">
        <f>IFERROR(_xll.qlIndexFixing(Index1M,$H498,TRUE,_xll.ohTrigger(RecalcTrigger,Trigger1M)),NA())</f>
        <v>1.9315586375097116E-3</v>
      </c>
      <c r="K498" s="44">
        <f>IFERROR(_xll.qlIndexFixing(Index3M,H498,TRUE,_xll.ohTrigger(RecalcTrigger,Trigger3M)),NA())</f>
        <v>2.6367407707625717E-3</v>
      </c>
      <c r="L498" s="44">
        <f>IFERROR(_xll.qlIndexFixing(Index6M,$H498,TRUE,_xll.ohTrigger(RecalcTrigger,Trigger6M)),NA())</f>
        <v>4.5273466912106259E-3</v>
      </c>
      <c r="M498" s="146">
        <f>IFERROR(_xll.qlIndexFixing(Index1Y,$H498,TRUE,_xll.ohTrigger(RecalcTrigger,Trigger1Y)),NA())</f>
        <v>4.947300275524702E-3</v>
      </c>
      <c r="N498" s="145">
        <f>IFERROR(_xll.qlIndexFixing(ONIndex1M,I498,TRUE,_xll.ohTrigger(RecalcTrigger,Trigger1M)),NA())</f>
        <v>1.9112233339813045E-3</v>
      </c>
      <c r="O498" s="44">
        <f>IFERROR(_xll.qlIndexFixing(ONIndex3M,I498,TRUE,_xll.ohTrigger(RecalcTrigger,Trigger3M)),NA())</f>
        <v>2.5742273261619708E-3</v>
      </c>
      <c r="P498" s="44">
        <f>IFERROR(_xll.qlIndexFixing(ONIndex6M,I498,TRUE,_xll.ohTrigger(RecalcTrigger,Trigger6M)),NA())</f>
        <v>4.410999353733347E-3</v>
      </c>
      <c r="Q498" s="146">
        <f>IFERROR(_xll.qlIndexFixing(ONIndex1Y,I498,TRUE,_xll.ohTrigger(RecalcTrigger,Trigger1Y)),NA())</f>
        <v>5.3184960910657164E-3</v>
      </c>
    </row>
    <row r="499" spans="2:17" x14ac:dyDescent="0.2">
      <c r="B499" s="39" t="s">
        <v>17</v>
      </c>
      <c r="D499" s="42">
        <f>_xll.qlCalendarAdvance(Calendar,$D498,B499,"f",FALSE)</f>
        <v>43271</v>
      </c>
      <c r="E499" s="140">
        <f>_xll.qlInterestRateIndexValueDate(IndexON,D499)</f>
        <v>43271</v>
      </c>
      <c r="F499" s="156">
        <f>IFERROR(_xll.qlIndexFixing(IndexON,D499,TRUE,_xll.ohTrigger(RecalcTrigger,TriggerON)),NA())</f>
        <v>8.4184045798574303E-4</v>
      </c>
      <c r="H499" s="42">
        <f>_xll.qlCalendarAdvance(Calendar,$H498,B499,"f",FALSE)</f>
        <v>43271</v>
      </c>
      <c r="I499" s="140">
        <f>_xll.qlInterestRateIndexValueDate(Index1M,$H499)</f>
        <v>43271</v>
      </c>
      <c r="J499" s="145">
        <f>IFERROR(_xll.qlIndexFixing(Index1M,$H499,TRUE,_xll.ohTrigger(RecalcTrigger,Trigger1M)),NA())</f>
        <v>1.9329783761669421E-3</v>
      </c>
      <c r="K499" s="44">
        <f>IFERROR(_xll.qlIndexFixing(Index3M,H499,TRUE,_xll.ohTrigger(RecalcTrigger,Trigger3M)),NA())</f>
        <v>2.6399911243880129E-3</v>
      </c>
      <c r="L499" s="44">
        <f>IFERROR(_xll.qlIndexFixing(Index6M,$H499,TRUE,_xll.ohTrigger(RecalcTrigger,Trigger6M)),NA())</f>
        <v>4.5288416958135565E-3</v>
      </c>
      <c r="M499" s="146">
        <f>IFERROR(_xll.qlIndexFixing(Index1Y,$H499,TRUE,_xll.ohTrigger(RecalcTrigger,Trigger1Y)),NA())</f>
        <v>4.9484359400637778E-3</v>
      </c>
      <c r="N499" s="145">
        <f>IFERROR(_xll.qlIndexFixing(ONIndex1M,I499,TRUE,_xll.ohTrigger(RecalcTrigger,Trigger1M)),NA())</f>
        <v>1.9125907328099157E-3</v>
      </c>
      <c r="O499" s="44">
        <f>IFERROR(_xll.qlIndexFixing(ONIndex3M,I499,TRUE,_xll.ohTrigger(RecalcTrigger,Trigger3M)),NA())</f>
        <v>2.5720653835548113E-3</v>
      </c>
      <c r="P499" s="44">
        <f>IFERROR(_xll.qlIndexFixing(ONIndex6M,I499,TRUE,_xll.ohTrigger(RecalcTrigger,Trigger6M)),NA())</f>
        <v>4.4122925602840812E-3</v>
      </c>
      <c r="Q499" s="146">
        <f>IFERROR(_xll.qlIndexFixing(ONIndex1Y,I499,TRUE,_xll.ohTrigger(RecalcTrigger,Trigger1Y)),NA())</f>
        <v>5.3068706274383981E-3</v>
      </c>
    </row>
    <row r="500" spans="2:17" x14ac:dyDescent="0.2">
      <c r="B500" s="39" t="s">
        <v>17</v>
      </c>
      <c r="D500" s="42">
        <f>_xll.qlCalendarAdvance(Calendar,$D499,B500,"f",FALSE)</f>
        <v>43272</v>
      </c>
      <c r="E500" s="140">
        <f>_xll.qlInterestRateIndexValueDate(IndexON,D500)</f>
        <v>43272</v>
      </c>
      <c r="F500" s="156">
        <f>IFERROR(_xll.qlIndexFixing(IndexON,D500,TRUE,_xll.ohTrigger(RecalcTrigger,TriggerON)),NA())</f>
        <v>8.4282021845072386E-4</v>
      </c>
      <c r="H500" s="42">
        <f>_xll.qlCalendarAdvance(Calendar,$H499,B500,"f",FALSE)</f>
        <v>43272</v>
      </c>
      <c r="I500" s="140">
        <f>_xll.qlInterestRateIndexValueDate(Index1M,$H500)</f>
        <v>43272</v>
      </c>
      <c r="J500" s="145">
        <f>IFERROR(_xll.qlIndexFixing(Index1M,$H500,TRUE,_xll.ohTrigger(RecalcTrigger,Trigger1M)),NA())</f>
        <v>1.9358766149252943E-3</v>
      </c>
      <c r="K500" s="44">
        <f>IFERROR(_xll.qlIndexFixing(Index3M,H500,TRUE,_xll.ohTrigger(RecalcTrigger,Trigger3M)),NA())</f>
        <v>2.6433618846055176E-3</v>
      </c>
      <c r="L500" s="44">
        <f>IFERROR(_xll.qlIndexFixing(Index6M,$H500,TRUE,_xll.ohTrigger(RecalcTrigger,Trigger6M)),NA())</f>
        <v>4.5303425297078788E-3</v>
      </c>
      <c r="M500" s="146">
        <f>IFERROR(_xll.qlIndexFixing(Index1Y,$H500,TRUE,_xll.ohTrigger(RecalcTrigger,Trigger1Y)),NA())</f>
        <v>4.9496330635359076E-3</v>
      </c>
      <c r="N500" s="145">
        <f>IFERROR(_xll.qlIndexFixing(ONIndex1M,I500,TRUE,_xll.ohTrigger(RecalcTrigger,Trigger1M)),NA())</f>
        <v>1.9139599740636282E-3</v>
      </c>
      <c r="O500" s="44">
        <f>IFERROR(_xll.qlIndexFixing(ONIndex3M,I500,TRUE,_xll.ohTrigger(RecalcTrigger,Trigger3M)),NA())</f>
        <v>2.5698961923303898E-3</v>
      </c>
      <c r="P500" s="44">
        <f>IFERROR(_xll.qlIndexFixing(ONIndex6M,I500,TRUE,_xll.ohTrigger(RecalcTrigger,Trigger6M)),NA())</f>
        <v>4.4135474775730543E-3</v>
      </c>
      <c r="Q500" s="146">
        <f>IFERROR(_xll.qlIndexFixing(ONIndex1Y,I500,TRUE,_xll.ohTrigger(RecalcTrigger,Trigger1Y)),NA())</f>
        <v>5.29552302563574E-3</v>
      </c>
    </row>
    <row r="501" spans="2:17" x14ac:dyDescent="0.2">
      <c r="B501" s="39" t="s">
        <v>17</v>
      </c>
      <c r="D501" s="42">
        <f>_xll.qlCalendarAdvance(Calendar,$D500,B501,"f",FALSE)</f>
        <v>43273</v>
      </c>
      <c r="E501" s="140">
        <f>_xll.qlInterestRateIndexValueDate(IndexON,D501)</f>
        <v>43273</v>
      </c>
      <c r="F501" s="156">
        <f>IFERROR(_xll.qlIndexFixing(IndexON,D501,TRUE,_xll.ohTrigger(RecalcTrigger,TriggerON)),NA())</f>
        <v>8.4479728182114877E-4</v>
      </c>
      <c r="H501" s="42">
        <f>_xll.qlCalendarAdvance(Calendar,$H500,B501,"f",FALSE)</f>
        <v>43273</v>
      </c>
      <c r="I501" s="140">
        <f>_xll.qlInterestRateIndexValueDate(Index1M,$H501)</f>
        <v>43273</v>
      </c>
      <c r="J501" s="145">
        <f>IFERROR(_xll.qlIndexFixing(Index1M,$H501,TRUE,_xll.ohTrigger(RecalcTrigger,Trigger1M)),NA())</f>
        <v>1.9365734484791128E-3</v>
      </c>
      <c r="K501" s="44">
        <f>IFERROR(_xll.qlIndexFixing(Index3M,H501,TRUE,_xll.ohTrigger(RecalcTrigger,Trigger3M)),NA())</f>
        <v>2.652370035406108E-3</v>
      </c>
      <c r="L501" s="44">
        <f>IFERROR(_xll.qlIndexFixing(Index6M,$H501,TRUE,_xll.ohTrigger(RecalcTrigger,Trigger6M)),NA())</f>
        <v>4.5336992480535798E-3</v>
      </c>
      <c r="M501" s="146">
        <f>IFERROR(_xll.qlIndexFixing(Index1Y,$H501,TRUE,_xll.ohTrigger(RecalcTrigger,Trigger1Y)),NA())</f>
        <v>4.9555033655298451E-3</v>
      </c>
      <c r="N501" s="145">
        <f>IFERROR(_xll.qlIndexFixing(ONIndex1M,I501,TRUE,_xll.ohTrigger(RecalcTrigger,Trigger1M)),NA())</f>
        <v>1.9167146627744698E-3</v>
      </c>
      <c r="O501" s="44">
        <f>IFERROR(_xll.qlIndexFixing(ONIndex3M,I501,TRUE,_xll.ohTrigger(RecalcTrigger,Trigger3M)),NA())</f>
        <v>2.5659316288006999E-3</v>
      </c>
      <c r="P501" s="44">
        <f>IFERROR(_xll.qlIndexFixing(ONIndex6M,I501,TRUE,_xll.ohTrigger(RecalcTrigger,Trigger6M)),NA())</f>
        <v>4.4159831072839353E-3</v>
      </c>
      <c r="Q501" s="146">
        <f>IFERROR(_xll.qlIndexFixing(ONIndex1Y,I501,TRUE,_xll.ohTrigger(RecalcTrigger,Trigger1Y)),NA())</f>
        <v>5.2738302269343213E-3</v>
      </c>
    </row>
    <row r="502" spans="2:17" x14ac:dyDescent="0.2">
      <c r="B502" s="39" t="s">
        <v>17</v>
      </c>
      <c r="D502" s="42">
        <f>_xll.qlCalendarAdvance(Calendar,$D501,B502,"f",FALSE)</f>
        <v>43276</v>
      </c>
      <c r="E502" s="140">
        <f>_xll.qlInterestRateIndexValueDate(IndexON,D502)</f>
        <v>43276</v>
      </c>
      <c r="F502" s="156">
        <f>IFERROR(_xll.qlIndexFixing(IndexON,D502,TRUE,_xll.ohTrigger(RecalcTrigger,TriggerON)),NA())</f>
        <v>8.467860219074641E-4</v>
      </c>
      <c r="H502" s="42">
        <f>_xll.qlCalendarAdvance(Calendar,$H501,B502,"f",FALSE)</f>
        <v>43276</v>
      </c>
      <c r="I502" s="140">
        <f>_xll.qlInterestRateIndexValueDate(Index1M,$H502)</f>
        <v>43276</v>
      </c>
      <c r="J502" s="145">
        <f>IFERROR(_xll.qlIndexFixing(Index1M,$H502,TRUE,_xll.ohTrigger(RecalcTrigger,Trigger1M)),NA())</f>
        <v>1.9401639113912537E-3</v>
      </c>
      <c r="K502" s="44">
        <f>IFERROR(_xll.qlIndexFixing(Index3M,H502,TRUE,_xll.ohTrigger(RecalcTrigger,Trigger3M)),NA())</f>
        <v>2.6580357983504756E-3</v>
      </c>
      <c r="L502" s="44">
        <f>IFERROR(_xll.qlIndexFixing(Index6M,$H502,TRUE,_xll.ohTrigger(RecalcTrigger,Trigger6M)),NA())</f>
        <v>4.5382880883983049E-3</v>
      </c>
      <c r="M502" s="146">
        <f>IFERROR(_xll.qlIndexFixing(Index1Y,$H502,TRUE,_xll.ohTrigger(RecalcTrigger,Trigger1Y)),NA())</f>
        <v>4.9550237069622138E-3</v>
      </c>
      <c r="N502" s="145">
        <f>IFERROR(_xll.qlIndexFixing(ONIndex1M,I502,TRUE,_xll.ohTrigger(RecalcTrigger,Trigger1M)),NA())</f>
        <v>1.9194553624379829E-3</v>
      </c>
      <c r="O502" s="44">
        <f>IFERROR(_xll.qlIndexFixing(ONIndex3M,I502,TRUE,_xll.ohTrigger(RecalcTrigger,Trigger3M)),NA())</f>
        <v>2.562338580125445E-3</v>
      </c>
      <c r="P502" s="44">
        <f>IFERROR(_xll.qlIndexFixing(ONIndex6M,I502,TRUE,_xll.ohTrigger(RecalcTrigger,Trigger6M)),NA())</f>
        <v>4.4181842539492422E-3</v>
      </c>
      <c r="Q502" s="146">
        <f>IFERROR(_xll.qlIndexFixing(ONIndex1Y,I502,TRUE,_xll.ohTrigger(RecalcTrigger,Trigger1Y)),NA())</f>
        <v>5.2529112362664776E-3</v>
      </c>
    </row>
    <row r="503" spans="2:17" x14ac:dyDescent="0.2">
      <c r="B503" s="39" t="s">
        <v>17</v>
      </c>
      <c r="D503" s="42">
        <f>_xll.qlCalendarAdvance(Calendar,$D502,B503,"f",FALSE)</f>
        <v>43277</v>
      </c>
      <c r="E503" s="140">
        <f>_xll.qlInterestRateIndexValueDate(IndexON,D503)</f>
        <v>43277</v>
      </c>
      <c r="F503" s="156">
        <f>IFERROR(_xll.qlIndexFixing(IndexON,D503,TRUE,_xll.ohTrigger(RecalcTrigger,TriggerON)),NA())</f>
        <v>8.4778916333294596E-4</v>
      </c>
      <c r="H503" s="42">
        <f>_xll.qlCalendarAdvance(Calendar,$H502,B503,"f",FALSE)</f>
        <v>43277</v>
      </c>
      <c r="I503" s="140">
        <f>_xll.qlInterestRateIndexValueDate(Index1M,$H503)</f>
        <v>43277</v>
      </c>
      <c r="J503" s="145">
        <f>IFERROR(_xll.qlIndexFixing(Index1M,$H503,TRUE,_xll.ohTrigger(RecalcTrigger,Trigger1M)),NA())</f>
        <v>1.9416200782661117E-3</v>
      </c>
      <c r="K503" s="44">
        <f>IFERROR(_xll.qlIndexFixing(Index3M,H503,TRUE,_xll.ohTrigger(RecalcTrigger,Trigger3M)),NA())</f>
        <v>2.661994375278589E-3</v>
      </c>
      <c r="L503" s="44">
        <f>IFERROR(_xll.qlIndexFixing(Index6M,$H503,TRUE,_xll.ohTrigger(RecalcTrigger,Trigger6M)),NA())</f>
        <v>4.5388858851654118E-3</v>
      </c>
      <c r="M503" s="146">
        <f>IFERROR(_xll.qlIndexFixing(Index1Y,$H503,TRUE,_xll.ohTrigger(RecalcTrigger,Trigger1Y)),NA())</f>
        <v>4.9565187953211076E-3</v>
      </c>
      <c r="N503" s="145">
        <f>IFERROR(_xll.qlIndexFixing(ONIndex1M,I503,TRUE,_xll.ohTrigger(RecalcTrigger,Trigger1M)),NA())</f>
        <v>1.9208338154119708E-3</v>
      </c>
      <c r="O503" s="44">
        <f>IFERROR(_xll.qlIndexFixing(ONIndex3M,I503,TRUE,_xll.ohTrigger(RecalcTrigger,Trigger3M)),NA())</f>
        <v>2.5607548704753569E-3</v>
      </c>
      <c r="P503" s="44">
        <f>IFERROR(_xll.qlIndexFixing(ONIndex6M,I503,TRUE,_xll.ohTrigger(RecalcTrigger,Trigger6M)),NA())</f>
        <v>4.4192477249294093E-3</v>
      </c>
      <c r="Q503" s="146">
        <f>IFERROR(_xll.qlIndexFixing(ONIndex1Y,I503,TRUE,_xll.ohTrigger(RecalcTrigger,Trigger1Y)),NA())</f>
        <v>5.2429529432629352E-3</v>
      </c>
    </row>
    <row r="504" spans="2:17" x14ac:dyDescent="0.2">
      <c r="B504" s="39" t="s">
        <v>17</v>
      </c>
      <c r="D504" s="42">
        <f>_xll.qlCalendarAdvance(Calendar,$D503,B504,"f",FALSE)</f>
        <v>43278</v>
      </c>
      <c r="E504" s="140">
        <f>_xll.qlInterestRateIndexValueDate(IndexON,D504)</f>
        <v>43278</v>
      </c>
      <c r="F504" s="156">
        <f>IFERROR(_xll.qlIndexFixing(IndexON,D504,TRUE,_xll.ohTrigger(RecalcTrigger,TriggerON)),NA())</f>
        <v>8.48796980885691E-4</v>
      </c>
      <c r="H504" s="42">
        <f>_xll.qlCalendarAdvance(Calendar,$H503,B504,"f",FALSE)</f>
        <v>43278</v>
      </c>
      <c r="I504" s="140">
        <f>_xll.qlInterestRateIndexValueDate(Index1M,$H504)</f>
        <v>43278</v>
      </c>
      <c r="J504" s="145">
        <f>IFERROR(_xll.qlIndexFixing(Index1M,$H504,TRUE,_xll.ohTrigger(RecalcTrigger,Trigger1M)),NA())</f>
        <v>1.9430831622330169E-3</v>
      </c>
      <c r="K504" s="44">
        <f>IFERROR(_xll.qlIndexFixing(Index3M,H504,TRUE,_xll.ohTrigger(RecalcTrigger,Trigger3M)),NA())</f>
        <v>2.6660658310202331E-3</v>
      </c>
      <c r="L504" s="44">
        <f>IFERROR(_xll.qlIndexFixing(Index6M,$H504,TRUE,_xll.ohTrigger(RecalcTrigger,Trigger6M)),NA())</f>
        <v>4.5394846836659623E-3</v>
      </c>
      <c r="M504" s="146">
        <f>IFERROR(_xll.qlIndexFixing(Index1Y,$H504,TRUE,_xll.ohTrigger(RecalcTrigger,Trigger1Y)),NA())</f>
        <v>4.9580716107522349E-3</v>
      </c>
      <c r="N504" s="145">
        <f>IFERROR(_xll.qlIndexFixing(ONIndex1M,I504,TRUE,_xll.ohTrigger(RecalcTrigger,Trigger1M)),NA())</f>
        <v>1.9222141107300139E-3</v>
      </c>
      <c r="O504" s="44">
        <f>IFERROR(_xll.qlIndexFixing(ONIndex3M,I504,TRUE,_xll.ohTrigger(RecalcTrigger,Trigger3M)),NA())</f>
        <v>2.559293438185728E-3</v>
      </c>
      <c r="P504" s="44">
        <f>IFERROR(_xll.qlIndexFixing(ONIndex6M,I504,TRUE,_xll.ohTrigger(RecalcTrigger,Trigger6M)),NA())</f>
        <v>4.420272906566769E-3</v>
      </c>
      <c r="Q504" s="146">
        <f>IFERROR(_xll.qlIndexFixing(ONIndex1Y,I504,TRUE,_xll.ohTrigger(RecalcTrigger,Trigger1Y)),NA())</f>
        <v>5.2332725119219603E-3</v>
      </c>
    </row>
    <row r="505" spans="2:17" x14ac:dyDescent="0.2">
      <c r="B505" s="39" t="s">
        <v>17</v>
      </c>
      <c r="D505" s="42">
        <f>_xll.qlCalendarAdvance(Calendar,$D504,B505,"f",FALSE)</f>
        <v>43279</v>
      </c>
      <c r="E505" s="140">
        <f>_xll.qlInterestRateIndexValueDate(IndexON,D505)</f>
        <v>43279</v>
      </c>
      <c r="F505" s="156">
        <f>IFERROR(_xll.qlIndexFixing(IndexON,D505,TRUE,_xll.ohTrigger(RecalcTrigger,TriggerON)),NA())</f>
        <v>8.498094746467455E-4</v>
      </c>
      <c r="H505" s="42">
        <f>_xll.qlCalendarAdvance(Calendar,$H504,B505,"f",FALSE)</f>
        <v>43279</v>
      </c>
      <c r="I505" s="140">
        <f>_xll.qlInterestRateIndexValueDate(Index1M,$H505)</f>
        <v>43279</v>
      </c>
      <c r="J505" s="145">
        <f>IFERROR(_xll.qlIndexFixing(Index1M,$H505,TRUE,_xll.ohTrigger(RecalcTrigger,Trigger1M)),NA())</f>
        <v>1.9460841454861308E-3</v>
      </c>
      <c r="K505" s="44">
        <f>IFERROR(_xll.qlIndexFixing(Index3M,H505,TRUE,_xll.ohTrigger(RecalcTrigger,Trigger3M)),NA())</f>
        <v>2.6702485852909781E-3</v>
      </c>
      <c r="L505" s="44">
        <f>IFERROR(_xll.qlIndexFixing(Index6M,$H505,TRUE,_xll.ohTrigger(RecalcTrigger,Trigger6M)),NA())</f>
        <v>4.5410336903517713E-3</v>
      </c>
      <c r="M505" s="146">
        <f>IFERROR(_xll.qlIndexFixing(Index1Y,$H505,TRUE,_xll.ohTrigger(RecalcTrigger,Trigger1Y)),NA())</f>
        <v>4.959681531302218E-3</v>
      </c>
      <c r="N505" s="145">
        <f>IFERROR(_xll.qlIndexFixing(ONIndex1M,I505,TRUE,_xll.ohTrigger(RecalcTrigger,Trigger1M)),NA())</f>
        <v>1.9235962483921121E-3</v>
      </c>
      <c r="O505" s="44">
        <f>IFERROR(_xll.qlIndexFixing(ONIndex3M,I505,TRUE,_xll.ohTrigger(RecalcTrigger,Trigger3M)),NA())</f>
        <v>2.557954283175512E-3</v>
      </c>
      <c r="P505" s="44">
        <f>IFERROR(_xll.qlIndexFixing(ONIndex6M,I505,TRUE,_xll.ohTrigger(RecalcTrigger,Trigger6M)),NA())</f>
        <v>4.4212597989423674E-3</v>
      </c>
      <c r="Q505" s="146">
        <f>IFERROR(_xll.qlIndexFixing(ONIndex1Y,I505,TRUE,_xll.ohTrigger(RecalcTrigger,Trigger1Y)),NA())</f>
        <v>5.2238699421625068E-3</v>
      </c>
    </row>
    <row r="506" spans="2:17" x14ac:dyDescent="0.2">
      <c r="B506" s="39" t="s">
        <v>17</v>
      </c>
      <c r="D506" s="42">
        <f>_xll.qlCalendarAdvance(Calendar,$D505,B506,"f",FALSE)</f>
        <v>43280</v>
      </c>
      <c r="E506" s="140">
        <f>_xll.qlInterestRateIndexValueDate(IndexON,D506)</f>
        <v>43280</v>
      </c>
      <c r="F506" s="156">
        <f>IFERROR(_xll.qlIndexFixing(IndexON,D506,TRUE,_xll.ohTrigger(RecalcTrigger,TriggerON)),NA())</f>
        <v>8.5185203754112326E-4</v>
      </c>
      <c r="H506" s="42">
        <f>_xll.qlCalendarAdvance(Calendar,$H505,B506,"f",FALSE)</f>
        <v>43280</v>
      </c>
      <c r="I506" s="140">
        <f>_xll.qlInterestRateIndexValueDate(Index1M,$H506)</f>
        <v>43280</v>
      </c>
      <c r="J506" s="145">
        <f>IFERROR(_xll.qlIndexFixing(Index1M,$H506,TRUE,_xll.ohTrigger(RecalcTrigger,Trigger1M)),NA())</f>
        <v>1.9475705765390622E-3</v>
      </c>
      <c r="K506" s="44">
        <f>IFERROR(_xll.qlIndexFixing(Index3M,H506,TRUE,_xll.ohTrigger(RecalcTrigger,Trigger3M)),NA())</f>
        <v>2.6714638667419406E-3</v>
      </c>
      <c r="L506" s="44">
        <f>IFERROR(_xll.qlIndexFixing(Index6M,$H506,TRUE,_xll.ohTrigger(RecalcTrigger,Trigger6M)),NA())</f>
        <v>4.5445081875946257E-3</v>
      </c>
      <c r="M506" s="146">
        <f>IFERROR(_xll.qlIndexFixing(Index1Y,$H506,TRUE,_xll.ohTrigger(RecalcTrigger,Trigger1Y)),NA())</f>
        <v>4.9588847675426052E-3</v>
      </c>
      <c r="N506" s="145">
        <f>IFERROR(_xll.qlIndexFixing(ONIndex1M,I506,TRUE,_xll.ohTrigger(RecalcTrigger,Trigger1M)),NA())</f>
        <v>1.9263768317408689E-3</v>
      </c>
      <c r="O506" s="44">
        <f>IFERROR(_xll.qlIndexFixing(ONIndex3M,I506,TRUE,_xll.ohTrigger(RecalcTrigger,Trigger3M)),NA())</f>
        <v>2.5557014589701796E-3</v>
      </c>
      <c r="P506" s="44">
        <f>IFERROR(_xll.qlIndexFixing(ONIndex6M,I506,TRUE,_xll.ohTrigger(RecalcTrigger,Trigger6M)),NA())</f>
        <v>4.4231595526707714E-3</v>
      </c>
      <c r="Q506" s="146">
        <f>IFERROR(_xll.qlIndexFixing(ONIndex1Y,I506,TRUE,_xll.ohTrigger(RecalcTrigger,Trigger1Y)),NA())</f>
        <v>5.206065261437188E-3</v>
      </c>
    </row>
    <row r="507" spans="2:17" x14ac:dyDescent="0.2">
      <c r="B507" s="39" t="s">
        <v>17</v>
      </c>
      <c r="D507" s="42">
        <f>_xll.qlCalendarAdvance(Calendar,$D506,B507,"f",FALSE)</f>
        <v>43283</v>
      </c>
      <c r="E507" s="140">
        <f>_xll.qlInterestRateIndexValueDate(IndexON,D507)</f>
        <v>43283</v>
      </c>
      <c r="F507" s="156">
        <f>IFERROR(_xll.qlIndexFixing(IndexON,D507,TRUE,_xll.ohTrigger(RecalcTrigger,TriggerON)),NA())</f>
        <v>8.5390621161196556E-4</v>
      </c>
      <c r="H507" s="42">
        <f>_xll.qlCalendarAdvance(Calendar,$H506,B507,"f",FALSE)</f>
        <v>43283</v>
      </c>
      <c r="I507" s="140">
        <f>_xll.qlInterestRateIndexValueDate(Index1M,$H507)</f>
        <v>43283</v>
      </c>
      <c r="J507" s="145">
        <f>IFERROR(_xll.qlIndexFixing(Index1M,$H507,TRUE,_xll.ohTrigger(RecalcTrigger,Trigger1M)),NA())</f>
        <v>1.9512924655177898E-3</v>
      </c>
      <c r="K507" s="44">
        <f>IFERROR(_xll.qlIndexFixing(Index3M,H507,TRUE,_xll.ohTrigger(RecalcTrigger,Trigger3M)),NA())</f>
        <v>2.6880609820653413E-3</v>
      </c>
      <c r="L507" s="44">
        <f>IFERROR(_xll.qlIndexFixing(Index6M,$H507,TRUE,_xll.ohTrigger(RecalcTrigger,Trigger6M)),NA())</f>
        <v>4.5482835081210827E-3</v>
      </c>
      <c r="M507" s="146">
        <f>IFERROR(_xll.qlIndexFixing(Index1Y,$H507,TRUE,_xll.ohTrigger(RecalcTrigger,Trigger1Y)),NA())</f>
        <v>4.9666798258296563E-3</v>
      </c>
      <c r="N507" s="145">
        <f>IFERROR(_xll.qlIndexFixing(ONIndex1M,I507,TRUE,_xll.ohTrigger(RecalcTrigger,Trigger1M)),NA())</f>
        <v>1.9291432225621019E-3</v>
      </c>
      <c r="O507" s="44">
        <f>IFERROR(_xll.qlIndexFixing(ONIndex3M,I507,TRUE,_xll.ohTrigger(RecalcTrigger,Trigger3M)),NA())</f>
        <v>2.5538204367392403E-3</v>
      </c>
      <c r="P507" s="44">
        <f>IFERROR(_xll.qlIndexFixing(ONIndex6M,I507,TRUE,_xll.ohTrigger(RecalcTrigger,Trigger6M)),NA())</f>
        <v>4.4248244758271493E-3</v>
      </c>
      <c r="Q507" s="146">
        <f>IFERROR(_xll.qlIndexFixing(ONIndex1Y,I507,TRUE,_xll.ohTrigger(RecalcTrigger,Trigger1Y)),NA())</f>
        <v>5.1890382794261836E-3</v>
      </c>
    </row>
    <row r="508" spans="2:17" x14ac:dyDescent="0.2">
      <c r="B508" s="39" t="s">
        <v>17</v>
      </c>
      <c r="D508" s="42">
        <f>_xll.qlCalendarAdvance(Calendar,$D507,B508,"f",FALSE)</f>
        <v>43284</v>
      </c>
      <c r="E508" s="140">
        <f>_xll.qlInterestRateIndexValueDate(IndexON,D508)</f>
        <v>43284</v>
      </c>
      <c r="F508" s="156">
        <f>IFERROR(_xll.qlIndexFixing(IndexON,D508,TRUE,_xll.ohTrigger(RecalcTrigger,TriggerON)),NA())</f>
        <v>8.5494208625247481E-4</v>
      </c>
      <c r="H508" s="42">
        <f>_xll.qlCalendarAdvance(Calendar,$H507,B508,"f",FALSE)</f>
        <v>43284</v>
      </c>
      <c r="I508" s="140">
        <f>_xll.qlInterestRateIndexValueDate(Index1M,$H508)</f>
        <v>43284</v>
      </c>
      <c r="J508" s="145">
        <f>IFERROR(_xll.qlIndexFixing(Index1M,$H508,TRUE,_xll.ohTrigger(RecalcTrigger,Trigger1M)),NA())</f>
        <v>1.9528066557048243E-3</v>
      </c>
      <c r="K508" s="44">
        <f>IFERROR(_xll.qlIndexFixing(Index3M,H508,TRUE,_xll.ohTrigger(RecalcTrigger,Trigger3M)),NA())</f>
        <v>2.6927765247953066E-3</v>
      </c>
      <c r="L508" s="44">
        <f>IFERROR(_xll.qlIndexFixing(Index6M,$H508,TRUE,_xll.ohTrigger(RecalcTrigger,Trigger6M)),NA())</f>
        <v>4.5498797216909186E-3</v>
      </c>
      <c r="M508" s="146">
        <f>IFERROR(_xll.qlIndexFixing(Index1Y,$H508,TRUE,_xll.ohTrigger(RecalcTrigger,Trigger1Y)),NA())</f>
        <v>4.9685659428710949E-3</v>
      </c>
      <c r="N508" s="145">
        <f>IFERROR(_xll.qlIndexFixing(ONIndex1M,I508,TRUE,_xll.ohTrigger(RecalcTrigger,Trigger1M)),NA())</f>
        <v>1.9305345719444755E-3</v>
      </c>
      <c r="O508" s="44">
        <f>IFERROR(_xll.qlIndexFixing(ONIndex3M,I508,TRUE,_xll.ohTrigger(RecalcTrigger,Trigger3M)),NA())</f>
        <v>2.5530926683692279E-3</v>
      </c>
      <c r="P508" s="44">
        <f>IFERROR(_xll.qlIndexFixing(ONIndex6M,I508,TRUE,_xll.ohTrigger(RecalcTrigger,Trigger6M)),NA())</f>
        <v>4.4256199218128955E-3</v>
      </c>
      <c r="Q508" s="146">
        <f>IFERROR(_xll.qlIndexFixing(ONIndex1Y,I508,TRUE,_xll.ohTrigger(RecalcTrigger,Trigger1Y)),NA())</f>
        <v>5.1810250176553829E-3</v>
      </c>
    </row>
    <row r="509" spans="2:17" x14ac:dyDescent="0.2">
      <c r="B509" s="39" t="s">
        <v>17</v>
      </c>
      <c r="D509" s="42">
        <f>_xll.qlCalendarAdvance(Calendar,$D508,B509,"f",FALSE)</f>
        <v>43285</v>
      </c>
      <c r="E509" s="140">
        <f>_xll.qlInterestRateIndexValueDate(IndexON,D509)</f>
        <v>43285</v>
      </c>
      <c r="F509" s="156">
        <f>IFERROR(_xll.qlIndexFixing(IndexON,D509,TRUE,_xll.ohTrigger(RecalcTrigger,TriggerON)),NA())</f>
        <v>8.559826371823398E-4</v>
      </c>
      <c r="H509" s="42">
        <f>_xll.qlCalendarAdvance(Calendar,$H508,B509,"f",FALSE)</f>
        <v>43285</v>
      </c>
      <c r="I509" s="140">
        <f>_xll.qlInterestRateIndexValueDate(Index1M,$H509)</f>
        <v>43285</v>
      </c>
      <c r="J509" s="145">
        <f>IFERROR(_xll.qlIndexFixing(Index1M,$H509,TRUE,_xll.ohTrigger(RecalcTrigger,Trigger1M)),NA())</f>
        <v>1.9559200752868509E-3</v>
      </c>
      <c r="K509" s="44">
        <f>IFERROR(_xll.qlIndexFixing(Index3M,H509,TRUE,_xll.ohTrigger(RecalcTrigger,Trigger3M)),NA())</f>
        <v>2.6975938843891976E-3</v>
      </c>
      <c r="L509" s="44">
        <f>IFERROR(_xll.qlIndexFixing(Index6M,$H509,TRUE,_xll.ohTrigger(RecalcTrigger,Trigger6M)),NA())</f>
        <v>4.5514851883335728E-3</v>
      </c>
      <c r="M509" s="146">
        <f>IFERROR(_xll.qlIndexFixing(Index1Y,$H509,TRUE,_xll.ohTrigger(RecalcTrigger,Trigger1Y)),NA())</f>
        <v>4.9705054334230336E-3</v>
      </c>
      <c r="N509" s="145">
        <f>IFERROR(_xll.qlIndexFixing(ONIndex1M,I509,TRUE,_xll.ohTrigger(RecalcTrigger,Trigger1M)),NA())</f>
        <v>1.9319277637519505E-3</v>
      </c>
      <c r="O509" s="44">
        <f>IFERROR(_xll.qlIndexFixing(ONIndex3M,I509,TRUE,_xll.ohTrigger(RecalcTrigger,Trigger3M)),NA())</f>
        <v>2.5524871775217672E-3</v>
      </c>
      <c r="P509" s="44">
        <f>IFERROR(_xll.qlIndexFixing(ONIndex6M,I509,TRUE,_xll.ohTrigger(RecalcTrigger,Trigger6M)),NA())</f>
        <v>4.4263770786179268E-3</v>
      </c>
      <c r="Q509" s="146">
        <f>IFERROR(_xll.qlIndexFixing(ONIndex1Y,I509,TRUE,_xll.ohTrigger(RecalcTrigger,Trigger1Y)),NA())</f>
        <v>5.1732896173850573E-3</v>
      </c>
    </row>
    <row r="510" spans="2:17" x14ac:dyDescent="0.2">
      <c r="B510" s="39" t="s">
        <v>17</v>
      </c>
      <c r="D510" s="42">
        <f>_xll.qlCalendarAdvance(Calendar,$D509,B510,"f",FALSE)</f>
        <v>43286</v>
      </c>
      <c r="E510" s="140">
        <f>_xll.qlInterestRateIndexValueDate(IndexON,D510)</f>
        <v>43286</v>
      </c>
      <c r="F510" s="156">
        <f>IFERROR(_xll.qlIndexFixing(IndexON,D510,TRUE,_xll.ohTrigger(RecalcTrigger,TriggerON)),NA())</f>
        <v>8.5702845336488309E-4</v>
      </c>
      <c r="H510" s="42">
        <f>_xll.qlCalendarAdvance(Calendar,$H509,B510,"f",FALSE)</f>
        <v>43286</v>
      </c>
      <c r="I510" s="140">
        <f>_xll.qlInterestRateIndexValueDate(Index1M,$H510)</f>
        <v>43286</v>
      </c>
      <c r="J510" s="145">
        <f>IFERROR(_xll.qlIndexFixing(Index1M,$H510,TRUE,_xll.ohTrigger(RecalcTrigger,Trigger1M)),NA())</f>
        <v>1.9566594785182592E-3</v>
      </c>
      <c r="K510" s="44">
        <f>IFERROR(_xll.qlIndexFixing(Index3M,H510,TRUE,_xll.ohTrigger(RecalcTrigger,Trigger3M)),NA())</f>
        <v>2.7025114805722741E-3</v>
      </c>
      <c r="L510" s="44">
        <f>IFERROR(_xll.qlIndexFixing(Index6M,$H510,TRUE,_xll.ohTrigger(RecalcTrigger,Trigger6M)),NA())</f>
        <v>4.555083087572789E-3</v>
      </c>
      <c r="M510" s="146">
        <f>IFERROR(_xll.qlIndexFixing(Index1Y,$H510,TRUE,_xll.ohTrigger(RecalcTrigger,Trigger1Y)),NA())</f>
        <v>4.9724976755660677E-3</v>
      </c>
      <c r="N510" s="145">
        <f>IFERROR(_xll.qlIndexFixing(ONIndex1M,I510,TRUE,_xll.ohTrigger(RecalcTrigger,Trigger1M)),NA())</f>
        <v>1.9333240058172496E-3</v>
      </c>
      <c r="O510" s="44">
        <f>IFERROR(_xll.qlIndexFixing(ONIndex3M,I510,TRUE,_xll.ohTrigger(RecalcTrigger,Trigger3M)),NA())</f>
        <v>2.5520039639537195E-3</v>
      </c>
      <c r="P510" s="44">
        <f>IFERROR(_xll.qlIndexFixing(ONIndex6M,I510,TRUE,_xll.ohTrigger(RecalcTrigger,Trigger6M)),NA())</f>
        <v>4.4271039530474621E-3</v>
      </c>
      <c r="Q510" s="146">
        <f>IFERROR(_xll.qlIndexFixing(ONIndex1Y,I510,TRUE,_xll.ohTrigger(RecalcTrigger,Trigger1Y)),NA())</f>
        <v>5.1657944132477152E-3</v>
      </c>
    </row>
    <row r="511" spans="2:17" x14ac:dyDescent="0.2">
      <c r="B511" s="39" t="s">
        <v>17</v>
      </c>
      <c r="D511" s="42">
        <f>_xll.qlCalendarAdvance(Calendar,$D510,B511,"f",FALSE)</f>
        <v>43287</v>
      </c>
      <c r="E511" s="140">
        <f>_xll.qlInterestRateIndexValueDate(IndexON,D511)</f>
        <v>43287</v>
      </c>
      <c r="F511" s="156">
        <f>IFERROR(_xll.qlIndexFixing(IndexON,D511,TRUE,_xll.ohTrigger(RecalcTrigger,TriggerON)),NA())</f>
        <v>8.5914829866973197E-4</v>
      </c>
      <c r="H511" s="42">
        <f>_xll.qlCalendarAdvance(Calendar,$H510,B511,"f",FALSE)</f>
        <v>43287</v>
      </c>
      <c r="I511" s="140">
        <f>_xll.qlInterestRateIndexValueDate(Index1M,$H511)</f>
        <v>43287</v>
      </c>
      <c r="J511" s="145">
        <f>IFERROR(_xll.qlIndexFixing(Index1M,$H511,TRUE,_xll.ohTrigger(RecalcTrigger,Trigger1M)),NA())</f>
        <v>1.9574018677808742E-3</v>
      </c>
      <c r="K511" s="44">
        <f>IFERROR(_xll.qlIndexFixing(Index3M,H511,TRUE,_xll.ohTrigger(RecalcTrigger,Trigger3M)),NA())</f>
        <v>2.7143484103895545E-3</v>
      </c>
      <c r="L511" s="44">
        <f>IFERROR(_xll.qlIndexFixing(Index6M,$H511,TRUE,_xll.ohTrigger(RecalcTrigger,Trigger6M)),NA())</f>
        <v>4.5557196101183375E-3</v>
      </c>
      <c r="M511" s="146">
        <f>IFERROR(_xll.qlIndexFixing(Index1Y,$H511,TRUE,_xll.ohTrigger(RecalcTrigger,Trigger1Y)),NA())</f>
        <v>4.9798852921419372E-3</v>
      </c>
      <c r="N511" s="145">
        <f>IFERROR(_xll.qlIndexFixing(ONIndex1M,I511,TRUE,_xll.ohTrigger(RecalcTrigger,Trigger1M)),NA())</f>
        <v>1.9361546450239837E-3</v>
      </c>
      <c r="O511" s="44">
        <f>IFERROR(_xll.qlIndexFixing(ONIndex3M,I511,TRUE,_xll.ohTrigger(RecalcTrigger,Trigger3M)),NA())</f>
        <v>2.5514629631447536E-3</v>
      </c>
      <c r="P511" s="44">
        <f>IFERROR(_xll.qlIndexFixing(ONIndex6M,I511,TRUE,_xll.ohTrigger(RecalcTrigger,Trigger6M)),NA())</f>
        <v>4.4286279302918619E-3</v>
      </c>
      <c r="Q511" s="146">
        <f>IFERROR(_xll.qlIndexFixing(ONIndex1Y,I511,TRUE,_xll.ohTrigger(RecalcTrigger,Trigger1Y)),NA())</f>
        <v>5.1511249254709854E-3</v>
      </c>
    </row>
    <row r="512" spans="2:17" x14ac:dyDescent="0.2">
      <c r="B512" s="39" t="s">
        <v>17</v>
      </c>
      <c r="D512" s="42">
        <f>_xll.qlCalendarAdvance(Calendar,$D511,B512,"f",FALSE)</f>
        <v>43290</v>
      </c>
      <c r="E512" s="140">
        <f>_xll.qlInterestRateIndexValueDate(IndexON,D512)</f>
        <v>43290</v>
      </c>
      <c r="F512" s="156">
        <f>IFERROR(_xll.qlIndexFixing(IndexON,D512,TRUE,_xll.ohTrigger(RecalcTrigger,TriggerON)),NA())</f>
        <v>8.612914682026851E-4</v>
      </c>
      <c r="H512" s="42">
        <f>_xll.qlCalendarAdvance(Calendar,$H511,B512,"f",FALSE)</f>
        <v>43290</v>
      </c>
      <c r="I512" s="140">
        <f>_xll.qlInterestRateIndexValueDate(Index1M,$H512)</f>
        <v>43290</v>
      </c>
      <c r="J512" s="145">
        <f>IFERROR(_xll.qlIndexFixing(Index1M,$H512,TRUE,_xll.ohTrigger(RecalcTrigger,Trigger1M)),NA())</f>
        <v>1.9620785949486259E-3</v>
      </c>
      <c r="K512" s="44">
        <f>IFERROR(_xll.qlIndexFixing(Index3M,H512,TRUE,_xll.ohTrigger(RecalcTrigger,Trigger3M)),NA())</f>
        <v>2.7231526257016489E-3</v>
      </c>
      <c r="L512" s="44">
        <f>IFERROR(_xll.qlIndexFixing(Index6M,$H512,TRUE,_xll.ohTrigger(RecalcTrigger,Trigger6M)),NA())</f>
        <v>4.5596576863510142E-3</v>
      </c>
      <c r="M512" s="146">
        <f>IFERROR(_xll.qlIndexFixing(Index1Y,$H512,TRUE,_xll.ohTrigger(RecalcTrigger,Trigger1Y)),NA())</f>
        <v>4.9809860353848823E-3</v>
      </c>
      <c r="N512" s="145">
        <f>IFERROR(_xll.qlIndexFixing(ONIndex1M,I512,TRUE,_xll.ohTrigger(RecalcTrigger,Trigger1M)),NA())</f>
        <v>1.9389950444181903E-3</v>
      </c>
      <c r="O512" s="44">
        <f>IFERROR(_xll.qlIndexFixing(ONIndex3M,I512,TRUE,_xll.ohTrigger(RecalcTrigger,Trigger3M)),NA())</f>
        <v>2.5512938828808895E-3</v>
      </c>
      <c r="P512" s="44">
        <f>IFERROR(_xll.qlIndexFixing(ONIndex6M,I512,TRUE,_xll.ohTrigger(RecalcTrigger,Trigger6M)),NA())</f>
        <v>4.4300769522886974E-3</v>
      </c>
      <c r="Q512" s="146">
        <f>IFERROR(_xll.qlIndexFixing(ONIndex1Y,I512,TRUE,_xll.ohTrigger(RecalcTrigger,Trigger1Y)),NA())</f>
        <v>5.1364829442346327E-3</v>
      </c>
    </row>
    <row r="513" spans="2:17" x14ac:dyDescent="0.2">
      <c r="B513" s="39" t="s">
        <v>17</v>
      </c>
      <c r="D513" s="42">
        <f>_xll.qlCalendarAdvance(Calendar,$D512,B513,"f",FALSE)</f>
        <v>43291</v>
      </c>
      <c r="E513" s="140">
        <f>_xll.qlInterestRateIndexValueDate(IndexON,D513)</f>
        <v>43291</v>
      </c>
      <c r="F513" s="156">
        <f>IFERROR(_xll.qlIndexFixing(IndexON,D513,TRUE,_xll.ohTrigger(RecalcTrigger,TriggerON)),NA())</f>
        <v>8.6237774852393478E-4</v>
      </c>
      <c r="H513" s="42">
        <f>_xll.qlCalendarAdvance(Calendar,$H512,B513,"f",FALSE)</f>
        <v>43291</v>
      </c>
      <c r="I513" s="140">
        <f>_xll.qlInterestRateIndexValueDate(Index1M,$H513)</f>
        <v>43291</v>
      </c>
      <c r="J513" s="145">
        <f>IFERROR(_xll.qlIndexFixing(Index1M,$H513,TRUE,_xll.ohTrigger(RecalcTrigger,Trigger1M)),NA())</f>
        <v>1.963655687771198E-3</v>
      </c>
      <c r="K513" s="44">
        <f>IFERROR(_xll.qlIndexFixing(Index3M,H513,TRUE,_xll.ohTrigger(RecalcTrigger,Trigger3M)),NA())</f>
        <v>2.7285477006989906E-3</v>
      </c>
      <c r="L513" s="44">
        <f>IFERROR(_xll.qlIndexFixing(Index6M,$H513,TRUE,_xll.ohTrigger(RecalcTrigger,Trigger6M)),NA())</f>
        <v>4.5613215069483558E-3</v>
      </c>
      <c r="M513" s="146">
        <f>IFERROR(_xll.qlIndexFixing(Index1Y,$H513,TRUE,_xll.ohTrigger(RecalcTrigger,Trigger1Y)),NA())</f>
        <v>4.983236818230985E-3</v>
      </c>
      <c r="N513" s="145">
        <f>IFERROR(_xll.qlIndexFixing(ONIndex1M,I513,TRUE,_xll.ohTrigger(RecalcTrigger,Trigger1M)),NA())</f>
        <v>1.9404355295671305E-3</v>
      </c>
      <c r="O513" s="44">
        <f>IFERROR(_xll.qlIndexFixing(ONIndex3M,I513,TRUE,_xll.ohTrigger(RecalcTrigger,Trigger3M)),NA())</f>
        <v>2.5514220560340917E-3</v>
      </c>
      <c r="P513" s="44">
        <f>IFERROR(_xll.qlIndexFixing(ONIndex6M,I513,TRUE,_xll.ohTrigger(RecalcTrigger,Trigger6M)),NA())</f>
        <v>4.430844584406568E-3</v>
      </c>
      <c r="Q513" s="146">
        <f>IFERROR(_xll.qlIndexFixing(ONIndex1Y,I513,TRUE,_xll.ohTrigger(RecalcTrigger,Trigger1Y)),NA())</f>
        <v>5.1292847484574189E-3</v>
      </c>
    </row>
    <row r="514" spans="2:17" x14ac:dyDescent="0.2">
      <c r="B514" s="39" t="s">
        <v>17</v>
      </c>
      <c r="D514" s="42">
        <f>_xll.qlCalendarAdvance(Calendar,$D513,B514,"f",FALSE)</f>
        <v>43292</v>
      </c>
      <c r="E514" s="140">
        <f>_xll.qlInterestRateIndexValueDate(IndexON,D514)</f>
        <v>43292</v>
      </c>
      <c r="F514" s="156">
        <f>IFERROR(_xll.qlIndexFixing(IndexON,D514,TRUE,_xll.ohTrigger(RecalcTrigger,TriggerON)),NA())</f>
        <v>8.6347223940075324E-4</v>
      </c>
      <c r="H514" s="42">
        <f>_xll.qlCalendarAdvance(Calendar,$H513,B514,"f",FALSE)</f>
        <v>43292</v>
      </c>
      <c r="I514" s="140">
        <f>_xll.qlInterestRateIndexValueDate(Index1M,$H514)</f>
        <v>43292</v>
      </c>
      <c r="J514" s="145">
        <f>IFERROR(_xll.qlIndexFixing(Index1M,$H514,TRUE,_xll.ohTrigger(RecalcTrigger,Trigger1M)),NA())</f>
        <v>1.9668962365127613E-3</v>
      </c>
      <c r="K514" s="44">
        <f>IFERROR(_xll.qlIndexFixing(Index3M,H514,TRUE,_xll.ohTrigger(RecalcTrigger,Trigger3M)),NA())</f>
        <v>2.7340335306229855E-3</v>
      </c>
      <c r="L514" s="44">
        <f>IFERROR(_xll.qlIndexFixing(Index6M,$H514,TRUE,_xll.ohTrigger(RecalcTrigger,Trigger6M)),NA())</f>
        <v>4.5629951041752884E-3</v>
      </c>
      <c r="M514" s="146">
        <f>IFERROR(_xll.qlIndexFixing(Index1Y,$H514,TRUE,_xll.ohTrigger(RecalcTrigger,Trigger1Y)),NA())</f>
        <v>4.9855386432466897E-3</v>
      </c>
      <c r="N514" s="145">
        <f>IFERROR(_xll.qlIndexFixing(ONIndex1M,I514,TRUE,_xll.ohTrigger(RecalcTrigger,Trigger1M)),NA())</f>
        <v>1.9418851049479713E-3</v>
      </c>
      <c r="O514" s="44">
        <f>IFERROR(_xll.qlIndexFixing(ONIndex3M,I514,TRUE,_xll.ohTrigger(RecalcTrigger,Trigger3M)),NA())</f>
        <v>2.5516725064667067E-3</v>
      </c>
      <c r="P514" s="44">
        <f>IFERROR(_xll.qlIndexFixing(ONIndex6M,I514,TRUE,_xll.ohTrigger(RecalcTrigger,Trigger6M)),NA())</f>
        <v>4.4316219693907311E-3</v>
      </c>
      <c r="Q514" s="146">
        <f>IFERROR(_xll.qlIndexFixing(ONIndex1Y,I514,TRUE,_xll.ohTrigger(RecalcTrigger,Trigger1Y)),NA())</f>
        <v>5.1221384212463139E-3</v>
      </c>
    </row>
    <row r="515" spans="2:17" x14ac:dyDescent="0.2">
      <c r="B515" s="39" t="s">
        <v>17</v>
      </c>
      <c r="D515" s="42">
        <f>_xll.qlCalendarAdvance(Calendar,$D514,B515,"f",FALSE)</f>
        <v>43293</v>
      </c>
      <c r="E515" s="140">
        <f>_xll.qlInterestRateIndexValueDate(IndexON,D515)</f>
        <v>43293</v>
      </c>
      <c r="F515" s="156">
        <f>IFERROR(_xll.qlIndexFixing(IndexON,D515,TRUE,_xll.ohTrigger(RecalcTrigger,TriggerON)),NA())</f>
        <v>8.645749410762793E-4</v>
      </c>
      <c r="H515" s="42">
        <f>_xll.qlCalendarAdvance(Calendar,$H514,B515,"f",FALSE)</f>
        <v>43293</v>
      </c>
      <c r="I515" s="140">
        <f>_xll.qlInterestRateIndexValueDate(Index1M,$H515)</f>
        <v>43293</v>
      </c>
      <c r="J515" s="145">
        <f>IFERROR(_xll.qlIndexFixing(Index1M,$H515,TRUE,_xll.ohTrigger(RecalcTrigger,Trigger1M)),NA())</f>
        <v>1.9676673659249286E-3</v>
      </c>
      <c r="K515" s="44">
        <f>IFERROR(_xll.qlIndexFixing(Index3M,H515,TRUE,_xll.ohTrigger(RecalcTrigger,Trigger3M)),NA())</f>
        <v>2.7396085351900851E-3</v>
      </c>
      <c r="L515" s="44">
        <f>IFERROR(_xll.qlIndexFixing(Index6M,$H515,TRUE,_xll.ohTrigger(RecalcTrigger,Trigger6M)),NA())</f>
        <v>4.5667301245971726E-3</v>
      </c>
      <c r="M515" s="146">
        <f>IFERROR(_xll.qlIndexFixing(Index1Y,$H515,TRUE,_xll.ohTrigger(RecalcTrigger,Trigger1Y)),NA())</f>
        <v>4.9878912929484098E-3</v>
      </c>
      <c r="N515" s="145">
        <f>IFERROR(_xll.qlIndexFixing(ONIndex1M,I515,TRUE,_xll.ohTrigger(RecalcTrigger,Trigger1M)),NA())</f>
        <v>1.9433437705607126E-3</v>
      </c>
      <c r="O515" s="44">
        <f>IFERROR(_xll.qlIndexFixing(ONIndex3M,I515,TRUE,_xll.ohTrigger(RecalcTrigger,Trigger3M)),NA())</f>
        <v>2.5520452341787347E-3</v>
      </c>
      <c r="P515" s="44">
        <f>IFERROR(_xll.qlIndexFixing(ONIndex6M,I515,TRUE,_xll.ohTrigger(RecalcTrigger,Trigger6M)),NA())</f>
        <v>4.4324091073222327E-3</v>
      </c>
      <c r="Q515" s="146">
        <f>IFERROR(_xll.qlIndexFixing(ONIndex1Y,I515,TRUE,_xll.ohTrigger(RecalcTrigger,Trigger1Y)),NA())</f>
        <v>5.1150439626823641E-3</v>
      </c>
    </row>
    <row r="516" spans="2:17" x14ac:dyDescent="0.2">
      <c r="B516" s="39" t="s">
        <v>17</v>
      </c>
      <c r="D516" s="42">
        <f>_xll.qlCalendarAdvance(Calendar,$D515,B516,"f",FALSE)</f>
        <v>43294</v>
      </c>
      <c r="E516" s="140">
        <f>_xll.qlInterestRateIndexValueDate(IndexON,D516)</f>
        <v>43294</v>
      </c>
      <c r="F516" s="156">
        <f>IFERROR(_xll.qlIndexFixing(IndexON,D516,TRUE,_xll.ohTrigger(RecalcTrigger,TriggerON)),NA())</f>
        <v>8.6680977154844174E-4</v>
      </c>
      <c r="H516" s="42">
        <f>_xll.qlCalendarAdvance(Calendar,$H515,B516,"f",FALSE)</f>
        <v>43294</v>
      </c>
      <c r="I516" s="140">
        <f>_xll.qlInterestRateIndexValueDate(Index1M,$H516)</f>
        <v>43294</v>
      </c>
      <c r="J516" s="145">
        <f>IFERROR(_xll.qlIndexFixing(Index1M,$H516,TRUE,_xll.ohTrigger(RecalcTrigger,Trigger1M)),NA())</f>
        <v>1.9684415175990101E-3</v>
      </c>
      <c r="K516" s="44">
        <f>IFERROR(_xll.qlIndexFixing(Index3M,H516,TRUE,_xll.ohTrigger(RecalcTrigger,Trigger3M)),NA())</f>
        <v>2.7525502181009534E-3</v>
      </c>
      <c r="L516" s="44">
        <f>IFERROR(_xll.qlIndexFixing(Index6M,$H516,TRUE,_xll.ohTrigger(RecalcTrigger,Trigger6M)),NA())</f>
        <v>4.5674007195240611E-3</v>
      </c>
      <c r="M516" s="146">
        <f>IFERROR(_xll.qlIndexFixing(Index1Y,$H516,TRUE,_xll.ohTrigger(RecalcTrigger,Trigger1Y)),NA())</f>
        <v>4.9959865558139574E-3</v>
      </c>
      <c r="N516" s="145">
        <f>IFERROR(_xll.qlIndexFixing(ONIndex1M,I516,TRUE,_xll.ohTrigger(RecalcTrigger,Trigger1M)),NA())</f>
        <v>1.9463017807785923E-3</v>
      </c>
      <c r="O516" s="44">
        <f>IFERROR(_xll.qlIndexFixing(ONIndex3M,I516,TRUE,_xll.ohTrigger(RecalcTrigger,Trigger3M)),NA())</f>
        <v>2.5532161406760516E-3</v>
      </c>
      <c r="P516" s="44">
        <f>IFERROR(_xll.qlIndexFixing(ONIndex6M,I516,TRUE,_xll.ohTrigger(RecalcTrigger,Trigger6M)),NA())</f>
        <v>4.434069757583611E-3</v>
      </c>
      <c r="Q516" s="146">
        <f>IFERROR(_xll.qlIndexFixing(ONIndex1Y,I516,TRUE,_xll.ohTrigger(RecalcTrigger,Trigger1Y)),NA())</f>
        <v>5.1010992299208953E-3</v>
      </c>
    </row>
    <row r="517" spans="2:17" x14ac:dyDescent="0.2">
      <c r="B517" s="39" t="s">
        <v>17</v>
      </c>
      <c r="D517" s="42">
        <f>_xll.qlCalendarAdvance(Calendar,$D516,B517,"f",FALSE)</f>
        <v>43297</v>
      </c>
      <c r="E517" s="140">
        <f>_xll.qlInterestRateIndexValueDate(IndexON,D517)</f>
        <v>43297</v>
      </c>
      <c r="F517" s="156">
        <f>IFERROR(_xll.qlIndexFixing(IndexON,D517,TRUE,_xll.ohTrigger(RecalcTrigger,TriggerON)),NA())</f>
        <v>8.690678538203489E-4</v>
      </c>
      <c r="H517" s="42">
        <f>_xll.qlCalendarAdvance(Calendar,$H516,B517,"f",FALSE)</f>
        <v>43297</v>
      </c>
      <c r="I517" s="140">
        <f>_xll.qlInterestRateIndexValueDate(Index1M,$H517)</f>
        <v>43297</v>
      </c>
      <c r="J517" s="145">
        <f>IFERROR(_xll.qlIndexFixing(Index1M,$H517,TRUE,_xll.ohTrigger(RecalcTrigger,Trigger1M)),NA())</f>
        <v>1.973309174538862E-3</v>
      </c>
      <c r="K517" s="44">
        <f>IFERROR(_xll.qlIndexFixing(Index3M,H517,TRUE,_xll.ohTrigger(RecalcTrigger,Trigger3M)),NA())</f>
        <v>2.7627686941163608E-3</v>
      </c>
      <c r="L517" s="44">
        <f>IFERROR(_xll.qlIndexFixing(Index6M,$H517,TRUE,_xll.ohTrigger(RecalcTrigger,Trigger6M)),NA())</f>
        <v>4.5715097406180075E-3</v>
      </c>
      <c r="M517" s="146">
        <f>IFERROR(_xll.qlIndexFixing(Index1Y,$H517,TRUE,_xll.ohTrigger(RecalcTrigger,Trigger1Y)),NA())</f>
        <v>4.9978057891486571E-3</v>
      </c>
      <c r="N517" s="145">
        <f>IFERROR(_xll.qlIndexFixing(ONIndex1M,I517,TRUE,_xll.ohTrigger(RecalcTrigger,Trigger1M)),NA())</f>
        <v>1.9492693351685908E-3</v>
      </c>
      <c r="O517" s="44">
        <f>IFERROR(_xll.qlIndexFixing(ONIndex3M,I517,TRUE,_xll.ohTrigger(RecalcTrigger,Trigger3M)),NA())</f>
        <v>2.5547589187124853E-3</v>
      </c>
      <c r="P517" s="44">
        <f>IFERROR(_xll.qlIndexFixing(ONIndex6M,I517,TRUE,_xll.ohTrigger(RecalcTrigger,Trigger6M)),NA())</f>
        <v>4.435655188359533E-3</v>
      </c>
      <c r="Q517" s="146">
        <f>IFERROR(_xll.qlIndexFixing(ONIndex1Y,I517,TRUE,_xll.ohTrigger(RecalcTrigger,Trigger1Y)),NA())</f>
        <v>5.0871848138445142E-3</v>
      </c>
    </row>
    <row r="518" spans="2:17" x14ac:dyDescent="0.2">
      <c r="B518" s="39" t="s">
        <v>17</v>
      </c>
      <c r="D518" s="42">
        <f>_xll.qlCalendarAdvance(Calendar,$D517,B518,"f",FALSE)</f>
        <v>43298</v>
      </c>
      <c r="E518" s="140">
        <f>_xll.qlInterestRateIndexValueDate(IndexON,D518)</f>
        <v>43298</v>
      </c>
      <c r="F518" s="156">
        <f>IFERROR(_xll.qlIndexFixing(IndexON,D518,TRUE,_xll.ohTrigger(RecalcTrigger,TriggerON)),NA())</f>
        <v>8.7021160859790392E-4</v>
      </c>
      <c r="H518" s="42">
        <f>_xll.qlCalendarAdvance(Calendar,$H517,B518,"f",FALSE)</f>
        <v>43298</v>
      </c>
      <c r="I518" s="140">
        <f>_xll.qlInterestRateIndexValueDate(Index1M,$H518)</f>
        <v>43298</v>
      </c>
      <c r="J518" s="145">
        <f>IFERROR(_xll.qlIndexFixing(Index1M,$H518,TRUE,_xll.ohTrigger(RecalcTrigger,Trigger1M)),NA())</f>
        <v>1.9749499106710886E-3</v>
      </c>
      <c r="K518" s="44">
        <f>IFERROR(_xll.qlIndexFixing(Index3M,H518,TRUE,_xll.ohTrigger(RecalcTrigger,Trigger3M)),NA())</f>
        <v>2.7687658675365125E-3</v>
      </c>
      <c r="L518" s="44">
        <f>IFERROR(_xll.qlIndexFixing(Index6M,$H518,TRUE,_xll.ohTrigger(RecalcTrigger,Trigger6M)),NA())</f>
        <v>4.5732419981439976E-3</v>
      </c>
      <c r="M518" s="146">
        <f>IFERROR(_xll.qlIndexFixing(Index1Y,$H518,TRUE,_xll.ohTrigger(RecalcTrigger,Trigger1Y)),NA())</f>
        <v>5.0004093002273819E-3</v>
      </c>
      <c r="N518" s="145">
        <f>IFERROR(_xll.qlIndexFixing(ONIndex1M,I518,TRUE,_xll.ohTrigger(RecalcTrigger,Trigger1M)),NA())</f>
        <v>1.9507734518597886E-3</v>
      </c>
      <c r="O518" s="44">
        <f>IFERROR(_xll.qlIndexFixing(ONIndex3M,I518,TRUE,_xll.ohTrigger(RecalcTrigger,Trigger3M)),NA())</f>
        <v>2.5557430331457631E-3</v>
      </c>
      <c r="P518" s="44">
        <f>IFERROR(_xll.qlIndexFixing(ONIndex6M,I518,TRUE,_xll.ohTrigger(RecalcTrigger,Trigger6M)),NA())</f>
        <v>4.4364910909466815E-3</v>
      </c>
      <c r="Q518" s="146">
        <f>IFERROR(_xll.qlIndexFixing(ONIndex1Y,I518,TRUE,_xll.ohTrigger(RecalcTrigger,Trigger1Y)),NA())</f>
        <v>5.0803496980300622E-3</v>
      </c>
    </row>
    <row r="519" spans="2:17" x14ac:dyDescent="0.2">
      <c r="B519" s="39" t="s">
        <v>17</v>
      </c>
      <c r="D519" s="42">
        <f>_xll.qlCalendarAdvance(Calendar,$D518,B519,"f",FALSE)</f>
        <v>43299</v>
      </c>
      <c r="E519" s="140">
        <f>_xll.qlInterestRateIndexValueDate(IndexON,D519)</f>
        <v>43299</v>
      </c>
      <c r="F519" s="156">
        <f>IFERROR(_xll.qlIndexFixing(IndexON,D519,TRUE,_xll.ohTrigger(RecalcTrigger,TriggerON)),NA())</f>
        <v>8.7136357409312026E-4</v>
      </c>
      <c r="H519" s="42">
        <f>_xll.qlCalendarAdvance(Calendar,$H518,B519,"f",FALSE)</f>
        <v>43299</v>
      </c>
      <c r="I519" s="140">
        <f>_xll.qlInterestRateIndexValueDate(Index1M,$H519)</f>
        <v>43299</v>
      </c>
      <c r="J519" s="145">
        <f>IFERROR(_xll.qlIndexFixing(Index1M,$H519,TRUE,_xll.ohTrigger(RecalcTrigger,Trigger1M)),NA())</f>
        <v>1.9783178695985436E-3</v>
      </c>
      <c r="K519" s="44">
        <f>IFERROR(_xll.qlIndexFixing(Index3M,H519,TRUE,_xll.ohTrigger(RecalcTrigger,Trigger3M)),NA())</f>
        <v>2.7748427338280001E-3</v>
      </c>
      <c r="L519" s="44">
        <f>IFERROR(_xll.qlIndexFixing(Index6M,$H519,TRUE,_xll.ohTrigger(RecalcTrigger,Trigger6M)),NA())</f>
        <v>4.5749840324757658E-3</v>
      </c>
      <c r="M519" s="146">
        <f>IFERROR(_xll.qlIndexFixing(Index1Y,$H519,TRUE,_xll.ohTrigger(RecalcTrigger,Trigger1Y)),NA())</f>
        <v>5.0030623312082856E-3</v>
      </c>
      <c r="N519" s="145">
        <f>IFERROR(_xll.qlIndexFixing(ONIndex1M,I519,TRUE,_xll.ohTrigger(RecalcTrigger,Trigger1M)),NA())</f>
        <v>1.9522866587828869E-3</v>
      </c>
      <c r="O519" s="44">
        <f>IFERROR(_xll.qlIndexFixing(ONIndex3M,I519,TRUE,_xll.ohTrigger(RecalcTrigger,Trigger3M)),NA())</f>
        <v>2.5568494249395002E-3</v>
      </c>
      <c r="P519" s="44">
        <f>IFERROR(_xll.qlIndexFixing(ONIndex6M,I519,TRUE,_xll.ohTrigger(RecalcTrigger,Trigger6M)),NA())</f>
        <v>4.4373367464811686E-3</v>
      </c>
      <c r="Q519" s="146">
        <f>IFERROR(_xll.qlIndexFixing(ONIndex1Y,I519,TRUE,_xll.ohTrigger(RecalcTrigger,Trigger1Y)),NA())</f>
        <v>5.0735664508627654E-3</v>
      </c>
    </row>
    <row r="520" spans="2:17" x14ac:dyDescent="0.2">
      <c r="B520" s="39" t="s">
        <v>17</v>
      </c>
      <c r="D520" s="42">
        <f>_xll.qlCalendarAdvance(Calendar,$D519,B520,"f",FALSE)</f>
        <v>43300</v>
      </c>
      <c r="E520" s="140">
        <f>_xll.qlInterestRateIndexValueDate(IndexON,D520)</f>
        <v>43300</v>
      </c>
      <c r="F520" s="156">
        <f>IFERROR(_xll.qlIndexFixing(IndexON,D520,TRUE,_xll.ohTrigger(RecalcTrigger,TriggerON)),NA())</f>
        <v>8.7252375022495166E-4</v>
      </c>
      <c r="H520" s="42">
        <f>_xll.qlCalendarAdvance(Calendar,$H519,B520,"f",FALSE)</f>
        <v>43300</v>
      </c>
      <c r="I520" s="140">
        <f>_xll.qlInterestRateIndexValueDate(Index1M,$H520)</f>
        <v>43300</v>
      </c>
      <c r="J520" s="145">
        <f>IFERROR(_xll.qlIndexFixing(Index1M,$H520,TRUE,_xll.ohTrigger(RecalcTrigger,Trigger1M)),NA())</f>
        <v>1.9791207591525473E-3</v>
      </c>
      <c r="K520" s="44">
        <f>IFERROR(_xll.qlIndexFixing(Index3M,H520,TRUE,_xll.ohTrigger(RecalcTrigger,Trigger3M)),NA())</f>
        <v>2.7809977126799657E-3</v>
      </c>
      <c r="L520" s="44">
        <f>IFERROR(_xll.qlIndexFixing(Index6M,$H520,TRUE,_xll.ohTrigger(RecalcTrigger,Trigger6M)),NA())</f>
        <v>4.5788562329555872E-3</v>
      </c>
      <c r="M520" s="146">
        <f>IFERROR(_xll.qlIndexFixing(Index1Y,$H520,TRUE,_xll.ohTrigger(RecalcTrigger,Trigger1Y)),NA())</f>
        <v>5.0057646646455289E-3</v>
      </c>
      <c r="N520" s="145">
        <f>IFERROR(_xll.qlIndexFixing(ONIndex1M,I520,TRUE,_xll.ohTrigger(RecalcTrigger,Trigger1M)),NA())</f>
        <v>1.9538089559378857E-3</v>
      </c>
      <c r="O520" s="44">
        <f>IFERROR(_xll.qlIndexFixing(ONIndex3M,I520,TRUE,_xll.ohTrigger(RecalcTrigger,Trigger3M)),NA())</f>
        <v>2.5580780940936965E-3</v>
      </c>
      <c r="P520" s="44">
        <f>IFERROR(_xll.qlIndexFixing(ONIndex6M,I520,TRUE,_xll.ohTrigger(RecalcTrigger,Trigger6M)),NA())</f>
        <v>4.4381921548009018E-3</v>
      </c>
      <c r="Q520" s="146">
        <f>IFERROR(_xll.qlIndexFixing(ONIndex1Y,I520,TRUE,_xll.ohTrigger(RecalcTrigger,Trigger1Y)),NA())</f>
        <v>5.0668350721805311E-3</v>
      </c>
    </row>
    <row r="521" spans="2:17" x14ac:dyDescent="0.2">
      <c r="B521" s="39" t="s">
        <v>17</v>
      </c>
      <c r="D521" s="42">
        <f>_xll.qlCalendarAdvance(Calendar,$D520,B521,"f",FALSE)</f>
        <v>43301</v>
      </c>
      <c r="E521" s="140">
        <f>_xll.qlInterestRateIndexValueDate(IndexON,D521)</f>
        <v>43301</v>
      </c>
      <c r="F521" s="156">
        <f>IFERROR(_xll.qlIndexFixing(IndexON,D521,TRUE,_xll.ohTrigger(RecalcTrigger,TriggerON)),NA())</f>
        <v>8.7487356813372352E-4</v>
      </c>
      <c r="H521" s="42">
        <f>_xll.qlCalendarAdvance(Calendar,$H520,B521,"f",FALSE)</f>
        <v>43301</v>
      </c>
      <c r="I521" s="140">
        <f>_xll.qlInterestRateIndexValueDate(Index1M,$H521)</f>
        <v>43301</v>
      </c>
      <c r="J521" s="145">
        <f>IFERROR(_xll.qlIndexFixing(Index1M,$H521,TRUE,_xll.ohTrigger(RecalcTrigger,Trigger1M)),NA())</f>
        <v>1.9799266705821141E-3</v>
      </c>
      <c r="K521" s="44">
        <f>IFERROR(_xll.qlIndexFixing(Index3M,H521,TRUE,_xll.ohTrigger(RecalcTrigger,Trigger3M)),NA())</f>
        <v>2.7948530939149599E-3</v>
      </c>
      <c r="L521" s="44">
        <f>IFERROR(_xll.qlIndexFixing(Index6M,$H521,TRUE,_xll.ohTrigger(RecalcTrigger,Trigger6M)),NA())</f>
        <v>4.5795608944712018E-3</v>
      </c>
      <c r="M521" s="146">
        <f>IFERROR(_xll.qlIndexFixing(Index1Y,$H521,TRUE,_xll.ohTrigger(RecalcTrigger,Trigger1Y)),NA())</f>
        <v>5.0145362452669292E-3</v>
      </c>
      <c r="N521" s="145">
        <f>IFERROR(_xll.qlIndexFixing(ONIndex1M,I521,TRUE,_xll.ohTrigger(RecalcTrigger,Trigger1M)),NA())</f>
        <v>1.9568943424079039E-3</v>
      </c>
      <c r="O521" s="44">
        <f>IFERROR(_xll.qlIndexFixing(ONIndex3M,I521,TRUE,_xll.ohTrigger(RecalcTrigger,Trigger3M)),NA())</f>
        <v>2.5609609918612426E-3</v>
      </c>
      <c r="P521" s="44">
        <f>IFERROR(_xll.qlIndexFixing(ONIndex6M,I521,TRUE,_xll.ohTrigger(RecalcTrigger,Trigger6M)),NA())</f>
        <v>4.4399894899120147E-3</v>
      </c>
      <c r="Q521" s="146">
        <f>IFERROR(_xll.qlIndexFixing(ONIndex1Y,I521,TRUE,_xll.ohTrigger(RecalcTrigger,Trigger1Y)),NA())</f>
        <v>5.0536151782361784E-3</v>
      </c>
    </row>
    <row r="522" spans="2:17" x14ac:dyDescent="0.2">
      <c r="B522" s="39" t="s">
        <v>42</v>
      </c>
      <c r="D522" s="42">
        <f>_xll.qlCalendarAdvance(Calendar,$D521,B522,"f",FALSE)</f>
        <v>43308</v>
      </c>
      <c r="E522" s="140">
        <f>_xll.qlInterestRateIndexValueDate(IndexON,D522)</f>
        <v>43308</v>
      </c>
      <c r="F522" s="156">
        <f>IFERROR(_xll.qlIndexFixing(IndexON,D522,TRUE,_xll.ohTrigger(RecalcTrigger,TriggerON)),NA())</f>
        <v>8.833396885066237E-4</v>
      </c>
      <c r="H522" s="42">
        <f>_xll.qlCalendarAdvance(Calendar,$H521,B522,"f",FALSE)</f>
        <v>43308</v>
      </c>
      <c r="I522" s="140">
        <f>_xll.qlInterestRateIndexValueDate(Index1M,$H522)</f>
        <v>43308</v>
      </c>
      <c r="J522" s="145">
        <f>IFERROR(_xll.qlIndexFixing(Index1M,$H522,TRUE,_xll.ohTrigger(RecalcTrigger,Trigger1M)),NA())</f>
        <v>1.9927558704621942E-3</v>
      </c>
      <c r="K522" s="44">
        <f>IFERROR(_xll.qlIndexFixing(Index3M,H522,TRUE,_xll.ohTrigger(RecalcTrigger,Trigger3M)),NA())</f>
        <v>2.8407265191272403E-3</v>
      </c>
      <c r="L522" s="44">
        <f>IFERROR(_xll.qlIndexFixing(Index6M,$H522,TRUE,_xll.ohTrigger(RecalcTrigger,Trigger6M)),NA())</f>
        <v>4.5922001437973085E-3</v>
      </c>
      <c r="M522" s="146">
        <f>IFERROR(_xll.qlIndexFixing(Index1Y,$H522,TRUE,_xll.ohTrigger(RecalcTrigger,Trigger1Y)),NA())</f>
        <v>5.0354601813643986E-3</v>
      </c>
      <c r="N522" s="145">
        <f>IFERROR(_xll.qlIndexFixing(ONIndex1M,I522,TRUE,_xll.ohTrigger(RecalcTrigger,Trigger1M)),NA())</f>
        <v>1.9679323301280416E-3</v>
      </c>
      <c r="O522" s="44">
        <f>IFERROR(_xll.qlIndexFixing(ONIndex3M,I522,TRUE,_xll.ohTrigger(RecalcTrigger,Trigger3M)),NA())</f>
        <v>2.5746975178349749E-3</v>
      </c>
      <c r="P522" s="44">
        <f>IFERROR(_xll.qlIndexFixing(ONIndex6M,I522,TRUE,_xll.ohTrigger(RecalcTrigger,Trigger6M)),NA())</f>
        <v>4.446387127358121E-3</v>
      </c>
      <c r="Q522" s="146">
        <f>IFERROR(_xll.qlIndexFixing(ONIndex1Y,I522,TRUE,_xll.ohTrigger(RecalcTrigger,Trigger1Y)),NA())</f>
        <v>5.008672767391106E-3</v>
      </c>
    </row>
    <row r="523" spans="2:17" x14ac:dyDescent="0.2">
      <c r="B523" s="39" t="s">
        <v>42</v>
      </c>
      <c r="D523" s="42">
        <f>_xll.qlCalendarAdvance(Calendar,$D522,B523,"f",FALSE)</f>
        <v>43315</v>
      </c>
      <c r="E523" s="140">
        <f>_xll.qlInterestRateIndexValueDate(IndexON,D523)</f>
        <v>43315</v>
      </c>
      <c r="F523" s="156">
        <f>IFERROR(_xll.qlIndexFixing(IndexON,D523,TRUE,_xll.ohTrigger(RecalcTrigger,TriggerON)),NA())</f>
        <v>8.9220813274818833E-4</v>
      </c>
      <c r="H523" s="42">
        <f>_xll.qlCalendarAdvance(Calendar,$H522,B523,"f",FALSE)</f>
        <v>43315</v>
      </c>
      <c r="I523" s="140">
        <f>_xll.qlInterestRateIndexValueDate(Index1M,$H523)</f>
        <v>43315</v>
      </c>
      <c r="J523" s="145">
        <f>IFERROR(_xll.qlIndexFixing(Index1M,$H523,TRUE,_xll.ohTrigger(RecalcTrigger,Trigger1M)),NA())</f>
        <v>2.004233491290319E-3</v>
      </c>
      <c r="K523" s="44">
        <f>IFERROR(_xll.qlIndexFixing(Index3M,H523,TRUE,_xll.ohTrigger(RecalcTrigger,Trigger3M)),NA())</f>
        <v>2.8896399608641572E-3</v>
      </c>
      <c r="L523" s="44">
        <f>IFERROR(_xll.qlIndexFixing(Index6M,$H523,TRUE,_xll.ohTrigger(RecalcTrigger,Trigger6M)),NA())</f>
        <v>4.6053184766868963E-3</v>
      </c>
      <c r="M523" s="146">
        <f>IFERROR(_xll.qlIndexFixing(Index1Y,$H523,TRUE,_xll.ohTrigger(RecalcTrigger,Trigger1Y)),NA())</f>
        <v>5.058684196025111E-3</v>
      </c>
      <c r="N523" s="145">
        <f>IFERROR(_xll.qlIndexFixing(ONIndex1M,I523,TRUE,_xll.ohTrigger(RecalcTrigger,Trigger1M)),NA())</f>
        <v>1.9794157439930369E-3</v>
      </c>
      <c r="O523" s="44">
        <f>IFERROR(_xll.qlIndexFixing(ONIndex3M,I523,TRUE,_xll.ohTrigger(RecalcTrigger,Trigger3M)),NA())</f>
        <v>2.5944257205963903E-3</v>
      </c>
      <c r="P523" s="44">
        <f>IFERROR(_xll.qlIndexFixing(ONIndex6M,I523,TRUE,_xll.ohTrigger(RecalcTrigger,Trigger6M)),NA())</f>
        <v>4.4532626699759588E-3</v>
      </c>
      <c r="Q523" s="146">
        <f>IFERROR(_xll.qlIndexFixing(ONIndex1Y,I523,TRUE,_xll.ohTrigger(RecalcTrigger,Trigger1Y)),NA())</f>
        <v>4.9662719946301044E-3</v>
      </c>
    </row>
    <row r="524" spans="2:17" x14ac:dyDescent="0.2">
      <c r="B524" s="39" t="s">
        <v>42</v>
      </c>
      <c r="D524" s="42">
        <f>_xll.qlCalendarAdvance(Calendar,$D523,B524,"f",FALSE)</f>
        <v>43322</v>
      </c>
      <c r="E524" s="140">
        <f>_xll.qlInterestRateIndexValueDate(IndexON,D524)</f>
        <v>43322</v>
      </c>
      <c r="F524" s="156">
        <f>IFERROR(_xll.qlIndexFixing(IndexON,D524,TRUE,_xll.ohTrigger(RecalcTrigger,TriggerON)),NA())</f>
        <v>9.014789009934947E-4</v>
      </c>
      <c r="H524" s="42">
        <f>_xll.qlCalendarAdvance(Calendar,$H523,B524,"f",FALSE)</f>
        <v>43322</v>
      </c>
      <c r="I524" s="140">
        <f>_xll.qlInterestRateIndexValueDate(Index1M,$H524)</f>
        <v>43322</v>
      </c>
      <c r="J524" s="145">
        <f>IFERROR(_xll.qlIndexFixing(Index1M,$H524,TRUE,_xll.ohTrigger(RecalcTrigger,Trigger1M)),NA())</f>
        <v>2.017055161776222E-3</v>
      </c>
      <c r="K524" s="44">
        <f>IFERROR(_xll.qlIndexFixing(Index3M,H524,TRUE,_xll.ohTrigger(RecalcTrigger,Trigger3M)),NA())</f>
        <v>2.94106286757263E-3</v>
      </c>
      <c r="L524" s="44">
        <f>IFERROR(_xll.qlIndexFixing(Index6M,$H524,TRUE,_xll.ohTrigger(RecalcTrigger,Trigger6M)),NA())</f>
        <v>4.6189159026727607E-3</v>
      </c>
      <c r="M524" s="146">
        <f>IFERROR(_xll.qlIndexFixing(Index1Y,$H524,TRUE,_xll.ohTrigger(RecalcTrigger,Trigger1Y)),NA())</f>
        <v>5.084134130485923E-3</v>
      </c>
      <c r="N524" s="145">
        <f>IFERROR(_xll.qlIndexFixing(ONIndex1M,I524,TRUE,_xll.ohTrigger(RecalcTrigger,Trigger1M)),NA())</f>
        <v>1.9913445841379662E-3</v>
      </c>
      <c r="O524" s="44">
        <f>IFERROR(_xll.qlIndexFixing(ONIndex3M,I524,TRUE,_xll.ohTrigger(RecalcTrigger,Trigger3M)),NA())</f>
        <v>2.6201456030901702E-3</v>
      </c>
      <c r="P524" s="44">
        <f>IFERROR(_xll.qlIndexFixing(ONIndex6M,I524,TRUE,_xll.ohTrigger(RecalcTrigger,Trigger6M)),NA())</f>
        <v>4.460616117846576E-3</v>
      </c>
      <c r="Q524" s="146">
        <f>IFERROR(_xll.qlIndexFixing(ONIndex1Y,I524,TRUE,_xll.ohTrigger(RecalcTrigger,Trigger1Y)),NA())</f>
        <v>4.9264128572246166E-3</v>
      </c>
    </row>
    <row r="525" spans="2:17" x14ac:dyDescent="0.2">
      <c r="B525" s="39" t="s">
        <v>42</v>
      </c>
      <c r="D525" s="42">
        <f>_xll.qlCalendarAdvance(Calendar,$D524,B525,"f",FALSE)</f>
        <v>43329</v>
      </c>
      <c r="E525" s="140">
        <f>_xll.qlInterestRateIndexValueDate(IndexON,D525)</f>
        <v>43329</v>
      </c>
      <c r="F525" s="156">
        <f>IFERROR(_xll.qlIndexFixing(IndexON,D525,TRUE,_xll.ohTrigger(RecalcTrigger,TriggerON)),NA())</f>
        <v>9.1115199324254281E-4</v>
      </c>
      <c r="H525" s="42">
        <f>_xll.qlCalendarAdvance(Calendar,$H524,B525,"f",FALSE)</f>
        <v>43329</v>
      </c>
      <c r="I525" s="140">
        <f>_xll.qlInterestRateIndexValueDate(Index1M,$H525)</f>
        <v>43329</v>
      </c>
      <c r="J525" s="145">
        <f>IFERROR(_xll.qlIndexFixing(Index1M,$H525,TRUE,_xll.ohTrigger(RecalcTrigger,Trigger1M)),NA())</f>
        <v>2.0303223409408547E-3</v>
      </c>
      <c r="K525" s="44">
        <f>IFERROR(_xll.qlIndexFixing(Index3M,H525,TRUE,_xll.ohTrigger(RecalcTrigger,Trigger3M)),NA())</f>
        <v>2.9944646652282029E-3</v>
      </c>
      <c r="L525" s="44">
        <f>IFERROR(_xll.qlIndexFixing(Index6M,$H525,TRUE,_xll.ohTrigger(RecalcTrigger,Trigger6M)),NA())</f>
        <v>4.6329924316364131E-3</v>
      </c>
      <c r="M525" s="146">
        <f>IFERROR(_xll.qlIndexFixing(Index1Y,$H525,TRUE,_xll.ohTrigger(RecalcTrigger,Trigger1Y)),NA())</f>
        <v>5.111735833622141E-3</v>
      </c>
      <c r="N525" s="145">
        <f>IFERROR(_xll.qlIndexFixing(ONIndex1M,I525,TRUE,_xll.ohTrigger(RecalcTrigger,Trigger1M)),NA())</f>
        <v>2.0037188507249226E-3</v>
      </c>
      <c r="O525" s="44">
        <f>IFERROR(_xll.qlIndexFixing(ONIndex3M,I525,TRUE,_xll.ohTrigger(RecalcTrigger,Trigger3M)),NA())</f>
        <v>2.6518571691254897E-3</v>
      </c>
      <c r="P525" s="44">
        <f>IFERROR(_xll.qlIndexFixing(ONIndex6M,I525,TRUE,_xll.ohTrigger(RecalcTrigger,Trigger6M)),NA())</f>
        <v>4.4684474711050495E-3</v>
      </c>
      <c r="Q525" s="146">
        <f>IFERROR(_xll.qlIndexFixing(ONIndex1Y,I525,TRUE,_xll.ohTrigger(RecalcTrigger,Trigger1Y)),NA())</f>
        <v>4.889095352689222E-3</v>
      </c>
    </row>
    <row r="526" spans="2:17" x14ac:dyDescent="0.2">
      <c r="B526" s="39" t="s">
        <v>42</v>
      </c>
      <c r="D526" s="42">
        <f>_xll.qlCalendarAdvance(Calendar,$D525,B526,"f",FALSE)</f>
        <v>43336</v>
      </c>
      <c r="E526" s="140">
        <f>_xll.qlInterestRateIndexValueDate(IndexON,D526)</f>
        <v>43336</v>
      </c>
      <c r="F526" s="156">
        <f>IFERROR(_xll.qlIndexFixing(IndexON,D526,TRUE,_xll.ohTrigger(RecalcTrigger,TriggerON)),NA())</f>
        <v>9.2196603652033859E-4</v>
      </c>
      <c r="H526" s="42">
        <f>_xll.qlCalendarAdvance(Calendar,$H525,B526,"f",FALSE)</f>
        <v>43336</v>
      </c>
      <c r="I526" s="140">
        <f>_xll.qlInterestRateIndexValueDate(Index1M,$H526)</f>
        <v>43336</v>
      </c>
      <c r="J526" s="145">
        <f>IFERROR(_xll.qlIndexFixing(Index1M,$H526,TRUE,_xll.ohTrigger(RecalcTrigger,Trigger1M)),NA())</f>
        <v>2.0440350302874943E-3</v>
      </c>
      <c r="K526" s="44">
        <f>IFERROR(_xll.qlIndexFixing(Index3M,H526,TRUE,_xll.ohTrigger(RecalcTrigger,Trigger3M)),NA())</f>
        <v>3.0493147542725312E-3</v>
      </c>
      <c r="L526" s="44">
        <f>IFERROR(_xll.qlIndexFixing(Index6M,$H526,TRUE,_xll.ohTrigger(RecalcTrigger,Trigger6M)),NA())</f>
        <v>4.6475480738072108E-3</v>
      </c>
      <c r="M526" s="146">
        <f>IFERROR(_xll.qlIndexFixing(Index1Y,$H526,TRUE,_xll.ohTrigger(RecalcTrigger,Trigger1Y)),NA())</f>
        <v>5.1451093927720676E-3</v>
      </c>
      <c r="N526" s="145">
        <f>IFERROR(_xll.qlIndexFixing(ONIndex1M,I526,TRUE,_xll.ohTrigger(RecalcTrigger,Trigger1M)),NA())</f>
        <v>2.0174795075331153E-3</v>
      </c>
      <c r="O526" s="44">
        <f>IFERROR(_xll.qlIndexFixing(ONIndex3M,I526,TRUE,_xll.ohTrigger(RecalcTrigger,Trigger3M)),NA())</f>
        <v>2.6925283825854351E-3</v>
      </c>
      <c r="P526" s="44">
        <f>IFERROR(_xll.qlIndexFixing(ONIndex6M,I526,TRUE,_xll.ohTrigger(RecalcTrigger,Trigger6M)),NA())</f>
        <v>4.4773988413338017E-3</v>
      </c>
      <c r="Q526" s="146">
        <f>IFERROR(_xll.qlIndexFixing(ONIndex1Y,I526,TRUE,_xll.ohTrigger(RecalcTrigger,Trigger1Y)),NA())</f>
        <v>4.8519801208476987E-3</v>
      </c>
    </row>
    <row r="527" spans="2:17" x14ac:dyDescent="0.2">
      <c r="B527" s="39" t="s">
        <v>42</v>
      </c>
      <c r="D527" s="42">
        <f>_xll.qlCalendarAdvance(Calendar,$D526,B527,"f",FALSE)</f>
        <v>43343</v>
      </c>
      <c r="E527" s="140">
        <f>_xll.qlInterestRateIndexValueDate(IndexON,D527)</f>
        <v>43343</v>
      </c>
      <c r="F527" s="156">
        <f>IFERROR(_xll.qlIndexFixing(IndexON,D527,TRUE,_xll.ohTrigger(RecalcTrigger,TriggerON)),NA())</f>
        <v>9.3170515034620349E-4</v>
      </c>
      <c r="H527" s="42">
        <f>_xll.qlCalendarAdvance(Calendar,$H526,B527,"f",FALSE)</f>
        <v>43343</v>
      </c>
      <c r="I527" s="140">
        <f>_xll.qlInterestRateIndexValueDate(Index1M,$H527)</f>
        <v>43343</v>
      </c>
      <c r="J527" s="145">
        <f>IFERROR(_xll.qlIndexFixing(Index1M,$H527,TRUE,_xll.ohTrigger(RecalcTrigger,Trigger1M)),NA())</f>
        <v>2.0550374198885896E-3</v>
      </c>
      <c r="K527" s="44">
        <f>IFERROR(_xll.qlIndexFixing(Index3M,H527,TRUE,_xll.ohTrigger(RecalcTrigger,Trigger3M)),NA())</f>
        <v>3.0931437860848773E-3</v>
      </c>
      <c r="L527" s="44">
        <f>IFERROR(_xll.qlIndexFixing(Index6M,$H527,TRUE,_xll.ohTrigger(RecalcTrigger,Trigger6M)),NA())</f>
        <v>4.6575232022584654E-3</v>
      </c>
      <c r="M527" s="146">
        <f>IFERROR(_xll.qlIndexFixing(Index1Y,$H527,TRUE,_xll.ohTrigger(RecalcTrigger,Trigger1Y)),NA())</f>
        <v>5.1617416802960843E-3</v>
      </c>
      <c r="N527" s="145">
        <f>IFERROR(_xll.qlIndexFixing(ONIndex1M,I527,TRUE,_xll.ohTrigger(RecalcTrigger,Trigger1M)),NA())</f>
        <v>2.0298036636841785E-3</v>
      </c>
      <c r="O527" s="44">
        <f>IFERROR(_xll.qlIndexFixing(ONIndex3M,I527,TRUE,_xll.ohTrigger(RecalcTrigger,Trigger3M)),NA())</f>
        <v>2.7332553713258862E-3</v>
      </c>
      <c r="P527" s="44">
        <f>IFERROR(_xll.qlIndexFixing(ONIndex6M,I527,TRUE,_xll.ohTrigger(RecalcTrigger,Trigger6M)),NA())</f>
        <v>4.4855438939746719E-3</v>
      </c>
      <c r="Q527" s="146">
        <f>IFERROR(_xll.qlIndexFixing(ONIndex1Y,I527,TRUE,_xll.ohTrigger(RecalcTrigger,Trigger1Y)),NA())</f>
        <v>4.8220852331515305E-3</v>
      </c>
    </row>
    <row r="528" spans="2:17" x14ac:dyDescent="0.2">
      <c r="B528" s="39" t="s">
        <v>42</v>
      </c>
      <c r="D528" s="42">
        <f>_xll.qlCalendarAdvance(Calendar,$D527,B528,"f",FALSE)</f>
        <v>43350</v>
      </c>
      <c r="E528" s="140">
        <f>_xll.qlInterestRateIndexValueDate(IndexON,D528)</f>
        <v>43350</v>
      </c>
      <c r="F528" s="156">
        <f>IFERROR(_xll.qlIndexFixing(IndexON,D528,TRUE,_xll.ohTrigger(RecalcTrigger,TriggerON)),NA())</f>
        <v>9.4258521538992401E-4</v>
      </c>
      <c r="H528" s="42">
        <f>_xll.qlCalendarAdvance(Calendar,$H527,B528,"f",FALSE)</f>
        <v>43350</v>
      </c>
      <c r="I528" s="140">
        <f>_xll.qlInterestRateIndexValueDate(Index1M,$H528)</f>
        <v>43350</v>
      </c>
      <c r="J528" s="145">
        <f>IFERROR(_xll.qlIndexFixing(Index1M,$H528,TRUE,_xll.ohTrigger(RecalcTrigger,Trigger1M)),NA())</f>
        <v>2.072796945806575E-3</v>
      </c>
      <c r="K528" s="44">
        <f>IFERROR(_xll.qlIndexFixing(Index3M,H528,TRUE,_xll.ohTrigger(RecalcTrigger,Trigger3M)),NA())</f>
        <v>3.1494897536450696E-3</v>
      </c>
      <c r="L528" s="44">
        <f>IFERROR(_xll.qlIndexFixing(Index6M,$H528,TRUE,_xll.ohTrigger(RecalcTrigger,Trigger6M)),NA())</f>
        <v>4.6728994162908155E-3</v>
      </c>
      <c r="M528" s="146">
        <f>IFERROR(_xll.qlIndexFixing(Index1Y,$H528,TRUE,_xll.ohTrigger(RecalcTrigger,Trigger1Y)),NA())</f>
        <v>5.206710124655972E-3</v>
      </c>
      <c r="N528" s="145">
        <f>IFERROR(_xll.qlIndexFixing(ONIndex1M,I528,TRUE,_xll.ohTrigger(RecalcTrigger,Trigger1M)),NA())</f>
        <v>2.0435142103806632E-3</v>
      </c>
      <c r="O528" s="44">
        <f>IFERROR(_xll.qlIndexFixing(ONIndex3M,I528,TRUE,_xll.ohTrigger(RecalcTrigger,Trigger3M)),NA())</f>
        <v>2.782942019566859E-3</v>
      </c>
      <c r="P528" s="44">
        <f>IFERROR(_xll.qlIndexFixing(ONIndex6M,I528,TRUE,_xll.ohTrigger(RecalcTrigger,Trigger6M)),NA())</f>
        <v>4.4948089638289597E-3</v>
      </c>
      <c r="Q528" s="146">
        <f>IFERROR(_xll.qlIndexFixing(ONIndex1Y,I528,TRUE,_xll.ohTrigger(RecalcTrigger,Trigger1Y)),NA())</f>
        <v>4.7923926139348269E-3</v>
      </c>
    </row>
    <row r="529" spans="2:17" x14ac:dyDescent="0.2">
      <c r="B529" s="39" t="s">
        <v>42</v>
      </c>
      <c r="D529" s="42">
        <f>_xll.qlCalendarAdvance(Calendar,$D528,B529,"f",FALSE)</f>
        <v>43357</v>
      </c>
      <c r="E529" s="140">
        <f>_xll.qlInterestRateIndexValueDate(IndexON,D529)</f>
        <v>43357</v>
      </c>
      <c r="F529" s="156">
        <f>IFERROR(_xll.qlIndexFixing(IndexON,D529,TRUE,_xll.ohTrigger(RecalcTrigger,TriggerON)),NA())</f>
        <v>9.5386760486963307E-4</v>
      </c>
      <c r="H529" s="42">
        <f>_xll.qlCalendarAdvance(Calendar,$H528,B529,"f",FALSE)</f>
        <v>43357</v>
      </c>
      <c r="I529" s="140">
        <f>_xll.qlInterestRateIndexValueDate(Index1M,$H529)</f>
        <v>43357</v>
      </c>
      <c r="J529" s="145">
        <f>IFERROR(_xll.qlIndexFixing(Index1M,$H529,TRUE,_xll.ohTrigger(RecalcTrigger,Trigger1M)),NA())</f>
        <v>2.0878461752443967E-3</v>
      </c>
      <c r="K529" s="44">
        <f>IFERROR(_xll.qlIndexFixing(Index3M,H529,TRUE,_xll.ohTrigger(RecalcTrigger,Trigger3M)),NA())</f>
        <v>3.2057245157874085E-3</v>
      </c>
      <c r="L529" s="44">
        <f>IFERROR(_xll.qlIndexFixing(Index6M,$H529,TRUE,_xll.ohTrigger(RecalcTrigger,Trigger6M)),NA())</f>
        <v>4.6887547457318459E-3</v>
      </c>
      <c r="M529" s="146">
        <f>IFERROR(_xll.qlIndexFixing(Index1Y,$H529,TRUE,_xll.ohTrigger(RecalcTrigger,Trigger1Y)),NA())</f>
        <v>5.24217748827162E-3</v>
      </c>
      <c r="N529" s="145">
        <f>IFERROR(_xll.qlIndexFixing(ONIndex1M,I529,TRUE,_xll.ohTrigger(RecalcTrigger,Trigger1M)),NA())</f>
        <v>2.0576701840594831E-3</v>
      </c>
      <c r="O529" s="44">
        <f>IFERROR(_xll.qlIndexFixing(ONIndex3M,I529,TRUE,_xll.ohTrigger(RecalcTrigger,Trigger3M)),NA())</f>
        <v>2.8386203753660859E-3</v>
      </c>
      <c r="P529" s="44">
        <f>IFERROR(_xll.qlIndexFixing(ONIndex6M,I529,TRUE,_xll.ohTrigger(RecalcTrigger,Trigger6M)),NA())</f>
        <v>4.5045519394223046E-3</v>
      </c>
      <c r="Q529" s="146">
        <f>IFERROR(_xll.qlIndexFixing(ONIndex1Y,I529,TRUE,_xll.ohTrigger(RecalcTrigger,Trigger1Y)),NA())</f>
        <v>4.7652416191594034E-3</v>
      </c>
    </row>
    <row r="530" spans="2:17" x14ac:dyDescent="0.2">
      <c r="B530" s="39" t="s">
        <v>42</v>
      </c>
      <c r="D530" s="42">
        <f>_xll.qlCalendarAdvance(Calendar,$D529,B530,"f",FALSE)</f>
        <v>43364</v>
      </c>
      <c r="E530" s="140">
        <f>_xll.qlInterestRateIndexValueDate(IndexON,D530)</f>
        <v>43364</v>
      </c>
      <c r="F530" s="156">
        <f>IFERROR(_xll.qlIndexFixing(IndexON,D530,TRUE,_xll.ohTrigger(RecalcTrigger,TriggerON)),NA())</f>
        <v>9.6555231892040782E-4</v>
      </c>
      <c r="H530" s="42">
        <f>_xll.qlCalendarAdvance(Calendar,$H529,B530,"f",FALSE)</f>
        <v>43364</v>
      </c>
      <c r="I530" s="140">
        <f>_xll.qlInterestRateIndexValueDate(Index1M,$H530)</f>
        <v>43364</v>
      </c>
      <c r="J530" s="145">
        <f>IFERROR(_xll.qlIndexFixing(Index1M,$H530,TRUE,_xll.ohTrigger(RecalcTrigger,Trigger1M)),NA())</f>
        <v>2.103340921392373E-3</v>
      </c>
      <c r="K530" s="44">
        <f>IFERROR(_xll.qlIndexFixing(Index3M,H530,TRUE,_xll.ohTrigger(RecalcTrigger,Trigger3M)),NA())</f>
        <v>3.2613001428580713E-3</v>
      </c>
      <c r="L530" s="44">
        <f>IFERROR(_xll.qlIndexFixing(Index6M,$H530,TRUE,_xll.ohTrigger(RecalcTrigger,Trigger6M)),NA())</f>
        <v>4.705089201855495E-3</v>
      </c>
      <c r="M530" s="146">
        <f>IFERROR(_xll.qlIndexFixing(Index1Y,$H530,TRUE,_xll.ohTrigger(RecalcTrigger,Trigger1Y)),NA())</f>
        <v>5.2794259245461939E-3</v>
      </c>
      <c r="N530" s="145">
        <f>IFERROR(_xll.qlIndexFixing(ONIndex1M,I530,TRUE,_xll.ohTrigger(RecalcTrigger,Trigger1M)),NA())</f>
        <v>2.0722715848827309E-3</v>
      </c>
      <c r="O530" s="44">
        <f>IFERROR(_xll.qlIndexFixing(ONIndex3M,I530,TRUE,_xll.ohTrigger(RecalcTrigger,Trigger3M)),NA())</f>
        <v>2.8997818136344837E-3</v>
      </c>
      <c r="P530" s="44">
        <f>IFERROR(_xll.qlIndexFixing(ONIndex6M,I530,TRUE,_xll.ohTrigger(RecalcTrigger,Trigger6M)),NA())</f>
        <v>4.5147728208897826E-3</v>
      </c>
      <c r="Q530" s="146">
        <f>IFERROR(_xll.qlIndexFixing(ONIndex1Y,I530,TRUE,_xll.ohTrigger(RecalcTrigger,Trigger1Y)),NA())</f>
        <v>4.7406322472313507E-3</v>
      </c>
    </row>
    <row r="531" spans="2:17" x14ac:dyDescent="0.2">
      <c r="B531" s="39" t="s">
        <v>42</v>
      </c>
      <c r="D531" s="42">
        <f>_xll.qlCalendarAdvance(Calendar,$D530,B531,"f",FALSE)</f>
        <v>43371</v>
      </c>
      <c r="E531" s="140">
        <f>_xll.qlInterestRateIndexValueDate(IndexON,D531)</f>
        <v>43371</v>
      </c>
      <c r="F531" s="156">
        <f>IFERROR(_xll.qlIndexFixing(IndexON,D531,TRUE,_xll.ohTrigger(RecalcTrigger,TriggerON)),NA())</f>
        <v>9.7763935767732546E-4</v>
      </c>
      <c r="H531" s="42">
        <f>_xll.qlCalendarAdvance(Calendar,$H530,B531,"f",FALSE)</f>
        <v>43371</v>
      </c>
      <c r="I531" s="140">
        <f>_xll.qlInterestRateIndexValueDate(Index1M,$H531)</f>
        <v>43371</v>
      </c>
      <c r="J531" s="145">
        <f>IFERROR(_xll.qlIndexFixing(Index1M,$H531,TRUE,_xll.ohTrigger(RecalcTrigger,Trigger1M)),NA())</f>
        <v>2.1216555570571696E-3</v>
      </c>
      <c r="K531" s="44">
        <f>IFERROR(_xll.qlIndexFixing(Index3M,H531,TRUE,_xll.ohTrigger(RecalcTrigger,Trigger3M)),NA())</f>
        <v>3.3268485994683633E-3</v>
      </c>
      <c r="L531" s="44">
        <f>IFERROR(_xll.qlIndexFixing(Index6M,$H531,TRUE,_xll.ohTrigger(RecalcTrigger,Trigger6M)),NA())</f>
        <v>4.7233004955942069E-3</v>
      </c>
      <c r="M531" s="146">
        <f>IFERROR(_xll.qlIndexFixing(Index1Y,$H531,TRUE,_xll.ohTrigger(RecalcTrigger,Trigger1Y)),NA())</f>
        <v>5.3183812959771799E-3</v>
      </c>
      <c r="N531" s="145">
        <f>IFERROR(_xll.qlIndexFixing(ONIndex1M,I531,TRUE,_xll.ohTrigger(RecalcTrigger,Trigger1M)),NA())</f>
        <v>2.0873184130395148E-3</v>
      </c>
      <c r="O531" s="44">
        <f>IFERROR(_xll.qlIndexFixing(ONIndex3M,I531,TRUE,_xll.ohTrigger(RecalcTrigger,Trigger3M)),NA())</f>
        <v>2.9613400066223301E-3</v>
      </c>
      <c r="P531" s="44">
        <f>IFERROR(_xll.qlIndexFixing(ONIndex6M,I531,TRUE,_xll.ohTrigger(RecalcTrigger,Trigger6M)),NA())</f>
        <v>4.5254716083664723E-3</v>
      </c>
      <c r="Q531" s="146">
        <f>IFERROR(_xll.qlIndexFixing(ONIndex1Y,I531,TRUE,_xll.ohTrigger(RecalcTrigger,Trigger1Y)),NA())</f>
        <v>4.7185644965027276E-3</v>
      </c>
    </row>
    <row r="532" spans="2:17" x14ac:dyDescent="0.2">
      <c r="B532" s="39" t="s">
        <v>42</v>
      </c>
      <c r="D532" s="42">
        <f>_xll.qlCalendarAdvance(Calendar,$D531,B532,"f",FALSE)</f>
        <v>43378</v>
      </c>
      <c r="E532" s="140">
        <f>_xll.qlInterestRateIndexValueDate(IndexON,D532)</f>
        <v>43378</v>
      </c>
      <c r="F532" s="156">
        <f>IFERROR(_xll.qlIndexFixing(IndexON,D532,TRUE,_xll.ohTrigger(RecalcTrigger,TriggerON)),NA())</f>
        <v>9.9012872124844753E-4</v>
      </c>
      <c r="H532" s="42">
        <f>_xll.qlCalendarAdvance(Calendar,$H531,B532,"f",FALSE)</f>
        <v>43378</v>
      </c>
      <c r="I532" s="140">
        <f>_xll.qlInterestRateIndexValueDate(Index1M,$H532)</f>
        <v>43378</v>
      </c>
      <c r="J532" s="145">
        <f>IFERROR(_xll.qlIndexFixing(Index1M,$H532,TRUE,_xll.ohTrigger(RecalcTrigger,Trigger1M)),NA())</f>
        <v>2.1356669709116454E-3</v>
      </c>
      <c r="K532" s="44">
        <f>IFERROR(_xll.qlIndexFixing(Index3M,H532,TRUE,_xll.ohTrigger(RecalcTrigger,Trigger3M)),NA())</f>
        <v>3.3799825376217099E-3</v>
      </c>
      <c r="L532" s="44">
        <f>IFERROR(_xll.qlIndexFixing(Index6M,$H532,TRUE,_xll.ohTrigger(RecalcTrigger,Trigger6M)),NA())</f>
        <v>4.7406276913844868E-3</v>
      </c>
      <c r="M532" s="146">
        <f>IFERROR(_xll.qlIndexFixing(Index1Y,$H532,TRUE,_xll.ohTrigger(RecalcTrigger,Trigger1Y)),NA())</f>
        <v>5.3589694624789595E-3</v>
      </c>
      <c r="N532" s="145">
        <f>IFERROR(_xll.qlIndexFixing(ONIndex1M,I532,TRUE,_xll.ohTrigger(RecalcTrigger,Trigger1M)),NA())</f>
        <v>2.1028106686649117E-3</v>
      </c>
      <c r="O532" s="44">
        <f>IFERROR(_xll.qlIndexFixing(ONIndex3M,I532,TRUE,_xll.ohTrigger(RecalcTrigger,Trigger3M)),NA())</f>
        <v>3.0217690533436889E-3</v>
      </c>
      <c r="P532" s="44">
        <f>IFERROR(_xll.qlIndexFixing(ONIndex6M,I532,TRUE,_xll.ohTrigger(RecalcTrigger,Trigger6M)),NA())</f>
        <v>4.5366483019334183E-3</v>
      </c>
      <c r="Q532" s="146">
        <f>IFERROR(_xll.qlIndexFixing(ONIndex1Y,I532,TRUE,_xll.ohTrigger(RecalcTrigger,Trigger1Y)),NA())</f>
        <v>4.6990383656497778E-3</v>
      </c>
    </row>
    <row r="533" spans="2:17" x14ac:dyDescent="0.2">
      <c r="B533" s="39" t="s">
        <v>42</v>
      </c>
      <c r="D533" s="42">
        <f>_xll.qlCalendarAdvance(Calendar,$D532,B533,"f",FALSE)</f>
        <v>43385</v>
      </c>
      <c r="E533" s="140">
        <f>_xll.qlInterestRateIndexValueDate(IndexON,D533)</f>
        <v>43385</v>
      </c>
      <c r="F533" s="156">
        <f>IFERROR(_xll.qlIndexFixing(IndexON,D533,TRUE,_xll.ohTrigger(RecalcTrigger,TriggerON)),NA())</f>
        <v>1.0030204097688511E-3</v>
      </c>
      <c r="H533" s="42">
        <f>_xll.qlCalendarAdvance(Calendar,$H532,B533,"f",FALSE)</f>
        <v>43385</v>
      </c>
      <c r="I533" s="140">
        <f>_xll.qlInterestRateIndexValueDate(Index1M,$H533)</f>
        <v>43385</v>
      </c>
      <c r="J533" s="145">
        <f>IFERROR(_xll.qlIndexFixing(Index1M,$H533,TRUE,_xll.ohTrigger(RecalcTrigger,Trigger1M)),NA())</f>
        <v>2.1524982779509393E-3</v>
      </c>
      <c r="K533" s="44">
        <f>IFERROR(_xll.qlIndexFixing(Index3M,H533,TRUE,_xll.ohTrigger(RecalcTrigger,Trigger3M)),NA())</f>
        <v>3.4319870547254647E-3</v>
      </c>
      <c r="L533" s="44">
        <f>IFERROR(_xll.qlIndexFixing(Index6M,$H533,TRUE,_xll.ohTrigger(RecalcTrigger,Trigger6M)),NA())</f>
        <v>4.7584340577067914E-3</v>
      </c>
      <c r="M533" s="146">
        <f>IFERROR(_xll.qlIndexFixing(Index1Y,$H533,TRUE,_xll.ohTrigger(RecalcTrigger,Trigger1Y)),NA())</f>
        <v>5.4011162801428265E-3</v>
      </c>
      <c r="N533" s="145">
        <f>IFERROR(_xll.qlIndexFixing(ONIndex1M,I533,TRUE,_xll.ohTrigger(RecalcTrigger,Trigger1M)),NA())</f>
        <v>2.1187483519210146E-3</v>
      </c>
      <c r="O533" s="44">
        <f>IFERROR(_xll.qlIndexFixing(ONIndex3M,I533,TRUE,_xll.ohTrigger(RecalcTrigger,Trigger3M)),NA())</f>
        <v>3.0810689521506194E-3</v>
      </c>
      <c r="P533" s="44">
        <f>IFERROR(_xll.qlIndexFixing(ONIndex6M,I533,TRUE,_xll.ohTrigger(RecalcTrigger,Trigger6M)),NA())</f>
        <v>4.5483029017527139E-3</v>
      </c>
      <c r="Q533" s="146">
        <f>IFERROR(_xll.qlIndexFixing(ONIndex1Y,I533,TRUE,_xll.ohTrigger(RecalcTrigger,Trigger1Y)),NA())</f>
        <v>4.6820538534568064E-3</v>
      </c>
    </row>
    <row r="534" spans="2:17" x14ac:dyDescent="0.2">
      <c r="B534" s="39" t="s">
        <v>42</v>
      </c>
      <c r="D534" s="42">
        <f>_xll.qlCalendarAdvance(Calendar,$D533,B534,"f",FALSE)</f>
        <v>43392</v>
      </c>
      <c r="E534" s="140">
        <f>_xll.qlInterestRateIndexValueDate(IndexON,D534)</f>
        <v>43392</v>
      </c>
      <c r="F534" s="156">
        <f>IFERROR(_xll.qlIndexFixing(IndexON,D534,TRUE,_xll.ohTrigger(RecalcTrigger,TriggerON)),NA())</f>
        <v>1.0163144233195829E-3</v>
      </c>
      <c r="H534" s="42">
        <f>_xll.qlCalendarAdvance(Calendar,$H533,B534,"f",FALSE)</f>
        <v>43392</v>
      </c>
      <c r="I534" s="140">
        <f>_xll.qlInterestRateIndexValueDate(Index1M,$H534)</f>
        <v>43392</v>
      </c>
      <c r="J534" s="145">
        <f>IFERROR(_xll.qlIndexFixing(Index1M,$H534,TRUE,_xll.ohTrigger(RecalcTrigger,Trigger1M)),NA())</f>
        <v>2.1697751090363833E-3</v>
      </c>
      <c r="K534" s="44">
        <f>IFERROR(_xll.qlIndexFixing(Index3M,H534,TRUE,_xll.ohTrigger(RecalcTrigger,Trigger3M)),NA())</f>
        <v>3.4828621054195765E-3</v>
      </c>
      <c r="L534" s="44">
        <f>IFERROR(_xll.qlIndexFixing(Index6M,$H534,TRUE,_xll.ohTrigger(RecalcTrigger,Trigger6M)),NA())</f>
        <v>4.7827569007185024E-3</v>
      </c>
      <c r="M534" s="146">
        <f>IFERROR(_xll.qlIndexFixing(Index1Y,$H534,TRUE,_xll.ohTrigger(RecalcTrigger,Trigger1Y)),NA())</f>
        <v>5.4447476000522108E-3</v>
      </c>
      <c r="N534" s="145">
        <f>IFERROR(_xll.qlIndexFixing(ONIndex1M,I534,TRUE,_xll.ohTrigger(RecalcTrigger,Trigger1M)),NA())</f>
        <v>2.1351314630239466E-3</v>
      </c>
      <c r="O534" s="44">
        <f>IFERROR(_xll.qlIndexFixing(ONIndex3M,I534,TRUE,_xll.ohTrigger(RecalcTrigger,Trigger3M)),NA())</f>
        <v>3.1392397013951805E-3</v>
      </c>
      <c r="P534" s="44">
        <f>IFERROR(_xll.qlIndexFixing(ONIndex6M,I534,TRUE,_xll.ohTrigger(RecalcTrigger,Trigger6M)),NA())</f>
        <v>4.5604354079324212E-3</v>
      </c>
      <c r="Q534" s="146">
        <f>IFERROR(_xll.qlIndexFixing(ONIndex1Y,I534,TRUE,_xll.ohTrigger(RecalcTrigger,Trigger1Y)),NA())</f>
        <v>4.6676109588161827E-3</v>
      </c>
    </row>
    <row r="535" spans="2:17" x14ac:dyDescent="0.2">
      <c r="B535" s="39" t="s">
        <v>42</v>
      </c>
      <c r="D535" s="42">
        <f>_xll.qlCalendarAdvance(Calendar,$D534,B535,"f",FALSE)</f>
        <v>43399</v>
      </c>
      <c r="E535" s="140">
        <f>_xll.qlInterestRateIndexValueDate(IndexON,D535)</f>
        <v>43399</v>
      </c>
      <c r="F535" s="156">
        <f>IFERROR(_xll.qlIndexFixing(IndexON,D535,TRUE,_xll.ohTrigger(RecalcTrigger,TriggerON)),NA())</f>
        <v>1.0300107620897503E-3</v>
      </c>
      <c r="H535" s="42">
        <f>_xll.qlCalendarAdvance(Calendar,$H534,B535,"f",FALSE)</f>
        <v>43399</v>
      </c>
      <c r="I535" s="140">
        <f>_xll.qlInterestRateIndexValueDate(Index1M,$H535)</f>
        <v>43399</v>
      </c>
      <c r="J535" s="145">
        <f>IFERROR(_xll.qlIndexFixing(Index1M,$H535,TRUE,_xll.ohTrigger(RecalcTrigger,Trigger1M)),NA())</f>
        <v>2.1874974661366176E-3</v>
      </c>
      <c r="K535" s="44">
        <f>IFERROR(_xll.qlIndexFixing(Index3M,H535,TRUE,_xll.ohTrigger(RecalcTrigger,Trigger3M)),NA())</f>
        <v>3.5326076453294822E-3</v>
      </c>
      <c r="L535" s="44">
        <f>IFERROR(_xll.qlIndexFixing(Index6M,$H535,TRUE,_xll.ohTrigger(RecalcTrigger,Trigger6M)),NA())</f>
        <v>4.7954843532128141E-3</v>
      </c>
      <c r="M535" s="146">
        <f>IFERROR(_xll.qlIndexFixing(Index1Y,$H535,TRUE,_xll.ohTrigger(RecalcTrigger,Trigger1Y)),NA())</f>
        <v>5.4897892671533282E-3</v>
      </c>
      <c r="N535" s="145">
        <f>IFERROR(_xll.qlIndexFixing(ONIndex1M,I535,TRUE,_xll.ohTrigger(RecalcTrigger,Trigger1M)),NA())</f>
        <v>2.1519600021087846E-3</v>
      </c>
      <c r="O535" s="44">
        <f>IFERROR(_xll.qlIndexFixing(ONIndex3M,I535,TRUE,_xll.ohTrigger(RecalcTrigger,Trigger3M)),NA())</f>
        <v>3.1962812994294305E-3</v>
      </c>
      <c r="P535" s="44">
        <f>IFERROR(_xll.qlIndexFixing(ONIndex6M,I535,TRUE,_xll.ohTrigger(RecalcTrigger,Trigger6M)),NA())</f>
        <v>4.5730458206616484E-3</v>
      </c>
      <c r="Q535" s="146">
        <f>IFERROR(_xll.qlIndexFixing(ONIndex1Y,I535,TRUE,_xll.ohTrigger(RecalcTrigger,Trigger1Y)),NA())</f>
        <v>4.6557096808634109E-3</v>
      </c>
    </row>
    <row r="536" spans="2:17" x14ac:dyDescent="0.2">
      <c r="B536" s="39" t="s">
        <v>42</v>
      </c>
      <c r="D536" s="42">
        <f>_xll.qlCalendarAdvance(Calendar,$D535,B536,"f",FALSE)</f>
        <v>43406</v>
      </c>
      <c r="E536" s="140">
        <f>_xll.qlInterestRateIndexValueDate(IndexON,D536)</f>
        <v>43406</v>
      </c>
      <c r="F536" s="156">
        <f>IFERROR(_xll.qlIndexFixing(IndexON,D536,TRUE,_xll.ohTrigger(RecalcTrigger,TriggerON)),NA())</f>
        <v>1.0441094261604E-3</v>
      </c>
      <c r="H536" s="42">
        <f>_xll.qlCalendarAdvance(Calendar,$H535,B536,"f",FALSE)</f>
        <v>43406</v>
      </c>
      <c r="I536" s="140">
        <f>_xll.qlInterestRateIndexValueDate(Index1M,$H536)</f>
        <v>43406</v>
      </c>
      <c r="J536" s="145">
        <f>IFERROR(_xll.qlIndexFixing(Index1M,$H536,TRUE,_xll.ohTrigger(RecalcTrigger,Trigger1M)),NA())</f>
        <v>2.2056653512568837E-3</v>
      </c>
      <c r="K536" s="44">
        <f>IFERROR(_xll.qlIndexFixing(Index3M,H536,TRUE,_xll.ohTrigger(RecalcTrigger,Trigger3M)),NA())</f>
        <v>3.5812236310678314E-3</v>
      </c>
      <c r="L536" s="44">
        <f>IFERROR(_xll.qlIndexFixing(Index6M,$H536,TRUE,_xll.ohTrigger(RecalcTrigger,Trigger6M)),NA())</f>
        <v>4.813158273149252E-3</v>
      </c>
      <c r="M536" s="146">
        <f>IFERROR(_xll.qlIndexFixing(Index1Y,$H536,TRUE,_xll.ohTrigger(RecalcTrigger,Trigger1Y)),NA())</f>
        <v>5.5361671191801595E-3</v>
      </c>
      <c r="N536" s="145">
        <f>IFERROR(_xll.qlIndexFixing(ONIndex1M,I536,TRUE,_xll.ohTrigger(RecalcTrigger,Trigger1M)),NA())</f>
        <v>2.1692339693916525E-3</v>
      </c>
      <c r="O536" s="44">
        <f>IFERROR(_xll.qlIndexFixing(ONIndex3M,I536,TRUE,_xll.ohTrigger(RecalcTrigger,Trigger3M)),NA())</f>
        <v>3.2521937446864753E-3</v>
      </c>
      <c r="P536" s="44">
        <f>IFERROR(_xll.qlIndexFixing(ONIndex6M,I536,TRUE,_xll.ohTrigger(RecalcTrigger,Trigger6M)),NA())</f>
        <v>4.5861341400484559E-3</v>
      </c>
      <c r="Q536" s="146">
        <f>IFERROR(_xll.qlIndexFixing(ONIndex1Y,I536,TRUE,_xll.ohTrigger(RecalcTrigger,Trigger1Y)),NA())</f>
        <v>4.6463500188420612E-3</v>
      </c>
    </row>
    <row r="537" spans="2:17" x14ac:dyDescent="0.2">
      <c r="B537" s="39" t="s">
        <v>42</v>
      </c>
      <c r="D537" s="42">
        <f>_xll.qlCalendarAdvance(Calendar,$D536,B537,"f",FALSE)</f>
        <v>43413</v>
      </c>
      <c r="E537" s="140">
        <f>_xll.qlInterestRateIndexValueDate(IndexON,D537)</f>
        <v>43413</v>
      </c>
      <c r="F537" s="156">
        <f>IFERROR(_xll.qlIndexFixing(IndexON,D537,TRUE,_xll.ohTrigger(RecalcTrigger,TriggerON)),NA())</f>
        <v>1.05861041572064E-3</v>
      </c>
      <c r="H537" s="42">
        <f>_xll.qlCalendarAdvance(Calendar,$H536,B537,"f",FALSE)</f>
        <v>43413</v>
      </c>
      <c r="I537" s="140">
        <f>_xll.qlInterestRateIndexValueDate(Index1M,$H537)</f>
        <v>43413</v>
      </c>
      <c r="J537" s="145">
        <f>IFERROR(_xll.qlIndexFixing(Index1M,$H537,TRUE,_xll.ohTrigger(RecalcTrigger,Trigger1M)),NA())</f>
        <v>2.2242787664573265E-3</v>
      </c>
      <c r="K537" s="44">
        <f>IFERROR(_xll.qlIndexFixing(Index3M,H537,TRUE,_xll.ohTrigger(RecalcTrigger,Trigger3M)),NA())</f>
        <v>3.6287100202293133E-3</v>
      </c>
      <c r="L537" s="44">
        <f>IFERROR(_xll.qlIndexFixing(Index6M,$H537,TRUE,_xll.ohTrigger(RecalcTrigger,Trigger6M)),NA())</f>
        <v>4.8328469603188253E-3</v>
      </c>
      <c r="M537" s="146">
        <f>IFERROR(_xll.qlIndexFixing(Index1Y,$H537,TRUE,_xll.ohTrigger(RecalcTrigger,Trigger1Y)),NA())</f>
        <v>5.5838069856344145E-3</v>
      </c>
      <c r="N537" s="145">
        <f>IFERROR(_xll.qlIndexFixing(ONIndex1M,I537,TRUE,_xll.ohTrigger(RecalcTrigger,Trigger1M)),NA())</f>
        <v>2.1869533650616577E-3</v>
      </c>
      <c r="O537" s="44">
        <f>IFERROR(_xll.qlIndexFixing(ONIndex3M,I537,TRUE,_xll.ohTrigger(RecalcTrigger,Trigger3M)),NA())</f>
        <v>3.3069770356264354E-3</v>
      </c>
      <c r="P537" s="44">
        <f>IFERROR(_xll.qlIndexFixing(ONIndex6M,I537,TRUE,_xll.ohTrigger(RecalcTrigger,Trigger6M)),NA())</f>
        <v>4.5997003662819527E-3</v>
      </c>
      <c r="Q537" s="146">
        <f>IFERROR(_xll.qlIndexFixing(ONIndex1Y,I537,TRUE,_xll.ohTrigger(RecalcTrigger,Trigger1Y)),NA())</f>
        <v>4.6395319721307766E-3</v>
      </c>
    </row>
    <row r="538" spans="2:17" x14ac:dyDescent="0.2">
      <c r="B538" s="39" t="s">
        <v>42</v>
      </c>
      <c r="D538" s="42">
        <f>_xll.qlCalendarAdvance(Calendar,$D537,B538,"f",FALSE)</f>
        <v>43420</v>
      </c>
      <c r="E538" s="140">
        <f>_xll.qlInterestRateIndexValueDate(IndexON,D538)</f>
        <v>43420</v>
      </c>
      <c r="F538" s="156">
        <f>IFERROR(_xll.qlIndexFixing(IndexON,D538,TRUE,_xll.ohTrigger(RecalcTrigger,TriggerON)),NA())</f>
        <v>1.0735137308785319E-3</v>
      </c>
      <c r="H538" s="42">
        <f>_xll.qlCalendarAdvance(Calendar,$H537,B538,"f",FALSE)</f>
        <v>43420</v>
      </c>
      <c r="I538" s="140">
        <f>_xll.qlInterestRateIndexValueDate(Index1M,$H538)</f>
        <v>43420</v>
      </c>
      <c r="J538" s="145">
        <f>IFERROR(_xll.qlIndexFixing(Index1M,$H538,TRUE,_xll.ohTrigger(RecalcTrigger,Trigger1M)),NA())</f>
        <v>2.243337713858221E-3</v>
      </c>
      <c r="K538" s="44">
        <f>IFERROR(_xll.qlIndexFixing(Index3M,H538,TRUE,_xll.ohTrigger(RecalcTrigger,Trigger3M)),NA())</f>
        <v>3.6750667713949668E-3</v>
      </c>
      <c r="L538" s="44">
        <f>IFERROR(_xll.qlIndexFixing(Index6M,$H538,TRUE,_xll.ohTrigger(RecalcTrigger,Trigger6M)),NA())</f>
        <v>4.8530148766220251E-3</v>
      </c>
      <c r="M538" s="146">
        <f>IFERROR(_xll.qlIndexFixing(Index1Y,$H538,TRUE,_xll.ohTrigger(RecalcTrigger,Trigger1Y)),NA())</f>
        <v>5.6326346868218104E-3</v>
      </c>
      <c r="N538" s="145">
        <f>IFERROR(_xll.qlIndexFixing(ONIndex1M,I538,TRUE,_xll.ohTrigger(RecalcTrigger,Trigger1M)),NA())</f>
        <v>2.2051181892808933E-3</v>
      </c>
      <c r="O538" s="44">
        <f>IFERROR(_xll.qlIndexFixing(ONIndex3M,I538,TRUE,_xll.ohTrigger(RecalcTrigger,Trigger3M)),NA())</f>
        <v>3.3606311706824159E-3</v>
      </c>
      <c r="P538" s="44">
        <f>IFERROR(_xll.qlIndexFixing(ONIndex6M,I538,TRUE,_xll.ohTrigger(RecalcTrigger,Trigger6M)),NA())</f>
        <v>4.6137444994972156E-3</v>
      </c>
      <c r="Q538" s="146">
        <f>IFERROR(_xll.qlIndexFixing(ONIndex1Y,I538,TRUE,_xll.ohTrigger(RecalcTrigger,Trigger1Y)),NA())</f>
        <v>4.6352555403513431E-3</v>
      </c>
    </row>
    <row r="539" spans="2:17" x14ac:dyDescent="0.2">
      <c r="B539" s="39" t="s">
        <v>42</v>
      </c>
      <c r="D539" s="42">
        <f>_xll.qlCalendarAdvance(Calendar,$D538,B539,"f",FALSE)</f>
        <v>43427</v>
      </c>
      <c r="E539" s="140">
        <f>_xll.qlInterestRateIndexValueDate(IndexON,D539)</f>
        <v>43427</v>
      </c>
      <c r="F539" s="156">
        <f>IFERROR(_xll.qlIndexFixing(IndexON,D539,TRUE,_xll.ohTrigger(RecalcTrigger,TriggerON)),NA())</f>
        <v>1.0888193717961681E-3</v>
      </c>
      <c r="H539" s="42">
        <f>_xll.qlCalendarAdvance(Calendar,$H538,B539,"f",FALSE)</f>
        <v>43427</v>
      </c>
      <c r="I539" s="140">
        <f>_xll.qlInterestRateIndexValueDate(Index1M,$H539)</f>
        <v>43427</v>
      </c>
      <c r="J539" s="145">
        <f>IFERROR(_xll.qlIndexFixing(Index1M,$H539,TRUE,_xll.ohTrigger(RecalcTrigger,Trigger1M)),NA())</f>
        <v>2.2628421956164438E-3</v>
      </c>
      <c r="K539" s="44">
        <f>IFERROR(_xll.qlIndexFixing(Index3M,H539,TRUE,_xll.ohTrigger(RecalcTrigger,Trigger3M)),NA())</f>
        <v>3.7202938441304582E-3</v>
      </c>
      <c r="L539" s="44">
        <f>IFERROR(_xll.qlIndexFixing(Index6M,$H539,TRUE,_xll.ohTrigger(RecalcTrigger,Trigger6M)),NA())</f>
        <v>4.8736620364000123E-3</v>
      </c>
      <c r="M539" s="146">
        <f>IFERROR(_xll.qlIndexFixing(Index1Y,$H539,TRUE,_xll.ohTrigger(RecalcTrigger,Trigger1Y)),NA())</f>
        <v>5.6825760329409104E-3</v>
      </c>
      <c r="N539" s="145">
        <f>IFERROR(_xll.qlIndexFixing(ONIndex1M,I539,TRUE,_xll.ohTrigger(RecalcTrigger,Trigger1M)),NA())</f>
        <v>2.2237284422924981E-3</v>
      </c>
      <c r="O539" s="44">
        <f>IFERROR(_xll.qlIndexFixing(ONIndex3M,I539,TRUE,_xll.ohTrigger(RecalcTrigger,Trigger3M)),NA())</f>
        <v>3.4131561483955837E-3</v>
      </c>
      <c r="P539" s="44">
        <f>IFERROR(_xll.qlIndexFixing(ONIndex6M,I539,TRUE,_xll.ohTrigger(RecalcTrigger,Trigger6M)),NA())</f>
        <v>4.6282665398293217E-3</v>
      </c>
      <c r="Q539" s="146">
        <f>IFERROR(_xll.qlIndexFixing(ONIndex1Y,I539,TRUE,_xll.ohTrigger(RecalcTrigger,Trigger1Y)),NA())</f>
        <v>4.6335207232065896E-3</v>
      </c>
    </row>
    <row r="540" spans="2:17" x14ac:dyDescent="0.2">
      <c r="B540" s="39" t="s">
        <v>42</v>
      </c>
      <c r="D540" s="42">
        <f>_xll.qlCalendarAdvance(Calendar,$D539,B540,"f",FALSE)</f>
        <v>43434</v>
      </c>
      <c r="E540" s="140">
        <f>_xll.qlInterestRateIndexValueDate(IndexON,D540)</f>
        <v>43434</v>
      </c>
      <c r="F540" s="156">
        <f>IFERROR(_xll.qlIndexFixing(IndexON,D540,TRUE,_xll.ohTrigger(RecalcTrigger,TriggerON)),NA())</f>
        <v>1.1045273386626568E-3</v>
      </c>
      <c r="H540" s="42">
        <f>_xll.qlCalendarAdvance(Calendar,$H539,B540,"f",FALSE)</f>
        <v>43434</v>
      </c>
      <c r="I540" s="140">
        <f>_xll.qlInterestRateIndexValueDate(Index1M,$H540)</f>
        <v>43434</v>
      </c>
      <c r="J540" s="145">
        <f>IFERROR(_xll.qlIndexFixing(Index1M,$H540,TRUE,_xll.ohTrigger(RecalcTrigger,Trigger1M)),NA())</f>
        <v>2.2827922139463889E-3</v>
      </c>
      <c r="K540" s="44">
        <f>IFERROR(_xll.qlIndexFixing(Index3M,H540,TRUE,_xll.ohTrigger(RecalcTrigger,Trigger3M)),NA())</f>
        <v>3.7525374593439585E-3</v>
      </c>
      <c r="L540" s="44">
        <f>IFERROR(_xll.qlIndexFixing(Index6M,$H540,TRUE,_xll.ohTrigger(RecalcTrigger,Trigger6M)),NA())</f>
        <v>4.8964965094073273E-3</v>
      </c>
      <c r="M540" s="146">
        <f>IFERROR(_xll.qlIndexFixing(Index1Y,$H540,TRUE,_xll.ohTrigger(RecalcTrigger,Trigger1Y)),NA())</f>
        <v>5.7202514520661787E-3</v>
      </c>
      <c r="N540" s="145">
        <f>IFERROR(_xll.qlIndexFixing(ONIndex1M,I540,TRUE,_xll.ohTrigger(RecalcTrigger,Trigger1M)),NA())</f>
        <v>2.2427841242585642E-3</v>
      </c>
      <c r="O540" s="44">
        <f>IFERROR(_xll.qlIndexFixing(ONIndex3M,I540,TRUE,_xll.ohTrigger(RecalcTrigger,Trigger3M)),NA())</f>
        <v>3.4645519673071061E-3</v>
      </c>
      <c r="P540" s="44">
        <f>IFERROR(_xll.qlIndexFixing(ONIndex6M,I540,TRUE,_xll.ohTrigger(RecalcTrigger,Trigger6M)),NA())</f>
        <v>4.6432664875214105E-3</v>
      </c>
      <c r="Q540" s="146">
        <f>IFERROR(_xll.qlIndexFixing(ONIndex1Y,I540,TRUE,_xll.ohTrigger(RecalcTrigger,Trigger1Y)),NA())</f>
        <v>4.6343275206154706E-3</v>
      </c>
    </row>
    <row r="541" spans="2:17" x14ac:dyDescent="0.2">
      <c r="B541" s="39" t="s">
        <v>42</v>
      </c>
      <c r="D541" s="42">
        <f>_xll.qlCalendarAdvance(Calendar,$D540,B541,"f",FALSE)</f>
        <v>43441</v>
      </c>
      <c r="E541" s="140">
        <f>_xll.qlInterestRateIndexValueDate(IndexON,D541)</f>
        <v>43441</v>
      </c>
      <c r="F541" s="156">
        <f>IFERROR(_xll.qlIndexFixing(IndexON,D541,TRUE,_xll.ohTrigger(RecalcTrigger,TriggerON)),NA())</f>
        <v>1.1206376315590443E-3</v>
      </c>
      <c r="H541" s="42">
        <f>_xll.qlCalendarAdvance(Calendar,$H540,B541,"f",FALSE)</f>
        <v>43441</v>
      </c>
      <c r="I541" s="140">
        <f>_xll.qlInterestRateIndexValueDate(Index1M,$H541)</f>
        <v>43441</v>
      </c>
      <c r="J541" s="145">
        <f>IFERROR(_xll.qlIndexFixing(Index1M,$H541,TRUE,_xll.ohTrigger(RecalcTrigger,Trigger1M)),NA())</f>
        <v>2.3031877711121229E-3</v>
      </c>
      <c r="K541" s="44">
        <f>IFERROR(_xll.qlIndexFixing(Index3M,H541,TRUE,_xll.ohTrigger(RecalcTrigger,Trigger3M)),NA())</f>
        <v>3.7958260674693842E-3</v>
      </c>
      <c r="L541" s="44">
        <f>IFERROR(_xll.qlIndexFixing(Index6M,$H541,TRUE,_xll.ohTrigger(RecalcTrigger,Trigger6M)),NA())</f>
        <v>4.9181367270730953E-3</v>
      </c>
      <c r="M541" s="146">
        <f>IFERROR(_xll.qlIndexFixing(Index1Y,$H541,TRUE,_xll.ohTrigger(RecalcTrigger,Trigger1Y)),NA())</f>
        <v>5.7855028451687298E-3</v>
      </c>
      <c r="N541" s="145">
        <f>IFERROR(_xll.qlIndexFixing(ONIndex1M,I541,TRUE,_xll.ohTrigger(RecalcTrigger,Trigger1M)),NA())</f>
        <v>2.2622852354492466E-3</v>
      </c>
      <c r="O541" s="44">
        <f>IFERROR(_xll.qlIndexFixing(ONIndex3M,I541,TRUE,_xll.ohTrigger(RecalcTrigger,Trigger3M)),NA())</f>
        <v>3.514818625931134E-3</v>
      </c>
      <c r="P541" s="44">
        <f>IFERROR(_xll.qlIndexFixing(ONIndex6M,I541,TRUE,_xll.ohTrigger(RecalcTrigger,Trigger6M)),NA())</f>
        <v>4.658744342708558E-3</v>
      </c>
      <c r="Q541" s="146">
        <f>IFERROR(_xll.qlIndexFixing(ONIndex1Y,I541,TRUE,_xll.ohTrigger(RecalcTrigger,Trigger1Y)),NA())</f>
        <v>4.6376759325779861E-3</v>
      </c>
    </row>
    <row r="542" spans="2:17" x14ac:dyDescent="0.2">
      <c r="B542" s="39" t="s">
        <v>42</v>
      </c>
      <c r="D542" s="42">
        <f>_xll.qlCalendarAdvance(Calendar,$D541,B542,"f",FALSE)</f>
        <v>43448</v>
      </c>
      <c r="E542" s="140">
        <f>_xll.qlInterestRateIndexValueDate(IndexON,D542)</f>
        <v>43448</v>
      </c>
      <c r="F542" s="156">
        <f>IFERROR(_xll.qlIndexFixing(IndexON,D542,TRUE,_xll.ohTrigger(RecalcTrigger,TriggerON)),NA())</f>
        <v>1.1371502507014539E-3</v>
      </c>
      <c r="H542" s="42">
        <f>_xll.qlCalendarAdvance(Calendar,$H541,B542,"f",FALSE)</f>
        <v>43448</v>
      </c>
      <c r="I542" s="140">
        <f>_xll.qlInterestRateIndexValueDate(Index1M,$H542)</f>
        <v>43448</v>
      </c>
      <c r="J542" s="145">
        <f>IFERROR(_xll.qlIndexFixing(Index1M,$H542,TRUE,_xll.ohTrigger(RecalcTrigger,Trigger1M)),NA())</f>
        <v>2.324028869432615E-3</v>
      </c>
      <c r="K542" s="44">
        <f>IFERROR(_xll.qlIndexFixing(Index3M,H542,TRUE,_xll.ohTrigger(RecalcTrigger,Trigger3M)),NA())</f>
        <v>3.8379849191587903E-3</v>
      </c>
      <c r="L542" s="44">
        <f>IFERROR(_xll.qlIndexFixing(Index6M,$H542,TRUE,_xll.ohTrigger(RecalcTrigger,Trigger6M)),NA())</f>
        <v>4.9402562421835758E-3</v>
      </c>
      <c r="M542" s="146">
        <f>IFERROR(_xll.qlIndexFixing(Index1Y,$H542,TRUE,_xll.ohTrigger(RecalcTrigger,Trigger1Y)),NA())</f>
        <v>5.8383398737284695E-3</v>
      </c>
      <c r="N542" s="145">
        <f>IFERROR(_xll.qlIndexFixing(ONIndex1M,I542,TRUE,_xll.ohTrigger(RecalcTrigger,Trigger1M)),NA())</f>
        <v>2.2822317759996218E-3</v>
      </c>
      <c r="O542" s="44">
        <f>IFERROR(_xll.qlIndexFixing(ONIndex3M,I542,TRUE,_xll.ohTrigger(RecalcTrigger,Trigger3M)),NA())</f>
        <v>3.5639561229168968E-3</v>
      </c>
      <c r="P542" s="44">
        <f>IFERROR(_xll.qlIndexFixing(ONIndex6M,I542,TRUE,_xll.ohTrigger(RecalcTrigger,Trigger6M)),NA())</f>
        <v>4.6747001055798734E-3</v>
      </c>
      <c r="Q542" s="146">
        <f>IFERROR(_xll.qlIndexFixing(ONIndex1Y,I542,TRUE,_xll.ohTrigger(RecalcTrigger,Trigger1Y)),NA())</f>
        <v>4.6435659593372742E-3</v>
      </c>
    </row>
    <row r="543" spans="2:17" x14ac:dyDescent="0.2">
      <c r="B543" s="39" t="s">
        <v>42</v>
      </c>
      <c r="D543" s="42">
        <f>_xll.qlCalendarAdvance(Calendar,$D542,B543,"f",FALSE)</f>
        <v>43455</v>
      </c>
      <c r="E543" s="140">
        <f>_xll.qlInterestRateIndexValueDate(IndexON,D543)</f>
        <v>43455</v>
      </c>
      <c r="F543" s="156">
        <f>IFERROR(_xll.qlIndexFixing(IndexON,D543,TRUE,_xll.ohTrigger(RecalcTrigger,TriggerON)),NA())</f>
        <v>1.1540651962519781E-3</v>
      </c>
      <c r="H543" s="42">
        <f>_xll.qlCalendarAdvance(Calendar,$H542,B543,"f",FALSE)</f>
        <v>43455</v>
      </c>
      <c r="I543" s="140">
        <f>_xll.qlInterestRateIndexValueDate(Index1M,$H543)</f>
        <v>43455</v>
      </c>
      <c r="J543" s="145">
        <f>IFERROR(_xll.qlIndexFixing(Index1M,$H543,TRUE,_xll.ohTrigger(RecalcTrigger,Trigger1M)),NA())</f>
        <v>2.3453155112660514E-3</v>
      </c>
      <c r="K543" s="44">
        <f>IFERROR(_xll.qlIndexFixing(Index3M,H543,TRUE,_xll.ohTrigger(RecalcTrigger,Trigger3M)),NA())</f>
        <v>3.8790139792065732E-3</v>
      </c>
      <c r="L543" s="44">
        <f>IFERROR(_xll.qlIndexFixing(Index6M,$H543,TRUE,_xll.ohTrigger(RecalcTrigger,Trigger6M)),NA())</f>
        <v>4.9628550705539259E-3</v>
      </c>
      <c r="M543" s="146">
        <f>IFERROR(_xll.qlIndexFixing(Index1Y,$H543,TRUE,_xll.ohTrigger(RecalcTrigger,Trigger1Y)),NA())</f>
        <v>5.8919936706894006E-3</v>
      </c>
      <c r="N543" s="145">
        <f>IFERROR(_xll.qlIndexFixing(ONIndex1M,I543,TRUE,_xll.ohTrigger(RecalcTrigger,Trigger1M)),NA())</f>
        <v>2.3026237461798442E-3</v>
      </c>
      <c r="O543" s="44">
        <f>IFERROR(_xll.qlIndexFixing(ONIndex3M,I543,TRUE,_xll.ohTrigger(RecalcTrigger,Trigger3M)),NA())</f>
        <v>3.6119644568866076E-3</v>
      </c>
      <c r="P543" s="44">
        <f>IFERROR(_xll.qlIndexFixing(ONIndex6M,I543,TRUE,_xll.ohTrigger(RecalcTrigger,Trigger6M)),NA())</f>
        <v>4.691133776324464E-3</v>
      </c>
      <c r="Q543" s="146">
        <f>IFERROR(_xll.qlIndexFixing(ONIndex1Y,I543,TRUE,_xll.ohTrigger(RecalcTrigger,Trigger1Y)),NA())</f>
        <v>4.6519976012985671E-3</v>
      </c>
    </row>
    <row r="544" spans="2:17" x14ac:dyDescent="0.2">
      <c r="B544" s="39" t="s">
        <v>42</v>
      </c>
      <c r="D544" s="42">
        <f>_xll.qlCalendarAdvance(Calendar,$D543,B544,"f",FALSE)</f>
        <v>43462</v>
      </c>
      <c r="E544" s="140">
        <f>_xll.qlInterestRateIndexValueDate(IndexON,D544)</f>
        <v>43462</v>
      </c>
      <c r="F544" s="156">
        <f>IFERROR(_xll.qlIndexFixing(IndexON,D544,TRUE,_xll.ohTrigger(RecalcTrigger,TriggerON)),NA())</f>
        <v>1.1713824683456944E-3</v>
      </c>
      <c r="H544" s="42">
        <f>_xll.qlCalendarAdvance(Calendar,$H543,B544,"f",FALSE)</f>
        <v>43462</v>
      </c>
      <c r="I544" s="140">
        <f>_xll.qlInterestRateIndexValueDate(Index1M,$H544)</f>
        <v>43462</v>
      </c>
      <c r="J544" s="145">
        <f>IFERROR(_xll.qlIndexFixing(Index1M,$H544,TRUE,_xll.ohTrigger(RecalcTrigger,Trigger1M)),NA())</f>
        <v>2.3670476990359764E-3</v>
      </c>
      <c r="K544" s="44">
        <f>IFERROR(_xll.qlIndexFixing(Index3M,H544,TRUE,_xll.ohTrigger(RecalcTrigger,Trigger3M)),NA())</f>
        <v>3.9189132133436635E-3</v>
      </c>
      <c r="L544" s="44">
        <f>IFERROR(_xll.qlIndexFixing(Index6M,$H544,TRUE,_xll.ohTrigger(RecalcTrigger,Trigger6M)),NA())</f>
        <v>4.9859332283421921E-3</v>
      </c>
      <c r="M544" s="146">
        <f>IFERROR(_xll.qlIndexFixing(Index1Y,$H544,TRUE,_xll.ohTrigger(RecalcTrigger,Trigger1Y)),NA())</f>
        <v>5.9463899840021227E-3</v>
      </c>
      <c r="N544" s="145">
        <f>IFERROR(_xll.qlIndexFixing(ONIndex1M,I544,TRUE,_xll.ohTrigger(RecalcTrigger,Trigger1M)),NA())</f>
        <v>2.3234611462060371E-3</v>
      </c>
      <c r="O544" s="44">
        <f>IFERROR(_xll.qlIndexFixing(ONIndex3M,I544,TRUE,_xll.ohTrigger(RecalcTrigger,Trigger3M)),NA())</f>
        <v>3.6588436265165098E-3</v>
      </c>
      <c r="P544" s="44">
        <f>IFERROR(_xll.qlIndexFixing(ONIndex6M,I544,TRUE,_xll.ohTrigger(RecalcTrigger,Trigger6M)),NA())</f>
        <v>4.7080453551314374E-3</v>
      </c>
      <c r="Q544" s="146">
        <f>IFERROR(_xll.qlIndexFixing(ONIndex1Y,I544,TRUE,_xll.ohTrigger(RecalcTrigger,Trigger1Y)),NA())</f>
        <v>4.6629708589211267E-3</v>
      </c>
    </row>
    <row r="545" spans="2:17" x14ac:dyDescent="0.2">
      <c r="B545" s="39" t="s">
        <v>42</v>
      </c>
      <c r="D545" s="42">
        <f>_xll.qlCalendarAdvance(Calendar,$D544,B545,"f",FALSE)</f>
        <v>43469</v>
      </c>
      <c r="E545" s="140">
        <f>_xll.qlInterestRateIndexValueDate(IndexON,D545)</f>
        <v>43469</v>
      </c>
      <c r="F545" s="156">
        <f>IFERROR(_xll.qlIndexFixing(IndexON,D545,TRUE,_xll.ohTrigger(RecalcTrigger,TriggerON)),NA())</f>
        <v>1.1891020671717103E-3</v>
      </c>
      <c r="H545" s="42">
        <f>_xll.qlCalendarAdvance(Calendar,$H544,B545,"f",FALSE)</f>
        <v>43469</v>
      </c>
      <c r="I545" s="140">
        <f>_xll.qlInterestRateIndexValueDate(Index1M,$H545)</f>
        <v>43469</v>
      </c>
      <c r="J545" s="145">
        <f>IFERROR(_xll.qlIndexFixing(Index1M,$H545,TRUE,_xll.ohTrigger(RecalcTrigger,Trigger1M)),NA())</f>
        <v>2.3892254352051519E-3</v>
      </c>
      <c r="K545" s="44">
        <f>IFERROR(_xll.qlIndexFixing(Index3M,H545,TRUE,_xll.ohTrigger(RecalcTrigger,Trigger3M)),NA())</f>
        <v>3.9576825882492329E-3</v>
      </c>
      <c r="L545" s="44">
        <f>IFERROR(_xll.qlIndexFixing(Index6M,$H545,TRUE,_xll.ohTrigger(RecalcTrigger,Trigger6M)),NA())</f>
        <v>5.007609954038073E-3</v>
      </c>
      <c r="M545" s="146">
        <f>IFERROR(_xll.qlIndexFixing(Index1Y,$H545,TRUE,_xll.ohTrigger(RecalcTrigger,Trigger1Y)),NA())</f>
        <v>6.0014545472099915E-3</v>
      </c>
      <c r="N545" s="145">
        <f>IFERROR(_xll.qlIndexFixing(ONIndex1M,I545,TRUE,_xll.ohTrigger(RecalcTrigger,Trigger1M)),NA())</f>
        <v>2.3447439762943243E-3</v>
      </c>
      <c r="O545" s="44">
        <f>IFERROR(_xll.qlIndexFixing(ONIndex3M,I545,TRUE,_xll.ohTrigger(RecalcTrigger,Trigger3M)),NA())</f>
        <v>3.7045936304558329E-3</v>
      </c>
      <c r="P545" s="44">
        <f>IFERROR(_xll.qlIndexFixing(ONIndex6M,I545,TRUE,_xll.ohTrigger(RecalcTrigger,Trigger6M)),NA())</f>
        <v>4.7254348422169174E-3</v>
      </c>
      <c r="Q545" s="146">
        <f>IFERROR(_xll.qlIndexFixing(ONIndex1Y,I545,TRUE,_xll.ohTrigger(RecalcTrigger,Trigger1Y)),NA())</f>
        <v>4.6764857329343696E-3</v>
      </c>
    </row>
    <row r="546" spans="2:17" x14ac:dyDescent="0.2">
      <c r="B546" s="39" t="s">
        <v>42</v>
      </c>
      <c r="D546" s="42">
        <f>_xll.qlCalendarAdvance(Calendar,$D545,B546,"f",FALSE)</f>
        <v>43476</v>
      </c>
      <c r="E546" s="140">
        <f>_xll.qlInterestRateIndexValueDate(IndexON,D546)</f>
        <v>43476</v>
      </c>
      <c r="F546" s="156">
        <f>IFERROR(_xll.qlIndexFixing(IndexON,D546,TRUE,_xll.ohTrigger(RecalcTrigger,TriggerON)),NA())</f>
        <v>1.207223992919134E-3</v>
      </c>
      <c r="H546" s="42">
        <f>_xll.qlCalendarAdvance(Calendar,$H545,B546,"f",FALSE)</f>
        <v>43476</v>
      </c>
      <c r="I546" s="140">
        <f>_xll.qlInterestRateIndexValueDate(Index1M,$H546)</f>
        <v>43476</v>
      </c>
      <c r="J546" s="145">
        <f>IFERROR(_xll.qlIndexFixing(Index1M,$H546,TRUE,_xll.ohTrigger(RecalcTrigger,Trigger1M)),NA())</f>
        <v>2.4118487222886263E-3</v>
      </c>
      <c r="K546" s="44">
        <f>IFERROR(_xll.qlIndexFixing(Index3M,H546,TRUE,_xll.ohTrigger(RecalcTrigger,Trigger3M)),NA())</f>
        <v>3.9953220715434924E-3</v>
      </c>
      <c r="L546" s="44">
        <f>IFERROR(_xll.qlIndexFixing(Index6M,$H546,TRUE,_xll.ohTrigger(RecalcTrigger,Trigger6M)),NA())</f>
        <v>5.0316098123892039E-3</v>
      </c>
      <c r="M546" s="146">
        <f>IFERROR(_xll.qlIndexFixing(Index1Y,$H546,TRUE,_xll.ohTrigger(RecalcTrigger,Trigger1Y)),NA())</f>
        <v>6.0571130789252971E-3</v>
      </c>
      <c r="N546" s="145">
        <f>IFERROR(_xll.qlIndexFixing(ONIndex1M,I546,TRUE,_xll.ohTrigger(RecalcTrigger,Trigger1M)),NA())</f>
        <v>2.3664722366878448E-3</v>
      </c>
      <c r="O546" s="44">
        <f>IFERROR(_xll.qlIndexFixing(ONIndex3M,I546,TRUE,_xll.ohTrigger(RecalcTrigger,Trigger3M)),NA())</f>
        <v>3.7492144674888821E-3</v>
      </c>
      <c r="P546" s="44">
        <f>IFERROR(_xll.qlIndexFixing(ONIndex6M,I546,TRUE,_xll.ohTrigger(RecalcTrigger,Trigger6M)),NA())</f>
        <v>4.7433022377429976E-3</v>
      </c>
      <c r="Q546" s="146">
        <f>IFERROR(_xll.qlIndexFixing(ONIndex1Y,I546,TRUE,_xll.ohTrigger(RecalcTrigger,Trigger1Y)),NA())</f>
        <v>4.6925422241757744E-3</v>
      </c>
    </row>
    <row r="547" spans="2:17" x14ac:dyDescent="0.2">
      <c r="B547" s="39" t="s">
        <v>42</v>
      </c>
      <c r="D547" s="42">
        <f>_xll.qlCalendarAdvance(Calendar,$D546,B547,"f",FALSE)</f>
        <v>43483</v>
      </c>
      <c r="E547" s="140">
        <f>_xll.qlInterestRateIndexValueDate(IndexON,D547)</f>
        <v>43483</v>
      </c>
      <c r="F547" s="156">
        <f>IFERROR(_xll.qlIndexFixing(IndexON,D547,TRUE,_xll.ohTrigger(RecalcTrigger,TriggerON)),NA())</f>
        <v>1.2257482457500581E-3</v>
      </c>
      <c r="H547" s="42">
        <f>_xll.qlCalendarAdvance(Calendar,$H546,B547,"f",FALSE)</f>
        <v>43483</v>
      </c>
      <c r="I547" s="140">
        <f>_xll.qlInterestRateIndexValueDate(Index1M,$H547)</f>
        <v>43483</v>
      </c>
      <c r="J547" s="145">
        <f>IFERROR(_xll.qlIndexFixing(Index1M,$H547,TRUE,_xll.ohTrigger(RecalcTrigger,Trigger1M)),NA())</f>
        <v>2.4349175628563518E-3</v>
      </c>
      <c r="K547" s="44">
        <f>IFERROR(_xll.qlIndexFixing(Index3M,H547,TRUE,_xll.ohTrigger(RecalcTrigger,Trigger3M)),NA())</f>
        <v>4.0318316317912908E-3</v>
      </c>
      <c r="L547" s="44">
        <f>IFERROR(_xll.qlIndexFixing(Index6M,$H547,TRUE,_xll.ohTrigger(RecalcTrigger,Trigger6M)),NA())</f>
        <v>5.0560691363707704E-3</v>
      </c>
      <c r="M547" s="146">
        <f>IFERROR(_xll.qlIndexFixing(Index1Y,$H547,TRUE,_xll.ohTrigger(RecalcTrigger,Trigger1Y)),NA())</f>
        <v>6.1132912823591056E-3</v>
      </c>
      <c r="N547" s="145">
        <f>IFERROR(_xll.qlIndexFixing(ONIndex1M,I547,TRUE,_xll.ohTrigger(RecalcTrigger,Trigger1M)),NA())</f>
        <v>2.3886459276297365E-3</v>
      </c>
      <c r="O547" s="44">
        <f>IFERROR(_xll.qlIndexFixing(ONIndex3M,I547,TRUE,_xll.ohTrigger(RecalcTrigger,Trigger3M)),NA())</f>
        <v>3.7927061363459327E-3</v>
      </c>
      <c r="P547" s="44">
        <f>IFERROR(_xll.qlIndexFixing(ONIndex6M,I547,TRUE,_xll.ohTrigger(RecalcTrigger,Trigger6M)),NA())</f>
        <v>4.761647541952815E-3</v>
      </c>
      <c r="Q547" s="146">
        <f>IFERROR(_xll.qlIndexFixing(ONIndex1Y,I547,TRUE,_xll.ohTrigger(RecalcTrigger,Trigger1Y)),NA())</f>
        <v>4.7111403336449111E-3</v>
      </c>
    </row>
    <row r="548" spans="2:17" x14ac:dyDescent="0.2">
      <c r="B548" s="39" t="s">
        <v>42</v>
      </c>
      <c r="D548" s="42">
        <f>_xll.qlCalendarAdvance(Calendar,$D547,B548,"f",FALSE)</f>
        <v>43490</v>
      </c>
      <c r="E548" s="140">
        <f>_xll.qlInterestRateIndexValueDate(IndexON,D548)</f>
        <v>43490</v>
      </c>
      <c r="F548" s="156">
        <f>IFERROR(_xll.qlIndexFixing(IndexON,D548,TRUE,_xll.ohTrigger(RecalcTrigger,TriggerON)),NA())</f>
        <v>1.2446748258535905E-3</v>
      </c>
      <c r="H548" s="42">
        <f>_xll.qlCalendarAdvance(Calendar,$H547,B548,"f",FALSE)</f>
        <v>43490</v>
      </c>
      <c r="I548" s="140">
        <f>_xll.qlInterestRateIndexValueDate(Index1M,$H548)</f>
        <v>43490</v>
      </c>
      <c r="J548" s="145">
        <f>IFERROR(_xll.qlIndexFixing(Index1M,$H548,TRUE,_xll.ohTrigger(RecalcTrigger,Trigger1M)),NA())</f>
        <v>2.4584319595253386E-3</v>
      </c>
      <c r="K548" s="44">
        <f>IFERROR(_xll.qlIndexFixing(Index3M,H548,TRUE,_xll.ohTrigger(RecalcTrigger,Trigger3M)),NA())</f>
        <v>4.0672112385003152E-3</v>
      </c>
      <c r="L548" s="44">
        <f>IFERROR(_xll.qlIndexFixing(Index6M,$H548,TRUE,_xll.ohTrigger(RecalcTrigger,Trigger6M)),NA())</f>
        <v>5.0809647445613487E-3</v>
      </c>
      <c r="M548" s="146">
        <f>IFERROR(_xll.qlIndexFixing(Index1Y,$H548,TRUE,_xll.ohTrigger(RecalcTrigger,Trigger1Y)),NA())</f>
        <v>6.1699148449094058E-3</v>
      </c>
      <c r="N548" s="145">
        <f>IFERROR(_xll.qlIndexFixing(ONIndex1M,I548,TRUE,_xll.ohTrigger(RecalcTrigger,Trigger1M)),NA())</f>
        <v>2.4112650493631391E-3</v>
      </c>
      <c r="O548" s="44">
        <f>IFERROR(_xll.qlIndexFixing(ONIndex3M,I548,TRUE,_xll.ohTrigger(RecalcTrigger,Trigger3M)),NA())</f>
        <v>3.83506863581129E-3</v>
      </c>
      <c r="P548" s="44">
        <f>IFERROR(_xll.qlIndexFixing(ONIndex6M,I548,TRUE,_xll.ohTrigger(RecalcTrigger,Trigger6M)),NA())</f>
        <v>4.7804707550895094E-3</v>
      </c>
      <c r="Q548" s="146">
        <f>IFERROR(_xll.qlIndexFixing(ONIndex1Y,I548,TRUE,_xll.ohTrigger(RecalcTrigger,Trigger1Y)),NA())</f>
        <v>4.7322800625034436E-3</v>
      </c>
    </row>
    <row r="549" spans="2:17" x14ac:dyDescent="0.2">
      <c r="B549" s="39" t="s">
        <v>42</v>
      </c>
      <c r="D549" s="42">
        <f>_xll.qlCalendarAdvance(Calendar,$D548,B549,"f",FALSE)</f>
        <v>43497</v>
      </c>
      <c r="E549" s="140">
        <f>_xll.qlInterestRateIndexValueDate(IndexON,D549)</f>
        <v>43497</v>
      </c>
      <c r="F549" s="156">
        <f>IFERROR(_xll.qlIndexFixing(IndexON,D549,TRUE,_xll.ohTrigger(RecalcTrigger,TriggerON)),NA())</f>
        <v>1.2640037333918239E-3</v>
      </c>
      <c r="H549" s="42">
        <f>_xll.qlCalendarAdvance(Calendar,$H548,B549,"f",FALSE)</f>
        <v>43497</v>
      </c>
      <c r="I549" s="140">
        <f>_xll.qlInterestRateIndexValueDate(Index1M,$H549)</f>
        <v>43497</v>
      </c>
      <c r="J549" s="145">
        <f>IFERROR(_xll.qlIndexFixing(Index1M,$H549,TRUE,_xll.ohTrigger(RecalcTrigger,Trigger1M)),NA())</f>
        <v>2.4771278601637809E-3</v>
      </c>
      <c r="K549" s="44">
        <f>IFERROR(_xll.qlIndexFixing(Index3M,H549,TRUE,_xll.ohTrigger(RecalcTrigger,Trigger3M)),NA())</f>
        <v>4.0992009666710252E-3</v>
      </c>
      <c r="L549" s="44">
        <f>IFERROR(_xll.qlIndexFixing(Index6M,$H549,TRUE,_xll.ohTrigger(RecalcTrigger,Trigger6M)),NA())</f>
        <v>5.1062734434089907E-3</v>
      </c>
      <c r="M549" s="146">
        <f>IFERROR(_xll.qlIndexFixing(Index1Y,$H549,TRUE,_xll.ohTrigger(RecalcTrigger,Trigger1Y)),NA())</f>
        <v>6.2269094378007038E-3</v>
      </c>
      <c r="N549" s="145">
        <f>IFERROR(_xll.qlIndexFixing(ONIndex1M,I549,TRUE,_xll.ohTrigger(RecalcTrigger,Trigger1M)),NA())</f>
        <v>2.4343296021311915E-3</v>
      </c>
      <c r="O549" s="44">
        <f>IFERROR(_xll.qlIndexFixing(ONIndex3M,I549,TRUE,_xll.ohTrigger(RecalcTrigger,Trigger3M)),NA())</f>
        <v>3.8763019646962755E-3</v>
      </c>
      <c r="P549" s="44">
        <f>IFERROR(_xll.qlIndexFixing(ONIndex6M,I549,TRUE,_xll.ohTrigger(RecalcTrigger,Trigger6M)),NA())</f>
        <v>4.7997718773151741E-3</v>
      </c>
      <c r="Q549" s="146">
        <f>IFERROR(_xll.qlIndexFixing(ONIndex1Y,I549,TRUE,_xll.ohTrigger(RecalcTrigger,Trigger1Y)),NA())</f>
        <v>4.7559614121021427E-3</v>
      </c>
    </row>
    <row r="550" spans="2:17" x14ac:dyDescent="0.2">
      <c r="B550" s="39" t="s">
        <v>42</v>
      </c>
      <c r="D550" s="42">
        <f>_xll.qlCalendarAdvance(Calendar,$D549,B550,"f",FALSE)</f>
        <v>43504</v>
      </c>
      <c r="E550" s="140">
        <f>_xll.qlInterestRateIndexValueDate(IndexON,D550)</f>
        <v>43504</v>
      </c>
      <c r="F550" s="156">
        <f>IFERROR(_xll.qlIndexFixing(IndexON,D550,TRUE,_xll.ohTrigger(RecalcTrigger,TriggerON)),NA())</f>
        <v>1.2837349686078971E-3</v>
      </c>
      <c r="H550" s="42">
        <f>_xll.qlCalendarAdvance(Calendar,$H549,B550,"f",FALSE)</f>
        <v>43504</v>
      </c>
      <c r="I550" s="140">
        <f>_xll.qlInterestRateIndexValueDate(Index1M,$H550)</f>
        <v>43504</v>
      </c>
      <c r="J550" s="145">
        <f>IFERROR(_xll.qlIndexFixing(Index1M,$H550,TRUE,_xll.ohTrigger(RecalcTrigger,Trigger1M)),NA())</f>
        <v>2.5014374019346631E-3</v>
      </c>
      <c r="K550" s="44">
        <f>IFERROR(_xll.qlIndexFixing(Index3M,H550,TRUE,_xll.ohTrigger(RecalcTrigger,Trigger3M)),NA())</f>
        <v>4.132400921874101E-3</v>
      </c>
      <c r="L550" s="44">
        <f>IFERROR(_xll.qlIndexFixing(Index6M,$H550,TRUE,_xll.ohTrigger(RecalcTrigger,Trigger6M)),NA())</f>
        <v>5.1319720384653163E-3</v>
      </c>
      <c r="M550" s="146">
        <f>IFERROR(_xll.qlIndexFixing(Index1Y,$H550,TRUE,_xll.ohTrigger(RecalcTrigger,Trigger1Y)),NA())</f>
        <v>6.2842007157819244E-3</v>
      </c>
      <c r="N550" s="145">
        <f>IFERROR(_xll.qlIndexFixing(ONIndex1M,I550,TRUE,_xll.ohTrigger(RecalcTrigger,Trigger1M)),NA())</f>
        <v>2.4578395861770317E-3</v>
      </c>
      <c r="O550" s="44">
        <f>IFERROR(_xll.qlIndexFixing(ONIndex3M,I550,TRUE,_xll.ohTrigger(RecalcTrigger,Trigger3M)),NA())</f>
        <v>3.9164061218662418E-3</v>
      </c>
      <c r="P550" s="44">
        <f>IFERROR(_xll.qlIndexFixing(ONIndex6M,I550,TRUE,_xll.ohTrigger(RecalcTrigger,Trigger6M)),NA())</f>
        <v>4.8195509088729462E-3</v>
      </c>
      <c r="Q550" s="146">
        <f>IFERROR(_xll.qlIndexFixing(ONIndex1Y,I550,TRUE,_xll.ohTrigger(RecalcTrigger,Trigger1Y)),NA())</f>
        <v>4.7821843838998426E-3</v>
      </c>
    </row>
    <row r="551" spans="2:17" x14ac:dyDescent="0.2">
      <c r="B551" s="39" t="s">
        <v>42</v>
      </c>
      <c r="D551" s="42">
        <f>_xll.qlCalendarAdvance(Calendar,$D550,B551,"f",FALSE)</f>
        <v>43511</v>
      </c>
      <c r="E551" s="140">
        <f>_xll.qlInterestRateIndexValueDate(IndexON,D551)</f>
        <v>43511</v>
      </c>
      <c r="F551" s="156">
        <f>IFERROR(_xll.qlIndexFixing(IndexON,D551,TRUE,_xll.ohTrigger(RecalcTrigger,TriggerON)),NA())</f>
        <v>1.3038685316639025E-3</v>
      </c>
      <c r="H551" s="42">
        <f>_xll.qlCalendarAdvance(Calendar,$H550,B551,"f",FALSE)</f>
        <v>43511</v>
      </c>
      <c r="I551" s="140">
        <f>_xll.qlInterestRateIndexValueDate(Index1M,$H551)</f>
        <v>43511</v>
      </c>
      <c r="J551" s="145">
        <f>IFERROR(_xll.qlIndexFixing(Index1M,$H551,TRUE,_xll.ohTrigger(RecalcTrigger,Trigger1M)),NA())</f>
        <v>2.5261924932607322E-3</v>
      </c>
      <c r="K551" s="44">
        <f>IFERROR(_xll.qlIndexFixing(Index3M,H551,TRUE,_xll.ohTrigger(RecalcTrigger,Trigger3M)),NA())</f>
        <v>4.1644708494924885E-3</v>
      </c>
      <c r="L551" s="44">
        <f>IFERROR(_xll.qlIndexFixing(Index6M,$H551,TRUE,_xll.ohTrigger(RecalcTrigger,Trigger6M)),NA())</f>
        <v>5.1580373343358063E-3</v>
      </c>
      <c r="M551" s="146">
        <f>IFERROR(_xll.qlIndexFixing(Index1Y,$H551,TRUE,_xll.ohTrigger(RecalcTrigger,Trigger1Y)),NA())</f>
        <v>6.3417143168777506E-3</v>
      </c>
      <c r="N551" s="145">
        <f>IFERROR(_xll.qlIndexFixing(ONIndex1M,I551,TRUE,_xll.ohTrigger(RecalcTrigger,Trigger1M)),NA())</f>
        <v>2.481795001770815E-3</v>
      </c>
      <c r="O551" s="44">
        <f>IFERROR(_xll.qlIndexFixing(ONIndex3M,I551,TRUE,_xll.ohTrigger(RecalcTrigger,Trigger3M)),NA())</f>
        <v>3.955381106240571E-3</v>
      </c>
      <c r="P551" s="44">
        <f>IFERROR(_xll.qlIndexFixing(ONIndex6M,I551,TRUE,_xll.ohTrigger(RecalcTrigger,Trigger6M)),NA())</f>
        <v>4.8398078500329813E-3</v>
      </c>
      <c r="Q551" s="146">
        <f>IFERROR(_xll.qlIndexFixing(ONIndex1Y,I551,TRUE,_xll.ohTrigger(RecalcTrigger,Trigger1Y)),NA())</f>
        <v>4.8109489795444835E-3</v>
      </c>
    </row>
    <row r="552" spans="2:17" x14ac:dyDescent="0.2">
      <c r="B552" s="39" t="s">
        <v>42</v>
      </c>
      <c r="D552" s="42">
        <f>_xll.qlCalendarAdvance(Calendar,$D551,B552,"f",FALSE)</f>
        <v>43518</v>
      </c>
      <c r="E552" s="140">
        <f>_xll.qlInterestRateIndexValueDate(IndexON,D552)</f>
        <v>43518</v>
      </c>
      <c r="F552" s="156">
        <f>IFERROR(_xll.qlIndexFixing(IndexON,D552,TRUE,_xll.ohTrigger(RecalcTrigger,TriggerON)),NA())</f>
        <v>1.3244044227489484E-3</v>
      </c>
      <c r="H552" s="42">
        <f>_xll.qlCalendarAdvance(Calendar,$H551,B552,"f",FALSE)</f>
        <v>43518</v>
      </c>
      <c r="I552" s="140">
        <f>_xll.qlInterestRateIndexValueDate(Index1M,$H552)</f>
        <v>43518</v>
      </c>
      <c r="J552" s="145">
        <f>IFERROR(_xll.qlIndexFixing(Index1M,$H552,TRUE,_xll.ohTrigger(RecalcTrigger,Trigger1M)),NA())</f>
        <v>2.5513931366775789E-3</v>
      </c>
      <c r="K552" s="44">
        <f>IFERROR(_xll.qlIndexFixing(Index3M,H552,TRUE,_xll.ohTrigger(RecalcTrigger,Trigger3M)),NA())</f>
        <v>4.1954107230386221E-3</v>
      </c>
      <c r="L552" s="44">
        <f>IFERROR(_xll.qlIndexFixing(Index6M,$H552,TRUE,_xll.ohTrigger(RecalcTrigger,Trigger6M)),NA())</f>
        <v>5.1844461346350285E-3</v>
      </c>
      <c r="M552" s="146">
        <f>IFERROR(_xll.qlIndexFixing(Index1Y,$H552,TRUE,_xll.ohTrigger(RecalcTrigger,Trigger1Y)),NA())</f>
        <v>6.3993758621960529E-3</v>
      </c>
      <c r="N552" s="145">
        <f>IFERROR(_xll.qlIndexFixing(ONIndex1M,I552,TRUE,_xll.ohTrigger(RecalcTrigger,Trigger1M)),NA())</f>
        <v>2.5061958491826948E-3</v>
      </c>
      <c r="O552" s="44">
        <f>IFERROR(_xll.qlIndexFixing(ONIndex3M,I552,TRUE,_xll.ohTrigger(RecalcTrigger,Trigger3M)),NA())</f>
        <v>3.9932269166575995E-3</v>
      </c>
      <c r="P552" s="44">
        <f>IFERROR(_xll.qlIndexFixing(ONIndex6M,I552,TRUE,_xll.ohTrigger(RecalcTrigger,Trigger6M)),NA())</f>
        <v>4.8605427009843867E-3</v>
      </c>
      <c r="Q552" s="146">
        <f>IFERROR(_xll.qlIndexFixing(ONIndex1Y,I552,TRUE,_xll.ohTrigger(RecalcTrigger,Trigger1Y)),NA())</f>
        <v>4.8422552008460986E-3</v>
      </c>
    </row>
    <row r="553" spans="2:17" x14ac:dyDescent="0.2">
      <c r="B553" s="39" t="s">
        <v>42</v>
      </c>
      <c r="D553" s="42">
        <f>_xll.qlCalendarAdvance(Calendar,$D552,B553,"f",FALSE)</f>
        <v>43525</v>
      </c>
      <c r="E553" s="140">
        <f>_xll.qlInterestRateIndexValueDate(IndexON,D553)</f>
        <v>43525</v>
      </c>
      <c r="F553" s="156">
        <f>IFERROR(_xll.qlIndexFixing(IndexON,D553,TRUE,_xll.ohTrigger(RecalcTrigger,TriggerON)),NA())</f>
        <v>1.3453426421061734E-3</v>
      </c>
      <c r="H553" s="42">
        <f>_xll.qlCalendarAdvance(Calendar,$H552,B553,"f",FALSE)</f>
        <v>43525</v>
      </c>
      <c r="I553" s="140">
        <f>_xll.qlInterestRateIndexValueDate(Index1M,$H553)</f>
        <v>43525</v>
      </c>
      <c r="J553" s="145">
        <f>IFERROR(_xll.qlIndexFixing(Index1M,$H553,TRUE,_xll.ohTrigger(RecalcTrigger,Trigger1M)),NA())</f>
        <v>2.5826873795819693E-3</v>
      </c>
      <c r="K553" s="44">
        <f>IFERROR(_xll.qlIndexFixing(Index3M,H553,TRUE,_xll.ohTrigger(RecalcTrigger,Trigger3M)),NA())</f>
        <v>4.234836328807997E-3</v>
      </c>
      <c r="L553" s="44">
        <f>IFERROR(_xll.qlIndexFixing(Index6M,$H553,TRUE,_xll.ohTrigger(RecalcTrigger,Trigger6M)),NA())</f>
        <v>5.2194357329932847E-3</v>
      </c>
      <c r="M553" s="146">
        <f>IFERROR(_xll.qlIndexFixing(Index1Y,$H553,TRUE,_xll.ohTrigger(RecalcTrigger,Trigger1Y)),NA())</f>
        <v>6.4571109557900941E-3</v>
      </c>
      <c r="N553" s="145">
        <f>IFERROR(_xll.qlIndexFixing(ONIndex1M,I553,TRUE,_xll.ohTrigger(RecalcTrigger,Trigger1M)),NA())</f>
        <v>2.531042128682826E-3</v>
      </c>
      <c r="O553" s="44">
        <f>IFERROR(_xll.qlIndexFixing(ONIndex3M,I553,TRUE,_xll.ohTrigger(RecalcTrigger,Trigger3M)),NA())</f>
        <v>4.0299435521447737E-3</v>
      </c>
      <c r="P553" s="44">
        <f>IFERROR(_xll.qlIndexFixing(ONIndex6M,I553,TRUE,_xll.ohTrigger(RecalcTrigger,Trigger6M)),NA())</f>
        <v>4.8817554620243326E-3</v>
      </c>
      <c r="Q553" s="146">
        <f>IFERROR(_xll.qlIndexFixing(ONIndex1Y,I553,TRUE,_xll.ohTrigger(RecalcTrigger,Trigger1Y)),NA())</f>
        <v>4.8761030497768152E-3</v>
      </c>
    </row>
    <row r="554" spans="2:17" x14ac:dyDescent="0.2">
      <c r="B554" s="39" t="s">
        <v>42</v>
      </c>
      <c r="D554" s="42">
        <f>_xll.qlCalendarAdvance(Calendar,$D553,B554,"f",FALSE)</f>
        <v>43532</v>
      </c>
      <c r="E554" s="140">
        <f>_xll.qlInterestRateIndexValueDate(IndexON,D554)</f>
        <v>43532</v>
      </c>
      <c r="F554" s="156">
        <f>IFERROR(_xll.qlIndexFixing(IndexON,D554,TRUE,_xll.ohTrigger(RecalcTrigger,TriggerON)),NA())</f>
        <v>1.3666831899246854E-3</v>
      </c>
      <c r="H554" s="42">
        <f>_xll.qlCalendarAdvance(Calendar,$H553,B554,"f",FALSE)</f>
        <v>43532</v>
      </c>
      <c r="I554" s="140">
        <f>_xll.qlInterestRateIndexValueDate(Index1M,$H554)</f>
        <v>43532</v>
      </c>
      <c r="J554" s="145">
        <f>IFERROR(_xll.qlIndexFixing(Index1M,$H554,TRUE,_xll.ohTrigger(RecalcTrigger,Trigger1M)),NA())</f>
        <v>2.6088751706785087E-3</v>
      </c>
      <c r="K554" s="44">
        <f>IFERROR(_xll.qlIndexFixing(Index3M,H554,TRUE,_xll.ohTrigger(RecalcTrigger,Trigger3M)),NA())</f>
        <v>4.2631140429348355E-3</v>
      </c>
      <c r="L554" s="44">
        <f>IFERROR(_xll.qlIndexFixing(Index6M,$H554,TRUE,_xll.ohTrigger(RecalcTrigger,Trigger6M)),NA())</f>
        <v>5.2465058919101944E-3</v>
      </c>
      <c r="M554" s="146">
        <f>IFERROR(_xll.qlIndexFixing(Index1Y,$H554,TRUE,_xll.ohTrigger(RecalcTrigger,Trigger1Y)),NA())</f>
        <v>6.5148451845761512E-3</v>
      </c>
      <c r="N554" s="145">
        <f>IFERROR(_xll.qlIndexFixing(ONIndex1M,I554,TRUE,_xll.ohTrigger(RecalcTrigger,Trigger1M)),NA())</f>
        <v>2.556333840514347E-3</v>
      </c>
      <c r="O554" s="44">
        <f>IFERROR(_xll.qlIndexFixing(ONIndex3M,I554,TRUE,_xll.ohTrigger(RecalcTrigger,Trigger3M)),NA())</f>
        <v>4.0655310116214744E-3</v>
      </c>
      <c r="P554" s="44">
        <f>IFERROR(_xll.qlIndexFixing(ONIndex6M,I554,TRUE,_xll.ohTrigger(RecalcTrigger,Trigger6M)),NA())</f>
        <v>4.9034461333689423E-3</v>
      </c>
      <c r="Q554" s="146">
        <f>IFERROR(_xll.qlIndexFixing(ONIndex1Y,I554,TRUE,_xll.ohTrigger(RecalcTrigger,Trigger1Y)),NA())</f>
        <v>4.9124925284168199E-3</v>
      </c>
    </row>
    <row r="555" spans="2:17" x14ac:dyDescent="0.2">
      <c r="B555" s="39" t="s">
        <v>42</v>
      </c>
      <c r="D555" s="42">
        <f>_xll.qlCalendarAdvance(Calendar,$D554,B555,"f",FALSE)</f>
        <v>43539</v>
      </c>
      <c r="E555" s="140">
        <f>_xll.qlInterestRateIndexValueDate(IndexON,D555)</f>
        <v>43539</v>
      </c>
      <c r="F555" s="156">
        <f>IFERROR(_xll.qlIndexFixing(IndexON,D555,TRUE,_xll.ohTrigger(RecalcTrigger,TriggerON)),NA())</f>
        <v>1.3884260663935926E-3</v>
      </c>
      <c r="H555" s="42">
        <f>_xll.qlCalendarAdvance(Calendar,$H554,B555,"f",FALSE)</f>
        <v>43539</v>
      </c>
      <c r="I555" s="140">
        <f>_xll.qlInterestRateIndexValueDate(Index1M,$H555)</f>
        <v>43539</v>
      </c>
      <c r="J555" s="145">
        <f>IFERROR(_xll.qlIndexFixing(Index1M,$H555,TRUE,_xll.ohTrigger(RecalcTrigger,Trigger1M)),NA())</f>
        <v>2.6355085376176149E-3</v>
      </c>
      <c r="K555" s="44">
        <f>IFERROR(_xll.qlIndexFixing(Index3M,H555,TRUE,_xll.ohTrigger(RecalcTrigger,Trigger3M)),NA())</f>
        <v>4.2902615656844282E-3</v>
      </c>
      <c r="L555" s="44">
        <f>IFERROR(_xll.qlIndexFixing(Index6M,$H555,TRUE,_xll.ohTrigger(RecalcTrigger,Trigger6M)),NA())</f>
        <v>5.2738414535222341E-3</v>
      </c>
      <c r="M555" s="146">
        <f>IFERROR(_xll.qlIndexFixing(Index1Y,$H555,TRUE,_xll.ohTrigger(RecalcTrigger,Trigger1Y)),NA())</f>
        <v>6.5725041183068017E-3</v>
      </c>
      <c r="N555" s="145">
        <f>IFERROR(_xll.qlIndexFixing(ONIndex1M,I555,TRUE,_xll.ohTrigger(RecalcTrigger,Trigger1M)),NA())</f>
        <v>2.5820709850014429E-3</v>
      </c>
      <c r="O555" s="44">
        <f>IFERROR(_xll.qlIndexFixing(ONIndex3M,I555,TRUE,_xll.ohTrigger(RecalcTrigger,Trigger3M)),NA())</f>
        <v>4.0999892941151472E-3</v>
      </c>
      <c r="P555" s="44">
        <f>IFERROR(_xll.qlIndexFixing(ONIndex6M,I555,TRUE,_xll.ohTrigger(RecalcTrigger,Trigger6M)),NA())</f>
        <v>4.9256147152613545E-3</v>
      </c>
      <c r="Q555" s="146">
        <f>IFERROR(_xll.qlIndexFixing(ONIndex1Y,I555,TRUE,_xll.ohTrigger(RecalcTrigger,Trigger1Y)),NA())</f>
        <v>4.9514236391164559E-3</v>
      </c>
    </row>
    <row r="556" spans="2:17" x14ac:dyDescent="0.2">
      <c r="B556" s="39" t="s">
        <v>42</v>
      </c>
      <c r="D556" s="42">
        <f>_xll.qlCalendarAdvance(Calendar,$D555,B556,"f",FALSE)</f>
        <v>43546</v>
      </c>
      <c r="E556" s="140">
        <f>_xll.qlInterestRateIndexValueDate(IndexON,D556)</f>
        <v>43546</v>
      </c>
      <c r="F556" s="156">
        <f>IFERROR(_xll.qlIndexFixing(IndexON,D556,TRUE,_xll.ohTrigger(RecalcTrigger,TriggerON)),NA())</f>
        <v>1.4105712717830492E-3</v>
      </c>
      <c r="H556" s="42">
        <f>_xll.qlCalendarAdvance(Calendar,$H555,B556,"f",FALSE)</f>
        <v>43546</v>
      </c>
      <c r="I556" s="140">
        <f>_xll.qlInterestRateIndexValueDate(Index1M,$H556)</f>
        <v>43546</v>
      </c>
      <c r="J556" s="145">
        <f>IFERROR(_xll.qlIndexFixing(Index1M,$H556,TRUE,_xll.ohTrigger(RecalcTrigger,Trigger1M)),NA())</f>
        <v>2.6645723363820026E-3</v>
      </c>
      <c r="K556" s="44">
        <f>IFERROR(_xll.qlIndexFixing(Index3M,H556,TRUE,_xll.ohTrigger(RecalcTrigger,Trigger3M)),NA())</f>
        <v>4.3162788733748783E-3</v>
      </c>
      <c r="L556" s="44">
        <f>IFERROR(_xll.qlIndexFixing(Index6M,$H556,TRUE,_xll.ohTrigger(RecalcTrigger,Trigger6M)),NA())</f>
        <v>5.3014197174837416E-3</v>
      </c>
      <c r="M556" s="146">
        <f>IFERROR(_xll.qlIndexFixing(Index1Y,$H556,TRUE,_xll.ohTrigger(RecalcTrigger,Trigger1Y)),NA())</f>
        <v>6.6300133095989634E-3</v>
      </c>
      <c r="N556" s="145">
        <f>IFERROR(_xll.qlIndexFixing(ONIndex1M,I556,TRUE,_xll.ohTrigger(RecalcTrigger,Trigger1M)),NA())</f>
        <v>2.6082535623602374E-3</v>
      </c>
      <c r="O556" s="44">
        <f>IFERROR(_xll.qlIndexFixing(ONIndex3M,I556,TRUE,_xll.ohTrigger(RecalcTrigger,Trigger3M)),NA())</f>
        <v>4.1333183986532376E-3</v>
      </c>
      <c r="P556" s="44">
        <f>IFERROR(_xll.qlIndexFixing(ONIndex6M,I556,TRUE,_xll.ohTrigger(RecalcTrigger,Trigger6M)),NA())</f>
        <v>4.9482612079987396E-3</v>
      </c>
      <c r="Q556" s="146">
        <f>IFERROR(_xll.qlIndexFixing(ONIndex1Y,I556,TRUE,_xll.ohTrigger(RecalcTrigger,Trigger1Y)),NA())</f>
        <v>4.99289638425308E-3</v>
      </c>
    </row>
    <row r="557" spans="2:17" x14ac:dyDescent="0.2">
      <c r="B557" s="39" t="s">
        <v>42</v>
      </c>
      <c r="D557" s="42">
        <f>_xll.qlCalendarAdvance(Calendar,$D556,B557,"f",FALSE)</f>
        <v>43553</v>
      </c>
      <c r="E557" s="140">
        <f>_xll.qlInterestRateIndexValueDate(IndexON,D557)</f>
        <v>43553</v>
      </c>
      <c r="F557" s="156">
        <f>IFERROR(_xll.qlIndexFixing(IndexON,D557,TRUE,_xll.ohTrigger(RecalcTrigger,TriggerON)),NA())</f>
        <v>1.4331188062281324E-3</v>
      </c>
      <c r="H557" s="42">
        <f>_xll.qlCalendarAdvance(Calendar,$H556,B557,"f",FALSE)</f>
        <v>43553</v>
      </c>
      <c r="I557" s="140">
        <f>_xll.qlInterestRateIndexValueDate(Index1M,$H557)</f>
        <v>43553</v>
      </c>
      <c r="J557" s="145">
        <f>IFERROR(_xll.qlIndexFixing(Index1M,$H557,TRUE,_xll.ohTrigger(RecalcTrigger,Trigger1M)),NA())</f>
        <v>2.6921288937713922E-3</v>
      </c>
      <c r="K557" s="44">
        <f>IFERROR(_xll.qlIndexFixing(Index3M,H557,TRUE,_xll.ohTrigger(RecalcTrigger,Trigger3M)),NA())</f>
        <v>4.3363843821255408E-3</v>
      </c>
      <c r="L557" s="44">
        <f>IFERROR(_xll.qlIndexFixing(Index6M,$H557,TRUE,_xll.ohTrigger(RecalcTrigger,Trigger6M)),NA())</f>
        <v>5.3292179822767285E-3</v>
      </c>
      <c r="M557" s="146">
        <f>IFERROR(_xll.qlIndexFixing(Index1Y,$H557,TRUE,_xll.ohTrigger(RecalcTrigger,Trigger1Y)),NA())</f>
        <v>6.6910265733595969E-3</v>
      </c>
      <c r="N557" s="145">
        <f>IFERROR(_xll.qlIndexFixing(ONIndex1M,I557,TRUE,_xll.ohTrigger(RecalcTrigger,Trigger1M)),NA())</f>
        <v>2.6348815729419313E-3</v>
      </c>
      <c r="O557" s="44">
        <f>IFERROR(_xll.qlIndexFixing(ONIndex3M,I557,TRUE,_xll.ohTrigger(RecalcTrigger,Trigger3M)),NA())</f>
        <v>4.1655183243442346E-3</v>
      </c>
      <c r="P557" s="44">
        <f>IFERROR(_xll.qlIndexFixing(ONIndex6M,I557,TRUE,_xll.ohTrigger(RecalcTrigger,Trigger6M)),NA())</f>
        <v>4.9713856118512503E-3</v>
      </c>
      <c r="Q557" s="146">
        <f>IFERROR(_xll.qlIndexFixing(ONIndex1Y,I557,TRUE,_xll.ohTrigger(RecalcTrigger,Trigger1Y)),NA())</f>
        <v>5.0369107664201742E-3</v>
      </c>
    </row>
    <row r="558" spans="2:17" x14ac:dyDescent="0.2">
      <c r="B558" s="39" t="s">
        <v>42</v>
      </c>
      <c r="D558" s="42">
        <f>_xll.qlCalendarAdvance(Calendar,$D557,B558,"f",FALSE)</f>
        <v>43560</v>
      </c>
      <c r="E558" s="140">
        <f>_xll.qlInterestRateIndexValueDate(IndexON,D558)</f>
        <v>43560</v>
      </c>
      <c r="F558" s="156">
        <f>IFERROR(_xll.qlIndexFixing(IndexON,D558,TRUE,_xll.ohTrigger(RecalcTrigger,TriggerON)),NA())</f>
        <v>1.4560686700260119E-3</v>
      </c>
      <c r="H558" s="42">
        <f>_xll.qlCalendarAdvance(Calendar,$H557,B558,"f",FALSE)</f>
        <v>43560</v>
      </c>
      <c r="I558" s="140">
        <f>_xll.qlInterestRateIndexValueDate(Index1M,$H558)</f>
        <v>43560</v>
      </c>
      <c r="J558" s="145">
        <f>IFERROR(_xll.qlIndexFixing(Index1M,$H558,TRUE,_xll.ohTrigger(RecalcTrigger,Trigger1M)),NA())</f>
        <v>2.7201310418523833E-3</v>
      </c>
      <c r="K558" s="44">
        <f>IFERROR(_xll.qlIndexFixing(Index3M,H558,TRUE,_xll.ohTrigger(RecalcTrigger,Trigger3M)),NA())</f>
        <v>4.360382538876148E-3</v>
      </c>
      <c r="L558" s="44">
        <f>IFERROR(_xll.qlIndexFixing(Index6M,$H558,TRUE,_xll.ohTrigger(RecalcTrigger,Trigger6M)),NA())</f>
        <v>5.3572135451850382E-3</v>
      </c>
      <c r="M558" s="146">
        <f>IFERROR(_xll.qlIndexFixing(Index1Y,$H558,TRUE,_xll.ohTrigger(RecalcTrigger,Trigger1Y)),NA())</f>
        <v>6.7442845902143788E-3</v>
      </c>
      <c r="N558" s="145">
        <f>IFERROR(_xll.qlIndexFixing(ONIndex1M,I558,TRUE,_xll.ohTrigger(RecalcTrigger,Trigger1M)),NA())</f>
        <v>2.6619550170166781E-3</v>
      </c>
      <c r="O558" s="44">
        <f>IFERROR(_xll.qlIndexFixing(ONIndex3M,I558,TRUE,_xll.ohTrigger(RecalcTrigger,Trigger3M)),NA())</f>
        <v>4.1965890702425996E-3</v>
      </c>
      <c r="P558" s="44">
        <f>IFERROR(_xll.qlIndexFixing(ONIndex6M,I558,TRUE,_xll.ohTrigger(RecalcTrigger,Trigger6M)),NA())</f>
        <v>4.9949879270350115E-3</v>
      </c>
      <c r="Q558" s="146">
        <f>IFERROR(_xll.qlIndexFixing(ONIndex1Y,I558,TRUE,_xll.ohTrigger(RecalcTrigger,Trigger1Y)),NA())</f>
        <v>5.0834667884273417E-3</v>
      </c>
    </row>
    <row r="559" spans="2:17" x14ac:dyDescent="0.2">
      <c r="B559" s="39" t="s">
        <v>42</v>
      </c>
      <c r="D559" s="42">
        <f>_xll.qlCalendarAdvance(Calendar,$D558,B559,"f",FALSE)</f>
        <v>43567</v>
      </c>
      <c r="E559" s="140">
        <f>_xll.qlInterestRateIndexValueDate(IndexON,D559)</f>
        <v>43567</v>
      </c>
      <c r="F559" s="156">
        <f>IFERROR(_xll.qlIndexFixing(IndexON,D559,TRUE,_xll.ohTrigger(RecalcTrigger,TriggerON)),NA())</f>
        <v>1.479420863392811E-3</v>
      </c>
      <c r="H559" s="42">
        <f>_xll.qlCalendarAdvance(Calendar,$H558,B559,"f",FALSE)</f>
        <v>43567</v>
      </c>
      <c r="I559" s="140">
        <f>_xll.qlInterestRateIndexValueDate(Index1M,$H559)</f>
        <v>43567</v>
      </c>
      <c r="J559" s="145">
        <f>IFERROR(_xll.qlIndexFixing(Index1M,$H559,TRUE,_xll.ohTrigger(RecalcTrigger,Trigger1M)),NA())</f>
        <v>2.7464978250471652E-3</v>
      </c>
      <c r="K559" s="44">
        <f>IFERROR(_xll.qlIndexFixing(Index3M,H559,TRUE,_xll.ohTrigger(RecalcTrigger,Trigger3M)),NA())</f>
        <v>4.3832679340896413E-3</v>
      </c>
      <c r="L559" s="44">
        <f>IFERROR(_xll.qlIndexFixing(Index6M,$H559,TRUE,_xll.ohTrigger(RecalcTrigger,Trigger6M)),NA())</f>
        <v>5.3853837022724386E-3</v>
      </c>
      <c r="M559" s="146">
        <f>IFERROR(_xll.qlIndexFixing(Index1Y,$H559,TRUE,_xll.ohTrigger(RecalcTrigger,Trigger1Y)),NA())</f>
        <v>6.8044707075463045E-3</v>
      </c>
      <c r="N559" s="145">
        <f>IFERROR(_xll.qlIndexFixing(ONIndex1M,I559,TRUE,_xll.ohTrigger(RecalcTrigger,Trigger1M)),NA())</f>
        <v>2.6894738948546331E-3</v>
      </c>
      <c r="O559" s="44">
        <f>IFERROR(_xll.qlIndexFixing(ONIndex3M,I559,TRUE,_xll.ohTrigger(RecalcTrigger,Trigger3M)),NA())</f>
        <v>4.2265306355378698E-3</v>
      </c>
      <c r="P559" s="44">
        <f>IFERROR(_xll.qlIndexFixing(ONIndex6M,I559,TRUE,_xll.ohTrigger(RecalcTrigger,Trigger6M)),NA())</f>
        <v>5.0190681539012223E-3</v>
      </c>
      <c r="Q559" s="146">
        <f>IFERROR(_xll.qlIndexFixing(ONIndex1Y,I559,TRUE,_xll.ohTrigger(RecalcTrigger,Trigger1Y)),NA())</f>
        <v>5.1325644531652346E-3</v>
      </c>
    </row>
    <row r="560" spans="2:17" x14ac:dyDescent="0.2">
      <c r="B560" s="39" t="s">
        <v>42</v>
      </c>
      <c r="D560" s="42">
        <f>_xll.qlCalendarAdvance(Calendar,$D559,B560,"f",FALSE)</f>
        <v>43578</v>
      </c>
      <c r="E560" s="140">
        <f>_xll.qlInterestRateIndexValueDate(IndexON,D560)</f>
        <v>43578</v>
      </c>
      <c r="F560" s="156">
        <f>IFERROR(_xll.qlIndexFixing(IndexON,D560,TRUE,_xll.ohTrigger(RecalcTrigger,TriggerON)),NA())</f>
        <v>1.5134700461705286E-3</v>
      </c>
      <c r="H560" s="42">
        <f>_xll.qlCalendarAdvance(Calendar,$H559,B560,"f",FALSE)</f>
        <v>43578</v>
      </c>
      <c r="I560" s="140">
        <f>_xll.qlInterestRateIndexValueDate(Index1M,$H560)</f>
        <v>43578</v>
      </c>
      <c r="J560" s="145">
        <f>IFERROR(_xll.qlIndexFixing(Index1M,$H560,TRUE,_xll.ohTrigger(RecalcTrigger,Trigger1M)),NA())</f>
        <v>2.7899230902371048E-3</v>
      </c>
      <c r="K560" s="44">
        <f>IFERROR(_xll.qlIndexFixing(Index3M,H560,TRUE,_xll.ohTrigger(RecalcTrigger,Trigger3M)),NA())</f>
        <v>4.4171993485924346E-3</v>
      </c>
      <c r="L560" s="44">
        <f>IFERROR(_xll.qlIndexFixing(Index6M,$H560,TRUE,_xll.ohTrigger(RecalcTrigger,Trigger6M)),NA())</f>
        <v>5.4257478799019125E-3</v>
      </c>
      <c r="M560" s="146">
        <f>IFERROR(_xll.qlIndexFixing(Index1Y,$H560,TRUE,_xll.ohTrigger(RecalcTrigger,Trigger1Y)),NA())</f>
        <v>6.8854750554090977E-3</v>
      </c>
      <c r="N560" s="145">
        <f>IFERROR(_xll.qlIndexFixing(ONIndex1M,I560,TRUE,_xll.ohTrigger(RecalcTrigger,Trigger1M)),NA())</f>
        <v>2.7295358272094727E-3</v>
      </c>
      <c r="O560" s="44">
        <f>IFERROR(_xll.qlIndexFixing(ONIndex3M,I560,TRUE,_xll.ohTrigger(RecalcTrigger,Trigger3M)),NA())</f>
        <v>4.2673033071694011E-3</v>
      </c>
      <c r="P560" s="44">
        <f>IFERROR(_xll.qlIndexFixing(ONIndex6M,I560,TRUE,_xll.ohTrigger(RecalcTrigger,Trigger6M)),NA())</f>
        <v>5.0542242707263263E-3</v>
      </c>
      <c r="Q560" s="146">
        <f>IFERROR(_xll.qlIndexFixing(ONIndex1Y,I560,TRUE,_xll.ohTrigger(RecalcTrigger,Trigger1Y)),NA())</f>
        <v>5.207021379729504E-3</v>
      </c>
    </row>
    <row r="561" spans="2:17" x14ac:dyDescent="0.2">
      <c r="B561" s="39" t="s">
        <v>42</v>
      </c>
      <c r="D561" s="42">
        <f>_xll.qlCalendarAdvance(Calendar,$D560,B561,"f",FALSE)</f>
        <v>43585</v>
      </c>
      <c r="E561" s="140">
        <f>_xll.qlInterestRateIndexValueDate(IndexON,D561)</f>
        <v>43585</v>
      </c>
      <c r="F561" s="156">
        <f>IFERROR(_xll.qlIndexFixing(IndexON,D561,TRUE,_xll.ohTrigger(RecalcTrigger,TriggerON)),NA())</f>
        <v>1.5377991231835253E-3</v>
      </c>
      <c r="H561" s="42">
        <f>_xll.qlCalendarAdvance(Calendar,$H560,B561,"f",FALSE)</f>
        <v>43585</v>
      </c>
      <c r="I561" s="140">
        <f>_xll.qlInterestRateIndexValueDate(Index1M,$H561)</f>
        <v>43585</v>
      </c>
      <c r="J561" s="145">
        <f>IFERROR(_xll.qlIndexFixing(Index1M,$H561,TRUE,_xll.ohTrigger(RecalcTrigger,Trigger1M)),NA())</f>
        <v>2.8216128617723902E-3</v>
      </c>
      <c r="K561" s="44">
        <f>IFERROR(_xll.qlIndexFixing(Index3M,H561,TRUE,_xll.ohTrigger(RecalcTrigger,Trigger3M)),NA())</f>
        <v>4.4389832172910763E-3</v>
      </c>
      <c r="L561" s="44">
        <f>IFERROR(_xll.qlIndexFixing(Index6M,$H561,TRUE,_xll.ohTrigger(RecalcTrigger,Trigger6M)),NA())</f>
        <v>5.4563657640822336E-3</v>
      </c>
      <c r="M561" s="146">
        <f>IFERROR(_xll.qlIndexFixing(Index1Y,$H561,TRUE,_xll.ohTrigger(RecalcTrigger,Trigger1Y)),NA())</f>
        <v>6.9408711082751149E-3</v>
      </c>
      <c r="N561" s="145">
        <f>IFERROR(_xll.qlIndexFixing(ONIndex1M,I561,TRUE,_xll.ohTrigger(RecalcTrigger,Trigger1M)),NA())</f>
        <v>2.758136044112014E-3</v>
      </c>
      <c r="O561" s="44">
        <f>IFERROR(_xll.qlIndexFixing(ONIndex3M,I561,TRUE,_xll.ohTrigger(RecalcTrigger,Trigger3M)),NA())</f>
        <v>4.2945019352214064E-3</v>
      </c>
      <c r="P561" s="44">
        <f>IFERROR(_xll.qlIndexFixing(ONIndex6M,I561,TRUE,_xll.ohTrigger(RecalcTrigger,Trigger6M)),NA())</f>
        <v>5.0794644406082501E-3</v>
      </c>
      <c r="Q561" s="146">
        <f>IFERROR(_xll.qlIndexFixing(ONIndex1Y,I561,TRUE,_xll.ohTrigger(RecalcTrigger,Trigger1Y)),NA())</f>
        <v>5.2622900332066624E-3</v>
      </c>
    </row>
    <row r="562" spans="2:17" x14ac:dyDescent="0.2">
      <c r="B562" s="39" t="s">
        <v>42</v>
      </c>
      <c r="D562" s="42">
        <f>_xll.qlCalendarAdvance(Calendar,$D561,B562,"f",FALSE)</f>
        <v>43592</v>
      </c>
      <c r="E562" s="140">
        <f>_xll.qlInterestRateIndexValueDate(IndexON,D562)</f>
        <v>43592</v>
      </c>
      <c r="F562" s="156">
        <f>IFERROR(_xll.qlIndexFixing(IndexON,D562,TRUE,_xll.ohTrigger(RecalcTrigger,TriggerON)),NA())</f>
        <v>1.562530523903094E-3</v>
      </c>
      <c r="H562" s="42">
        <f>_xll.qlCalendarAdvance(Calendar,$H561,B562,"f",FALSE)</f>
        <v>43592</v>
      </c>
      <c r="I562" s="140">
        <f>_xll.qlInterestRateIndexValueDate(Index1M,$H562)</f>
        <v>43592</v>
      </c>
      <c r="J562" s="145">
        <f>IFERROR(_xll.qlIndexFixing(Index1M,$H562,TRUE,_xll.ohTrigger(RecalcTrigger,Trigger1M)),NA())</f>
        <v>2.8516199760803894E-3</v>
      </c>
      <c r="K562" s="44">
        <f>IFERROR(_xll.qlIndexFixing(Index3M,H562,TRUE,_xll.ohTrigger(RecalcTrigger,Trigger3M)),NA())</f>
        <v>4.4586593986700963E-3</v>
      </c>
      <c r="L562" s="44">
        <f>IFERROR(_xll.qlIndexFixing(Index6M,$H562,TRUE,_xll.ohTrigger(RecalcTrigger,Trigger6M)),NA())</f>
        <v>5.4849773787069185E-3</v>
      </c>
      <c r="M562" s="146">
        <f>IFERROR(_xll.qlIndexFixing(Index1Y,$H562,TRUE,_xll.ohTrigger(RecalcTrigger,Trigger1Y)),NA())</f>
        <v>6.9956297117703698E-3</v>
      </c>
      <c r="N562" s="145">
        <f>IFERROR(_xll.qlIndexFixing(ONIndex1M,I562,TRUE,_xll.ohTrigger(RecalcTrigger,Trigger1M)),NA())</f>
        <v>2.7871816846469777E-3</v>
      </c>
      <c r="O562" s="44">
        <f>IFERROR(_xll.qlIndexFixing(ONIndex3M,I562,TRUE,_xll.ohTrigger(RecalcTrigger,Trigger3M)),NA())</f>
        <v>4.3205714025806863E-3</v>
      </c>
      <c r="P562" s="44">
        <f>IFERROR(_xll.qlIndexFixing(ONIndex6M,I562,TRUE,_xll.ohTrigger(RecalcTrigger,Trigger6M)),NA())</f>
        <v>5.105182506206507E-3</v>
      </c>
      <c r="Q562" s="146">
        <f>IFERROR(_xll.qlIndexFixing(ONIndex1Y,I562,TRUE,_xll.ohTrigger(RecalcTrigger,Trigger1Y)),NA())</f>
        <v>5.3201002498270977E-3</v>
      </c>
    </row>
    <row r="563" spans="2:17" x14ac:dyDescent="0.2">
      <c r="B563" s="39" t="s">
        <v>42</v>
      </c>
      <c r="D563" s="42">
        <f>_xll.qlCalendarAdvance(Calendar,$D562,B563,"f",FALSE)</f>
        <v>43599</v>
      </c>
      <c r="E563" s="140">
        <f>_xll.qlInterestRateIndexValueDate(IndexON,D563)</f>
        <v>43599</v>
      </c>
      <c r="F563" s="156">
        <f>IFERROR(_xll.qlIndexFixing(IndexON,D563,TRUE,_xll.ohTrigger(RecalcTrigger,TriggerON)),NA())</f>
        <v>1.5876642483292347E-3</v>
      </c>
      <c r="H563" s="42">
        <f>_xll.qlCalendarAdvance(Calendar,$H562,B563,"f",FALSE)</f>
        <v>43599</v>
      </c>
      <c r="I563" s="140">
        <f>_xll.qlInterestRateIndexValueDate(Index1M,$H563)</f>
        <v>43599</v>
      </c>
      <c r="J563" s="145">
        <f>IFERROR(_xll.qlIndexFixing(Index1M,$H563,TRUE,_xll.ohTrigger(RecalcTrigger,Trigger1M)),NA())</f>
        <v>2.8820726937814614E-3</v>
      </c>
      <c r="K563" s="44">
        <f>IFERROR(_xll.qlIndexFixing(Index3M,H563,TRUE,_xll.ohTrigger(RecalcTrigger,Trigger3M)),NA())</f>
        <v>4.4776942885478739E-3</v>
      </c>
      <c r="L563" s="44">
        <f>IFERROR(_xll.qlIndexFixing(Index6M,$H563,TRUE,_xll.ohTrigger(RecalcTrigger,Trigger6M)),NA())</f>
        <v>5.5136608191677589E-3</v>
      </c>
      <c r="M563" s="146">
        <f>IFERROR(_xll.qlIndexFixing(Index1Y,$H563,TRUE,_xll.ohTrigger(RecalcTrigger,Trigger1Y)),NA())</f>
        <v>7.0496760940709745E-3</v>
      </c>
      <c r="N563" s="145">
        <f>IFERROR(_xll.qlIndexFixing(ONIndex1M,I563,TRUE,_xll.ohTrigger(RecalcTrigger,Trigger1M)),NA())</f>
        <v>2.8166727487333176E-3</v>
      </c>
      <c r="O563" s="44">
        <f>IFERROR(_xll.qlIndexFixing(ONIndex3M,I563,TRUE,_xll.ohTrigger(RecalcTrigger,Trigger3M)),NA())</f>
        <v>4.3455117090041018E-3</v>
      </c>
      <c r="P563" s="44">
        <f>IFERROR(_xll.qlIndexFixing(ONIndex6M,I563,TRUE,_xll.ohTrigger(RecalcTrigger,Trigger6M)),NA())</f>
        <v>5.1313784676831897E-3</v>
      </c>
      <c r="Q563" s="146">
        <f>IFERROR(_xll.qlIndexFixing(ONIndex1Y,I563,TRUE,_xll.ohTrigger(RecalcTrigger,Trigger1Y)),NA())</f>
        <v>5.380452030806504E-3</v>
      </c>
    </row>
    <row r="564" spans="2:17" x14ac:dyDescent="0.2">
      <c r="B564" s="39" t="s">
        <v>42</v>
      </c>
      <c r="D564" s="42">
        <f>_xll.qlCalendarAdvance(Calendar,$D563,B564,"f",FALSE)</f>
        <v>43606</v>
      </c>
      <c r="E564" s="140">
        <f>_xll.qlInterestRateIndexValueDate(IndexON,D564)</f>
        <v>43606</v>
      </c>
      <c r="F564" s="156">
        <f>IFERROR(_xll.qlIndexFixing(IndexON,D564,TRUE,_xll.ohTrigger(RecalcTrigger,TriggerON)),NA())</f>
        <v>1.61320029662404E-3</v>
      </c>
      <c r="H564" s="42">
        <f>_xll.qlCalendarAdvance(Calendar,$H563,B564,"f",FALSE)</f>
        <v>43606</v>
      </c>
      <c r="I564" s="140">
        <f>_xll.qlInterestRateIndexValueDate(Index1M,$H564)</f>
        <v>43606</v>
      </c>
      <c r="J564" s="145">
        <f>IFERROR(_xll.qlIndexFixing(Index1M,$H564,TRUE,_xll.ohTrigger(RecalcTrigger,Trigger1M)),NA())</f>
        <v>2.9129710183344532E-3</v>
      </c>
      <c r="K564" s="44">
        <f>IFERROR(_xll.qlIndexFixing(Index3M,H564,TRUE,_xll.ohTrigger(RecalcTrigger,Trigger3M)),NA())</f>
        <v>4.4961916128361213E-3</v>
      </c>
      <c r="L564" s="44">
        <f>IFERROR(_xll.qlIndexFixing(Index6M,$H564,TRUE,_xll.ohTrigger(RecalcTrigger,Trigger6M)),NA())</f>
        <v>5.5423932513539E-3</v>
      </c>
      <c r="M564" s="146">
        <f>IFERROR(_xll.qlIndexFixing(Index1Y,$H564,TRUE,_xll.ohTrigger(RecalcTrigger,Trigger1Y)),NA())</f>
        <v>7.1029354686940726E-3</v>
      </c>
      <c r="N564" s="145">
        <f>IFERROR(_xll.qlIndexFixing(ONIndex1M,I564,TRUE,_xll.ohTrigger(RecalcTrigger,Trigger1M)),NA())</f>
        <v>2.8466092366141726E-3</v>
      </c>
      <c r="O564" s="44">
        <f>IFERROR(_xll.qlIndexFixing(ONIndex3M,I564,TRUE,_xll.ohTrigger(RecalcTrigger,Trigger3M)),NA())</f>
        <v>4.3693228544106066E-3</v>
      </c>
      <c r="P564" s="44">
        <f>IFERROR(_xll.qlIndexFixing(ONIndex6M,I564,TRUE,_xll.ohTrigger(RecalcTrigger,Trigger6M)),NA())</f>
        <v>5.1580523252003907E-3</v>
      </c>
      <c r="Q564" s="146">
        <f>IFERROR(_xll.qlIndexFixing(ONIndex1Y,I564,TRUE,_xll.ohTrigger(RecalcTrigger,Trigger1Y)),NA())</f>
        <v>5.4433453773605756E-3</v>
      </c>
    </row>
    <row r="565" spans="2:17" x14ac:dyDescent="0.2">
      <c r="B565" s="39" t="s">
        <v>42</v>
      </c>
      <c r="D565" s="42">
        <f>_xll.qlCalendarAdvance(Calendar,$D564,B565,"f",FALSE)</f>
        <v>43613</v>
      </c>
      <c r="E565" s="140">
        <f>_xll.qlInterestRateIndexValueDate(IndexON,D565)</f>
        <v>43613</v>
      </c>
      <c r="F565" s="156">
        <f>IFERROR(_xll.qlIndexFixing(IndexON,D565,TRUE,_xll.ohTrigger(RecalcTrigger,TriggerON)),NA())</f>
        <v>1.6391386688685561E-3</v>
      </c>
      <c r="H565" s="42">
        <f>_xll.qlCalendarAdvance(Calendar,$H564,B565,"f",FALSE)</f>
        <v>43613</v>
      </c>
      <c r="I565" s="140">
        <f>_xll.qlInterestRateIndexValueDate(Index1M,$H565)</f>
        <v>43613</v>
      </c>
      <c r="J565" s="145">
        <f>IFERROR(_xll.qlIndexFixing(Index1M,$H565,TRUE,_xll.ohTrigger(RecalcTrigger,Trigger1M)),NA())</f>
        <v>2.944314953250498E-3</v>
      </c>
      <c r="K565" s="44">
        <f>IFERROR(_xll.qlIndexFixing(Index3M,H565,TRUE,_xll.ohTrigger(RecalcTrigger,Trigger3M)),NA())</f>
        <v>4.5142550996312772E-3</v>
      </c>
      <c r="L565" s="44">
        <f>IFERROR(_xll.qlIndexFixing(Index6M,$H565,TRUE,_xll.ohTrigger(RecalcTrigger,Trigger6M)),NA())</f>
        <v>5.5711518398410143E-3</v>
      </c>
      <c r="M565" s="146">
        <f>IFERROR(_xll.qlIndexFixing(Index1Y,$H565,TRUE,_xll.ohTrigger(RecalcTrigger,Trigger1Y)),NA())</f>
        <v>7.1553330350582981E-3</v>
      </c>
      <c r="N565" s="145">
        <f>IFERROR(_xll.qlIndexFixing(ONIndex1M,I565,TRUE,_xll.ohTrigger(RecalcTrigger,Trigger1M)),NA())</f>
        <v>2.8769911484516353E-3</v>
      </c>
      <c r="O565" s="44">
        <f>IFERROR(_xll.qlIndexFixing(ONIndex3M,I565,TRUE,_xll.ohTrigger(RecalcTrigger,Trigger3M)),NA())</f>
        <v>4.3920048383139232E-3</v>
      </c>
      <c r="P565" s="44">
        <f>IFERROR(_xll.qlIndexFixing(ONIndex6M,I565,TRUE,_xll.ohTrigger(RecalcTrigger,Trigger6M)),NA())</f>
        <v>5.18520407875811E-3</v>
      </c>
      <c r="Q565" s="146">
        <f>IFERROR(_xll.qlIndexFixing(ONIndex1Y,I565,TRUE,_xll.ohTrigger(RecalcTrigger,Trigger1Y)),NA())</f>
        <v>5.5087802907860528E-3</v>
      </c>
    </row>
    <row r="566" spans="2:17" x14ac:dyDescent="0.2">
      <c r="B566" s="39" t="s">
        <v>42</v>
      </c>
      <c r="D566" s="42">
        <f>_xll.qlCalendarAdvance(Calendar,$D565,B566,"f",FALSE)</f>
        <v>43620</v>
      </c>
      <c r="E566" s="140">
        <f>_xll.qlInterestRateIndexValueDate(IndexON,D566)</f>
        <v>43620</v>
      </c>
      <c r="F566" s="156">
        <f>IFERROR(_xll.qlIndexFixing(IndexON,D566,TRUE,_xll.ohTrigger(RecalcTrigger,TriggerON)),NA())</f>
        <v>1.665479365062783E-3</v>
      </c>
      <c r="H566" s="42">
        <f>_xll.qlCalendarAdvance(Calendar,$H565,B566,"f",FALSE)</f>
        <v>43620</v>
      </c>
      <c r="I566" s="140">
        <f>_xll.qlInterestRateIndexValueDate(Index1M,$H566)</f>
        <v>43620</v>
      </c>
      <c r="J566" s="145">
        <f>IFERROR(_xll.qlIndexFixing(Index1M,$H566,TRUE,_xll.ohTrigger(RecalcTrigger,Trigger1M)),NA())</f>
        <v>2.9737838186554288E-3</v>
      </c>
      <c r="K566" s="44">
        <f>IFERROR(_xll.qlIndexFixing(Index3M,H566,TRUE,_xll.ohTrigger(RecalcTrigger,Trigger3M)),NA())</f>
        <v>4.5319884790841264E-3</v>
      </c>
      <c r="L566" s="44">
        <f>IFERROR(_xll.qlIndexFixing(Index6M,$H566,TRUE,_xll.ohTrigger(RecalcTrigger,Trigger6M)),NA())</f>
        <v>5.5978401512972774E-3</v>
      </c>
      <c r="M566" s="146">
        <f>IFERROR(_xll.qlIndexFixing(Index1Y,$H566,TRUE,_xll.ohTrigger(RecalcTrigger,Trigger1Y)),NA())</f>
        <v>7.2067939790951647E-3</v>
      </c>
      <c r="N566" s="145">
        <f>IFERROR(_xll.qlIndexFixing(ONIndex1M,I566,TRUE,_xll.ohTrigger(RecalcTrigger,Trigger1M)),NA())</f>
        <v>2.9078184842457055E-3</v>
      </c>
      <c r="O566" s="44">
        <f>IFERROR(_xll.qlIndexFixing(ONIndex3M,I566,TRUE,_xll.ohTrigger(RecalcTrigger,Trigger3M)),NA())</f>
        <v>4.4135576606330051E-3</v>
      </c>
      <c r="P566" s="44">
        <f>IFERROR(_xll.qlIndexFixing(ONIndex6M,I566,TRUE,_xll.ohTrigger(RecalcTrigger,Trigger6M)),NA())</f>
        <v>5.2128337285184401E-3</v>
      </c>
      <c r="Q566" s="146">
        <f>IFERROR(_xll.qlIndexFixing(ONIndex1Y,I566,TRUE,_xll.ohTrigger(RecalcTrigger,Trigger1Y)),NA())</f>
        <v>5.5767567725417688E-3</v>
      </c>
    </row>
    <row r="567" spans="2:17" x14ac:dyDescent="0.2">
      <c r="B567" s="39" t="s">
        <v>42</v>
      </c>
      <c r="D567" s="42">
        <f>_xll.qlCalendarAdvance(Calendar,$D566,B567,"f",FALSE)</f>
        <v>43627</v>
      </c>
      <c r="E567" s="140">
        <f>_xll.qlInterestRateIndexValueDate(IndexON,D567)</f>
        <v>43627</v>
      </c>
      <c r="F567" s="156">
        <f>IFERROR(_xll.qlIndexFixing(IndexON,D567,TRUE,_xll.ohTrigger(RecalcTrigger,TriggerON)),NA())</f>
        <v>1.6922223854498597E-3</v>
      </c>
      <c r="H567" s="42">
        <f>_xll.qlCalendarAdvance(Calendar,$H566,B567,"f",FALSE)</f>
        <v>43627</v>
      </c>
      <c r="I567" s="140">
        <f>_xll.qlInterestRateIndexValueDate(Index1M,$H567)</f>
        <v>43627</v>
      </c>
      <c r="J567" s="145">
        <f>IFERROR(_xll.qlIndexFixing(Index1M,$H567,TRUE,_xll.ohTrigger(RecalcTrigger,Trigger1M)),NA())</f>
        <v>3.0059733520330831E-3</v>
      </c>
      <c r="K567" s="44">
        <f>IFERROR(_xll.qlIndexFixing(Index3M,H567,TRUE,_xll.ohTrigger(RecalcTrigger,Trigger3M)),NA())</f>
        <v>4.5494954832993734E-3</v>
      </c>
      <c r="L567" s="44">
        <f>IFERROR(_xll.qlIndexFixing(Index6M,$H567,TRUE,_xll.ohTrigger(RecalcTrigger,Trigger6M)),NA())</f>
        <v>5.6265897500118994E-3</v>
      </c>
      <c r="M567" s="146">
        <f>IFERROR(_xll.qlIndexFixing(Index1Y,$H567,TRUE,_xll.ohTrigger(RecalcTrigger,Trigger1Y)),NA())</f>
        <v>7.2572434739189163E-3</v>
      </c>
      <c r="N567" s="145">
        <f>IFERROR(_xll.qlIndexFixing(ONIndex1M,I567,TRUE,_xll.ohTrigger(RecalcTrigger,Trigger1M)),NA())</f>
        <v>2.939091244158476E-3</v>
      </c>
      <c r="O567" s="44">
        <f>IFERROR(_xll.qlIndexFixing(ONIndex3M,I567,TRUE,_xll.ohTrigger(RecalcTrigger,Trigger3M)),NA())</f>
        <v>4.4339813212868062E-3</v>
      </c>
      <c r="P567" s="44">
        <f>IFERROR(_xll.qlIndexFixing(ONIndex6M,I567,TRUE,_xll.ohTrigger(RecalcTrigger,Trigger6M)),NA())</f>
        <v>5.2409412747245199E-3</v>
      </c>
      <c r="Q567" s="146">
        <f>IFERROR(_xll.qlIndexFixing(ONIndex1Y,I567,TRUE,_xll.ohTrigger(RecalcTrigger,Trigger1Y)),NA())</f>
        <v>5.6472748240055104E-3</v>
      </c>
    </row>
    <row r="568" spans="2:17" x14ac:dyDescent="0.2">
      <c r="B568" s="39" t="s">
        <v>42</v>
      </c>
      <c r="D568" s="42">
        <f>_xll.qlCalendarAdvance(Calendar,$D567,B568,"f",FALSE)</f>
        <v>43634</v>
      </c>
      <c r="E568" s="140">
        <f>_xll.qlInterestRateIndexValueDate(IndexON,D568)</f>
        <v>43634</v>
      </c>
      <c r="F568" s="156">
        <f>IFERROR(_xll.qlIndexFixing(IndexON,D568,TRUE,_xll.ohTrigger(RecalcTrigger,TriggerON)),NA())</f>
        <v>1.719367730029786E-3</v>
      </c>
      <c r="H568" s="42">
        <f>_xll.qlCalendarAdvance(Calendar,$H567,B568,"f",FALSE)</f>
        <v>43634</v>
      </c>
      <c r="I568" s="140">
        <f>_xll.qlInterestRateIndexValueDate(Index1M,$H568)</f>
        <v>43634</v>
      </c>
      <c r="J568" s="145">
        <f>IFERROR(_xll.qlIndexFixing(Index1M,$H568,TRUE,_xll.ohTrigger(RecalcTrigger,Trigger1M)),NA())</f>
        <v>3.0384978665009741E-3</v>
      </c>
      <c r="K568" s="44">
        <f>IFERROR(_xll.qlIndexFixing(Index3M,H568,TRUE,_xll.ohTrigger(RecalcTrigger,Trigger3M)),NA())</f>
        <v>4.566879846265171E-3</v>
      </c>
      <c r="L568" s="44">
        <f>IFERROR(_xll.qlIndexFixing(Index6M,$H568,TRUE,_xll.ohTrigger(RecalcTrigger,Trigger6M)),NA())</f>
        <v>5.655297417380422E-3</v>
      </c>
      <c r="M568" s="146">
        <f>IFERROR(_xll.qlIndexFixing(Index1Y,$H568,TRUE,_xll.ohTrigger(RecalcTrigger,Trigger1Y)),NA())</f>
        <v>7.3066066805521782E-3</v>
      </c>
      <c r="N568" s="145">
        <f>IFERROR(_xll.qlIndexFixing(ONIndex1M,I568,TRUE,_xll.ohTrigger(RecalcTrigger,Trigger1M)),NA())</f>
        <v>2.9708094281899466E-3</v>
      </c>
      <c r="O568" s="44">
        <f>IFERROR(_xll.qlIndexFixing(ONIndex3M,I568,TRUE,_xll.ohTrigger(RecalcTrigger,Trigger3M)),NA())</f>
        <v>4.453275819870095E-3</v>
      </c>
      <c r="P568" s="44">
        <f>IFERROR(_xll.qlIndexFixing(ONIndex6M,I568,TRUE,_xll.ohTrigger(RecalcTrigger,Trigger6M)),NA())</f>
        <v>5.2695267171332105E-3</v>
      </c>
      <c r="Q568" s="146">
        <f>IFERROR(_xll.qlIndexFixing(ONIndex1Y,I568,TRUE,_xll.ohTrigger(RecalcTrigger,Trigger1Y)),NA())</f>
        <v>5.7203344467171569E-3</v>
      </c>
    </row>
    <row r="569" spans="2:17" x14ac:dyDescent="0.2">
      <c r="B569" s="39" t="s">
        <v>42</v>
      </c>
      <c r="D569" s="42">
        <f>_xll.qlCalendarAdvance(Calendar,$D568,B569,"f",FALSE)</f>
        <v>43641</v>
      </c>
      <c r="E569" s="140">
        <f>_xll.qlInterestRateIndexValueDate(IndexON,D569)</f>
        <v>43641</v>
      </c>
      <c r="F569" s="156">
        <f>IFERROR(_xll.qlIndexFixing(IndexON,D569,TRUE,_xll.ohTrigger(RecalcTrigger,TriggerON)),NA())</f>
        <v>1.7469153988025621E-3</v>
      </c>
      <c r="H569" s="42">
        <f>_xll.qlCalendarAdvance(Calendar,$H568,B569,"f",FALSE)</f>
        <v>43641</v>
      </c>
      <c r="I569" s="140">
        <f>_xll.qlInterestRateIndexValueDate(Index1M,$H569)</f>
        <v>43641</v>
      </c>
      <c r="J569" s="145">
        <f>IFERROR(_xll.qlIndexFixing(Index1M,$H569,TRUE,_xll.ohTrigger(RecalcTrigger,Trigger1M)),NA())</f>
        <v>3.071228428140671E-3</v>
      </c>
      <c r="K569" s="44">
        <f>IFERROR(_xll.qlIndexFixing(Index3M,H569,TRUE,_xll.ohTrigger(RecalcTrigger,Trigger3M)),NA())</f>
        <v>4.5842453038037806E-3</v>
      </c>
      <c r="L569" s="44">
        <f>IFERROR(_xll.qlIndexFixing(Index6M,$H569,TRUE,_xll.ohTrigger(RecalcTrigger,Trigger6M)),NA())</f>
        <v>5.6880410578616803E-3</v>
      </c>
      <c r="M569" s="146">
        <f>IFERROR(_xll.qlIndexFixing(Index1Y,$H569,TRUE,_xll.ohTrigger(RecalcTrigger,Trigger1Y)),NA())</f>
        <v>7.3548087487047562E-3</v>
      </c>
      <c r="N569" s="145">
        <f>IFERROR(_xll.qlIndexFixing(ONIndex1M,I569,TRUE,_xll.ohTrigger(RecalcTrigger,Trigger1M)),NA())</f>
        <v>3.0029730366643026E-3</v>
      </c>
      <c r="O569" s="44">
        <f>IFERROR(_xll.qlIndexFixing(ONIndex3M,I569,TRUE,_xll.ohTrigger(RecalcTrigger,Trigger3M)),NA())</f>
        <v>4.4714411563018253E-3</v>
      </c>
      <c r="P569" s="44">
        <f>IFERROR(_xll.qlIndexFixing(ONIndex6M,I569,TRUE,_xll.ohTrigger(RecalcTrigger,Trigger6M)),NA())</f>
        <v>5.2985900561497434E-3</v>
      </c>
      <c r="Q569" s="146">
        <f>IFERROR(_xll.qlIndexFixing(ONIndex1Y,I569,TRUE,_xll.ohTrigger(RecalcTrigger,Trigger1Y)),NA())</f>
        <v>5.7959356419734487E-3</v>
      </c>
    </row>
    <row r="570" spans="2:17" x14ac:dyDescent="0.2">
      <c r="B570" s="39" t="s">
        <v>42</v>
      </c>
      <c r="D570" s="42">
        <f>_xll.qlCalendarAdvance(Calendar,$D569,B570,"f",FALSE)</f>
        <v>43648</v>
      </c>
      <c r="E570" s="140">
        <f>_xll.qlInterestRateIndexValueDate(IndexON,D570)</f>
        <v>43648</v>
      </c>
      <c r="F570" s="156">
        <f>IFERROR(_xll.qlIndexFixing(IndexON,D570,TRUE,_xll.ohTrigger(RecalcTrigger,TriggerON)),NA())</f>
        <v>1.7748653919302804E-3</v>
      </c>
      <c r="H570" s="42">
        <f>_xll.qlCalendarAdvance(Calendar,$H569,B570,"f",FALSE)</f>
        <v>43648</v>
      </c>
      <c r="I570" s="140">
        <f>_xll.qlInterestRateIndexValueDate(Index1M,$H570)</f>
        <v>43648</v>
      </c>
      <c r="J570" s="145">
        <f>IFERROR(_xll.qlIndexFixing(Index1M,$H570,TRUE,_xll.ohTrigger(RecalcTrigger,Trigger1M)),NA())</f>
        <v>3.1063872886640379E-3</v>
      </c>
      <c r="K570" s="44">
        <f>IFERROR(_xll.qlIndexFixing(Index3M,H570,TRUE,_xll.ohTrigger(RecalcTrigger,Trigger3M)),NA())</f>
        <v>4.6016955935592446E-3</v>
      </c>
      <c r="L570" s="44">
        <f>IFERROR(_xll.qlIndexFixing(Index6M,$H570,TRUE,_xll.ohTrigger(RecalcTrigger,Trigger6M)),NA())</f>
        <v>5.7145377946067367E-3</v>
      </c>
      <c r="M570" s="146">
        <f>IFERROR(_xll.qlIndexFixing(Index1Y,$H570,TRUE,_xll.ohTrigger(RecalcTrigger,Trigger1Y)),NA())</f>
        <v>7.4017748176117767E-3</v>
      </c>
      <c r="N570" s="145">
        <f>IFERROR(_xll.qlIndexFixing(ONIndex1M,I570,TRUE,_xll.ohTrigger(RecalcTrigger,Trigger1M)),NA())</f>
        <v>3.0355820695815439E-3</v>
      </c>
      <c r="O570" s="44">
        <f>IFERROR(_xll.qlIndexFixing(ONIndex3M,I570,TRUE,_xll.ohTrigger(RecalcTrigger,Trigger3M)),NA())</f>
        <v>4.4884773304199044E-3</v>
      </c>
      <c r="P570" s="44">
        <f>IFERROR(_xll.qlIndexFixing(ONIndex6M,I570,TRUE,_xll.ohTrigger(RecalcTrigger,Trigger6M)),NA())</f>
        <v>5.3281312918551649E-3</v>
      </c>
      <c r="Q570" s="146">
        <f>IFERROR(_xll.qlIndexFixing(ONIndex1Y,I570,TRUE,_xll.ohTrigger(RecalcTrigger,Trigger1Y)),NA())</f>
        <v>5.8740784116384503E-3</v>
      </c>
    </row>
    <row r="571" spans="2:17" x14ac:dyDescent="0.2">
      <c r="B571" s="39" t="s">
        <v>42</v>
      </c>
      <c r="D571" s="42">
        <f>_xll.qlCalendarAdvance(Calendar,$D570,B571,"f",FALSE)</f>
        <v>43655</v>
      </c>
      <c r="E571" s="140">
        <f>_xll.qlInterestRateIndexValueDate(IndexON,D571)</f>
        <v>43655</v>
      </c>
      <c r="F571" s="156">
        <f>IFERROR(_xll.qlIndexFixing(IndexON,D571,TRUE,_xll.ohTrigger(RecalcTrigger,TriggerON)),NA())</f>
        <v>1.8031243180816059E-3</v>
      </c>
      <c r="H571" s="42">
        <f>_xll.qlCalendarAdvance(Calendar,$H570,B571,"f",FALSE)</f>
        <v>43655</v>
      </c>
      <c r="I571" s="140">
        <f>_xll.qlInterestRateIndexValueDate(Index1M,$H571)</f>
        <v>43655</v>
      </c>
      <c r="J571" s="145">
        <f>IFERROR(_xll.qlIndexFixing(Index1M,$H571,TRUE,_xll.ohTrigger(RecalcTrigger,Trigger1M)),NA())</f>
        <v>3.1391396360281125E-3</v>
      </c>
      <c r="K571" s="44">
        <f>IFERROR(_xll.qlIndexFixing(Index3M,H571,TRUE,_xll.ohTrigger(RecalcTrigger,Trigger3M)),NA())</f>
        <v>4.6193312289281559E-3</v>
      </c>
      <c r="L571" s="44">
        <f>IFERROR(_xll.qlIndexFixing(Index6M,$H571,TRUE,_xll.ohTrigger(RecalcTrigger,Trigger6M)),NA())</f>
        <v>5.7429744134332916E-3</v>
      </c>
      <c r="M571" s="146">
        <f>IFERROR(_xll.qlIndexFixing(Index1Y,$H571,TRUE,_xll.ohTrigger(RecalcTrigger,Trigger1Y)),NA())</f>
        <v>7.4474328400043182E-3</v>
      </c>
      <c r="N571" s="145">
        <f>IFERROR(_xll.qlIndexFixing(ONIndex1M,I571,TRUE,_xll.ohTrigger(RecalcTrigger,Trigger1M)),NA())</f>
        <v>3.0685218472648046E-3</v>
      </c>
      <c r="O571" s="44">
        <f>IFERROR(_xll.qlIndexFixing(ONIndex3M,I571,TRUE,_xll.ohTrigger(RecalcTrigger,Trigger3M)),NA())</f>
        <v>4.5046669027071218E-3</v>
      </c>
      <c r="P571" s="44">
        <f>IFERROR(_xll.qlIndexFixing(ONIndex6M,I571,TRUE,_xll.ohTrigger(RecalcTrigger,Trigger6M)),NA())</f>
        <v>5.3580262190411343E-3</v>
      </c>
      <c r="Q571" s="146">
        <f>IFERROR(_xll.qlIndexFixing(ONIndex1Y,I571,TRUE,_xll.ohTrigger(RecalcTrigger,Trigger1Y)),NA())</f>
        <v>5.9539584103585064E-3</v>
      </c>
    </row>
    <row r="572" spans="2:17" x14ac:dyDescent="0.2">
      <c r="B572" s="39" t="s">
        <v>42</v>
      </c>
      <c r="D572" s="42">
        <f>_xll.qlCalendarAdvance(Calendar,$D571,B572,"f",FALSE)</f>
        <v>43662</v>
      </c>
      <c r="E572" s="140">
        <f>_xll.qlInterestRateIndexValueDate(IndexON,D572)</f>
        <v>43662</v>
      </c>
      <c r="F572" s="156">
        <f>IFERROR(_xll.qlIndexFixing(IndexON,D572,TRUE,_xll.ohTrigger(RecalcTrigger,TriggerON)),NA())</f>
        <v>1.831364541263758E-3</v>
      </c>
      <c r="H572" s="42">
        <f>_xll.qlCalendarAdvance(Calendar,$H571,B572,"f",FALSE)</f>
        <v>43662</v>
      </c>
      <c r="I572" s="140">
        <f>_xll.qlInterestRateIndexValueDate(Index1M,$H572)</f>
        <v>43662</v>
      </c>
      <c r="J572" s="145">
        <f>IFERROR(_xll.qlIndexFixing(Index1M,$H572,TRUE,_xll.ohTrigger(RecalcTrigger,Trigger1M)),NA())</f>
        <v>3.1717863867602464E-3</v>
      </c>
      <c r="K572" s="44">
        <f>IFERROR(_xll.qlIndexFixing(Index3M,H572,TRUE,_xll.ohTrigger(RecalcTrigger,Trigger3M)),NA())</f>
        <v>4.6371985369539105E-3</v>
      </c>
      <c r="L572" s="44">
        <f>IFERROR(_xll.qlIndexFixing(Index6M,$H572,TRUE,_xll.ohTrigger(RecalcTrigger,Trigger6M)),NA())</f>
        <v>5.7712906547554696E-3</v>
      </c>
      <c r="M572" s="146">
        <f>IFERROR(_xll.qlIndexFixing(Index1Y,$H572,TRUE,_xll.ohTrigger(RecalcTrigger,Trigger1Y)),NA())</f>
        <v>7.4917663042899357E-3</v>
      </c>
      <c r="N572" s="145">
        <f>IFERROR(_xll.qlIndexFixing(ONIndex1M,I572,TRUE,_xll.ohTrigger(RecalcTrigger,Trigger1M)),NA())</f>
        <v>3.1013900503029657E-3</v>
      </c>
      <c r="O572" s="44">
        <f>IFERROR(_xll.qlIndexFixing(ONIndex3M,I572,TRUE,_xll.ohTrigger(RecalcTrigger,Trigger3M)),NA())</f>
        <v>4.521001151277515E-3</v>
      </c>
      <c r="P572" s="44">
        <f>IFERROR(_xll.qlIndexFixing(ONIndex6M,I572,TRUE,_xll.ohTrigger(RecalcTrigger,Trigger6M)),NA())</f>
        <v>5.3878391014561267E-3</v>
      </c>
      <c r="Q572" s="146">
        <f>IFERROR(_xll.qlIndexFixing(ONIndex1Y,I572,TRUE,_xll.ohTrigger(RecalcTrigger,Trigger1Y)),NA())</f>
        <v>6.0327538318638574E-3</v>
      </c>
    </row>
    <row r="573" spans="2:17" x14ac:dyDescent="0.2">
      <c r="B573" s="39" t="s">
        <v>42</v>
      </c>
      <c r="D573" s="42">
        <f>_xll.qlCalendarAdvance(Calendar,$D572,B573,"f",FALSE)</f>
        <v>43669</v>
      </c>
      <c r="E573" s="140">
        <f>_xll.qlInterestRateIndexValueDate(IndexON,D573)</f>
        <v>43669</v>
      </c>
      <c r="F573" s="156">
        <f>IFERROR(_xll.qlIndexFixing(IndexON,D573,TRUE,_xll.ohTrigger(RecalcTrigger,TriggerON)),NA())</f>
        <v>1.8595569723456329E-3</v>
      </c>
      <c r="H573" s="42">
        <f>_xll.qlCalendarAdvance(Calendar,$H572,B573,"f",FALSE)</f>
        <v>43669</v>
      </c>
      <c r="I573" s="140">
        <f>_xll.qlInterestRateIndexValueDate(Index1M,$H573)</f>
        <v>43669</v>
      </c>
      <c r="J573" s="145">
        <f>IFERROR(_xll.qlIndexFixing(Index1M,$H573,TRUE,_xll.ohTrigger(RecalcTrigger,Trigger1M)),NA())</f>
        <v>3.2043259021307868E-3</v>
      </c>
      <c r="K573" s="44">
        <f>IFERROR(_xll.qlIndexFixing(Index3M,H573,TRUE,_xll.ohTrigger(RecalcTrigger,Trigger3M)),NA())</f>
        <v>4.6552988817722693E-3</v>
      </c>
      <c r="L573" s="44">
        <f>IFERROR(_xll.qlIndexFixing(Index6M,$H573,TRUE,_xll.ohTrigger(RecalcTrigger,Trigger6M)),NA())</f>
        <v>5.7994862137683385E-3</v>
      </c>
      <c r="M573" s="146">
        <f>IFERROR(_xll.qlIndexFixing(Index1Y,$H573,TRUE,_xll.ohTrigger(RecalcTrigger,Trigger1Y)),NA())</f>
        <v>7.5348109948507038E-3</v>
      </c>
      <c r="N573" s="145">
        <f>IFERROR(_xll.qlIndexFixing(ONIndex1M,I573,TRUE,_xll.ohTrigger(RecalcTrigger,Trigger1M)),NA())</f>
        <v>3.1341509586824134E-3</v>
      </c>
      <c r="O573" s="44">
        <f>IFERROR(_xll.qlIndexFixing(ONIndex3M,I573,TRUE,_xll.ohTrigger(RecalcTrigger,Trigger3M)),NA())</f>
        <v>4.5375680869619295E-3</v>
      </c>
      <c r="P573" s="44">
        <f>IFERROR(_xll.qlIndexFixing(ONIndex6M,I573,TRUE,_xll.ohTrigger(RecalcTrigger,Trigger6M)),NA())</f>
        <v>5.4175312521442809E-3</v>
      </c>
      <c r="Q573" s="146">
        <f>IFERROR(_xll.qlIndexFixing(ONIndex1Y,I573,TRUE,_xll.ohTrigger(RecalcTrigger,Trigger1Y)),NA())</f>
        <v>6.1102141410285249E-3</v>
      </c>
    </row>
    <row r="574" spans="2:17" x14ac:dyDescent="0.2">
      <c r="B574" s="39" t="s">
        <v>42</v>
      </c>
      <c r="D574" s="42">
        <f>_xll.qlCalendarAdvance(Calendar,$D573,B574,"f",FALSE)</f>
        <v>43676</v>
      </c>
      <c r="E574" s="140">
        <f>_xll.qlInterestRateIndexValueDate(IndexON,D574)</f>
        <v>43676</v>
      </c>
      <c r="F574" s="156">
        <f>IFERROR(_xll.qlIndexFixing(IndexON,D574,TRUE,_xll.ohTrigger(RecalcTrigger,TriggerON)),NA())</f>
        <v>1.8877016113272305E-3</v>
      </c>
      <c r="H574" s="42">
        <f>_xll.qlCalendarAdvance(Calendar,$H573,B574,"f",FALSE)</f>
        <v>43676</v>
      </c>
      <c r="I574" s="140">
        <f>_xll.qlInterestRateIndexValueDate(Index1M,$H574)</f>
        <v>43676</v>
      </c>
      <c r="J574" s="145">
        <f>IFERROR(_xll.qlIndexFixing(Index1M,$H574,TRUE,_xll.ohTrigger(RecalcTrigger,Trigger1M)),NA())</f>
        <v>3.2367581812534521E-3</v>
      </c>
      <c r="K574" s="44">
        <f>IFERROR(_xll.qlIndexFixing(Index3M,H574,TRUE,_xll.ohTrigger(RecalcTrigger,Trigger3M)),NA())</f>
        <v>4.6736322665695846E-3</v>
      </c>
      <c r="L574" s="44">
        <f>IFERROR(_xll.qlIndexFixing(Index6M,$H574,TRUE,_xll.ohTrigger(RecalcTrigger,Trigger6M)),NA())</f>
        <v>5.8275610853307453E-3</v>
      </c>
      <c r="M574" s="146">
        <f>IFERROR(_xll.qlIndexFixing(Index1Y,$H574,TRUE,_xll.ohTrigger(RecalcTrigger,Trigger1Y)),NA())</f>
        <v>7.5766048730827413E-3</v>
      </c>
      <c r="N574" s="145">
        <f>IFERROR(_xll.qlIndexFixing(ONIndex1M,I574,TRUE,_xll.ohTrigger(RecalcTrigger,Trigger1M)),NA())</f>
        <v>3.1668045724031479E-3</v>
      </c>
      <c r="O574" s="44">
        <f>IFERROR(_xll.qlIndexFixing(ONIndex3M,I574,TRUE,_xll.ohTrigger(RecalcTrigger,Trigger3M)),NA())</f>
        <v>4.5543677096793189E-3</v>
      </c>
      <c r="P574" s="44">
        <f>IFERROR(_xll.qlIndexFixing(ONIndex6M,I574,TRUE,_xll.ohTrigger(RecalcTrigger,Trigger6M)),NA())</f>
        <v>5.4471026710245507E-3</v>
      </c>
      <c r="Q574" s="146">
        <f>IFERROR(_xll.qlIndexFixing(ONIndex1Y,I574,TRUE,_xll.ohTrigger(RecalcTrigger,Trigger1Y)),NA())</f>
        <v>6.1863393370420461E-3</v>
      </c>
    </row>
    <row r="575" spans="2:17" x14ac:dyDescent="0.2">
      <c r="B575" s="39" t="s">
        <v>42</v>
      </c>
      <c r="D575" s="42">
        <f>_xll.qlCalendarAdvance(Calendar,$D574,B575,"f",FALSE)</f>
        <v>43683</v>
      </c>
      <c r="E575" s="140">
        <f>_xll.qlInterestRateIndexValueDate(IndexON,D575)</f>
        <v>43683</v>
      </c>
      <c r="F575" s="156">
        <f>IFERROR(_xll.qlIndexFixing(IndexON,D575,TRUE,_xll.ohTrigger(RecalcTrigger,TriggerON)),NA())</f>
        <v>1.9157984581275045E-3</v>
      </c>
      <c r="H575" s="42">
        <f>_xll.qlCalendarAdvance(Calendar,$H574,B575,"f",FALSE)</f>
        <v>43683</v>
      </c>
      <c r="I575" s="140">
        <f>_xll.qlInterestRateIndexValueDate(Index1M,$H575)</f>
        <v>43683</v>
      </c>
      <c r="J575" s="145">
        <f>IFERROR(_xll.qlIndexFixing(Index1M,$H575,TRUE,_xll.ohTrigger(RecalcTrigger,Trigger1M)),NA())</f>
        <v>3.2690832232367345E-3</v>
      </c>
      <c r="K575" s="44">
        <f>IFERROR(_xll.qlIndexFixing(Index3M,H575,TRUE,_xll.ohTrigger(RecalcTrigger,Trigger3M)),NA())</f>
        <v>4.6921986945700897E-3</v>
      </c>
      <c r="L575" s="44">
        <f>IFERROR(_xll.qlIndexFixing(Index6M,$H575,TRUE,_xll.ohTrigger(RecalcTrigger,Trigger6M)),NA())</f>
        <v>5.8555152643213577E-3</v>
      </c>
      <c r="M575" s="146">
        <f>IFERROR(_xll.qlIndexFixing(Index1Y,$H575,TRUE,_xll.ohTrigger(RecalcTrigger,Trigger1Y)),NA())</f>
        <v>7.617185911491707E-3</v>
      </c>
      <c r="N575" s="145">
        <f>IFERROR(_xll.qlIndexFixing(ONIndex1M,I575,TRUE,_xll.ohTrigger(RecalcTrigger,Trigger1M)),NA())</f>
        <v>3.1993508914651692E-3</v>
      </c>
      <c r="O575" s="44">
        <f>IFERROR(_xll.qlIndexFixing(ONIndex3M,I575,TRUE,_xll.ohTrigger(RecalcTrigger,Trigger3M)),NA())</f>
        <v>4.571400019348637E-3</v>
      </c>
      <c r="P575" s="44">
        <f>IFERROR(_xll.qlIndexFixing(ONIndex6M,I575,TRUE,_xll.ohTrigger(RecalcTrigger,Trigger6M)),NA())</f>
        <v>5.4765533580969361E-3</v>
      </c>
      <c r="Q575" s="146">
        <f>IFERROR(_xll.qlIndexFixing(ONIndex1Y,I575,TRUE,_xll.ohTrigger(RecalcTrigger,Trigger1Y)),NA())</f>
        <v>6.2611294191750044E-3</v>
      </c>
    </row>
    <row r="576" spans="2:17" x14ac:dyDescent="0.2">
      <c r="B576" s="39" t="s">
        <v>42</v>
      </c>
      <c r="D576" s="42">
        <f>_xll.qlCalendarAdvance(Calendar,$D575,B576,"f",FALSE)</f>
        <v>43690</v>
      </c>
      <c r="E576" s="140">
        <f>_xll.qlInterestRateIndexValueDate(IndexON,D576)</f>
        <v>43690</v>
      </c>
      <c r="F576" s="156">
        <f>IFERROR(_xll.qlIndexFixing(IndexON,D576,TRUE,_xll.ohTrigger(RecalcTrigger,TriggerON)),NA())</f>
        <v>1.9438475128275012E-3</v>
      </c>
      <c r="H576" s="42">
        <f>_xll.qlCalendarAdvance(Calendar,$H575,B576,"f",FALSE)</f>
        <v>43690</v>
      </c>
      <c r="I576" s="140">
        <f>_xll.qlInterestRateIndexValueDate(Index1M,$H576)</f>
        <v>43690</v>
      </c>
      <c r="J576" s="145">
        <f>IFERROR(_xll.qlIndexFixing(Index1M,$H576,TRUE,_xll.ohTrigger(RecalcTrigger,Trigger1M)),NA())</f>
        <v>3.3013010271995815E-3</v>
      </c>
      <c r="K576" s="44">
        <f>IFERROR(_xll.qlIndexFixing(Index3M,H576,TRUE,_xll.ohTrigger(RecalcTrigger,Trigger3M)),NA())</f>
        <v>4.7109981690429438E-3</v>
      </c>
      <c r="L576" s="44">
        <f>IFERROR(_xll.qlIndexFixing(Index6M,$H576,TRUE,_xll.ohTrigger(RecalcTrigger,Trigger6M)),NA())</f>
        <v>5.883348745641748E-3</v>
      </c>
      <c r="M576" s="146">
        <f>IFERROR(_xll.qlIndexFixing(Index1Y,$H576,TRUE,_xll.ohTrigger(RecalcTrigger,Trigger1Y)),NA())</f>
        <v>7.6565920932284452E-3</v>
      </c>
      <c r="N576" s="145">
        <f>IFERROR(_xll.qlIndexFixing(ONIndex1M,I576,TRUE,_xll.ohTrigger(RecalcTrigger,Trigger1M)),NA())</f>
        <v>3.2317899158684771E-3</v>
      </c>
      <c r="O576" s="44">
        <f>IFERROR(_xll.qlIndexFixing(ONIndex3M,I576,TRUE,_xll.ohTrigger(RecalcTrigger,Trigger3M)),NA())</f>
        <v>4.588665016294069E-3</v>
      </c>
      <c r="P576" s="44">
        <f>IFERROR(_xll.qlIndexFixing(ONIndex6M,I576,TRUE,_xll.ohTrigger(RecalcTrigger,Trigger6M)),NA())</f>
        <v>5.5058833134424834E-3</v>
      </c>
      <c r="Q576" s="146">
        <f>IFERROR(_xll.qlIndexFixing(ONIndex1Y,I576,TRUE,_xll.ohTrigger(RecalcTrigger,Trigger1Y)),NA())</f>
        <v>6.3345843864548446E-3</v>
      </c>
    </row>
    <row r="577" spans="2:17" x14ac:dyDescent="0.2">
      <c r="B577" s="39" t="s">
        <v>42</v>
      </c>
      <c r="D577" s="42">
        <f>_xll.qlCalendarAdvance(Calendar,$D576,B577,"f",FALSE)</f>
        <v>43697</v>
      </c>
      <c r="E577" s="140">
        <f>_xll.qlInterestRateIndexValueDate(IndexON,D577)</f>
        <v>43697</v>
      </c>
      <c r="F577" s="156">
        <f>IFERROR(_xll.qlIndexFixing(IndexON,D577,TRUE,_xll.ohTrigger(RecalcTrigger,TriggerON)),NA())</f>
        <v>1.9718487754272207E-3</v>
      </c>
      <c r="H577" s="42">
        <f>_xll.qlCalendarAdvance(Calendar,$H576,B577,"f",FALSE)</f>
        <v>43697</v>
      </c>
      <c r="I577" s="140">
        <f>_xll.qlInterestRateIndexValueDate(Index1M,$H577)</f>
        <v>43697</v>
      </c>
      <c r="J577" s="145">
        <f>IFERROR(_xll.qlIndexFixing(Index1M,$H577,TRUE,_xll.ohTrigger(RecalcTrigger,Trigger1M)),NA())</f>
        <v>3.3334115922635564E-3</v>
      </c>
      <c r="K577" s="44">
        <f>IFERROR(_xll.qlIndexFixing(Index3M,H577,TRUE,_xll.ohTrigger(RecalcTrigger,Trigger3M)),NA())</f>
        <v>4.7300306932951874E-3</v>
      </c>
      <c r="L577" s="44">
        <f>IFERROR(_xll.qlIndexFixing(Index6M,$H577,TRUE,_xll.ohTrigger(RecalcTrigger,Trigger6M)),NA())</f>
        <v>5.9110615242159532E-3</v>
      </c>
      <c r="M577" s="146">
        <f>IFERROR(_xll.qlIndexFixing(Index1Y,$H577,TRUE,_xll.ohTrigger(RecalcTrigger,Trigger1Y)),NA())</f>
        <v>7.6948614116354817E-3</v>
      </c>
      <c r="N577" s="145">
        <f>IFERROR(_xll.qlIndexFixing(ONIndex1M,I577,TRUE,_xll.ohTrigger(RecalcTrigger,Trigger1M)),NA())</f>
        <v>3.2641216454509792E-3</v>
      </c>
      <c r="O577" s="44">
        <f>IFERROR(_xll.qlIndexFixing(ONIndex3M,I577,TRUE,_xll.ohTrigger(RecalcTrigger,Trigger3M)),NA())</f>
        <v>4.6061627002724759E-3</v>
      </c>
      <c r="P577" s="44">
        <f>IFERROR(_xll.qlIndexFixing(ONIndex6M,I577,TRUE,_xll.ohTrigger(RecalcTrigger,Trigger6M)),NA())</f>
        <v>5.5350925368991E-3</v>
      </c>
      <c r="Q577" s="146">
        <f>IFERROR(_xll.qlIndexFixing(ONIndex1Y,I577,TRUE,_xll.ohTrigger(RecalcTrigger,Trigger1Y)),NA())</f>
        <v>6.40670423815215E-3</v>
      </c>
    </row>
    <row r="578" spans="2:17" x14ac:dyDescent="0.2">
      <c r="B578" s="39" t="s">
        <v>42</v>
      </c>
      <c r="D578" s="42">
        <f>_xll.qlCalendarAdvance(Calendar,$D577,B578,"f",FALSE)</f>
        <v>43704</v>
      </c>
      <c r="E578" s="140">
        <f>_xll.qlInterestRateIndexValueDate(IndexON,D578)</f>
        <v>43704</v>
      </c>
      <c r="F578" s="156">
        <f>IFERROR(_xll.qlIndexFixing(IndexON,D578,TRUE,_xll.ohTrigger(RecalcTrigger,TriggerON)),NA())</f>
        <v>1.9998022458456166E-3</v>
      </c>
      <c r="H578" s="42">
        <f>_xll.qlCalendarAdvance(Calendar,$H577,B578,"f",FALSE)</f>
        <v>43704</v>
      </c>
      <c r="I578" s="140">
        <f>_xll.qlInterestRateIndexValueDate(Index1M,$H578)</f>
        <v>43704</v>
      </c>
      <c r="J578" s="145">
        <f>IFERROR(_xll.qlIndexFixing(Index1M,$H578,TRUE,_xll.ohTrigger(RecalcTrigger,Trigger1M)),NA())</f>
        <v>3.3654149175502226E-3</v>
      </c>
      <c r="K578" s="44">
        <f>IFERROR(_xll.qlIndexFixing(Index3M,H578,TRUE,_xll.ohTrigger(RecalcTrigger,Trigger3M)),NA())</f>
        <v>4.7492962706752661E-3</v>
      </c>
      <c r="L578" s="44">
        <f>IFERROR(_xll.qlIndexFixing(Index6M,$H578,TRUE,_xll.ohTrigger(RecalcTrigger,Trigger6M)),NA())</f>
        <v>5.9386535949887105E-3</v>
      </c>
      <c r="M578" s="146">
        <f>IFERROR(_xll.qlIndexFixing(Index1Y,$H578,TRUE,_xll.ohTrigger(RecalcTrigger,Trigger1Y)),NA())</f>
        <v>7.7320318698096803E-3</v>
      </c>
      <c r="N578" s="145">
        <f>IFERROR(_xll.qlIndexFixing(ONIndex1M,I578,TRUE,_xll.ohTrigger(RecalcTrigger,Trigger1M)),NA())</f>
        <v>3.2963460802937217E-3</v>
      </c>
      <c r="O578" s="44">
        <f>IFERROR(_xll.qlIndexFixing(ONIndex3M,I578,TRUE,_xll.ohTrigger(RecalcTrigger,Trigger3M)),NA())</f>
        <v>4.6238930714459503E-3</v>
      </c>
      <c r="P578" s="44">
        <f>IFERROR(_xll.qlIndexFixing(ONIndex6M,I578,TRUE,_xll.ohTrigger(RecalcTrigger,Trigger6M)),NA())</f>
        <v>5.5641810285478321E-3</v>
      </c>
      <c r="Q578" s="146">
        <f>IFERROR(_xll.qlIndexFixing(ONIndex1Y,I578,TRUE,_xll.ohTrigger(RecalcTrigger,Trigger1Y)),NA())</f>
        <v>6.4774889734564578E-3</v>
      </c>
    </row>
    <row r="579" spans="2:17" x14ac:dyDescent="0.2">
      <c r="B579" s="39" t="s">
        <v>42</v>
      </c>
      <c r="D579" s="42">
        <f>_xll.qlCalendarAdvance(Calendar,$D578,B579,"f",FALSE)</f>
        <v>43711</v>
      </c>
      <c r="E579" s="140">
        <f>_xll.qlInterestRateIndexValueDate(IndexON,D579)</f>
        <v>43711</v>
      </c>
      <c r="F579" s="156">
        <f>IFERROR(_xll.qlIndexFixing(IndexON,D579,TRUE,_xll.ohTrigger(RecalcTrigger,TriggerON)),NA())</f>
        <v>2.027707924082689E-3</v>
      </c>
      <c r="H579" s="42">
        <f>_xll.qlCalendarAdvance(Calendar,$H578,B579,"f",FALSE)</f>
        <v>43711</v>
      </c>
      <c r="I579" s="140">
        <f>_xll.qlInterestRateIndexValueDate(Index1M,$H579)</f>
        <v>43711</v>
      </c>
      <c r="J579" s="145">
        <f>IFERROR(_xll.qlIndexFixing(Index1M,$H579,TRUE,_xll.ohTrigger(RecalcTrigger,Trigger1M)),NA())</f>
        <v>3.3950260461563428E-3</v>
      </c>
      <c r="K579" s="44">
        <f>IFERROR(_xll.qlIndexFixing(Index3M,H579,TRUE,_xll.ohTrigger(RecalcTrigger,Trigger3M)),NA())</f>
        <v>4.7673270428856811E-3</v>
      </c>
      <c r="L579" s="44">
        <f>IFERROR(_xll.qlIndexFixing(Index6M,$H579,TRUE,_xll.ohTrigger(RecalcTrigger,Trigger6M)),NA())</f>
        <v>5.9621859440623726E-3</v>
      </c>
      <c r="M579" s="146">
        <f>IFERROR(_xll.qlIndexFixing(Index1Y,$H579,TRUE,_xll.ohTrigger(RecalcTrigger,Trigger1Y)),NA())</f>
        <v>7.7681414801788595E-3</v>
      </c>
      <c r="N579" s="145">
        <f>IFERROR(_xll.qlIndexFixing(ONIndex1M,I579,TRUE,_xll.ohTrigger(RecalcTrigger,Trigger1M)),NA())</f>
        <v>3.3284632203967046E-3</v>
      </c>
      <c r="O579" s="44">
        <f>IFERROR(_xll.qlIndexFixing(ONIndex3M,I579,TRUE,_xll.ohTrigger(RecalcTrigger,Trigger3M)),NA())</f>
        <v>4.6418561299765848E-3</v>
      </c>
      <c r="P579" s="44">
        <f>IFERROR(_xll.qlIndexFixing(ONIndex6M,I579,TRUE,_xll.ohTrigger(RecalcTrigger,Trigger6M)),NA())</f>
        <v>5.5931487882265873E-3</v>
      </c>
      <c r="Q579" s="146">
        <f>IFERROR(_xll.qlIndexFixing(ONIndex1Y,I579,TRUE,_xll.ohTrigger(RecalcTrigger,Trigger1Y)),NA())</f>
        <v>6.5469385915573053E-3</v>
      </c>
    </row>
    <row r="580" spans="2:17" x14ac:dyDescent="0.2">
      <c r="B580" s="39" t="s">
        <v>42</v>
      </c>
      <c r="D580" s="42">
        <f>_xll.qlCalendarAdvance(Calendar,$D579,B580,"f",FALSE)</f>
        <v>43718</v>
      </c>
      <c r="E580" s="140">
        <f>_xll.qlInterestRateIndexValueDate(IndexON,D580)</f>
        <v>43718</v>
      </c>
      <c r="F580" s="156">
        <f>IFERROR(_xll.qlIndexFixing(IndexON,D580,TRUE,_xll.ohTrigger(RecalcTrigger,TriggerON)),NA())</f>
        <v>2.0555658101384378E-3</v>
      </c>
      <c r="H580" s="42">
        <f>_xll.qlCalendarAdvance(Calendar,$H579,B580,"f",FALSE)</f>
        <v>43718</v>
      </c>
      <c r="I580" s="140">
        <f>_xll.qlInterestRateIndexValueDate(Index1M,$H580)</f>
        <v>43718</v>
      </c>
      <c r="J580" s="145">
        <f>IFERROR(_xll.qlIndexFixing(Index1M,$H580,TRUE,_xll.ohTrigger(RecalcTrigger,Trigger1M)),NA())</f>
        <v>3.4268222523211973E-3</v>
      </c>
      <c r="K580" s="44">
        <f>IFERROR(_xll.qlIndexFixing(Index3M,H580,TRUE,_xll.ohTrigger(RecalcTrigger,Trigger3M)),NA())</f>
        <v>4.7870418314224445E-3</v>
      </c>
      <c r="L580" s="44">
        <f>IFERROR(_xll.qlIndexFixing(Index6M,$H580,TRUE,_xll.ohTrigger(RecalcTrigger,Trigger6M)),NA())</f>
        <v>5.9895529361053143E-3</v>
      </c>
      <c r="M580" s="146">
        <f>IFERROR(_xll.qlIndexFixing(Index1Y,$H580,TRUE,_xll.ohTrigger(RecalcTrigger,Trigger1Y)),NA())</f>
        <v>7.8032282640927908E-3</v>
      </c>
      <c r="N580" s="145">
        <f>IFERROR(_xll.qlIndexFixing(ONIndex1M,I580,TRUE,_xll.ohTrigger(RecalcTrigger,Trigger1M)),NA())</f>
        <v>3.3604730656788817E-3</v>
      </c>
      <c r="O580" s="44">
        <f>IFERROR(_xll.qlIndexFixing(ONIndex3M,I580,TRUE,_xll.ohTrigger(RecalcTrigger,Trigger3M)),NA())</f>
        <v>4.6600518756212406E-3</v>
      </c>
      <c r="P580" s="44">
        <f>IFERROR(_xll.qlIndexFixing(ONIndex6M,I580,TRUE,_xll.ohTrigger(RecalcTrigger,Trigger6M)),NA())</f>
        <v>5.6219958159353656E-3</v>
      </c>
      <c r="Q580" s="146">
        <f>IFERROR(_xll.qlIndexFixing(ONIndex1Y,I580,TRUE,_xll.ohTrigger(RecalcTrigger,Trigger1Y)),NA())</f>
        <v>6.6150530917252759E-3</v>
      </c>
    </row>
    <row r="581" spans="2:17" x14ac:dyDescent="0.2">
      <c r="B581" s="39" t="s">
        <v>42</v>
      </c>
      <c r="D581" s="42">
        <f>_xll.qlCalendarAdvance(Calendar,$D580,B581,"f",FALSE)</f>
        <v>43725</v>
      </c>
      <c r="E581" s="140">
        <f>_xll.qlInterestRateIndexValueDate(IndexON,D581)</f>
        <v>43725</v>
      </c>
      <c r="F581" s="156">
        <f>IFERROR(_xll.qlIndexFixing(IndexON,D581,TRUE,_xll.ohTrigger(RecalcTrigger,TriggerON)),NA())</f>
        <v>2.0833759039318167E-3</v>
      </c>
      <c r="H581" s="42">
        <f>_xll.qlCalendarAdvance(Calendar,$H580,B581,"f",FALSE)</f>
        <v>43725</v>
      </c>
      <c r="I581" s="140">
        <f>_xll.qlInterestRateIndexValueDate(Index1M,$H581)</f>
        <v>43725</v>
      </c>
      <c r="J581" s="145">
        <f>IFERROR(_xll.qlIndexFixing(Index1M,$H581,TRUE,_xll.ohTrigger(RecalcTrigger,Trigger1M)),NA())</f>
        <v>3.4585112144002172E-3</v>
      </c>
      <c r="K581" s="44">
        <f>IFERROR(_xll.qlIndexFixing(Index3M,H581,TRUE,_xll.ohTrigger(RecalcTrigger,Trigger3M)),NA())</f>
        <v>4.8069896789999563E-3</v>
      </c>
      <c r="L581" s="44">
        <f>IFERROR(_xll.qlIndexFixing(Index6M,$H581,TRUE,_xll.ohTrigger(RecalcTrigger,Trigger6M)),NA())</f>
        <v>6.0167992059038319E-3</v>
      </c>
      <c r="M581" s="146">
        <f>IFERROR(_xll.qlIndexFixing(Index1Y,$H581,TRUE,_xll.ohTrigger(RecalcTrigger,Trigger1Y)),NA())</f>
        <v>7.8373302514281561E-3</v>
      </c>
      <c r="N581" s="145">
        <f>IFERROR(_xll.qlIndexFixing(ONIndex1M,I581,TRUE,_xll.ohTrigger(RecalcTrigger,Trigger1M)),NA())</f>
        <v>3.3923756160592067E-3</v>
      </c>
      <c r="O581" s="44">
        <f>IFERROR(_xll.qlIndexFixing(ONIndex3M,I581,TRUE,_xll.ohTrigger(RecalcTrigger,Trigger3M)),NA())</f>
        <v>4.6784803086230564E-3</v>
      </c>
      <c r="P581" s="44">
        <f>IFERROR(_xll.qlIndexFixing(ONIndex6M,I581,TRUE,_xll.ohTrigger(RecalcTrigger,Trigger6M)),NA())</f>
        <v>5.6507221118362594E-3</v>
      </c>
      <c r="Q581" s="146">
        <f>IFERROR(_xll.qlIndexFixing(ONIndex1Y,I581,TRUE,_xll.ohTrigger(RecalcTrigger,Trigger1Y)),NA())</f>
        <v>6.6818324732309531E-3</v>
      </c>
    </row>
    <row r="582" spans="2:17" x14ac:dyDescent="0.2">
      <c r="B582" s="39" t="s">
        <v>42</v>
      </c>
      <c r="D582" s="42">
        <f>_xll.qlCalendarAdvance(Calendar,$D581,B582,"f",FALSE)</f>
        <v>43732</v>
      </c>
      <c r="E582" s="140">
        <f>_xll.qlInterestRateIndexValueDate(IndexON,D582)</f>
        <v>43732</v>
      </c>
      <c r="F582" s="156">
        <f>IFERROR(_xll.qlIndexFixing(IndexON,D582,TRUE,_xll.ohTrigger(RecalcTrigger,TriggerON)),NA())</f>
        <v>2.1111382056249184E-3</v>
      </c>
      <c r="H582" s="42">
        <f>_xll.qlCalendarAdvance(Calendar,$H581,B582,"f",FALSE)</f>
        <v>43732</v>
      </c>
      <c r="I582" s="140">
        <f>_xll.qlInterestRateIndexValueDate(Index1M,$H582)</f>
        <v>43732</v>
      </c>
      <c r="J582" s="145">
        <f>IFERROR(_xll.qlIndexFixing(Index1M,$H582,TRUE,_xll.ohTrigger(RecalcTrigger,Trigger1M)),NA())</f>
        <v>3.4900929315586269E-3</v>
      </c>
      <c r="K582" s="44">
        <f>IFERROR(_xll.qlIndexFixing(Index3M,H582,TRUE,_xll.ohTrigger(RecalcTrigger,Trigger3M)),NA())</f>
        <v>4.8271705890889551E-3</v>
      </c>
      <c r="L582" s="44">
        <f>IFERROR(_xll.qlIndexFixing(Index6M,$H582,TRUE,_xll.ohTrigger(RecalcTrigger,Trigger6M)),NA())</f>
        <v>6.0439247485426029E-3</v>
      </c>
      <c r="M582" s="146">
        <f>IFERROR(_xll.qlIndexFixing(Index1Y,$H582,TRUE,_xll.ohTrigger(RecalcTrigger,Trigger1Y)),NA())</f>
        <v>7.8704854802085621E-3</v>
      </c>
      <c r="N582" s="145">
        <f>IFERROR(_xll.qlIndexFixing(ONIndex1M,I582,TRUE,_xll.ohTrigger(RecalcTrigger,Trigger1M)),NA())</f>
        <v>3.4241708716187258E-3</v>
      </c>
      <c r="O582" s="44">
        <f>IFERROR(_xll.qlIndexFixing(ONIndex3M,I582,TRUE,_xll.ohTrigger(RecalcTrigger,Trigger3M)),NA())</f>
        <v>4.6971414289009861E-3</v>
      </c>
      <c r="P582" s="44">
        <f>IFERROR(_xll.qlIndexFixing(ONIndex6M,I582,TRUE,_xll.ohTrigger(RecalcTrigger,Trigger6M)),NA())</f>
        <v>5.6793276756050837E-3</v>
      </c>
      <c r="Q582" s="146">
        <f>IFERROR(_xll.qlIndexFixing(ONIndex1Y,I582,TRUE,_xll.ohTrigger(RecalcTrigger,Trigger1Y)),NA())</f>
        <v>6.7472767353449203E-3</v>
      </c>
    </row>
    <row r="583" spans="2:17" x14ac:dyDescent="0.2">
      <c r="B583" s="39" t="s">
        <v>42</v>
      </c>
      <c r="D583" s="42">
        <f>_xll.qlCalendarAdvance(Calendar,$D582,B583,"f",FALSE)</f>
        <v>43739</v>
      </c>
      <c r="E583" s="140">
        <f>_xll.qlInterestRateIndexValueDate(IndexON,D583)</f>
        <v>43739</v>
      </c>
      <c r="F583" s="156">
        <f>IFERROR(_xll.qlIndexFixing(IndexON,D583,TRUE,_xll.ohTrigger(RecalcTrigger,TriggerON)),NA())</f>
        <v>2.1388527150556502E-3</v>
      </c>
      <c r="H583" s="42">
        <f>_xll.qlCalendarAdvance(Calendar,$H582,B583,"f",FALSE)</f>
        <v>43739</v>
      </c>
      <c r="I583" s="140">
        <f>_xll.qlInterestRateIndexValueDate(Index1M,$H583)</f>
        <v>43739</v>
      </c>
      <c r="J583" s="145">
        <f>IFERROR(_xll.qlIndexFixing(Index1M,$H583,TRUE,_xll.ohTrigger(RecalcTrigger,Trigger1M)),NA())</f>
        <v>3.5238229167929955E-3</v>
      </c>
      <c r="K583" s="44">
        <f>IFERROR(_xll.qlIndexFixing(Index3M,H583,TRUE,_xll.ohTrigger(RecalcTrigger,Trigger3M)),NA())</f>
        <v>4.850657209615218E-3</v>
      </c>
      <c r="L583" s="44">
        <f>IFERROR(_xll.qlIndexFixing(Index6M,$H583,TRUE,_xll.ohTrigger(RecalcTrigger,Trigger6M)),NA())</f>
        <v>6.0728667371919591E-3</v>
      </c>
      <c r="M583" s="146">
        <f>IFERROR(_xll.qlIndexFixing(Index1Y,$H583,TRUE,_xll.ohTrigger(RecalcTrigger,Trigger1Y)),NA())</f>
        <v>7.9027319962384993E-3</v>
      </c>
      <c r="N583" s="145">
        <f>IFERROR(_xll.qlIndexFixing(ONIndex1M,I583,TRUE,_xll.ohTrigger(RecalcTrigger,Trigger1M)),NA())</f>
        <v>3.4558588322763928E-3</v>
      </c>
      <c r="O583" s="44">
        <f>IFERROR(_xll.qlIndexFixing(ONIndex3M,I583,TRUE,_xll.ohTrigger(RecalcTrigger,Trigger3M)),NA())</f>
        <v>4.7160352365360758E-3</v>
      </c>
      <c r="P583" s="44">
        <f>IFERROR(_xll.qlIndexFixing(ONIndex6M,I583,TRUE,_xll.ohTrigger(RecalcTrigger,Trigger6M)),NA())</f>
        <v>5.707812507403931E-3</v>
      </c>
      <c r="Q583" s="146">
        <f>IFERROR(_xll.qlIndexFixing(ONIndex1Y,I583,TRUE,_xll.ohTrigger(RecalcTrigger,Trigger1Y)),NA())</f>
        <v>6.8113858773377611E-3</v>
      </c>
    </row>
    <row r="584" spans="2:17" x14ac:dyDescent="0.2">
      <c r="B584" s="39" t="s">
        <v>42</v>
      </c>
      <c r="D584" s="42">
        <f>_xll.qlCalendarAdvance(Calendar,$D583,B584,"f",FALSE)</f>
        <v>43746</v>
      </c>
      <c r="E584" s="140">
        <f>_xll.qlInterestRateIndexValueDate(IndexON,D584)</f>
        <v>43746</v>
      </c>
      <c r="F584" s="156">
        <f>IFERROR(_xll.qlIndexFixing(IndexON,D584,TRUE,_xll.ohTrigger(RecalcTrigger,TriggerON)),NA())</f>
        <v>2.1665194322240122E-3</v>
      </c>
      <c r="H584" s="42">
        <f>_xll.qlCalendarAdvance(Calendar,$H583,B584,"f",FALSE)</f>
        <v>43746</v>
      </c>
      <c r="I584" s="140">
        <f>_xll.qlInterestRateIndexValueDate(Index1M,$H584)</f>
        <v>43746</v>
      </c>
      <c r="J584" s="145">
        <f>IFERROR(_xll.qlIndexFixing(Index1M,$H584,TRUE,_xll.ohTrigger(RecalcTrigger,Trigger1M)),NA())</f>
        <v>3.5551827851411769E-3</v>
      </c>
      <c r="K584" s="44">
        <f>IFERROR(_xll.qlIndexFixing(Index3M,H584,TRUE,_xll.ohTrigger(RecalcTrigger,Trigger3M)),NA())</f>
        <v>4.8697840433859418E-3</v>
      </c>
      <c r="L584" s="44">
        <f>IFERROR(_xll.qlIndexFixing(Index6M,$H584,TRUE,_xll.ohTrigger(RecalcTrigger,Trigger6M)),NA())</f>
        <v>6.0997426335609286E-3</v>
      </c>
      <c r="M584" s="146">
        <f>IFERROR(_xll.qlIndexFixing(Index1Y,$H584,TRUE,_xll.ohTrigger(RecalcTrigger,Trigger1Y)),NA())</f>
        <v>7.9341078527510375E-3</v>
      </c>
      <c r="N584" s="145">
        <f>IFERROR(_xll.qlIndexFixing(ONIndex1M,I584,TRUE,_xll.ohTrigger(RecalcTrigger,Trigger1M)),NA())</f>
        <v>3.4874394979511614E-3</v>
      </c>
      <c r="O584" s="44">
        <f>IFERROR(_xll.qlIndexFixing(ONIndex3M,I584,TRUE,_xll.ohTrigger(RecalcTrigger,Trigger3M)),NA())</f>
        <v>4.7351617316093719E-3</v>
      </c>
      <c r="P584" s="44">
        <f>IFERROR(_xll.qlIndexFixing(ONIndex6M,I584,TRUE,_xll.ohTrigger(RecalcTrigger,Trigger6M)),NA())</f>
        <v>5.736176607151755E-3</v>
      </c>
      <c r="Q584" s="146">
        <f>IFERROR(_xll.qlIndexFixing(ONIndex1Y,I584,TRUE,_xll.ohTrigger(RecalcTrigger,Trigger1Y)),NA())</f>
        <v>6.8741598984800589E-3</v>
      </c>
    </row>
    <row r="585" spans="2:17" x14ac:dyDescent="0.2">
      <c r="B585" s="39" t="s">
        <v>42</v>
      </c>
      <c r="D585" s="42">
        <f>_xll.qlCalendarAdvance(Calendar,$D584,B585,"f",FALSE)</f>
        <v>43753</v>
      </c>
      <c r="E585" s="140">
        <f>_xll.qlInterestRateIndexValueDate(IndexON,D585)</f>
        <v>43753</v>
      </c>
      <c r="F585" s="156">
        <f>IFERROR(_xll.qlIndexFixing(IndexON,D585,TRUE,_xll.ohTrigger(RecalcTrigger,TriggerON)),NA())</f>
        <v>2.1941383572110507E-3</v>
      </c>
      <c r="H585" s="42">
        <f>_xll.qlCalendarAdvance(Calendar,$H584,B585,"f",FALSE)</f>
        <v>43753</v>
      </c>
      <c r="I585" s="140">
        <f>_xll.qlInterestRateIndexValueDate(Index1M,$H585)</f>
        <v>43753</v>
      </c>
      <c r="J585" s="145">
        <f>IFERROR(_xll.qlIndexFixing(Index1M,$H585,TRUE,_xll.ohTrigger(RecalcTrigger,Trigger1M)),NA())</f>
        <v>3.5864354076518791E-3</v>
      </c>
      <c r="K585" s="44">
        <f>IFERROR(_xll.qlIndexFixing(Index3M,H585,TRUE,_xll.ohTrigger(RecalcTrigger,Trigger3M)),NA())</f>
        <v>4.8906810898899722E-3</v>
      </c>
      <c r="L585" s="44">
        <f>IFERROR(_xll.qlIndexFixing(Index6M,$H585,TRUE,_xll.ohTrigger(RecalcTrigger,Trigger6M)),NA())</f>
        <v>6.1264977877591624E-3</v>
      </c>
      <c r="M585" s="146">
        <f>IFERROR(_xll.qlIndexFixing(Index1Y,$H585,TRUE,_xll.ohTrigger(RecalcTrigger,Trigger1Y)),NA())</f>
        <v>7.9646511100716789E-3</v>
      </c>
      <c r="N585" s="145">
        <f>IFERROR(_xll.qlIndexFixing(ONIndex1M,I585,TRUE,_xll.ohTrigger(RecalcTrigger,Trigger1M)),NA())</f>
        <v>3.5189128687240778E-3</v>
      </c>
      <c r="O585" s="44">
        <f>IFERROR(_xll.qlIndexFixing(ONIndex3M,I585,TRUE,_xll.ohTrigger(RecalcTrigger,Trigger3M)),NA())</f>
        <v>4.7545209140398281E-3</v>
      </c>
      <c r="P585" s="44">
        <f>IFERROR(_xll.qlIndexFixing(ONIndex6M,I585,TRUE,_xll.ohTrigger(RecalcTrigger,Trigger6M)),NA())</f>
        <v>5.7644199748485558E-3</v>
      </c>
      <c r="Q585" s="146">
        <f>IFERROR(_xll.qlIndexFixing(ONIndex1Y,I585,TRUE,_xll.ohTrigger(RecalcTrigger,Trigger1Y)),NA())</f>
        <v>6.9355987980423972E-3</v>
      </c>
    </row>
    <row r="586" spans="2:17" x14ac:dyDescent="0.2">
      <c r="B586" s="39" t="s">
        <v>42</v>
      </c>
      <c r="D586" s="42">
        <f>_xll.qlCalendarAdvance(Calendar,$D585,B586,"f",FALSE)</f>
        <v>43760</v>
      </c>
      <c r="E586" s="140">
        <f>_xll.qlInterestRateIndexValueDate(IndexON,D586)</f>
        <v>43760</v>
      </c>
      <c r="F586" s="156">
        <f>IFERROR(_xll.qlIndexFixing(IndexON,D586,TRUE,_xll.ohTrigger(RecalcTrigger,TriggerON)),NA())</f>
        <v>2.2217094899357193E-3</v>
      </c>
      <c r="H586" s="42">
        <f>_xll.qlCalendarAdvance(Calendar,$H585,B586,"f",FALSE)</f>
        <v>43760</v>
      </c>
      <c r="I586" s="140">
        <f>_xll.qlInterestRateIndexValueDate(Index1M,$H586)</f>
        <v>43760</v>
      </c>
      <c r="J586" s="145">
        <f>IFERROR(_xll.qlIndexFixing(Index1M,$H586,TRUE,_xll.ohTrigger(RecalcTrigger,Trigger1M)),NA())</f>
        <v>3.6175807834675795E-3</v>
      </c>
      <c r="K586" s="44">
        <f>IFERROR(_xll.qlIndexFixing(Index3M,H586,TRUE,_xll.ohTrigger(RecalcTrigger,Trigger3M)),NA())</f>
        <v>4.9118112177928943E-3</v>
      </c>
      <c r="L586" s="44">
        <f>IFERROR(_xll.qlIndexFixing(Index6M,$H586,TRUE,_xll.ohTrigger(RecalcTrigger,Trigger6M)),NA())</f>
        <v>6.1531321949331828E-3</v>
      </c>
      <c r="M586" s="146">
        <f>IFERROR(_xll.qlIndexFixing(Index1Y,$H586,TRUE,_xll.ohTrigger(RecalcTrigger,Trigger1Y)),NA())</f>
        <v>7.9943998352952871E-3</v>
      </c>
      <c r="N586" s="145">
        <f>IFERROR(_xll.qlIndexFixing(ONIndex1M,I586,TRUE,_xll.ohTrigger(RecalcTrigger,Trigger1M)),NA())</f>
        <v>3.5502789445140959E-3</v>
      </c>
      <c r="O586" s="44">
        <f>IFERROR(_xll.qlIndexFixing(ONIndex3M,I586,TRUE,_xll.ohTrigger(RecalcTrigger,Trigger3M)),NA())</f>
        <v>4.7741127840705833E-3</v>
      </c>
      <c r="P586" s="44">
        <f>IFERROR(_xll.qlIndexFixing(ONIndex6M,I586,TRUE,_xll.ohTrigger(RecalcTrigger,Trigger6M)),NA())</f>
        <v>5.7925426104943334E-3</v>
      </c>
      <c r="Q586" s="146">
        <f>IFERROR(_xll.qlIndexFixing(ONIndex1Y,I586,TRUE,_xll.ohTrigger(RecalcTrigger,Trigger1Y)),NA())</f>
        <v>6.995702575457452E-3</v>
      </c>
    </row>
    <row r="587" spans="2:17" x14ac:dyDescent="0.2">
      <c r="B587" s="39" t="s">
        <v>42</v>
      </c>
      <c r="D587" s="42">
        <f>_xll.qlCalendarAdvance(Calendar,$D586,B587,"f",FALSE)</f>
        <v>43767</v>
      </c>
      <c r="E587" s="140">
        <f>_xll.qlInterestRateIndexValueDate(IndexON,D587)</f>
        <v>43767</v>
      </c>
      <c r="F587" s="156">
        <f>IFERROR(_xll.qlIndexFixing(IndexON,D587,TRUE,_xll.ohTrigger(RecalcTrigger,TriggerON)),NA())</f>
        <v>2.2492328304790643E-3</v>
      </c>
      <c r="H587" s="42">
        <f>_xll.qlCalendarAdvance(Calendar,$H586,B587,"f",FALSE)</f>
        <v>43767</v>
      </c>
      <c r="I587" s="140">
        <f>_xll.qlInterestRateIndexValueDate(Index1M,$H587)</f>
        <v>43767</v>
      </c>
      <c r="J587" s="145">
        <f>IFERROR(_xll.qlIndexFixing(Index1M,$H587,TRUE,_xll.ohTrigger(RecalcTrigger,Trigger1M)),NA())</f>
        <v>3.6486189117412144E-3</v>
      </c>
      <c r="K587" s="44">
        <f>IFERROR(_xll.qlIndexFixing(Index3M,H587,TRUE,_xll.ohTrigger(RecalcTrigger,Trigger3M)),NA())</f>
        <v>4.9331744308131475E-3</v>
      </c>
      <c r="L587" s="44">
        <f>IFERROR(_xll.qlIndexFixing(Index6M,$H587,TRUE,_xll.ohTrigger(RecalcTrigger,Trigger6M)),NA())</f>
        <v>6.1796458502503286E-3</v>
      </c>
      <c r="M587" s="146">
        <f>IFERROR(_xll.qlIndexFixing(Index1Y,$H587,TRUE,_xll.ohTrigger(RecalcTrigger,Trigger1Y)),NA())</f>
        <v>8.0233921019771757E-3</v>
      </c>
      <c r="N587" s="145">
        <f>IFERROR(_xll.qlIndexFixing(ONIndex1M,I587,TRUE,_xll.ohTrigger(RecalcTrigger,Trigger1M)),NA())</f>
        <v>3.5815377252401692E-3</v>
      </c>
      <c r="O587" s="44">
        <f>IFERROR(_xll.qlIndexFixing(ONIndex3M,I587,TRUE,_xll.ohTrigger(RecalcTrigger,Trigger3M)),NA())</f>
        <v>4.7939373414584985E-3</v>
      </c>
      <c r="P587" s="44">
        <f>IFERROR(_xll.qlIndexFixing(ONIndex6M,I587,TRUE,_xll.ohTrigger(RecalcTrigger,Trigger6M)),NA())</f>
        <v>5.8205445139269951E-3</v>
      </c>
      <c r="Q587" s="146">
        <f>IFERROR(_xll.qlIndexFixing(ONIndex1Y,I587,TRUE,_xll.ohTrigger(RecalcTrigger,Trigger1Y)),NA())</f>
        <v>7.0544712299958068E-3</v>
      </c>
    </row>
    <row r="588" spans="2:17" x14ac:dyDescent="0.2">
      <c r="B588" s="39" t="s">
        <v>42</v>
      </c>
      <c r="D588" s="42">
        <f>_xll.qlCalendarAdvance(Calendar,$D587,B588,"f",FALSE)</f>
        <v>43774</v>
      </c>
      <c r="E588" s="140">
        <f>_xll.qlInterestRateIndexValueDate(IndexON,D588)</f>
        <v>43774</v>
      </c>
      <c r="F588" s="156">
        <f>IFERROR(_xll.qlIndexFixing(IndexON,D588,TRUE,_xll.ohTrigger(RecalcTrigger,TriggerON)),NA())</f>
        <v>2.2767083786789932E-3</v>
      </c>
      <c r="H588" s="42">
        <f>_xll.qlCalendarAdvance(Calendar,$H587,B588,"f",FALSE)</f>
        <v>43774</v>
      </c>
      <c r="I588" s="140">
        <f>_xll.qlInterestRateIndexValueDate(Index1M,$H588)</f>
        <v>43774</v>
      </c>
      <c r="J588" s="145">
        <f>IFERROR(_xll.qlIndexFixing(Index1M,$H588,TRUE,_xll.ohTrigger(RecalcTrigger,Trigger1M)),NA())</f>
        <v>3.677331044547631E-3</v>
      </c>
      <c r="K588" s="44">
        <f>IFERROR(_xll.qlIndexFixing(Index3M,H588,TRUE,_xll.ohTrigger(RecalcTrigger,Trigger3M)),NA())</f>
        <v>4.9547707327096914E-3</v>
      </c>
      <c r="L588" s="44">
        <f>IFERROR(_xll.qlIndexFixing(Index6M,$H588,TRUE,_xll.ohTrigger(RecalcTrigger,Trigger6M)),NA())</f>
        <v>6.2041424614766036E-3</v>
      </c>
      <c r="M588" s="146">
        <f>IFERROR(_xll.qlIndexFixing(Index1Y,$H588,TRUE,_xll.ohTrigger(RecalcTrigger,Trigger1Y)),NA())</f>
        <v>8.0516659898394807E-3</v>
      </c>
      <c r="N588" s="145">
        <f>IFERROR(_xll.qlIndexFixing(ONIndex1M,I588,TRUE,_xll.ohTrigger(RecalcTrigger,Trigger1M)),NA())</f>
        <v>3.6126892109022979E-3</v>
      </c>
      <c r="O588" s="44">
        <f>IFERROR(_xll.qlIndexFixing(ONIndex3M,I588,TRUE,_xll.ohTrigger(RecalcTrigger,Trigger3M)),NA())</f>
        <v>4.8139945864467126E-3</v>
      </c>
      <c r="P588" s="44">
        <f>IFERROR(_xll.qlIndexFixing(ONIndex6M,I588,TRUE,_xll.ohTrigger(RecalcTrigger,Trigger6M)),NA())</f>
        <v>5.8484256853086336E-3</v>
      </c>
      <c r="Q588" s="146">
        <f>IFERROR(_xll.qlIndexFixing(ONIndex1Y,I588,TRUE,_xll.ohTrigger(RecalcTrigger,Trigger1Y)),NA())</f>
        <v>7.1119047610090913E-3</v>
      </c>
    </row>
    <row r="589" spans="2:17" x14ac:dyDescent="0.2">
      <c r="B589" s="39" t="s">
        <v>42</v>
      </c>
      <c r="D589" s="42">
        <f>_xll.qlCalendarAdvance(Calendar,$D588,B589,"f",FALSE)</f>
        <v>43781</v>
      </c>
      <c r="E589" s="140">
        <f>_xll.qlInterestRateIndexValueDate(IndexON,D589)</f>
        <v>43781</v>
      </c>
      <c r="F589" s="156">
        <f>IFERROR(_xll.qlIndexFixing(IndexON,D589,TRUE,_xll.ohTrigger(RecalcTrigger,TriggerON)),NA())</f>
        <v>2.304136134535506E-3</v>
      </c>
      <c r="H589" s="42">
        <f>_xll.qlCalendarAdvance(Calendar,$H588,B589,"f",FALSE)</f>
        <v>43781</v>
      </c>
      <c r="I589" s="140">
        <f>_xll.qlInterestRateIndexValueDate(Index1M,$H589)</f>
        <v>43781</v>
      </c>
      <c r="J589" s="145">
        <f>IFERROR(_xll.qlIndexFixing(Index1M,$H589,TRUE,_xll.ohTrigger(RecalcTrigger,Trigger1M)),NA())</f>
        <v>3.7081620240149902E-3</v>
      </c>
      <c r="K589" s="44">
        <f>IFERROR(_xll.qlIndexFixing(Index3M,H589,TRUE,_xll.ohTrigger(RecalcTrigger,Trigger3M)),NA())</f>
        <v>4.9766001272828937E-3</v>
      </c>
      <c r="L589" s="44">
        <f>IFERROR(_xll.qlIndexFixing(Index6M,$H589,TRUE,_xll.ohTrigger(RecalcTrigger,Trigger6M)),NA())</f>
        <v>6.2304227781818395E-3</v>
      </c>
      <c r="M589" s="146">
        <f>IFERROR(_xll.qlIndexFixing(Index1Y,$H589,TRUE,_xll.ohTrigger(RecalcTrigger,Trigger1Y)),NA())</f>
        <v>8.0792595844914918E-3</v>
      </c>
      <c r="N589" s="145">
        <f>IFERROR(_xll.qlIndexFixing(ONIndex1M,I589,TRUE,_xll.ohTrigger(RecalcTrigger,Trigger1M)),NA())</f>
        <v>3.6437334015815281E-3</v>
      </c>
      <c r="O589" s="44">
        <f>IFERROR(_xll.qlIndexFixing(ONIndex3M,I589,TRUE,_xll.ohTrigger(RecalcTrigger,Trigger3M)),NA())</f>
        <v>4.834284519116272E-3</v>
      </c>
      <c r="P589" s="44">
        <f>IFERROR(_xll.qlIndexFixing(ONIndex6M,I589,TRUE,_xll.ohTrigger(RecalcTrigger,Trigger6M)),NA())</f>
        <v>5.87618612439611E-3</v>
      </c>
      <c r="Q589" s="146">
        <f>IFERROR(_xll.qlIndexFixing(ONIndex1Y,I589,TRUE,_xll.ohTrigger(RecalcTrigger,Trigger1Y)),NA())</f>
        <v>7.1680031679299816E-3</v>
      </c>
    </row>
    <row r="590" spans="2:17" x14ac:dyDescent="0.2">
      <c r="B590" s="39" t="s">
        <v>42</v>
      </c>
      <c r="D590" s="42">
        <f>_xll.qlCalendarAdvance(Calendar,$D589,B590,"f",FALSE)</f>
        <v>43788</v>
      </c>
      <c r="E590" s="140">
        <f>_xll.qlInterestRateIndexValueDate(IndexON,D590)</f>
        <v>43788</v>
      </c>
      <c r="F590" s="156">
        <f>IFERROR(_xll.qlIndexFixing(IndexON,D590,TRUE,_xll.ohTrigger(RecalcTrigger,TriggerON)),NA())</f>
        <v>2.3315160982106953E-3</v>
      </c>
      <c r="H590" s="42">
        <f>_xll.qlCalendarAdvance(Calendar,$H589,B590,"f",FALSE)</f>
        <v>43788</v>
      </c>
      <c r="I590" s="140">
        <f>_xll.qlInterestRateIndexValueDate(Index1M,$H590)</f>
        <v>43788</v>
      </c>
      <c r="J590" s="145">
        <f>IFERROR(_xll.qlIndexFixing(Index1M,$H590,TRUE,_xll.ohTrigger(RecalcTrigger,Trigger1M)),NA())</f>
        <v>3.7388857519564667E-3</v>
      </c>
      <c r="K590" s="44">
        <f>IFERROR(_xll.qlIndexFixing(Index3M,H590,TRUE,_xll.ohTrigger(RecalcTrigger,Trigger3M)),NA())</f>
        <v>4.9986626183754048E-3</v>
      </c>
      <c r="L590" s="44">
        <f>IFERROR(_xll.qlIndexFixing(Index6M,$H590,TRUE,_xll.ohTrigger(RecalcTrigger,Trigger6M)),NA())</f>
        <v>6.2565823291840334E-3</v>
      </c>
      <c r="M590" s="146">
        <f>IFERROR(_xll.qlIndexFixing(Index1Y,$H590,TRUE,_xll.ohTrigger(RecalcTrigger,Trigger1Y)),NA())</f>
        <v>8.1062109771652471E-3</v>
      </c>
      <c r="N590" s="145">
        <f>IFERROR(_xll.qlIndexFixing(ONIndex1M,I590,TRUE,_xll.ohTrigger(RecalcTrigger,Trigger1M)),NA())</f>
        <v>3.6746702971157674E-3</v>
      </c>
      <c r="O590" s="44">
        <f>IFERROR(_xll.qlIndexFixing(ONIndex3M,I590,TRUE,_xll.ohTrigger(RecalcTrigger,Trigger3M)),NA())</f>
        <v>4.854807139305084E-3</v>
      </c>
      <c r="P590" s="44">
        <f>IFERROR(_xll.qlIndexFixing(ONIndex6M,I590,TRUE,_xll.ohTrigger(RecalcTrigger,Trigger6M)),NA())</f>
        <v>5.9038258313515168E-3</v>
      </c>
      <c r="Q590" s="146">
        <f>IFERROR(_xll.qlIndexFixing(ONIndex1Y,I590,TRUE,_xll.ohTrigger(RecalcTrigger,Trigger1Y)),NA())</f>
        <v>7.2227664501101074E-3</v>
      </c>
    </row>
    <row r="591" spans="2:17" x14ac:dyDescent="0.2">
      <c r="B591" s="39" t="s">
        <v>42</v>
      </c>
      <c r="D591" s="42">
        <f>_xll.qlCalendarAdvance(Calendar,$D590,B591,"f",FALSE)</f>
        <v>43795</v>
      </c>
      <c r="E591" s="140">
        <f>_xll.qlInterestRateIndexValueDate(IndexON,D591)</f>
        <v>43795</v>
      </c>
      <c r="F591" s="156">
        <f>IFERROR(_xll.qlIndexFixing(IndexON,D591,TRUE,_xll.ohTrigger(RecalcTrigger,TriggerON)),NA())</f>
        <v>2.3588482695424684E-3</v>
      </c>
      <c r="H591" s="42">
        <f>_xll.qlCalendarAdvance(Calendar,$H590,B591,"f",FALSE)</f>
        <v>43795</v>
      </c>
      <c r="I591" s="140">
        <f>_xll.qlInterestRateIndexValueDate(Index1M,$H591)</f>
        <v>43795</v>
      </c>
      <c r="J591" s="145">
        <f>IFERROR(_xll.qlIndexFixing(Index1M,$H591,TRUE,_xll.ohTrigger(RecalcTrigger,Trigger1M)),NA())</f>
        <v>3.7716989324555078E-3</v>
      </c>
      <c r="K591" s="44">
        <f>IFERROR(_xll.qlIndexFixing(Index3M,H591,TRUE,_xll.ohTrigger(RecalcTrigger,Trigger3M)),NA())</f>
        <v>5.0209582098686371E-3</v>
      </c>
      <c r="L591" s="44">
        <f>IFERROR(_xll.qlIndexFixing(Index6M,$H591,TRUE,_xll.ohTrigger(RecalcTrigger,Trigger6M)),NA())</f>
        <v>6.2826211097629075E-3</v>
      </c>
      <c r="M591" s="146">
        <f>IFERROR(_xll.qlIndexFixing(Index1Y,$H591,TRUE,_xll.ohTrigger(RecalcTrigger,Trigger1Y)),NA())</f>
        <v>8.1325582644633174E-3</v>
      </c>
      <c r="N591" s="145">
        <f>IFERROR(_xll.qlIndexFixing(ONIndex1M,I591,TRUE,_xll.ohTrigger(RecalcTrigger,Trigger1M)),NA())</f>
        <v>3.7054998975050157E-3</v>
      </c>
      <c r="O591" s="44">
        <f>IFERROR(_xll.qlIndexFixing(ONIndex3M,I591,TRUE,_xll.ohTrigger(RecalcTrigger,Trigger3M)),NA())</f>
        <v>4.875562447094195E-3</v>
      </c>
      <c r="P591" s="44">
        <f>IFERROR(_xll.qlIndexFixing(ONIndex6M,I591,TRUE,_xll.ohTrigger(RecalcTrigger,Trigger6M)),NA())</f>
        <v>5.9313448060938079E-3</v>
      </c>
      <c r="Q591" s="146">
        <f>IFERROR(_xll.qlIndexFixing(ONIndex1Y,I591,TRUE,_xll.ohTrigger(RecalcTrigger,Trigger1Y)),NA())</f>
        <v>7.2761946069010985E-3</v>
      </c>
    </row>
    <row r="592" spans="2:17" x14ac:dyDescent="0.2">
      <c r="B592" s="39" t="s">
        <v>42</v>
      </c>
      <c r="D592" s="42">
        <f>_xll.qlCalendarAdvance(Calendar,$D591,B592,"f",FALSE)</f>
        <v>43802</v>
      </c>
      <c r="E592" s="140">
        <f>_xll.qlInterestRateIndexValueDate(IndexON,D592)</f>
        <v>43802</v>
      </c>
      <c r="F592" s="156">
        <f>IFERROR(_xll.qlIndexFixing(IndexON,D592,TRUE,_xll.ohTrigger(RecalcTrigger,TriggerON)),NA())</f>
        <v>2.3861326485308254E-3</v>
      </c>
      <c r="H592" s="42">
        <f>_xll.qlCalendarAdvance(Calendar,$H591,B592,"f",FALSE)</f>
        <v>43802</v>
      </c>
      <c r="I592" s="140">
        <f>_xll.qlInterestRateIndexValueDate(Index1M,$H592)</f>
        <v>43802</v>
      </c>
      <c r="J592" s="145">
        <f>IFERROR(_xll.qlIndexFixing(Index1M,$H592,TRUE,_xll.ohTrigger(RecalcTrigger,Trigger1M)),NA())</f>
        <v>3.8022008103337636E-3</v>
      </c>
      <c r="K592" s="44">
        <f>IFERROR(_xll.qlIndexFixing(Index3M,H592,TRUE,_xll.ohTrigger(RecalcTrigger,Trigger3M)),NA())</f>
        <v>5.0417989210070182E-3</v>
      </c>
      <c r="L592" s="44">
        <f>IFERROR(_xll.qlIndexFixing(Index6M,$H592,TRUE,_xll.ohTrigger(RecalcTrigger,Trigger6M)),NA())</f>
        <v>6.3104026814031541E-3</v>
      </c>
      <c r="M592" s="146">
        <f>IFERROR(_xll.qlIndexFixing(Index1Y,$H592,TRUE,_xll.ohTrigger(RecalcTrigger,Trigger1Y)),NA())</f>
        <v>8.1583395481238646E-3</v>
      </c>
      <c r="N592" s="145">
        <f>IFERROR(_xll.qlIndexFixing(ONIndex1M,I592,TRUE,_xll.ohTrigger(RecalcTrigger,Trigger1M)),NA())</f>
        <v>3.7362222027492731E-3</v>
      </c>
      <c r="O592" s="44">
        <f>IFERROR(_xll.qlIndexFixing(ONIndex3M,I592,TRUE,_xll.ohTrigger(RecalcTrigger,Trigger3M)),NA())</f>
        <v>4.8965504427267437E-3</v>
      </c>
      <c r="P592" s="44">
        <f>IFERROR(_xll.qlIndexFixing(ONIndex6M,I592,TRUE,_xll.ohTrigger(RecalcTrigger,Trigger6M)),NA())</f>
        <v>5.9587430484608905E-3</v>
      </c>
      <c r="Q592" s="146">
        <f>IFERROR(_xll.qlIndexFixing(ONIndex1Y,I592,TRUE,_xll.ohTrigger(RecalcTrigger,Trigger1Y)),NA())</f>
        <v>7.3282876378166772E-3</v>
      </c>
    </row>
    <row r="593" spans="2:17" x14ac:dyDescent="0.2">
      <c r="B593" s="39" t="s">
        <v>42</v>
      </c>
      <c r="D593" s="42">
        <f>_xll.qlCalendarAdvance(Calendar,$D592,B593,"f",FALSE)</f>
        <v>43809</v>
      </c>
      <c r="E593" s="140">
        <f>_xll.qlInterestRateIndexValueDate(IndexON,D593)</f>
        <v>43809</v>
      </c>
      <c r="F593" s="156">
        <f>IFERROR(_xll.qlIndexFixing(IndexON,D593,TRUE,_xll.ohTrigger(RecalcTrigger,TriggerON)),NA())</f>
        <v>2.4133692353378589E-3</v>
      </c>
      <c r="H593" s="42">
        <f>_xll.qlCalendarAdvance(Calendar,$H592,B593,"f",FALSE)</f>
        <v>43809</v>
      </c>
      <c r="I593" s="140">
        <f>_xll.qlInterestRateIndexValueDate(Index1M,$H593)</f>
        <v>43809</v>
      </c>
      <c r="J593" s="145">
        <f>IFERROR(_xll.qlIndexFixing(Index1M,$H593,TRUE,_xll.ohTrigger(RecalcTrigger,Trigger1M)),NA())</f>
        <v>3.832595435624169E-3</v>
      </c>
      <c r="K593" s="44">
        <f>IFERROR(_xll.qlIndexFixing(Index3M,H593,TRUE,_xll.ohTrigger(RecalcTrigger,Trigger3M)),NA())</f>
        <v>5.0645437594912888E-3</v>
      </c>
      <c r="L593" s="44">
        <f>IFERROR(_xll.qlIndexFixing(Index6M,$H593,TRUE,_xll.ohTrigger(RecalcTrigger,Trigger6M)),NA())</f>
        <v>6.3361917253349923E-3</v>
      </c>
      <c r="M593" s="146">
        <f>IFERROR(_xll.qlIndexFixing(Index1Y,$H593,TRUE,_xll.ohTrigger(RecalcTrigger,Trigger1Y)),NA())</f>
        <v>8.1835929347978727E-3</v>
      </c>
      <c r="N593" s="145">
        <f>IFERROR(_xll.qlIndexFixing(ONIndex1M,I593,TRUE,_xll.ohTrigger(RecalcTrigger,Trigger1M)),NA())</f>
        <v>3.7668372128485395E-3</v>
      </c>
      <c r="O593" s="44">
        <f>IFERROR(_xll.qlIndexFixing(ONIndex3M,I593,TRUE,_xll.ohTrigger(RecalcTrigger,Trigger3M)),NA())</f>
        <v>4.9177711260406376E-3</v>
      </c>
      <c r="P593" s="44">
        <f>IFERROR(_xll.qlIndexFixing(ONIndex6M,I593,TRUE,_xll.ohTrigger(RecalcTrigger,Trigger6M)),NA())</f>
        <v>5.9860205586148574E-3</v>
      </c>
      <c r="Q593" s="146">
        <f>IFERROR(_xll.qlIndexFixing(ONIndex1Y,I593,TRUE,_xll.ohTrigger(RecalcTrigger,Trigger1Y)),NA())</f>
        <v>7.3790455422084733E-3</v>
      </c>
    </row>
    <row r="594" spans="2:17" x14ac:dyDescent="0.2">
      <c r="B594" s="39" t="s">
        <v>42</v>
      </c>
      <c r="D594" s="42">
        <f>_xll.qlCalendarAdvance(Calendar,$D593,B594,"f",FALSE)</f>
        <v>43816</v>
      </c>
      <c r="E594" s="140">
        <f>_xll.qlInterestRateIndexValueDate(IndexON,D594)</f>
        <v>43816</v>
      </c>
      <c r="F594" s="156">
        <f>IFERROR(_xll.qlIndexFixing(IndexON,D594,TRUE,_xll.ohTrigger(RecalcTrigger,TriggerON)),NA())</f>
        <v>2.4405580296393836E-3</v>
      </c>
      <c r="H594" s="42">
        <f>_xll.qlCalendarAdvance(Calendar,$H593,B594,"f",FALSE)</f>
        <v>43816</v>
      </c>
      <c r="I594" s="140">
        <f>_xll.qlInterestRateIndexValueDate(Index1M,$H594)</f>
        <v>43816</v>
      </c>
      <c r="J594" s="145">
        <f>IFERROR(_xll.qlIndexFixing(Index1M,$H594,TRUE,_xll.ohTrigger(RecalcTrigger,Trigger1M)),NA())</f>
        <v>3.8628828074927317E-3</v>
      </c>
      <c r="K594" s="44">
        <f>IFERROR(_xll.qlIndexFixing(Index3M,H594,TRUE,_xll.ohTrigger(RecalcTrigger,Trigger3M)),NA())</f>
        <v>5.0875217053181088E-3</v>
      </c>
      <c r="L594" s="44">
        <f>IFERROR(_xll.qlIndexFixing(Index6M,$H594,TRUE,_xll.ohTrigger(RecalcTrigger,Trigger6M)),NA())</f>
        <v>6.3618599841991389E-3</v>
      </c>
      <c r="M594" s="146">
        <f>IFERROR(_xll.qlIndexFixing(Index1Y,$H594,TRUE,_xll.ohTrigger(RecalcTrigger,Trigger1Y)),NA())</f>
        <v>8.2083565358427642E-3</v>
      </c>
      <c r="N594" s="145">
        <f>IFERROR(_xll.qlIndexFixing(ONIndex1M,I594,TRUE,_xll.ohTrigger(RecalcTrigger,Trigger1M)),NA())</f>
        <v>3.7973449277217686E-3</v>
      </c>
      <c r="O594" s="44">
        <f>IFERROR(_xll.qlIndexFixing(ONIndex3M,I594,TRUE,_xll.ohTrigger(RecalcTrigger,Trigger3M)),NA())</f>
        <v>4.939224497116923E-3</v>
      </c>
      <c r="P594" s="44">
        <f>IFERROR(_xll.qlIndexFixing(ONIndex6M,I594,TRUE,_xll.ohTrigger(RecalcTrigger,Trigger6M)),NA())</f>
        <v>6.0131773364746621E-3</v>
      </c>
      <c r="Q594" s="146">
        <f>IFERROR(_xll.qlIndexFixing(ONIndex1Y,I594,TRUE,_xll.ohTrigger(RecalcTrigger,Trigger1Y)),NA())</f>
        <v>7.4284683195091628E-3</v>
      </c>
    </row>
    <row r="595" spans="2:17" x14ac:dyDescent="0.2">
      <c r="B595" s="39" t="s">
        <v>42</v>
      </c>
      <c r="D595" s="42">
        <f>_xll.qlCalendarAdvance(Calendar,$D594,B595,"f",FALSE)</f>
        <v>43823</v>
      </c>
      <c r="E595" s="140">
        <f>_xll.qlInterestRateIndexValueDate(IndexON,D595)</f>
        <v>43823</v>
      </c>
      <c r="F595" s="156">
        <f>IFERROR(_xll.qlIndexFixing(IndexON,D595,TRUE,_xll.ohTrigger(RecalcTrigger,TriggerON)),NA())</f>
        <v>2.4715888272586199E-3</v>
      </c>
      <c r="H595" s="42">
        <f>_xll.qlCalendarAdvance(Calendar,$H594,B595,"f",FALSE)</f>
        <v>43823</v>
      </c>
      <c r="I595" s="140">
        <f>_xll.qlInterestRateIndexValueDate(Index1M,$H595)</f>
        <v>43823</v>
      </c>
      <c r="J595" s="145">
        <f>IFERROR(_xll.qlIndexFixing(Index1M,$H595,TRUE,_xll.ohTrigger(RecalcTrigger,Trigger1M)),NA())</f>
        <v>3.8930629251106878E-3</v>
      </c>
      <c r="K595" s="44">
        <f>IFERROR(_xll.qlIndexFixing(Index3M,H595,TRUE,_xll.ohTrigger(RecalcTrigger,Trigger3M)),NA())</f>
        <v>5.1107327624872459E-3</v>
      </c>
      <c r="L595" s="44">
        <f>IFERROR(_xll.qlIndexFixing(Index6M,$H595,TRUE,_xll.ohTrigger(RecalcTrigger,Trigger6M)),NA())</f>
        <v>6.387407453338754E-3</v>
      </c>
      <c r="M595" s="146">
        <f>IFERROR(_xll.qlIndexFixing(Index1Y,$H595,TRUE,_xll.ohTrigger(RecalcTrigger,Trigger1Y)),NA())</f>
        <v>8.2326684671282062E-3</v>
      </c>
      <c r="N595" s="145">
        <f>IFERROR(_xll.qlIndexFixing(ONIndex1M,I595,TRUE,_xll.ohTrigger(RecalcTrigger,Trigger1M)),NA())</f>
        <v>3.832119008318295E-3</v>
      </c>
      <c r="O595" s="44">
        <f>IFERROR(_xll.qlIndexFixing(ONIndex3M,I595,TRUE,_xll.ohTrigger(RecalcTrigger,Trigger3M)),NA())</f>
        <v>4.9640966538030042E-3</v>
      </c>
      <c r="P595" s="44">
        <f>IFERROR(_xll.qlIndexFixing(ONIndex6M,I595,TRUE,_xll.ohTrigger(RecalcTrigger,Trigger6M)),NA())</f>
        <v>6.0441650818232615E-3</v>
      </c>
      <c r="Q595" s="146">
        <f>IFERROR(_xll.qlIndexFixing(ONIndex1Y,I595,TRUE,_xll.ohTrigger(RecalcTrigger,Trigger1Y)),NA())</f>
        <v>7.483460986302445E-3</v>
      </c>
    </row>
    <row r="596" spans="2:17" x14ac:dyDescent="0.2">
      <c r="B596" s="39" t="s">
        <v>42</v>
      </c>
      <c r="D596" s="42">
        <f>_xll.qlCalendarAdvance(Calendar,$D595,B596,"f",FALSE)</f>
        <v>43830</v>
      </c>
      <c r="E596" s="140">
        <f>_xll.qlInterestRateIndexValueDate(IndexON,D596)</f>
        <v>43830</v>
      </c>
      <c r="F596" s="156">
        <f>IFERROR(_xll.qlIndexFixing(IndexON,D596,TRUE,_xll.ohTrigger(RecalcTrigger,TriggerON)),NA())</f>
        <v>2.4967340591625087E-3</v>
      </c>
      <c r="H596" s="42">
        <f>_xll.qlCalendarAdvance(Calendar,$H595,B596,"f",FALSE)</f>
        <v>43830</v>
      </c>
      <c r="I596" s="140">
        <f>_xll.qlInterestRateIndexValueDate(Index1M,$H596)</f>
        <v>43830</v>
      </c>
      <c r="J596" s="145">
        <f>IFERROR(_xll.qlIndexFixing(Index1M,$H596,TRUE,_xll.ohTrigger(RecalcTrigger,Trigger1M)),NA())</f>
        <v>3.9231357876545036E-3</v>
      </c>
      <c r="K596" s="44">
        <f>IFERROR(_xll.qlIndexFixing(Index3M,H596,TRUE,_xll.ohTrigger(RecalcTrigger,Trigger3M)),NA())</f>
        <v>5.1341769350394363E-3</v>
      </c>
      <c r="L596" s="44">
        <f>IFERROR(_xll.qlIndexFixing(Index6M,$H596,TRUE,_xll.ohTrigger(RecalcTrigger,Trigger6M)),NA())</f>
        <v>6.4110032926305034E-3</v>
      </c>
      <c r="M596" s="146">
        <f>IFERROR(_xll.qlIndexFixing(Index1Y,$H596,TRUE,_xll.ohTrigger(RecalcTrigger,Trigger1Y)),NA())</f>
        <v>8.2565668488582891E-3</v>
      </c>
      <c r="N596" s="145">
        <f>IFERROR(_xll.qlIndexFixing(ONIndex1M,I596,TRUE,_xll.ohTrigger(RecalcTrigger,Trigger1M)),NA())</f>
        <v>3.8602182994879053E-3</v>
      </c>
      <c r="O596" s="44">
        <f>IFERROR(_xll.qlIndexFixing(ONIndex3M,I596,TRUE,_xll.ohTrigger(RecalcTrigger,Trigger3M)),NA())</f>
        <v>4.9844384583480617E-3</v>
      </c>
      <c r="P596" s="44">
        <f>IFERROR(_xll.qlIndexFixing(ONIndex6M,I596,TRUE,_xll.ohTrigger(RecalcTrigger,Trigger6M)),NA())</f>
        <v>6.0690967461196621E-3</v>
      </c>
      <c r="Q596" s="146">
        <f>IFERROR(_xll.qlIndexFixing(ONIndex1Y,I596,TRUE,_xll.ohTrigger(RecalcTrigger,Trigger1Y)),NA())</f>
        <v>7.5266710637605927E-3</v>
      </c>
    </row>
    <row r="597" spans="2:17" x14ac:dyDescent="0.2">
      <c r="B597" s="39" t="s">
        <v>42</v>
      </c>
      <c r="D597" s="42">
        <f>_xll.qlCalendarAdvance(Calendar,$D596,B597,"f",FALSE)</f>
        <v>43837</v>
      </c>
      <c r="E597" s="140">
        <f>_xll.qlInterestRateIndexValueDate(IndexON,D597)</f>
        <v>43837</v>
      </c>
      <c r="F597" s="156">
        <f>IFERROR(_xll.qlIndexFixing(IndexON,D597,TRUE,_xll.ohTrigger(RecalcTrigger,TriggerON)),NA())</f>
        <v>2.5218376587266E-3</v>
      </c>
      <c r="H597" s="42">
        <f>_xll.qlCalendarAdvance(Calendar,$H596,B597,"f",FALSE)</f>
        <v>43837</v>
      </c>
      <c r="I597" s="140">
        <f>_xll.qlInterestRateIndexValueDate(Index1M,$H597)</f>
        <v>43837</v>
      </c>
      <c r="J597" s="145">
        <f>IFERROR(_xll.qlIndexFixing(Index1M,$H597,TRUE,_xll.ohTrigger(RecalcTrigger,Trigger1M)),NA())</f>
        <v>3.9531013943032572E-3</v>
      </c>
      <c r="K597" s="44">
        <f>IFERROR(_xll.qlIndexFixing(Index3M,H597,TRUE,_xll.ohTrigger(RecalcTrigger,Trigger3M)),NA())</f>
        <v>5.1578542270537125E-3</v>
      </c>
      <c r="L597" s="44">
        <f>IFERROR(_xll.qlIndexFixing(Index6M,$H597,TRUE,_xll.ohTrigger(RecalcTrigger,Trigger6M)),NA())</f>
        <v>6.4363173616432349E-3</v>
      </c>
      <c r="M597" s="146">
        <f>IFERROR(_xll.qlIndexFixing(Index1Y,$H597,TRUE,_xll.ohTrigger(RecalcTrigger,Trigger1Y)),NA())</f>
        <v>8.2800898054081092E-3</v>
      </c>
      <c r="N597" s="145">
        <f>IFERROR(_xll.qlIndexFixing(ONIndex1M,I597,TRUE,_xll.ohTrigger(RecalcTrigger,Trigger1M)),NA())</f>
        <v>3.8882243009041861E-3</v>
      </c>
      <c r="O597" s="44">
        <f>IFERROR(_xll.qlIndexFixing(ONIndex3M,I597,TRUE,_xll.ohTrigger(RecalcTrigger,Trigger3M)),NA())</f>
        <v>5.0049807374874522E-3</v>
      </c>
      <c r="P597" s="44">
        <f>IFERROR(_xll.qlIndexFixing(ONIndex6M,I597,TRUE,_xll.ohTrigger(RecalcTrigger,Trigger6M)),NA())</f>
        <v>6.0939232757217798E-3</v>
      </c>
      <c r="Q597" s="146">
        <f>IFERROR(_xll.qlIndexFixing(ONIndex1Y,I597,TRUE,_xll.ohTrigger(RecalcTrigger,Trigger1Y)),NA())</f>
        <v>7.5687258837586757E-3</v>
      </c>
    </row>
    <row r="598" spans="2:17" x14ac:dyDescent="0.2">
      <c r="B598" s="39" t="s">
        <v>42</v>
      </c>
      <c r="D598" s="42">
        <f>_xll.qlCalendarAdvance(Calendar,$D597,B598,"f",FALSE)</f>
        <v>43844</v>
      </c>
      <c r="E598" s="140">
        <f>_xll.qlInterestRateIndexValueDate(IndexON,D598)</f>
        <v>43844</v>
      </c>
      <c r="F598" s="156">
        <f>IFERROR(_xll.qlIndexFixing(IndexON,D598,TRUE,_xll.ohTrigger(RecalcTrigger,TriggerON)),NA())</f>
        <v>2.5488352836544603E-3</v>
      </c>
      <c r="H598" s="42">
        <f>_xll.qlCalendarAdvance(Calendar,$H597,B598,"f",FALSE)</f>
        <v>43844</v>
      </c>
      <c r="I598" s="140">
        <f>_xll.qlInterestRateIndexValueDate(Index1M,$H598)</f>
        <v>43844</v>
      </c>
      <c r="J598" s="145">
        <f>IFERROR(_xll.qlIndexFixing(Index1M,$H598,TRUE,_xll.ohTrigger(RecalcTrigger,Trigger1M)),NA())</f>
        <v>3.9829597442334139E-3</v>
      </c>
      <c r="K598" s="44">
        <f>IFERROR(_xll.qlIndexFixing(Index3M,H598,TRUE,_xll.ohTrigger(RecalcTrigger,Trigger3M)),NA())</f>
        <v>5.1817646426536388E-3</v>
      </c>
      <c r="L598" s="44">
        <f>IFERROR(_xll.qlIndexFixing(Index6M,$H598,TRUE,_xll.ohTrigger(RecalcTrigger,Trigger6M)),NA())</f>
        <v>6.4615151545205545E-3</v>
      </c>
      <c r="M598" s="146">
        <f>IFERROR(_xll.qlIndexFixing(Index1Y,$H598,TRUE,_xll.ohTrigger(RecalcTrigger,Trigger1Y)),NA())</f>
        <v>8.3032754651718582E-3</v>
      </c>
      <c r="N598" s="145">
        <f>IFERROR(_xll.qlIndexFixing(ONIndex1M,I598,TRUE,_xll.ohTrigger(RecalcTrigger,Trigger1M)),NA())</f>
        <v>3.9183028346301274E-3</v>
      </c>
      <c r="O598" s="44">
        <f>IFERROR(_xll.qlIndexFixing(ONIndex3M,I598,TRUE,_xll.ohTrigger(RecalcTrigger,Trigger3M)),NA())</f>
        <v>5.0273648600995813E-3</v>
      </c>
      <c r="P598" s="44">
        <f>IFERROR(_xll.qlIndexFixing(ONIndex6M,I598,TRUE,_xll.ohTrigger(RecalcTrigger,Trigger6M)),NA())</f>
        <v>6.1205971239997048E-3</v>
      </c>
      <c r="Q598" s="146">
        <f>IFERROR(_xll.qlIndexFixing(ONIndex1Y,I598,TRUE,_xll.ohTrigger(RecalcTrigger,Trigger1Y)),NA())</f>
        <v>7.6128081475079767E-3</v>
      </c>
    </row>
    <row r="599" spans="2:17" x14ac:dyDescent="0.2">
      <c r="B599" s="39" t="s">
        <v>42</v>
      </c>
      <c r="D599" s="42">
        <f>_xll.qlCalendarAdvance(Calendar,$D598,B599,"f",FALSE)</f>
        <v>43851</v>
      </c>
      <c r="E599" s="140">
        <f>_xll.qlInterestRateIndexValueDate(IndexON,D599)</f>
        <v>43851</v>
      </c>
      <c r="F599" s="156">
        <f>IFERROR(_xll.qlIndexFixing(IndexON,D599,TRUE,_xll.ohTrigger(RecalcTrigger,TriggerON)),NA())</f>
        <v>2.5757851162389045E-3</v>
      </c>
      <c r="H599" s="42">
        <f>_xll.qlCalendarAdvance(Calendar,$H598,B599,"f",FALSE)</f>
        <v>43851</v>
      </c>
      <c r="I599" s="140">
        <f>_xll.qlInterestRateIndexValueDate(Index1M,$H599)</f>
        <v>43851</v>
      </c>
      <c r="J599" s="145">
        <f>IFERROR(_xll.qlIndexFixing(Index1M,$H599,TRUE,_xll.ohTrigger(RecalcTrigger,Trigger1M)),NA())</f>
        <v>4.0127108366345126E-3</v>
      </c>
      <c r="K599" s="44">
        <f>IFERROR(_xll.qlIndexFixing(Index3M,H599,TRUE,_xll.ohTrigger(RecalcTrigger,Trigger3M)),NA())</f>
        <v>5.2059081860010735E-3</v>
      </c>
      <c r="L599" s="44">
        <f>IFERROR(_xll.qlIndexFixing(Index6M,$H599,TRUE,_xll.ohTrigger(RecalcTrigger,Trigger6M)),NA())</f>
        <v>6.4866130165334305E-3</v>
      </c>
      <c r="M599" s="146">
        <f>IFERROR(_xll.qlIndexFixing(Index1Y,$H599,TRUE,_xll.ohTrigger(RecalcTrigger,Trigger1Y)),NA())</f>
        <v>8.3261619604306329E-3</v>
      </c>
      <c r="N599" s="145">
        <f>IFERROR(_xll.qlIndexFixing(ONIndex1M,I599,TRUE,_xll.ohTrigger(RecalcTrigger,Trigger1M)),NA())</f>
        <v>3.9482740731300314E-3</v>
      </c>
      <c r="O599" s="44">
        <f>IFERROR(_xll.qlIndexFixing(ONIndex3M,I599,TRUE,_xll.ohTrigger(RecalcTrigger,Trigger3M)),NA())</f>
        <v>5.049981670798287E-3</v>
      </c>
      <c r="P599" s="44">
        <f>IFERROR(_xll.qlIndexFixing(ONIndex6M,I599,TRUE,_xll.ohTrigger(RecalcTrigger,Trigger6M)),NA())</f>
        <v>6.1471502398213751E-3</v>
      </c>
      <c r="Q599" s="146">
        <f>IFERROR(_xll.qlIndexFixing(ONIndex1Y,I599,TRUE,_xll.ohTrigger(RecalcTrigger,Trigger1Y)),NA())</f>
        <v>7.6555552816537364E-3</v>
      </c>
    </row>
    <row r="600" spans="2:17" x14ac:dyDescent="0.2">
      <c r="B600" s="39" t="s">
        <v>42</v>
      </c>
      <c r="D600" s="42">
        <f>_xll.qlCalendarAdvance(Calendar,$D599,B600,"f",FALSE)</f>
        <v>43858</v>
      </c>
      <c r="E600" s="140">
        <f>_xll.qlInterestRateIndexValueDate(IndexON,D600)</f>
        <v>43858</v>
      </c>
      <c r="F600" s="156">
        <f>IFERROR(_xll.qlIndexFixing(IndexON,D600,TRUE,_xll.ohTrigger(RecalcTrigger,TriggerON)),NA())</f>
        <v>2.6026871563988863E-3</v>
      </c>
      <c r="H600" s="42">
        <f>_xll.qlCalendarAdvance(Calendar,$H599,B600,"f",FALSE)</f>
        <v>43858</v>
      </c>
      <c r="I600" s="140">
        <f>_xll.qlInterestRateIndexValueDate(Index1M,$H600)</f>
        <v>43858</v>
      </c>
      <c r="J600" s="145">
        <f>IFERROR(_xll.qlIndexFixing(Index1M,$H600,TRUE,_xll.ohTrigger(RecalcTrigger,Trigger1M)),NA())</f>
        <v>4.0423546706908602E-3</v>
      </c>
      <c r="K600" s="44">
        <f>IFERROR(_xll.qlIndexFixing(Index3M,H600,TRUE,_xll.ohTrigger(RecalcTrigger,Trigger3M)),NA())</f>
        <v>5.2302848612979565E-3</v>
      </c>
      <c r="L600" s="44">
        <f>IFERROR(_xll.qlIndexFixing(Index6M,$H600,TRUE,_xll.ohTrigger(RecalcTrigger,Trigger6M)),NA())</f>
        <v>6.5116292110324065E-3</v>
      </c>
      <c r="M600" s="146">
        <f>IFERROR(_xll.qlIndexFixing(Index1Y,$H600,TRUE,_xll.ohTrigger(RecalcTrigger,Trigger1Y)),NA())</f>
        <v>8.3487874272293074E-3</v>
      </c>
      <c r="N600" s="145">
        <f>IFERROR(_xll.qlIndexFixing(ONIndex1M,I600,TRUE,_xll.ohTrigger(RecalcTrigger,Trigger1M)),NA())</f>
        <v>3.9781380162418056E-3</v>
      </c>
      <c r="O600" s="44">
        <f>IFERROR(_xll.qlIndexFixing(ONIndex3M,I600,TRUE,_xll.ohTrigger(RecalcTrigger,Trigger3M)),NA())</f>
        <v>5.0728311694214767E-3</v>
      </c>
      <c r="P600" s="44">
        <f>IFERROR(_xll.qlIndexFixing(ONIndex6M,I600,TRUE,_xll.ohTrigger(RecalcTrigger,Trigger6M)),NA())</f>
        <v>6.1735826231867907E-3</v>
      </c>
      <c r="Q600" s="146">
        <f>IFERROR(_xll.qlIndexFixing(ONIndex1Y,I600,TRUE,_xll.ohTrigger(RecalcTrigger,Trigger1Y)),NA())</f>
        <v>7.6969672857096771E-3</v>
      </c>
    </row>
    <row r="601" spans="2:17" x14ac:dyDescent="0.2">
      <c r="B601" s="39" t="s">
        <v>42</v>
      </c>
      <c r="D601" s="42">
        <f>_xll.qlCalendarAdvance(Calendar,$D600,B601,"f",FALSE)</f>
        <v>43865</v>
      </c>
      <c r="E601" s="140">
        <f>_xll.qlInterestRateIndexValueDate(IndexON,D601)</f>
        <v>43865</v>
      </c>
      <c r="F601" s="156">
        <f>IFERROR(_xll.qlIndexFixing(IndexON,D601,TRUE,_xll.ohTrigger(RecalcTrigger,TriggerON)),NA())</f>
        <v>2.6295414041344056E-3</v>
      </c>
      <c r="H601" s="42">
        <f>_xll.qlCalendarAdvance(Calendar,$H600,B601,"f",FALSE)</f>
        <v>43865</v>
      </c>
      <c r="I601" s="140">
        <f>_xll.qlInterestRateIndexValueDate(Index1M,$H601)</f>
        <v>43865</v>
      </c>
      <c r="J601" s="145">
        <f>IFERROR(_xll.qlIndexFixing(Index1M,$H601,TRUE,_xll.ohTrigger(RecalcTrigger,Trigger1M)),NA())</f>
        <v>4.0676439280180072E-3</v>
      </c>
      <c r="K601" s="44">
        <f>IFERROR(_xll.qlIndexFixing(Index3M,H601,TRUE,_xll.ohTrigger(RecalcTrigger,Trigger3M)),NA())</f>
        <v>5.2548946727871927E-3</v>
      </c>
      <c r="L601" s="44">
        <f>IFERROR(_xll.qlIndexFixing(Index6M,$H601,TRUE,_xll.ohTrigger(RecalcTrigger,Trigger6M)),NA())</f>
        <v>6.5365820022867021E-3</v>
      </c>
      <c r="M601" s="146">
        <f>IFERROR(_xll.qlIndexFixing(Index1Y,$H601,TRUE,_xll.ohTrigger(RecalcTrigger,Trigger1Y)),NA())</f>
        <v>8.3711900052715754E-3</v>
      </c>
      <c r="N601" s="145">
        <f>IFERROR(_xll.qlIndexFixing(ONIndex1M,I601,TRUE,_xll.ohTrigger(RecalcTrigger,Trigger1M)),NA())</f>
        <v>4.0078946638844037E-3</v>
      </c>
      <c r="O601" s="44">
        <f>IFERROR(_xll.qlIndexFixing(ONIndex3M,I601,TRUE,_xll.ohTrigger(RecalcTrigger,Trigger3M)),NA())</f>
        <v>5.0959133561312431E-3</v>
      </c>
      <c r="P601" s="44">
        <f>IFERROR(_xll.qlIndexFixing(ONIndex6M,I601,TRUE,_xll.ohTrigger(RecalcTrigger,Trigger6M)),NA())</f>
        <v>6.1998942740149054E-3</v>
      </c>
      <c r="Q601" s="146">
        <f>IFERROR(_xll.qlIndexFixing(ONIndex1Y,I601,TRUE,_xll.ohTrigger(RecalcTrigger,Trigger1Y)),NA())</f>
        <v>7.7370441591895212E-3</v>
      </c>
    </row>
    <row r="602" spans="2:17" x14ac:dyDescent="0.2">
      <c r="B602" s="39" t="s">
        <v>42</v>
      </c>
      <c r="D602" s="42">
        <f>_xll.qlCalendarAdvance(Calendar,$D601,B602,"f",FALSE)</f>
        <v>43872</v>
      </c>
      <c r="E602" s="140">
        <f>_xll.qlInterestRateIndexValueDate(IndexON,D602)</f>
        <v>43872</v>
      </c>
      <c r="F602" s="156">
        <f>IFERROR(_xll.qlIndexFixing(IndexON,D602,TRUE,_xll.ohTrigger(RecalcTrigger,TriggerON)),NA())</f>
        <v>2.6563478594454626E-3</v>
      </c>
      <c r="H602" s="42">
        <f>_xll.qlCalendarAdvance(Calendar,$H601,B602,"f",FALSE)</f>
        <v>43872</v>
      </c>
      <c r="I602" s="140">
        <f>_xll.qlInterestRateIndexValueDate(Index1M,$H602)</f>
        <v>43872</v>
      </c>
      <c r="J602" s="145">
        <f>IFERROR(_xll.qlIndexFixing(Index1M,$H602,TRUE,_xll.ohTrigger(RecalcTrigger,Trigger1M)),NA())</f>
        <v>4.0970879073480614E-3</v>
      </c>
      <c r="K602" s="44">
        <f>IFERROR(_xll.qlIndexFixing(Index3M,H602,TRUE,_xll.ohTrigger(RecalcTrigger,Trigger3M)),NA())</f>
        <v>5.2778813940135413E-3</v>
      </c>
      <c r="L602" s="44">
        <f>IFERROR(_xll.qlIndexFixing(Index6M,$H602,TRUE,_xll.ohTrigger(RecalcTrigger,Trigger6M)),NA())</f>
        <v>6.561489655480199E-3</v>
      </c>
      <c r="M602" s="146">
        <f>IFERROR(_xll.qlIndexFixing(Index1Y,$H602,TRUE,_xll.ohTrigger(RecalcTrigger,Trigger1Y)),NA())</f>
        <v>8.3934078378280503E-3</v>
      </c>
      <c r="N602" s="145">
        <f>IFERROR(_xll.qlIndexFixing(ONIndex1M,I602,TRUE,_xll.ohTrigger(RecalcTrigger,Trigger1M)),NA())</f>
        <v>4.0375440162199183E-3</v>
      </c>
      <c r="O602" s="44">
        <f>IFERROR(_xll.qlIndexFixing(ONIndex3M,I602,TRUE,_xll.ohTrigger(RecalcTrigger,Trigger3M)),NA())</f>
        <v>5.1192282310086323E-3</v>
      </c>
      <c r="P602" s="44">
        <f>IFERROR(_xll.qlIndexFixing(ONIndex6M,I602,TRUE,_xll.ohTrigger(RecalcTrigger,Trigger6M)),NA())</f>
        <v>6.2260851923867655E-3</v>
      </c>
      <c r="Q602" s="146">
        <f>IFERROR(_xll.qlIndexFixing(ONIndex1Y,I602,TRUE,_xll.ohTrigger(RecalcTrigger,Trigger1Y)),NA())</f>
        <v>7.7757859016880371E-3</v>
      </c>
    </row>
    <row r="603" spans="2:17" x14ac:dyDescent="0.2">
      <c r="B603" s="39" t="s">
        <v>42</v>
      </c>
      <c r="D603" s="42">
        <f>_xll.qlCalendarAdvance(Calendar,$D602,B603,"f",FALSE)</f>
        <v>43879</v>
      </c>
      <c r="E603" s="140">
        <f>_xll.qlInterestRateIndexValueDate(IndexON,D603)</f>
        <v>43879</v>
      </c>
      <c r="F603" s="156">
        <f>IFERROR(_xll.qlIndexFixing(IndexON,D603,TRUE,_xll.ohTrigger(RecalcTrigger,TriggerON)),NA())</f>
        <v>2.6831065223320572E-3</v>
      </c>
      <c r="H603" s="42">
        <f>_xll.qlCalendarAdvance(Calendar,$H602,B603,"f",FALSE)</f>
        <v>43879</v>
      </c>
      <c r="I603" s="140">
        <f>_xll.qlInterestRateIndexValueDate(Index1M,$H603)</f>
        <v>43879</v>
      </c>
      <c r="J603" s="145">
        <f>IFERROR(_xll.qlIndexFixing(Index1M,$H603,TRUE,_xll.ohTrigger(RecalcTrigger,Trigger1M)),NA())</f>
        <v>4.1264246237029088E-3</v>
      </c>
      <c r="K603" s="44">
        <f>IFERROR(_xll.qlIndexFixing(Index3M,H603,TRUE,_xll.ohTrigger(RecalcTrigger,Trigger3M)),NA())</f>
        <v>5.3029404742342351E-3</v>
      </c>
      <c r="L603" s="44">
        <f>IFERROR(_xll.qlIndexFixing(Index6M,$H603,TRUE,_xll.ohTrigger(RecalcTrigger,Trigger6M)),NA())</f>
        <v>6.5863704367047663E-3</v>
      </c>
      <c r="M603" s="146">
        <f>IFERROR(_xll.qlIndexFixing(Index1Y,$H603,TRUE,_xll.ohTrigger(RecalcTrigger,Trigger1Y)),NA())</f>
        <v>8.4154790716583251E-3</v>
      </c>
      <c r="N603" s="145">
        <f>IFERROR(_xll.qlIndexFixing(ONIndex1M,I603,TRUE,_xll.ohTrigger(RecalcTrigger,Trigger1M)),NA())</f>
        <v>4.0670860730052105E-3</v>
      </c>
      <c r="O603" s="44">
        <f>IFERROR(_xll.qlIndexFixing(ONIndex3M,I603,TRUE,_xll.ohTrigger(RecalcTrigger,Trigger3M)),NA())</f>
        <v>5.1427757940536445E-3</v>
      </c>
      <c r="P603" s="44">
        <f>IFERROR(_xll.qlIndexFixing(ONIndex6M,I603,TRUE,_xll.ohTrigger(RecalcTrigger,Trigger6M)),NA())</f>
        <v>6.252155378059232E-3</v>
      </c>
      <c r="Q603" s="146">
        <f>IFERROR(_xll.qlIndexFixing(ONIndex1Y,I603,TRUE,_xll.ohTrigger(RecalcTrigger,Trigger1Y)),NA())</f>
        <v>7.8131925127999935E-3</v>
      </c>
    </row>
    <row r="604" spans="2:17" x14ac:dyDescent="0.2">
      <c r="B604" s="39" t="s">
        <v>42</v>
      </c>
      <c r="D604" s="42">
        <f>_xll.qlCalendarAdvance(Calendar,$D603,B604,"f",FALSE)</f>
        <v>43886</v>
      </c>
      <c r="E604" s="140">
        <f>_xll.qlInterestRateIndexValueDate(IndexON,D604)</f>
        <v>43886</v>
      </c>
      <c r="F604" s="156">
        <f>IFERROR(_xll.qlIndexFixing(IndexON,D604,TRUE,_xll.ohTrigger(RecalcTrigger,TriggerON)),NA())</f>
        <v>2.7098173927941893E-3</v>
      </c>
      <c r="H604" s="42">
        <f>_xll.qlCalendarAdvance(Calendar,$H603,B604,"f",FALSE)</f>
        <v>43886</v>
      </c>
      <c r="I604" s="140">
        <f>_xll.qlInterestRateIndexValueDate(Index1M,$H604)</f>
        <v>43886</v>
      </c>
      <c r="J604" s="145">
        <f>IFERROR(_xll.qlIndexFixing(Index1M,$H604,TRUE,_xll.ohTrigger(RecalcTrigger,Trigger1M)),NA())</f>
        <v>4.1556540763307758E-3</v>
      </c>
      <c r="K604" s="44">
        <f>IFERROR(_xll.qlIndexFixing(Index3M,H604,TRUE,_xll.ohTrigger(RecalcTrigger,Trigger3M)),NA())</f>
        <v>5.3301229674552865E-3</v>
      </c>
      <c r="L604" s="44">
        <f>IFERROR(_xll.qlIndexFixing(Index6M,$H604,TRUE,_xll.ohTrigger(RecalcTrigger,Trigger6M)),NA())</f>
        <v>6.6112426129575864E-3</v>
      </c>
      <c r="M604" s="146">
        <f>IFERROR(_xll.qlIndexFixing(Index1Y,$H604,TRUE,_xll.ohTrigger(RecalcTrigger,Trigger1Y)),NA())</f>
        <v>8.4374418569483009E-3</v>
      </c>
      <c r="N604" s="145">
        <f>IFERROR(_xll.qlIndexFixing(ONIndex1M,I604,TRUE,_xll.ohTrigger(RecalcTrigger,Trigger1M)),NA())</f>
        <v>4.0965208344023729E-3</v>
      </c>
      <c r="O604" s="44">
        <f>IFERROR(_xll.qlIndexFixing(ONIndex3M,I604,TRUE,_xll.ohTrigger(RecalcTrigger,Trigger3M)),NA())</f>
        <v>5.1665560452662795E-3</v>
      </c>
      <c r="P604" s="44">
        <f>IFERROR(_xll.qlIndexFixing(ONIndex6M,I604,TRUE,_xll.ohTrigger(RecalcTrigger,Trigger6M)),NA())</f>
        <v>6.2781048312754439E-3</v>
      </c>
      <c r="Q604" s="146">
        <f>IFERROR(_xll.qlIndexFixing(ONIndex1Y,I604,TRUE,_xll.ohTrigger(RecalcTrigger,Trigger1Y)),NA())</f>
        <v>7.8492639920391127E-3</v>
      </c>
    </row>
    <row r="605" spans="2:17" x14ac:dyDescent="0.2">
      <c r="B605" s="39" t="s">
        <v>42</v>
      </c>
      <c r="D605" s="42">
        <f>_xll.qlCalendarAdvance(Calendar,$D604,B605,"f",FALSE)</f>
        <v>43893</v>
      </c>
      <c r="E605" s="140">
        <f>_xll.qlInterestRateIndexValueDate(IndexON,D605)</f>
        <v>43893</v>
      </c>
      <c r="F605" s="156">
        <f>IFERROR(_xll.qlIndexFixing(IndexON,D605,TRUE,_xll.ohTrigger(RecalcTrigger,TriggerON)),NA())</f>
        <v>2.7364804708318591E-3</v>
      </c>
      <c r="H605" s="42">
        <f>_xll.qlCalendarAdvance(Calendar,$H604,B605,"f",FALSE)</f>
        <v>43893</v>
      </c>
      <c r="I605" s="140">
        <f>_xll.qlInterestRateIndexValueDate(Index1M,$H605)</f>
        <v>43893</v>
      </c>
      <c r="J605" s="145">
        <f>IFERROR(_xll.qlIndexFixing(Index1M,$H605,TRUE,_xll.ohTrigger(RecalcTrigger,Trigger1M)),NA())</f>
        <v>4.1889649375475586E-3</v>
      </c>
      <c r="K605" s="44">
        <f>IFERROR(_xll.qlIndexFixing(Index3M,H605,TRUE,_xll.ohTrigger(RecalcTrigger,Trigger3M)),NA())</f>
        <v>5.3575743047530053E-3</v>
      </c>
      <c r="L605" s="44">
        <f>IFERROR(_xll.qlIndexFixing(Index6M,$H605,TRUE,_xll.ohTrigger(RecalcTrigger,Trigger6M)),NA())</f>
        <v>6.6397974270965034E-3</v>
      </c>
      <c r="M605" s="146">
        <f>IFERROR(_xll.qlIndexFixing(Index1Y,$H605,TRUE,_xll.ohTrigger(RecalcTrigger,Trigger1Y)),NA())</f>
        <v>8.4576082034049094E-3</v>
      </c>
      <c r="N605" s="145">
        <f>IFERROR(_xll.qlIndexFixing(ONIndex1M,I605,TRUE,_xll.ohTrigger(RecalcTrigger,Trigger1M)),NA())</f>
        <v>4.1258483003303592E-3</v>
      </c>
      <c r="O605" s="44">
        <f>IFERROR(_xll.qlIndexFixing(ONIndex3M,I605,TRUE,_xll.ohTrigger(RecalcTrigger,Trigger3M)),NA())</f>
        <v>5.1905689847275838E-3</v>
      </c>
      <c r="P605" s="44">
        <f>IFERROR(_xll.qlIndexFixing(ONIndex6M,I605,TRUE,_xll.ohTrigger(RecalcTrigger,Trigger6M)),NA())</f>
        <v>6.3039335518733086E-3</v>
      </c>
      <c r="Q605" s="146">
        <f>IFERROR(_xll.qlIndexFixing(ONIndex1Y,I605,TRUE,_xll.ohTrigger(RecalcTrigger,Trigger1Y)),NA())</f>
        <v>7.8840003390812097E-3</v>
      </c>
    </row>
    <row r="606" spans="2:17" x14ac:dyDescent="0.2">
      <c r="B606" s="39" t="s">
        <v>42</v>
      </c>
      <c r="D606" s="42">
        <f>_xll.qlCalendarAdvance(Calendar,$D605,B606,"f",FALSE)</f>
        <v>43900</v>
      </c>
      <c r="E606" s="140">
        <f>_xll.qlInterestRateIndexValueDate(IndexON,D606)</f>
        <v>43900</v>
      </c>
      <c r="F606" s="156">
        <f>IFERROR(_xll.qlIndexFixing(IndexON,D606,TRUE,_xll.ohTrigger(RecalcTrigger,TriggerON)),NA())</f>
        <v>2.7630957564450664E-3</v>
      </c>
      <c r="H606" s="42">
        <f>_xll.qlCalendarAdvance(Calendar,$H605,B606,"f",FALSE)</f>
        <v>43900</v>
      </c>
      <c r="I606" s="140">
        <f>_xll.qlInterestRateIndexValueDate(Index1M,$H606)</f>
        <v>43900</v>
      </c>
      <c r="J606" s="145">
        <f>IFERROR(_xll.qlIndexFixing(Index1M,$H606,TRUE,_xll.ohTrigger(RecalcTrigger,Trigger1M)),NA())</f>
        <v>4.2263050554084891E-3</v>
      </c>
      <c r="K606" s="44">
        <f>IFERROR(_xll.qlIndexFixing(Index3M,H606,TRUE,_xll.ohTrigger(RecalcTrigger,Trigger3M)),NA())</f>
        <v>5.3833668960693954E-3</v>
      </c>
      <c r="L606" s="44">
        <f>IFERROR(_xll.qlIndexFixing(Index6M,$H606,TRUE,_xll.ohTrigger(RecalcTrigger,Trigger6M)),NA())</f>
        <v>6.6647287788181011E-3</v>
      </c>
      <c r="M606" s="146">
        <f>IFERROR(_xll.qlIndexFixing(Index1Y,$H606,TRUE,_xll.ohTrigger(RecalcTrigger,Trigger1Y)),NA())</f>
        <v>8.479437423756897E-3</v>
      </c>
      <c r="N606" s="145">
        <f>IFERROR(_xll.qlIndexFixing(ONIndex1M,I606,TRUE,_xll.ohTrigger(RecalcTrigger,Trigger1M)),NA())</f>
        <v>4.1550684707081231E-3</v>
      </c>
      <c r="O606" s="44">
        <f>IFERROR(_xll.qlIndexFixing(ONIndex3M,I606,TRUE,_xll.ohTrigger(RecalcTrigger,Trigger3M)),NA())</f>
        <v>5.2148146125996497E-3</v>
      </c>
      <c r="P606" s="44">
        <f>IFERROR(_xll.qlIndexFixing(ONIndex6M,I606,TRUE,_xll.ohTrigger(RecalcTrigger,Trigger6M)),NA())</f>
        <v>6.3296415397717798E-3</v>
      </c>
      <c r="Q606" s="146">
        <f>IFERROR(_xll.qlIndexFixing(ONIndex1Y,I606,TRUE,_xll.ohTrigger(RecalcTrigger,Trigger1Y)),NA())</f>
        <v>7.9174015535210529E-3</v>
      </c>
    </row>
    <row r="607" spans="2:17" x14ac:dyDescent="0.2">
      <c r="B607" s="39" t="s">
        <v>42</v>
      </c>
      <c r="D607" s="42">
        <f>_xll.qlCalendarAdvance(Calendar,$D606,B607,"f",FALSE)</f>
        <v>43907</v>
      </c>
      <c r="E607" s="140">
        <f>_xll.qlInterestRateIndexValueDate(IndexON,D607)</f>
        <v>43907</v>
      </c>
      <c r="F607" s="156">
        <f>IFERROR(_xll.qlIndexFixing(IndexON,D607,TRUE,_xll.ohTrigger(RecalcTrigger,TriggerON)),NA())</f>
        <v>2.7896632494717188E-3</v>
      </c>
      <c r="H607" s="42">
        <f>_xll.qlCalendarAdvance(Calendar,$H606,B607,"f",FALSE)</f>
        <v>43907</v>
      </c>
      <c r="I607" s="140">
        <f>_xll.qlInterestRateIndexValueDate(Index1M,$H607)</f>
        <v>43907</v>
      </c>
      <c r="J607" s="145">
        <f>IFERROR(_xll.qlIndexFixing(Index1M,$H607,TRUE,_xll.ohTrigger(RecalcTrigger,Trigger1M)),NA())</f>
        <v>4.2468582077429436E-3</v>
      </c>
      <c r="K607" s="44">
        <f>IFERROR(_xll.qlIndexFixing(Index3M,H607,TRUE,_xll.ohTrigger(RecalcTrigger,Trigger3M)),NA())</f>
        <v>5.4093926554874593E-3</v>
      </c>
      <c r="L607" s="44">
        <f>IFERROR(_xll.qlIndexFixing(Index6M,$H607,TRUE,_xll.ohTrigger(RecalcTrigger,Trigger6M)),NA())</f>
        <v>6.6897096851587312E-3</v>
      </c>
      <c r="M607" s="146">
        <f>IFERROR(_xll.qlIndexFixing(Index1Y,$H607,TRUE,_xll.ohTrigger(RecalcTrigger,Trigger1Y)),NA())</f>
        <v>8.5012709010574561E-3</v>
      </c>
      <c r="N607" s="145">
        <f>IFERROR(_xll.qlIndexFixing(ONIndex1M,I607,TRUE,_xll.ohTrigger(RecalcTrigger,Trigger1M)),NA())</f>
        <v>4.1841813454546184E-3</v>
      </c>
      <c r="O607" s="44">
        <f>IFERROR(_xll.qlIndexFixing(ONIndex3M,I607,TRUE,_xll.ohTrigger(RecalcTrigger,Trigger3M)),NA())</f>
        <v>5.2392929287203849E-3</v>
      </c>
      <c r="P607" s="44">
        <f>IFERROR(_xll.qlIndexFixing(ONIndex6M,I607,TRUE,_xll.ohTrigger(RecalcTrigger,Trigger6M)),NA())</f>
        <v>6.3552287950519037E-3</v>
      </c>
      <c r="Q607" s="146">
        <f>IFERROR(_xll.qlIndexFixing(ONIndex1Y,I607,TRUE,_xll.ohTrigger(RecalcTrigger,Trigger1Y)),NA())</f>
        <v>7.9494676350344573E-3</v>
      </c>
    </row>
    <row r="608" spans="2:17" x14ac:dyDescent="0.2">
      <c r="B608" s="39" t="s">
        <v>42</v>
      </c>
      <c r="D608" s="42">
        <f>_xll.qlCalendarAdvance(Calendar,$D607,B608,"f",FALSE)</f>
        <v>43914</v>
      </c>
      <c r="E608" s="140">
        <f>_xll.qlInterestRateIndexValueDate(IndexON,D608)</f>
        <v>43914</v>
      </c>
      <c r="F608" s="156">
        <f>IFERROR(_xll.qlIndexFixing(IndexON,D608,TRUE,_xll.ohTrigger(RecalcTrigger,TriggerON)),NA())</f>
        <v>2.8161829501549551E-3</v>
      </c>
      <c r="H608" s="42">
        <f>_xll.qlCalendarAdvance(Calendar,$H607,B608,"f",FALSE)</f>
        <v>43914</v>
      </c>
      <c r="I608" s="140">
        <f>_xll.qlInterestRateIndexValueDate(Index1M,$H608)</f>
        <v>43914</v>
      </c>
      <c r="J608" s="145">
        <f>IFERROR(_xll.qlIndexFixing(Index1M,$H608,TRUE,_xll.ohTrigger(RecalcTrigger,Trigger1M)),NA())</f>
        <v>4.2756439461208353E-3</v>
      </c>
      <c r="K608" s="44">
        <f>IFERROR(_xll.qlIndexFixing(Index3M,H608,TRUE,_xll.ohTrigger(RecalcTrigger,Trigger3M)),NA())</f>
        <v>5.4356515875889555E-3</v>
      </c>
      <c r="L608" s="44">
        <f>IFERROR(_xll.qlIndexFixing(Index6M,$H608,TRUE,_xll.ohTrigger(RecalcTrigger,Trigger6M)),NA())</f>
        <v>6.714758219004708E-3</v>
      </c>
      <c r="M608" s="146">
        <f>IFERROR(_xll.qlIndexFixing(Index1Y,$H608,TRUE,_xll.ohTrigger(RecalcTrigger,Trigger1Y)),NA())</f>
        <v>8.5231469023452355E-3</v>
      </c>
      <c r="N608" s="145">
        <f>IFERROR(_xll.qlIndexFixing(ONIndex1M,I608,TRUE,_xll.ohTrigger(RecalcTrigger,Trigger1M)),NA())</f>
        <v>4.2131869246508913E-3</v>
      </c>
      <c r="O608" s="44">
        <f>IFERROR(_xll.qlIndexFixing(ONIndex3M,I608,TRUE,_xll.ohTrigger(RecalcTrigger,Trigger3M)),NA())</f>
        <v>5.2640039332518818E-3</v>
      </c>
      <c r="P608" s="44">
        <f>IFERROR(_xll.qlIndexFixing(ONIndex6M,I608,TRUE,_xll.ohTrigger(RecalcTrigger,Trigger6M)),NA())</f>
        <v>6.3806953177136805E-3</v>
      </c>
      <c r="Q608" s="146">
        <f>IFERROR(_xll.qlIndexFixing(ONIndex1Y,I608,TRUE,_xll.ohTrigger(RecalcTrigger,Trigger1Y)),NA())</f>
        <v>7.9801985831351452E-3</v>
      </c>
    </row>
    <row r="609" spans="2:17" x14ac:dyDescent="0.2">
      <c r="B609" s="39" t="s">
        <v>42</v>
      </c>
      <c r="D609" s="42">
        <f>_xll.qlCalendarAdvance(Calendar,$D608,B609,"f",FALSE)</f>
        <v>43921</v>
      </c>
      <c r="E609" s="140">
        <f>_xll.qlInterestRateIndexValueDate(IndexON,D609)</f>
        <v>43921</v>
      </c>
      <c r="F609" s="156">
        <f>IFERROR(_xll.qlIndexFixing(IndexON,D609,TRUE,_xll.ohTrigger(RecalcTrigger,TriggerON)),NA())</f>
        <v>2.8426548582516364E-3</v>
      </c>
      <c r="H609" s="42">
        <f>_xll.qlCalendarAdvance(Calendar,$H608,B609,"f",FALSE)</f>
        <v>43921</v>
      </c>
      <c r="I609" s="140">
        <f>_xll.qlInterestRateIndexValueDate(Index1M,$H609)</f>
        <v>43921</v>
      </c>
      <c r="J609" s="145">
        <f>IFERROR(_xll.qlIndexFixing(Index1M,$H609,TRUE,_xll.ohTrigger(RecalcTrigger,Trigger1M)),NA())</f>
        <v>4.3022577290187849E-3</v>
      </c>
      <c r="K609" s="44">
        <f>IFERROR(_xll.qlIndexFixing(Index3M,H609,TRUE,_xll.ohTrigger(RecalcTrigger,Trigger3M)),NA())</f>
        <v>5.460166590242517E-3</v>
      </c>
      <c r="L609" s="44">
        <f>IFERROR(_xll.qlIndexFixing(Index6M,$H609,TRUE,_xll.ohTrigger(RecalcTrigger,Trigger6M)),NA())</f>
        <v>6.73800214311199E-3</v>
      </c>
      <c r="M609" s="146">
        <f>IFERROR(_xll.qlIndexFixing(Index1Y,$H609,TRUE,_xll.ohTrigger(RecalcTrigger,Trigger1Y)),NA())</f>
        <v>8.5451036979822259E-3</v>
      </c>
      <c r="N609" s="145">
        <f>IFERROR(_xll.qlIndexFixing(ONIndex1M,I609,TRUE,_xll.ohTrigger(RecalcTrigger,Trigger1M)),NA())</f>
        <v>4.2420852082969418E-3</v>
      </c>
      <c r="O609" s="44">
        <f>IFERROR(_xll.qlIndexFixing(ONIndex3M,I609,TRUE,_xll.ohTrigger(RecalcTrigger,Trigger3M)),NA())</f>
        <v>5.2889476262751867E-3</v>
      </c>
      <c r="P609" s="44">
        <f>IFERROR(_xll.qlIndexFixing(ONIndex6M,I609,TRUE,_xll.ohTrigger(RecalcTrigger,Trigger6M)),NA())</f>
        <v>6.4060411075950174E-3</v>
      </c>
      <c r="Q609" s="146">
        <f>IFERROR(_xll.qlIndexFixing(ONIndex1Y,I609,TRUE,_xll.ohTrigger(RecalcTrigger,Trigger1Y)),NA())</f>
        <v>8.009594397661024E-3</v>
      </c>
    </row>
    <row r="610" spans="2:17" x14ac:dyDescent="0.2">
      <c r="B610" s="39" t="s">
        <v>42</v>
      </c>
      <c r="D610" s="42">
        <f>_xll.qlCalendarAdvance(Calendar,$D609,B610,"f",FALSE)</f>
        <v>43928</v>
      </c>
      <c r="E610" s="140">
        <f>_xll.qlInterestRateIndexValueDate(IndexON,D610)</f>
        <v>43928</v>
      </c>
      <c r="F610" s="156">
        <f>IFERROR(_xll.qlIndexFixing(IndexON,D610,TRUE,_xll.ohTrigger(RecalcTrigger,TriggerON)),NA())</f>
        <v>2.8690789738428091E-3</v>
      </c>
      <c r="H610" s="42">
        <f>_xll.qlCalendarAdvance(Calendar,$H609,B610,"f",FALSE)</f>
        <v>43928</v>
      </c>
      <c r="I610" s="140">
        <f>_xll.qlInterestRateIndexValueDate(Index1M,$H610)</f>
        <v>43928</v>
      </c>
      <c r="J610" s="145">
        <f>IFERROR(_xll.qlIndexFixing(Index1M,$H610,TRUE,_xll.ohTrigger(RecalcTrigger,Trigger1M)),NA())</f>
        <v>4.3308362595548084E-3</v>
      </c>
      <c r="K610" s="44">
        <f>IFERROR(_xll.qlIndexFixing(Index3M,H610,TRUE,_xll.ohTrigger(RecalcTrigger,Trigger3M)),NA())</f>
        <v>5.4868748241729487E-3</v>
      </c>
      <c r="L610" s="44">
        <f>IFERROR(_xll.qlIndexFixing(Index6M,$H610,TRUE,_xll.ohTrigger(RecalcTrigger,Trigger6M)),NA())</f>
        <v>6.7632232018548554E-3</v>
      </c>
      <c r="M610" s="146">
        <f>IFERROR(_xll.qlIndexFixing(Index1Y,$H610,TRUE,_xll.ohTrigger(RecalcTrigger,Trigger1Y)),NA())</f>
        <v>8.5671795616777402E-3</v>
      </c>
      <c r="N610" s="145">
        <f>IFERROR(_xll.qlIndexFixing(ONIndex1M,I610,TRUE,_xll.ohTrigger(RecalcTrigger,Trigger1M)),NA())</f>
        <v>4.2708761963927699E-3</v>
      </c>
      <c r="O610" s="44">
        <f>IFERROR(_xll.qlIndexFixing(ONIndex3M,I610,TRUE,_xll.ohTrigger(RecalcTrigger,Trigger3M)),NA())</f>
        <v>5.3141240077092533E-3</v>
      </c>
      <c r="P610" s="44">
        <f>IFERROR(_xll.qlIndexFixing(ONIndex6M,I610,TRUE,_xll.ohTrigger(RecalcTrigger,Trigger6M)),NA())</f>
        <v>6.4312661646959146E-3</v>
      </c>
      <c r="Q610" s="146">
        <f>IFERROR(_xll.qlIndexFixing(ONIndex1Y,I610,TRUE,_xll.ohTrigger(RecalcTrigger,Trigger1Y)),NA())</f>
        <v>8.037655078125816E-3</v>
      </c>
    </row>
    <row r="611" spans="2:17" x14ac:dyDescent="0.2">
      <c r="B611" s="39" t="s">
        <v>42</v>
      </c>
      <c r="D611" s="42">
        <f>_xll.qlCalendarAdvance(Calendar,$D610,B611,"f",FALSE)</f>
        <v>43935</v>
      </c>
      <c r="E611" s="140">
        <f>_xll.qlInterestRateIndexValueDate(IndexON,D611)</f>
        <v>43935</v>
      </c>
      <c r="F611" s="156">
        <f>IFERROR(_xll.qlIndexFixing(IndexON,D611,TRUE,_xll.ohTrigger(RecalcTrigger,TriggerON)),NA())</f>
        <v>2.8954552970095193E-3</v>
      </c>
      <c r="H611" s="42">
        <f>_xll.qlCalendarAdvance(Calendar,$H610,B611,"f",FALSE)</f>
        <v>43935</v>
      </c>
      <c r="I611" s="140">
        <f>_xll.qlInterestRateIndexValueDate(Index1M,$H611)</f>
        <v>43935</v>
      </c>
      <c r="J611" s="145">
        <f>IFERROR(_xll.qlIndexFixing(Index1M,$H611,TRUE,_xll.ohTrigger(RecalcTrigger,Trigger1M)),NA())</f>
        <v>4.3593075220882405E-3</v>
      </c>
      <c r="K611" s="44">
        <f>IFERROR(_xll.qlIndexFixing(Index3M,H611,TRUE,_xll.ohTrigger(RecalcTrigger,Trigger3M)),NA())</f>
        <v>5.5138157578615114E-3</v>
      </c>
      <c r="L611" s="44">
        <f>IFERROR(_xll.qlIndexFixing(Index6M,$H611,TRUE,_xll.ohTrigger(RecalcTrigger,Trigger6M)),NA())</f>
        <v>6.7885648381050007E-3</v>
      </c>
      <c r="M611" s="146">
        <f>IFERROR(_xll.qlIndexFixing(Index1Y,$H611,TRUE,_xll.ohTrigger(RecalcTrigger,Trigger1Y)),NA())</f>
        <v>8.5894127705263834E-3</v>
      </c>
      <c r="N611" s="145">
        <f>IFERROR(_xll.qlIndexFixing(ONIndex1M,I611,TRUE,_xll.ohTrigger(RecalcTrigger,Trigger1M)),NA())</f>
        <v>4.2995598886952369E-3</v>
      </c>
      <c r="O611" s="44">
        <f>IFERROR(_xll.qlIndexFixing(ONIndex3M,I611,TRUE,_xll.ohTrigger(RecalcTrigger,Trigger3M)),NA())</f>
        <v>5.3395330777972205E-3</v>
      </c>
      <c r="P611" s="44">
        <f>IFERROR(_xll.qlIndexFixing(ONIndex6M,I611,TRUE,_xll.ohTrigger(RecalcTrigger,Trigger6M)),NA())</f>
        <v>6.4563704890974183E-3</v>
      </c>
      <c r="Q611" s="146">
        <f>IFERROR(_xll.qlIndexFixing(ONIndex1Y,I611,TRUE,_xll.ohTrigger(RecalcTrigger,Trigger1Y)),NA())</f>
        <v>8.0643806243674288E-3</v>
      </c>
    </row>
    <row r="612" spans="2:17" x14ac:dyDescent="0.2">
      <c r="B612" s="39" t="s">
        <v>42</v>
      </c>
      <c r="D612" s="42">
        <f>_xll.qlCalendarAdvance(Calendar,$D611,B612,"f",FALSE)</f>
        <v>43942</v>
      </c>
      <c r="E612" s="140">
        <f>_xll.qlInterestRateIndexValueDate(IndexON,D612)</f>
        <v>43942</v>
      </c>
      <c r="F612" s="156">
        <f>IFERROR(_xll.qlIndexFixing(IndexON,D612,TRUE,_xll.ohTrigger(RecalcTrigger,TriggerON)),NA())</f>
        <v>2.9217838275896746E-3</v>
      </c>
      <c r="H612" s="42">
        <f>_xll.qlCalendarAdvance(Calendar,$H611,B612,"f",FALSE)</f>
        <v>43942</v>
      </c>
      <c r="I612" s="140">
        <f>_xll.qlInterestRateIndexValueDate(Index1M,$H612)</f>
        <v>43942</v>
      </c>
      <c r="J612" s="145">
        <f>IFERROR(_xll.qlIndexFixing(Index1M,$H612,TRUE,_xll.ohTrigger(RecalcTrigger,Trigger1M)),NA())</f>
        <v>4.387671515876157E-3</v>
      </c>
      <c r="K612" s="44">
        <f>IFERROR(_xll.qlIndexFixing(Index3M,H612,TRUE,_xll.ohTrigger(RecalcTrigger,Trigger3M)),NA())</f>
        <v>5.5409876583597077E-3</v>
      </c>
      <c r="L612" s="44">
        <f>IFERROR(_xll.qlIndexFixing(Index6M,$H612,TRUE,_xll.ohTrigger(RecalcTrigger,Trigger6M)),NA())</f>
        <v>6.8140452267809798E-3</v>
      </c>
      <c r="M612" s="146">
        <f>IFERROR(_xll.qlIndexFixing(Index1Y,$H612,TRUE,_xll.ohTrigger(RecalcTrigger,Trigger1Y)),NA())</f>
        <v>8.6118416050600111E-3</v>
      </c>
      <c r="N612" s="145">
        <f>IFERROR(_xll.qlIndexFixing(ONIndex1M,I612,TRUE,_xll.ohTrigger(RecalcTrigger,Trigger1M)),NA())</f>
        <v>4.3281362853664351E-3</v>
      </c>
      <c r="O612" s="44">
        <f>IFERROR(_xll.qlIndexFixing(ONIndex3M,I612,TRUE,_xll.ohTrigger(RecalcTrigger,Trigger3M)),NA())</f>
        <v>5.3651748363769958E-3</v>
      </c>
      <c r="P612" s="44">
        <f>IFERROR(_xll.qlIndexFixing(ONIndex6M,I612,TRUE,_xll.ohTrigger(RecalcTrigger,Trigger6M)),NA())</f>
        <v>6.4813540807184822E-3</v>
      </c>
      <c r="Q612" s="146">
        <f>IFERROR(_xll.qlIndexFixing(ONIndex1Y,I612,TRUE,_xll.ohTrigger(RecalcTrigger,Trigger1Y)),NA())</f>
        <v>8.0897710359806307E-3</v>
      </c>
    </row>
    <row r="613" spans="2:17" x14ac:dyDescent="0.2">
      <c r="B613" s="39" t="s">
        <v>42</v>
      </c>
      <c r="D613" s="42">
        <f>_xll.qlCalendarAdvance(Calendar,$D612,B613,"f",FALSE)</f>
        <v>43949</v>
      </c>
      <c r="E613" s="140">
        <f>_xll.qlInterestRateIndexValueDate(IndexON,D613)</f>
        <v>43949</v>
      </c>
      <c r="F613" s="156">
        <f>IFERROR(_xll.qlIndexFixing(IndexON,D613,TRUE,_xll.ohTrigger(RecalcTrigger,TriggerON)),NA())</f>
        <v>2.9480645656643212E-3</v>
      </c>
      <c r="H613" s="42">
        <f>_xll.qlCalendarAdvance(Calendar,$H612,B613,"f",FALSE)</f>
        <v>43949</v>
      </c>
      <c r="I613" s="140">
        <f>_xll.qlInterestRateIndexValueDate(Index1M,$H613)</f>
        <v>43949</v>
      </c>
      <c r="J613" s="145">
        <f>IFERROR(_xll.qlIndexFixing(Index1M,$H613,TRUE,_xll.ohTrigger(RecalcTrigger,Trigger1M)),NA())</f>
        <v>4.4159282401648276E-3</v>
      </c>
      <c r="K613" s="44">
        <f>IFERROR(_xll.qlIndexFixing(Index3M,H613,TRUE,_xll.ohTrigger(RecalcTrigger,Trigger3M)),NA())</f>
        <v>5.5683885889482058E-3</v>
      </c>
      <c r="L613" s="44">
        <f>IFERROR(_xll.qlIndexFixing(Index6M,$H613,TRUE,_xll.ohTrigger(RecalcTrigger,Trigger6M)),NA())</f>
        <v>6.8396825437521984E-3</v>
      </c>
      <c r="M613" s="146">
        <f>IFERROR(_xll.qlIndexFixing(Index1Y,$H613,TRUE,_xll.ohTrigger(RecalcTrigger,Trigger1Y)),NA())</f>
        <v>8.6345043493152307E-3</v>
      </c>
      <c r="N613" s="145">
        <f>IFERROR(_xll.qlIndexFixing(ONIndex1M,I613,TRUE,_xll.ohTrigger(RecalcTrigger,Trigger1M)),NA())</f>
        <v>4.3566053864063647E-3</v>
      </c>
      <c r="O613" s="44">
        <f>IFERROR(_xll.qlIndexFixing(ONIndex3M,I613,TRUE,_xll.ohTrigger(RecalcTrigger,Trigger3M)),NA())</f>
        <v>5.3910492836106716E-3</v>
      </c>
      <c r="P613" s="44">
        <f>IFERROR(_xll.qlIndexFixing(ONIndex6M,I613,TRUE,_xll.ohTrigger(RecalcTrigger,Trigger6M)),NA())</f>
        <v>6.50621693947806E-3</v>
      </c>
      <c r="Q613" s="146">
        <f>IFERROR(_xll.qlIndexFixing(ONIndex1Y,I613,TRUE,_xll.ohTrigger(RecalcTrigger,Trigger1Y)),NA())</f>
        <v>8.1138263127222832E-3</v>
      </c>
    </row>
    <row r="614" spans="2:17" x14ac:dyDescent="0.2">
      <c r="B614" s="39" t="s">
        <v>42</v>
      </c>
      <c r="D614" s="42">
        <f>_xll.qlCalendarAdvance(Calendar,$D613,B614,"f",FALSE)</f>
        <v>43956</v>
      </c>
      <c r="E614" s="140">
        <f>_xll.qlInterestRateIndexValueDate(IndexON,D614)</f>
        <v>43956</v>
      </c>
      <c r="F614" s="156">
        <f>IFERROR(_xll.qlIndexFixing(IndexON,D614,TRUE,_xll.ohTrigger(RecalcTrigger,TriggerON)),NA())</f>
        <v>2.9742975111524128E-3</v>
      </c>
      <c r="H614" s="42">
        <f>_xll.qlCalendarAdvance(Calendar,$H613,B614,"f",FALSE)</f>
        <v>43956</v>
      </c>
      <c r="I614" s="140">
        <f>_xll.qlInterestRateIndexValueDate(Index1M,$H614)</f>
        <v>43956</v>
      </c>
      <c r="J614" s="145">
        <f>IFERROR(_xll.qlIndexFixing(Index1M,$H614,TRUE,_xll.ohTrigger(RecalcTrigger,Trigger1M)),NA())</f>
        <v>4.4461057728910486E-3</v>
      </c>
      <c r="K614" s="44">
        <f>IFERROR(_xll.qlIndexFixing(Index3M,H614,TRUE,_xll.ohTrigger(RecalcTrigger,Trigger3M)),NA())</f>
        <v>5.5980768741637167E-3</v>
      </c>
      <c r="L614" s="44">
        <f>IFERROR(_xll.qlIndexFixing(Index6M,$H614,TRUE,_xll.ohTrigger(RecalcTrigger,Trigger6M)),NA())</f>
        <v>6.867481797728804E-3</v>
      </c>
      <c r="M614" s="146">
        <f>IFERROR(_xll.qlIndexFixing(Index1Y,$H614,TRUE,_xll.ohTrigger(RecalcTrigger,Trigger1Y)),NA())</f>
        <v>8.6574392909148923E-3</v>
      </c>
      <c r="N614" s="145">
        <f>IFERROR(_xll.qlIndexFixing(ONIndex1M,I614,TRUE,_xll.ohTrigger(RecalcTrigger,Trigger1M)),NA())</f>
        <v>4.3849671915718869E-3</v>
      </c>
      <c r="O614" s="44">
        <f>IFERROR(_xll.qlIndexFixing(ONIndex3M,I614,TRUE,_xll.ohTrigger(RecalcTrigger,Trigger3M)),NA())</f>
        <v>5.417156419498248E-3</v>
      </c>
      <c r="P614" s="44">
        <f>IFERROR(_xll.qlIndexFixing(ONIndex6M,I614,TRUE,_xll.ohTrigger(RecalcTrigger,Trigger6M)),NA())</f>
        <v>6.5309590654571981E-3</v>
      </c>
      <c r="Q614" s="146">
        <f>IFERROR(_xll.qlIndexFixing(ONIndex1Y,I614,TRUE,_xll.ohTrigger(RecalcTrigger,Trigger1Y)),NA())</f>
        <v>8.1365464543492472E-3</v>
      </c>
    </row>
    <row r="615" spans="2:17" x14ac:dyDescent="0.2">
      <c r="B615" s="39" t="s">
        <v>42</v>
      </c>
      <c r="D615" s="42">
        <f>_xll.qlCalendarAdvance(Calendar,$D614,B615,"f",FALSE)</f>
        <v>43963</v>
      </c>
      <c r="E615" s="140">
        <f>_xll.qlInterestRateIndexValueDate(IndexON,D615)</f>
        <v>43963</v>
      </c>
      <c r="F615" s="156">
        <f>IFERROR(_xll.qlIndexFixing(IndexON,D615,TRUE,_xll.ohTrigger(RecalcTrigger,TriggerON)),NA())</f>
        <v>3.0004826641349958E-3</v>
      </c>
      <c r="H615" s="42">
        <f>_xll.qlCalendarAdvance(Calendar,$H614,B615,"f",FALSE)</f>
        <v>43963</v>
      </c>
      <c r="I615" s="140">
        <f>_xll.qlInterestRateIndexValueDate(Index1M,$H615)</f>
        <v>43963</v>
      </c>
      <c r="J615" s="145">
        <f>IFERROR(_xll.qlIndexFixing(Index1M,$H615,TRUE,_xll.ohTrigger(RecalcTrigger,Trigger1M)),NA())</f>
        <v>4.4741406361885833E-3</v>
      </c>
      <c r="K615" s="44">
        <f>IFERROR(_xll.qlIndexFixing(Index3M,H615,TRUE,_xll.ohTrigger(RecalcTrigger,Trigger3M)),NA())</f>
        <v>5.6259460754941974E-3</v>
      </c>
      <c r="L615" s="44">
        <f>IFERROR(_xll.qlIndexFixing(Index6M,$H615,TRUE,_xll.ohTrigger(RecalcTrigger,Trigger6M)),NA())</f>
        <v>6.8935098429316844E-3</v>
      </c>
      <c r="M615" s="146">
        <f>IFERROR(_xll.qlIndexFixing(Index1Y,$H615,TRUE,_xll.ohTrigger(RecalcTrigger,Trigger1Y)),NA())</f>
        <v>8.6806847211631233E-3</v>
      </c>
      <c r="N615" s="145">
        <f>IFERROR(_xll.qlIndexFixing(ONIndex1M,I615,TRUE,_xll.ohTrigger(RecalcTrigger,Trigger1M)),NA())</f>
        <v>4.4132217011061403E-3</v>
      </c>
      <c r="O615" s="44">
        <f>IFERROR(_xll.qlIndexFixing(ONIndex3M,I615,TRUE,_xll.ohTrigger(RecalcTrigger,Trigger3M)),NA())</f>
        <v>5.4434962442018175E-3</v>
      </c>
      <c r="P615" s="44">
        <f>IFERROR(_xll.qlIndexFixing(ONIndex6M,I615,TRUE,_xll.ohTrigger(RecalcTrigger,Trigger6M)),NA())</f>
        <v>6.5555804585748501E-3</v>
      </c>
      <c r="Q615" s="146">
        <f>IFERROR(_xll.qlIndexFixing(ONIndex1Y,I615,TRUE,_xll.ohTrigger(RecalcTrigger,Trigger1Y)),NA())</f>
        <v>8.1579314606183839E-3</v>
      </c>
    </row>
    <row r="616" spans="2:17" x14ac:dyDescent="0.2">
      <c r="B616" s="39" t="s">
        <v>42</v>
      </c>
      <c r="D616" s="42">
        <f>_xll.qlCalendarAdvance(Calendar,$D615,B616,"f",FALSE)</f>
        <v>43970</v>
      </c>
      <c r="E616" s="140">
        <f>_xll.qlInterestRateIndexValueDate(IndexON,D616)</f>
        <v>43970</v>
      </c>
      <c r="F616" s="156">
        <f>IFERROR(_xll.qlIndexFixing(IndexON,D616,TRUE,_xll.ohTrigger(RecalcTrigger,TriggerON)),NA())</f>
        <v>3.0266200244499775E-3</v>
      </c>
      <c r="H616" s="42">
        <f>_xll.qlCalendarAdvance(Calendar,$H615,B616,"f",FALSE)</f>
        <v>43970</v>
      </c>
      <c r="I616" s="140">
        <f>_xll.qlInterestRateIndexValueDate(Index1M,$H616)</f>
        <v>43970</v>
      </c>
      <c r="J616" s="145">
        <f>IFERROR(_xll.qlIndexFixing(Index1M,$H616,TRUE,_xll.ohTrigger(RecalcTrigger,Trigger1M)),NA())</f>
        <v>4.5020682285321348E-3</v>
      </c>
      <c r="K616" s="44">
        <f>IFERROR(_xll.qlIndexFixing(Index3M,H616,TRUE,_xll.ohTrigger(RecalcTrigger,Trigger3M)),NA())</f>
        <v>5.6540383367707833E-3</v>
      </c>
      <c r="L616" s="44">
        <f>IFERROR(_xll.qlIndexFixing(Index6M,$H616,TRUE,_xll.ohTrigger(RecalcTrigger,Trigger6M)),NA())</f>
        <v>6.9197501324844502E-3</v>
      </c>
      <c r="M616" s="146">
        <f>IFERROR(_xll.qlIndexFixing(Index1Y,$H616,TRUE,_xll.ohTrigger(RecalcTrigger,Trigger1Y)),NA())</f>
        <v>8.7042789351576833E-3</v>
      </c>
      <c r="N616" s="145">
        <f>IFERROR(_xll.qlIndexFixing(ONIndex1M,I616,TRUE,_xll.ohTrigger(RecalcTrigger,Trigger1M)),NA())</f>
        <v>4.4413689148470326E-3</v>
      </c>
      <c r="O616" s="44">
        <f>IFERROR(_xll.qlIndexFixing(ONIndex3M,I616,TRUE,_xll.ohTrigger(RecalcTrigger,Trigger3M)),NA())</f>
        <v>5.470068757640334E-3</v>
      </c>
      <c r="P616" s="44">
        <f>IFERROR(_xll.qlIndexFixing(ONIndex6M,I616,TRUE,_xll.ohTrigger(RecalcTrigger,Trigger6M)),NA())</f>
        <v>6.5800811187499697E-3</v>
      </c>
      <c r="Q616" s="146">
        <f>IFERROR(_xll.qlIndexFixing(ONIndex1Y,I616,TRUE,_xll.ohTrigger(RecalcTrigger,Trigger1Y)),NA())</f>
        <v>8.1779813312055083E-3</v>
      </c>
    </row>
    <row r="617" spans="2:17" x14ac:dyDescent="0.2">
      <c r="B617" s="39" t="s">
        <v>42</v>
      </c>
      <c r="D617" s="42">
        <f>_xll.qlCalendarAdvance(Calendar,$D616,B617,"f",FALSE)</f>
        <v>43977</v>
      </c>
      <c r="E617" s="140">
        <f>_xll.qlInterestRateIndexValueDate(IndexON,D617)</f>
        <v>43977</v>
      </c>
      <c r="F617" s="156">
        <f>IFERROR(_xll.qlIndexFixing(IndexON,D617,TRUE,_xll.ohTrigger(RecalcTrigger,TriggerON)),NA())</f>
        <v>3.0527095923404968E-3</v>
      </c>
      <c r="H617" s="42">
        <f>_xll.qlCalendarAdvance(Calendar,$H616,B617,"f",FALSE)</f>
        <v>43977</v>
      </c>
      <c r="I617" s="140">
        <f>_xll.qlInterestRateIndexValueDate(Index1M,$H617)</f>
        <v>43977</v>
      </c>
      <c r="J617" s="145">
        <f>IFERROR(_xll.qlIndexFixing(Index1M,$H617,TRUE,_xll.ohTrigger(RecalcTrigger,Trigger1M)),NA())</f>
        <v>4.5298885491556846E-3</v>
      </c>
      <c r="K617" s="44">
        <f>IFERROR(_xll.qlIndexFixing(Index3M,H617,TRUE,_xll.ohTrigger(RecalcTrigger,Trigger3M)),NA())</f>
        <v>5.6823517423360117E-3</v>
      </c>
      <c r="L617" s="44">
        <f>IFERROR(_xll.qlIndexFixing(Index6M,$H617,TRUE,_xll.ohTrigger(RecalcTrigger,Trigger6M)),NA())</f>
        <v>6.9462207479022023E-3</v>
      </c>
      <c r="M617" s="146">
        <f>IFERROR(_xll.qlIndexFixing(Index1Y,$H617,TRUE,_xll.ohTrigger(RecalcTrigger,Trigger1Y)),NA())</f>
        <v>8.7282602319138647E-3</v>
      </c>
      <c r="N617" s="145">
        <f>IFERROR(_xll.qlIndexFixing(ONIndex1M,I617,TRUE,_xll.ohTrigger(RecalcTrigger,Trigger1M)),NA())</f>
        <v>4.4694088327945636E-3</v>
      </c>
      <c r="O617" s="44">
        <f>IFERROR(_xll.qlIndexFixing(ONIndex3M,I617,TRUE,_xll.ohTrigger(RecalcTrigger,Trigger3M)),NA())</f>
        <v>5.4968739598948435E-3</v>
      </c>
      <c r="P617" s="44">
        <f>IFERROR(_xll.qlIndexFixing(ONIndex6M,I617,TRUE,_xll.ohTrigger(RecalcTrigger,Trigger6M)),NA())</f>
        <v>6.6044610460636033E-3</v>
      </c>
      <c r="Q617" s="146">
        <f>IFERROR(_xll.qlIndexFixing(ONIndex1Y,I617,TRUE,_xll.ohTrigger(RecalcTrigger,Trigger1Y)),NA())</f>
        <v>8.1966960661106203E-3</v>
      </c>
    </row>
    <row r="618" spans="2:17" x14ac:dyDescent="0.2">
      <c r="B618" s="39" t="s">
        <v>42</v>
      </c>
      <c r="D618" s="42">
        <f>_xll.qlCalendarAdvance(Calendar,$D617,B618,"f",FALSE)</f>
        <v>43984</v>
      </c>
      <c r="E618" s="140">
        <f>_xll.qlInterestRateIndexValueDate(IndexON,D618)</f>
        <v>43984</v>
      </c>
      <c r="F618" s="156">
        <f>IFERROR(_xll.qlIndexFixing(IndexON,D618,TRUE,_xll.ohTrigger(RecalcTrigger,TriggerON)),NA())</f>
        <v>3.0787513675634148E-3</v>
      </c>
      <c r="H618" s="42">
        <f>_xll.qlCalendarAdvance(Calendar,$H617,B618,"f",FALSE)</f>
        <v>43984</v>
      </c>
      <c r="I618" s="140">
        <f>_xll.qlInterestRateIndexValueDate(Index1M,$H618)</f>
        <v>43984</v>
      </c>
      <c r="J618" s="145">
        <f>IFERROR(_xll.qlIndexFixing(Index1M,$H618,TRUE,_xll.ohTrigger(RecalcTrigger,Trigger1M)),NA())</f>
        <v>4.5556027930468979E-3</v>
      </c>
      <c r="K618" s="44">
        <f>IFERROR(_xll.qlIndexFixing(Index3M,H618,TRUE,_xll.ohTrigger(RecalcTrigger,Trigger3M)),NA())</f>
        <v>5.710884376513038E-3</v>
      </c>
      <c r="L618" s="44">
        <f>IFERROR(_xll.qlIndexFixing(Index6M,$H618,TRUE,_xll.ohTrigger(RecalcTrigger,Trigger6M)),NA())</f>
        <v>6.9708592769639763E-3</v>
      </c>
      <c r="M618" s="146">
        <f>IFERROR(_xll.qlIndexFixing(Index1Y,$H618,TRUE,_xll.ohTrigger(RecalcTrigger,Trigger1Y)),NA())</f>
        <v>8.752666914503715E-3</v>
      </c>
      <c r="N618" s="145">
        <f>IFERROR(_xll.qlIndexFixing(ONIndex1M,I618,TRUE,_xll.ohTrigger(RecalcTrigger,Trigger1M)),NA())</f>
        <v>4.4973414549487334E-3</v>
      </c>
      <c r="O618" s="44">
        <f>IFERROR(_xll.qlIndexFixing(ONIndex3M,I618,TRUE,_xll.ohTrigger(RecalcTrigger,Trigger3M)),NA())</f>
        <v>5.5239118510463925E-3</v>
      </c>
      <c r="P618" s="44">
        <f>IFERROR(_xll.qlIndexFixing(ONIndex6M,I618,TRUE,_xll.ohTrigger(RecalcTrigger,Trigger6M)),NA())</f>
        <v>6.6287202405157508E-3</v>
      </c>
      <c r="Q618" s="146">
        <f>IFERROR(_xll.qlIndexFixing(ONIndex1Y,I618,TRUE,_xll.ohTrigger(RecalcTrigger,Trigger1Y)),NA())</f>
        <v>8.2140756648474422E-3</v>
      </c>
    </row>
    <row r="619" spans="2:17" x14ac:dyDescent="0.2">
      <c r="B619" s="39" t="s">
        <v>42</v>
      </c>
      <c r="D619" s="42">
        <f>_xll.qlCalendarAdvance(Calendar,$D618,B619,"f",FALSE)</f>
        <v>43991</v>
      </c>
      <c r="E619" s="140">
        <f>_xll.qlInterestRateIndexValueDate(IndexON,D619)</f>
        <v>43991</v>
      </c>
      <c r="F619" s="156">
        <f>IFERROR(_xll.qlIndexFixing(IndexON,D619,TRUE,_xll.ohTrigger(RecalcTrigger,TriggerON)),NA())</f>
        <v>3.1047453501997779E-3</v>
      </c>
      <c r="H619" s="42">
        <f>_xll.qlCalendarAdvance(Calendar,$H618,B619,"f",FALSE)</f>
        <v>43991</v>
      </c>
      <c r="I619" s="140">
        <f>_xll.qlInterestRateIndexValueDate(Index1M,$H619)</f>
        <v>43991</v>
      </c>
      <c r="J619" s="145">
        <f>IFERROR(_xll.qlIndexFixing(Index1M,$H619,TRUE,_xll.ohTrigger(RecalcTrigger,Trigger1M)),NA())</f>
        <v>4.5832169978012871E-3</v>
      </c>
      <c r="K619" s="44">
        <f>IFERROR(_xll.qlIndexFixing(Index3M,H619,TRUE,_xll.ohTrigger(RecalcTrigger,Trigger3M)),NA())</f>
        <v>5.7396343236082803E-3</v>
      </c>
      <c r="L619" s="44">
        <f>IFERROR(_xll.qlIndexFixing(Index6M,$H619,TRUE,_xll.ohTrigger(RecalcTrigger,Trigger6M)),NA())</f>
        <v>6.997819912187701E-3</v>
      </c>
      <c r="M619" s="146">
        <f>IFERROR(_xll.qlIndexFixing(Index1Y,$H619,TRUE,_xll.ohTrigger(RecalcTrigger,Trigger1Y)),NA())</f>
        <v>8.7775372902116899E-3</v>
      </c>
      <c r="N619" s="145">
        <f>IFERROR(_xll.qlIndexFixing(ONIndex1M,I619,TRUE,_xll.ohTrigger(RecalcTrigger,Trigger1M)),NA())</f>
        <v>4.5251667811474494E-3</v>
      </c>
      <c r="O619" s="44">
        <f>IFERROR(_xll.qlIndexFixing(ONIndex3M,I619,TRUE,_xll.ohTrigger(RecalcTrigger,Trigger3M)),NA())</f>
        <v>5.5511824311760272E-3</v>
      </c>
      <c r="P619" s="44">
        <f>IFERROR(_xll.qlIndexFixing(ONIndex6M,I619,TRUE,_xll.ohTrigger(RecalcTrigger,Trigger6M)),NA())</f>
        <v>6.6528587018632734E-3</v>
      </c>
      <c r="Q619" s="146">
        <f>IFERROR(_xll.qlIndexFixing(ONIndex1Y,I619,TRUE,_xll.ohTrigger(RecalcTrigger,Trigger1Y)),NA())</f>
        <v>8.2301201273349278E-3</v>
      </c>
    </row>
    <row r="620" spans="2:17" x14ac:dyDescent="0.2">
      <c r="B620" s="39" t="s">
        <v>42</v>
      </c>
      <c r="D620" s="42">
        <f>_xll.qlCalendarAdvance(Calendar,$D619,B620,"f",FALSE)</f>
        <v>43998</v>
      </c>
      <c r="E620" s="140">
        <f>_xll.qlInterestRateIndexValueDate(IndexON,D620)</f>
        <v>43998</v>
      </c>
      <c r="F620" s="156">
        <f>IFERROR(_xll.qlIndexFixing(IndexON,D620,TRUE,_xll.ohTrigger(RecalcTrigger,TriggerON)),NA())</f>
        <v>3.1306915402495861E-3</v>
      </c>
      <c r="H620" s="42">
        <f>_xll.qlCalendarAdvance(Calendar,$H619,B620,"f",FALSE)</f>
        <v>43998</v>
      </c>
      <c r="I620" s="140">
        <f>_xll.qlInterestRateIndexValueDate(Index1M,$H620)</f>
        <v>43998</v>
      </c>
      <c r="J620" s="145">
        <f>IFERROR(_xll.qlIndexFixing(Index1M,$H620,TRUE,_xll.ohTrigger(RecalcTrigger,Trigger1M)),NA())</f>
        <v>4.6107629263483219E-3</v>
      </c>
      <c r="K620" s="44">
        <f>IFERROR(_xll.qlIndexFixing(Index3M,H620,TRUE,_xll.ohTrigger(RecalcTrigger,Trigger3M)),NA())</f>
        <v>5.7685996679078949E-3</v>
      </c>
      <c r="L620" s="44">
        <f>IFERROR(_xll.qlIndexFixing(Index6M,$H620,TRUE,_xll.ohTrigger(RecalcTrigger,Trigger6M)),NA())</f>
        <v>7.0250647347862554E-3</v>
      </c>
      <c r="M620" s="146">
        <f>IFERROR(_xll.qlIndexFixing(Index1Y,$H620,TRUE,_xll.ohTrigger(RecalcTrigger,Trigger1Y)),NA())</f>
        <v>8.8029096707022969E-3</v>
      </c>
      <c r="N620" s="145">
        <f>IFERROR(_xll.qlIndexFixing(ONIndex1M,I620,TRUE,_xll.ohTrigger(RecalcTrigger,Trigger1M)),NA())</f>
        <v>4.5528848115528042E-3</v>
      </c>
      <c r="O620" s="44">
        <f>IFERROR(_xll.qlIndexFixing(ONIndex3M,I620,TRUE,_xll.ohTrigger(RecalcTrigger,Trigger3M)),NA())</f>
        <v>5.5786857003647938E-3</v>
      </c>
      <c r="P620" s="44">
        <f>IFERROR(_xll.qlIndexFixing(ONIndex6M,I620,TRUE,_xll.ohTrigger(RecalcTrigger,Trigger6M)),NA())</f>
        <v>6.67687643034931E-3</v>
      </c>
      <c r="Q620" s="146">
        <f>IFERROR(_xll.qlIndexFixing(ONIndex1Y,I620,TRUE,_xll.ohTrigger(RecalcTrigger,Trigger1Y)),NA())</f>
        <v>8.2448294535730771E-3</v>
      </c>
    </row>
    <row r="621" spans="2:17" x14ac:dyDescent="0.2">
      <c r="B621" s="39" t="s">
        <v>42</v>
      </c>
      <c r="D621" s="42">
        <f>_xll.qlCalendarAdvance(Calendar,$D620,B621,"f",FALSE)</f>
        <v>44005</v>
      </c>
      <c r="E621" s="140">
        <f>_xll.qlInterestRateIndexValueDate(IndexON,D621)</f>
        <v>44005</v>
      </c>
      <c r="F621" s="156">
        <f>IFERROR(_xll.qlIndexFixing(IndexON,D621,TRUE,_xll.ohTrigger(RecalcTrigger,TriggerON)),NA())</f>
        <v>3.1565899377128392E-3</v>
      </c>
      <c r="H621" s="42">
        <f>_xll.qlCalendarAdvance(Calendar,$H620,B621,"f",FALSE)</f>
        <v>44005</v>
      </c>
      <c r="I621" s="140">
        <f>_xll.qlInterestRateIndexValueDate(Index1M,$H621)</f>
        <v>44005</v>
      </c>
      <c r="J621" s="145">
        <f>IFERROR(_xll.qlIndexFixing(Index1M,$H621,TRUE,_xll.ohTrigger(RecalcTrigger,Trigger1M)),NA())</f>
        <v>4.6383227802430094E-3</v>
      </c>
      <c r="K621" s="44">
        <f>IFERROR(_xll.qlIndexFixing(Index3M,H621,TRUE,_xll.ohTrigger(RecalcTrigger,Trigger3M)),NA())</f>
        <v>5.7977784936768962E-3</v>
      </c>
      <c r="L621" s="44">
        <f>IFERROR(_xll.qlIndexFixing(Index6M,$H621,TRUE,_xll.ohTrigger(RecalcTrigger,Trigger6M)),NA())</f>
        <v>7.0526119288669784E-3</v>
      </c>
      <c r="M621" s="146">
        <f>IFERROR(_xll.qlIndexFixing(Index1Y,$H621,TRUE,_xll.ohTrigger(RecalcTrigger,Trigger1Y)),NA())</f>
        <v>8.8288223722037262E-3</v>
      </c>
      <c r="N621" s="145">
        <f>IFERROR(_xll.qlIndexFixing(ONIndex1M,I621,TRUE,_xll.ohTrigger(RecalcTrigger,Trigger1M)),NA())</f>
        <v>4.5804955460027053E-3</v>
      </c>
      <c r="O621" s="44">
        <f>IFERROR(_xll.qlIndexFixing(ONIndex3M,I621,TRUE,_xll.ohTrigger(RecalcTrigger,Trigger3M)),NA())</f>
        <v>5.6064216584505999E-3</v>
      </c>
      <c r="P621" s="44">
        <f>IFERROR(_xll.qlIndexFixing(ONIndex6M,I621,TRUE,_xll.ohTrigger(RecalcTrigger,Trigger6M)),NA())</f>
        <v>6.7007734257307217E-3</v>
      </c>
      <c r="Q621" s="146">
        <f>IFERROR(_xll.qlIndexFixing(ONIndex1Y,I621,TRUE,_xll.ohTrigger(RecalcTrigger,Trigger1Y)),NA())</f>
        <v>8.2582036430756123E-3</v>
      </c>
    </row>
    <row r="622" spans="2:17" x14ac:dyDescent="0.2">
      <c r="B622" s="39" t="s">
        <v>42</v>
      </c>
      <c r="D622" s="42">
        <f>_xll.qlCalendarAdvance(Calendar,$D621,B622,"f",FALSE)</f>
        <v>44012</v>
      </c>
      <c r="E622" s="140">
        <f>_xll.qlInterestRateIndexValueDate(IndexON,D622)</f>
        <v>44012</v>
      </c>
      <c r="F622" s="156">
        <f>IFERROR(_xll.qlIndexFixing(IndexON,D622,TRUE,_xll.ohTrigger(RecalcTrigger,TriggerON)),NA())</f>
        <v>3.1824405425084912E-3</v>
      </c>
      <c r="H622" s="42">
        <f>_xll.qlCalendarAdvance(Calendar,$H621,B622,"f",FALSE)</f>
        <v>44012</v>
      </c>
      <c r="I622" s="140">
        <f>_xll.qlInterestRateIndexValueDate(Index1M,$H622)</f>
        <v>44012</v>
      </c>
      <c r="J622" s="145">
        <f>IFERROR(_xll.qlIndexFixing(Index1M,$H622,TRUE,_xll.ohTrigger(RecalcTrigger,Trigger1M)),NA())</f>
        <v>4.668004416517154E-3</v>
      </c>
      <c r="K622" s="44">
        <f>IFERROR(_xll.qlIndexFixing(Index3M,H622,TRUE,_xll.ohTrigger(RecalcTrigger,Trigger3M)),NA())</f>
        <v>5.8271688851591541E-3</v>
      </c>
      <c r="L622" s="44">
        <f>IFERROR(_xll.qlIndexFixing(Index6M,$H622,TRUE,_xll.ohTrigger(RecalcTrigger,Trigger6M)),NA())</f>
        <v>7.0826616398525916E-3</v>
      </c>
      <c r="M622" s="146">
        <f>IFERROR(_xll.qlIndexFixing(Index1Y,$H622,TRUE,_xll.ohTrigger(RecalcTrigger,Trigger1Y)),NA())</f>
        <v>8.8553137157059147E-3</v>
      </c>
      <c r="N622" s="145">
        <f>IFERROR(_xll.qlIndexFixing(ONIndex1M,I622,TRUE,_xll.ohTrigger(RecalcTrigger,Trigger1M)),NA())</f>
        <v>4.6079989845781988E-3</v>
      </c>
      <c r="O622" s="44">
        <f>IFERROR(_xll.qlIndexFixing(ONIndex3M,I622,TRUE,_xll.ohTrigger(RecalcTrigger,Trigger3M)),NA())</f>
        <v>5.6343903057576306E-3</v>
      </c>
      <c r="P622" s="44">
        <f>IFERROR(_xll.qlIndexFixing(ONIndex6M,I622,TRUE,_xll.ohTrigger(RecalcTrigger,Trigger6M)),NA())</f>
        <v>6.724549688169601E-3</v>
      </c>
      <c r="Q622" s="146">
        <f>IFERROR(_xll.qlIndexFixing(ONIndex1Y,I622,TRUE,_xll.ohTrigger(RecalcTrigger,Trigger1Y)),NA())</f>
        <v>8.270242696004626E-3</v>
      </c>
    </row>
    <row r="623" spans="2:17" x14ac:dyDescent="0.2">
      <c r="B623" s="39" t="s">
        <v>42</v>
      </c>
      <c r="D623" s="42">
        <f>_xll.qlCalendarAdvance(Calendar,$D622,B623,"f",FALSE)</f>
        <v>44019</v>
      </c>
      <c r="E623" s="140">
        <f>_xll.qlInterestRateIndexValueDate(IndexON,D623)</f>
        <v>44019</v>
      </c>
      <c r="F623" s="156">
        <f>IFERROR(_xll.qlIndexFixing(IndexON,D623,TRUE,_xll.ohTrigger(RecalcTrigger,TriggerON)),NA())</f>
        <v>3.208251960130637E-3</v>
      </c>
      <c r="H623" s="42">
        <f>_xll.qlCalendarAdvance(Calendar,$H622,B623,"f",FALSE)</f>
        <v>44019</v>
      </c>
      <c r="I623" s="140">
        <f>_xll.qlInterestRateIndexValueDate(Index1M,$H623)</f>
        <v>44019</v>
      </c>
      <c r="J623" s="145">
        <f>IFERROR(_xll.qlIndexFixing(Index1M,$H623,TRUE,_xll.ohTrigger(RecalcTrigger,Trigger1M)),NA())</f>
        <v>4.6958649819838615E-3</v>
      </c>
      <c r="K623" s="44">
        <f>IFERROR(_xll.qlIndexFixing(Index3M,H623,TRUE,_xll.ohTrigger(RecalcTrigger,Trigger3M)),NA())</f>
        <v>5.85676892750855E-3</v>
      </c>
      <c r="L623" s="44">
        <f>IFERROR(_xll.qlIndexFixing(Index6M,$H623,TRUE,_xll.ohTrigger(RecalcTrigger,Trigger6M)),NA())</f>
        <v>7.1108939731872366E-3</v>
      </c>
      <c r="M623" s="146">
        <f>IFERROR(_xll.qlIndexFixing(Index1Y,$H623,TRUE,_xll.ohTrigger(RecalcTrigger,Trigger1Y)),NA())</f>
        <v>8.8824219528194082E-3</v>
      </c>
      <c r="N623" s="145">
        <f>IFERROR(_xll.qlIndexFixing(ONIndex1M,I623,TRUE,_xll.ohTrigger(RecalcTrigger,Trigger1M)),NA())</f>
        <v>4.6354037812390558E-3</v>
      </c>
      <c r="O623" s="44">
        <f>IFERROR(_xll.qlIndexFixing(ONIndex3M,I623,TRUE,_xll.ohTrigger(RecalcTrigger,Trigger3M)),NA())</f>
        <v>5.6625910420571302E-3</v>
      </c>
      <c r="P623" s="44">
        <f>IFERROR(_xll.qlIndexFixing(ONIndex6M,I623,TRUE,_xll.ohTrigger(RecalcTrigger,Trigger6M)),NA())</f>
        <v>6.7482164893395424E-3</v>
      </c>
      <c r="Q623" s="146">
        <f>IFERROR(_xll.qlIndexFixing(ONIndex1Y,I623,TRUE,_xll.ohTrigger(RecalcTrigger,Trigger1Y)),NA())</f>
        <v>8.2809937197003691E-3</v>
      </c>
    </row>
    <row r="624" spans="2:17" x14ac:dyDescent="0.2">
      <c r="B624" s="39" t="s">
        <v>42</v>
      </c>
      <c r="D624" s="42">
        <f>_xll.qlCalendarAdvance(Calendar,$D623,B624,"f",FALSE)</f>
        <v>44026</v>
      </c>
      <c r="E624" s="140">
        <f>_xll.qlInterestRateIndexValueDate(IndexON,D624)</f>
        <v>44026</v>
      </c>
      <c r="F624" s="156">
        <f>IFERROR(_xll.qlIndexFixing(IndexON,D624,TRUE,_xll.ohTrigger(RecalcTrigger,TriggerON)),NA())</f>
        <v>3.2342651425498747E-3</v>
      </c>
      <c r="H624" s="42">
        <f>_xll.qlCalendarAdvance(Calendar,$H623,B624,"f",FALSE)</f>
        <v>44026</v>
      </c>
      <c r="I624" s="140">
        <f>_xll.qlInterestRateIndexValueDate(Index1M,$H624)</f>
        <v>44026</v>
      </c>
      <c r="J624" s="145">
        <f>IFERROR(_xll.qlIndexFixing(Index1M,$H624,TRUE,_xll.ohTrigger(RecalcTrigger,Trigger1M)),NA())</f>
        <v>4.7239732651385433E-3</v>
      </c>
      <c r="K624" s="44">
        <f>IFERROR(_xll.qlIndexFixing(Index3M,H624,TRUE,_xll.ohTrigger(RecalcTrigger,Trigger3M)),NA())</f>
        <v>5.8865771799098514E-3</v>
      </c>
      <c r="L624" s="44">
        <f>IFERROR(_xll.qlIndexFixing(Index6M,$H624,TRUE,_xll.ohTrigger(RecalcTrigger,Trigger6M)),NA())</f>
        <v>7.1394787541666583E-3</v>
      </c>
      <c r="M624" s="146">
        <f>IFERROR(_xll.qlIndexFixing(Index1Y,$H624,TRUE,_xll.ohTrigger(RecalcTrigger,Trigger1Y)),NA())</f>
        <v>8.9101710333576722E-3</v>
      </c>
      <c r="N624" s="145">
        <f>IFERROR(_xll.qlIndexFixing(ONIndex1M,I624,TRUE,_xll.ohTrigger(RecalcTrigger,Trigger1M)),NA())</f>
        <v>4.6629522477503738E-3</v>
      </c>
      <c r="O624" s="44">
        <f>IFERROR(_xll.qlIndexFixing(ONIndex3M,I624,TRUE,_xll.ohTrigger(RecalcTrigger,Trigger3M)),NA())</f>
        <v>5.6910070649962563E-3</v>
      </c>
      <c r="P624" s="44">
        <f>IFERROR(_xll.qlIndexFixing(ONIndex6M,I624,TRUE,_xll.ohTrigger(RecalcTrigger,Trigger6M)),NA())</f>
        <v>6.7720894400724596E-3</v>
      </c>
      <c r="Q624" s="146">
        <f>IFERROR(_xll.qlIndexFixing(ONIndex1Y,I624,TRUE,_xll.ohTrigger(RecalcTrigger,Trigger1Y)),NA())</f>
        <v>8.2917757283618165E-3</v>
      </c>
    </row>
    <row r="625" spans="2:17" x14ac:dyDescent="0.2">
      <c r="B625" s="39" t="s">
        <v>42</v>
      </c>
      <c r="D625" s="42">
        <f>_xll.qlCalendarAdvance(Calendar,$D624,B625,"f",FALSE)</f>
        <v>44033</v>
      </c>
      <c r="E625" s="140">
        <f>_xll.qlInterestRateIndexValueDate(IndexON,D625)</f>
        <v>44033</v>
      </c>
      <c r="F625" s="156">
        <f>IFERROR(_xll.qlIndexFixing(IndexON,D625,TRUE,_xll.ohTrigger(RecalcTrigger,TriggerON)),NA())</f>
        <v>3.2605919604600242E-3</v>
      </c>
      <c r="H625" s="42">
        <f>_xll.qlCalendarAdvance(Calendar,$H624,B625,"f",FALSE)</f>
        <v>44033</v>
      </c>
      <c r="I625" s="140">
        <f>_xll.qlInterestRateIndexValueDate(Index1M,$H625)</f>
        <v>44033</v>
      </c>
      <c r="J625" s="145">
        <f>IFERROR(_xll.qlIndexFixing(Index1M,$H625,TRUE,_xll.ohTrigger(RecalcTrigger,Trigger1M)),NA())</f>
        <v>4.7523378852374776E-3</v>
      </c>
      <c r="K625" s="44">
        <f>IFERROR(_xll.qlIndexFixing(Index3M,H625,TRUE,_xll.ohTrigger(RecalcTrigger,Trigger3M)),NA())</f>
        <v>5.916593445479618E-3</v>
      </c>
      <c r="L625" s="44">
        <f>IFERROR(_xll.qlIndexFixing(Index6M,$H625,TRUE,_xll.ohTrigger(RecalcTrigger,Trigger6M)),NA())</f>
        <v>7.1684178950611145E-3</v>
      </c>
      <c r="M625" s="146">
        <f>IFERROR(_xll.qlIndexFixing(Index1Y,$H625,TRUE,_xll.ohTrigger(RecalcTrigger,Trigger1Y)),NA())</f>
        <v>8.9385515563122908E-3</v>
      </c>
      <c r="N625" s="145">
        <f>IFERROR(_xll.qlIndexFixing(ONIndex1M,I625,TRUE,_xll.ohTrigger(RecalcTrigger,Trigger1M)),NA())</f>
        <v>4.6907568860754534E-3</v>
      </c>
      <c r="O625" s="44">
        <f>IFERROR(_xll.qlIndexFixing(ONIndex3M,I625,TRUE,_xll.ohTrigger(RecalcTrigger,Trigger3M)),NA())</f>
        <v>5.7196305736273434E-3</v>
      </c>
      <c r="P625" s="44">
        <f>IFERROR(_xll.qlIndexFixing(ONIndex6M,I625,TRUE,_xll.ohTrigger(RecalcTrigger,Trigger6M)),NA())</f>
        <v>6.7963150739891454E-3</v>
      </c>
      <c r="Q625" s="146">
        <f>IFERROR(_xll.qlIndexFixing(ONIndex1Y,I625,TRUE,_xll.ohTrigger(RecalcTrigger,Trigger1Y)),NA())</f>
        <v>8.3032011216266355E-3</v>
      </c>
    </row>
    <row r="626" spans="2:17" x14ac:dyDescent="0.2">
      <c r="B626" s="39" t="s">
        <v>42</v>
      </c>
      <c r="D626" s="42">
        <f>_xll.qlCalendarAdvance(Calendar,$D625,B626,"f",FALSE)</f>
        <v>44040</v>
      </c>
      <c r="E626" s="140">
        <f>_xll.qlInterestRateIndexValueDate(IndexON,D626)</f>
        <v>44040</v>
      </c>
      <c r="F626" s="156">
        <f>IFERROR(_xll.qlIndexFixing(IndexON,D626,TRUE,_xll.ohTrigger(RecalcTrigger,TriggerON)),NA())</f>
        <v>3.2872324139421316E-3</v>
      </c>
      <c r="H626" s="42">
        <f>_xll.qlCalendarAdvance(Calendar,$H625,B626,"f",FALSE)</f>
        <v>44040</v>
      </c>
      <c r="I626" s="140">
        <f>_xll.qlInterestRateIndexValueDate(Index1M,$H626)</f>
        <v>44040</v>
      </c>
      <c r="J626" s="145">
        <f>IFERROR(_xll.qlIndexFixing(Index1M,$H626,TRUE,_xll.ohTrigger(RecalcTrigger,Trigger1M)),NA())</f>
        <v>4.7809588441316553E-3</v>
      </c>
      <c r="K626" s="44">
        <f>IFERROR(_xll.qlIndexFixing(Index3M,H626,TRUE,_xll.ohTrigger(RecalcTrigger,Trigger3M)),NA())</f>
        <v>5.9468177289264627E-3</v>
      </c>
      <c r="L626" s="44">
        <f>IFERROR(_xll.qlIndexFixing(Index6M,$H626,TRUE,_xll.ohTrigger(RecalcTrigger,Trigger6M)),NA())</f>
        <v>7.1977114113116834E-3</v>
      </c>
      <c r="M626" s="146">
        <f>IFERROR(_xll.qlIndexFixing(Index1Y,$H626,TRUE,_xll.ohTrigger(RecalcTrigger,Trigger1Y)),NA())</f>
        <v>8.9675492315008931E-3</v>
      </c>
      <c r="N626" s="145">
        <f>IFERROR(_xll.qlIndexFixing(ONIndex1M,I626,TRUE,_xll.ohTrigger(RecalcTrigger,Trigger1M)),NA())</f>
        <v>4.718817696295341E-3</v>
      </c>
      <c r="O626" s="44">
        <f>IFERROR(_xll.qlIndexFixing(ONIndex3M,I626,TRUE,_xll.ohTrigger(RecalcTrigger,Trigger3M)),NA())</f>
        <v>5.7484615678693451E-3</v>
      </c>
      <c r="P626" s="44">
        <f>IFERROR(_xll.qlIndexFixing(ONIndex6M,I626,TRUE,_xll.ohTrigger(RecalcTrigger,Trigger6M)),NA())</f>
        <v>6.820893391170646E-3</v>
      </c>
      <c r="Q626" s="146">
        <f>IFERROR(_xll.qlIndexFixing(ONIndex1Y,I626,TRUE,_xll.ohTrigger(RecalcTrigger,Trigger1Y)),NA())</f>
        <v>8.3152698995758723E-3</v>
      </c>
    </row>
    <row r="627" spans="2:17" x14ac:dyDescent="0.2">
      <c r="B627" s="39" t="s">
        <v>42</v>
      </c>
      <c r="D627" s="42">
        <f>_xll.qlCalendarAdvance(Calendar,$D626,B627,"f",FALSE)</f>
        <v>44047</v>
      </c>
      <c r="E627" s="140">
        <f>_xll.qlInterestRateIndexValueDate(IndexON,D627)</f>
        <v>44047</v>
      </c>
      <c r="F627" s="156">
        <f>IFERROR(_xll.qlIndexFixing(IndexON,D627,TRUE,_xll.ohTrigger(RecalcTrigger,TriggerON)),NA())</f>
        <v>3.314186502996197E-3</v>
      </c>
      <c r="H627" s="42">
        <f>_xll.qlCalendarAdvance(Calendar,$H626,B627,"f",FALSE)</f>
        <v>44047</v>
      </c>
      <c r="I627" s="140">
        <f>_xll.qlInterestRateIndexValueDate(Index1M,$H627)</f>
        <v>44047</v>
      </c>
      <c r="J627" s="145">
        <f>IFERROR(_xll.qlIndexFixing(Index1M,$H627,TRUE,_xll.ohTrigger(RecalcTrigger,Trigger1M)),NA())</f>
        <v>4.8098361436877566E-3</v>
      </c>
      <c r="K627" s="44">
        <f>IFERROR(_xll.qlIndexFixing(Index3M,H627,TRUE,_xll.ohTrigger(RecalcTrigger,Trigger3M)),NA())</f>
        <v>5.977250034995117E-3</v>
      </c>
      <c r="L627" s="44">
        <f>IFERROR(_xll.qlIndexFixing(Index6M,$H627,TRUE,_xll.ohTrigger(RecalcTrigger,Trigger6M)),NA())</f>
        <v>7.2273593185484056E-3</v>
      </c>
      <c r="M627" s="146">
        <f>IFERROR(_xll.qlIndexFixing(Index1Y,$H627,TRUE,_xll.ohTrigger(RecalcTrigger,Trigger1Y)),NA())</f>
        <v>8.9971497682417301E-3</v>
      </c>
      <c r="N627" s="145">
        <f>IFERROR(_xll.qlIndexFixing(ONIndex1M,I627,TRUE,_xll.ohTrigger(RecalcTrigger,Trigger1M)),NA())</f>
        <v>4.7471346784910828E-3</v>
      </c>
      <c r="O627" s="44">
        <f>IFERROR(_xll.qlIndexFixing(ONIndex3M,I627,TRUE,_xll.ohTrigger(RecalcTrigger,Trigger3M)),NA())</f>
        <v>5.7775000478033078E-3</v>
      </c>
      <c r="P627" s="44">
        <f>IFERROR(_xll.qlIndexFixing(ONIndex6M,I627,TRUE,_xll.ohTrigger(RecalcTrigger,Trigger6M)),NA())</f>
        <v>6.8458243916980077E-3</v>
      </c>
      <c r="Q627" s="146">
        <f>IFERROR(_xll.qlIndexFixing(ONIndex1Y,I627,TRUE,_xll.ohTrigger(RecalcTrigger,Trigger1Y)),NA())</f>
        <v>8.3279820621284806E-3</v>
      </c>
    </row>
    <row r="628" spans="2:17" x14ac:dyDescent="0.2">
      <c r="B628" s="39" t="s">
        <v>42</v>
      </c>
      <c r="D628" s="42">
        <f>_xll.qlCalendarAdvance(Calendar,$D627,B628,"f",FALSE)</f>
        <v>44054</v>
      </c>
      <c r="E628" s="140">
        <f>_xll.qlInterestRateIndexValueDate(IndexON,D628)</f>
        <v>44054</v>
      </c>
      <c r="F628" s="156">
        <f>IFERROR(_xll.qlIndexFixing(IndexON,D628,TRUE,_xll.ohTrigger(RecalcTrigger,TriggerON)),NA())</f>
        <v>3.3414542277032666E-3</v>
      </c>
      <c r="H628" s="42">
        <f>_xll.qlCalendarAdvance(Calendar,$H627,B628,"f",FALSE)</f>
        <v>44054</v>
      </c>
      <c r="I628" s="140">
        <f>_xll.qlInterestRateIndexValueDate(Index1M,$H628)</f>
        <v>44054</v>
      </c>
      <c r="J628" s="145">
        <f>IFERROR(_xll.qlIndexFixing(Index1M,$H628,TRUE,_xll.ohTrigger(RecalcTrigger,Trigger1M)),NA())</f>
        <v>4.8389697857959884E-3</v>
      </c>
      <c r="K628" s="44">
        <f>IFERROR(_xll.qlIndexFixing(Index3M,H628,TRUE,_xll.ohTrigger(RecalcTrigger,Trigger3M)),NA())</f>
        <v>6.0078903684620249E-3</v>
      </c>
      <c r="L628" s="44">
        <f>IFERROR(_xll.qlIndexFixing(Index6M,$H628,TRUE,_xll.ohTrigger(RecalcTrigger,Trigger6M)),NA())</f>
        <v>7.2573616325911612E-3</v>
      </c>
      <c r="M628" s="146">
        <f>IFERROR(_xll.qlIndexFixing(Index1Y,$H628,TRUE,_xll.ohTrigger(RecalcTrigger,Trigger1Y)),NA())</f>
        <v>9.0273388752688533E-3</v>
      </c>
      <c r="N628" s="145">
        <f>IFERROR(_xll.qlIndexFixing(ONIndex1M,I628,TRUE,_xll.ohTrigger(RecalcTrigger,Trigger1M)),NA())</f>
        <v>4.7757078327437252E-3</v>
      </c>
      <c r="O628" s="44">
        <f>IFERROR(_xll.qlIndexFixing(ONIndex3M,I628,TRUE,_xll.ohTrigger(RecalcTrigger,Trigger3M)),NA())</f>
        <v>5.8067460134292315E-3</v>
      </c>
      <c r="P628" s="44">
        <f>IFERROR(_xll.qlIndexFixing(ONIndex6M,I628,TRUE,_xll.ohTrigger(RecalcTrigger,Trigger6M)),NA())</f>
        <v>6.8711080756522769E-3</v>
      </c>
      <c r="Q628" s="146">
        <f>IFERROR(_xll.qlIndexFixing(ONIndex1Y,I628,TRUE,_xll.ohTrigger(RecalcTrigger,Trigger1Y)),NA())</f>
        <v>8.341337609446553E-3</v>
      </c>
    </row>
    <row r="629" spans="2:17" x14ac:dyDescent="0.2">
      <c r="B629" s="39" t="s">
        <v>42</v>
      </c>
      <c r="D629" s="42">
        <f>_xll.qlCalendarAdvance(Calendar,$D628,B629,"f",FALSE)</f>
        <v>44061</v>
      </c>
      <c r="E629" s="140">
        <f>_xll.qlInterestRateIndexValueDate(IndexON,D629)</f>
        <v>44061</v>
      </c>
      <c r="F629" s="156">
        <f>IFERROR(_xll.qlIndexFixing(IndexON,D629,TRUE,_xll.ohTrigger(RecalcTrigger,TriggerON)),NA())</f>
        <v>3.369035588225433E-3</v>
      </c>
      <c r="H629" s="42">
        <f>_xll.qlCalendarAdvance(Calendar,$H628,B629,"f",FALSE)</f>
        <v>44061</v>
      </c>
      <c r="I629" s="140">
        <f>_xll.qlInterestRateIndexValueDate(Index1M,$H629)</f>
        <v>44061</v>
      </c>
      <c r="J629" s="145">
        <f>IFERROR(_xll.qlIndexFixing(Index1M,$H629,TRUE,_xll.ohTrigger(RecalcTrigger,Trigger1M)),NA())</f>
        <v>4.8683597723544044E-3</v>
      </c>
      <c r="K629" s="44">
        <f>IFERROR(_xll.qlIndexFixing(Index3M,H629,TRUE,_xll.ohTrigger(RecalcTrigger,Trigger3M)),NA())</f>
        <v>6.0387387341353464E-3</v>
      </c>
      <c r="L629" s="44">
        <f>IFERROR(_xll.qlIndexFixing(Index6M,$H629,TRUE,_xll.ohTrigger(RecalcTrigger,Trigger6M)),NA())</f>
        <v>7.2877183694492337E-3</v>
      </c>
      <c r="M629" s="146">
        <f>IFERROR(_xll.qlIndexFixing(Index1Y,$H629,TRUE,_xll.ohTrigger(RecalcTrigger,Trigger1Y)),NA())</f>
        <v>9.0581022606457395E-3</v>
      </c>
      <c r="N629" s="145">
        <f>IFERROR(_xll.qlIndexFixing(ONIndex1M,I629,TRUE,_xll.ohTrigger(RecalcTrigger,Trigger1M)),NA())</f>
        <v>4.8045371590532682E-3</v>
      </c>
      <c r="O629" s="44">
        <f>IFERROR(_xll.qlIndexFixing(ONIndex3M,I629,TRUE,_xll.ohTrigger(RecalcTrigger,Trigger3M)),NA())</f>
        <v>5.8361994648281623E-3</v>
      </c>
      <c r="P629" s="44">
        <f>IFERROR(_xll.qlIndexFixing(ONIndex6M,I629,TRUE,_xll.ohTrigger(RecalcTrigger,Trigger6M)),NA())</f>
        <v>6.8967444430334535E-3</v>
      </c>
      <c r="Q629" s="146">
        <f>IFERROR(_xll.qlIndexFixing(ONIndex1Y,I629,TRUE,_xll.ohTrigger(RecalcTrigger,Trigger1Y)),NA())</f>
        <v>8.3553365416111358E-3</v>
      </c>
    </row>
    <row r="630" spans="2:17" x14ac:dyDescent="0.2">
      <c r="B630" s="39" t="s">
        <v>42</v>
      </c>
      <c r="D630" s="42">
        <f>_xll.qlCalendarAdvance(Calendar,$D629,B630,"f",FALSE)</f>
        <v>44068</v>
      </c>
      <c r="E630" s="140">
        <f>_xll.qlInterestRateIndexValueDate(IndexON,D630)</f>
        <v>44068</v>
      </c>
      <c r="F630" s="156">
        <f>IFERROR(_xll.qlIndexFixing(IndexON,D630,TRUE,_xll.ohTrigger(RecalcTrigger,TriggerON)),NA())</f>
        <v>3.3969305845626963E-3</v>
      </c>
      <c r="H630" s="42">
        <f>_xll.qlCalendarAdvance(Calendar,$H629,B630,"f",FALSE)</f>
        <v>44068</v>
      </c>
      <c r="I630" s="140">
        <f>_xll.qlInterestRateIndexValueDate(Index1M,$H630)</f>
        <v>44068</v>
      </c>
      <c r="J630" s="145">
        <f>IFERROR(_xll.qlIndexFixing(Index1M,$H630,TRUE,_xll.ohTrigger(RecalcTrigger,Trigger1M)),NA())</f>
        <v>4.8980061052819688E-3</v>
      </c>
      <c r="K630" s="44">
        <f>IFERROR(_xll.qlIndexFixing(Index3M,H630,TRUE,_xll.ohTrigger(RecalcTrigger,Trigger3M)),NA())</f>
        <v>6.0697951368567146E-3</v>
      </c>
      <c r="L630" s="44">
        <f>IFERROR(_xll.qlIndexFixing(Index6M,$H630,TRUE,_xll.ohTrigger(RecalcTrigger,Trigger6M)),NA())</f>
        <v>7.3184295453195469E-3</v>
      </c>
      <c r="M630" s="146">
        <f>IFERROR(_xll.qlIndexFixing(Index1Y,$H630,TRUE,_xll.ohTrigger(RecalcTrigger,Trigger1Y)),NA())</f>
        <v>9.0894256316842448E-3</v>
      </c>
      <c r="N630" s="145">
        <f>IFERROR(_xll.qlIndexFixing(ONIndex1M,I630,TRUE,_xll.ohTrigger(RecalcTrigger,Trigger1M)),NA())</f>
        <v>4.8336226575007579E-3</v>
      </c>
      <c r="O630" s="44">
        <f>IFERROR(_xll.qlIndexFixing(ONIndex3M,I630,TRUE,_xll.ohTrigger(RecalcTrigger,Trigger3M)),NA())</f>
        <v>5.865860402162193E-3</v>
      </c>
      <c r="P630" s="44">
        <f>IFERROR(_xll.qlIndexFixing(ONIndex6M,I630,TRUE,_xll.ohTrigger(RecalcTrigger,Trigger6M)),NA())</f>
        <v>6.92273349400363E-3</v>
      </c>
      <c r="Q630" s="146">
        <f>IFERROR(_xll.qlIndexFixing(ONIndex1Y,I630,TRUE,_xll.ohTrigger(RecalcTrigger,Trigger1Y)),NA())</f>
        <v>8.369978858622229E-3</v>
      </c>
    </row>
    <row r="631" spans="2:17" x14ac:dyDescent="0.2">
      <c r="B631" s="39" t="s">
        <v>42</v>
      </c>
      <c r="D631" s="42">
        <f>_xll.qlCalendarAdvance(Calendar,$D630,B631,"f",FALSE)</f>
        <v>44075</v>
      </c>
      <c r="E631" s="140">
        <f>_xll.qlInterestRateIndexValueDate(IndexON,D631)</f>
        <v>44075</v>
      </c>
      <c r="F631" s="156">
        <f>IFERROR(_xll.qlIndexFixing(IndexON,D631,TRUE,_xll.ohTrigger(RecalcTrigger,TriggerON)),NA())</f>
        <v>3.4251392167961026E-3</v>
      </c>
      <c r="H631" s="42">
        <f>_xll.qlCalendarAdvance(Calendar,$H630,B631,"f",FALSE)</f>
        <v>44075</v>
      </c>
      <c r="I631" s="140">
        <f>_xll.qlInterestRateIndexValueDate(Index1M,$H631)</f>
        <v>44075</v>
      </c>
      <c r="J631" s="145">
        <f>IFERROR(_xll.qlIndexFixing(Index1M,$H631,TRUE,_xll.ohTrigger(RecalcTrigger,Trigger1M)),NA())</f>
        <v>4.9257178539802533E-3</v>
      </c>
      <c r="K631" s="44">
        <f>IFERROR(_xll.qlIndexFixing(Index3M,H631,TRUE,_xll.ohTrigger(RecalcTrigger,Trigger3M)),NA())</f>
        <v>6.0987362453862907E-3</v>
      </c>
      <c r="L631" s="44">
        <f>IFERROR(_xll.qlIndexFixing(Index6M,$H631,TRUE,_xll.ohTrigger(RecalcTrigger,Trigger6M)),NA())</f>
        <v>7.3422575373900114E-3</v>
      </c>
      <c r="M631" s="146">
        <f>IFERROR(_xll.qlIndexFixing(Index1Y,$H631,TRUE,_xll.ohTrigger(RecalcTrigger,Trigger1Y)),NA())</f>
        <v>9.1212946948626694E-3</v>
      </c>
      <c r="N631" s="145">
        <f>IFERROR(_xll.qlIndexFixing(ONIndex1M,I631,TRUE,_xll.ohTrigger(RecalcTrigger,Trigger1M)),NA())</f>
        <v>4.8629643281672408E-3</v>
      </c>
      <c r="O631" s="44">
        <f>IFERROR(_xll.qlIndexFixing(ONIndex3M,I631,TRUE,_xll.ohTrigger(RecalcTrigger,Trigger3M)),NA())</f>
        <v>5.8957288252692308E-3</v>
      </c>
      <c r="P631" s="44">
        <f>IFERROR(_xll.qlIndexFixing(ONIndex6M,I631,TRUE,_xll.ohTrigger(RecalcTrigger,Trigger6M)),NA())</f>
        <v>6.9490752285628066E-3</v>
      </c>
      <c r="Q631" s="146">
        <f>IFERROR(_xll.qlIndexFixing(ONIndex1Y,I631,TRUE,_xll.ohTrigger(RecalcTrigger,Trigger1Y)),NA())</f>
        <v>8.3852645607229714E-3</v>
      </c>
    </row>
    <row r="632" spans="2:17" x14ac:dyDescent="0.2">
      <c r="B632" s="39" t="s">
        <v>42</v>
      </c>
      <c r="D632" s="42">
        <f>_xll.qlCalendarAdvance(Calendar,$D631,B632,"f",FALSE)</f>
        <v>44082</v>
      </c>
      <c r="E632" s="140">
        <f>_xll.qlInterestRateIndexValueDate(IndexON,D632)</f>
        <v>44082</v>
      </c>
      <c r="F632" s="156">
        <f>IFERROR(_xll.qlIndexFixing(IndexON,D632,TRUE,_xll.ohTrigger(RecalcTrigger,TriggerON)),NA())</f>
        <v>3.4536614850066982E-3</v>
      </c>
      <c r="H632" s="42">
        <f>_xll.qlCalendarAdvance(Calendar,$H631,B632,"f",FALSE)</f>
        <v>44082</v>
      </c>
      <c r="I632" s="140">
        <f>_xll.qlInterestRateIndexValueDate(Index1M,$H632)</f>
        <v>44082</v>
      </c>
      <c r="J632" s="145">
        <f>IFERROR(_xll.qlIndexFixing(Index1M,$H632,TRUE,_xll.ohTrigger(RecalcTrigger,Trigger1M)),NA())</f>
        <v>4.9558581667249841E-3</v>
      </c>
      <c r="K632" s="44">
        <f>IFERROR(_xll.qlIndexFixing(Index3M,H632,TRUE,_xll.ohTrigger(RecalcTrigger,Trigger3M)),NA())</f>
        <v>6.1301933493815635E-3</v>
      </c>
      <c r="L632" s="44">
        <f>IFERROR(_xll.qlIndexFixing(Index6M,$H632,TRUE,_xll.ohTrigger(RecalcTrigger,Trigger6M)),NA())</f>
        <v>7.3735997836982163E-3</v>
      </c>
      <c r="M632" s="146">
        <f>IFERROR(_xll.qlIndexFixing(Index1Y,$H632,TRUE,_xll.ohTrigger(RecalcTrigger,Trigger1Y)),NA())</f>
        <v>9.153695155749153E-3</v>
      </c>
      <c r="N632" s="145">
        <f>IFERROR(_xll.qlIndexFixing(ONIndex1M,I632,TRUE,_xll.ohTrigger(RecalcTrigger,Trigger1M)),NA())</f>
        <v>4.892562171133763E-3</v>
      </c>
      <c r="O632" s="44">
        <f>IFERROR(_xll.qlIndexFixing(ONIndex3M,I632,TRUE,_xll.ohTrigger(RecalcTrigger,Trigger3M)),NA())</f>
        <v>5.9258047343924147E-3</v>
      </c>
      <c r="P632" s="44">
        <f>IFERROR(_xll.qlIndexFixing(ONIndex6M,I632,TRUE,_xll.ohTrigger(RecalcTrigger,Trigger6M)),NA())</f>
        <v>6.9757696467920294E-3</v>
      </c>
      <c r="Q632" s="146">
        <f>IFERROR(_xll.qlIndexFixing(ONIndex1Y,I632,TRUE,_xll.ohTrigger(RecalcTrigger,Trigger1Y)),NA())</f>
        <v>8.4011936477512705E-3</v>
      </c>
    </row>
    <row r="633" spans="2:17" x14ac:dyDescent="0.2">
      <c r="B633" s="39" t="s">
        <v>42</v>
      </c>
      <c r="D633" s="42">
        <f>_xll.qlCalendarAdvance(Calendar,$D632,B633,"f",FALSE)</f>
        <v>44089</v>
      </c>
      <c r="E633" s="140">
        <f>_xll.qlInterestRateIndexValueDate(IndexON,D633)</f>
        <v>44089</v>
      </c>
      <c r="F633" s="156">
        <f>IFERROR(_xll.qlIndexFixing(IndexON,D633,TRUE,_xll.ohTrigger(RecalcTrigger,TriggerON)),NA())</f>
        <v>3.4824973891944833E-3</v>
      </c>
      <c r="H633" s="42">
        <f>_xll.qlCalendarAdvance(Calendar,$H632,B633,"f",FALSE)</f>
        <v>44089</v>
      </c>
      <c r="I633" s="140">
        <f>_xll.qlInterestRateIndexValueDate(Index1M,$H633)</f>
        <v>44089</v>
      </c>
      <c r="J633" s="145">
        <f>IFERROR(_xll.qlIndexFixing(Index1M,$H633,TRUE,_xll.ohTrigger(RecalcTrigger,Trigger1M)),NA())</f>
        <v>4.9862548255626971E-3</v>
      </c>
      <c r="K633" s="44">
        <f>IFERROR(_xll.qlIndexFixing(Index3M,H633,TRUE,_xll.ohTrigger(RecalcTrigger,Trigger3M)),NA())</f>
        <v>6.1618584985749132E-3</v>
      </c>
      <c r="L633" s="44">
        <f>IFERROR(_xll.qlIndexFixing(Index6M,$H633,TRUE,_xll.ohTrigger(RecalcTrigger,Trigger6M)),NA())</f>
        <v>7.4052964855030939E-3</v>
      </c>
      <c r="M633" s="146">
        <f>IFERROR(_xll.qlIndexFixing(Index1Y,$H633,TRUE,_xll.ohTrigger(RecalcTrigger,Trigger1Y)),NA())</f>
        <v>9.1866127189232927E-3</v>
      </c>
      <c r="N633" s="145">
        <f>IFERROR(_xll.qlIndexFixing(ONIndex1M,I633,TRUE,_xll.ohTrigger(RecalcTrigger,Trigger1M)),NA())</f>
        <v>4.9224161864003246E-3</v>
      </c>
      <c r="O633" s="44">
        <f>IFERROR(_xll.qlIndexFixing(ONIndex3M,I633,TRUE,_xll.ohTrigger(RecalcTrigger,Trigger3M)),NA())</f>
        <v>5.9560881295317447E-3</v>
      </c>
      <c r="P633" s="44">
        <f>IFERROR(_xll.qlIndexFixing(ONIndex6M,I633,TRUE,_xll.ohTrigger(RecalcTrigger,Trigger6M)),NA())</f>
        <v>7.0028167489344373E-3</v>
      </c>
      <c r="Q633" s="146">
        <f>IFERROR(_xll.qlIndexFixing(ONIndex1Y,I633,TRUE,_xll.ohTrigger(RecalcTrigger,Trigger1Y)),NA())</f>
        <v>8.4177661199502651E-3</v>
      </c>
    </row>
    <row r="634" spans="2:17" x14ac:dyDescent="0.2">
      <c r="B634" s="39" t="s">
        <v>42</v>
      </c>
      <c r="D634" s="42">
        <f>_xll.qlCalendarAdvance(Calendar,$D633,B634,"f",FALSE)</f>
        <v>44096</v>
      </c>
      <c r="E634" s="140">
        <f>_xll.qlInterestRateIndexValueDate(IndexON,D634)</f>
        <v>44096</v>
      </c>
      <c r="F634" s="156">
        <f>IFERROR(_xll.qlIndexFixing(IndexON,D634,TRUE,_xll.ohTrigger(RecalcTrigger,TriggerON)),NA())</f>
        <v>3.5116469295215502E-3</v>
      </c>
      <c r="H634" s="42">
        <f>_xll.qlCalendarAdvance(Calendar,$H633,B634,"f",FALSE)</f>
        <v>44096</v>
      </c>
      <c r="I634" s="140">
        <f>_xll.qlInterestRateIndexValueDate(Index1M,$H634)</f>
        <v>44096</v>
      </c>
      <c r="J634" s="145">
        <f>IFERROR(_xll.qlIndexFixing(Index1M,$H634,TRUE,_xll.ohTrigger(RecalcTrigger,Trigger1M)),NA())</f>
        <v>5.0169078324141898E-3</v>
      </c>
      <c r="K634" s="44">
        <f>IFERROR(_xll.qlIndexFixing(Index3M,H634,TRUE,_xll.ohTrigger(RecalcTrigger,Trigger3M)),NA())</f>
        <v>6.193731697881664E-3</v>
      </c>
      <c r="L634" s="44">
        <f>IFERROR(_xll.qlIndexFixing(Index6M,$H634,TRUE,_xll.ohTrigger(RecalcTrigger,Trigger6M)),NA())</f>
        <v>7.4373476594419684E-3</v>
      </c>
      <c r="M634" s="146">
        <f>IFERROR(_xll.qlIndexFixing(Index1Y,$H634,TRUE,_xll.ohTrigger(RecalcTrigger,Trigger1Y)),NA())</f>
        <v>9.2200330879035342E-3</v>
      </c>
      <c r="N634" s="145">
        <f>IFERROR(_xll.qlIndexFixing(ONIndex1M,I634,TRUE,_xll.ohTrigger(RecalcTrigger,Trigger1M)),NA())</f>
        <v>4.9525263740479719E-3</v>
      </c>
      <c r="O634" s="44">
        <f>IFERROR(_xll.qlIndexFixing(ONIndex3M,I634,TRUE,_xll.ohTrigger(RecalcTrigger,Trigger3M)),NA())</f>
        <v>5.9865790106872208E-3</v>
      </c>
      <c r="P634" s="44">
        <f>IFERROR(_xll.qlIndexFixing(ONIndex6M,I634,TRUE,_xll.ohTrigger(RecalcTrigger,Trigger6M)),NA())</f>
        <v>7.0302165348279377E-3</v>
      </c>
      <c r="Q634" s="146">
        <f>IFERROR(_xll.qlIndexFixing(ONIndex1Y,I634,TRUE,_xll.ohTrigger(RecalcTrigger,Trigger1Y)),NA())</f>
        <v>8.4349819774010015E-3</v>
      </c>
    </row>
    <row r="635" spans="2:17" x14ac:dyDescent="0.2">
      <c r="B635" s="39" t="s">
        <v>42</v>
      </c>
      <c r="D635" s="42">
        <f>_xll.qlCalendarAdvance(Calendar,$D634,B635,"f",FALSE)</f>
        <v>44103</v>
      </c>
      <c r="E635" s="140">
        <f>_xll.qlInterestRateIndexValueDate(IndexON,D635)</f>
        <v>44103</v>
      </c>
      <c r="F635" s="156">
        <f>IFERROR(_xll.qlIndexFixing(IndexON,D635,TRUE,_xll.ohTrigger(RecalcTrigger,TriggerON)),NA())</f>
        <v>3.5411101060689454E-3</v>
      </c>
      <c r="H635" s="42">
        <f>_xll.qlCalendarAdvance(Calendar,$H634,B635,"f",FALSE)</f>
        <v>44103</v>
      </c>
      <c r="I635" s="140">
        <f>_xll.qlInterestRateIndexValueDate(Index1M,$H635)</f>
        <v>44103</v>
      </c>
      <c r="J635" s="145">
        <f>IFERROR(_xll.qlIndexFixing(Index1M,$H635,TRUE,_xll.ohTrigger(RecalcTrigger,Trigger1M)),NA())</f>
        <v>5.0478171892191694E-3</v>
      </c>
      <c r="K635" s="44">
        <f>IFERROR(_xll.qlIndexFixing(Index3M,H635,TRUE,_xll.ohTrigger(RecalcTrigger,Trigger3M)),NA())</f>
        <v>6.2258129522483113E-3</v>
      </c>
      <c r="L635" s="44">
        <f>IFERROR(_xll.qlIndexFixing(Index6M,$H635,TRUE,_xll.ohTrigger(RecalcTrigger,Trigger6M)),NA())</f>
        <v>7.4697533223388821E-3</v>
      </c>
      <c r="M635" s="146">
        <f>IFERROR(_xll.qlIndexFixing(Index1Y,$H635,TRUE,_xll.ohTrigger(RecalcTrigger,Trigger1Y)),NA())</f>
        <v>9.2539419650730093E-3</v>
      </c>
      <c r="N635" s="145">
        <f>IFERROR(_xll.qlIndexFixing(ONIndex1M,I635,TRUE,_xll.ohTrigger(RecalcTrigger,Trigger1M)),NA())</f>
        <v>4.9828927341577511E-3</v>
      </c>
      <c r="O635" s="44">
        <f>IFERROR(_xll.qlIndexFixing(ONIndex3M,I635,TRUE,_xll.ohTrigger(RecalcTrigger,Trigger3M)),NA())</f>
        <v>6.0172773778588429E-3</v>
      </c>
      <c r="P635" s="44">
        <f>IFERROR(_xll.qlIndexFixing(ONIndex6M,I635,TRUE,_xll.ohTrigger(RecalcTrigger,Trigger6M)),NA())</f>
        <v>7.0579690047156696E-3</v>
      </c>
      <c r="Q635" s="146">
        <f>IFERROR(_xll.qlIndexFixing(ONIndex1Y,I635,TRUE,_xll.ohTrigger(RecalcTrigger,Trigger1Y)),NA())</f>
        <v>8.452841220184526E-3</v>
      </c>
    </row>
    <row r="636" spans="2:17" x14ac:dyDescent="0.2">
      <c r="B636" s="39" t="s">
        <v>42</v>
      </c>
      <c r="D636" s="42">
        <f>_xll.qlCalendarAdvance(Calendar,$D635,B636,"f",FALSE)</f>
        <v>44110</v>
      </c>
      <c r="E636" s="140">
        <f>_xll.qlInterestRateIndexValueDate(IndexON,D636)</f>
        <v>44110</v>
      </c>
      <c r="F636" s="156">
        <f>IFERROR(_xll.qlIndexFixing(IndexON,D636,TRUE,_xll.ohTrigger(RecalcTrigger,TriggerON)),NA())</f>
        <v>3.5708869188366688E-3</v>
      </c>
      <c r="H636" s="42">
        <f>_xll.qlCalendarAdvance(Calendar,$H635,B636,"f",FALSE)</f>
        <v>44110</v>
      </c>
      <c r="I636" s="140">
        <f>_xll.qlInterestRateIndexValueDate(Index1M,$H636)</f>
        <v>44110</v>
      </c>
      <c r="J636" s="145">
        <f>IFERROR(_xll.qlIndexFixing(Index1M,$H636,TRUE,_xll.ohTrigger(RecalcTrigger,Trigger1M)),NA())</f>
        <v>5.081267486132246E-3</v>
      </c>
      <c r="K636" s="44">
        <f>IFERROR(_xll.qlIndexFixing(Index3M,H636,TRUE,_xll.ohTrigger(RecalcTrigger,Trigger3M)),NA())</f>
        <v>6.2605026064535187E-3</v>
      </c>
      <c r="L636" s="44">
        <f>IFERROR(_xll.qlIndexFixing(Index6M,$H636,TRUE,_xll.ohTrigger(RecalcTrigger,Trigger6M)),NA())</f>
        <v>7.5050533976450551E-3</v>
      </c>
      <c r="M636" s="146">
        <f>IFERROR(_xll.qlIndexFixing(Index1Y,$H636,TRUE,_xll.ohTrigger(RecalcTrigger,Trigger1Y)),NA())</f>
        <v>9.288325051611146E-3</v>
      </c>
      <c r="N636" s="145">
        <f>IFERROR(_xll.qlIndexFixing(ONIndex1M,I636,TRUE,_xll.ohTrigger(RecalcTrigger,Trigger1M)),NA())</f>
        <v>5.0135152668107086E-3</v>
      </c>
      <c r="O636" s="44">
        <f>IFERROR(_xll.qlIndexFixing(ONIndex3M,I636,TRUE,_xll.ohTrigger(RecalcTrigger,Trigger3M)),NA())</f>
        <v>6.0481832312897499E-3</v>
      </c>
      <c r="P636" s="44">
        <f>IFERROR(_xll.qlIndexFixing(ONIndex6M,I636,TRUE,_xll.ohTrigger(RecalcTrigger,Trigger6M)),NA())</f>
        <v>7.0860741585976328E-3</v>
      </c>
      <c r="Q636" s="146">
        <f>IFERROR(_xll.qlIndexFixing(ONIndex1Y,I636,TRUE,_xll.ohTrigger(RecalcTrigger,Trigger1Y)),NA())</f>
        <v>8.4713438483818848E-3</v>
      </c>
    </row>
    <row r="637" spans="2:17" x14ac:dyDescent="0.2">
      <c r="B637" s="39" t="s">
        <v>42</v>
      </c>
      <c r="D637" s="42">
        <f>_xll.qlCalendarAdvance(Calendar,$D636,B637,"f",FALSE)</f>
        <v>44117</v>
      </c>
      <c r="E637" s="140">
        <f>_xll.qlInterestRateIndexValueDate(IndexON,D637)</f>
        <v>44117</v>
      </c>
      <c r="F637" s="156">
        <f>IFERROR(_xll.qlIndexFixing(IndexON,D637,TRUE,_xll.ohTrigger(RecalcTrigger,TriggerON)),NA())</f>
        <v>3.6009773679868129E-3</v>
      </c>
      <c r="H637" s="42">
        <f>_xll.qlCalendarAdvance(Calendar,$H636,B637,"f",FALSE)</f>
        <v>44117</v>
      </c>
      <c r="I637" s="140">
        <f>_xll.qlInterestRateIndexValueDate(Index1M,$H637)</f>
        <v>44117</v>
      </c>
      <c r="J637" s="145">
        <f>IFERROR(_xll.qlIndexFixing(Index1M,$H637,TRUE,_xll.ohTrigger(RecalcTrigger,Trigger1M)),NA())</f>
        <v>5.1127082987657878E-3</v>
      </c>
      <c r="K637" s="44">
        <f>IFERROR(_xll.qlIndexFixing(Index3M,H637,TRUE,_xll.ohTrigger(RecalcTrigger,Trigger3M)),NA())</f>
        <v>6.2930154068246251E-3</v>
      </c>
      <c r="L637" s="44">
        <f>IFERROR(_xll.qlIndexFixing(Index6M,$H637,TRUE,_xll.ohTrigger(RecalcTrigger,Trigger6M)),NA())</f>
        <v>7.5381940968629029E-3</v>
      </c>
      <c r="M637" s="146">
        <f>IFERROR(_xll.qlIndexFixing(Index1Y,$H637,TRUE,_xll.ohTrigger(RecalcTrigger,Trigger1Y)),NA())</f>
        <v>9.3231680474232803E-3</v>
      </c>
      <c r="N637" s="145">
        <f>IFERROR(_xll.qlIndexFixing(ONIndex1M,I637,TRUE,_xll.ohTrigger(RecalcTrigger,Trigger1M)),NA())</f>
        <v>5.0443939720878905E-3</v>
      </c>
      <c r="O637" s="44">
        <f>IFERROR(_xll.qlIndexFixing(ONIndex3M,I637,TRUE,_xll.ohTrigger(RecalcTrigger,Trigger3M)),NA())</f>
        <v>6.0792965708178492E-3</v>
      </c>
      <c r="P637" s="44">
        <f>IFERROR(_xll.qlIndexFixing(ONIndex6M,I637,TRUE,_xll.ohTrigger(RecalcTrigger,Trigger6M)),NA())</f>
        <v>7.1145319965548737E-3</v>
      </c>
      <c r="Q637" s="146">
        <f>IFERROR(_xll.qlIndexFixing(ONIndex1Y,I637,TRUE,_xll.ohTrigger(RecalcTrigger,Trigger1Y)),NA())</f>
        <v>8.4904898620741243E-3</v>
      </c>
    </row>
    <row r="638" spans="2:17" x14ac:dyDescent="0.2">
      <c r="B638" s="39" t="s">
        <v>42</v>
      </c>
      <c r="D638" s="42">
        <f>_xll.qlCalendarAdvance(Calendar,$D637,B638,"f",FALSE)</f>
        <v>44124</v>
      </c>
      <c r="E638" s="140">
        <f>_xll.qlInterestRateIndexValueDate(IndexON,D638)</f>
        <v>44124</v>
      </c>
      <c r="F638" s="156">
        <f>IFERROR(_xll.qlIndexFixing(IndexON,D638,TRUE,_xll.ohTrigger(RecalcTrigger,TriggerON)),NA())</f>
        <v>3.6313814536004241E-3</v>
      </c>
      <c r="H638" s="42">
        <f>_xll.qlCalendarAdvance(Calendar,$H637,B638,"f",FALSE)</f>
        <v>44124</v>
      </c>
      <c r="I638" s="140">
        <f>_xll.qlInterestRateIndexValueDate(Index1M,$H638)</f>
        <v>44124</v>
      </c>
      <c r="J638" s="145">
        <f>IFERROR(_xll.qlIndexFixing(Index1M,$H638,TRUE,_xll.ohTrigger(RecalcTrigger,Trigger1M)),NA())</f>
        <v>5.1444054737189108E-3</v>
      </c>
      <c r="K638" s="44">
        <f>IFERROR(_xll.qlIndexFixing(Index3M,H638,TRUE,_xll.ohTrigger(RecalcTrigger,Trigger3M)),NA())</f>
        <v>6.3257362841537866E-3</v>
      </c>
      <c r="L638" s="44">
        <f>IFERROR(_xll.qlIndexFixing(Index6M,$H638,TRUE,_xll.ohTrigger(RecalcTrigger,Trigger6M)),NA())</f>
        <v>7.5716893482358398E-3</v>
      </c>
      <c r="M638" s="146">
        <f>IFERROR(_xll.qlIndexFixing(Index1Y,$H638,TRUE,_xll.ohTrigger(RecalcTrigger,Trigger1Y)),NA())</f>
        <v>9.3584566510760414E-3</v>
      </c>
      <c r="N638" s="145">
        <f>IFERROR(_xll.qlIndexFixing(ONIndex1M,I638,TRUE,_xll.ohTrigger(RecalcTrigger,Trigger1M)),NA())</f>
        <v>5.075528849989297E-3</v>
      </c>
      <c r="O638" s="44">
        <f>IFERROR(_xll.qlIndexFixing(ONIndex3M,I638,TRUE,_xll.ohTrigger(RecalcTrigger,Trigger3M)),NA())</f>
        <v>6.1106173966862798E-3</v>
      </c>
      <c r="P638" s="44">
        <f>IFERROR(_xll.qlIndexFixing(ONIndex6M,I638,TRUE,_xll.ohTrigger(RecalcTrigger,Trigger6M)),NA())</f>
        <v>7.1433425188305311E-3</v>
      </c>
      <c r="Q638" s="146">
        <f>IFERROR(_xll.qlIndexFixing(ONIndex1Y,I638,TRUE,_xll.ohTrigger(RecalcTrigger,Trigger1Y)),NA())</f>
        <v>8.5102792612612443E-3</v>
      </c>
    </row>
    <row r="639" spans="2:17" x14ac:dyDescent="0.2">
      <c r="B639" s="39" t="s">
        <v>42</v>
      </c>
      <c r="D639" s="42">
        <f>_xll.qlCalendarAdvance(Calendar,$D638,B639,"f",FALSE)</f>
        <v>44131</v>
      </c>
      <c r="E639" s="140">
        <f>_xll.qlInterestRateIndexValueDate(IndexON,D639)</f>
        <v>44131</v>
      </c>
      <c r="F639" s="156">
        <f>IFERROR(_xll.qlIndexFixing(IndexON,D639,TRUE,_xll.ohTrigger(RecalcTrigger,TriggerON)),NA())</f>
        <v>3.6620991756775023E-3</v>
      </c>
      <c r="H639" s="42">
        <f>_xll.qlCalendarAdvance(Calendar,$H638,B639,"f",FALSE)</f>
        <v>44131</v>
      </c>
      <c r="I639" s="140">
        <f>_xll.qlInterestRateIndexValueDate(Index1M,$H639)</f>
        <v>44131</v>
      </c>
      <c r="J639" s="145">
        <f>IFERROR(_xll.qlIndexFixing(Index1M,$H639,TRUE,_xll.ohTrigger(RecalcTrigger,Trigger1M)),NA())</f>
        <v>5.1763590130569871E-3</v>
      </c>
      <c r="K639" s="44">
        <f>IFERROR(_xll.qlIndexFixing(Index3M,H639,TRUE,_xll.ohTrigger(RecalcTrigger,Trigger3M)),NA())</f>
        <v>6.358665243577752E-3</v>
      </c>
      <c r="L639" s="44">
        <f>IFERROR(_xll.qlIndexFixing(Index6M,$H639,TRUE,_xll.ohTrigger(RecalcTrigger,Trigger6M)),NA())</f>
        <v>7.6055391694435336E-3</v>
      </c>
      <c r="M639" s="146">
        <f>IFERROR(_xll.qlIndexFixing(Index1Y,$H639,TRUE,_xll.ohTrigger(RecalcTrigger,Trigger1Y)),NA())</f>
        <v>9.3941765597329585E-3</v>
      </c>
      <c r="N639" s="145">
        <f>IFERROR(_xll.qlIndexFixing(ONIndex1M,I639,TRUE,_xll.ohTrigger(RecalcTrigger,Trigger1M)),NA())</f>
        <v>5.1069199005149279E-3</v>
      </c>
      <c r="O639" s="44">
        <f>IFERROR(_xll.qlIndexFixing(ONIndex3M,I639,TRUE,_xll.ohTrigger(RecalcTrigger,Trigger3M)),NA())</f>
        <v>6.1421457088139952E-3</v>
      </c>
      <c r="P639" s="44">
        <f>IFERROR(_xll.qlIndexFixing(ONIndex6M,I639,TRUE,_xll.ohTrigger(RecalcTrigger,Trigger6M)),NA())</f>
        <v>7.1725057251814661E-3</v>
      </c>
      <c r="Q639" s="146">
        <f>IFERROR(_xll.qlIndexFixing(ONIndex1Y,I639,TRUE,_xll.ohTrigger(RecalcTrigger,Trigger1Y)),NA())</f>
        <v>8.5307120463484765E-3</v>
      </c>
    </row>
    <row r="640" spans="2:17" x14ac:dyDescent="0.2">
      <c r="B640" s="39" t="s">
        <v>42</v>
      </c>
      <c r="D640" s="42">
        <f>_xll.qlCalendarAdvance(Calendar,$D639,B640,"f",FALSE)</f>
        <v>44138</v>
      </c>
      <c r="E640" s="140">
        <f>_xll.qlInterestRateIndexValueDate(IndexON,D640)</f>
        <v>44138</v>
      </c>
      <c r="F640" s="156">
        <f>IFERROR(_xll.qlIndexFixing(IndexON,D640,TRUE,_xll.ohTrigger(RecalcTrigger,TriggerON)),NA())</f>
        <v>3.6931305342990939E-3</v>
      </c>
      <c r="H640" s="42">
        <f>_xll.qlCalendarAdvance(Calendar,$H639,B640,"f",FALSE)</f>
        <v>44138</v>
      </c>
      <c r="I640" s="140">
        <f>_xll.qlInterestRateIndexValueDate(Index1M,$H640)</f>
        <v>44138</v>
      </c>
      <c r="J640" s="145">
        <f>IFERROR(_xll.qlIndexFixing(Index1M,$H640,TRUE,_xll.ohTrigger(RecalcTrigger,Trigger1M)),NA())</f>
        <v>5.2062092914059912E-3</v>
      </c>
      <c r="K640" s="44">
        <f>IFERROR(_xll.qlIndexFixing(Index3M,H640,TRUE,_xll.ohTrigger(RecalcTrigger,Trigger3M)),NA())</f>
        <v>6.3918022902632208E-3</v>
      </c>
      <c r="L640" s="44">
        <f>IFERROR(_xll.qlIndexFixing(Index6M,$H640,TRUE,_xll.ohTrigger(RecalcTrigger,Trigger6M)),NA())</f>
        <v>7.6397435783531267E-3</v>
      </c>
      <c r="M640" s="146">
        <f>IFERROR(_xll.qlIndexFixing(Index1Y,$H640,TRUE,_xll.ohTrigger(RecalcTrigger,Trigger1Y)),NA())</f>
        <v>9.4303134690905122E-3</v>
      </c>
      <c r="N640" s="145">
        <f>IFERROR(_xll.qlIndexFixing(ONIndex1M,I640,TRUE,_xll.ohTrigger(RecalcTrigger,Trigger1M)),NA())</f>
        <v>5.1385671239889685E-3</v>
      </c>
      <c r="O640" s="44">
        <f>IFERROR(_xll.qlIndexFixing(ONIndex3M,I640,TRUE,_xll.ohTrigger(RecalcTrigger,Trigger3M)),NA())</f>
        <v>6.1738815073630882E-3</v>
      </c>
      <c r="P640" s="44">
        <f>IFERROR(_xll.qlIndexFixing(ONIndex6M,I640,TRUE,_xll.ohTrigger(RecalcTrigger,Trigger6M)),NA())</f>
        <v>7.2020216160129102E-3</v>
      </c>
      <c r="Q640" s="146">
        <f>IFERROR(_xll.qlIndexFixing(ONIndex1Y,I640,TRUE,_xll.ohTrigger(RecalcTrigger,Trigger1Y)),NA())</f>
        <v>8.5517882171737281E-3</v>
      </c>
    </row>
    <row r="641" spans="2:17" x14ac:dyDescent="0.2">
      <c r="B641" s="39" t="s">
        <v>42</v>
      </c>
      <c r="D641" s="42">
        <f>_xll.qlCalendarAdvance(Calendar,$D640,B641,"f",FALSE)</f>
        <v>44145</v>
      </c>
      <c r="E641" s="140">
        <f>_xll.qlInterestRateIndexValueDate(IndexON,D641)</f>
        <v>44145</v>
      </c>
      <c r="F641" s="156">
        <f>IFERROR(_xll.qlIndexFixing(IndexON,D641,TRUE,_xll.ohTrigger(RecalcTrigger,TriggerON)),NA())</f>
        <v>3.7244755295462451E-3</v>
      </c>
      <c r="H641" s="42">
        <f>_xll.qlCalendarAdvance(Calendar,$H640,B641,"f",FALSE)</f>
        <v>44145</v>
      </c>
      <c r="I641" s="140">
        <f>_xll.qlInterestRateIndexValueDate(Index1M,$H641)</f>
        <v>44145</v>
      </c>
      <c r="J641" s="145">
        <f>IFERROR(_xll.qlIndexFixing(Index1M,$H641,TRUE,_xll.ohTrigger(RecalcTrigger,Trigger1M)),NA())</f>
        <v>5.2386567894870213E-3</v>
      </c>
      <c r="K641" s="44">
        <f>IFERROR(_xll.qlIndexFixing(Index3M,H641,TRUE,_xll.ohTrigger(RecalcTrigger,Trigger3M)),NA())</f>
        <v>6.4251474294121317E-3</v>
      </c>
      <c r="L641" s="44">
        <f>IFERROR(_xll.qlIndexFixing(Index6M,$H641,TRUE,_xll.ohTrigger(RecalcTrigger,Trigger6M)),NA())</f>
        <v>7.6716325334649027E-3</v>
      </c>
      <c r="M641" s="146">
        <f>IFERROR(_xll.qlIndexFixing(Index1Y,$H641,TRUE,_xll.ohTrigger(RecalcTrigger,Trigger1Y)),NA())</f>
        <v>9.4668530733204026E-3</v>
      </c>
      <c r="N641" s="145">
        <f>IFERROR(_xll.qlIndexFixing(ONIndex1M,I641,TRUE,_xll.ohTrigger(RecalcTrigger,Trigger1M)),NA())</f>
        <v>5.1704705201682799E-3</v>
      </c>
      <c r="O641" s="44">
        <f>IFERROR(_xll.qlIndexFixing(ONIndex3M,I641,TRUE,_xll.ohTrigger(RecalcTrigger,Trigger3M)),NA())</f>
        <v>6.2058247922525123E-3</v>
      </c>
      <c r="P641" s="44">
        <f>IFERROR(_xll.qlIndexFixing(ONIndex6M,I641,TRUE,_xll.ohTrigger(RecalcTrigger,Trigger6M)),NA())</f>
        <v>7.2318901912438172E-3</v>
      </c>
      <c r="Q641" s="146">
        <f>IFERROR(_xll.qlIndexFixing(ONIndex1Y,I641,TRUE,_xll.ohTrigger(RecalcTrigger,Trigger1Y)),NA())</f>
        <v>8.573507773980138E-3</v>
      </c>
    </row>
    <row r="642" spans="2:17" x14ac:dyDescent="0.2">
      <c r="B642" s="39" t="s">
        <v>42</v>
      </c>
      <c r="D642" s="42">
        <f>_xll.qlCalendarAdvance(Calendar,$D641,B642,"f",FALSE)</f>
        <v>44152</v>
      </c>
      <c r="E642" s="140">
        <f>_xll.qlInterestRateIndexValueDate(IndexON,D642)</f>
        <v>44152</v>
      </c>
      <c r="F642" s="156">
        <f>IFERROR(_xll.qlIndexFixing(IndexON,D642,TRUE,_xll.ohTrigger(RecalcTrigger,TriggerON)),NA())</f>
        <v>3.7561341615810484E-3</v>
      </c>
      <c r="H642" s="42">
        <f>_xll.qlCalendarAdvance(Calendar,$H641,B642,"f",FALSE)</f>
        <v>44152</v>
      </c>
      <c r="I642" s="140">
        <f>_xll.qlInterestRateIndexValueDate(Index1M,$H642)</f>
        <v>44152</v>
      </c>
      <c r="J642" s="145">
        <f>IFERROR(_xll.qlIndexFixing(Index1M,$H642,TRUE,_xll.ohTrigger(RecalcTrigger,Trigger1M)),NA())</f>
        <v>5.2713606515263356E-3</v>
      </c>
      <c r="K642" s="44">
        <f>IFERROR(_xll.qlIndexFixing(Index3M,H642,TRUE,_xll.ohTrigger(RecalcTrigger,Trigger3M)),NA())</f>
        <v>6.4587006662581358E-3</v>
      </c>
      <c r="L642" s="44">
        <f>IFERROR(_xll.qlIndexFixing(Index6M,$H642,TRUE,_xll.ohTrigger(RecalcTrigger,Trigger6M)),NA())</f>
        <v>7.7065201057922098E-3</v>
      </c>
      <c r="M642" s="146">
        <f>IFERROR(_xll.qlIndexFixing(Index1Y,$H642,TRUE,_xll.ohTrigger(RecalcTrigger,Trigger1Y)),NA())</f>
        <v>9.5037810650091537E-3</v>
      </c>
      <c r="N642" s="145">
        <f>IFERROR(_xll.qlIndexFixing(ONIndex1M,I642,TRUE,_xll.ohTrigger(RecalcTrigger,Trigger1M)),NA())</f>
        <v>5.2026300893770472E-3</v>
      </c>
      <c r="O642" s="44">
        <f>IFERROR(_xll.qlIndexFixing(ONIndex3M,I642,TRUE,_xll.ohTrigger(RecalcTrigger,Trigger3M)),NA())</f>
        <v>6.2379755636443601E-3</v>
      </c>
      <c r="P642" s="44">
        <f>IFERROR(_xll.qlIndexFixing(ONIndex6M,I642,TRUE,_xll.ohTrigger(RecalcTrigger,Trigger6M)),NA())</f>
        <v>7.2621114510362794E-3</v>
      </c>
      <c r="Q642" s="146">
        <f>IFERROR(_xll.qlIndexFixing(ONIndex1Y,I642,TRUE,_xll.ohTrigger(RecalcTrigger,Trigger1Y)),NA())</f>
        <v>8.5958707167677062E-3</v>
      </c>
    </row>
    <row r="643" spans="2:17" x14ac:dyDescent="0.2">
      <c r="B643" s="39" t="s">
        <v>42</v>
      </c>
      <c r="D643" s="42">
        <f>_xll.qlCalendarAdvance(Calendar,$D642,B643,"f",FALSE)</f>
        <v>44159</v>
      </c>
      <c r="E643" s="140">
        <f>_xll.qlInterestRateIndexValueDate(IndexON,D643)</f>
        <v>44159</v>
      </c>
      <c r="F643" s="156">
        <f>IFERROR(_xll.qlIndexFixing(IndexON,D643,TRUE,_xll.ohTrigger(RecalcTrigger,TriggerON)),NA())</f>
        <v>3.7881064304845502E-3</v>
      </c>
      <c r="H643" s="42">
        <f>_xll.qlCalendarAdvance(Calendar,$H642,B643,"f",FALSE)</f>
        <v>44159</v>
      </c>
      <c r="I643" s="140">
        <f>_xll.qlInterestRateIndexValueDate(Index1M,$H643)</f>
        <v>44159</v>
      </c>
      <c r="J643" s="145">
        <f>IFERROR(_xll.qlIndexFixing(Index1M,$H643,TRUE,_xll.ohTrigger(RecalcTrigger,Trigger1M)),NA())</f>
        <v>5.3043208795879133E-3</v>
      </c>
      <c r="K643" s="44">
        <f>IFERROR(_xll.qlIndexFixing(Index3M,H643,TRUE,_xll.ohTrigger(RecalcTrigger,Trigger3M)),NA())</f>
        <v>6.4924620060674799E-3</v>
      </c>
      <c r="L643" s="44">
        <f>IFERROR(_xll.qlIndexFixing(Index6M,$H643,TRUE,_xll.ohTrigger(RecalcTrigger,Trigger6M)),NA())</f>
        <v>7.7417623083783898E-3</v>
      </c>
      <c r="M643" s="146">
        <f>IFERROR(_xll.qlIndexFixing(Index1Y,$H643,TRUE,_xll.ohTrigger(RecalcTrigger,Trigger1Y)),NA())</f>
        <v>9.5410831351037118E-3</v>
      </c>
      <c r="N643" s="145">
        <f>IFERROR(_xll.qlIndexFixing(ONIndex1M,I643,TRUE,_xll.ohTrigger(RecalcTrigger,Trigger1M)),NA())</f>
        <v>5.2350458314531778E-3</v>
      </c>
      <c r="O643" s="44">
        <f>IFERROR(_xll.qlIndexFixing(ONIndex3M,I643,TRUE,_xll.ohTrigger(RecalcTrigger,Trigger3M)),NA())</f>
        <v>6.2703338215386317E-3</v>
      </c>
      <c r="P643" s="44">
        <f>IFERROR(_xll.qlIndexFixing(ONIndex6M,I643,TRUE,_xll.ohTrigger(RecalcTrigger,Trigger6M)),NA())</f>
        <v>7.292685395390297E-3</v>
      </c>
      <c r="Q643" s="146">
        <f>IFERROR(_xll.qlIndexFixing(ONIndex1Y,I643,TRUE,_xll.ohTrigger(RecalcTrigger,Trigger1Y)),NA())</f>
        <v>8.6188770457795716E-3</v>
      </c>
    </row>
    <row r="644" spans="2:17" x14ac:dyDescent="0.2">
      <c r="B644" s="39" t="s">
        <v>42</v>
      </c>
      <c r="D644" s="42">
        <f>_xll.qlCalendarAdvance(Calendar,$D643,B644,"f",FALSE)</f>
        <v>44166</v>
      </c>
      <c r="E644" s="140">
        <f>_xll.qlInterestRateIndexValueDate(IndexON,D644)</f>
        <v>44166</v>
      </c>
      <c r="F644" s="156">
        <f>IFERROR(_xll.qlIndexFixing(IndexON,D644,TRUE,_xll.ohTrigger(RecalcTrigger,TriggerON)),NA())</f>
        <v>3.8203923361757042E-3</v>
      </c>
      <c r="H644" s="42">
        <f>_xll.qlCalendarAdvance(Calendar,$H643,B644,"f",FALSE)</f>
        <v>44166</v>
      </c>
      <c r="I644" s="140">
        <f>_xll.qlInterestRateIndexValueDate(Index1M,$H644)</f>
        <v>44166</v>
      </c>
      <c r="J644" s="145">
        <f>IFERROR(_xll.qlIndexFixing(Index1M,$H644,TRUE,_xll.ohTrigger(RecalcTrigger,Trigger1M)),NA())</f>
        <v>5.3472874563127958E-3</v>
      </c>
      <c r="K644" s="44">
        <f>IFERROR(_xll.qlIndexFixing(Index3M,H644,TRUE,_xll.ohTrigger(RecalcTrigger,Trigger3M)),NA())</f>
        <v>6.521385153392561E-3</v>
      </c>
      <c r="L644" s="44">
        <f>IFERROR(_xll.qlIndexFixing(Index6M,$H644,TRUE,_xll.ohTrigger(RecalcTrigger,Trigger6M)),NA())</f>
        <v>7.7801074549256567E-3</v>
      </c>
      <c r="M644" s="146">
        <f>IFERROR(_xll.qlIndexFixing(Index1Y,$H644,TRUE,_xll.ohTrigger(RecalcTrigger,Trigger1Y)),NA())</f>
        <v>9.5787449728561569E-3</v>
      </c>
      <c r="N644" s="145">
        <f>IFERROR(_xll.qlIndexFixing(ONIndex1M,I644,TRUE,_xll.ohTrigger(RecalcTrigger,Trigger1M)),NA())</f>
        <v>5.2677177466398106E-3</v>
      </c>
      <c r="O644" s="44">
        <f>IFERROR(_xll.qlIndexFixing(ONIndex3M,I644,TRUE,_xll.ohTrigger(RecalcTrigger,Trigger3M)),NA())</f>
        <v>6.3028995660974196E-3</v>
      </c>
      <c r="P644" s="44">
        <f>IFERROR(_xll.qlIndexFixing(ONIndex6M,I644,TRUE,_xll.ohTrigger(RecalcTrigger,Trigger6M)),NA())</f>
        <v>7.3236120244679626E-3</v>
      </c>
      <c r="Q644" s="146">
        <f>IFERROR(_xll.qlIndexFixing(ONIndex1Y,I644,TRUE,_xll.ohTrigger(RecalcTrigger,Trigger1Y)),NA())</f>
        <v>8.6425267610157341E-3</v>
      </c>
    </row>
    <row r="645" spans="2:17" x14ac:dyDescent="0.2">
      <c r="B645" s="39" t="s">
        <v>42</v>
      </c>
      <c r="D645" s="42">
        <f>_xll.qlCalendarAdvance(Calendar,$D644,B645,"f",FALSE)</f>
        <v>44173</v>
      </c>
      <c r="E645" s="140">
        <f>_xll.qlInterestRateIndexValueDate(IndexON,D645)</f>
        <v>44173</v>
      </c>
      <c r="F645" s="156">
        <f>IFERROR(_xll.qlIndexFixing(IndexON,D645,TRUE,_xll.ohTrigger(RecalcTrigger,TriggerON)),NA())</f>
        <v>3.8529918788976492E-3</v>
      </c>
      <c r="H645" s="42">
        <f>_xll.qlCalendarAdvance(Calendar,$H644,B645,"f",FALSE)</f>
        <v>44173</v>
      </c>
      <c r="I645" s="140">
        <f>_xll.qlInterestRateIndexValueDate(Index1M,$H645)</f>
        <v>44173</v>
      </c>
      <c r="J645" s="145">
        <f>IFERROR(_xll.qlIndexFixing(Index1M,$H645,TRUE,_xll.ohTrigger(RecalcTrigger,Trigger1M)),NA())</f>
        <v>5.3734640192329881E-3</v>
      </c>
      <c r="K645" s="44">
        <f>IFERROR(_xll.qlIndexFixing(Index3M,H645,TRUE,_xll.ohTrigger(RecalcTrigger,Trigger3M)),NA())</f>
        <v>6.5555317612533545E-3</v>
      </c>
      <c r="L645" s="44">
        <f>IFERROR(_xll.qlIndexFixing(Index6M,$H645,TRUE,_xll.ohTrigger(RecalcTrigger,Trigger6M)),NA())</f>
        <v>7.8160850769184113E-3</v>
      </c>
      <c r="M645" s="146">
        <f>IFERROR(_xll.qlIndexFixing(Index1Y,$H645,TRUE,_xll.ohTrigger(RecalcTrigger,Trigger1Y)),NA())</f>
        <v>9.6167522657719662E-3</v>
      </c>
      <c r="N645" s="145">
        <f>IFERROR(_xll.qlIndexFixing(ONIndex1M,I645,TRUE,_xll.ohTrigger(RecalcTrigger,Trigger1M)),NA())</f>
        <v>5.3006458349369456E-3</v>
      </c>
      <c r="O645" s="44">
        <f>IFERROR(_xll.qlIndexFixing(ONIndex3M,I645,TRUE,_xll.ohTrigger(RecalcTrigger,Trigger3M)),NA())</f>
        <v>6.3356727971586313E-3</v>
      </c>
      <c r="P645" s="44">
        <f>IFERROR(_xll.qlIndexFixing(ONIndex6M,I645,TRUE,_xll.ohTrigger(RecalcTrigger,Trigger6M)),NA())</f>
        <v>7.3548913383503223E-3</v>
      </c>
      <c r="Q645" s="146">
        <f>IFERROR(_xll.qlIndexFixing(ONIndex1Y,I645,TRUE,_xll.ohTrigger(RecalcTrigger,Trigger1Y)),NA())</f>
        <v>8.6668198627193327E-3</v>
      </c>
    </row>
    <row r="646" spans="2:17" x14ac:dyDescent="0.2">
      <c r="B646" s="39" t="s">
        <v>42</v>
      </c>
      <c r="D646" s="42">
        <f>_xll.qlCalendarAdvance(Calendar,$D645,B646,"f",FALSE)</f>
        <v>44180</v>
      </c>
      <c r="E646" s="140">
        <f>_xll.qlInterestRateIndexValueDate(IndexON,D646)</f>
        <v>44180</v>
      </c>
      <c r="F646" s="156">
        <f>IFERROR(_xll.qlIndexFixing(IndexON,D646,TRUE,_xll.ohTrigger(RecalcTrigger,TriggerON)),NA())</f>
        <v>3.8859050587314314E-3</v>
      </c>
      <c r="H646" s="42">
        <f>_xll.qlCalendarAdvance(Calendar,$H645,B646,"f",FALSE)</f>
        <v>44180</v>
      </c>
      <c r="I646" s="140">
        <f>_xll.qlInterestRateIndexValueDate(Index1M,$H646)</f>
        <v>44180</v>
      </c>
      <c r="J646" s="145">
        <f>IFERROR(_xll.qlIndexFixing(Index1M,$H646,TRUE,_xll.ohTrigger(RecalcTrigger,Trigger1M)),NA())</f>
        <v>5.4072121686334481E-3</v>
      </c>
      <c r="K646" s="44">
        <f>IFERROR(_xll.qlIndexFixing(Index3M,H646,TRUE,_xll.ohTrigger(RecalcTrigger,Trigger3M)),NA())</f>
        <v>6.5898864734143595E-3</v>
      </c>
      <c r="L646" s="44">
        <f>IFERROR(_xll.qlIndexFixing(Index6M,$H646,TRUE,_xll.ohTrigger(RecalcTrigger,Trigger6M)),NA())</f>
        <v>7.8524173977537887E-3</v>
      </c>
      <c r="M646" s="146">
        <f>IFERROR(_xll.qlIndexFixing(Index1Y,$H646,TRUE,_xll.ohTrigger(RecalcTrigger,Trigger1Y)),NA())</f>
        <v>9.6550906995604979E-3</v>
      </c>
      <c r="N646" s="145">
        <f>IFERROR(_xll.qlIndexFixing(ONIndex1M,I646,TRUE,_xll.ohTrigger(RecalcTrigger,Trigger1M)),NA())</f>
        <v>5.3338300964256291E-3</v>
      </c>
      <c r="O646" s="44">
        <f>IFERROR(_xll.qlIndexFixing(ONIndex3M,I646,TRUE,_xll.ohTrigger(RecalcTrigger,Trigger3M)),NA())</f>
        <v>6.3686535149654055E-3</v>
      </c>
      <c r="P646" s="44">
        <f>IFERROR(_xll.qlIndexFixing(ONIndex6M,I646,TRUE,_xll.ohTrigger(RecalcTrigger,Trigger6M)),NA())</f>
        <v>7.3865233371184225E-3</v>
      </c>
      <c r="Q646" s="146">
        <f>IFERROR(_xll.qlIndexFixing(ONIndex1Y,I646,TRUE,_xll.ohTrigger(RecalcTrigger,Trigger1Y)),NA())</f>
        <v>8.6917563508903672E-3</v>
      </c>
    </row>
    <row r="647" spans="2:17" x14ac:dyDescent="0.2">
      <c r="B647" s="39" t="s">
        <v>42</v>
      </c>
      <c r="D647" s="42">
        <f>_xll.qlCalendarAdvance(Calendar,$D646,B647,"f",FALSE)</f>
        <v>44187</v>
      </c>
      <c r="E647" s="140">
        <f>_xll.qlInterestRateIndexValueDate(IndexON,D647)</f>
        <v>44187</v>
      </c>
      <c r="F647" s="156">
        <f>IFERROR(_xll.qlIndexFixing(IndexON,D647,TRUE,_xll.ohTrigger(RecalcTrigger,TriggerON)),NA())</f>
        <v>3.919131875677051E-3</v>
      </c>
      <c r="H647" s="42">
        <f>_xll.qlCalendarAdvance(Calendar,$H646,B647,"f",FALSE)</f>
        <v>44187</v>
      </c>
      <c r="I647" s="140">
        <f>_xll.qlInterestRateIndexValueDate(Index1M,$H647)</f>
        <v>44187</v>
      </c>
      <c r="J647" s="145">
        <f>IFERROR(_xll.qlIndexFixing(Index1M,$H647,TRUE,_xll.ohTrigger(RecalcTrigger,Trigger1M)),NA())</f>
        <v>5.441216699574529E-3</v>
      </c>
      <c r="K647" s="44">
        <f>IFERROR(_xll.qlIndexFixing(Index3M,H647,TRUE,_xll.ohTrigger(RecalcTrigger,Trigger3M)),NA())</f>
        <v>6.6244492951498882E-3</v>
      </c>
      <c r="L647" s="44">
        <f>IFERROR(_xll.qlIndexFixing(Index6M,$H647,TRUE,_xll.ohTrigger(RecalcTrigger,Trigger6M)),NA())</f>
        <v>7.8891044366117043E-3</v>
      </c>
      <c r="M647" s="146">
        <f>IFERROR(_xll.qlIndexFixing(Index1Y,$H647,TRUE,_xll.ohTrigger(RecalcTrigger,Trigger1Y)),NA())</f>
        <v>9.6937459580861418E-3</v>
      </c>
      <c r="N647" s="145">
        <f>IFERROR(_xll.qlIndexFixing(ONIndex1M,I647,TRUE,_xll.ohTrigger(RecalcTrigger,Trigger1M)),NA())</f>
        <v>5.3672705311869073E-3</v>
      </c>
      <c r="O647" s="44">
        <f>IFERROR(_xll.qlIndexFixing(ONIndex3M,I647,TRUE,_xll.ohTrigger(RecalcTrigger,Trigger3M)),NA())</f>
        <v>6.4018417195177424E-3</v>
      </c>
      <c r="P647" s="44">
        <f>IFERROR(_xll.qlIndexFixing(ONIndex6M,I647,TRUE,_xll.ohTrigger(RecalcTrigger,Trigger6M)),NA())</f>
        <v>7.4185080208533094E-3</v>
      </c>
      <c r="Q647" s="146">
        <f>IFERROR(_xll.qlIndexFixing(ONIndex1Y,I647,TRUE,_xll.ohTrigger(RecalcTrigger,Trigger1Y)),NA())</f>
        <v>8.7173362258530229E-3</v>
      </c>
    </row>
    <row r="648" spans="2:17" x14ac:dyDescent="0.2">
      <c r="B648" s="39" t="s">
        <v>42</v>
      </c>
      <c r="D648" s="42">
        <f>_xll.qlCalendarAdvance(Calendar,$D647,B648,"f",FALSE)</f>
        <v>44194</v>
      </c>
      <c r="E648" s="140">
        <f>_xll.qlInterestRateIndexValueDate(IndexON,D648)</f>
        <v>44194</v>
      </c>
      <c r="F648" s="156">
        <f>IFERROR(_xll.qlIndexFixing(IndexON,D648,TRUE,_xll.ohTrigger(RecalcTrigger,TriggerON)),NA())</f>
        <v>3.9526723299776467E-3</v>
      </c>
      <c r="H648" s="42">
        <f>_xll.qlCalendarAdvance(Calendar,$H647,B648,"f",FALSE)</f>
        <v>44194</v>
      </c>
      <c r="I648" s="140">
        <f>_xll.qlInterestRateIndexValueDate(Index1M,$H648)</f>
        <v>44194</v>
      </c>
      <c r="J648" s="145">
        <f>IFERROR(_xll.qlIndexFixing(Index1M,$H648,TRUE,_xll.ohTrigger(RecalcTrigger,Trigger1M)),NA())</f>
        <v>5.475477614281082E-3</v>
      </c>
      <c r="K648" s="44">
        <f>IFERROR(_xll.qlIndexFixing(Index3M,H648,TRUE,_xll.ohTrigger(RecalcTrigger,Trigger3M)),NA())</f>
        <v>6.6592202317693723E-3</v>
      </c>
      <c r="L648" s="44">
        <f>IFERROR(_xll.qlIndexFixing(Index6M,$H648,TRUE,_xll.ohTrigger(RecalcTrigger,Trigger6M)),NA())</f>
        <v>7.9261462128582105E-3</v>
      </c>
      <c r="M648" s="146">
        <f>IFERROR(_xll.qlIndexFixing(Index1Y,$H648,TRUE,_xll.ohTrigger(RecalcTrigger,Trigger1Y)),NA())</f>
        <v>9.7327037233225777E-3</v>
      </c>
      <c r="N648" s="145">
        <f>IFERROR(_xll.qlIndexFixing(ONIndex1M,I648,TRUE,_xll.ohTrigger(RecalcTrigger,Trigger1M)),NA())</f>
        <v>5.4009671392207803E-3</v>
      </c>
      <c r="O648" s="44">
        <f>IFERROR(_xll.qlIndexFixing(ONIndex3M,I648,TRUE,_xll.ohTrigger(RecalcTrigger,Trigger3M)),NA())</f>
        <v>6.4352374109777344E-3</v>
      </c>
      <c r="P648" s="44">
        <f>IFERROR(_xll.qlIndexFixing(ONIndex6M,I648,TRUE,_xll.ohTrigger(RecalcTrigger,Trigger6M)),NA())</f>
        <v>7.4508453896360294E-3</v>
      </c>
      <c r="Q648" s="146">
        <f>IFERROR(_xll.qlIndexFixing(ONIndex1Y,I648,TRUE,_xll.ohTrigger(RecalcTrigger,Trigger1Y)),NA())</f>
        <v>8.7435594875262534E-3</v>
      </c>
    </row>
    <row r="649" spans="2:17" x14ac:dyDescent="0.2">
      <c r="B649" s="39" t="s">
        <v>42</v>
      </c>
      <c r="D649" s="42">
        <f>_xll.qlCalendarAdvance(Calendar,$D648,B649,"f",FALSE)</f>
        <v>44201</v>
      </c>
      <c r="E649" s="140">
        <f>_xll.qlInterestRateIndexValueDate(IndexON,D649)</f>
        <v>44201</v>
      </c>
      <c r="F649" s="156">
        <f>IFERROR(_xll.qlIndexFixing(IndexON,D649,TRUE,_xll.ohTrigger(RecalcTrigger,TriggerON)),NA())</f>
        <v>3.986526421471126E-3</v>
      </c>
      <c r="H649" s="42">
        <f>_xll.qlCalendarAdvance(Calendar,$H648,B649,"f",FALSE)</f>
        <v>44201</v>
      </c>
      <c r="I649" s="140">
        <f>_xll.qlInterestRateIndexValueDate(Index1M,$H649)</f>
        <v>44201</v>
      </c>
      <c r="J649" s="145">
        <f>IFERROR(_xll.qlIndexFixing(Index1M,$H649,TRUE,_xll.ohTrigger(RecalcTrigger,Trigger1M)),NA())</f>
        <v>5.5099949149884165E-3</v>
      </c>
      <c r="K649" s="44">
        <f>IFERROR(_xll.qlIndexFixing(Index3M,H649,TRUE,_xll.ohTrigger(RecalcTrigger,Trigger3M)),NA())</f>
        <v>6.6967991427899307E-3</v>
      </c>
      <c r="L649" s="44">
        <f>IFERROR(_xll.qlIndexFixing(Index6M,$H649,TRUE,_xll.ohTrigger(RecalcTrigger,Trigger6M)),NA())</f>
        <v>7.9606638084158948E-3</v>
      </c>
      <c r="M649" s="146">
        <f>IFERROR(_xll.qlIndexFixing(Index1Y,$H649,TRUE,_xll.ohTrigger(RecalcTrigger,Trigger1Y)),NA())</f>
        <v>9.7719496753090329E-3</v>
      </c>
      <c r="N649" s="145">
        <f>IFERROR(_xll.qlIndexFixing(ONIndex1M,I649,TRUE,_xll.ohTrigger(RecalcTrigger,Trigger1M)),NA())</f>
        <v>5.4349199207703869E-3</v>
      </c>
      <c r="O649" s="44">
        <f>IFERROR(_xll.qlIndexFixing(ONIndex3M,I649,TRUE,_xll.ohTrigger(RecalcTrigger,Trigger3M)),NA())</f>
        <v>6.468840589183289E-3</v>
      </c>
      <c r="P649" s="44">
        <f>IFERROR(_xll.qlIndexFixing(ONIndex6M,I649,TRUE,_xll.ohTrigger(RecalcTrigger,Trigger6M)),NA())</f>
        <v>7.4835354435476287E-3</v>
      </c>
      <c r="Q649" s="146">
        <f>IFERROR(_xll.qlIndexFixing(ONIndex1Y,I649,TRUE,_xll.ohTrigger(RecalcTrigger,Trigger1Y)),NA())</f>
        <v>8.7704261363152902E-3</v>
      </c>
    </row>
    <row r="650" spans="2:17" x14ac:dyDescent="0.2">
      <c r="B650" s="39" t="s">
        <v>42</v>
      </c>
      <c r="D650" s="42">
        <f>_xll.qlCalendarAdvance(Calendar,$D649,B650,"f",FALSE)</f>
        <v>44208</v>
      </c>
      <c r="E650" s="140">
        <f>_xll.qlInterestRateIndexValueDate(IndexON,D650)</f>
        <v>44208</v>
      </c>
      <c r="F650" s="156">
        <f>IFERROR(_xll.qlIndexFixing(IndexON,D650,TRUE,_xll.ohTrigger(RecalcTrigger,TriggerON)),NA())</f>
        <v>4.0206941504006277E-3</v>
      </c>
      <c r="H650" s="42">
        <f>_xll.qlCalendarAdvance(Calendar,$H649,B650,"f",FALSE)</f>
        <v>44208</v>
      </c>
      <c r="I650" s="140">
        <f>_xll.qlInterestRateIndexValueDate(Index1M,$H650)</f>
        <v>44208</v>
      </c>
      <c r="J650" s="145">
        <f>IFERROR(_xll.qlIndexFixing(Index1M,$H650,TRUE,_xll.ohTrigger(RecalcTrigger,Trigger1M)),NA())</f>
        <v>5.5447686039475277E-3</v>
      </c>
      <c r="K650" s="44">
        <f>IFERROR(_xll.qlIndexFixing(Index3M,H650,TRUE,_xll.ohTrigger(RecalcTrigger,Trigger3M)),NA())</f>
        <v>6.7293864710447201E-3</v>
      </c>
      <c r="L650" s="44">
        <f>IFERROR(_xll.qlIndexFixing(Index6M,$H650,TRUE,_xll.ohTrigger(RecalcTrigger,Trigger6M)),NA())</f>
        <v>7.9983864136047907E-3</v>
      </c>
      <c r="M650" s="146">
        <f>IFERROR(_xll.qlIndexFixing(Index1Y,$H650,TRUE,_xll.ohTrigger(RecalcTrigger,Trigger1Y)),NA())</f>
        <v>9.8114694921083156E-3</v>
      </c>
      <c r="N650" s="145">
        <f>IFERROR(_xll.qlIndexFixing(ONIndex1M,I650,TRUE,_xll.ohTrigger(RecalcTrigger,Trigger1M)),NA())</f>
        <v>5.4691288756736345E-3</v>
      </c>
      <c r="O650" s="44">
        <f>IFERROR(_xll.qlIndexFixing(ONIndex3M,I650,TRUE,_xll.ohTrigger(RecalcTrigger,Trigger3M)),NA())</f>
        <v>6.5026512542964987E-3</v>
      </c>
      <c r="P650" s="44">
        <f>IFERROR(_xll.qlIndexFixing(ONIndex6M,I650,TRUE,_xll.ohTrigger(RecalcTrigger,Trigger6M)),NA())</f>
        <v>7.5165781828312461E-3</v>
      </c>
      <c r="Q650" s="146">
        <f>IFERROR(_xll.qlIndexFixing(ONIndex1Y,I650,TRUE,_xll.ohTrigger(RecalcTrigger,Trigger1Y)),NA())</f>
        <v>8.7979361719769944E-3</v>
      </c>
    </row>
    <row r="651" spans="2:17" x14ac:dyDescent="0.2">
      <c r="B651" s="39" t="s">
        <v>42</v>
      </c>
      <c r="D651" s="42">
        <f>_xll.qlCalendarAdvance(Calendar,$D650,B651,"f",FALSE)</f>
        <v>44215</v>
      </c>
      <c r="E651" s="140">
        <f>_xll.qlInterestRateIndexValueDate(IndexON,D651)</f>
        <v>44215</v>
      </c>
      <c r="F651" s="156">
        <f>IFERROR(_xll.qlIndexFixing(IndexON,D651,TRUE,_xll.ohTrigger(RecalcTrigger,TriggerON)),NA())</f>
        <v>4.0551755168471981E-3</v>
      </c>
      <c r="H651" s="42">
        <f>_xll.qlCalendarAdvance(Calendar,$H650,B651,"f",FALSE)</f>
        <v>44215</v>
      </c>
      <c r="I651" s="140">
        <f>_xll.qlInterestRateIndexValueDate(Index1M,$H651)</f>
        <v>44215</v>
      </c>
      <c r="J651" s="145">
        <f>IFERROR(_xll.qlIndexFixing(Index1M,$H651,TRUE,_xll.ohTrigger(RecalcTrigger,Trigger1M)),NA())</f>
        <v>5.5797986834303249E-3</v>
      </c>
      <c r="K651" s="44">
        <f>IFERROR(_xll.qlIndexFixing(Index3M,H651,TRUE,_xll.ohTrigger(RecalcTrigger,Trigger3M)),NA())</f>
        <v>6.7647817844752357E-3</v>
      </c>
      <c r="L651" s="44">
        <f>IFERROR(_xll.qlIndexFixing(Index6M,$H651,TRUE,_xll.ohTrigger(RecalcTrigger,Trigger6M)),NA())</f>
        <v>8.0364485758749535E-3</v>
      </c>
      <c r="M651" s="146">
        <f>IFERROR(_xll.qlIndexFixing(Index1Y,$H651,TRUE,_xll.ohTrigger(RecalcTrigger,Trigger1Y)),NA())</f>
        <v>9.8512488497666251E-3</v>
      </c>
      <c r="N651" s="145">
        <f>IFERROR(_xll.qlIndexFixing(ONIndex1M,I651,TRUE,_xll.ohTrigger(RecalcTrigger,Trigger1M)),NA())</f>
        <v>5.5035940042547082E-3</v>
      </c>
      <c r="O651" s="44">
        <f>IFERROR(_xll.qlIndexFixing(ONIndex3M,I651,TRUE,_xll.ohTrigger(RecalcTrigger,Trigger3M)),NA())</f>
        <v>6.5366694063984099E-3</v>
      </c>
      <c r="P651" s="44">
        <f>IFERROR(_xll.qlIndexFixing(ONIndex6M,I651,TRUE,_xll.ohTrigger(RecalcTrigger,Trigger6M)),NA())</f>
        <v>7.5499736073247892E-3</v>
      </c>
      <c r="Q651" s="146">
        <f>IFERROR(_xll.qlIndexFixing(ONIndex1Y,I651,TRUE,_xll.ohTrigger(RecalcTrigger,Trigger1Y)),NA())</f>
        <v>8.8260895949976437E-3</v>
      </c>
    </row>
    <row r="652" spans="2:17" x14ac:dyDescent="0.2">
      <c r="B652" s="39" t="s">
        <v>42</v>
      </c>
      <c r="D652" s="42">
        <f>_xll.qlCalendarAdvance(Calendar,$D651,B652,"f",FALSE)</f>
        <v>44222</v>
      </c>
      <c r="E652" s="140">
        <f>_xll.qlInterestRateIndexValueDate(IndexON,D652)</f>
        <v>44222</v>
      </c>
      <c r="F652" s="156">
        <f>IFERROR(_xll.qlIndexFixing(IndexON,D652,TRUE,_xll.ohTrigger(RecalcTrigger,TriggerON)),NA())</f>
        <v>4.0899705208918835E-3</v>
      </c>
      <c r="H652" s="42">
        <f>_xll.qlCalendarAdvance(Calendar,$H651,B652,"f",FALSE)</f>
        <v>44222</v>
      </c>
      <c r="I652" s="140">
        <f>_xll.qlInterestRateIndexValueDate(Index1M,$H652)</f>
        <v>44222</v>
      </c>
      <c r="J652" s="145">
        <f>IFERROR(_xll.qlIndexFixing(Index1M,$H652,TRUE,_xll.ohTrigger(RecalcTrigger,Trigger1M)),NA())</f>
        <v>5.6150851557244044E-3</v>
      </c>
      <c r="K652" s="44">
        <f>IFERROR(_xll.qlIndexFixing(Index3M,H652,TRUE,_xll.ohTrigger(RecalcTrigger,Trigger3M)),NA())</f>
        <v>6.8003852343363116E-3</v>
      </c>
      <c r="L652" s="44">
        <f>IFERROR(_xll.qlIndexFixing(Index6M,$H652,TRUE,_xll.ohTrigger(RecalcTrigger,Trigger6M)),NA())</f>
        <v>8.0748350877546445E-3</v>
      </c>
      <c r="M652" s="146">
        <f>IFERROR(_xll.qlIndexFixing(Index1Y,$H652,TRUE,_xll.ohTrigger(RecalcTrigger,Trigger1Y)),NA())</f>
        <v>9.8912734222755816E-3</v>
      </c>
      <c r="N652" s="145">
        <f>IFERROR(_xll.qlIndexFixing(ONIndex1M,I652,TRUE,_xll.ohTrigger(RecalcTrigger,Trigger1M)),NA())</f>
        <v>5.5383153063515156E-3</v>
      </c>
      <c r="O652" s="44">
        <f>IFERROR(_xll.qlIndexFixing(ONIndex3M,I652,TRUE,_xll.ohTrigger(RecalcTrigger,Trigger3M)),NA())</f>
        <v>6.5708950455700688E-3</v>
      </c>
      <c r="P652" s="44">
        <f>IFERROR(_xll.qlIndexFixing(ONIndex6M,I652,TRUE,_xll.ohTrigger(RecalcTrigger,Trigger6M)),NA())</f>
        <v>7.5837217173524429E-3</v>
      </c>
      <c r="Q652" s="146">
        <f>IFERROR(_xll.qlIndexFixing(ONIndex1Y,I652,TRUE,_xll.ohTrigger(RecalcTrigger,Trigger1Y)),NA())</f>
        <v>8.8548864054582843E-3</v>
      </c>
    </row>
    <row r="653" spans="2:17" x14ac:dyDescent="0.2">
      <c r="B653" s="39" t="s">
        <v>42</v>
      </c>
      <c r="D653" s="42">
        <f>_xll.qlCalendarAdvance(Calendar,$D652,B653,"f",FALSE)</f>
        <v>44229</v>
      </c>
      <c r="E653" s="140">
        <f>_xll.qlInterestRateIndexValueDate(IndexON,D653)</f>
        <v>44229</v>
      </c>
      <c r="F653" s="156">
        <f>IFERROR(_xll.qlIndexFixing(IndexON,D653,TRUE,_xll.ohTrigger(RecalcTrigger,TriggerON)),NA())</f>
        <v>4.1250791626967764E-3</v>
      </c>
      <c r="H653" s="42">
        <f>_xll.qlCalendarAdvance(Calendar,$H652,B653,"f",FALSE)</f>
        <v>44229</v>
      </c>
      <c r="I653" s="140">
        <f>_xll.qlInterestRateIndexValueDate(Index1M,$H653)</f>
        <v>44229</v>
      </c>
      <c r="J653" s="145">
        <f>IFERROR(_xll.qlIndexFixing(Index1M,$H653,TRUE,_xll.ohTrigger(RecalcTrigger,Trigger1M)),NA())</f>
        <v>5.6428206975366246E-3</v>
      </c>
      <c r="K653" s="44">
        <f>IFERROR(_xll.qlIndexFixing(Index3M,H653,TRUE,_xll.ohTrigger(RecalcTrigger,Trigger3M)),NA())</f>
        <v>6.8388587808318928E-3</v>
      </c>
      <c r="L653" s="44">
        <f>IFERROR(_xll.qlIndexFixing(Index6M,$H653,TRUE,_xll.ohTrigger(RecalcTrigger,Trigger6M)),NA())</f>
        <v>8.1135307407758372E-3</v>
      </c>
      <c r="M653" s="146">
        <f>IFERROR(_xll.qlIndexFixing(Index1Y,$H653,TRUE,_xll.ohTrigger(RecalcTrigger,Trigger1Y)),NA())</f>
        <v>9.9315288815375879E-3</v>
      </c>
      <c r="N653" s="145">
        <f>IFERROR(_xll.qlIndexFixing(ONIndex1M,I653,TRUE,_xll.ohTrigger(RecalcTrigger,Trigger1M)),NA())</f>
        <v>5.5732927822071954E-3</v>
      </c>
      <c r="O653" s="44">
        <f>IFERROR(_xll.qlIndexFixing(ONIndex3M,I653,TRUE,_xll.ohTrigger(RecalcTrigger,Trigger3M)),NA())</f>
        <v>6.6053281718114754E-3</v>
      </c>
      <c r="P653" s="44">
        <f>IFERROR(_xll.qlIndexFixing(ONIndex6M,I653,TRUE,_xll.ohTrigger(RecalcTrigger,Trigger6M)),NA())</f>
        <v>7.6178225128331611E-3</v>
      </c>
      <c r="Q653" s="146">
        <f>IFERROR(_xll.qlIndexFixing(ONIndex1Y,I653,TRUE,_xll.ohTrigger(RecalcTrigger,Trigger1Y)),NA())</f>
        <v>8.8843266033589163E-3</v>
      </c>
    </row>
    <row r="654" spans="2:17" x14ac:dyDescent="0.2">
      <c r="B654" s="39" t="s">
        <v>42</v>
      </c>
      <c r="D654" s="42">
        <f>_xll.qlCalendarAdvance(Calendar,$D653,B654,"f",FALSE)</f>
        <v>44236</v>
      </c>
      <c r="E654" s="140">
        <f>_xll.qlInterestRateIndexValueDate(IndexON,D654)</f>
        <v>44236</v>
      </c>
      <c r="F654" s="156">
        <f>IFERROR(_xll.qlIndexFixing(IndexON,D654,TRUE,_xll.ohTrigger(RecalcTrigger,TriggerON)),NA())</f>
        <v>4.1605014420997843E-3</v>
      </c>
      <c r="H654" s="42">
        <f>_xll.qlCalendarAdvance(Calendar,$H653,B654,"f",FALSE)</f>
        <v>44236</v>
      </c>
      <c r="I654" s="140">
        <f>_xll.qlInterestRateIndexValueDate(Index1M,$H654)</f>
        <v>44236</v>
      </c>
      <c r="J654" s="145">
        <f>IFERROR(_xll.qlIndexFixing(Index1M,$H654,TRUE,_xll.ohTrigger(RecalcTrigger,Trigger1M)),NA())</f>
        <v>5.6785633571049265E-3</v>
      </c>
      <c r="K654" s="44">
        <f>IFERROR(_xll.qlIndexFixing(Index3M,H654,TRUE,_xll.ohTrigger(RecalcTrigger,Trigger3M)),NA())</f>
        <v>6.8722165652542501E-3</v>
      </c>
      <c r="L654" s="44">
        <f>IFERROR(_xll.qlIndexFixing(Index6M,$H654,TRUE,_xll.ohTrigger(RecalcTrigger,Trigger6M)),NA())</f>
        <v>8.1525203254545139E-3</v>
      </c>
      <c r="M654" s="146">
        <f>IFERROR(_xll.qlIndexFixing(Index1Y,$H654,TRUE,_xll.ohTrigger(RecalcTrigger,Trigger1Y)),NA())</f>
        <v>9.9720008973298579E-3</v>
      </c>
      <c r="N654" s="145">
        <f>IFERROR(_xll.qlIndexFixing(ONIndex1M,I654,TRUE,_xll.ohTrigger(RecalcTrigger,Trigger1M)),NA())</f>
        <v>5.6085264317407013E-3</v>
      </c>
      <c r="O654" s="44">
        <f>IFERROR(_xll.qlIndexFixing(ONIndex3M,I654,TRUE,_xll.ohTrigger(RecalcTrigger,Trigger3M)),NA())</f>
        <v>6.6399687852036759E-3</v>
      </c>
      <c r="P654" s="44">
        <f>IFERROR(_xll.qlIndexFixing(ONIndex6M,I654,TRUE,_xll.ohTrigger(RecalcTrigger,Trigger6M)),NA())</f>
        <v>7.6522759940911289E-3</v>
      </c>
      <c r="Q654" s="146">
        <f>IFERROR(_xll.qlIndexFixing(ONIndex1Y,I654,TRUE,_xll.ohTrigger(RecalcTrigger,Trigger1Y)),NA())</f>
        <v>8.9144101889426786E-3</v>
      </c>
    </row>
    <row r="655" spans="2:17" x14ac:dyDescent="0.2">
      <c r="B655" s="39" t="s">
        <v>42</v>
      </c>
      <c r="D655" s="42">
        <f>_xll.qlCalendarAdvance(Calendar,$D654,B655,"f",FALSE)</f>
        <v>44243</v>
      </c>
      <c r="E655" s="140">
        <f>_xll.qlInterestRateIndexValueDate(IndexON,D655)</f>
        <v>44243</v>
      </c>
      <c r="F655" s="156">
        <f>IFERROR(_xll.qlIndexFixing(IndexON,D655,TRUE,_xll.ohTrigger(RecalcTrigger,TriggerON)),NA())</f>
        <v>4.1962373595061386E-3</v>
      </c>
      <c r="H655" s="42">
        <f>_xll.qlCalendarAdvance(Calendar,$H654,B655,"f",FALSE)</f>
        <v>44243</v>
      </c>
      <c r="I655" s="140">
        <f>_xll.qlInterestRateIndexValueDate(Index1M,$H655)</f>
        <v>44243</v>
      </c>
      <c r="J655" s="145">
        <f>IFERROR(_xll.qlIndexFixing(Index1M,$H655,TRUE,_xll.ohTrigger(RecalcTrigger,Trigger1M)),NA())</f>
        <v>5.7145623934096168E-3</v>
      </c>
      <c r="K655" s="44">
        <f>IFERROR(_xll.qlIndexFixing(Index3M,H655,TRUE,_xll.ohTrigger(RecalcTrigger,Trigger3M)),NA())</f>
        <v>6.9084444573397109E-3</v>
      </c>
      <c r="L655" s="44">
        <f>IFERROR(_xll.qlIndexFixing(Index6M,$H655,TRUE,_xll.ohTrigger(RecalcTrigger,Trigger6M)),NA())</f>
        <v>8.1917886312655973E-3</v>
      </c>
      <c r="M655" s="146">
        <f>IFERROR(_xll.qlIndexFixing(Index1Y,$H655,TRUE,_xll.ohTrigger(RecalcTrigger,Trigger1Y)),NA())</f>
        <v>1.0012675137275107E-2</v>
      </c>
      <c r="N655" s="145">
        <f>IFERROR(_xll.qlIndexFixing(ONIndex1M,I655,TRUE,_xll.ohTrigger(RecalcTrigger,Trigger1M)),NA())</f>
        <v>5.644016255114126E-3</v>
      </c>
      <c r="O655" s="44">
        <f>IFERROR(_xll.qlIndexFixing(ONIndex3M,I655,TRUE,_xll.ohTrigger(RecalcTrigger,Trigger3M)),NA())</f>
        <v>6.6748168857466705E-3</v>
      </c>
      <c r="P655" s="44">
        <f>IFERROR(_xll.qlIndexFixing(ONIndex6M,I655,TRUE,_xll.ohTrigger(RecalcTrigger,Trigger6M)),NA())</f>
        <v>7.6870821610453E-3</v>
      </c>
      <c r="Q655" s="146">
        <f>IFERROR(_xll.qlIndexFixing(ONIndex1Y,I655,TRUE,_xll.ohTrigger(RecalcTrigger,Trigger1Y)),NA())</f>
        <v>8.9451371624527098E-3</v>
      </c>
    </row>
    <row r="656" spans="2:17" x14ac:dyDescent="0.2">
      <c r="B656" s="39" t="s">
        <v>42</v>
      </c>
      <c r="D656" s="42">
        <f>_xll.qlCalendarAdvance(Calendar,$D655,B656,"f",FALSE)</f>
        <v>44250</v>
      </c>
      <c r="E656" s="140">
        <f>_xll.qlInterestRateIndexValueDate(IndexON,D656)</f>
        <v>44250</v>
      </c>
      <c r="F656" s="156">
        <f>IFERROR(_xll.qlIndexFixing(IndexON,D656,TRUE,_xll.ohTrigger(RecalcTrigger,TriggerON)),NA())</f>
        <v>4.232286914834793E-3</v>
      </c>
      <c r="H656" s="42">
        <f>_xll.qlCalendarAdvance(Calendar,$H655,B656,"f",FALSE)</f>
        <v>44250</v>
      </c>
      <c r="I656" s="140">
        <f>_xll.qlInterestRateIndexValueDate(Index1M,$H656)</f>
        <v>44250</v>
      </c>
      <c r="J656" s="145">
        <f>IFERROR(_xll.qlIndexFixing(Index1M,$H656,TRUE,_xll.ohTrigger(RecalcTrigger,Trigger1M)),NA())</f>
        <v>5.7508178085665818E-3</v>
      </c>
      <c r="K656" s="44">
        <f>IFERROR(_xll.qlIndexFixing(Index3M,H656,TRUE,_xll.ohTrigger(RecalcTrigger,Trigger3M)),NA())</f>
        <v>6.9448805079165288E-3</v>
      </c>
      <c r="L656" s="44">
        <f>IFERROR(_xll.qlIndexFixing(Index6M,$H656,TRUE,_xll.ohTrigger(RecalcTrigger,Trigger6M)),NA())</f>
        <v>8.2313204466218943E-3</v>
      </c>
      <c r="M656" s="146">
        <f>IFERROR(_xll.qlIndexFixing(Index1Y,$H656,TRUE,_xll.ohTrigger(RecalcTrigger,Trigger1Y)),NA())</f>
        <v>1.0053537266809576E-2</v>
      </c>
      <c r="N656" s="145">
        <f>IFERROR(_xll.qlIndexFixing(ONIndex1M,I656,TRUE,_xll.ohTrigger(RecalcTrigger,Trigger1M)),NA())</f>
        <v>5.6797622524895619E-3</v>
      </c>
      <c r="O656" s="44">
        <f>IFERROR(_xll.qlIndexFixing(ONIndex3M,I656,TRUE,_xll.ohTrigger(RecalcTrigger,Trigger3M)),NA())</f>
        <v>6.709872473683598E-3</v>
      </c>
      <c r="P656" s="44">
        <f>IFERROR(_xll.qlIndexFixing(ONIndex6M,I656,TRUE,_xll.ohTrigger(RecalcTrigger,Trigger6M)),NA())</f>
        <v>7.7222410137767206E-3</v>
      </c>
      <c r="Q656" s="146">
        <f>IFERROR(_xll.qlIndexFixing(ONIndex1Y,I656,TRUE,_xll.ohTrigger(RecalcTrigger,Trigger1Y)),NA())</f>
        <v>8.9765075239700565E-3</v>
      </c>
    </row>
    <row r="657" spans="2:17" x14ac:dyDescent="0.2">
      <c r="B657" s="39" t="s">
        <v>42</v>
      </c>
      <c r="D657" s="42">
        <f>_xll.qlCalendarAdvance(Calendar,$D656,B657,"f",FALSE)</f>
        <v>44257</v>
      </c>
      <c r="E657" s="140">
        <f>_xll.qlInterestRateIndexValueDate(IndexON,D657)</f>
        <v>44257</v>
      </c>
      <c r="F657" s="156">
        <f>IFERROR(_xll.qlIndexFixing(IndexON,D657,TRUE,_xll.ohTrigger(RecalcTrigger,TriggerON)),NA())</f>
        <v>4.2686501081667938E-3</v>
      </c>
      <c r="H657" s="42">
        <f>_xll.qlCalendarAdvance(Calendar,$H656,B657,"f",FALSE)</f>
        <v>44257</v>
      </c>
      <c r="I657" s="140">
        <f>_xll.qlInterestRateIndexValueDate(Index1M,$H657)</f>
        <v>44257</v>
      </c>
      <c r="J657" s="145">
        <f>IFERROR(_xll.qlIndexFixing(Index1M,$H657,TRUE,_xll.ohTrigger(RecalcTrigger,Trigger1M)),NA())</f>
        <v>5.8061009339049896E-3</v>
      </c>
      <c r="K657" s="44">
        <f>IFERROR(_xll.qlIndexFixing(Index3M,H657,TRUE,_xll.ohTrigger(RecalcTrigger,Trigger3M)),NA())</f>
        <v>6.9869746016663356E-3</v>
      </c>
      <c r="L657" s="44">
        <f>IFERROR(_xll.qlIndexFixing(Index6M,$H657,TRUE,_xll.ohTrigger(RecalcTrigger,Trigger6M)),NA())</f>
        <v>8.2801785953565427E-3</v>
      </c>
      <c r="M657" s="146">
        <f>IFERROR(_xll.qlIndexFixing(Index1Y,$H657,TRUE,_xll.ohTrigger(RecalcTrigger,Trigger1Y)),NA())</f>
        <v>1.0094572949156833E-2</v>
      </c>
      <c r="N657" s="145">
        <f>IFERROR(_xll.qlIndexFixing(ONIndex1M,I657,TRUE,_xll.ohTrigger(RecalcTrigger,Trigger1M)),NA())</f>
        <v>5.7157644237859628E-3</v>
      </c>
      <c r="O657" s="44">
        <f>IFERROR(_xll.qlIndexFixing(ONIndex3M,I657,TRUE,_xll.ohTrigger(RecalcTrigger,Trigger3M)),NA())</f>
        <v>6.7451355488523657E-3</v>
      </c>
      <c r="P657" s="44">
        <f>IFERROR(_xll.qlIndexFixing(ONIndex6M,I657,TRUE,_xll.ohTrigger(RecalcTrigger,Trigger6M)),NA())</f>
        <v>7.7577525525285296E-3</v>
      </c>
      <c r="Q657" s="146">
        <f>IFERROR(_xll.qlIndexFixing(ONIndex1Y,I657,TRUE,_xll.ohTrigger(RecalcTrigger,Trigger1Y)),NA())</f>
        <v>9.0085212735757647E-3</v>
      </c>
    </row>
    <row r="658" spans="2:17" x14ac:dyDescent="0.2">
      <c r="B658" s="39" t="s">
        <v>42</v>
      </c>
      <c r="D658" s="42">
        <f>_xll.qlCalendarAdvance(Calendar,$D657,B658,"f",FALSE)</f>
        <v>44264</v>
      </c>
      <c r="E658" s="140">
        <f>_xll.qlInterestRateIndexValueDate(IndexON,D658)</f>
        <v>44264</v>
      </c>
      <c r="F658" s="156">
        <f>IFERROR(_xll.qlIndexFixing(IndexON,D658,TRUE,_xll.ohTrigger(RecalcTrigger,TriggerON)),NA())</f>
        <v>4.3053269396642335E-3</v>
      </c>
      <c r="H658" s="42">
        <f>_xll.qlCalendarAdvance(Calendar,$H657,B658,"f",FALSE)</f>
        <v>44264</v>
      </c>
      <c r="I658" s="140">
        <f>_xll.qlInterestRateIndexValueDate(Index1M,$H658)</f>
        <v>44264</v>
      </c>
      <c r="J658" s="145">
        <f>IFERROR(_xll.qlIndexFixing(Index1M,$H658,TRUE,_xll.ohTrigger(RecalcTrigger,Trigger1M)),NA())</f>
        <v>5.8321883686547841E-3</v>
      </c>
      <c r="K658" s="44">
        <f>IFERROR(_xll.qlIndexFixing(Index3M,H658,TRUE,_xll.ohTrigger(RecalcTrigger,Trigger3M)),NA())</f>
        <v>7.0238581401507374E-3</v>
      </c>
      <c r="L658" s="44">
        <f>IFERROR(_xll.qlIndexFixing(Index6M,$H658,TRUE,_xll.ohTrigger(RecalcTrigger,Trigger6M)),NA())</f>
        <v>8.3202236092016022E-3</v>
      </c>
      <c r="M658" s="146">
        <f>IFERROR(_xll.qlIndexFixing(Index1Y,$H658,TRUE,_xll.ohTrigger(RecalcTrigger,Trigger1Y)),NA())</f>
        <v>1.0135767845301791E-2</v>
      </c>
      <c r="N658" s="145">
        <f>IFERROR(_xll.qlIndexFixing(ONIndex1M,I658,TRUE,_xll.ohTrigger(RecalcTrigger,Trigger1M)),NA())</f>
        <v>5.7520227691654213E-3</v>
      </c>
      <c r="O658" s="44">
        <f>IFERROR(_xll.qlIndexFixing(ONIndex3M,I658,TRUE,_xll.ohTrigger(RecalcTrigger,Trigger3M)),NA())</f>
        <v>6.7806061114961125E-3</v>
      </c>
      <c r="P658" s="44">
        <f>IFERROR(_xll.qlIndexFixing(ONIndex6M,I658,TRUE,_xll.ohTrigger(RecalcTrigger,Trigger6M)),NA())</f>
        <v>7.793616777300727E-3</v>
      </c>
      <c r="Q658" s="146">
        <f>IFERROR(_xll.qlIndexFixing(ONIndex1Y,I658,TRUE,_xll.ohTrigger(RecalcTrigger,Trigger1Y)),NA())</f>
        <v>9.041178411675066E-3</v>
      </c>
    </row>
    <row r="659" spans="2:17" x14ac:dyDescent="0.2">
      <c r="B659" s="39" t="s">
        <v>42</v>
      </c>
      <c r="D659" s="42">
        <f>_xll.qlCalendarAdvance(Calendar,$D658,B659,"f",FALSE)</f>
        <v>44271</v>
      </c>
      <c r="E659" s="140">
        <f>_xll.qlInterestRateIndexValueDate(IndexON,D659)</f>
        <v>44271</v>
      </c>
      <c r="F659" s="156">
        <f>IFERROR(_xll.qlIndexFixing(IndexON,D659,TRUE,_xll.ohTrigger(RecalcTrigger,TriggerON)),NA())</f>
        <v>4.3423174094081585E-3</v>
      </c>
      <c r="H659" s="42">
        <f>_xll.qlCalendarAdvance(Calendar,$H658,B659,"f",FALSE)</f>
        <v>44271</v>
      </c>
      <c r="I659" s="140">
        <f>_xll.qlInterestRateIndexValueDate(Index1M,$H659)</f>
        <v>44271</v>
      </c>
      <c r="J659" s="145">
        <f>IFERROR(_xll.qlIndexFixing(Index1M,$H659,TRUE,_xll.ohTrigger(RecalcTrigger,Trigger1M)),NA())</f>
        <v>5.8692696560504951E-3</v>
      </c>
      <c r="K659" s="44">
        <f>IFERROR(_xll.qlIndexFixing(Index3M,H659,TRUE,_xll.ohTrigger(RecalcTrigger,Trigger3M)),NA())</f>
        <v>7.0609498703097994E-3</v>
      </c>
      <c r="L659" s="44">
        <f>IFERROR(_xll.qlIndexFixing(Index6M,$H659,TRUE,_xll.ohTrigger(RecalcTrigger,Trigger6M)),NA())</f>
        <v>8.3604823355970526E-3</v>
      </c>
      <c r="M659" s="146">
        <f>IFERROR(_xll.qlIndexFixing(Index1Y,$H659,TRUE,_xll.ohTrigger(RecalcTrigger,Trigger1Y)),NA())</f>
        <v>1.0177107613966063E-2</v>
      </c>
      <c r="N659" s="145">
        <f>IFERROR(_xll.qlIndexFixing(ONIndex1M,I659,TRUE,_xll.ohTrigger(RecalcTrigger,Trigger1M)),NA())</f>
        <v>5.7885372887089837E-3</v>
      </c>
      <c r="O659" s="44">
        <f>IFERROR(_xll.qlIndexFixing(ONIndex3M,I659,TRUE,_xll.ohTrigger(RecalcTrigger,Trigger3M)),NA())</f>
        <v>6.8162841615337921E-3</v>
      </c>
      <c r="P659" s="44">
        <f>IFERROR(_xll.qlIndexFixing(ONIndex6M,I659,TRUE,_xll.ohTrigger(RecalcTrigger,Trigger6M)),NA())</f>
        <v>7.8298336882554054E-3</v>
      </c>
      <c r="Q659" s="146">
        <f>IFERROR(_xll.qlIndexFixing(ONIndex1Y,I659,TRUE,_xll.ohTrigger(RecalcTrigger,Trigger1Y)),NA())</f>
        <v>9.0744789381058677E-3</v>
      </c>
    </row>
    <row r="660" spans="2:17" x14ac:dyDescent="0.2">
      <c r="B660" s="39" t="s">
        <v>42</v>
      </c>
      <c r="D660" s="42">
        <f>_xll.qlCalendarAdvance(Calendar,$D659,B660,"f",FALSE)</f>
        <v>44278</v>
      </c>
      <c r="E660" s="140">
        <f>_xll.qlInterestRateIndexValueDate(IndexON,D660)</f>
        <v>44278</v>
      </c>
      <c r="F660" s="156">
        <f>IFERROR(_xll.qlIndexFixing(IndexON,D660,TRUE,_xll.ohTrigger(RecalcTrigger,TriggerON)),NA())</f>
        <v>4.3796215174796149E-3</v>
      </c>
      <c r="H660" s="42">
        <f>_xll.qlCalendarAdvance(Calendar,$H659,B660,"f",FALSE)</f>
        <v>44278</v>
      </c>
      <c r="I660" s="140">
        <f>_xll.qlInterestRateIndexValueDate(Index1M,$H660)</f>
        <v>44278</v>
      </c>
      <c r="J660" s="145">
        <f>IFERROR(_xll.qlIndexFixing(Index1M,$H660,TRUE,_xll.ohTrigger(RecalcTrigger,Trigger1M)),NA())</f>
        <v>5.9066073551543447E-3</v>
      </c>
      <c r="K660" s="44">
        <f>IFERROR(_xll.qlIndexFixing(Index3M,H660,TRUE,_xll.ohTrigger(RecalcTrigger,Trigger3M)),NA())</f>
        <v>7.0982497979674023E-3</v>
      </c>
      <c r="L660" s="44">
        <f>IFERROR(_xll.qlIndexFixing(Index6M,$H660,TRUE,_xll.ohTrigger(RecalcTrigger,Trigger6M)),NA())</f>
        <v>8.4009398056877297E-3</v>
      </c>
      <c r="M660" s="146">
        <f>IFERROR(_xll.qlIndexFixing(Index1Y,$H660,TRUE,_xll.ohTrigger(RecalcTrigger,Trigger1Y)),NA())</f>
        <v>1.0218577911587978E-2</v>
      </c>
      <c r="N660" s="145">
        <f>IFERROR(_xll.qlIndexFixing(ONIndex1M,I660,TRUE,_xll.ohTrigger(RecalcTrigger,Trigger1M)),NA())</f>
        <v>5.8253079824166498E-3</v>
      </c>
      <c r="O660" s="44">
        <f>IFERROR(_xll.qlIndexFixing(ONIndex3M,I660,TRUE,_xll.ohTrigger(RecalcTrigger,Trigger3M)),NA())</f>
        <v>6.8521696990464509E-3</v>
      </c>
      <c r="P660" s="44">
        <f>IFERROR(_xll.qlIndexFixing(ONIndex6M,I660,TRUE,_xll.ohTrigger(RecalcTrigger,Trigger6M)),NA())</f>
        <v>7.8664032853925647E-3</v>
      </c>
      <c r="Q660" s="146">
        <f>IFERROR(_xll.qlIndexFixing(ONIndex1Y,I660,TRUE,_xll.ohTrigger(RecalcTrigger,Trigger1Y)),NA())</f>
        <v>9.1084228534354938E-3</v>
      </c>
    </row>
    <row r="661" spans="2:17" x14ac:dyDescent="0.2">
      <c r="B661" s="39" t="s">
        <v>42</v>
      </c>
      <c r="D661" s="42">
        <f>_xll.qlCalendarAdvance(Calendar,$D660,B661,"f",FALSE)</f>
        <v>44285</v>
      </c>
      <c r="E661" s="140">
        <f>_xll.qlInterestRateIndexValueDate(IndexON,D661)</f>
        <v>44285</v>
      </c>
      <c r="F661" s="156">
        <f>IFERROR(_xll.qlIndexFixing(IndexON,D661,TRUE,_xll.ohTrigger(RecalcTrigger,TriggerON)),NA())</f>
        <v>4.4172392639596492E-3</v>
      </c>
      <c r="H661" s="42">
        <f>_xll.qlCalendarAdvance(Calendar,$H660,B661,"f",FALSE)</f>
        <v>44285</v>
      </c>
      <c r="I661" s="140">
        <f>_xll.qlInterestRateIndexValueDate(Index1M,$H661)</f>
        <v>44285</v>
      </c>
      <c r="J661" s="145">
        <f>IFERROR(_xll.qlIndexFixing(Index1M,$H661,TRUE,_xll.ohTrigger(RecalcTrigger,Trigger1M)),NA())</f>
        <v>5.9442014684003347E-3</v>
      </c>
      <c r="K661" s="44">
        <f>IFERROR(_xll.qlIndexFixing(Index3M,H661,TRUE,_xll.ohTrigger(RecalcTrigger,Trigger3M)),NA())</f>
        <v>7.1357579289773789E-3</v>
      </c>
      <c r="L661" s="44">
        <f>IFERROR(_xll.qlIndexFixing(Index6M,$H661,TRUE,_xll.ohTrigger(RecalcTrigger,Trigger6M)),NA())</f>
        <v>8.4415810494631194E-3</v>
      </c>
      <c r="M661" s="146">
        <f>IFERROR(_xll.qlIndexFixing(Index1Y,$H661,TRUE,_xll.ohTrigger(RecalcTrigger,Trigger1Y)),NA())</f>
        <v>1.0260164392301929E-2</v>
      </c>
      <c r="N661" s="145">
        <f>IFERROR(_xll.qlIndexFixing(ONIndex1M,I661,TRUE,_xll.ohTrigger(RecalcTrigger,Trigger1M)),NA())</f>
        <v>5.8623348505315587E-3</v>
      </c>
      <c r="O661" s="44">
        <f>IFERROR(_xll.qlIndexFixing(ONIndex3M,I661,TRUE,_xll.ohTrigger(RecalcTrigger,Trigger3M)),NA())</f>
        <v>6.8882627241151351E-3</v>
      </c>
      <c r="P661" s="44">
        <f>IFERROR(_xll.qlIndexFixing(ONIndex6M,I661,TRUE,_xll.ohTrigger(RecalcTrigger,Trigger6M)),NA())</f>
        <v>7.9033255689553439E-3</v>
      </c>
      <c r="Q661" s="146">
        <f>IFERROR(_xll.qlIndexFixing(ONIndex1Y,I661,TRUE,_xll.ohTrigger(RecalcTrigger,Trigger1Y)),NA())</f>
        <v>9.1430101575018519E-3</v>
      </c>
    </row>
    <row r="662" spans="2:17" x14ac:dyDescent="0.2">
      <c r="B662" s="39" t="s">
        <v>42</v>
      </c>
      <c r="D662" s="42">
        <f>_xll.qlCalendarAdvance(Calendar,$D661,B662,"f",FALSE)</f>
        <v>44292</v>
      </c>
      <c r="E662" s="140">
        <f>_xll.qlInterestRateIndexValueDate(IndexON,D662)</f>
        <v>44292</v>
      </c>
      <c r="F662" s="156">
        <f>IFERROR(_xll.qlIndexFixing(IndexON,D662,TRUE,_xll.ohTrigger(RecalcTrigger,TriggerON)),NA())</f>
        <v>4.4551706490103538E-3</v>
      </c>
      <c r="H662" s="42">
        <f>_xll.qlCalendarAdvance(Calendar,$H661,B662,"f",FALSE)</f>
        <v>44292</v>
      </c>
      <c r="I662" s="140">
        <f>_xll.qlInterestRateIndexValueDate(Index1M,$H662)</f>
        <v>44292</v>
      </c>
      <c r="J662" s="145">
        <f>IFERROR(_xll.qlIndexFixing(Index1M,$H662,TRUE,_xll.ohTrigger(RecalcTrigger,Trigger1M)),NA())</f>
        <v>5.9792776237514635E-3</v>
      </c>
      <c r="K662" s="44">
        <f>IFERROR(_xll.qlIndexFixing(Index3M,H662,TRUE,_xll.ohTrigger(RecalcTrigger,Trigger3M)),NA())</f>
        <v>7.1706705965226764E-3</v>
      </c>
      <c r="L662" s="44">
        <f>IFERROR(_xll.qlIndexFixing(Index6M,$H662,TRUE,_xll.ohTrigger(RecalcTrigger,Trigger6M)),NA())</f>
        <v>8.4793248867723516E-3</v>
      </c>
      <c r="M662" s="146">
        <f>IFERROR(_xll.qlIndexFixing(Index1Y,$H662,TRUE,_xll.ohTrigger(RecalcTrigger,Trigger1Y)),NA())</f>
        <v>1.0301852707921277E-2</v>
      </c>
      <c r="N662" s="145">
        <f>IFERROR(_xll.qlIndexFixing(ONIndex1M,I662,TRUE,_xll.ohTrigger(RecalcTrigger,Trigger1M)),NA())</f>
        <v>5.8996178928916176E-3</v>
      </c>
      <c r="O662" s="44">
        <f>IFERROR(_xll.qlIndexFixing(ONIndex3M,I662,TRUE,_xll.ohTrigger(RecalcTrigger,Trigger3M)),NA())</f>
        <v>6.9245632369019372E-3</v>
      </c>
      <c r="P662" s="44">
        <f>IFERROR(_xll.qlIndexFixing(ONIndex6M,I662,TRUE,_xll.ohTrigger(RecalcTrigger,Trigger6M)),NA())</f>
        <v>7.9406005389437428E-3</v>
      </c>
      <c r="Q662" s="146">
        <f>IFERROR(_xll.qlIndexFixing(ONIndex1Y,I662,TRUE,_xll.ohTrigger(RecalcTrigger,Trigger1Y)),NA())</f>
        <v>9.1782408507101731E-3</v>
      </c>
    </row>
    <row r="663" spans="2:17" x14ac:dyDescent="0.2">
      <c r="B663" s="39" t="s">
        <v>42</v>
      </c>
      <c r="D663" s="42">
        <f>_xll.qlCalendarAdvance(Calendar,$D662,B663,"f",FALSE)</f>
        <v>44299</v>
      </c>
      <c r="E663" s="140">
        <f>_xll.qlInterestRateIndexValueDate(IndexON,D663)</f>
        <v>44299</v>
      </c>
      <c r="F663" s="156">
        <f>IFERROR(_xll.qlIndexFixing(IndexON,D663,TRUE,_xll.ohTrigger(RecalcTrigger,TriggerON)),NA())</f>
        <v>4.4934156726317287E-3</v>
      </c>
      <c r="H663" s="42">
        <f>_xll.qlCalendarAdvance(Calendar,$H662,B663,"f",FALSE)</f>
        <v>44299</v>
      </c>
      <c r="I663" s="140">
        <f>_xll.qlInterestRateIndexValueDate(Index1M,$H663)</f>
        <v>44299</v>
      </c>
      <c r="J663" s="145">
        <f>IFERROR(_xll.qlIndexFixing(Index1M,$H663,TRUE,_xll.ohTrigger(RecalcTrigger,Trigger1M)),NA())</f>
        <v>6.0173656311099206E-3</v>
      </c>
      <c r="K663" s="44">
        <f>IFERROR(_xll.qlIndexFixing(Index3M,H663,TRUE,_xll.ohTrigger(RecalcTrigger,Trigger3M)),NA())</f>
        <v>7.2085776287317089E-3</v>
      </c>
      <c r="L663" s="44">
        <f>IFERROR(_xll.qlIndexFixing(Index6M,$H663,TRUE,_xll.ohTrigger(RecalcTrigger,Trigger6M)),NA())</f>
        <v>8.5202843274862078E-3</v>
      </c>
      <c r="M663" s="146">
        <f>IFERROR(_xll.qlIndexFixing(Index1Y,$H663,TRUE,_xll.ohTrigger(RecalcTrigger,Trigger1Y)),NA())</f>
        <v>1.0343628507922142E-2</v>
      </c>
      <c r="N663" s="145">
        <f>IFERROR(_xll.qlIndexFixing(ONIndex1M,I663,TRUE,_xll.ohTrigger(RecalcTrigger,Trigger1M)),NA())</f>
        <v>5.9371571097399656E-3</v>
      </c>
      <c r="O663" s="44">
        <f>IFERROR(_xll.qlIndexFixing(ONIndex3M,I663,TRUE,_xll.ohTrigger(RecalcTrigger,Trigger3M)),NA())</f>
        <v>6.961071237325811E-3</v>
      </c>
      <c r="P663" s="44">
        <f>IFERROR(_xll.qlIndexFixing(ONIndex6M,I663,TRUE,_xll.ohTrigger(RecalcTrigger,Trigger6M)),NA())</f>
        <v>7.9782281956009005E-3</v>
      </c>
      <c r="Q663" s="146">
        <f>IFERROR(_xll.qlIndexFixing(ONIndex1Y,I663,TRUE,_xll.ohTrigger(RecalcTrigger,Trigger1Y)),NA())</f>
        <v>9.214114933141504E-3</v>
      </c>
    </row>
    <row r="664" spans="2:17" x14ac:dyDescent="0.2">
      <c r="B664" s="39" t="s">
        <v>42</v>
      </c>
      <c r="D664" s="42">
        <f>_xll.qlCalendarAdvance(Calendar,$D663,B664,"f",FALSE)</f>
        <v>44306</v>
      </c>
      <c r="E664" s="140">
        <f>_xll.qlInterestRateIndexValueDate(IndexON,D664)</f>
        <v>44306</v>
      </c>
      <c r="F664" s="156">
        <f>IFERROR(_xll.qlIndexFixing(IndexON,D664,TRUE,_xll.ohTrigger(RecalcTrigger,TriggerON)),NA())</f>
        <v>4.5319743349858665E-3</v>
      </c>
      <c r="H664" s="42">
        <f>_xll.qlCalendarAdvance(Calendar,$H663,B664,"f",FALSE)</f>
        <v>44306</v>
      </c>
      <c r="I664" s="140">
        <f>_xll.qlInterestRateIndexValueDate(Index1M,$H664)</f>
        <v>44306</v>
      </c>
      <c r="J664" s="145">
        <f>IFERROR(_xll.qlIndexFixing(Index1M,$H664,TRUE,_xll.ohTrigger(RecalcTrigger,Trigger1M)),NA())</f>
        <v>6.0557100516244562E-3</v>
      </c>
      <c r="K664" s="44">
        <f>IFERROR(_xll.qlIndexFixing(Index3M,H664,TRUE,_xll.ohTrigger(RecalcTrigger,Trigger3M)),NA())</f>
        <v>7.2466841092187076E-3</v>
      </c>
      <c r="L664" s="44">
        <f>IFERROR(_xll.qlIndexFixing(Index6M,$H664,TRUE,_xll.ohTrigger(RecalcTrigger,Trigger6M)),NA())</f>
        <v>8.5613835873867179E-3</v>
      </c>
      <c r="M664" s="146">
        <f>IFERROR(_xll.qlIndexFixing(Index1Y,$H664,TRUE,_xll.ohTrigger(RecalcTrigger,Trigger1Y)),NA())</f>
        <v>1.0385477439431412E-2</v>
      </c>
      <c r="N664" s="145">
        <f>IFERROR(_xll.qlIndexFixing(ONIndex1M,I664,TRUE,_xll.ohTrigger(RecalcTrigger,Trigger1M)),NA())</f>
        <v>5.9749525011576488E-3</v>
      </c>
      <c r="O664" s="44">
        <f>IFERROR(_xll.qlIndexFixing(ONIndex3M,I664,TRUE,_xll.ohTrigger(RecalcTrigger,Trigger3M)),NA())</f>
        <v>6.9977867255488491E-3</v>
      </c>
      <c r="P664" s="44">
        <f>IFERROR(_xll.qlIndexFixing(ONIndex6M,I664,TRUE,_xll.ohTrigger(RecalcTrigger,Trigger6M)),NA())</f>
        <v>8.0162085388457704E-3</v>
      </c>
      <c r="Q664" s="146">
        <f>IFERROR(_xll.qlIndexFixing(ONIndex1Y,I664,TRUE,_xll.ohTrigger(RecalcTrigger,Trigger1Y)),NA())</f>
        <v>9.2506324050389832E-3</v>
      </c>
    </row>
    <row r="665" spans="2:17" x14ac:dyDescent="0.2">
      <c r="B665" s="39" t="s">
        <v>42</v>
      </c>
      <c r="D665" s="42">
        <f>_xll.qlCalendarAdvance(Calendar,$D664,B665,"f",FALSE)</f>
        <v>44313</v>
      </c>
      <c r="E665" s="140">
        <f>_xll.qlInterestRateIndexValueDate(IndexON,D665)</f>
        <v>44313</v>
      </c>
      <c r="F665" s="156">
        <f>IFERROR(_xll.qlIndexFixing(IndexON,D665,TRUE,_xll.ohTrigger(RecalcTrigger,TriggerON)),NA())</f>
        <v>4.5708466362348599E-3</v>
      </c>
      <c r="H665" s="42">
        <f>_xll.qlCalendarAdvance(Calendar,$H664,B665,"f",FALSE)</f>
        <v>44313</v>
      </c>
      <c r="I665" s="140">
        <f>_xll.qlInterestRateIndexValueDate(Index1M,$H665)</f>
        <v>44313</v>
      </c>
      <c r="J665" s="145">
        <f>IFERROR(_xll.qlIndexFixing(Index1M,$H665,TRUE,_xll.ohTrigger(RecalcTrigger,Trigger1M)),NA())</f>
        <v>6.0943108877102494E-3</v>
      </c>
      <c r="K665" s="44">
        <f>IFERROR(_xll.qlIndexFixing(Index3M,H665,TRUE,_xll.ohTrigger(RecalcTrigger,Trigger3M)),NA())</f>
        <v>7.2849823748039966E-3</v>
      </c>
      <c r="L665" s="44">
        <f>IFERROR(_xll.qlIndexFixing(Index6M,$H665,TRUE,_xll.ohTrigger(RecalcTrigger,Trigger6M)),NA())</f>
        <v>8.6026076102259583E-3</v>
      </c>
      <c r="M665" s="146">
        <f>IFERROR(_xll.qlIndexFixing(Index1Y,$H665,TRUE,_xll.ohTrigger(RecalcTrigger,Trigger1Y)),NA())</f>
        <v>1.0427385147213863E-2</v>
      </c>
      <c r="N665" s="145">
        <f>IFERROR(_xll.qlIndexFixing(ONIndex1M,I665,TRUE,_xll.ohTrigger(RecalcTrigger,Trigger1M)),NA())</f>
        <v>6.0130040671446672E-3</v>
      </c>
      <c r="O665" s="44">
        <f>IFERROR(_xll.qlIndexFixing(ONIndex3M,I665,TRUE,_xll.ohTrigger(RecalcTrigger,Trigger3M)),NA())</f>
        <v>7.0347097016520976E-3</v>
      </c>
      <c r="P665" s="44">
        <f>IFERROR(_xll.qlIndexFixing(ONIndex6M,I665,TRUE,_xll.ohTrigger(RecalcTrigger,Trigger6M)),NA())</f>
        <v>8.0545415690025379E-3</v>
      </c>
      <c r="Q665" s="146">
        <f>IFERROR(_xll.qlIndexFixing(ONIndex1Y,I665,TRUE,_xll.ohTrigger(RecalcTrigger,Trigger1Y)),NA())</f>
        <v>9.2877932664836571E-3</v>
      </c>
    </row>
    <row r="666" spans="2:17" x14ac:dyDescent="0.2">
      <c r="B666" s="39" t="s">
        <v>42</v>
      </c>
      <c r="D666" s="42">
        <f>_xll.qlCalendarAdvance(Calendar,$D665,B666,"f",FALSE)</f>
        <v>44320</v>
      </c>
      <c r="E666" s="140">
        <f>_xll.qlInterestRateIndexValueDate(IndexON,D666)</f>
        <v>44320</v>
      </c>
      <c r="F666" s="156">
        <f>IFERROR(_xll.qlIndexFixing(IndexON,D666,TRUE,_xll.ohTrigger(RecalcTrigger,TriggerON)),NA())</f>
        <v>4.6100325762976624E-3</v>
      </c>
      <c r="H666" s="42">
        <f>_xll.qlCalendarAdvance(Calendar,$H665,B666,"f",FALSE)</f>
        <v>44320</v>
      </c>
      <c r="I666" s="140">
        <f>_xll.qlInterestRateIndexValueDate(Index1M,$H666)</f>
        <v>44320</v>
      </c>
      <c r="J666" s="145">
        <f>IFERROR(_xll.qlIndexFixing(Index1M,$H666,TRUE,_xll.ohTrigger(RecalcTrigger,Trigger1M)),NA())</f>
        <v>6.1360183332727766E-3</v>
      </c>
      <c r="K666" s="44">
        <f>IFERROR(_xll.qlIndexFixing(Index3M,H666,TRUE,_xll.ohTrigger(RecalcTrigger,Trigger3M)),NA())</f>
        <v>7.3263223204434987E-3</v>
      </c>
      <c r="L666" s="44">
        <f>IFERROR(_xll.qlIndexFixing(Index6M,$H666,TRUE,_xll.ohTrigger(RecalcTrigger,Trigger6M)),NA())</f>
        <v>8.6470198407239511E-3</v>
      </c>
      <c r="M666" s="146">
        <f>IFERROR(_xll.qlIndexFixing(Index1Y,$H666,TRUE,_xll.ohTrigger(RecalcTrigger,Trigger1Y)),NA())</f>
        <v>1.0469337273663504E-2</v>
      </c>
      <c r="N666" s="145">
        <f>IFERROR(_xll.qlIndexFixing(ONIndex1M,I666,TRUE,_xll.ohTrigger(RecalcTrigger,Trigger1M)),NA())</f>
        <v>6.0513118078631134E-3</v>
      </c>
      <c r="O666" s="44">
        <f>IFERROR(_xll.qlIndexFixing(ONIndex3M,I666,TRUE,_xll.ohTrigger(RecalcTrigger,Trigger3M)),NA())</f>
        <v>7.0718401654734642E-3</v>
      </c>
      <c r="P666" s="44">
        <f>IFERROR(_xll.qlIndexFixing(ONIndex6M,I666,TRUE,_xll.ohTrigger(RecalcTrigger,Trigger6M)),NA())</f>
        <v>8.0932272859901566E-3</v>
      </c>
      <c r="Q666" s="146">
        <f>IFERROR(_xll.qlIndexFixing(ONIndex1Y,I666,TRUE,_xll.ohTrigger(RecalcTrigger,Trigger1Y)),NA())</f>
        <v>9.3255975178807571E-3</v>
      </c>
    </row>
    <row r="667" spans="2:17" x14ac:dyDescent="0.2">
      <c r="B667" s="39" t="s">
        <v>42</v>
      </c>
      <c r="D667" s="42">
        <f>_xll.qlCalendarAdvance(Calendar,$D666,B667,"f",FALSE)</f>
        <v>44327</v>
      </c>
      <c r="E667" s="140">
        <f>_xll.qlInterestRateIndexValueDate(IndexON,D667)</f>
        <v>44327</v>
      </c>
      <c r="F667" s="156">
        <f>IFERROR(_xll.qlIndexFixing(IndexON,D667,TRUE,_xll.ohTrigger(RecalcTrigger,TriggerON)),NA())</f>
        <v>4.6495321554174129E-3</v>
      </c>
      <c r="H667" s="42">
        <f>_xll.qlCalendarAdvance(Calendar,$H666,B667,"f",FALSE)</f>
        <v>44327</v>
      </c>
      <c r="I667" s="140">
        <f>_xll.qlInterestRateIndexValueDate(Index1M,$H667)</f>
        <v>44327</v>
      </c>
      <c r="J667" s="145">
        <f>IFERROR(_xll.qlIndexFixing(Index1M,$H667,TRUE,_xll.ohTrigger(RecalcTrigger,Trigger1M)),NA())</f>
        <v>6.1751509835052884E-3</v>
      </c>
      <c r="K667" s="44">
        <f>IFERROR(_xll.qlIndexFixing(Index3M,H667,TRUE,_xll.ohTrigger(RecalcTrigger,Trigger3M)),NA())</f>
        <v>7.3649926103711129E-3</v>
      </c>
      <c r="L667" s="44">
        <f>IFERROR(_xll.qlIndexFixing(Index6M,$H667,TRUE,_xll.ohTrigger(RecalcTrigger,Trigger6M)),NA())</f>
        <v>8.6884492900742016E-3</v>
      </c>
      <c r="M667" s="146">
        <f>IFERROR(_xll.qlIndexFixing(Index1Y,$H667,TRUE,_xll.ohTrigger(RecalcTrigger,Trigger1Y)),NA())</f>
        <v>1.051131945879602E-2</v>
      </c>
      <c r="N667" s="145">
        <f>IFERROR(_xll.qlIndexFixing(ONIndex1M,I667,TRUE,_xll.ohTrigger(RecalcTrigger,Trigger1M)),NA())</f>
        <v>6.0898757233129874E-3</v>
      </c>
      <c r="O667" s="44">
        <f>IFERROR(_xll.qlIndexFixing(ONIndex3M,I667,TRUE,_xll.ohTrigger(RecalcTrigger,Trigger3M)),NA())</f>
        <v>7.1091781173371338E-3</v>
      </c>
      <c r="P667" s="44">
        <f>IFERROR(_xll.qlIndexFixing(ONIndex6M,I667,TRUE,_xll.ohTrigger(RecalcTrigger,Trigger6M)),NA())</f>
        <v>8.1322656899707191E-3</v>
      </c>
      <c r="Q667" s="146">
        <f>IFERROR(_xll.qlIndexFixing(ONIndex1Y,I667,TRUE,_xll.ohTrigger(RecalcTrigger,Trigger1Y)),NA())</f>
        <v>9.3640451591492369E-3</v>
      </c>
    </row>
    <row r="668" spans="2:17" x14ac:dyDescent="0.2">
      <c r="B668" s="39" t="s">
        <v>42</v>
      </c>
      <c r="D668" s="42">
        <f>_xll.qlCalendarAdvance(Calendar,$D667,B668,"f",FALSE)</f>
        <v>44334</v>
      </c>
      <c r="E668" s="140">
        <f>_xll.qlInterestRateIndexValueDate(IndexON,D668)</f>
        <v>44334</v>
      </c>
      <c r="F668" s="156">
        <f>IFERROR(_xll.qlIndexFixing(IndexON,D668,TRUE,_xll.ohTrigger(RecalcTrigger,TriggerON)),NA())</f>
        <v>4.6893453736751578E-3</v>
      </c>
      <c r="H668" s="42">
        <f>_xll.qlCalendarAdvance(Calendar,$H667,B668,"f",FALSE)</f>
        <v>44334</v>
      </c>
      <c r="I668" s="140">
        <f>_xll.qlInterestRateIndexValueDate(Index1M,$H668)</f>
        <v>44334</v>
      </c>
      <c r="J668" s="145">
        <f>IFERROR(_xll.qlIndexFixing(Index1M,$H668,TRUE,_xll.ohTrigger(RecalcTrigger,Trigger1M)),NA())</f>
        <v>6.2145400654120822E-3</v>
      </c>
      <c r="K668" s="44">
        <f>IFERROR(_xll.qlIndexFixing(Index3M,H668,TRUE,_xll.ohTrigger(RecalcTrigger,Trigger3M)),NA())</f>
        <v>7.4038310471108782E-3</v>
      </c>
      <c r="L668" s="44">
        <f>IFERROR(_xll.qlIndexFixing(Index6M,$H668,TRUE,_xll.ohTrigger(RecalcTrigger,Trigger6M)),NA())</f>
        <v>8.7299576896466922E-3</v>
      </c>
      <c r="M668" s="146">
        <f>IFERROR(_xll.qlIndexFixing(Index1Y,$H668,TRUE,_xll.ohTrigger(RecalcTrigger,Trigger1Y)),NA())</f>
        <v>1.0553317340243673E-2</v>
      </c>
      <c r="N668" s="145">
        <f>IFERROR(_xll.qlIndexFixing(ONIndex1M,I668,TRUE,_xll.ohTrigger(RecalcTrigger,Trigger1M)),NA())</f>
        <v>6.1286958136563818E-3</v>
      </c>
      <c r="O668" s="44">
        <f>IFERROR(_xll.qlIndexFixing(ONIndex3M,I668,TRUE,_xll.ohTrigger(RecalcTrigger,Trigger3M)),NA())</f>
        <v>7.1467235571620602E-3</v>
      </c>
      <c r="P668" s="44">
        <f>IFERROR(_xll.qlIndexFixing(ONIndex6M,I668,TRUE,_xll.ohTrigger(RecalcTrigger,Trigger6M)),NA())</f>
        <v>8.1716567811873642E-3</v>
      </c>
      <c r="Q668" s="146">
        <f>IFERROR(_xll.qlIndexFixing(ONIndex1Y,I668,TRUE,_xll.ohTrigger(RecalcTrigger,Trigger1Y)),NA())</f>
        <v>9.4031361907753741E-3</v>
      </c>
    </row>
    <row r="669" spans="2:17" x14ac:dyDescent="0.2">
      <c r="B669" s="39" t="s">
        <v>42</v>
      </c>
      <c r="D669" s="42">
        <f>_xll.qlCalendarAdvance(Calendar,$D668,B669,"f",FALSE)</f>
        <v>44341</v>
      </c>
      <c r="E669" s="140">
        <f>_xll.qlInterestRateIndexValueDate(IndexON,D669)</f>
        <v>44341</v>
      </c>
      <c r="F669" s="156">
        <f>IFERROR(_xll.qlIndexFixing(IndexON,D669,TRUE,_xll.ohTrigger(RecalcTrigger,TriggerON)),NA())</f>
        <v>4.7294722311519433E-3</v>
      </c>
      <c r="H669" s="42">
        <f>_xll.qlCalendarAdvance(Calendar,$H668,B669,"f",FALSE)</f>
        <v>44341</v>
      </c>
      <c r="I669" s="140">
        <f>_xll.qlInterestRateIndexValueDate(Index1M,$H669)</f>
        <v>44341</v>
      </c>
      <c r="J669" s="145">
        <f>IFERROR(_xll.qlIndexFixing(Index1M,$H669,TRUE,_xll.ohTrigger(RecalcTrigger,Trigger1M)),NA())</f>
        <v>6.2541855815631099E-3</v>
      </c>
      <c r="K669" s="44">
        <f>IFERROR(_xll.qlIndexFixing(Index3M,H669,TRUE,_xll.ohTrigger(RecalcTrigger,Trigger3M)),NA())</f>
        <v>7.4428300496430207E-3</v>
      </c>
      <c r="L669" s="44">
        <f>IFERROR(_xll.qlIndexFixing(Index6M,$H669,TRUE,_xll.ohTrigger(RecalcTrigger,Trigger6M)),NA())</f>
        <v>8.7715300597727489E-3</v>
      </c>
      <c r="M669" s="146">
        <f>IFERROR(_xll.qlIndexFixing(Index1Y,$H669,TRUE,_xll.ohTrigger(RecalcTrigger,Trigger1Y)),NA())</f>
        <v>1.0595316553251966E-2</v>
      </c>
      <c r="N669" s="145">
        <f>IFERROR(_xll.qlIndexFixing(ONIndex1M,I669,TRUE,_xll.ohTrigger(RecalcTrigger,Trigger1M)),NA())</f>
        <v>6.1677720788932966E-3</v>
      </c>
      <c r="O669" s="44">
        <f>IFERROR(_xll.qlIndexFixing(ONIndex3M,I669,TRUE,_xll.ohTrigger(RecalcTrigger,Trigger3M)),NA())</f>
        <v>7.184476485110336E-3</v>
      </c>
      <c r="P669" s="44">
        <f>IFERROR(_xll.qlIndexFixing(ONIndex6M,I669,TRUE,_xll.ohTrigger(RecalcTrigger,Trigger6M)),NA())</f>
        <v>8.2114005595590456E-3</v>
      </c>
      <c r="Q669" s="146">
        <f>IFERROR(_xll.qlIndexFixing(ONIndex1Y,I669,TRUE,_xll.ohTrigger(RecalcTrigger,Trigger1Y)),NA())</f>
        <v>9.4428706128402151E-3</v>
      </c>
    </row>
    <row r="670" spans="2:17" x14ac:dyDescent="0.2">
      <c r="B670" s="39" t="s">
        <v>42</v>
      </c>
      <c r="D670" s="42">
        <f>_xll.qlCalendarAdvance(Calendar,$D669,B670,"f",FALSE)</f>
        <v>44348</v>
      </c>
      <c r="E670" s="140">
        <f>_xll.qlInterestRateIndexValueDate(IndexON,D670)</f>
        <v>44348</v>
      </c>
      <c r="F670" s="156">
        <f>IFERROR(_xll.qlIndexFixing(IndexON,D670,TRUE,_xll.ohTrigger(RecalcTrigger,TriggerON)),NA())</f>
        <v>4.7699127280098619E-3</v>
      </c>
      <c r="H670" s="42">
        <f>_xll.qlCalendarAdvance(Calendar,$H669,B670,"f",FALSE)</f>
        <v>44348</v>
      </c>
      <c r="I670" s="140">
        <f>_xll.qlInterestRateIndexValueDate(Index1M,$H670)</f>
        <v>44348</v>
      </c>
      <c r="J670" s="145">
        <f>IFERROR(_xll.qlIndexFixing(Index1M,$H670,TRUE,_xll.ohTrigger(RecalcTrigger,Trigger1M)),NA())</f>
        <v>6.291161387681969E-3</v>
      </c>
      <c r="K670" s="44">
        <f>IFERROR(_xll.qlIndexFixing(Index3M,H670,TRUE,_xll.ohTrigger(RecalcTrigger,Trigger3M)),NA())</f>
        <v>7.4819820366693896E-3</v>
      </c>
      <c r="L670" s="44">
        <f>IFERROR(_xll.qlIndexFixing(Index6M,$H670,TRUE,_xll.ohTrigger(RecalcTrigger,Trigger6M)),NA())</f>
        <v>8.8100721143484998E-3</v>
      </c>
      <c r="M670" s="146">
        <f>IFERROR(_xll.qlIndexFixing(Index1Y,$H670,TRUE,_xll.ohTrigger(RecalcTrigger,Trigger1Y)),NA())</f>
        <v>1.0637302730678311E-2</v>
      </c>
      <c r="N670" s="145">
        <f>IFERROR(_xll.qlIndexFixing(ONIndex1M,I670,TRUE,_xll.ohTrigger(RecalcTrigger,Trigger1M)),NA())</f>
        <v>6.2071045191858243E-3</v>
      </c>
      <c r="O670" s="44">
        <f>IFERROR(_xll.qlIndexFixing(ONIndex3M,I670,TRUE,_xll.ohTrigger(RecalcTrigger,Trigger3M)),NA())</f>
        <v>7.2224369011819611E-3</v>
      </c>
      <c r="P670" s="44">
        <f>IFERROR(_xll.qlIndexFixing(ONIndex6M,I670,TRUE,_xll.ohTrigger(RecalcTrigger,Trigger6M)),NA())</f>
        <v>8.2514970253289022E-3</v>
      </c>
      <c r="Q670" s="146">
        <f>IFERROR(_xll.qlIndexFixing(ONIndex1Y,I670,TRUE,_xll.ohTrigger(RecalcTrigger,Trigger1Y)),NA())</f>
        <v>9.4832484255058525E-3</v>
      </c>
    </row>
    <row r="671" spans="2:17" x14ac:dyDescent="0.2">
      <c r="B671" s="39" t="s">
        <v>42</v>
      </c>
      <c r="D671" s="42">
        <f>_xll.qlCalendarAdvance(Calendar,$D670,B671,"f",FALSE)</f>
        <v>44355</v>
      </c>
      <c r="E671" s="140">
        <f>_xll.qlInterestRateIndexValueDate(IndexON,D671)</f>
        <v>44355</v>
      </c>
      <c r="F671" s="156">
        <f>IFERROR(_xll.qlIndexFixing(IndexON,D671,TRUE,_xll.ohTrigger(RecalcTrigger,TriggerON)),NA())</f>
        <v>4.8106668641678674E-3</v>
      </c>
      <c r="H671" s="42">
        <f>_xll.qlCalendarAdvance(Calendar,$H670,B671,"f",FALSE)</f>
        <v>44355</v>
      </c>
      <c r="I671" s="140">
        <f>_xll.qlInterestRateIndexValueDate(Index1M,$H671)</f>
        <v>44355</v>
      </c>
      <c r="J671" s="145">
        <f>IFERROR(_xll.qlIndexFixing(Index1M,$H671,TRUE,_xll.ohTrigger(RecalcTrigger,Trigger1M)),NA())</f>
        <v>6.3313001611854016E-3</v>
      </c>
      <c r="K671" s="44">
        <f>IFERROR(_xll.qlIndexFixing(Index3M,H671,TRUE,_xll.ohTrigger(RecalcTrigger,Trigger3M)),NA())</f>
        <v>7.5212794266108175E-3</v>
      </c>
      <c r="L671" s="44">
        <f>IFERROR(_xll.qlIndexFixing(Index6M,$H671,TRUE,_xll.ohTrigger(RecalcTrigger,Trigger6M)),NA())</f>
        <v>8.8517284650427974E-3</v>
      </c>
      <c r="M671" s="146">
        <f>IFERROR(_xll.qlIndexFixing(Index1Y,$H671,TRUE,_xll.ohTrigger(RecalcTrigger,Trigger1Y)),NA())</f>
        <v>1.0679261502992921E-2</v>
      </c>
      <c r="N671" s="145">
        <f>IFERROR(_xll.qlIndexFixing(ONIndex1M,I671,TRUE,_xll.ohTrigger(RecalcTrigger,Trigger1M)),NA())</f>
        <v>6.2466931345339649E-3</v>
      </c>
      <c r="O671" s="44">
        <f>IFERROR(_xll.qlIndexFixing(ONIndex3M,I671,TRUE,_xll.ohTrigger(RecalcTrigger,Trigger3M)),NA())</f>
        <v>7.2606048054579819E-3</v>
      </c>
      <c r="P671" s="44">
        <f>IFERROR(_xll.qlIndexFixing(ONIndex6M,I671,TRUE,_xll.ohTrigger(RecalcTrigger,Trigger6M)),NA())</f>
        <v>8.2919461785779802E-3</v>
      </c>
      <c r="Q671" s="146">
        <f>IFERROR(_xll.qlIndexFixing(ONIndex1Y,I671,TRUE,_xll.ohTrigger(RecalcTrigger,Trigger1Y)),NA())</f>
        <v>9.524269629015425E-3</v>
      </c>
    </row>
    <row r="672" spans="2:17" x14ac:dyDescent="0.2">
      <c r="B672" s="39" t="s">
        <v>42</v>
      </c>
      <c r="D672" s="42">
        <f>_xll.qlCalendarAdvance(Calendar,$D671,B672,"f",FALSE)</f>
        <v>44362</v>
      </c>
      <c r="E672" s="140">
        <f>_xll.qlInterestRateIndexValueDate(IndexON,D672)</f>
        <v>44362</v>
      </c>
      <c r="F672" s="156">
        <f>IFERROR(_xll.qlIndexFixing(IndexON,D672,TRUE,_xll.ohTrigger(RecalcTrigger,TriggerON)),NA())</f>
        <v>4.8517346399501449E-3</v>
      </c>
      <c r="H672" s="42">
        <f>_xll.qlCalendarAdvance(Calendar,$H671,B672,"f",FALSE)</f>
        <v>44362</v>
      </c>
      <c r="I672" s="140">
        <f>_xll.qlInterestRateIndexValueDate(Index1M,$H672)</f>
        <v>44362</v>
      </c>
      <c r="J672" s="145">
        <f>IFERROR(_xll.qlIndexFixing(Index1M,$H672,TRUE,_xll.ohTrigger(RecalcTrigger,Trigger1M)),NA())</f>
        <v>6.3716740716941445E-3</v>
      </c>
      <c r="K672" s="44">
        <f>IFERROR(_xll.qlIndexFixing(Index3M,H672,TRUE,_xll.ohTrigger(RecalcTrigger,Trigger3M)),NA())</f>
        <v>7.5607146376053544E-3</v>
      </c>
      <c r="L672" s="44">
        <f>IFERROR(_xll.qlIndexFixing(Index6M,$H672,TRUE,_xll.ohTrigger(RecalcTrigger,Trigger6M)),NA())</f>
        <v>8.8934041505147297E-3</v>
      </c>
      <c r="M672" s="146">
        <f>IFERROR(_xll.qlIndexFixing(Index1Y,$H672,TRUE,_xll.ohTrigger(RecalcTrigger,Trigger1Y)),NA())</f>
        <v>1.0721178498282136E-2</v>
      </c>
      <c r="N672" s="145">
        <f>IFERROR(_xll.qlIndexFixing(ONIndex1M,I672,TRUE,_xll.ohTrigger(RecalcTrigger,Trigger1M)),NA())</f>
        <v>6.286537925099811E-3</v>
      </c>
      <c r="O672" s="44">
        <f>IFERROR(_xll.qlIndexFixing(ONIndex3M,I672,TRUE,_xll.ohTrigger(RecalcTrigger,Trigger3M)),NA())</f>
        <v>7.2989801980194446E-3</v>
      </c>
      <c r="P672" s="44">
        <f>IFERROR(_xll.qlIndexFixing(ONIndex6M,I672,TRUE,_xll.ohTrigger(RecalcTrigger,Trigger6M)),NA())</f>
        <v>8.332748019387326E-3</v>
      </c>
      <c r="Q672" s="146">
        <f>IFERROR(_xll.qlIndexFixing(ONIndex1Y,I672,TRUE,_xll.ohTrigger(RecalcTrigger,Trigger1Y)),NA())</f>
        <v>9.5659342236120715E-3</v>
      </c>
    </row>
    <row r="673" spans="2:17" x14ac:dyDescent="0.2">
      <c r="B673" s="39" t="s">
        <v>42</v>
      </c>
      <c r="D673" s="42">
        <f>_xll.qlCalendarAdvance(Calendar,$D672,B673,"f",FALSE)</f>
        <v>44369</v>
      </c>
      <c r="E673" s="140">
        <f>_xll.qlInterestRateIndexValueDate(IndexON,D673)</f>
        <v>44369</v>
      </c>
      <c r="F673" s="156">
        <f>IFERROR(_xll.qlIndexFixing(IndexON,D673,TRUE,_xll.ohTrigger(RecalcTrigger,TriggerON)),NA())</f>
        <v>4.8931160554377406E-3</v>
      </c>
      <c r="H673" s="42">
        <f>_xll.qlCalendarAdvance(Calendar,$H672,B673,"f",FALSE)</f>
        <v>44369</v>
      </c>
      <c r="I673" s="140">
        <f>_xll.qlInterestRateIndexValueDate(Index1M,$H673)</f>
        <v>44369</v>
      </c>
      <c r="J673" s="145">
        <f>IFERROR(_xll.qlIndexFixing(Index1M,$H673,TRUE,_xll.ohTrigger(RecalcTrigger,Trigger1M)),NA())</f>
        <v>6.4122382332681607E-3</v>
      </c>
      <c r="K673" s="44">
        <f>IFERROR(_xll.qlIndexFixing(Index3M,H673,TRUE,_xll.ohTrigger(RecalcTrigger,Trigger3M)),NA())</f>
        <v>7.6002800875047448E-3</v>
      </c>
      <c r="L673" s="44">
        <f>IFERROR(_xll.qlIndexFixing(Index6M,$H673,TRUE,_xll.ohTrigger(RecalcTrigger,Trigger6M)),NA())</f>
        <v>8.9350841046149966E-3</v>
      </c>
      <c r="M673" s="146">
        <f>IFERROR(_xll.qlIndexFixing(Index1Y,$H673,TRUE,_xll.ohTrigger(RecalcTrigger,Trigger1Y)),NA())</f>
        <v>1.0763039342252201E-2</v>
      </c>
      <c r="N673" s="145">
        <f>IFERROR(_xll.qlIndexFixing(ONIndex1M,I673,TRUE,_xll.ohTrigger(RecalcTrigger,Trigger1M)),NA())</f>
        <v>6.3266388908833626E-3</v>
      </c>
      <c r="O673" s="44">
        <f>IFERROR(_xll.qlIndexFixing(ONIndex3M,I673,TRUE,_xll.ohTrigger(RecalcTrigger,Trigger3M)),NA())</f>
        <v>7.3375630788663493E-3</v>
      </c>
      <c r="P673" s="44">
        <f>IFERROR(_xll.qlIndexFixing(ONIndex6M,I673,TRUE,_xll.ohTrigger(RecalcTrigger,Trigger6M)),NA())</f>
        <v>8.3739025480000784E-3</v>
      </c>
      <c r="Q673" s="146">
        <f>IFERROR(_xll.qlIndexFixing(ONIndex1Y,I673,TRUE,_xll.ohTrigger(RecalcTrigger,Trigger1Y)),NA())</f>
        <v>9.6082422095389308E-3</v>
      </c>
    </row>
    <row r="674" spans="2:17" x14ac:dyDescent="0.2">
      <c r="B674" s="39" t="s">
        <v>42</v>
      </c>
      <c r="D674" s="42">
        <f>_xll.qlCalendarAdvance(Calendar,$D673,B674,"f",FALSE)</f>
        <v>44376</v>
      </c>
      <c r="E674" s="140">
        <f>_xll.qlInterestRateIndexValueDate(IndexON,D674)</f>
        <v>44376</v>
      </c>
      <c r="F674" s="156">
        <f>IFERROR(_xll.qlIndexFixing(IndexON,D674,TRUE,_xll.ohTrigger(RecalcTrigger,TriggerON)),NA())</f>
        <v>4.9348111106306547E-3</v>
      </c>
      <c r="H674" s="42">
        <f>_xll.qlCalendarAdvance(Calendar,$H673,B674,"f",FALSE)</f>
        <v>44376</v>
      </c>
      <c r="I674" s="140">
        <f>_xll.qlInterestRateIndexValueDate(Index1M,$H674)</f>
        <v>44376</v>
      </c>
      <c r="J674" s="145">
        <f>IFERROR(_xll.qlIndexFixing(Index1M,$H674,TRUE,_xll.ohTrigger(RecalcTrigger,Trigger1M)),NA())</f>
        <v>6.4529463186322467E-3</v>
      </c>
      <c r="K674" s="44">
        <f>IFERROR(_xll.qlIndexFixing(Index3M,H674,TRUE,_xll.ohTrigger(RecalcTrigger,Trigger3M)),NA())</f>
        <v>7.6399681938709059E-3</v>
      </c>
      <c r="L674" s="44">
        <f>IFERROR(_xll.qlIndexFixing(Index6M,$H674,TRUE,_xll.ohTrigger(RecalcTrigger,Trigger6M)),NA())</f>
        <v>8.9767532599409599E-3</v>
      </c>
      <c r="M674" s="146">
        <f>IFERROR(_xll.qlIndexFixing(Index1Y,$H674,TRUE,_xll.ohTrigger(RecalcTrigger,Trigger1Y)),NA())</f>
        <v>1.080482965823748E-2</v>
      </c>
      <c r="N674" s="145">
        <f>IFERROR(_xll.qlIndexFixing(ONIndex1M,I674,TRUE,_xll.ohTrigger(RecalcTrigger,Trigger1M)),NA())</f>
        <v>6.3669960320467123E-3</v>
      </c>
      <c r="O674" s="44">
        <f>IFERROR(_xll.qlIndexFixing(ONIndex3M,I674,TRUE,_xll.ohTrigger(RecalcTrigger,Trigger3M)),NA())</f>
        <v>7.3763534481607884E-3</v>
      </c>
      <c r="P674" s="44">
        <f>IFERROR(_xll.qlIndexFixing(ONIndex6M,I674,TRUE,_xll.ohTrigger(RecalcTrigger,Trigger6M)),NA())</f>
        <v>8.4154097644162373E-3</v>
      </c>
      <c r="Q674" s="146">
        <f>IFERROR(_xll.qlIndexFixing(ONIndex1Y,I674,TRUE,_xll.ohTrigger(RecalcTrigger,Trigger1Y)),NA())</f>
        <v>9.6511935869580956E-3</v>
      </c>
    </row>
    <row r="675" spans="2:17" x14ac:dyDescent="0.2">
      <c r="B675" s="39" t="s">
        <v>42</v>
      </c>
      <c r="D675" s="42">
        <f>_xll.qlCalendarAdvance(Calendar,$D674,B675,"f",FALSE)</f>
        <v>44383</v>
      </c>
      <c r="E675" s="140">
        <f>_xll.qlInterestRateIndexValueDate(IndexON,D675)</f>
        <v>44383</v>
      </c>
      <c r="F675" s="156">
        <f>IFERROR(_xll.qlIndexFixing(IndexON,D675,TRUE,_xll.ohTrigger(RecalcTrigger,TriggerON)),NA())</f>
        <v>4.9768164490782141E-3</v>
      </c>
      <c r="H675" s="42">
        <f>_xll.qlCalendarAdvance(Calendar,$H674,B675,"f",FALSE)</f>
        <v>44383</v>
      </c>
      <c r="I675" s="140">
        <f>_xll.qlInterestRateIndexValueDate(Index1M,$H675)</f>
        <v>44383</v>
      </c>
      <c r="J675" s="145">
        <f>IFERROR(_xll.qlIndexFixing(Index1M,$H675,TRUE,_xll.ohTrigger(RecalcTrigger,Trigger1M)),NA())</f>
        <v>6.496730080865004E-3</v>
      </c>
      <c r="K675" s="44">
        <f>IFERROR(_xll.qlIndexFixing(Index3M,H675,TRUE,_xll.ohTrigger(RecalcTrigger,Trigger3M)),NA())</f>
        <v>7.6797713776608897E-3</v>
      </c>
      <c r="L675" s="44">
        <f>IFERROR(_xll.qlIndexFixing(Index6M,$H675,TRUE,_xll.ohTrigger(RecalcTrigger,Trigger6M)),NA())</f>
        <v>9.021468650864466E-3</v>
      </c>
      <c r="M675" s="146">
        <f>IFERROR(_xll.qlIndexFixing(Index1Y,$H675,TRUE,_xll.ohTrigger(RecalcTrigger,Trigger1Y)),NA())</f>
        <v>1.0846535071928898E-2</v>
      </c>
      <c r="N675" s="145">
        <f>IFERROR(_xll.qlIndexFixing(ONIndex1M,I675,TRUE,_xll.ohTrigger(RecalcTrigger,Trigger1M)),NA())</f>
        <v>6.4076046235916895E-3</v>
      </c>
      <c r="O675" s="44">
        <f>IFERROR(_xll.qlIndexFixing(ONIndex3M,I675,TRUE,_xll.ohTrigger(RecalcTrigger,Trigger3M)),NA())</f>
        <v>7.4153489364336966E-3</v>
      </c>
      <c r="P675" s="44">
        <f>IFERROR(_xll.qlIndexFixing(ONIndex6M,I675,TRUE,_xll.ohTrigger(RecalcTrigger,Trigger6M)),NA())</f>
        <v>8.4572603316990236E-3</v>
      </c>
      <c r="Q675" s="146">
        <f>IFERROR(_xll.qlIndexFixing(ONIndex1Y,I675,TRUE,_xll.ohTrigger(RecalcTrigger,Trigger1Y)),NA())</f>
        <v>9.6947707066641353E-3</v>
      </c>
    </row>
    <row r="676" spans="2:17" x14ac:dyDescent="0.2">
      <c r="B676" s="39" t="s">
        <v>42</v>
      </c>
      <c r="D676" s="42">
        <f>_xll.qlCalendarAdvance(Calendar,$D675,B676,"f",FALSE)</f>
        <v>44390</v>
      </c>
      <c r="E676" s="140">
        <f>_xll.qlInterestRateIndexValueDate(IndexON,D676)</f>
        <v>44390</v>
      </c>
      <c r="F676" s="156">
        <f>IFERROR(_xll.qlIndexFixing(IndexON,D676,TRUE,_xll.ohTrigger(RecalcTrigger,TriggerON)),NA())</f>
        <v>5.0190380887837893E-3</v>
      </c>
      <c r="H676" s="42">
        <f>_xll.qlCalendarAdvance(Calendar,$H675,B676,"f",FALSE)</f>
        <v>44390</v>
      </c>
      <c r="I676" s="140">
        <f>_xll.qlInterestRateIndexValueDate(Index1M,$H676)</f>
        <v>44390</v>
      </c>
      <c r="J676" s="145">
        <f>IFERROR(_xll.qlIndexFixing(Index1M,$H676,TRUE,_xll.ohTrigger(RecalcTrigger,Trigger1M)),NA())</f>
        <v>6.5376033974168428E-3</v>
      </c>
      <c r="K676" s="44">
        <f>IFERROR(_xll.qlIndexFixing(Index3M,H676,TRUE,_xll.ohTrigger(RecalcTrigger,Trigger3M)),NA())</f>
        <v>7.7196839321981622E-3</v>
      </c>
      <c r="L676" s="44">
        <f>IFERROR(_xll.qlIndexFixing(Index6M,$H676,TRUE,_xll.ohTrigger(RecalcTrigger,Trigger6M)),NA())</f>
        <v>9.0630730004989234E-3</v>
      </c>
      <c r="M676" s="146">
        <f>IFERROR(_xll.qlIndexFixing(Index1Y,$H676,TRUE,_xll.ohTrigger(RecalcTrigger,Trigger1Y)),NA())</f>
        <v>1.0888143604542266E-2</v>
      </c>
      <c r="N676" s="145">
        <f>IFERROR(_xll.qlIndexFixing(ONIndex1M,I676,TRUE,_xll.ohTrigger(RecalcTrigger,Trigger1M)),NA())</f>
        <v>6.448332364353826E-3</v>
      </c>
      <c r="O676" s="44">
        <f>IFERROR(_xll.qlIndexFixing(ONIndex3M,I676,TRUE,_xll.ohTrigger(RecalcTrigger,Trigger3M)),NA())</f>
        <v>7.4544831996858907E-3</v>
      </c>
      <c r="P676" s="44">
        <f>IFERROR(_xll.qlIndexFixing(ONIndex6M,I676,TRUE,_xll.ohTrigger(RecalcTrigger,Trigger6M)),NA())</f>
        <v>8.4991928132682748E-3</v>
      </c>
      <c r="Q676" s="146">
        <f>IFERROR(_xll.qlIndexFixing(ONIndex1Y,I676,TRUE,_xll.ohTrigger(RecalcTrigger,Trigger1Y)),NA())</f>
        <v>9.7384793823140914E-3</v>
      </c>
    </row>
    <row r="677" spans="2:17" x14ac:dyDescent="0.2">
      <c r="B677" s="39" t="s">
        <v>42</v>
      </c>
      <c r="D677" s="42">
        <f>_xll.qlCalendarAdvance(Calendar,$D676,B677,"f",FALSE)</f>
        <v>44397</v>
      </c>
      <c r="E677" s="140">
        <f>_xll.qlInterestRateIndexValueDate(IndexON,D677)</f>
        <v>44397</v>
      </c>
      <c r="F677" s="156">
        <f>IFERROR(_xll.qlIndexFixing(IndexON,D677,TRUE,_xll.ohTrigger(RecalcTrigger,TriggerON)),NA())</f>
        <v>5.0614323951592155E-3</v>
      </c>
      <c r="H677" s="42">
        <f>_xll.qlCalendarAdvance(Calendar,$H676,B677,"f",FALSE)</f>
        <v>44397</v>
      </c>
      <c r="I677" s="140">
        <f>_xll.qlInterestRateIndexValueDate(Index1M,$H677)</f>
        <v>44397</v>
      </c>
      <c r="J677" s="145">
        <f>IFERROR(_xll.qlIndexFixing(Index1M,$H677,TRUE,_xll.ohTrigger(RecalcTrigger,Trigger1M)),NA())</f>
        <v>6.5785346061244462E-3</v>
      </c>
      <c r="K677" s="44">
        <f>IFERROR(_xll.qlIndexFixing(Index3M,H677,TRUE,_xll.ohTrigger(RecalcTrigger,Trigger3M)),NA())</f>
        <v>7.7597050645126994E-3</v>
      </c>
      <c r="L677" s="44">
        <f>IFERROR(_xll.qlIndexFixing(Index6M,$H677,TRUE,_xll.ohTrigger(RecalcTrigger,Trigger6M)),NA())</f>
        <v>9.1046385665976629E-3</v>
      </c>
      <c r="M677" s="146">
        <f>IFERROR(_xll.qlIndexFixing(Index1Y,$H677,TRUE,_xll.ohTrigger(RecalcTrigger,Trigger1Y)),NA())</f>
        <v>1.0929649567672506E-2</v>
      </c>
      <c r="N677" s="145">
        <f>IFERROR(_xll.qlIndexFixing(ONIndex1M,I677,TRUE,_xll.ohTrigger(RecalcTrigger,Trigger1M)),NA())</f>
        <v>6.4891178287895812E-3</v>
      </c>
      <c r="O677" s="44">
        <f>IFERROR(_xll.qlIndexFixing(ONIndex3M,I677,TRUE,_xll.ohTrigger(RecalcTrigger,Trigger3M)),NA())</f>
        <v>7.4937254351437055E-3</v>
      </c>
      <c r="P677" s="44">
        <f>IFERROR(_xll.qlIndexFixing(ONIndex6M,I677,TRUE,_xll.ohTrigger(RecalcTrigger,Trigger6M)),NA())</f>
        <v>8.541085827730166E-3</v>
      </c>
      <c r="Q677" s="146">
        <f>IFERROR(_xll.qlIndexFixing(ONIndex1Y,I677,TRUE,_xll.ohTrigger(RecalcTrigger,Trigger1Y)),NA())</f>
        <v>9.7820901701850538E-3</v>
      </c>
    </row>
    <row r="678" spans="2:17" x14ac:dyDescent="0.2">
      <c r="B678" s="39" t="s">
        <v>42</v>
      </c>
      <c r="D678" s="42">
        <f>_xll.qlCalendarAdvance(Calendar,$D677,B678,"f",FALSE)</f>
        <v>44404</v>
      </c>
      <c r="E678" s="140">
        <f>_xll.qlInterestRateIndexValueDate(IndexON,D678)</f>
        <v>44404</v>
      </c>
      <c r="F678" s="156">
        <f>IFERROR(_xll.qlIndexFixing(IndexON,D678,TRUE,_xll.ohTrigger(RecalcTrigger,TriggerON)),NA())</f>
        <v>5.1039993682044926E-3</v>
      </c>
      <c r="H678" s="42">
        <f>_xll.qlCalendarAdvance(Calendar,$H677,B678,"f",FALSE)</f>
        <v>44404</v>
      </c>
      <c r="I678" s="140">
        <f>_xll.qlInterestRateIndexValueDate(Index1M,$H678)</f>
        <v>44404</v>
      </c>
      <c r="J678" s="145">
        <f>IFERROR(_xll.qlIndexFixing(Index1M,$H678,TRUE,_xll.ohTrigger(RecalcTrigger,Trigger1M)),NA())</f>
        <v>6.6195237075865106E-3</v>
      </c>
      <c r="K678" s="44">
        <f>IFERROR(_xll.qlIndexFixing(Index3M,H678,TRUE,_xll.ohTrigger(RecalcTrigger,Trigger3M)),NA())</f>
        <v>7.7998347778745428E-3</v>
      </c>
      <c r="L678" s="44">
        <f>IFERROR(_xll.qlIndexFixing(Index6M,$H678,TRUE,_xll.ohTrigger(RecalcTrigger,Trigger6M)),NA())</f>
        <v>9.146165346696258E-3</v>
      </c>
      <c r="M678" s="146">
        <f>IFERROR(_xll.qlIndexFixing(Index1Y,$H678,TRUE,_xll.ohTrigger(RecalcTrigger,Trigger1Y)),NA())</f>
        <v>1.0971048291665397E-2</v>
      </c>
      <c r="N678" s="145">
        <f>IFERROR(_xll.qlIndexFixing(ONIndex1M,I678,TRUE,_xll.ohTrigger(RecalcTrigger,Trigger1M)),NA())</f>
        <v>6.5299610168989553E-3</v>
      </c>
      <c r="O678" s="44">
        <f>IFERROR(_xll.qlIndexFixing(ONIndex3M,I678,TRUE,_xll.ohTrigger(RecalcTrigger,Trigger3M)),NA())</f>
        <v>7.5330756428881873E-3</v>
      </c>
      <c r="P678" s="44">
        <f>IFERROR(_xll.qlIndexFixing(ONIndex6M,I678,TRUE,_xll.ohTrigger(RecalcTrigger,Trigger6M)),NA())</f>
        <v>8.5829393751657435E-3</v>
      </c>
      <c r="Q678" s="146">
        <f>IFERROR(_xll.qlIndexFixing(ONIndex1Y,I678,TRUE,_xll.ohTrigger(RecalcTrigger,Trigger1Y)),NA())</f>
        <v>9.8256030703580688E-3</v>
      </c>
    </row>
    <row r="679" spans="2:17" x14ac:dyDescent="0.2">
      <c r="B679" s="39" t="s">
        <v>42</v>
      </c>
      <c r="D679" s="42">
        <f>_xll.qlCalendarAdvance(Calendar,$D678,B679,"f",FALSE)</f>
        <v>44411</v>
      </c>
      <c r="E679" s="140">
        <f>_xll.qlInterestRateIndexValueDate(IndexON,D679)</f>
        <v>44411</v>
      </c>
      <c r="F679" s="156">
        <f>IFERROR(_xll.qlIndexFixing(IndexON,D679,TRUE,_xll.ohTrigger(RecalcTrigger,TriggerON)),NA())</f>
        <v>5.1467390079196207E-3</v>
      </c>
      <c r="H679" s="42">
        <f>_xll.qlCalendarAdvance(Calendar,$H678,B679,"f",FALSE)</f>
        <v>44411</v>
      </c>
      <c r="I679" s="140">
        <f>_xll.qlInterestRateIndexValueDate(Index1M,$H679)</f>
        <v>44411</v>
      </c>
      <c r="J679" s="145">
        <f>IFERROR(_xll.qlIndexFixing(Index1M,$H679,TRUE,_xll.ohTrigger(RecalcTrigger,Trigger1M)),NA())</f>
        <v>6.6605707024095769E-3</v>
      </c>
      <c r="K679" s="44">
        <f>IFERROR(_xll.qlIndexFixing(Index3M,H679,TRUE,_xll.ohTrigger(RecalcTrigger,Trigger3M)),NA())</f>
        <v>7.8400730755651838E-3</v>
      </c>
      <c r="L679" s="44">
        <f>IFERROR(_xll.qlIndexFixing(Index6M,$H679,TRUE,_xll.ohTrigger(RecalcTrigger,Trigger6M)),NA())</f>
        <v>9.1876533383346941E-3</v>
      </c>
      <c r="M679" s="146">
        <f>IFERROR(_xll.qlIndexFixing(Index1Y,$H679,TRUE,_xll.ohTrigger(RecalcTrigger,Trigger1Y)),NA())</f>
        <v>1.1012335106137527E-2</v>
      </c>
      <c r="N679" s="145">
        <f>IFERROR(_xll.qlIndexFixing(ONIndex1M,I679,TRUE,_xll.ohTrigger(RecalcTrigger,Trigger1M)),NA())</f>
        <v>6.5708619287629944E-3</v>
      </c>
      <c r="O679" s="44">
        <f>IFERROR(_xll.qlIndexFixing(ONIndex3M,I679,TRUE,_xll.ohTrigger(RecalcTrigger,Trigger3M)),NA())</f>
        <v>7.5725338230003825E-3</v>
      </c>
      <c r="P679" s="44">
        <f>IFERROR(_xll.qlIndexFixing(ONIndex6M,I679,TRUE,_xll.ohTrigger(RecalcTrigger,Trigger6M)),NA())</f>
        <v>8.6247534553318683E-3</v>
      </c>
      <c r="Q679" s="146">
        <f>IFERROR(_xll.qlIndexFixing(ONIndex1Y,I679,TRUE,_xll.ohTrigger(RecalcTrigger,Trigger1Y)),NA())</f>
        <v>9.8690180827520901E-3</v>
      </c>
    </row>
    <row r="680" spans="2:17" x14ac:dyDescent="0.2">
      <c r="B680" s="39" t="s">
        <v>42</v>
      </c>
      <c r="D680" s="42">
        <f>_xll.qlCalendarAdvance(Calendar,$D679,B680,"f",FALSE)</f>
        <v>44418</v>
      </c>
      <c r="E680" s="140">
        <f>_xll.qlInterestRateIndexValueDate(IndexON,D680)</f>
        <v>44418</v>
      </c>
      <c r="F680" s="156">
        <f>IFERROR(_xll.qlIndexFixing(IndexON,D680,TRUE,_xll.ohTrigger(RecalcTrigger,TriggerON)),NA())</f>
        <v>5.1896513145477385E-3</v>
      </c>
      <c r="H680" s="42">
        <f>_xll.qlCalendarAdvance(Calendar,$H679,B680,"f",FALSE)</f>
        <v>44418</v>
      </c>
      <c r="I680" s="140">
        <f>_xll.qlInterestRateIndexValueDate(Index1M,$H680)</f>
        <v>44418</v>
      </c>
      <c r="J680" s="145">
        <f>IFERROR(_xll.qlIndexFixing(Index1M,$H680,TRUE,_xll.ohTrigger(RecalcTrigger,Trigger1M)),NA())</f>
        <v>6.7016755911975699E-3</v>
      </c>
      <c r="K680" s="44">
        <f>IFERROR(_xll.qlIndexFixing(Index3M,H680,TRUE,_xll.ohTrigger(RecalcTrigger,Trigger3M)),NA())</f>
        <v>7.8804199608731671E-3</v>
      </c>
      <c r="L680" s="44">
        <f>IFERROR(_xll.qlIndexFixing(Index6M,$H680,TRUE,_xll.ohTrigger(RecalcTrigger,Trigger6M)),NA())</f>
        <v>9.22910253905471E-3</v>
      </c>
      <c r="M680" s="146">
        <f>IFERROR(_xll.qlIndexFixing(Index1Y,$H680,TRUE,_xll.ohTrigger(RecalcTrigger,Trigger1Y)),NA())</f>
        <v>1.1053505339980285E-2</v>
      </c>
      <c r="N680" s="145">
        <f>IFERROR(_xll.qlIndexFixing(ONIndex1M,I680,TRUE,_xll.ohTrigger(RecalcTrigger,Trigger1M)),NA())</f>
        <v>6.6118205643006522E-3</v>
      </c>
      <c r="O680" s="44">
        <f>IFERROR(_xll.qlIndexFixing(ONIndex3M,I680,TRUE,_xll.ohTrigger(RecalcTrigger,Trigger3M)),NA())</f>
        <v>7.6120999755613372E-3</v>
      </c>
      <c r="P680" s="44">
        <f>IFERROR(_xll.qlIndexFixing(ONIndex6M,I680,TRUE,_xll.ohTrigger(RecalcTrigger,Trigger6M)),NA())</f>
        <v>8.6665280683906332E-3</v>
      </c>
      <c r="Q680" s="146">
        <f>IFERROR(_xll.qlIndexFixing(ONIndex1Y,I680,TRUE,_xll.ohTrigger(RecalcTrigger,Trigger1Y)),NA())</f>
        <v>9.9123352072860715E-3</v>
      </c>
    </row>
    <row r="681" spans="2:17" x14ac:dyDescent="0.2">
      <c r="B681" s="39" t="s">
        <v>42</v>
      </c>
      <c r="D681" s="42">
        <f>_xll.qlCalendarAdvance(Calendar,$D680,B681,"f",FALSE)</f>
        <v>44425</v>
      </c>
      <c r="E681" s="140">
        <f>_xll.qlInterestRateIndexValueDate(IndexON,D681)</f>
        <v>44425</v>
      </c>
      <c r="F681" s="156">
        <f>IFERROR(_xll.qlIndexFixing(IndexON,D681,TRUE,_xll.ohTrigger(RecalcTrigger,TriggerON)),NA())</f>
        <v>5.2327362880077999E-3</v>
      </c>
      <c r="H681" s="42">
        <f>_xll.qlCalendarAdvance(Calendar,$H680,B681,"f",FALSE)</f>
        <v>44425</v>
      </c>
      <c r="I681" s="140">
        <f>_xll.qlInterestRateIndexValueDate(Index1M,$H681)</f>
        <v>44425</v>
      </c>
      <c r="J681" s="145">
        <f>IFERROR(_xll.qlIndexFixing(Index1M,$H681,TRUE,_xll.ohTrigger(RecalcTrigger,Trigger1M)),NA())</f>
        <v>6.7428383745518003E-3</v>
      </c>
      <c r="K681" s="44">
        <f>IFERROR(_xll.qlIndexFixing(Index3M,H681,TRUE,_xll.ohTrigger(RecalcTrigger,Trigger3M)),NA())</f>
        <v>7.9208754370976003E-3</v>
      </c>
      <c r="L681" s="44">
        <f>IFERROR(_xll.qlIndexFixing(Index6M,$H681,TRUE,_xll.ohTrigger(RecalcTrigger,Trigger6M)),NA())</f>
        <v>9.270512946398933E-3</v>
      </c>
      <c r="M681" s="146">
        <f>IFERROR(_xll.qlIndexFixing(Index1Y,$H681,TRUE,_xll.ohTrigger(RecalcTrigger,Trigger1Y)),NA())</f>
        <v>1.1094554321366301E-2</v>
      </c>
      <c r="N681" s="145">
        <f>IFERROR(_xll.qlIndexFixing(ONIndex1M,I681,TRUE,_xll.ohTrigger(RecalcTrigger,Trigger1M)),NA())</f>
        <v>6.6528369235929752E-3</v>
      </c>
      <c r="O681" s="44">
        <f>IFERROR(_xll.qlIndexFixing(ONIndex3M,I681,TRUE,_xll.ohTrigger(RecalcTrigger,Trigger3M)),NA())</f>
        <v>7.651774100408959E-3</v>
      </c>
      <c r="P681" s="44">
        <f>IFERROR(_xll.qlIndexFixing(ONIndex6M,I681,TRUE,_xll.ohTrigger(RecalcTrigger,Trigger6M)),NA())</f>
        <v>8.708263214342038E-3</v>
      </c>
      <c r="Q681" s="146">
        <f>IFERROR(_xll.qlIndexFixing(ONIndex1Y,I681,TRUE,_xll.ohTrigger(RecalcTrigger,Trigger1Y)),NA())</f>
        <v>9.955554443960013E-3</v>
      </c>
    </row>
    <row r="682" spans="2:17" x14ac:dyDescent="0.2">
      <c r="B682" s="39" t="s">
        <v>42</v>
      </c>
      <c r="D682" s="42">
        <f>_xll.qlCalendarAdvance(Calendar,$D681,B682,"f",FALSE)</f>
        <v>44432</v>
      </c>
      <c r="E682" s="140">
        <f>_xll.qlInterestRateIndexValueDate(IndexON,D682)</f>
        <v>44432</v>
      </c>
      <c r="F682" s="156">
        <f>IFERROR(_xll.qlIndexFixing(IndexON,D682,TRUE,_xll.ohTrigger(RecalcTrigger,TriggerON)),NA())</f>
        <v>5.275993928380851E-3</v>
      </c>
      <c r="H682" s="42">
        <f>_xll.qlCalendarAdvance(Calendar,$H681,B682,"f",FALSE)</f>
        <v>44432</v>
      </c>
      <c r="I682" s="140">
        <f>_xll.qlInterestRateIndexValueDate(Index1M,$H682)</f>
        <v>44432</v>
      </c>
      <c r="J682" s="145">
        <f>IFERROR(_xll.qlIndexFixing(Index1M,$H682,TRUE,_xll.ohTrigger(RecalcTrigger,Trigger1M)),NA())</f>
        <v>6.7840590530814232E-3</v>
      </c>
      <c r="K682" s="44">
        <f>IFERROR(_xll.qlIndexFixing(Index3M,H682,TRUE,_xll.ohTrigger(RecalcTrigger,Trigger3M)),NA())</f>
        <v>7.9614395075437647E-3</v>
      </c>
      <c r="L682" s="44">
        <f>IFERROR(_xll.qlIndexFixing(Index6M,$H682,TRUE,_xll.ohTrigger(RecalcTrigger,Trigger6M)),NA())</f>
        <v>9.3118845579143895E-3</v>
      </c>
      <c r="M682" s="146">
        <f>IFERROR(_xll.qlIndexFixing(Index1Y,$H682,TRUE,_xll.ohTrigger(RecalcTrigger,Trigger1Y)),NA())</f>
        <v>1.1135477377753888E-2</v>
      </c>
      <c r="N682" s="145">
        <f>IFERROR(_xll.qlIndexFixing(ONIndex1M,I682,TRUE,_xll.ohTrigger(RecalcTrigger,Trigger1M)),NA())</f>
        <v>6.6939110066399632E-3</v>
      </c>
      <c r="O682" s="44">
        <f>IFERROR(_xll.qlIndexFixing(ONIndex3M,I682,TRUE,_xll.ohTrigger(RecalcTrigger,Trigger3M)),NA())</f>
        <v>7.6915561977863867E-3</v>
      </c>
      <c r="P682" s="44">
        <f>IFERROR(_xll.qlIndexFixing(ONIndex6M,I682,TRUE,_xll.ohTrigger(RecalcTrigger,Trigger6M)),NA())</f>
        <v>8.7499588931050365E-3</v>
      </c>
      <c r="Q682" s="146">
        <f>IFERROR(_xll.qlIndexFixing(ONIndex1Y,I682,TRUE,_xll.ohTrigger(RecalcTrigger,Trigger1Y)),NA())</f>
        <v>9.9986757927739145E-3</v>
      </c>
    </row>
    <row r="683" spans="2:17" x14ac:dyDescent="0.2">
      <c r="B683" s="39" t="s">
        <v>42</v>
      </c>
      <c r="D683" s="42">
        <f>_xll.qlCalendarAdvance(Calendar,$D682,B683,"f",FALSE)</f>
        <v>44439</v>
      </c>
      <c r="E683" s="140">
        <f>_xll.qlInterestRateIndexValueDate(IndexON,D683)</f>
        <v>44439</v>
      </c>
      <c r="F683" s="156">
        <f>IFERROR(_xll.qlIndexFixing(IndexON,D683,TRUE,_xll.ohTrigger(RecalcTrigger,TriggerON)),NA())</f>
        <v>5.3194242357479382E-3</v>
      </c>
      <c r="H683" s="42">
        <f>_xll.qlCalendarAdvance(Calendar,$H682,B683,"f",FALSE)</f>
        <v>44439</v>
      </c>
      <c r="I683" s="140">
        <f>_xll.qlInterestRateIndexValueDate(Index1M,$H683)</f>
        <v>44439</v>
      </c>
      <c r="J683" s="145">
        <f>IFERROR(_xll.qlIndexFixing(Index1M,$H683,TRUE,_xll.ohTrigger(RecalcTrigger,Trigger1M)),NA())</f>
        <v>6.8223204946925211E-3</v>
      </c>
      <c r="K683" s="44">
        <f>IFERROR(_xll.qlIndexFixing(Index3M,H683,TRUE,_xll.ohTrigger(RecalcTrigger,Trigger3M)),NA())</f>
        <v>7.999098954840328E-3</v>
      </c>
      <c r="L683" s="44">
        <f>IFERROR(_xll.qlIndexFixing(Index6M,$H683,TRUE,_xll.ohTrigger(RecalcTrigger,Trigger6M)),NA())</f>
        <v>9.3440422624245113E-3</v>
      </c>
      <c r="M683" s="146">
        <f>IFERROR(_xll.qlIndexFixing(Index1Y,$H683,TRUE,_xll.ohTrigger(RecalcTrigger,Trigger1Y)),NA())</f>
        <v>1.1176269835893926E-2</v>
      </c>
      <c r="N683" s="145">
        <f>IFERROR(_xll.qlIndexFixing(ONIndex1M,I683,TRUE,_xll.ohTrigger(RecalcTrigger,Trigger1M)),NA())</f>
        <v>6.7350428134416163E-3</v>
      </c>
      <c r="O683" s="44">
        <f>IFERROR(_xll.qlIndexFixing(ONIndex3M,I683,TRUE,_xll.ohTrigger(RecalcTrigger,Trigger3M)),NA())</f>
        <v>7.7314462676936202E-3</v>
      </c>
      <c r="P683" s="44">
        <f>IFERROR(_xll.qlIndexFixing(ONIndex6M,I683,TRUE,_xll.ohTrigger(RecalcTrigger,Trigger6M)),NA())</f>
        <v>8.7916151046796287E-3</v>
      </c>
      <c r="Q683" s="146">
        <f>IFERROR(_xll.qlIndexFixing(ONIndex1Y,I683,TRUE,_xll.ohTrigger(RecalcTrigger,Trigger1Y)),NA())</f>
        <v>1.0041699253565683E-2</v>
      </c>
    </row>
    <row r="684" spans="2:17" x14ac:dyDescent="0.2">
      <c r="B684" s="39" t="s">
        <v>42</v>
      </c>
      <c r="D684" s="42">
        <f>_xll.qlCalendarAdvance(Calendar,$D683,B684,"f",FALSE)</f>
        <v>44446</v>
      </c>
      <c r="E684" s="140">
        <f>_xll.qlInterestRateIndexValueDate(IndexON,D684)</f>
        <v>44446</v>
      </c>
      <c r="F684" s="156">
        <f>IFERROR(_xll.qlIndexFixing(IndexON,D684,TRUE,_xll.ohTrigger(RecalcTrigger,TriggerON)),NA())</f>
        <v>5.3630272101901078E-3</v>
      </c>
      <c r="H684" s="42">
        <f>_xll.qlCalendarAdvance(Calendar,$H683,B684,"f",FALSE)</f>
        <v>44446</v>
      </c>
      <c r="I684" s="140">
        <f>_xll.qlInterestRateIndexValueDate(Index1M,$H684)</f>
        <v>44446</v>
      </c>
      <c r="J684" s="145">
        <f>IFERROR(_xll.qlIndexFixing(Index1M,$H684,TRUE,_xll.ohTrigger(RecalcTrigger,Trigger1M)),NA())</f>
        <v>6.8636520552358693E-3</v>
      </c>
      <c r="K684" s="44">
        <f>IFERROR(_xll.qlIndexFixing(Index3M,H684,TRUE,_xll.ohTrigger(RecalcTrigger,Trigger3M)),NA())</f>
        <v>8.0398715712621249E-3</v>
      </c>
      <c r="L684" s="44">
        <f>IFERROR(_xll.qlIndexFixing(Index6M,$H684,TRUE,_xll.ohTrigger(RecalcTrigger,Trigger6M)),NA())</f>
        <v>9.3853414187790914E-3</v>
      </c>
      <c r="M684" s="146">
        <f>IFERROR(_xll.qlIndexFixing(Index1Y,$H684,TRUE,_xll.ohTrigger(RecalcTrigger,Trigger1Y)),NA())</f>
        <v>1.1216927021834522E-2</v>
      </c>
      <c r="N684" s="145">
        <f>IFERROR(_xll.qlIndexFixing(ONIndex1M,I684,TRUE,_xll.ohTrigger(RecalcTrigger,Trigger1M)),NA())</f>
        <v>6.776232344160027E-3</v>
      </c>
      <c r="O684" s="44">
        <f>IFERROR(_xll.qlIndexFixing(ONIndex3M,I684,TRUE,_xll.ohTrigger(RecalcTrigger,Trigger3M)),NA())</f>
        <v>7.7714443099685671E-3</v>
      </c>
      <c r="P684" s="44">
        <f>IFERROR(_xll.qlIndexFixing(ONIndex6M,I684,TRUE,_xll.ohTrigger(RecalcTrigger,Trigger6M)),NA())</f>
        <v>8.8332318489847683E-3</v>
      </c>
      <c r="Q684" s="146">
        <f>IFERROR(_xll.qlIndexFixing(ONIndex1Y,I684,TRUE,_xll.ohTrigger(RecalcTrigger,Trigger1Y)),NA())</f>
        <v>1.0084624826497413E-2</v>
      </c>
    </row>
    <row r="685" spans="2:17" x14ac:dyDescent="0.2">
      <c r="B685" s="39" t="s">
        <v>42</v>
      </c>
      <c r="D685" s="42">
        <f>_xll.qlCalendarAdvance(Calendar,$D684,B685,"f",FALSE)</f>
        <v>44453</v>
      </c>
      <c r="E685" s="140">
        <f>_xll.qlInterestRateIndexValueDate(IndexON,D685)</f>
        <v>44453</v>
      </c>
      <c r="F685" s="156">
        <f>IFERROR(_xll.qlIndexFixing(IndexON,D685,TRUE,_xll.ohTrigger(RecalcTrigger,TriggerON)),NA())</f>
        <v>5.4068028517073596E-3</v>
      </c>
      <c r="H685" s="42">
        <f>_xll.qlCalendarAdvance(Calendar,$H684,B685,"f",FALSE)</f>
        <v>44453</v>
      </c>
      <c r="I685" s="140">
        <f>_xll.qlInterestRateIndexValueDate(Index1M,$H685)</f>
        <v>44453</v>
      </c>
      <c r="J685" s="145">
        <f>IFERROR(_xll.qlIndexFixing(Index1M,$H685,TRUE,_xll.ohTrigger(RecalcTrigger,Trigger1M)),NA())</f>
        <v>6.9050415069592903E-3</v>
      </c>
      <c r="K685" s="44">
        <f>IFERROR(_xll.qlIndexFixing(Index3M,H685,TRUE,_xll.ohTrigger(RecalcTrigger,Trigger3M)),NA())</f>
        <v>8.0807527846958032E-3</v>
      </c>
      <c r="L685" s="44">
        <f>IFERROR(_xll.qlIndexFixing(Index6M,$H685,TRUE,_xll.ohTrigger(RecalcTrigger,Trigger6M)),NA())</f>
        <v>9.4266017615253078E-3</v>
      </c>
      <c r="M685" s="146">
        <f>IFERROR(_xll.qlIndexFixing(Index1Y,$H685,TRUE,_xll.ohTrigger(RecalcTrigger,Trigger1Y)),NA())</f>
        <v>1.1257444260927896E-2</v>
      </c>
      <c r="N685" s="145">
        <f>IFERROR(_xll.qlIndexFixing(ONIndex1M,I685,TRUE,_xll.ohTrigger(RecalcTrigger,Trigger1M)),NA())</f>
        <v>6.8174795986331027E-3</v>
      </c>
      <c r="O685" s="44">
        <f>IFERROR(_xll.qlIndexFixing(ONIndex3M,I685,TRUE,_xll.ohTrigger(RecalcTrigger,Trigger3M)),NA())</f>
        <v>7.8115503249354123E-3</v>
      </c>
      <c r="P685" s="44">
        <f>IFERROR(_xll.qlIndexFixing(ONIndex6M,I685,TRUE,_xll.ohTrigger(RecalcTrigger,Trigger6M)),NA())</f>
        <v>8.8748091261015016E-3</v>
      </c>
      <c r="Q685" s="146">
        <f>IFERROR(_xll.qlIndexFixing(ONIndex1Y,I685,TRUE,_xll.ohTrigger(RecalcTrigger,Trigger1Y)),NA())</f>
        <v>1.0127452511325963E-2</v>
      </c>
    </row>
    <row r="686" spans="2:17" x14ac:dyDescent="0.2">
      <c r="B686" s="39" t="s">
        <v>42</v>
      </c>
      <c r="D686" s="42">
        <f>_xll.qlCalendarAdvance(Calendar,$D685,B686,"f",FALSE)</f>
        <v>44460</v>
      </c>
      <c r="E686" s="140">
        <f>_xll.qlInterestRateIndexValueDate(IndexON,D686)</f>
        <v>44460</v>
      </c>
      <c r="F686" s="156">
        <f>IFERROR(_xll.qlIndexFixing(IndexON,D686,TRUE,_xll.ohTrigger(RecalcTrigger,TriggerON)),NA())</f>
        <v>5.4507511604617864E-3</v>
      </c>
      <c r="H686" s="42">
        <f>_xll.qlCalendarAdvance(Calendar,$H685,B686,"f",FALSE)</f>
        <v>44460</v>
      </c>
      <c r="I686" s="140">
        <f>_xll.qlInterestRateIndexValueDate(Index1M,$H686)</f>
        <v>44460</v>
      </c>
      <c r="J686" s="145">
        <f>IFERROR(_xll.qlIndexFixing(Index1M,$H686,TRUE,_xll.ohTrigger(RecalcTrigger,Trigger1M)),NA())</f>
        <v>6.9464888504544211E-3</v>
      </c>
      <c r="K686" s="44">
        <f>IFERROR(_xll.qlIndexFixing(Index3M,H686,TRUE,_xll.ohTrigger(RecalcTrigger,Trigger3M)),NA())</f>
        <v>8.1217425984464516E-3</v>
      </c>
      <c r="L686" s="44">
        <f>IFERROR(_xll.qlIndexFixing(Index6M,$H686,TRUE,_xll.ohTrigger(RecalcTrigger,Trigger6M)),NA())</f>
        <v>9.4678232882564033E-3</v>
      </c>
      <c r="M686" s="146">
        <f>IFERROR(_xll.qlIndexFixing(Index1Y,$H686,TRUE,_xll.ohTrigger(RecalcTrigger,Trigger1Y)),NA())</f>
        <v>1.1297816877836597E-2</v>
      </c>
      <c r="N686" s="145">
        <f>IFERROR(_xll.qlIndexFixing(ONIndex1M,I686,TRUE,_xll.ohTrigger(RecalcTrigger,Trigger1M)),NA())</f>
        <v>6.8587845768608435E-3</v>
      </c>
      <c r="O686" s="44">
        <f>IFERROR(_xll.qlIndexFixing(ONIndex3M,I686,TRUE,_xll.ohTrigger(RecalcTrigger,Trigger3M)),NA())</f>
        <v>7.8517643124320635E-3</v>
      </c>
      <c r="P686" s="44">
        <f>IFERROR(_xll.qlIndexFixing(ONIndex6M,I686,TRUE,_xll.ohTrigger(RecalcTrigger,Trigger6M)),NA())</f>
        <v>8.9163469361108749E-3</v>
      </c>
      <c r="Q686" s="146">
        <f>IFERROR(_xll.qlIndexFixing(ONIndex1Y,I686,TRUE,_xll.ohTrigger(RecalcTrigger,Trigger1Y)),NA())</f>
        <v>1.0170182308213427E-2</v>
      </c>
    </row>
    <row r="687" spans="2:17" x14ac:dyDescent="0.2">
      <c r="B687" s="39" t="s">
        <v>42</v>
      </c>
      <c r="D687" s="42">
        <f>_xll.qlCalendarAdvance(Calendar,$D686,B687,"f",FALSE)</f>
        <v>44467</v>
      </c>
      <c r="E687" s="140">
        <f>_xll.qlInterestRateIndexValueDate(IndexON,D687)</f>
        <v>44467</v>
      </c>
      <c r="F687" s="156">
        <f>IFERROR(_xll.qlIndexFixing(IndexON,D687,TRUE,_xll.ohTrigger(RecalcTrigger,TriggerON)),NA())</f>
        <v>5.4948721363723418E-3</v>
      </c>
      <c r="H687" s="42">
        <f>_xll.qlCalendarAdvance(Calendar,$H686,B687,"f",FALSE)</f>
        <v>44467</v>
      </c>
      <c r="I687" s="140">
        <f>_xll.qlInterestRateIndexValueDate(Index1M,$H687)</f>
        <v>44467</v>
      </c>
      <c r="J687" s="145">
        <f>IFERROR(_xll.qlIndexFixing(Index1M,$H687,TRUE,_xll.ohTrigger(RecalcTrigger,Trigger1M)),NA())</f>
        <v>6.9879940863101977E-3</v>
      </c>
      <c r="K687" s="44">
        <f>IFERROR(_xll.qlIndexFixing(Index3M,H687,TRUE,_xll.ohTrigger(RecalcTrigger,Trigger3M)),NA())</f>
        <v>8.1658888894865344E-3</v>
      </c>
      <c r="L687" s="44">
        <f>IFERROR(_xll.qlIndexFixing(Index6M,$H687,TRUE,_xll.ohTrigger(RecalcTrigger,Trigger6M)),NA())</f>
        <v>9.5090059965700913E-3</v>
      </c>
      <c r="M687" s="146">
        <f>IFERROR(_xll.qlIndexFixing(Index1Y,$H687,TRUE,_xll.ohTrigger(RecalcTrigger,Trigger1Y)),NA())</f>
        <v>1.1338040196539945E-2</v>
      </c>
      <c r="N687" s="145">
        <f>IFERROR(_xll.qlIndexFixing(ONIndex1M,I687,TRUE,_xll.ohTrigger(RecalcTrigger,Trigger1M)),NA())</f>
        <v>6.900147279005342E-3</v>
      </c>
      <c r="O687" s="44">
        <f>IFERROR(_xll.qlIndexFixing(ONIndex3M,I687,TRUE,_xll.ohTrigger(RecalcTrigger,Trigger3M)),NA())</f>
        <v>7.8920862726206131E-3</v>
      </c>
      <c r="P687" s="44">
        <f>IFERROR(_xll.qlIndexFixing(ONIndex6M,I687,TRUE,_xll.ohTrigger(RecalcTrigger,Trigger6M)),NA())</f>
        <v>8.9578452787697493E-3</v>
      </c>
      <c r="Q687" s="146">
        <f>IFERROR(_xll.qlIndexFixing(ONIndex1Y,I687,TRUE,_xll.ohTrigger(RecalcTrigger,Trigger1Y)),NA())</f>
        <v>1.0212814216997712E-2</v>
      </c>
    </row>
    <row r="688" spans="2:17" x14ac:dyDescent="0.2">
      <c r="B688" s="39" t="s">
        <v>42</v>
      </c>
      <c r="D688" s="42">
        <f>_xll.qlCalendarAdvance(Calendar,$D687,B688,"f",FALSE)</f>
        <v>44474</v>
      </c>
      <c r="E688" s="140">
        <f>_xll.qlInterestRateIndexValueDate(IndexON,D688)</f>
        <v>44474</v>
      </c>
      <c r="F688" s="156">
        <f>IFERROR(_xll.qlIndexFixing(IndexON,D688,TRUE,_xll.ohTrigger(RecalcTrigger,TriggerON)),NA())</f>
        <v>5.5391657796821647E-3</v>
      </c>
      <c r="H688" s="42">
        <f>_xll.qlCalendarAdvance(Calendar,$H687,B688,"f",FALSE)</f>
        <v>44474</v>
      </c>
      <c r="I688" s="140">
        <f>_xll.qlInterestRateIndexValueDate(Index1M,$H688)</f>
        <v>44474</v>
      </c>
      <c r="J688" s="145">
        <f>IFERROR(_xll.qlIndexFixing(Index1M,$H688,TRUE,_xll.ohTrigger(RecalcTrigger,Trigger1M)),NA())</f>
        <v>7.0325989569635311E-3</v>
      </c>
      <c r="K688" s="44">
        <f>IFERROR(_xll.qlIndexFixing(Index3M,H688,TRUE,_xll.ohTrigger(RecalcTrigger,Trigger3M)),NA())</f>
        <v>8.2071045952139543E-3</v>
      </c>
      <c r="L688" s="44">
        <f>IFERROR(_xll.qlIndexFixing(Index6M,$H688,TRUE,_xll.ohTrigger(RecalcTrigger,Trigger6M)),NA())</f>
        <v>9.5531998257918985E-3</v>
      </c>
      <c r="M688" s="146">
        <f>IFERROR(_xll.qlIndexFixing(Index1Y,$H688,TRUE,_xll.ohTrigger(RecalcTrigger,Trigger1Y)),NA())</f>
        <v>1.1378109540340686E-2</v>
      </c>
      <c r="N688" s="145">
        <f>IFERROR(_xll.qlIndexFixing(ONIndex1M,I688,TRUE,_xll.ohTrigger(RecalcTrigger,Trigger1M)),NA())</f>
        <v>6.941567705066598E-3</v>
      </c>
      <c r="O688" s="44">
        <f>IFERROR(_xll.qlIndexFixing(ONIndex3M,I688,TRUE,_xll.ohTrigger(RecalcTrigger,Trigger3M)),NA())</f>
        <v>7.9325162053389686E-3</v>
      </c>
      <c r="P688" s="44">
        <f>IFERROR(_xll.qlIndexFixing(ONIndex6M,I688,TRUE,_xll.ohTrigger(RecalcTrigger,Trigger6M)),NA())</f>
        <v>8.9993041541591712E-3</v>
      </c>
      <c r="Q688" s="146">
        <f>IFERROR(_xll.qlIndexFixing(ONIndex1Y,I688,TRUE,_xll.ohTrigger(RecalcTrigger,Trigger1Y)),NA())</f>
        <v>1.0255348237678819E-2</v>
      </c>
    </row>
    <row r="689" spans="2:17" x14ac:dyDescent="0.2">
      <c r="B689" s="39" t="s">
        <v>42</v>
      </c>
      <c r="D689" s="42">
        <f>_xll.qlCalendarAdvance(Calendar,$D688,B689,"f",FALSE)</f>
        <v>44481</v>
      </c>
      <c r="E689" s="140">
        <f>_xll.qlInterestRateIndexValueDate(IndexON,D689)</f>
        <v>44481</v>
      </c>
      <c r="F689" s="156">
        <f>IFERROR(_xll.qlIndexFixing(IndexON,D689,TRUE,_xll.ohTrigger(RecalcTrigger,TriggerON)),NA())</f>
        <v>5.5836320903102088E-3</v>
      </c>
      <c r="H689" s="42">
        <f>_xll.qlCalendarAdvance(Calendar,$H688,B689,"f",FALSE)</f>
        <v>44481</v>
      </c>
      <c r="I689" s="140">
        <f>_xll.qlInterestRateIndexValueDate(Index1M,$H689)</f>
        <v>44481</v>
      </c>
      <c r="J689" s="145">
        <f>IFERROR(_xll.qlIndexFixing(Index1M,$H689,TRUE,_xll.ohTrigger(RecalcTrigger,Trigger1M)),NA())</f>
        <v>7.0742249187510757E-3</v>
      </c>
      <c r="K689" s="44">
        <f>IFERROR(_xll.qlIndexFixing(Index3M,H689,TRUE,_xll.ohTrigger(RecalcTrigger,Trigger3M)),NA())</f>
        <v>8.2484289185625736E-3</v>
      </c>
      <c r="L689" s="44">
        <f>IFERROR(_xll.qlIndexFixing(Index6M,$H689,TRUE,_xll.ohTrigger(RecalcTrigger,Trigger6M)),NA())</f>
        <v>9.5943031921809259E-3</v>
      </c>
      <c r="M689" s="146">
        <f>IFERROR(_xll.qlIndexFixing(Index1Y,$H689,TRUE,_xll.ohTrigger(RecalcTrigger,Trigger1Y)),NA())</f>
        <v>1.1418020231872772E-2</v>
      </c>
      <c r="N689" s="145">
        <f>IFERROR(_xll.qlIndexFixing(ONIndex1M,I689,TRUE,_xll.ohTrigger(RecalcTrigger,Trigger1M)),NA())</f>
        <v>6.9830458550446117E-3</v>
      </c>
      <c r="O689" s="44">
        <f>IFERROR(_xll.qlIndexFixing(ONIndex3M,I689,TRUE,_xll.ohTrigger(RecalcTrigger,Trigger3M)),NA())</f>
        <v>7.9730541108302688E-3</v>
      </c>
      <c r="P689" s="44">
        <f>IFERROR(_xll.qlIndexFixing(ONIndex6M,I689,TRUE,_xll.ohTrigger(RecalcTrigger,Trigger6M)),NA())</f>
        <v>9.0407235623601867E-3</v>
      </c>
      <c r="Q689" s="146">
        <f>IFERROR(_xll.qlIndexFixing(ONIndex1Y,I689,TRUE,_xll.ohTrigger(RecalcTrigger,Trigger1Y)),NA())</f>
        <v>1.02977843701757E-2</v>
      </c>
    </row>
    <row r="690" spans="2:17" x14ac:dyDescent="0.2">
      <c r="B690" s="39" t="s">
        <v>42</v>
      </c>
      <c r="D690" s="42">
        <f>_xll.qlCalendarAdvance(Calendar,$D689,B690,"f",FALSE)</f>
        <v>44488</v>
      </c>
      <c r="E690" s="140">
        <f>_xll.qlInterestRateIndexValueDate(IndexON,D690)</f>
        <v>44488</v>
      </c>
      <c r="F690" s="156">
        <f>IFERROR(_xll.qlIndexFixing(IndexON,D690,TRUE,_xll.ohTrigger(RecalcTrigger,TriggerON)),NA())</f>
        <v>5.6282710683375203E-3</v>
      </c>
      <c r="H690" s="42">
        <f>_xll.qlCalendarAdvance(Calendar,$H689,B690,"f",FALSE)</f>
        <v>44488</v>
      </c>
      <c r="I690" s="140">
        <f>_xll.qlInterestRateIndexValueDate(Index1M,$H690)</f>
        <v>44488</v>
      </c>
      <c r="J690" s="145">
        <f>IFERROR(_xll.qlIndexFixing(Index1M,$H690,TRUE,_xll.ohTrigger(RecalcTrigger,Trigger1M)),NA())</f>
        <v>7.1159087805898608E-3</v>
      </c>
      <c r="K690" s="44">
        <f>IFERROR(_xll.qlIndexFixing(Index3M,H690,TRUE,_xll.ohTrigger(RecalcTrigger,Trigger3M)),NA())</f>
        <v>8.2898618629107922E-3</v>
      </c>
      <c r="L690" s="44">
        <f>IFERROR(_xll.qlIndexFixing(Index6M,$H690,TRUE,_xll.ohTrigger(RecalcTrigger,Trigger6M)),NA())</f>
        <v>9.6353677363674433E-3</v>
      </c>
      <c r="M690" s="146">
        <f>IFERROR(_xll.qlIndexFixing(Index1Y,$H690,TRUE,_xll.ohTrigger(RecalcTrigger,Trigger1Y)),NA())</f>
        <v>1.1457767593107793E-2</v>
      </c>
      <c r="N690" s="145">
        <f>IFERROR(_xll.qlIndexFixing(ONIndex1M,I690,TRUE,_xll.ohTrigger(RecalcTrigger,Trigger1M)),NA())</f>
        <v>7.0245817288583368E-3</v>
      </c>
      <c r="O690" s="44">
        <f>IFERROR(_xll.qlIndexFixing(ONIndex3M,I690,TRUE,_xll.ohTrigger(RecalcTrigger,Trigger3M)),NA())</f>
        <v>8.0136999890945138E-3</v>
      </c>
      <c r="P690" s="44">
        <f>IFERROR(_xll.qlIndexFixing(ONIndex6M,I690,TRUE,_xll.ohTrigger(RecalcTrigger,Trigger6M)),NA())</f>
        <v>9.0821035032107034E-3</v>
      </c>
      <c r="Q690" s="146">
        <f>IFERROR(_xll.qlIndexFixing(ONIndex1Y,I690,TRUE,_xll.ohTrigger(RecalcTrigger,Trigger1Y)),NA())</f>
        <v>1.0340122614569403E-2</v>
      </c>
    </row>
    <row r="691" spans="2:17" x14ac:dyDescent="0.2">
      <c r="B691" s="39" t="s">
        <v>42</v>
      </c>
      <c r="D691" s="42">
        <f>_xll.qlCalendarAdvance(Calendar,$D690,B691,"f",FALSE)</f>
        <v>44495</v>
      </c>
      <c r="E691" s="140">
        <f>_xll.qlInterestRateIndexValueDate(IndexON,D691)</f>
        <v>44495</v>
      </c>
      <c r="F691" s="156">
        <f>IFERROR(_xll.qlIndexFixing(IndexON,D691,TRUE,_xll.ohTrigger(RecalcTrigger,TriggerON)),NA())</f>
        <v>5.6730827138451456E-3</v>
      </c>
      <c r="H691" s="42">
        <f>_xll.qlCalendarAdvance(Calendar,$H690,B691,"f",FALSE)</f>
        <v>44495</v>
      </c>
      <c r="I691" s="140">
        <f>_xll.qlInterestRateIndexValueDate(Index1M,$H691)</f>
        <v>44495</v>
      </c>
      <c r="J691" s="145">
        <f>IFERROR(_xll.qlIndexFixing(Index1M,$H691,TRUE,_xll.ohTrigger(RecalcTrigger,Trigger1M)),NA())</f>
        <v>7.1576505430942699E-3</v>
      </c>
      <c r="K691" s="44">
        <f>IFERROR(_xll.qlIndexFixing(Index3M,H691,TRUE,_xll.ohTrigger(RecalcTrigger,Trigger3M)),NA())</f>
        <v>8.3314034316440532E-3</v>
      </c>
      <c r="L691" s="44">
        <f>IFERROR(_xll.qlIndexFixing(Index6M,$H691,TRUE,_xll.ohTrigger(RecalcTrigger,Trigger6M)),NA())</f>
        <v>9.6763934559454447E-3</v>
      </c>
      <c r="M691" s="146">
        <f>IFERROR(_xll.qlIndexFixing(Index1Y,$H691,TRUE,_xll.ohTrigger(RecalcTrigger,Trigger1Y)),NA())</f>
        <v>1.1497346945361864E-2</v>
      </c>
      <c r="N691" s="145">
        <f>IFERROR(_xll.qlIndexFixing(ONIndex1M,I691,TRUE,_xll.ohTrigger(RecalcTrigger,Trigger1M)),NA())</f>
        <v>7.0661753266698657E-3</v>
      </c>
      <c r="O691" s="44">
        <f>IFERROR(_xll.qlIndexFixing(ONIndex3M,I691,TRUE,_xll.ohTrigger(RecalcTrigger,Trigger3M)),NA())</f>
        <v>8.0544538400506571E-3</v>
      </c>
      <c r="P691" s="44">
        <f>IFERROR(_xll.qlIndexFixing(ONIndex6M,I691,TRUE,_xll.ohTrigger(RecalcTrigger,Trigger6M)),NA())</f>
        <v>9.1234439767917674E-3</v>
      </c>
      <c r="Q691" s="146">
        <f>IFERROR(_xll.qlIndexFixing(ONIndex1Y,I691,TRUE,_xll.ohTrigger(RecalcTrigger,Trigger1Y)),NA())</f>
        <v>1.0382362970616787E-2</v>
      </c>
    </row>
    <row r="692" spans="2:17" x14ac:dyDescent="0.2">
      <c r="B692" s="39" t="s">
        <v>42</v>
      </c>
      <c r="D692" s="42">
        <f>_xll.qlCalendarAdvance(Calendar,$D691,B692,"f",FALSE)</f>
        <v>44502</v>
      </c>
      <c r="E692" s="140">
        <f>_xll.qlInterestRateIndexValueDate(IndexON,D692)</f>
        <v>44502</v>
      </c>
      <c r="F692" s="156">
        <f>IFERROR(_xll.qlIndexFixing(IndexON,D692,TRUE,_xll.ohTrigger(RecalcTrigger,TriggerON)),NA())</f>
        <v>5.7180670269951772E-3</v>
      </c>
      <c r="H692" s="42">
        <f>_xll.qlCalendarAdvance(Calendar,$H691,B692,"f",FALSE)</f>
        <v>44502</v>
      </c>
      <c r="I692" s="140">
        <f>_xll.qlInterestRateIndexValueDate(Index1M,$H692)</f>
        <v>44502</v>
      </c>
      <c r="J692" s="145">
        <f>IFERROR(_xll.qlIndexFixing(Index1M,$H692,TRUE,_xll.ohTrigger(RecalcTrigger,Trigger1M)),NA())</f>
        <v>7.1963886717304106E-3</v>
      </c>
      <c r="K692" s="44">
        <f>IFERROR(_xll.qlIndexFixing(Index3M,H692,TRUE,_xll.ohTrigger(RecalcTrigger,Trigger3M)),NA())</f>
        <v>8.3730536281601334E-3</v>
      </c>
      <c r="L692" s="44">
        <f>IFERROR(_xll.qlIndexFixing(Index6M,$H692,TRUE,_xll.ohTrigger(RecalcTrigger,Trigger6M)),NA())</f>
        <v>9.7173803485084784E-3</v>
      </c>
      <c r="M692" s="146">
        <f>IFERROR(_xll.qlIndexFixing(Index1Y,$H692,TRUE,_xll.ohTrigger(RecalcTrigger,Trigger1Y)),NA())</f>
        <v>1.1536753609305395E-2</v>
      </c>
      <c r="N692" s="145">
        <f>IFERROR(_xll.qlIndexFixing(ONIndex1M,I692,TRUE,_xll.ohTrigger(RecalcTrigger,Trigger1M)),NA())</f>
        <v>7.1078266483981523E-3</v>
      </c>
      <c r="O692" s="44">
        <f>IFERROR(_xll.qlIndexFixing(ONIndex3M,I692,TRUE,_xll.ohTrigger(RecalcTrigger,Trigger3M)),NA())</f>
        <v>8.0953156638607915E-3</v>
      </c>
      <c r="P692" s="44">
        <f>IFERROR(_xll.qlIndexFixing(ONIndex6M,I692,TRUE,_xll.ohTrigger(RecalcTrigger,Trigger6M)),NA())</f>
        <v>9.1647449831033789E-3</v>
      </c>
      <c r="Q692" s="146">
        <f>IFERROR(_xll.qlIndexFixing(ONIndex1Y,I692,TRUE,_xll.ohTrigger(RecalcTrigger,Trigger1Y)),NA())</f>
        <v>1.0424505438560994E-2</v>
      </c>
    </row>
    <row r="693" spans="2:17" x14ac:dyDescent="0.2">
      <c r="B693" s="39" t="s">
        <v>42</v>
      </c>
      <c r="D693" s="42">
        <f>_xll.qlCalendarAdvance(Calendar,$D692,B693,"f",FALSE)</f>
        <v>44509</v>
      </c>
      <c r="E693" s="140">
        <f>_xll.qlInterestRateIndexValueDate(IndexON,D693)</f>
        <v>44509</v>
      </c>
      <c r="F693" s="156">
        <f>IFERROR(_xll.qlIndexFixing(IndexON,D693,TRUE,_xll.ohTrigger(RecalcTrigger,TriggerON)),NA())</f>
        <v>5.7632240077065688E-3</v>
      </c>
      <c r="H693" s="42">
        <f>_xll.qlCalendarAdvance(Calendar,$H692,B693,"f",FALSE)</f>
        <v>44509</v>
      </c>
      <c r="I693" s="140">
        <f>_xll.qlInterestRateIndexValueDate(Index1M,$H693)</f>
        <v>44509</v>
      </c>
      <c r="J693" s="145">
        <f>IFERROR(_xll.qlIndexFixing(Index1M,$H693,TRUE,_xll.ohTrigger(RecalcTrigger,Trigger1M)),NA())</f>
        <v>7.2382412741960707E-3</v>
      </c>
      <c r="K693" s="44">
        <f>IFERROR(_xll.qlIndexFixing(Index3M,H693,TRUE,_xll.ohTrigger(RecalcTrigger,Trigger3M)),NA())</f>
        <v>8.4148124558629783E-3</v>
      </c>
      <c r="L693" s="44">
        <f>IFERROR(_xll.qlIndexFixing(Index6M,$H693,TRUE,_xll.ohTrigger(RecalcTrigger,Trigger6M)),NA())</f>
        <v>9.7552869253607656E-3</v>
      </c>
      <c r="M693" s="146">
        <f>IFERROR(_xll.qlIndexFixing(Index1Y,$H693,TRUE,_xll.ohTrigger(RecalcTrigger,Trigger1Y)),NA())</f>
        <v>1.1575982904968418E-2</v>
      </c>
      <c r="N693" s="145">
        <f>IFERROR(_xll.qlIndexFixing(ONIndex1M,I693,TRUE,_xll.ohTrigger(RecalcTrigger,Trigger1M)),NA())</f>
        <v>7.149535694205289E-3</v>
      </c>
      <c r="O693" s="44">
        <f>IFERROR(_xll.qlIndexFixing(ONIndex3M,I693,TRUE,_xll.ohTrigger(RecalcTrigger,Trigger3M)),NA())</f>
        <v>8.1362854604438706E-3</v>
      </c>
      <c r="P693" s="44">
        <f>IFERROR(_xll.qlIndexFixing(ONIndex6M,I693,TRUE,_xll.ohTrigger(RecalcTrigger,Trigger6M)),NA())</f>
        <v>9.2060065220644915E-3</v>
      </c>
      <c r="Q693" s="146">
        <f>IFERROR(_xll.qlIndexFixing(ONIndex1Y,I693,TRUE,_xll.ohTrigger(RecalcTrigger,Trigger1Y)),NA())</f>
        <v>1.0466550018158882E-2</v>
      </c>
    </row>
    <row r="694" spans="2:17" x14ac:dyDescent="0.2">
      <c r="B694" s="39" t="s">
        <v>42</v>
      </c>
      <c r="D694" s="42">
        <f>_xll.qlCalendarAdvance(Calendar,$D693,B694,"f",FALSE)</f>
        <v>44516</v>
      </c>
      <c r="E694" s="140">
        <f>_xll.qlInterestRateIndexValueDate(IndexON,D694)</f>
        <v>44516</v>
      </c>
      <c r="F694" s="156">
        <f>IFERROR(_xll.qlIndexFixing(IndexON,D694,TRUE,_xll.ohTrigger(RecalcTrigger,TriggerON)),NA())</f>
        <v>5.8085536560603668E-3</v>
      </c>
      <c r="H694" s="42">
        <f>_xll.qlCalendarAdvance(Calendar,$H693,B694,"f",FALSE)</f>
        <v>44516</v>
      </c>
      <c r="I694" s="140">
        <f>_xll.qlInterestRateIndexValueDate(Index1M,$H694)</f>
        <v>44516</v>
      </c>
      <c r="J694" s="145">
        <f>IFERROR(_xll.qlIndexFixing(Index1M,$H694,TRUE,_xll.ohTrigger(RecalcTrigger,Trigger1M)),NA())</f>
        <v>7.2801517731800516E-3</v>
      </c>
      <c r="K694" s="44">
        <f>IFERROR(_xll.qlIndexFixing(Index3M,H694,TRUE,_xll.ohTrigger(RecalcTrigger,Trigger3M)),NA())</f>
        <v>8.4566799181662201E-3</v>
      </c>
      <c r="L694" s="44">
        <f>IFERROR(_xll.qlIndexFixing(Index6M,$H694,TRUE,_xll.ohTrigger(RecalcTrigger,Trigger6M)),NA())</f>
        <v>9.796197837639126E-3</v>
      </c>
      <c r="M694" s="146">
        <f>IFERROR(_xll.qlIndexFixing(Index1Y,$H694,TRUE,_xll.ohTrigger(RecalcTrigger,Trigger1Y)),NA())</f>
        <v>1.1615030151750583E-2</v>
      </c>
      <c r="N694" s="145">
        <f>IFERROR(_xll.qlIndexFixing(ONIndex1M,I694,TRUE,_xll.ohTrigger(RecalcTrigger,Trigger1M)),NA())</f>
        <v>7.1913024639291834E-3</v>
      </c>
      <c r="O694" s="44">
        <f>IFERROR(_xll.qlIndexFixing(ONIndex3M,I694,TRUE,_xll.ohTrigger(RecalcTrigger,Trigger3M)),NA())</f>
        <v>8.1773632300430332E-3</v>
      </c>
      <c r="P694" s="44">
        <f>IFERROR(_xll.qlIndexFixing(ONIndex6M,I694,TRUE,_xll.ohTrigger(RecalcTrigger,Trigger6M)),NA())</f>
        <v>9.2472285936751053E-3</v>
      </c>
      <c r="Q694" s="146">
        <f>IFERROR(_xll.qlIndexFixing(ONIndex1Y,I694,TRUE,_xll.ohTrigger(RecalcTrigger,Trigger1Y)),NA())</f>
        <v>1.0508496709491499E-2</v>
      </c>
    </row>
    <row r="695" spans="2:17" x14ac:dyDescent="0.2">
      <c r="B695" s="39" t="s">
        <v>42</v>
      </c>
      <c r="D695" s="42">
        <f>_xll.qlCalendarAdvance(Calendar,$D694,B695,"f",FALSE)</f>
        <v>44523</v>
      </c>
      <c r="E695" s="140">
        <f>_xll.qlInterestRateIndexValueDate(IndexON,D695)</f>
        <v>44523</v>
      </c>
      <c r="F695" s="156">
        <f>IFERROR(_xll.qlIndexFixing(IndexON,D695,TRUE,_xll.ohTrigger(RecalcTrigger,TriggerON)),NA())</f>
        <v>5.8540559722186636E-3</v>
      </c>
      <c r="H695" s="42">
        <f>_xll.qlCalendarAdvance(Calendar,$H694,B695,"f",FALSE)</f>
        <v>44523</v>
      </c>
      <c r="I695" s="140">
        <f>_xll.qlInterestRateIndexValueDate(Index1M,$H695)</f>
        <v>44523</v>
      </c>
      <c r="J695" s="145">
        <f>IFERROR(_xll.qlIndexFixing(Index1M,$H695,TRUE,_xll.ohTrigger(RecalcTrigger,Trigger1M)),NA())</f>
        <v>7.3221201692766913E-3</v>
      </c>
      <c r="K695" s="44">
        <f>IFERROR(_xll.qlIndexFixing(Index3M,H695,TRUE,_xll.ohTrigger(RecalcTrigger,Trigger3M)),NA())</f>
        <v>8.4986560184931829E-3</v>
      </c>
      <c r="L695" s="44">
        <f>IFERROR(_xll.qlIndexFixing(Index6M,$H695,TRUE,_xll.ohTrigger(RecalcTrigger,Trigger6M)),NA())</f>
        <v>9.8370699123516651E-3</v>
      </c>
      <c r="M695" s="146">
        <f>IFERROR(_xll.qlIndexFixing(Index1Y,$H695,TRUE,_xll.ohTrigger(RecalcTrigger,Trigger1Y)),NA())</f>
        <v>1.1653890668427813E-2</v>
      </c>
      <c r="N695" s="145">
        <f>IFERROR(_xll.qlIndexFixing(ONIndex1M,I695,TRUE,_xll.ohTrigger(RecalcTrigger,Trigger1M)),NA())</f>
        <v>7.2331269576508816E-3</v>
      </c>
      <c r="O695" s="44">
        <f>IFERROR(_xll.qlIndexFixing(ONIndex3M,I695,TRUE,_xll.ohTrigger(RecalcTrigger,Trigger3M)),NA())</f>
        <v>8.2185489724151406E-3</v>
      </c>
      <c r="P695" s="44">
        <f>IFERROR(_xll.qlIndexFixing(ONIndex6M,I695,TRUE,_xll.ohTrigger(RecalcTrigger,Trigger6M)),NA())</f>
        <v>9.2884111979352202E-3</v>
      </c>
      <c r="Q695" s="146">
        <f>IFERROR(_xll.qlIndexFixing(ONIndex1Y,I695,TRUE,_xll.ohTrigger(RecalcTrigger,Trigger1Y)),NA())</f>
        <v>1.0550345512477799E-2</v>
      </c>
    </row>
    <row r="696" spans="2:17" x14ac:dyDescent="0.2">
      <c r="B696" s="39" t="s">
        <v>42</v>
      </c>
      <c r="D696" s="42">
        <f>_xll.qlCalendarAdvance(Calendar,$D695,B696,"f",FALSE)</f>
        <v>44530</v>
      </c>
      <c r="E696" s="140">
        <f>_xll.qlInterestRateIndexValueDate(IndexON,D696)</f>
        <v>44530</v>
      </c>
      <c r="F696" s="156">
        <f>IFERROR(_xll.qlIndexFixing(IndexON,D696,TRUE,_xll.ohTrigger(RecalcTrigger,TriggerON)),NA())</f>
        <v>5.8997309561814593E-3</v>
      </c>
      <c r="H696" s="42">
        <f>_xll.qlCalendarAdvance(Calendar,$H695,B696,"f",FALSE)</f>
        <v>44530</v>
      </c>
      <c r="I696" s="140">
        <f>_xll.qlInterestRateIndexValueDate(Index1M,$H696)</f>
        <v>44530</v>
      </c>
      <c r="J696" s="145">
        <f>IFERROR(_xll.qlIndexFixing(Index1M,$H696,TRUE,_xll.ohTrigger(RecalcTrigger,Trigger1M)),NA())</f>
        <v>7.3672278871433012E-3</v>
      </c>
      <c r="K696" s="44">
        <f>IFERROR(_xll.qlIndexFixing(Index3M,H696,TRUE,_xll.ohTrigger(RecalcTrigger,Trigger3M)),NA())</f>
        <v>8.5344890946858921E-3</v>
      </c>
      <c r="L696" s="44">
        <f>IFERROR(_xll.qlIndexFixing(Index6M,$H696,TRUE,_xll.ohTrigger(RecalcTrigger,Trigger6M)),NA())</f>
        <v>9.8809396005883517E-3</v>
      </c>
      <c r="M696" s="146">
        <f>IFERROR(_xll.qlIndexFixing(Index1Y,$H696,TRUE,_xll.ohTrigger(RecalcTrigger,Trigger1Y)),NA())</f>
        <v>1.1692559773162747E-2</v>
      </c>
      <c r="N696" s="145">
        <f>IFERROR(_xll.qlIndexFixing(ONIndex1M,I696,TRUE,_xll.ohTrigger(RecalcTrigger,Trigger1M)),NA())</f>
        <v>7.2750091754514301E-3</v>
      </c>
      <c r="O696" s="44">
        <f>IFERROR(_xll.qlIndexFixing(ONIndex3M,I696,TRUE,_xll.ohTrigger(RecalcTrigger,Trigger3M)),NA())</f>
        <v>8.2598426878033315E-3</v>
      </c>
      <c r="P696" s="44">
        <f>IFERROR(_xll.qlIndexFixing(ONIndex6M,I696,TRUE,_xll.ohTrigger(RecalcTrigger,Trigger6M)),NA())</f>
        <v>9.3295543348448362E-3</v>
      </c>
      <c r="Q696" s="146">
        <f>IFERROR(_xll.qlIndexFixing(ONIndex1Y,I696,TRUE,_xll.ohTrigger(RecalcTrigger,Trigger1Y)),NA())</f>
        <v>1.0592096427117781E-2</v>
      </c>
    </row>
    <row r="697" spans="2:17" x14ac:dyDescent="0.2">
      <c r="B697" s="39" t="s">
        <v>42</v>
      </c>
      <c r="D697" s="42">
        <f>_xll.qlCalendarAdvance(Calendar,$D696,B697,"f",FALSE)</f>
        <v>44537</v>
      </c>
      <c r="E697" s="140">
        <f>_xll.qlInterestRateIndexValueDate(IndexON,D697)</f>
        <v>44537</v>
      </c>
      <c r="F697" s="156">
        <f>IFERROR(_xll.qlIndexFixing(IndexON,D697,TRUE,_xll.ohTrigger(RecalcTrigger,TriggerON)),NA())</f>
        <v>5.9455786080298001E-3</v>
      </c>
      <c r="H697" s="42">
        <f>_xll.qlCalendarAdvance(Calendar,$H696,B697,"f",FALSE)</f>
        <v>44537</v>
      </c>
      <c r="I697" s="140">
        <f>_xll.qlInterestRateIndexValueDate(Index1M,$H697)</f>
        <v>44537</v>
      </c>
      <c r="J697" s="145">
        <f>IFERROR(_xll.qlIndexFixing(Index1M,$H697,TRUE,_xll.ohTrigger(RecalcTrigger,Trigger1M)),NA())</f>
        <v>7.4093170665748727E-3</v>
      </c>
      <c r="K697" s="44">
        <f>IFERROR(_xll.qlIndexFixing(Index3M,H697,TRUE,_xll.ohTrigger(RecalcTrigger,Trigger3M)),NA())</f>
        <v>8.5766649849339238E-3</v>
      </c>
      <c r="L697" s="44">
        <f>IFERROR(_xll.qlIndexFixing(Index6M,$H697,TRUE,_xll.ohTrigger(RecalcTrigger,Trigger6M)),NA())</f>
        <v>9.9217323220773083E-3</v>
      </c>
      <c r="M697" s="146">
        <f>IFERROR(_xll.qlIndexFixing(Index1Y,$H697,TRUE,_xll.ohTrigger(RecalcTrigger,Trigger1Y)),NA())</f>
        <v>1.1731032783512063E-2</v>
      </c>
      <c r="N697" s="145">
        <f>IFERROR(_xll.qlIndexFixing(ONIndex1M,I697,TRUE,_xll.ohTrigger(RecalcTrigger,Trigger1M)),NA())</f>
        <v>7.3169491172497825E-3</v>
      </c>
      <c r="O697" s="44">
        <f>IFERROR(_xll.qlIndexFixing(ONIndex3M,I697,TRUE,_xll.ohTrigger(RecalcTrigger,Trigger3M)),NA())</f>
        <v>8.301244376207606E-3</v>
      </c>
      <c r="P697" s="44">
        <f>IFERROR(_xll.qlIndexFixing(ONIndex6M,I697,TRUE,_xll.ohTrigger(RecalcTrigger,Trigger6M)),NA())</f>
        <v>9.3706580043229071E-3</v>
      </c>
      <c r="Q697" s="146">
        <f>IFERROR(_xll.qlIndexFixing(ONIndex1Y,I697,TRUE,_xll.ohTrigger(RecalcTrigger,Trigger1Y)),NA())</f>
        <v>1.0633749453249353E-2</v>
      </c>
    </row>
    <row r="698" spans="2:17" x14ac:dyDescent="0.2">
      <c r="B698" s="39" t="s">
        <v>42</v>
      </c>
      <c r="D698" s="42">
        <f>_xll.qlCalendarAdvance(Calendar,$D697,B698,"f",FALSE)</f>
        <v>44544</v>
      </c>
      <c r="E698" s="140">
        <f>_xll.qlInterestRateIndexValueDate(IndexON,D698)</f>
        <v>44544</v>
      </c>
      <c r="F698" s="156">
        <f>IFERROR(_xll.qlIndexFixing(IndexON,D698,TRUE,_xll.ohTrigger(RecalcTrigger,TriggerON)),NA())</f>
        <v>5.9915989278447324E-3</v>
      </c>
      <c r="H698" s="42">
        <f>_xll.qlCalendarAdvance(Calendar,$H697,B698,"f",FALSE)</f>
        <v>44544</v>
      </c>
      <c r="I698" s="140">
        <f>_xll.qlInterestRateIndexValueDate(Index1M,$H698)</f>
        <v>44544</v>
      </c>
      <c r="J698" s="145">
        <f>IFERROR(_xll.qlIndexFixing(Index1M,$H698,TRUE,_xll.ohTrigger(RecalcTrigger,Trigger1M)),NA())</f>
        <v>7.4514641509936651E-3</v>
      </c>
      <c r="K698" s="44">
        <f>IFERROR(_xll.qlIndexFixing(Index3M,H698,TRUE,_xll.ohTrigger(RecalcTrigger,Trigger3M)),NA())</f>
        <v>8.6189495081804169E-3</v>
      </c>
      <c r="L698" s="44">
        <f>IFERROR(_xll.qlIndexFixing(Index6M,$H698,TRUE,_xll.ohTrigger(RecalcTrigger,Trigger6M)),NA())</f>
        <v>9.9624862021669182E-3</v>
      </c>
      <c r="M698" s="146">
        <f>IFERROR(_xll.qlIndexFixing(Index1Y,$H698,TRUE,_xll.ohTrigger(RecalcTrigger,Trigger1Y)),NA())</f>
        <v>1.1769305016435583E-2</v>
      </c>
      <c r="N698" s="145">
        <f>IFERROR(_xll.qlIndexFixing(ONIndex1M,I698,TRUE,_xll.ohTrigger(RecalcTrigger,Trigger1M)),NA())</f>
        <v>7.3589467832080313E-3</v>
      </c>
      <c r="O698" s="44">
        <f>IFERROR(_xll.qlIndexFixing(ONIndex3M,I698,TRUE,_xll.ohTrigger(RecalcTrigger,Trigger3M)),NA())</f>
        <v>8.3427540376279641E-3</v>
      </c>
      <c r="P698" s="44">
        <f>IFERROR(_xll.qlIndexFixing(ONIndex6M,I698,TRUE,_xll.ohTrigger(RecalcTrigger,Trigger6M)),NA())</f>
        <v>9.4117222065315254E-3</v>
      </c>
      <c r="Q698" s="146">
        <f>IFERROR(_xll.qlIndexFixing(ONIndex1Y,I698,TRUE,_xll.ohTrigger(RecalcTrigger,Trigger1Y)),NA())</f>
        <v>1.0675304591034607E-2</v>
      </c>
    </row>
    <row r="699" spans="2:17" x14ac:dyDescent="0.2">
      <c r="B699" s="39" t="s">
        <v>42</v>
      </c>
      <c r="D699" s="42">
        <f>_xll.qlCalendarAdvance(Calendar,$D698,B699,"f",FALSE)</f>
        <v>44551</v>
      </c>
      <c r="E699" s="140">
        <f>_xll.qlInterestRateIndexValueDate(IndexON,D699)</f>
        <v>44551</v>
      </c>
      <c r="F699" s="156">
        <f>IFERROR(_xll.qlIndexFixing(IndexON,D699,TRUE,_xll.ohTrigger(RecalcTrigger,TriggerON)),NA())</f>
        <v>6.0377919156262561E-3</v>
      </c>
      <c r="H699" s="42">
        <f>_xll.qlCalendarAdvance(Calendar,$H698,B699,"f",FALSE)</f>
        <v>44551</v>
      </c>
      <c r="I699" s="140">
        <f>_xll.qlInterestRateIndexValueDate(Index1M,$H699)</f>
        <v>44551</v>
      </c>
      <c r="J699" s="145">
        <f>IFERROR(_xll.qlIndexFixing(Index1M,$H699,TRUE,_xll.ohTrigger(RecalcTrigger,Trigger1M)),NA())</f>
        <v>7.4936691410140612E-3</v>
      </c>
      <c r="K699" s="44">
        <f>IFERROR(_xll.qlIndexFixing(Index3M,H699,TRUE,_xll.ohTrigger(RecalcTrigger,Trigger3M)),NA())</f>
        <v>8.6613426678068019E-3</v>
      </c>
      <c r="L699" s="44">
        <f>IFERROR(_xll.qlIndexFixing(Index6M,$H699,TRUE,_xll.ohTrigger(RecalcTrigger,Trigger6M)),NA())</f>
        <v>1.0003201238467652E-2</v>
      </c>
      <c r="M699" s="146">
        <f>IFERROR(_xll.qlIndexFixing(Index1Y,$H699,TRUE,_xll.ohTrigger(RecalcTrigger,Trigger1Y)),NA())</f>
        <v>1.1807371788305598E-2</v>
      </c>
      <c r="N699" s="145">
        <f>IFERROR(_xll.qlIndexFixing(ONIndex1M,I699,TRUE,_xll.ohTrigger(RecalcTrigger,Trigger1M)),NA())</f>
        <v>7.401002173164084E-3</v>
      </c>
      <c r="O699" s="44">
        <f>IFERROR(_xll.qlIndexFixing(ONIndex3M,I699,TRUE,_xll.ohTrigger(RecalcTrigger,Trigger3M)),NA())</f>
        <v>8.3843716720644057E-3</v>
      </c>
      <c r="P699" s="44">
        <f>IFERROR(_xll.qlIndexFixing(ONIndex6M,I699,TRUE,_xll.ohTrigger(RecalcTrigger,Trigger6M)),NA())</f>
        <v>9.4527469412275522E-3</v>
      </c>
      <c r="Q699" s="146">
        <f>IFERROR(_xll.qlIndexFixing(ONIndex1Y,I699,TRUE,_xll.ohTrigger(RecalcTrigger,Trigger1Y)),NA())</f>
        <v>1.0716761840311451E-2</v>
      </c>
    </row>
    <row r="700" spans="2:17" x14ac:dyDescent="0.2">
      <c r="B700" s="39" t="s">
        <v>42</v>
      </c>
      <c r="D700" s="42">
        <f>_xll.qlCalendarAdvance(Calendar,$D699,B700,"f",FALSE)</f>
        <v>44559</v>
      </c>
      <c r="E700" s="140">
        <f>_xll.qlInterestRateIndexValueDate(IndexON,D700)</f>
        <v>44559</v>
      </c>
      <c r="F700" s="156">
        <f>IFERROR(_xll.qlIndexFixing(IndexON,D700,TRUE,_xll.ohTrigger(RecalcTrigger,TriggerON)),NA())</f>
        <v>6.0907953319577768E-3</v>
      </c>
      <c r="H700" s="42">
        <f>_xll.qlCalendarAdvance(Calendar,$H699,B700,"f",FALSE)</f>
        <v>44559</v>
      </c>
      <c r="I700" s="140">
        <f>_xll.qlInterestRateIndexValueDate(Index1M,$H700)</f>
        <v>44559</v>
      </c>
      <c r="J700" s="145">
        <f>IFERROR(_xll.qlIndexFixing(Index1M,$H700,TRUE,_xll.ohTrigger(RecalcTrigger,Trigger1M)),NA())</f>
        <v>7.548180130974462E-3</v>
      </c>
      <c r="K700" s="44">
        <f>IFERROR(_xll.qlIndexFixing(Index3M,H700,TRUE,_xll.ohTrigger(RecalcTrigger,Trigger3M)),NA())</f>
        <v>8.7099250215831991E-3</v>
      </c>
      <c r="L700" s="44">
        <f>IFERROR(_xll.qlIndexFixing(Index6M,$H700,TRUE,_xll.ohTrigger(RecalcTrigger,Trigger6M)),NA())</f>
        <v>1.0049685141639866E-2</v>
      </c>
      <c r="M700" s="146">
        <f>IFERROR(_xll.qlIndexFixing(Index1Y,$H700,TRUE,_xll.ohTrigger(RecalcTrigger,Trigger1Y)),NA())</f>
        <v>1.1850619076559932E-2</v>
      </c>
      <c r="N700" s="145">
        <f>IFERROR(_xll.qlIndexFixing(ONIndex1M,I700,TRUE,_xll.ohTrigger(RecalcTrigger,Trigger1M)),NA())</f>
        <v>7.4491361586670468E-3</v>
      </c>
      <c r="O700" s="44">
        <f>IFERROR(_xll.qlIndexFixing(ONIndex3M,I700,TRUE,_xll.ohTrigger(RecalcTrigger,Trigger3M)),NA())</f>
        <v>8.4320668948045796E-3</v>
      </c>
      <c r="P700" s="44">
        <f>IFERROR(_xll.qlIndexFixing(ONIndex6M,I700,TRUE,_xll.ohTrigger(RecalcTrigger,Trigger6M)),NA())</f>
        <v>9.499584024955654E-3</v>
      </c>
      <c r="Q700" s="146">
        <f>IFERROR(_xll.qlIndexFixing(ONIndex1Y,I700,TRUE,_xll.ohTrigger(RecalcTrigger,Trigger1Y)),NA())</f>
        <v>1.0764021690292669E-2</v>
      </c>
    </row>
    <row r="701" spans="2:17" x14ac:dyDescent="0.2">
      <c r="B701" s="39" t="s">
        <v>42</v>
      </c>
      <c r="D701" s="42">
        <f>_xll.qlCalendarAdvance(Calendar,$D700,B701,"f",FALSE)</f>
        <v>44566</v>
      </c>
      <c r="E701" s="140">
        <f>_xll.qlInterestRateIndexValueDate(IndexON,D701)</f>
        <v>44566</v>
      </c>
      <c r="F701" s="156">
        <f>IFERROR(_xll.qlIndexFixing(IndexON,D701,TRUE,_xll.ohTrigger(RecalcTrigger,TriggerON)),NA())</f>
        <v>6.1373583228374606E-3</v>
      </c>
      <c r="H701" s="42">
        <f>_xll.qlCalendarAdvance(Calendar,$H700,B701,"f",FALSE)</f>
        <v>44566</v>
      </c>
      <c r="I701" s="140">
        <f>_xll.qlInterestRateIndexValueDate(Index1M,$H701)</f>
        <v>44566</v>
      </c>
      <c r="J701" s="145">
        <f>IFERROR(_xll.qlIndexFixing(Index1M,$H701,TRUE,_xll.ohTrigger(RecalcTrigger,Trigger1M)),NA())</f>
        <v>7.5905192344341817E-3</v>
      </c>
      <c r="K701" s="44">
        <f>IFERROR(_xll.qlIndexFixing(Index3M,H701,TRUE,_xll.ohTrigger(RecalcTrigger,Trigger3M)),NA())</f>
        <v>8.7525509848816654E-3</v>
      </c>
      <c r="L701" s="44">
        <f>IFERROR(_xll.qlIndexFixing(Index6M,$H701,TRUE,_xll.ohTrigger(RecalcTrigger,Trigger6M)),NA())</f>
        <v>1.0087289038063709E-2</v>
      </c>
      <c r="M701" s="146">
        <f>IFERROR(_xll.qlIndexFixing(Index1Y,$H701,TRUE,_xll.ohTrigger(RecalcTrigger,Trigger1Y)),NA())</f>
        <v>1.1888229800669725E-2</v>
      </c>
      <c r="N701" s="145">
        <f>IFERROR(_xll.qlIndexFixing(ONIndex1M,I701,TRUE,_xll.ohTrigger(RecalcTrigger,Trigger1M)),NA())</f>
        <v>7.4913152432398711E-3</v>
      </c>
      <c r="O701" s="44">
        <f>IFERROR(_xll.qlIndexFixing(ONIndex3M,I701,TRUE,_xll.ohTrigger(RecalcTrigger,Trigger3M)),NA())</f>
        <v>8.4739159001634423E-3</v>
      </c>
      <c r="P701" s="44">
        <f>IFERROR(_xll.qlIndexFixing(ONIndex6M,I701,TRUE,_xll.ohTrigger(RecalcTrigger,Trigger6M)),NA())</f>
        <v>9.5405241866419743E-3</v>
      </c>
      <c r="Q701" s="146">
        <f>IFERROR(_xll.qlIndexFixing(ONIndex1Y,I701,TRUE,_xll.ohTrigger(RecalcTrigger,Trigger1Y)),NA())</f>
        <v>1.0805269178422172E-2</v>
      </c>
    </row>
    <row r="702" spans="2:17" x14ac:dyDescent="0.2">
      <c r="B702" s="39" t="s">
        <v>42</v>
      </c>
      <c r="D702" s="42">
        <f>_xll.qlCalendarAdvance(Calendar,$D701,B702,"f",FALSE)</f>
        <v>44573</v>
      </c>
      <c r="E702" s="140">
        <f>_xll.qlInterestRateIndexValueDate(IndexON,D702)</f>
        <v>44573</v>
      </c>
      <c r="F702" s="156">
        <f>IFERROR(_xll.qlIndexFixing(IndexON,D702,TRUE,_xll.ohTrigger(RecalcTrigger,TriggerON)),NA())</f>
        <v>6.184093982007921E-3</v>
      </c>
      <c r="H702" s="42">
        <f>_xll.qlCalendarAdvance(Calendar,$H701,B702,"f",FALSE)</f>
        <v>44573</v>
      </c>
      <c r="I702" s="140">
        <f>_xll.qlInterestRateIndexValueDate(Index1M,$H702)</f>
        <v>44573</v>
      </c>
      <c r="J702" s="145">
        <f>IFERROR(_xll.qlIndexFixing(Index1M,$H702,TRUE,_xll.ohTrigger(RecalcTrigger,Trigger1M)),NA())</f>
        <v>7.632916257780566E-3</v>
      </c>
      <c r="K702" s="44">
        <f>IFERROR(_xll.qlIndexFixing(Index3M,H702,TRUE,_xll.ohTrigger(RecalcTrigger,Trigger3M)),NA())</f>
        <v>8.795285595246425E-3</v>
      </c>
      <c r="L702" s="44">
        <f>IFERROR(_xll.qlIndexFixing(Index6M,$H702,TRUE,_xll.ohTrigger(RecalcTrigger,Trigger6M)),NA())</f>
        <v>1.0127882210564959E-2</v>
      </c>
      <c r="M702" s="146">
        <f>IFERROR(_xll.qlIndexFixing(Index1Y,$H702,TRUE,_xll.ohTrigger(RecalcTrigger,Trigger1Y)),NA())</f>
        <v>1.1925620340035525E-2</v>
      </c>
      <c r="N702" s="145">
        <f>IFERROR(_xll.qlIndexFixing(ONIndex1M,I702,TRUE,_xll.ohTrigger(RecalcTrigger,Trigger1M)),NA())</f>
        <v>7.5335520519725918E-3</v>
      </c>
      <c r="O702" s="44">
        <f>IFERROR(_xll.qlIndexFixing(ONIndex3M,I702,TRUE,_xll.ohTrigger(RecalcTrigger,Trigger3M)),NA())</f>
        <v>8.5158728787815274E-3</v>
      </c>
      <c r="P702" s="44">
        <f>IFERROR(_xll.qlIndexFixing(ONIndex6M,I702,TRUE,_xll.ohTrigger(RecalcTrigger,Trigger6M)),NA())</f>
        <v>9.5814248808967495E-3</v>
      </c>
      <c r="Q702" s="146">
        <f>IFERROR(_xll.qlIndexFixing(ONIndex1Y,I702,TRUE,_xll.ohTrigger(RecalcTrigger,Trigger1Y)),NA())</f>
        <v>1.0846418777881173E-2</v>
      </c>
    </row>
    <row r="703" spans="2:17" x14ac:dyDescent="0.2">
      <c r="B703" s="39" t="s">
        <v>42</v>
      </c>
      <c r="D703" s="42">
        <f>_xll.qlCalendarAdvance(Calendar,$D702,B703,"f",FALSE)</f>
        <v>44580</v>
      </c>
      <c r="E703" s="140">
        <f>_xll.qlInterestRateIndexValueDate(IndexON,D703)</f>
        <v>44580</v>
      </c>
      <c r="F703" s="156">
        <f>IFERROR(_xll.qlIndexFixing(IndexON,D703,TRUE,_xll.ohTrigger(RecalcTrigger,TriggerON)),NA())</f>
        <v>6.2310023093070654E-3</v>
      </c>
      <c r="H703" s="42">
        <f>_xll.qlCalendarAdvance(Calendar,$H702,B703,"f",FALSE)</f>
        <v>44580</v>
      </c>
      <c r="I703" s="140">
        <f>_xll.qlInterestRateIndexValueDate(Index1M,$H703)</f>
        <v>44580</v>
      </c>
      <c r="J703" s="145">
        <f>IFERROR(_xll.qlIndexFixing(Index1M,$H703,TRUE,_xll.ohTrigger(RecalcTrigger,Trigger1M)),NA())</f>
        <v>7.6753712016767207E-3</v>
      </c>
      <c r="K703" s="44">
        <f>IFERROR(_xll.qlIndexFixing(Index3M,H703,TRUE,_xll.ohTrigger(RecalcTrigger,Trigger3M)),NA())</f>
        <v>8.838128856092229E-3</v>
      </c>
      <c r="L703" s="44">
        <f>IFERROR(_xll.qlIndexFixing(Index6M,$H703,TRUE,_xll.ohTrigger(RecalcTrigger,Trigger6M)),NA())</f>
        <v>1.0168427994822683E-2</v>
      </c>
      <c r="M703" s="146">
        <f>IFERROR(_xll.qlIndexFixing(Index1Y,$H703,TRUE,_xll.ohTrigger(RecalcTrigger,Trigger1Y)),NA())</f>
        <v>1.1962786008698156E-2</v>
      </c>
      <c r="N703" s="145">
        <f>IFERROR(_xll.qlIndexFixing(ONIndex1M,I703,TRUE,_xll.ohTrigger(RecalcTrigger,Trigger1M)),NA())</f>
        <v>7.5758465849462553E-3</v>
      </c>
      <c r="O703" s="44">
        <f>IFERROR(_xll.qlIndexFixing(ONIndex3M,I703,TRUE,_xll.ohTrigger(RecalcTrigger,Trigger3M)),NA())</f>
        <v>8.5579378305777887E-3</v>
      </c>
      <c r="P703" s="44">
        <f>IFERROR(_xll.qlIndexFixing(ONIndex6M,I703,TRUE,_xll.ohTrigger(RecalcTrigger,Trigger6M)),NA())</f>
        <v>9.6222861077199795E-3</v>
      </c>
      <c r="Q703" s="146">
        <f>IFERROR(_xll.qlIndexFixing(ONIndex1Y,I703,TRUE,_xll.ohTrigger(RecalcTrigger,Trigger1Y)),NA())</f>
        <v>1.0887470488912809E-2</v>
      </c>
    </row>
    <row r="704" spans="2:17" x14ac:dyDescent="0.2">
      <c r="B704" s="39" t="s">
        <v>42</v>
      </c>
      <c r="D704" s="42">
        <f>_xll.qlCalendarAdvance(Calendar,$D703,B704,"f",FALSE)</f>
        <v>44587</v>
      </c>
      <c r="E704" s="140">
        <f>_xll.qlInterestRateIndexValueDate(IndexON,D704)</f>
        <v>44587</v>
      </c>
      <c r="F704" s="156">
        <f>IFERROR(_xll.qlIndexFixing(IndexON,D704,TRUE,_xll.ohTrigger(RecalcTrigger,TriggerON)),NA())</f>
        <v>6.278083305059079E-3</v>
      </c>
      <c r="H704" s="42">
        <f>_xll.qlCalendarAdvance(Calendar,$H703,B704,"f",FALSE)</f>
        <v>44587</v>
      </c>
      <c r="I704" s="140">
        <f>_xll.qlInterestRateIndexValueDate(Index1M,$H704)</f>
        <v>44587</v>
      </c>
      <c r="J704" s="145">
        <f>IFERROR(_xll.qlIndexFixing(Index1M,$H704,TRUE,_xll.ohTrigger(RecalcTrigger,Trigger1M)),NA())</f>
        <v>7.7178840667882073E-3</v>
      </c>
      <c r="K704" s="44">
        <f>IFERROR(_xll.qlIndexFixing(Index3M,H704,TRUE,_xll.ohTrigger(RecalcTrigger,Trigger3M)),NA())</f>
        <v>8.8810807708482355E-3</v>
      </c>
      <c r="L704" s="44">
        <f>IFERROR(_xll.qlIndexFixing(Index6M,$H704,TRUE,_xll.ohTrigger(RecalcTrigger,Trigger6M)),NA())</f>
        <v>1.0208917856511271E-2</v>
      </c>
      <c r="M704" s="146">
        <f>IFERROR(_xll.qlIndexFixing(Index1Y,$H704,TRUE,_xll.ohTrigger(RecalcTrigger,Trigger1Y)),NA())</f>
        <v>1.1999722120161316E-2</v>
      </c>
      <c r="N704" s="145">
        <f>IFERROR(_xll.qlIndexFixing(ONIndex1M,I704,TRUE,_xll.ohTrigger(RecalcTrigger,Trigger1M)),NA())</f>
        <v>7.618198841998769E-3</v>
      </c>
      <c r="O704" s="44">
        <f>IFERROR(_xll.qlIndexFixing(ONIndex3M,I704,TRUE,_xll.ohTrigger(RecalcTrigger,Trigger3M)),NA())</f>
        <v>8.6001107557143186E-3</v>
      </c>
      <c r="P704" s="44">
        <f>IFERROR(_xll.qlIndexFixing(ONIndex6M,I704,TRUE,_xll.ohTrigger(RecalcTrigger,Trigger6M)),NA())</f>
        <v>9.6631078670306181E-3</v>
      </c>
      <c r="Q704" s="146">
        <f>IFERROR(_xll.qlIndexFixing(ONIndex1Y,I704,TRUE,_xll.ohTrigger(RecalcTrigger,Trigger1Y)),NA())</f>
        <v>1.0928424311111851E-2</v>
      </c>
    </row>
    <row r="705" spans="2:17" x14ac:dyDescent="0.2">
      <c r="B705" s="39" t="s">
        <v>42</v>
      </c>
      <c r="D705" s="42">
        <f>_xll.qlCalendarAdvance(Calendar,$D704,B705,"f",FALSE)</f>
        <v>44594</v>
      </c>
      <c r="E705" s="140">
        <f>_xll.qlInterestRateIndexValueDate(IndexON,D705)</f>
        <v>44594</v>
      </c>
      <c r="F705" s="156">
        <f>IFERROR(_xll.qlIndexFixing(IndexON,D705,TRUE,_xll.ohTrigger(RecalcTrigger,TriggerON)),NA())</f>
        <v>6.3253369691829153E-3</v>
      </c>
      <c r="H705" s="42">
        <f>_xll.qlCalendarAdvance(Calendar,$H704,B705,"f",FALSE)</f>
        <v>44594</v>
      </c>
      <c r="I705" s="140">
        <f>_xll.qlInterestRateIndexValueDate(Index1M,$H705)</f>
        <v>44594</v>
      </c>
      <c r="J705" s="145">
        <f>IFERROR(_xll.qlIndexFixing(Index1M,$H705,TRUE,_xll.ohTrigger(RecalcTrigger,Trigger1M)),NA())</f>
        <v>7.7448186018875898E-3</v>
      </c>
      <c r="K705" s="44">
        <f>IFERROR(_xll.qlIndexFixing(Index3M,H705,TRUE,_xll.ohTrigger(RecalcTrigger,Trigger3M)),NA())</f>
        <v>8.924141342949006E-3</v>
      </c>
      <c r="L705" s="44">
        <f>IFERROR(_xll.qlIndexFixing(Index6M,$H705,TRUE,_xll.ohTrigger(RecalcTrigger,Trigger6M)),NA())</f>
        <v>1.0249343260627193E-2</v>
      </c>
      <c r="M705" s="146">
        <f>IFERROR(_xll.qlIndexFixing(Index1Y,$H705,TRUE,_xll.ohTrigger(RecalcTrigger,Trigger1Y)),NA())</f>
        <v>1.20364239874029E-2</v>
      </c>
      <c r="N705" s="145">
        <f>IFERROR(_xll.qlIndexFixing(ONIndex1M,I705,TRUE,_xll.ohTrigger(RecalcTrigger,Trigger1M)),NA())</f>
        <v>7.6606088233732716E-3</v>
      </c>
      <c r="O705" s="44">
        <f>IFERROR(_xll.qlIndexFixing(ONIndex3M,I705,TRUE,_xll.ohTrigger(RecalcTrigger,Trigger3M)),NA())</f>
        <v>8.6423916541100709E-3</v>
      </c>
      <c r="P705" s="44">
        <f>IFERROR(_xll.qlIndexFixing(ONIndex6M,I705,TRUE,_xll.ohTrigger(RecalcTrigger,Trigger6M)),NA())</f>
        <v>9.7038901589097115E-3</v>
      </c>
      <c r="Q705" s="146">
        <f>IFERROR(_xll.qlIndexFixing(ONIndex1Y,I705,TRUE,_xll.ohTrigger(RecalcTrigger,Trigger1Y)),NA())</f>
        <v>1.0969280244802482E-2</v>
      </c>
    </row>
    <row r="706" spans="2:17" x14ac:dyDescent="0.2">
      <c r="B706" s="39" t="s">
        <v>42</v>
      </c>
      <c r="D706" s="42">
        <f>_xll.qlCalendarAdvance(Calendar,$D705,B706,"f",FALSE)</f>
        <v>44601</v>
      </c>
      <c r="E706" s="140">
        <f>_xll.qlInterestRateIndexValueDate(IndexON,D706)</f>
        <v>44601</v>
      </c>
      <c r="F706" s="156">
        <f>IFERROR(_xll.qlIndexFixing(IndexON,D706,TRUE,_xll.ohTrigger(RecalcTrigger,TriggerON)),NA())</f>
        <v>6.3727633018406671E-3</v>
      </c>
      <c r="H706" s="42">
        <f>_xll.qlCalendarAdvance(Calendar,$H705,B706,"f",FALSE)</f>
        <v>44601</v>
      </c>
      <c r="I706" s="140">
        <f>_xll.qlInterestRateIndexValueDate(Index1M,$H706)</f>
        <v>44601</v>
      </c>
      <c r="J706" s="145">
        <f>IFERROR(_xll.qlIndexFixing(Index1M,$H706,TRUE,_xll.ohTrigger(RecalcTrigger,Trigger1M)),NA())</f>
        <v>7.7874220933999662E-3</v>
      </c>
      <c r="K706" s="44">
        <f>IFERROR(_xll.qlIndexFixing(Index3M,H706,TRUE,_xll.ohTrigger(RecalcTrigger,Trigger3M)),NA())</f>
        <v>8.9640969895020926E-3</v>
      </c>
      <c r="L706" s="44">
        <f>IFERROR(_xll.qlIndexFixing(Index6M,$H706,TRUE,_xll.ohTrigger(RecalcTrigger,Trigger6M)),NA())</f>
        <v>1.0289695671491676E-2</v>
      </c>
      <c r="M706" s="146">
        <f>IFERROR(_xll.qlIndexFixing(Index1Y,$H706,TRUE,_xll.ohTrigger(RecalcTrigger,Trigger1Y)),NA())</f>
        <v>1.2072886922884996E-2</v>
      </c>
      <c r="N706" s="145">
        <f>IFERROR(_xll.qlIndexFixing(ONIndex1M,I706,TRUE,_xll.ohTrigger(RecalcTrigger,Trigger1M)),NA())</f>
        <v>7.7030765289887171E-3</v>
      </c>
      <c r="O706" s="44">
        <f>IFERROR(_xll.qlIndexFixing(ONIndex3M,I706,TRUE,_xll.ohTrigger(RecalcTrigger,Trigger3M)),NA())</f>
        <v>8.6847805257650457E-3</v>
      </c>
      <c r="P706" s="44">
        <f>IFERROR(_xll.qlIndexFixing(ONIndex6M,I706,TRUE,_xll.ohTrigger(RecalcTrigger,Trigger6M)),NA())</f>
        <v>9.7446329832762135E-3</v>
      </c>
      <c r="Q706" s="146">
        <f>IFERROR(_xll.qlIndexFixing(ONIndex1Y,I706,TRUE,_xll.ohTrigger(RecalcTrigger,Trigger1Y)),NA())</f>
        <v>1.1010038289660518E-2</v>
      </c>
    </row>
    <row r="707" spans="2:17" x14ac:dyDescent="0.2">
      <c r="B707" s="39" t="s">
        <v>42</v>
      </c>
      <c r="D707" s="42">
        <f>_xll.qlCalendarAdvance(Calendar,$D706,B707,"f",FALSE)</f>
        <v>44608</v>
      </c>
      <c r="E707" s="140">
        <f>_xll.qlInterestRateIndexValueDate(IndexON,D707)</f>
        <v>44608</v>
      </c>
      <c r="F707" s="156">
        <f>IFERROR(_xll.qlIndexFixing(IndexON,D707,TRUE,_xll.ohTrigger(RecalcTrigger,TriggerON)),NA())</f>
        <v>6.420362302951288E-3</v>
      </c>
      <c r="H707" s="42">
        <f>_xll.qlCalendarAdvance(Calendar,$H706,B707,"f",FALSE)</f>
        <v>44608</v>
      </c>
      <c r="I707" s="140">
        <f>_xll.qlInterestRateIndexValueDate(Index1M,$H707)</f>
        <v>44608</v>
      </c>
      <c r="J707" s="145">
        <f>IFERROR(_xll.qlIndexFixing(Index1M,$H707,TRUE,_xll.ohTrigger(RecalcTrigger,Trigger1M)),NA())</f>
        <v>7.8300834768293571E-3</v>
      </c>
      <c r="K707" s="44">
        <f>IFERROR(_xll.qlIndexFixing(Index3M,H707,TRUE,_xll.ohTrigger(RecalcTrigger,Trigger3M)),NA())</f>
        <v>9.0073660605460605E-3</v>
      </c>
      <c r="L707" s="44">
        <f>IFERROR(_xll.qlIndexFixing(Index6M,$H707,TRUE,_xll.ohTrigger(RecalcTrigger,Trigger6M)),NA())</f>
        <v>1.0329966552755195E-2</v>
      </c>
      <c r="M707" s="146">
        <f>IFERROR(_xll.qlIndexFixing(Index1Y,$H707,TRUE,_xll.ohTrigger(RecalcTrigger,Trigger1Y)),NA())</f>
        <v>1.2109106238564094E-2</v>
      </c>
      <c r="N707" s="145">
        <f>IFERROR(_xll.qlIndexFixing(ONIndex1M,I707,TRUE,_xll.ohTrigger(RecalcTrigger,Trigger1M)),NA())</f>
        <v>7.7456019588451053E-3</v>
      </c>
      <c r="O707" s="44">
        <f>IFERROR(_xll.qlIndexFixing(ONIndex3M,I707,TRUE,_xll.ohTrigger(RecalcTrigger,Trigger3M)),NA())</f>
        <v>8.7272773707602891E-3</v>
      </c>
      <c r="P707" s="44">
        <f>IFERROR(_xll.qlIndexFixing(ONIndex6M,I707,TRUE,_xll.ohTrigger(RecalcTrigger,Trigger6M)),NA())</f>
        <v>9.7853363400490778E-3</v>
      </c>
      <c r="Q707" s="146">
        <f>IFERROR(_xll.qlIndexFixing(ONIndex1Y,I707,TRUE,_xll.ohTrigger(RecalcTrigger,Trigger1Y)),NA())</f>
        <v>1.1050698445767004E-2</v>
      </c>
    </row>
    <row r="708" spans="2:17" x14ac:dyDescent="0.2">
      <c r="B708" s="39" t="s">
        <v>42</v>
      </c>
      <c r="D708" s="42">
        <f>_xll.qlCalendarAdvance(Calendar,$D707,B708,"f",FALSE)</f>
        <v>44615</v>
      </c>
      <c r="E708" s="140">
        <f>_xll.qlInterestRateIndexValueDate(IndexON,D708)</f>
        <v>44615</v>
      </c>
      <c r="F708" s="156">
        <f>IFERROR(_xll.qlIndexFixing(IndexON,D708,TRUE,_xll.ohTrigger(RecalcTrigger,TriggerON)),NA())</f>
        <v>6.4681339727579168E-3</v>
      </c>
      <c r="H708" s="42">
        <f>_xll.qlCalendarAdvance(Calendar,$H707,B708,"f",FALSE)</f>
        <v>44615</v>
      </c>
      <c r="I708" s="140">
        <f>_xll.qlInterestRateIndexValueDate(Index1M,$H708)</f>
        <v>44615</v>
      </c>
      <c r="J708" s="145">
        <f>IFERROR(_xll.qlIndexFixing(Index1M,$H708,TRUE,_xll.ohTrigger(RecalcTrigger,Trigger1M)),NA())</f>
        <v>7.8728027527459801E-3</v>
      </c>
      <c r="K708" s="44">
        <f>IFERROR(_xll.qlIndexFixing(Index3M,H708,TRUE,_xll.ohTrigger(RecalcTrigger,Trigger3M)),NA())</f>
        <v>9.0507437912338441E-3</v>
      </c>
      <c r="L708" s="44">
        <f>IFERROR(_xll.qlIndexFixing(Index6M,$H708,TRUE,_xll.ohTrigger(RecalcTrigger,Trigger6M)),NA())</f>
        <v>1.037014736739791E-2</v>
      </c>
      <c r="M708" s="146">
        <f>IFERROR(_xll.qlIndexFixing(Index1Y,$H708,TRUE,_xll.ohTrigger(RecalcTrigger,Trigger1Y)),NA())</f>
        <v>1.214507724590419E-2</v>
      </c>
      <c r="N708" s="145">
        <f>IFERROR(_xll.qlIndexFixing(ONIndex1M,I708,TRUE,_xll.ohTrigger(RecalcTrigger,Trigger1M)),NA())</f>
        <v>7.7881851129424362E-3</v>
      </c>
      <c r="O708" s="44">
        <f>IFERROR(_xll.qlIndexFixing(ONIndex3M,I708,TRUE,_xll.ohTrigger(RecalcTrigger,Trigger3M)),NA())</f>
        <v>8.7698821892578938E-3</v>
      </c>
      <c r="P708" s="44">
        <f>IFERROR(_xll.qlIndexFixing(ONIndex6M,I708,TRUE,_xll.ohTrigger(RecalcTrigger,Trigger6M)),NA())</f>
        <v>9.8260002294714432E-3</v>
      </c>
      <c r="Q708" s="146">
        <f>IFERROR(_xll.qlIndexFixing(ONIndex1Y,I708,TRUE,_xll.ohTrigger(RecalcTrigger,Trigger1Y)),NA())</f>
        <v>1.1091260713121942E-2</v>
      </c>
    </row>
    <row r="709" spans="2:17" x14ac:dyDescent="0.2">
      <c r="B709" s="39" t="s">
        <v>42</v>
      </c>
      <c r="D709" s="42">
        <f>_xll.qlCalendarAdvance(Calendar,$D708,B709,"f",FALSE)</f>
        <v>44622</v>
      </c>
      <c r="E709" s="140">
        <f>_xll.qlInterestRateIndexValueDate(IndexON,D709)</f>
        <v>44622</v>
      </c>
      <c r="F709" s="156">
        <f>IFERROR(_xll.qlIndexFixing(IndexON,D709,TRUE,_xll.ohTrigger(RecalcTrigger,TriggerON)),NA())</f>
        <v>6.5160783112605536E-3</v>
      </c>
      <c r="H709" s="42">
        <f>_xll.qlCalendarAdvance(Calendar,$H708,B709,"f",FALSE)</f>
        <v>44622</v>
      </c>
      <c r="I709" s="140">
        <f>_xll.qlInterestRateIndexValueDate(Index1M,$H709)</f>
        <v>44622</v>
      </c>
      <c r="J709" s="145">
        <f>IFERROR(_xll.qlIndexFixing(Index1M,$H709,TRUE,_xll.ohTrigger(RecalcTrigger,Trigger1M)),NA())</f>
        <v>7.9313172339341501E-3</v>
      </c>
      <c r="K709" s="44">
        <f>IFERROR(_xll.qlIndexFixing(Index3M,H709,TRUE,_xll.ohTrigger(RecalcTrigger,Trigger3M)),NA())</f>
        <v>9.1039531398985924E-3</v>
      </c>
      <c r="L709" s="44">
        <f>IFERROR(_xll.qlIndexFixing(Index6M,$H709,TRUE,_xll.ohTrigger(RecalcTrigger,Trigger6M)),NA())</f>
        <v>1.0419163949212384E-2</v>
      </c>
      <c r="M709" s="146">
        <f>IFERROR(_xll.qlIndexFixing(Index1Y,$H709,TRUE,_xll.ohTrigger(RecalcTrigger,Trigger1Y)),NA())</f>
        <v>1.2180795255886112E-2</v>
      </c>
      <c r="N709" s="145">
        <f>IFERROR(_xll.qlIndexFixing(ONIndex1M,I709,TRUE,_xll.ohTrigger(RecalcTrigger,Trigger1M)),NA())</f>
        <v>7.8308259913617562E-3</v>
      </c>
      <c r="O709" s="44">
        <f>IFERROR(_xll.qlIndexFixing(ONIndex3M,I709,TRUE,_xll.ohTrigger(RecalcTrigger,Trigger3M)),NA())</f>
        <v>8.8125949810957671E-3</v>
      </c>
      <c r="P709" s="44">
        <f>IFERROR(_xll.qlIndexFixing(ONIndex6M,I709,TRUE,_xll.ohTrigger(RecalcTrigger,Trigger6M)),NA())</f>
        <v>9.8666246512191247E-3</v>
      </c>
      <c r="Q709" s="146">
        <f>IFERROR(_xll.qlIndexFixing(ONIndex1Y,I709,TRUE,_xll.ohTrigger(RecalcTrigger,Trigger1Y)),NA())</f>
        <v>1.1131725091725331E-2</v>
      </c>
    </row>
    <row r="710" spans="2:17" x14ac:dyDescent="0.2">
      <c r="B710" s="39" t="s">
        <v>42</v>
      </c>
      <c r="D710" s="42">
        <f>_xll.qlCalendarAdvance(Calendar,$D709,B710,"f",FALSE)</f>
        <v>44629</v>
      </c>
      <c r="E710" s="140">
        <f>_xll.qlInterestRateIndexValueDate(IndexON,D710)</f>
        <v>44629</v>
      </c>
      <c r="F710" s="156">
        <f>IFERROR(_xll.qlIndexFixing(IndexON,D710,TRUE,_xll.ohTrigger(RecalcTrigger,TriggerON)),NA())</f>
        <v>6.5641953184591983E-3</v>
      </c>
      <c r="H710" s="42">
        <f>_xll.qlCalendarAdvance(Calendar,$H709,B710,"f",FALSE)</f>
        <v>44629</v>
      </c>
      <c r="I710" s="140">
        <f>_xll.qlInterestRateIndexValueDate(Index1M,$H710)</f>
        <v>44629</v>
      </c>
      <c r="J710" s="145">
        <f>IFERROR(_xll.qlIndexFixing(Index1M,$H710,TRUE,_xll.ohTrigger(RecalcTrigger,Trigger1M)),NA())</f>
        <v>7.9741776403635493E-3</v>
      </c>
      <c r="K710" s="44">
        <f>IFERROR(_xll.qlIndexFixing(Index3M,H710,TRUE,_xll.ohTrigger(RecalcTrigger,Trigger3M)),NA())</f>
        <v>9.1475747548532046E-3</v>
      </c>
      <c r="L710" s="44">
        <f>IFERROR(_xll.qlIndexFixing(Index6M,$H710,TRUE,_xll.ohTrigger(RecalcTrigger,Trigger6M)),NA())</f>
        <v>1.0459107785143895E-2</v>
      </c>
      <c r="M710" s="146">
        <f>IFERROR(_xll.qlIndexFixing(Index1Y,$H710,TRUE,_xll.ohTrigger(RecalcTrigger,Trigger1Y)),NA())</f>
        <v>1.2216255579020174E-2</v>
      </c>
      <c r="N710" s="145">
        <f>IFERROR(_xll.qlIndexFixing(ONIndex1M,I710,TRUE,_xll.ohTrigger(RecalcTrigger,Trigger1M)),NA())</f>
        <v>7.8735245941030652E-3</v>
      </c>
      <c r="O710" s="44">
        <f>IFERROR(_xll.qlIndexFixing(ONIndex3M,I710,TRUE,_xll.ohTrigger(RecalcTrigger,Trigger3M)),NA())</f>
        <v>8.855415746517048E-3</v>
      </c>
      <c r="P710" s="44">
        <f>IFERROR(_xll.qlIndexFixing(ONIndex6M,I710,TRUE,_xll.ohTrigger(RecalcTrigger,Trigger6M)),NA())</f>
        <v>9.9072096054542147E-3</v>
      </c>
      <c r="Q710" s="146">
        <f>IFERROR(_xll.qlIndexFixing(ONIndex1Y,I710,TRUE,_xll.ohTrigger(RecalcTrigger,Trigger1Y)),NA())</f>
        <v>1.1172091581415078E-2</v>
      </c>
    </row>
    <row r="711" spans="2:17" x14ac:dyDescent="0.2">
      <c r="B711" s="39" t="s">
        <v>42</v>
      </c>
      <c r="D711" s="42">
        <f>_xll.qlCalendarAdvance(Calendar,$D710,B711,"f",FALSE)</f>
        <v>44636</v>
      </c>
      <c r="E711" s="140">
        <f>_xll.qlInterestRateIndexValueDate(IndexON,D711)</f>
        <v>44636</v>
      </c>
      <c r="F711" s="156">
        <f>IFERROR(_xll.qlIndexFixing(IndexON,D711,TRUE,_xll.ohTrigger(RecalcTrigger,TriggerON)),NA())</f>
        <v>6.6124849945159436E-3</v>
      </c>
      <c r="H711" s="42">
        <f>_xll.qlCalendarAdvance(Calendar,$H710,B711,"f",FALSE)</f>
        <v>44636</v>
      </c>
      <c r="I711" s="140">
        <f>_xll.qlInterestRateIndexValueDate(Index1M,$H711)</f>
        <v>44636</v>
      </c>
      <c r="J711" s="145">
        <f>IFERROR(_xll.qlIndexFixing(Index1M,$H711,TRUE,_xll.ohTrigger(RecalcTrigger,Trigger1M)),NA())</f>
        <v>8.020255168332888E-3</v>
      </c>
      <c r="K711" s="44">
        <f>IFERROR(_xll.qlIndexFixing(Index3M,H711,TRUE,_xll.ohTrigger(RecalcTrigger,Trigger3M)),NA())</f>
        <v>9.1913050643146303E-3</v>
      </c>
      <c r="L711" s="44">
        <f>IFERROR(_xll.qlIndexFixing(Index6M,$H711,TRUE,_xll.ohTrigger(RecalcTrigger,Trigger6M)),NA())</f>
        <v>1.0498933595295364E-2</v>
      </c>
      <c r="M711" s="146">
        <f>IFERROR(_xll.qlIndexFixing(Index1Y,$H711,TRUE,_xll.ohTrigger(RecalcTrigger,Trigger1Y)),NA())</f>
        <v>1.2251453525358169E-2</v>
      </c>
      <c r="N711" s="145">
        <f>IFERROR(_xll.qlIndexFixing(ONIndex1M,I711,TRUE,_xll.ohTrigger(RecalcTrigger,Trigger1M)),NA())</f>
        <v>7.9162809211663632E-3</v>
      </c>
      <c r="O711" s="44">
        <f>IFERROR(_xll.qlIndexFixing(ONIndex3M,I711,TRUE,_xll.ohTrigger(RecalcTrigger,Trigger3M)),NA())</f>
        <v>8.8983444854406901E-3</v>
      </c>
      <c r="P711" s="44">
        <f>IFERROR(_xll.qlIndexFixing(ONIndex6M,I711,TRUE,_xll.ohTrigger(RecalcTrigger,Trigger6M)),NA())</f>
        <v>9.9477550921767133E-3</v>
      </c>
      <c r="Q711" s="146">
        <f>IFERROR(_xll.qlIndexFixing(ONIndex1Y,I711,TRUE,_xll.ohTrigger(RecalcTrigger,Trigger1Y)),NA())</f>
        <v>1.121236018227223E-2</v>
      </c>
    </row>
    <row r="712" spans="2:17" x14ac:dyDescent="0.2">
      <c r="B712" s="39" t="s">
        <v>42</v>
      </c>
      <c r="D712" s="42">
        <f>_xll.qlCalendarAdvance(Calendar,$D711,B712,"f",FALSE)</f>
        <v>44643</v>
      </c>
      <c r="E712" s="140">
        <f>_xll.qlInterestRateIndexValueDate(IndexON,D712)</f>
        <v>44643</v>
      </c>
      <c r="F712" s="156">
        <f>IFERROR(_xll.qlIndexFixing(IndexON,D712,TRUE,_xll.ohTrigger(RecalcTrigger,TriggerON)),NA())</f>
        <v>6.6609473394307894E-3</v>
      </c>
      <c r="H712" s="42">
        <f>_xll.qlCalendarAdvance(Calendar,$H711,B712,"f",FALSE)</f>
        <v>44643</v>
      </c>
      <c r="I712" s="140">
        <f>_xll.qlInterestRateIndexValueDate(Index1M,$H712)</f>
        <v>44643</v>
      </c>
      <c r="J712" s="145">
        <f>IFERROR(_xll.qlIndexFixing(Index1M,$H712,TRUE,_xll.ohTrigger(RecalcTrigger,Trigger1M)),NA())</f>
        <v>8.0600722315819304E-3</v>
      </c>
      <c r="K712" s="44">
        <f>IFERROR(_xll.qlIndexFixing(Index3M,H712,TRUE,_xll.ohTrigger(RecalcTrigger,Trigger3M)),NA())</f>
        <v>9.2351440718603569E-3</v>
      </c>
      <c r="L712" s="44">
        <f>IFERROR(_xll.qlIndexFixing(Index6M,$H712,TRUE,_xll.ohTrigger(RecalcTrigger,Trigger6M)),NA())</f>
        <v>1.05386329781261E-2</v>
      </c>
      <c r="M712" s="146">
        <f>IFERROR(_xll.qlIndexFixing(Index1Y,$H712,TRUE,_xll.ohTrigger(RecalcTrigger,Trigger1Y)),NA())</f>
        <v>1.2286384404504691E-2</v>
      </c>
      <c r="N712" s="145">
        <f>IFERROR(_xll.qlIndexFixing(ONIndex1M,I712,TRUE,_xll.ohTrigger(RecalcTrigger,Trigger1M)),NA())</f>
        <v>7.9590949726326965E-3</v>
      </c>
      <c r="O712" s="44">
        <f>IFERROR(_xll.qlIndexFixing(ONIndex3M,I712,TRUE,_xll.ohTrigger(RecalcTrigger,Trigger3M)),NA())</f>
        <v>8.9413811977856472E-3</v>
      </c>
      <c r="P712" s="44">
        <f>IFERROR(_xll.qlIndexFixing(ONIndex6M,I712,TRUE,_xll.ohTrigger(RecalcTrigger,Trigger6M)),NA())</f>
        <v>9.9882611112245279E-3</v>
      </c>
      <c r="Q712" s="146">
        <f>IFERROR(_xll.qlIndexFixing(ONIndex1Y,I712,TRUE,_xll.ohTrigger(RecalcTrigger,Trigger1Y)),NA())</f>
        <v>1.125253089421574E-2</v>
      </c>
    </row>
    <row r="713" spans="2:17" x14ac:dyDescent="0.2">
      <c r="B713" s="39" t="s">
        <v>42</v>
      </c>
      <c r="D713" s="42">
        <f>_xll.qlCalendarAdvance(Calendar,$D712,B713,"f",FALSE)</f>
        <v>44650</v>
      </c>
      <c r="E713" s="140">
        <f>_xll.qlInterestRateIndexValueDate(IndexON,D713)</f>
        <v>44650</v>
      </c>
      <c r="F713" s="156">
        <f>IFERROR(_xll.qlIndexFixing(IndexON,D713,TRUE,_xll.ohTrigger(RecalcTrigger,TriggerON)),NA())</f>
        <v>6.709582353284782E-3</v>
      </c>
      <c r="H713" s="42">
        <f>_xll.qlCalendarAdvance(Calendar,$H712,B713,"f",FALSE)</f>
        <v>44650</v>
      </c>
      <c r="I713" s="140">
        <f>_xll.qlInterestRateIndexValueDate(Index1M,$H713)</f>
        <v>44650</v>
      </c>
      <c r="J713" s="145">
        <f>IFERROR(_xll.qlIndexFixing(Index1M,$H713,TRUE,_xll.ohTrigger(RecalcTrigger,Trigger1M)),NA())</f>
        <v>8.0936014963196214E-3</v>
      </c>
      <c r="K713" s="44">
        <f>IFERROR(_xll.qlIndexFixing(Index3M,H713,TRUE,_xll.ohTrigger(RecalcTrigger,Trigger3M)),NA())</f>
        <v>9.2790917810740402E-3</v>
      </c>
      <c r="L713" s="44">
        <f>IFERROR(_xll.qlIndexFixing(Index6M,$H713,TRUE,_xll.ohTrigger(RecalcTrigger,Trigger6M)),NA())</f>
        <v>1.0578197531449247E-2</v>
      </c>
      <c r="M713" s="146">
        <f>IFERROR(_xll.qlIndexFixing(Index1Y,$H713,TRUE,_xll.ohTrigger(RecalcTrigger,Trigger1Y)),NA())</f>
        <v>1.2321043525629349E-2</v>
      </c>
      <c r="N713" s="145">
        <f>IFERROR(_xll.qlIndexFixing(ONIndex1M,I713,TRUE,_xll.ohTrigger(RecalcTrigger,Trigger1M)),NA())</f>
        <v>8.0019667484210188E-3</v>
      </c>
      <c r="O713" s="44">
        <f>IFERROR(_xll.qlIndexFixing(ONIndex3M,I713,TRUE,_xll.ohTrigger(RecalcTrigger,Trigger3M)),NA())</f>
        <v>8.9845258838761044E-3</v>
      </c>
      <c r="P713" s="44">
        <f>IFERROR(_xll.qlIndexFixing(ONIndex6M,I713,TRUE,_xll.ohTrigger(RecalcTrigger,Trigger6M)),NA())</f>
        <v>1.0028727662759751E-2</v>
      </c>
      <c r="Q713" s="146">
        <f>IFERROR(_xll.qlIndexFixing(ONIndex1Y,I713,TRUE,_xll.ohTrigger(RecalcTrigger,Trigger1Y)),NA())</f>
        <v>1.1292603717164562E-2</v>
      </c>
    </row>
    <row r="714" spans="2:17" x14ac:dyDescent="0.2">
      <c r="B714" s="39" t="s">
        <v>42</v>
      </c>
      <c r="D714" s="42">
        <f>_xll.qlCalendarAdvance(Calendar,$D713,B714,"f",FALSE)</f>
        <v>44657</v>
      </c>
      <c r="E714" s="140">
        <f>_xll.qlInterestRateIndexValueDate(IndexON,D714)</f>
        <v>44657</v>
      </c>
      <c r="F714" s="156">
        <f>IFERROR(_xll.qlIndexFixing(IndexON,D714,TRUE,_xll.ohTrigger(RecalcTrigger,TriggerON)),NA())</f>
        <v>6.758390036240014E-3</v>
      </c>
      <c r="H714" s="42">
        <f>_xll.qlCalendarAdvance(Calendar,$H713,B714,"f",FALSE)</f>
        <v>44657</v>
      </c>
      <c r="I714" s="140">
        <f>_xll.qlInterestRateIndexValueDate(Index1M,$H714)</f>
        <v>44657</v>
      </c>
      <c r="J714" s="145">
        <f>IFERROR(_xll.qlIndexFixing(Index1M,$H714,TRUE,_xll.ohTrigger(RecalcTrigger,Trigger1M)),NA())</f>
        <v>8.1366783248067644E-3</v>
      </c>
      <c r="K714" s="44">
        <f>IFERROR(_xll.qlIndexFixing(Index3M,H714,TRUE,_xll.ohTrigger(RecalcTrigger,Trigger3M)),NA())</f>
        <v>9.3198619597882719E-3</v>
      </c>
      <c r="L714" s="44">
        <f>IFERROR(_xll.qlIndexFixing(Index6M,$H714,TRUE,_xll.ohTrigger(RecalcTrigger,Trigger6M)),NA())</f>
        <v>1.0614701559209959E-2</v>
      </c>
      <c r="M714" s="146">
        <f>IFERROR(_xll.qlIndexFixing(Index1Y,$H714,TRUE,_xll.ohTrigger(RecalcTrigger,Trigger1Y)),NA())</f>
        <v>1.2355426197480091E-2</v>
      </c>
      <c r="N714" s="145">
        <f>IFERROR(_xll.qlIndexFixing(ONIndex1M,I714,TRUE,_xll.ohTrigger(RecalcTrigger,Trigger1M)),NA())</f>
        <v>8.0448962486934228E-3</v>
      </c>
      <c r="O714" s="44">
        <f>IFERROR(_xll.qlIndexFixing(ONIndex3M,I714,TRUE,_xll.ohTrigger(RecalcTrigger,Trigger3M)),NA())</f>
        <v>9.0277785434689228E-3</v>
      </c>
      <c r="P714" s="44">
        <f>IFERROR(_xll.qlIndexFixing(ONIndex6M,I714,TRUE,_xll.ohTrigger(RecalcTrigger,Trigger6M)),NA())</f>
        <v>1.0069154746701336E-2</v>
      </c>
      <c r="Q714" s="146">
        <f>IFERROR(_xll.qlIndexFixing(ONIndex1Y,I714,TRUE,_xll.ohTrigger(RecalcTrigger,Trigger1Y)),NA())</f>
        <v>1.1332578651118697E-2</v>
      </c>
    </row>
    <row r="715" spans="2:17" x14ac:dyDescent="0.2">
      <c r="B715" s="39" t="s">
        <v>42</v>
      </c>
      <c r="D715" s="42">
        <f>_xll.qlCalendarAdvance(Calendar,$D714,B715,"f",FALSE)</f>
        <v>44664</v>
      </c>
      <c r="E715" s="140">
        <f>_xll.qlInterestRateIndexValueDate(IndexON,D715)</f>
        <v>44664</v>
      </c>
      <c r="F715" s="156">
        <f>IFERROR(_xll.qlIndexFixing(IndexON,D715,TRUE,_xll.ohTrigger(RecalcTrigger,TriggerON)),NA())</f>
        <v>6.807370388215439E-3</v>
      </c>
      <c r="H715" s="42">
        <f>_xll.qlCalendarAdvance(Calendar,$H714,B715,"f",FALSE)</f>
        <v>44664</v>
      </c>
      <c r="I715" s="140">
        <f>_xll.qlInterestRateIndexValueDate(Index1M,$H715)</f>
        <v>44664</v>
      </c>
      <c r="J715" s="145">
        <f>IFERROR(_xll.qlIndexFixing(Index1M,$H715,TRUE,_xll.ohTrigger(RecalcTrigger,Trigger1M)),NA())</f>
        <v>8.1798130626067334E-3</v>
      </c>
      <c r="K715" s="44">
        <f>IFERROR(_xll.qlIndexFixing(Index3M,H715,TRUE,_xll.ohTrigger(RecalcTrigger,Trigger3M)),NA())</f>
        <v>9.3640137886499379E-3</v>
      </c>
      <c r="L715" s="44">
        <f>IFERROR(_xll.qlIndexFixing(Index6M,$H715,TRUE,_xll.ohTrigger(RecalcTrigger,Trigger6M)),NA())</f>
        <v>1.0653985140519597E-2</v>
      </c>
      <c r="M715" s="146">
        <f>IFERROR(_xll.qlIndexFixing(Index1Y,$H715,TRUE,_xll.ohTrigger(RecalcTrigger,Trigger1Y)),NA())</f>
        <v>1.2389527728395411E-2</v>
      </c>
      <c r="N715" s="145">
        <f>IFERROR(_xll.qlIndexFixing(ONIndex1M,I715,TRUE,_xll.ohTrigger(RecalcTrigger,Trigger1M)),NA())</f>
        <v>8.087883473368862E-3</v>
      </c>
      <c r="O715" s="44">
        <f>IFERROR(_xll.qlIndexFixing(ONIndex3M,I715,TRUE,_xll.ohTrigger(RecalcTrigger,Trigger3M)),NA())</f>
        <v>9.0711391768882876E-3</v>
      </c>
      <c r="P715" s="44">
        <f>IFERROR(_xll.qlIndexFixing(ONIndex6M,I715,TRUE,_xll.ohTrigger(RecalcTrigger,Trigger6M)),NA())</f>
        <v>1.0109542362968238E-2</v>
      </c>
      <c r="Q715" s="146">
        <f>IFERROR(_xll.qlIndexFixing(ONIndex1Y,I715,TRUE,_xll.ohTrigger(RecalcTrigger,Trigger1Y)),NA())</f>
        <v>1.1372455696159189E-2</v>
      </c>
    </row>
    <row r="716" spans="2:17" x14ac:dyDescent="0.2">
      <c r="B716" s="39" t="s">
        <v>42</v>
      </c>
      <c r="D716" s="42">
        <f>_xll.qlCalendarAdvance(Calendar,$D715,B716,"f",FALSE)</f>
        <v>44671</v>
      </c>
      <c r="E716" s="140">
        <f>_xll.qlInterestRateIndexValueDate(IndexON,D716)</f>
        <v>44671</v>
      </c>
      <c r="F716" s="156">
        <f>IFERROR(_xll.qlIndexFixing(IndexON,D716,TRUE,_xll.ohTrigger(RecalcTrigger,TriggerON)),NA())</f>
        <v>6.8565234093731497E-3</v>
      </c>
      <c r="H716" s="42">
        <f>_xll.qlCalendarAdvance(Calendar,$H715,B716,"f",FALSE)</f>
        <v>44671</v>
      </c>
      <c r="I716" s="140">
        <f>_xll.qlInterestRateIndexValueDate(Index1M,$H716)</f>
        <v>44671</v>
      </c>
      <c r="J716" s="145">
        <f>IFERROR(_xll.qlIndexFixing(Index1M,$H716,TRUE,_xll.ohTrigger(RecalcTrigger,Trigger1M)),NA())</f>
        <v>8.2230057103381826E-3</v>
      </c>
      <c r="K716" s="44">
        <f>IFERROR(_xll.qlIndexFixing(Index3M,H716,TRUE,_xll.ohTrigger(RecalcTrigger,Trigger3M)),NA())</f>
        <v>9.4082540673808383E-3</v>
      </c>
      <c r="L716" s="44">
        <f>IFERROR(_xll.qlIndexFixing(Index6M,$H716,TRUE,_xll.ohTrigger(RecalcTrigger,Trigger6M)),NA())</f>
        <v>1.0693109227158784E-2</v>
      </c>
      <c r="M716" s="146">
        <f>IFERROR(_xll.qlIndexFixing(Index1Y,$H716,TRUE,_xll.ohTrigger(RecalcTrigger,Trigger1Y)),NA())</f>
        <v>1.2423343426316125E-2</v>
      </c>
      <c r="N716" s="145">
        <f>IFERROR(_xll.qlIndexFixing(ONIndex1M,I716,TRUE,_xll.ohTrigger(RecalcTrigger,Trigger1M)),NA())</f>
        <v>8.1309284224473366E-3</v>
      </c>
      <c r="O716" s="44">
        <f>IFERROR(_xll.qlIndexFixing(ONIndex3M,I716,TRUE,_xll.ohTrigger(RecalcTrigger,Trigger3M)),NA())</f>
        <v>9.11460778389106E-3</v>
      </c>
      <c r="P716" s="44">
        <f>IFERROR(_xll.qlIndexFixing(ONIndex6M,I716,TRUE,_xll.ohTrigger(RecalcTrigger,Trigger6M)),NA())</f>
        <v>1.0149890511641502E-2</v>
      </c>
      <c r="Q716" s="146">
        <f>IFERROR(_xll.qlIndexFixing(ONIndex1Y,I716,TRUE,_xll.ohTrigger(RecalcTrigger,Trigger1Y)),NA())</f>
        <v>1.1412234852204994E-2</v>
      </c>
    </row>
    <row r="717" spans="2:17" x14ac:dyDescent="0.2">
      <c r="B717" s="39" t="s">
        <v>42</v>
      </c>
      <c r="D717" s="42">
        <f>_xll.qlCalendarAdvance(Calendar,$D716,B717,"f",FALSE)</f>
        <v>44678</v>
      </c>
      <c r="E717" s="140">
        <f>_xll.qlInterestRateIndexValueDate(IndexON,D717)</f>
        <v>44678</v>
      </c>
      <c r="F717" s="156">
        <f>IFERROR(_xll.qlIndexFixing(IndexON,D717,TRUE,_xll.ohTrigger(RecalcTrigger,TriggerON)),NA())</f>
        <v>6.9058490997941924E-3</v>
      </c>
      <c r="H717" s="42">
        <f>_xll.qlCalendarAdvance(Calendar,$H716,B717,"f",FALSE)</f>
        <v>44678</v>
      </c>
      <c r="I717" s="140">
        <f>_xll.qlInterestRateIndexValueDate(Index1M,$H717)</f>
        <v>44678</v>
      </c>
      <c r="J717" s="145">
        <f>IFERROR(_xll.qlIndexFixing(Index1M,$H717,TRUE,_xll.ohTrigger(RecalcTrigger,Trigger1M)),NA())</f>
        <v>8.2662562686089593E-3</v>
      </c>
      <c r="K717" s="44">
        <f>IFERROR(_xll.qlIndexFixing(Index3M,H717,TRUE,_xll.ohTrigger(RecalcTrigger,Trigger3M)),NA())</f>
        <v>9.4525650763383103E-3</v>
      </c>
      <c r="L717" s="44">
        <f>IFERROR(_xll.qlIndexFixing(Index6M,$H717,TRUE,_xll.ohTrigger(RecalcTrigger,Trigger6M)),NA())</f>
        <v>1.0732065368879568E-2</v>
      </c>
      <c r="M717" s="146">
        <f>IFERROR(_xll.qlIndexFixing(Index1Y,$H717,TRUE,_xll.ohTrigger(RecalcTrigger,Trigger1Y)),NA())</f>
        <v>1.2456868598800463E-2</v>
      </c>
      <c r="N717" s="145">
        <f>IFERROR(_xll.qlIndexFixing(ONIndex1M,I717,TRUE,_xll.ohTrigger(RecalcTrigger,Trigger1M)),NA())</f>
        <v>8.1740310960098927E-3</v>
      </c>
      <c r="O717" s="44">
        <f>IFERROR(_xll.qlIndexFixing(ONIndex3M,I717,TRUE,_xll.ohTrigger(RecalcTrigger,Trigger3M)),NA())</f>
        <v>9.1581843647203787E-3</v>
      </c>
      <c r="P717" s="44">
        <f>IFERROR(_xll.qlIndexFixing(ONIndex6M,I717,TRUE,_xll.ohTrigger(RecalcTrigger,Trigger6M)),NA())</f>
        <v>1.0190199192721128E-2</v>
      </c>
      <c r="Q717" s="146">
        <f>IFERROR(_xll.qlIndexFixing(ONIndex1Y,I717,TRUE,_xll.ohTrigger(RecalcTrigger,Trigger1Y)),NA())</f>
        <v>1.1451916119012973E-2</v>
      </c>
    </row>
    <row r="718" spans="2:17" x14ac:dyDescent="0.2">
      <c r="B718" s="39" t="s">
        <v>42</v>
      </c>
      <c r="D718" s="42">
        <f>_xll.qlCalendarAdvance(Calendar,$D717,B718,"f",FALSE)</f>
        <v>44685</v>
      </c>
      <c r="E718" s="140">
        <f>_xll.qlInterestRateIndexValueDate(IndexON,D718)</f>
        <v>44685</v>
      </c>
      <c r="F718" s="156">
        <f>IFERROR(_xll.qlIndexFixing(IndexON,D718,TRUE,_xll.ohTrigger(RecalcTrigger,TriggerON)),NA())</f>
        <v>6.9553474594785669E-3</v>
      </c>
      <c r="H718" s="42">
        <f>_xll.qlCalendarAdvance(Calendar,$H717,B718,"f",FALSE)</f>
        <v>44685</v>
      </c>
      <c r="I718" s="140">
        <f>_xll.qlInterestRateIndexValueDate(Index1M,$H718)</f>
        <v>44685</v>
      </c>
      <c r="J718" s="145">
        <f>IFERROR(_xll.qlIndexFixing(Index1M,$H718,TRUE,_xll.ohTrigger(RecalcTrigger,Trigger1M)),NA())</f>
        <v>8.3191462807120208E-3</v>
      </c>
      <c r="K718" s="44">
        <f>IFERROR(_xll.qlIndexFixing(Index3M,H718,TRUE,_xll.ohTrigger(RecalcTrigger,Trigger3M)),NA())</f>
        <v>9.500230985224031E-3</v>
      </c>
      <c r="L718" s="44">
        <f>IFERROR(_xll.qlIndexFixing(Index6M,$H718,TRUE,_xll.ohTrigger(RecalcTrigger,Trigger6M)),NA())</f>
        <v>1.0773703734456392E-2</v>
      </c>
      <c r="M718" s="146">
        <f>IFERROR(_xll.qlIndexFixing(Index1Y,$H718,TRUE,_xll.ohTrigger(RecalcTrigger,Trigger1Y)),NA())</f>
        <v>1.2490098553035844E-2</v>
      </c>
      <c r="N718" s="145">
        <f>IFERROR(_xll.qlIndexFixing(ONIndex1M,I718,TRUE,_xll.ohTrigger(RecalcTrigger,Trigger1M)),NA())</f>
        <v>8.2171914940565305E-3</v>
      </c>
      <c r="O718" s="44">
        <f>IFERROR(_xll.qlIndexFixing(ONIndex3M,I718,TRUE,_xll.ohTrigger(RecalcTrigger,Trigger3M)),NA())</f>
        <v>9.2018689192141512E-3</v>
      </c>
      <c r="P718" s="44">
        <f>IFERROR(_xll.qlIndexFixing(ONIndex6M,I718,TRUE,_xll.ohTrigger(RecalcTrigger,Trigger6M)),NA())</f>
        <v>1.0230468406045023E-2</v>
      </c>
      <c r="Q718" s="146">
        <f>IFERROR(_xll.qlIndexFixing(ONIndex1Y,I718,TRUE,_xll.ohTrigger(RecalcTrigger,Trigger1Y)),NA())</f>
        <v>1.1491499496826263E-2</v>
      </c>
    </row>
    <row r="719" spans="2:17" x14ac:dyDescent="0.2">
      <c r="B719" s="39" t="s">
        <v>42</v>
      </c>
      <c r="D719" s="42">
        <f>_xll.qlCalendarAdvance(Calendar,$D718,B719,"f",FALSE)</f>
        <v>44692</v>
      </c>
      <c r="E719" s="140">
        <f>_xll.qlInterestRateIndexValueDate(IndexON,D719)</f>
        <v>44692</v>
      </c>
      <c r="F719" s="156">
        <f>IFERROR(_xll.qlIndexFixing(IndexON,D719,TRUE,_xll.ohTrigger(RecalcTrigger,TriggerON)),NA())</f>
        <v>7.005018488588366E-3</v>
      </c>
      <c r="H719" s="42">
        <f>_xll.qlCalendarAdvance(Calendar,$H718,B719,"f",FALSE)</f>
        <v>44692</v>
      </c>
      <c r="I719" s="140">
        <f>_xll.qlInterestRateIndexValueDate(Index1M,$H719)</f>
        <v>44692</v>
      </c>
      <c r="J719" s="145">
        <f>IFERROR(_xll.qlIndexFixing(Index1M,$H719,TRUE,_xll.ohTrigger(RecalcTrigger,Trigger1M)),NA())</f>
        <v>8.3625280445078914E-3</v>
      </c>
      <c r="K719" s="44">
        <f>IFERROR(_xll.qlIndexFixing(Index3M,H719,TRUE,_xll.ohTrigger(RecalcTrigger,Trigger3M)),NA())</f>
        <v>9.5446294929916464E-3</v>
      </c>
      <c r="L719" s="44">
        <f>IFERROR(_xll.qlIndexFixing(Index6M,$H719,TRUE,_xll.ohTrigger(RecalcTrigger,Trigger6M)),NA())</f>
        <v>1.0812282829406883E-2</v>
      </c>
      <c r="M719" s="146">
        <f>IFERROR(_xll.qlIndexFixing(Index1Y,$H719,TRUE,_xll.ohTrigger(RecalcTrigger,Trigger1Y)),NA())</f>
        <v>1.2523028595853303E-2</v>
      </c>
      <c r="N719" s="145">
        <f>IFERROR(_xll.qlIndexFixing(ONIndex1M,I719,TRUE,_xll.ohTrigger(RecalcTrigger,Trigger1M)),NA())</f>
        <v>8.2604096165872498E-3</v>
      </c>
      <c r="O719" s="44">
        <f>IFERROR(_xll.qlIndexFixing(ONIndex3M,I719,TRUE,_xll.ohTrigger(RecalcTrigger,Trigger3M)),NA())</f>
        <v>9.2456614476965626E-3</v>
      </c>
      <c r="P719" s="44">
        <f>IFERROR(_xll.qlIndexFixing(ONIndex6M,I719,TRUE,_xll.ohTrigger(RecalcTrigger,Trigger6M)),NA())</f>
        <v>1.0270698151775282E-2</v>
      </c>
      <c r="Q719" s="146">
        <f>IFERROR(_xll.qlIndexFixing(ONIndex1Y,I719,TRUE,_xll.ohTrigger(RecalcTrigger,Trigger1Y)),NA())</f>
        <v>1.1530984985482773E-2</v>
      </c>
    </row>
    <row r="720" spans="2:17" x14ac:dyDescent="0.2">
      <c r="B720" s="39" t="s">
        <v>42</v>
      </c>
      <c r="D720" s="42">
        <f>_xll.qlCalendarAdvance(Calendar,$D719,B720,"f",FALSE)</f>
        <v>44699</v>
      </c>
      <c r="E720" s="140">
        <f>_xll.qlInterestRateIndexValueDate(IndexON,D720)</f>
        <v>44699</v>
      </c>
      <c r="F720" s="156">
        <f>IFERROR(_xll.qlIndexFixing(IndexON,D720,TRUE,_xll.ohTrigger(RecalcTrigger,TriggerON)),NA())</f>
        <v>7.0548621871235895E-3</v>
      </c>
      <c r="H720" s="42">
        <f>_xll.qlCalendarAdvance(Calendar,$H719,B720,"f",FALSE)</f>
        <v>44699</v>
      </c>
      <c r="I720" s="140">
        <f>_xll.qlInterestRateIndexValueDate(Index1M,$H720)</f>
        <v>44699</v>
      </c>
      <c r="J720" s="145">
        <f>IFERROR(_xll.qlIndexFixing(Index1M,$H720,TRUE,_xll.ohTrigger(RecalcTrigger,Trigger1M)),NA())</f>
        <v>8.4059677402884246E-3</v>
      </c>
      <c r="K720" s="44">
        <f>IFERROR(_xll.qlIndexFixing(Index3M,H720,TRUE,_xll.ohTrigger(RecalcTrigger,Trigger3M)),NA())</f>
        <v>9.5890440595450734E-3</v>
      </c>
      <c r="L720" s="44">
        <f>IFERROR(_xll.qlIndexFixing(Index6M,$H720,TRUE,_xll.ohTrigger(RecalcTrigger,Trigger6M)),NA())</f>
        <v>1.0850668261977645E-2</v>
      </c>
      <c r="M720" s="146">
        <f>IFERROR(_xll.qlIndexFixing(Index1Y,$H720,TRUE,_xll.ohTrigger(RecalcTrigger,Trigger1Y)),NA())</f>
        <v>1.2555654033741037E-2</v>
      </c>
      <c r="N720" s="145">
        <f>IFERROR(_xll.qlIndexFixing(ONIndex1M,I720,TRUE,_xll.ohTrigger(RecalcTrigger,Trigger1M)),NA())</f>
        <v>8.303685463683097E-3</v>
      </c>
      <c r="O720" s="44">
        <f>IFERROR(_xll.qlIndexFixing(ONIndex3M,I720,TRUE,_xll.ohTrigger(RecalcTrigger,Trigger3M)),NA())</f>
        <v>9.2895619499244741E-3</v>
      </c>
      <c r="P720" s="44">
        <f>IFERROR(_xll.qlIndexFixing(ONIndex6M,I720,TRUE,_xll.ohTrigger(RecalcTrigger,Trigger6M)),NA())</f>
        <v>1.0310888429830856E-2</v>
      </c>
      <c r="Q720" s="146">
        <f>IFERROR(_xll.qlIndexFixing(ONIndex1Y,I720,TRUE,_xll.ohTrigger(RecalcTrigger,Trigger1Y)),NA())</f>
        <v>1.1570372584982502E-2</v>
      </c>
    </row>
    <row r="721" spans="2:17" x14ac:dyDescent="0.2">
      <c r="B721" s="39" t="s">
        <v>42</v>
      </c>
      <c r="D721" s="42">
        <f>_xll.qlCalendarAdvance(Calendar,$D720,B721,"f",FALSE)</f>
        <v>44706</v>
      </c>
      <c r="E721" s="140">
        <f>_xll.qlInterestRateIndexValueDate(IndexON,D721)</f>
        <v>44706</v>
      </c>
      <c r="F721" s="156">
        <f>IFERROR(_xll.qlIndexFixing(IndexON,D721,TRUE,_xll.ohTrigger(RecalcTrigger,TriggerON)),NA())</f>
        <v>7.1048785551652838E-3</v>
      </c>
      <c r="H721" s="42">
        <f>_xll.qlCalendarAdvance(Calendar,$H720,B721,"f",FALSE)</f>
        <v>44706</v>
      </c>
      <c r="I721" s="140">
        <f>_xll.qlInterestRateIndexValueDate(Index1M,$H721)</f>
        <v>44706</v>
      </c>
      <c r="J721" s="145">
        <f>IFERROR(_xll.qlIndexFixing(Index1M,$H721,TRUE,_xll.ohTrigger(RecalcTrigger,Trigger1M)),NA())</f>
        <v>8.4494653687314653E-3</v>
      </c>
      <c r="K721" s="44">
        <f>IFERROR(_xll.qlIndexFixing(Index3M,H721,TRUE,_xll.ohTrigger(RecalcTrigger,Trigger3M)),NA())</f>
        <v>9.6334571542460671E-3</v>
      </c>
      <c r="L721" s="44">
        <f>IFERROR(_xll.qlIndexFixing(Index6M,$H721,TRUE,_xll.ohTrigger(RecalcTrigger,Trigger6M)),NA())</f>
        <v>1.0888851625045931E-2</v>
      </c>
      <c r="M721" s="146">
        <f>IFERROR(_xll.qlIndexFixing(Index1Y,$H721,TRUE,_xll.ohTrigger(RecalcTrigger,Trigger1Y)),NA())</f>
        <v>1.2587970172857732E-2</v>
      </c>
      <c r="N721" s="145">
        <f>IFERROR(_xll.qlIndexFixing(ONIndex1M,I721,TRUE,_xll.ohTrigger(RecalcTrigger,Trigger1M)),NA())</f>
        <v>8.3470190353440721E-3</v>
      </c>
      <c r="O721" s="44">
        <f>IFERROR(_xll.qlIndexFixing(ONIndex3M,I721,TRUE,_xll.ohTrigger(RecalcTrigger,Trigger3M)),NA())</f>
        <v>9.3335704260599783E-3</v>
      </c>
      <c r="P721" s="44">
        <f>IFERROR(_xll.qlIndexFixing(ONIndex6M,I721,TRUE,_xll.ohTrigger(RecalcTrigger,Trigger6M)),NA())</f>
        <v>1.0351039240211746E-2</v>
      </c>
      <c r="Q721" s="146">
        <f>IFERROR(_xll.qlIndexFixing(ONIndex1Y,I721,TRUE,_xll.ohTrigger(RecalcTrigger,Trigger1Y)),NA())</f>
        <v>1.1609662295244405E-2</v>
      </c>
    </row>
    <row r="722" spans="2:17" x14ac:dyDescent="0.2">
      <c r="B722" s="39" t="s">
        <v>42</v>
      </c>
      <c r="D722" s="42">
        <f>_xll.qlCalendarAdvance(Calendar,$D721,B722,"f",FALSE)</f>
        <v>44713</v>
      </c>
      <c r="E722" s="140">
        <f>_xll.qlInterestRateIndexValueDate(IndexON,D722)</f>
        <v>44713</v>
      </c>
      <c r="F722" s="156">
        <f>IFERROR(_xll.qlIndexFixing(IndexON,D722,TRUE,_xll.ohTrigger(RecalcTrigger,TriggerON)),NA())</f>
        <v>7.1550675927944951E-3</v>
      </c>
      <c r="H722" s="42">
        <f>_xll.qlCalendarAdvance(Calendar,$H721,B722,"f",FALSE)</f>
        <v>44713</v>
      </c>
      <c r="I722" s="140">
        <f>_xll.qlInterestRateIndexValueDate(Index1M,$H722)</f>
        <v>44713</v>
      </c>
      <c r="J722" s="145">
        <f>IFERROR(_xll.qlIndexFixing(Index1M,$H722,TRUE,_xll.ohTrigger(RecalcTrigger,Trigger1M)),NA())</f>
        <v>8.4833777397218171E-3</v>
      </c>
      <c r="K722" s="44">
        <f>IFERROR(_xll.qlIndexFixing(Index3M,H722,TRUE,_xll.ohTrigger(RecalcTrigger,Trigger3M)),NA())</f>
        <v>9.6778512456723448E-3</v>
      </c>
      <c r="L722" s="44">
        <f>IFERROR(_xll.qlIndexFixing(Index6M,$H722,TRUE,_xll.ohTrigger(RecalcTrigger,Trigger6M)),NA())</f>
        <v>1.0924031102430684E-2</v>
      </c>
      <c r="M722" s="146">
        <f>IFERROR(_xll.qlIndexFixing(Index1Y,$H722,TRUE,_xll.ohTrigger(RecalcTrigger,Trigger1Y)),NA())</f>
        <v>1.2619972319047212E-2</v>
      </c>
      <c r="N722" s="145">
        <f>IFERROR(_xll.qlIndexFixing(ONIndex1M,I722,TRUE,_xll.ohTrigger(RecalcTrigger,Trigger1M)),NA())</f>
        <v>8.3904103314891287E-3</v>
      </c>
      <c r="O722" s="44">
        <f>IFERROR(_xll.qlIndexFixing(ONIndex3M,I722,TRUE,_xll.ohTrigger(RecalcTrigger,Trigger3M)),NA())</f>
        <v>9.3776868761030752E-3</v>
      </c>
      <c r="P722" s="44">
        <f>IFERROR(_xll.qlIndexFixing(ONIndex6M,I722,TRUE,_xll.ohTrigger(RecalcTrigger,Trigger6M)),NA())</f>
        <v>1.0391150582755859E-2</v>
      </c>
      <c r="Q722" s="146">
        <f>IFERROR(_xll.qlIndexFixing(ONIndex1Y,I722,TRUE,_xll.ohTrigger(RecalcTrigger,Trigger1Y)),NA())</f>
        <v>1.1648854116349527E-2</v>
      </c>
    </row>
    <row r="723" spans="2:17" x14ac:dyDescent="0.2">
      <c r="B723" s="39" t="s">
        <v>42</v>
      </c>
      <c r="D723" s="42">
        <f>_xll.qlCalendarAdvance(Calendar,$D722,B723,"f",FALSE)</f>
        <v>44720</v>
      </c>
      <c r="E723" s="140">
        <f>_xll.qlInterestRateIndexValueDate(IndexON,D723)</f>
        <v>44720</v>
      </c>
      <c r="F723" s="156">
        <f>IFERROR(_xll.qlIndexFixing(IndexON,D723,TRUE,_xll.ohTrigger(RecalcTrigger,TriggerON)),NA())</f>
        <v>7.2054293000922698E-3</v>
      </c>
      <c r="H723" s="42">
        <f>_xll.qlCalendarAdvance(Calendar,$H722,B723,"f",FALSE)</f>
        <v>44720</v>
      </c>
      <c r="I723" s="140">
        <f>_xll.qlInterestRateIndexValueDate(Index1M,$H723)</f>
        <v>44720</v>
      </c>
      <c r="J723" s="145">
        <f>IFERROR(_xll.qlIndexFixing(Index1M,$H723,TRUE,_xll.ohTrigger(RecalcTrigger,Trigger1M)),NA())</f>
        <v>8.5269752158735335E-3</v>
      </c>
      <c r="K723" s="44">
        <f>IFERROR(_xll.qlIndexFixing(Index3M,H723,TRUE,_xll.ohTrigger(RecalcTrigger,Trigger3M)),NA())</f>
        <v>9.7222088016219975E-3</v>
      </c>
      <c r="L723" s="44">
        <f>IFERROR(_xll.qlIndexFixing(Index6M,$H723,TRUE,_xll.ohTrigger(RecalcTrigger,Trigger6M)),NA())</f>
        <v>1.0961802085539898E-2</v>
      </c>
      <c r="M723" s="146">
        <f>IFERROR(_xll.qlIndexFixing(Index1Y,$H723,TRUE,_xll.ohTrigger(RecalcTrigger,Trigger1Y)),NA())</f>
        <v>1.2651655777853321E-2</v>
      </c>
      <c r="N723" s="145">
        <f>IFERROR(_xll.qlIndexFixing(ONIndex1M,I723,TRUE,_xll.ohTrigger(RecalcTrigger,Trigger1M)),NA())</f>
        <v>8.4338593522803595E-3</v>
      </c>
      <c r="O723" s="44">
        <f>IFERROR(_xll.qlIndexFixing(ONIndex3M,I723,TRUE,_xll.ohTrigger(RecalcTrigger,Trigger3M)),NA())</f>
        <v>9.4219113002158572E-3</v>
      </c>
      <c r="P723" s="44">
        <f>IFERROR(_xll.qlIndexFixing(ONIndex6M,I723,TRUE,_xll.ohTrigger(RecalcTrigger,Trigger6M)),NA())</f>
        <v>1.0431222457706335E-2</v>
      </c>
      <c r="Q723" s="146">
        <f>IFERROR(_xll.qlIndexFixing(ONIndex1Y,I723,TRUE,_xll.ohTrigger(RecalcTrigger,Trigger1Y)),NA())</f>
        <v>1.1687948048135777E-2</v>
      </c>
    </row>
    <row r="724" spans="2:17" x14ac:dyDescent="0.2">
      <c r="B724" s="39" t="s">
        <v>42</v>
      </c>
      <c r="D724" s="42">
        <f>_xll.qlCalendarAdvance(Calendar,$D723,B724,"f",FALSE)</f>
        <v>44727</v>
      </c>
      <c r="E724" s="140">
        <f>_xll.qlInterestRateIndexValueDate(IndexON,D724)</f>
        <v>44727</v>
      </c>
      <c r="F724" s="156">
        <f>IFERROR(_xll.qlIndexFixing(IndexON,D724,TRUE,_xll.ohTrigger(RecalcTrigger,TriggerON)),NA())</f>
        <v>7.2559636771396541E-3</v>
      </c>
      <c r="H724" s="42">
        <f>_xll.qlCalendarAdvance(Calendar,$H723,B724,"f",FALSE)</f>
        <v>44727</v>
      </c>
      <c r="I724" s="140">
        <f>_xll.qlInterestRateIndexValueDate(Index1M,$H724)</f>
        <v>44727</v>
      </c>
      <c r="J724" s="145">
        <f>IFERROR(_xll.qlIndexFixing(Index1M,$H724,TRUE,_xll.ohTrigger(RecalcTrigger,Trigger1M)),NA())</f>
        <v>8.570611043911474E-3</v>
      </c>
      <c r="K724" s="44">
        <f>IFERROR(_xll.qlIndexFixing(Index3M,H724,TRUE,_xll.ohTrigger(RecalcTrigger,Trigger3M)),NA())</f>
        <v>9.7665122891082007E-3</v>
      </c>
      <c r="L724" s="44">
        <f>IFERROR(_xll.qlIndexFixing(Index6M,$H724,TRUE,_xll.ohTrigger(RecalcTrigger,Trigger6M)),NA())</f>
        <v>1.0999345955210939E-2</v>
      </c>
      <c r="M724" s="146">
        <f>IFERROR(_xll.qlIndexFixing(Index1Y,$H724,TRUE,_xll.ohTrigger(RecalcTrigger,Trigger1Y)),NA())</f>
        <v>1.268301585453413E-2</v>
      </c>
      <c r="N724" s="145">
        <f>IFERROR(_xll.qlIndexFixing(ONIndex1M,I724,TRUE,_xll.ohTrigger(RecalcTrigger,Trigger1M)),NA())</f>
        <v>8.4773660976367182E-3</v>
      </c>
      <c r="O724" s="44">
        <f>IFERROR(_xll.qlIndexFixing(ONIndex3M,I724,TRUE,_xll.ohTrigger(RecalcTrigger,Trigger3M)),NA())</f>
        <v>9.4662436983172782E-3</v>
      </c>
      <c r="P724" s="44">
        <f>IFERROR(_xll.qlIndexFixing(ONIndex6M,I724,TRUE,_xll.ohTrigger(RecalcTrigger,Trigger6M)),NA())</f>
        <v>1.0471254864901081E-2</v>
      </c>
      <c r="Q724" s="146">
        <f>IFERROR(_xll.qlIndexFixing(ONIndex1Y,I724,TRUE,_xll.ohTrigger(RecalcTrigger,Trigger1Y)),NA())</f>
        <v>1.1726944090603153E-2</v>
      </c>
    </row>
    <row r="725" spans="2:17" x14ac:dyDescent="0.2">
      <c r="B725" s="39" t="s">
        <v>42</v>
      </c>
      <c r="D725" s="42">
        <f>_xll.qlCalendarAdvance(Calendar,$D724,B725,"f",FALSE)</f>
        <v>44734</v>
      </c>
      <c r="E725" s="140">
        <f>_xll.qlInterestRateIndexValueDate(IndexON,D725)</f>
        <v>44734</v>
      </c>
      <c r="F725" s="156">
        <f>IFERROR(_xll.qlIndexFixing(IndexON,D725,TRUE,_xll.ohTrigger(RecalcTrigger,TriggerON)),NA())</f>
        <v>7.306670723936648E-3</v>
      </c>
      <c r="H725" s="42">
        <f>_xll.qlCalendarAdvance(Calendar,$H724,B725,"f",FALSE)</f>
        <v>44734</v>
      </c>
      <c r="I725" s="140">
        <f>_xll.qlInterestRateIndexValueDate(Index1M,$H725)</f>
        <v>44734</v>
      </c>
      <c r="J725" s="145">
        <f>IFERROR(_xll.qlIndexFixing(Index1M,$H725,TRUE,_xll.ohTrigger(RecalcTrigger,Trigger1M)),NA())</f>
        <v>8.6142439888063187E-3</v>
      </c>
      <c r="K725" s="44">
        <f>IFERROR(_xll.qlIndexFixing(Index3M,H725,TRUE,_xll.ohTrigger(RecalcTrigger,Trigger3M)),NA())</f>
        <v>9.8107441743671402E-3</v>
      </c>
      <c r="L725" s="44">
        <f>IFERROR(_xll.qlIndexFixing(Index6M,$H725,TRUE,_xll.ohTrigger(RecalcTrigger,Trigger6M)),NA())</f>
        <v>1.1036654256499159E-2</v>
      </c>
      <c r="M725" s="146">
        <f>IFERROR(_xll.qlIndexFixing(Index1Y,$H725,TRUE,_xll.ohTrigger(RecalcTrigger,Trigger1Y)),NA())</f>
        <v>1.2714047854076371E-2</v>
      </c>
      <c r="N725" s="145">
        <f>IFERROR(_xll.qlIndexFixing(ONIndex1M,I725,TRUE,_xll.ohTrigger(RecalcTrigger,Trigger1M)),NA())</f>
        <v>8.5209305677202973E-3</v>
      </c>
      <c r="O725" s="44">
        <f>IFERROR(_xll.qlIndexFixing(ONIndex3M,I725,TRUE,_xll.ohTrigger(RecalcTrigger,Trigger3M)),NA())</f>
        <v>9.5106840704883844E-3</v>
      </c>
      <c r="P725" s="44">
        <f>IFERROR(_xll.qlIndexFixing(ONIndex6M,I725,TRUE,_xll.ohTrigger(RecalcTrigger,Trigger6M)),NA())</f>
        <v>1.0511247804340096E-2</v>
      </c>
      <c r="Q725" s="146">
        <f>IFERROR(_xll.qlIndexFixing(ONIndex1Y,I725,TRUE,_xll.ohTrigger(RecalcTrigger,Trigger1Y)),NA())</f>
        <v>1.1765842243832703E-2</v>
      </c>
    </row>
    <row r="726" spans="2:17" x14ac:dyDescent="0.2">
      <c r="B726" s="39" t="s">
        <v>42</v>
      </c>
      <c r="D726" s="42">
        <f>_xll.qlCalendarAdvance(Calendar,$D725,B726,"f",FALSE)</f>
        <v>44741</v>
      </c>
      <c r="E726" s="140">
        <f>_xll.qlInterestRateIndexValueDate(IndexON,D726)</f>
        <v>44741</v>
      </c>
      <c r="F726" s="156">
        <f>IFERROR(_xll.qlIndexFixing(IndexON,D726,TRUE,_xll.ohTrigger(RecalcTrigger,TriggerON)),NA())</f>
        <v>7.357550440645344E-3</v>
      </c>
      <c r="H726" s="42">
        <f>_xll.qlCalendarAdvance(Calendar,$H725,B726,"f",FALSE)</f>
        <v>44741</v>
      </c>
      <c r="I726" s="140">
        <f>_xll.qlInterestRateIndexValueDate(Index1M,$H726)</f>
        <v>44741</v>
      </c>
      <c r="J726" s="145">
        <f>IFERROR(_xll.qlIndexFixing(Index1M,$H726,TRUE,_xll.ohTrigger(RecalcTrigger,Trigger1M)),NA())</f>
        <v>8.6578314914216303E-3</v>
      </c>
      <c r="K726" s="44">
        <f>IFERROR(_xll.qlIndexFixing(Index3M,H726,TRUE,_xll.ohTrigger(RecalcTrigger,Trigger3M)),NA())</f>
        <v>9.8548869228580159E-3</v>
      </c>
      <c r="L726" s="44">
        <f>IFERROR(_xll.qlIndexFixing(Index6M,$H726,TRUE,_xll.ohTrigger(RecalcTrigger,Trigger6M)),NA())</f>
        <v>1.1073718533912071E-2</v>
      </c>
      <c r="M726" s="146">
        <f>IFERROR(_xll.qlIndexFixing(Index1Y,$H726,TRUE,_xll.ohTrigger(RecalcTrigger,Trigger1Y)),NA())</f>
        <v>1.2744747081210983E-2</v>
      </c>
      <c r="N726" s="145">
        <f>IFERROR(_xll.qlIndexFixing(ONIndex1M,I726,TRUE,_xll.ohTrigger(RecalcTrigger,Trigger1M)),NA())</f>
        <v>8.564552762287958E-3</v>
      </c>
      <c r="O726" s="44">
        <f>IFERROR(_xll.qlIndexFixing(ONIndex3M,I726,TRUE,_xll.ohTrigger(RecalcTrigger,Trigger3M)),NA())</f>
        <v>9.5552324167291758E-3</v>
      </c>
      <c r="P726" s="44">
        <f>IFERROR(_xll.qlIndexFixing(ONIndex6M,I726,TRUE,_xll.ohTrigger(RecalcTrigger,Trigger6M)),NA())</f>
        <v>1.0551201276023381E-2</v>
      </c>
      <c r="Q726" s="146">
        <f>IFERROR(_xll.qlIndexFixing(ONIndex1Y,I726,TRUE,_xll.ohTrigger(RecalcTrigger,Trigger1Y)),NA())</f>
        <v>1.1804642507662333E-2</v>
      </c>
    </row>
    <row r="727" spans="2:17" x14ac:dyDescent="0.2">
      <c r="B727" s="39" t="s">
        <v>42</v>
      </c>
      <c r="D727" s="42">
        <f>_xll.qlCalendarAdvance(Calendar,$D726,B727,"f",FALSE)</f>
        <v>44748</v>
      </c>
      <c r="E727" s="140">
        <f>_xll.qlInterestRateIndexValueDate(IndexON,D727)</f>
        <v>44748</v>
      </c>
      <c r="F727" s="156">
        <f>IFERROR(_xll.qlIndexFixing(IndexON,D727,TRUE,_xll.ohTrigger(RecalcTrigger,TriggerON)),NA())</f>
        <v>7.4085934104173301E-3</v>
      </c>
      <c r="H727" s="42">
        <f>_xll.qlCalendarAdvance(Calendar,$H726,B727,"f",FALSE)</f>
        <v>44748</v>
      </c>
      <c r="I727" s="140">
        <f>_xll.qlInterestRateIndexValueDate(Index1M,$H727)</f>
        <v>44748</v>
      </c>
      <c r="J727" s="145">
        <f>IFERROR(_xll.qlIndexFixing(Index1M,$H727,TRUE,_xll.ohTrigger(RecalcTrigger,Trigger1M)),NA())</f>
        <v>8.7109288169712022E-3</v>
      </c>
      <c r="K727" s="44">
        <f>IFERROR(_xll.qlIndexFixing(Index3M,H727,TRUE,_xll.ohTrigger(RecalcTrigger,Trigger3M)),NA())</f>
        <v>9.8989230077843535E-3</v>
      </c>
      <c r="L727" s="44">
        <f>IFERROR(_xll.qlIndexFixing(Index6M,$H727,TRUE,_xll.ohTrigger(RecalcTrigger,Trigger6M)),NA())</f>
        <v>1.1113237476798701E-2</v>
      </c>
      <c r="M727" s="146">
        <f>IFERROR(_xll.qlIndexFixing(Index1Y,$H727,TRUE,_xll.ohTrigger(RecalcTrigger,Trigger1Y)),NA())</f>
        <v>1.277510884574018E-2</v>
      </c>
      <c r="N727" s="145">
        <f>IFERROR(_xll.qlIndexFixing(ONIndex1M,I727,TRUE,_xll.ohTrigger(RecalcTrigger,Trigger1M)),NA())</f>
        <v>8.6082283418786876E-3</v>
      </c>
      <c r="O727" s="44">
        <f>IFERROR(_xll.qlIndexFixing(ONIndex3M,I727,TRUE,_xll.ohTrigger(RecalcTrigger,Trigger3M)),NA())</f>
        <v>9.5998832643895415E-3</v>
      </c>
      <c r="P727" s="44">
        <f>IFERROR(_xll.qlIndexFixing(ONIndex6M,I727,TRUE,_xll.ohTrigger(RecalcTrigger,Trigger6M)),NA())</f>
        <v>1.0591110053843611E-2</v>
      </c>
      <c r="Q727" s="146">
        <f>IFERROR(_xll.qlIndexFixing(ONIndex1Y,I727,TRUE,_xll.ohTrigger(RecalcTrigger,Trigger1Y)),NA())</f>
        <v>1.1843339163142286E-2</v>
      </c>
    </row>
    <row r="728" spans="2:17" x14ac:dyDescent="0.2">
      <c r="B728" s="39" t="s">
        <v>42</v>
      </c>
      <c r="D728" s="42">
        <f>_xll.qlCalendarAdvance(Calendar,$D727,B728,"f",FALSE)</f>
        <v>44755</v>
      </c>
      <c r="E728" s="140">
        <f>_xll.qlInterestRateIndexValueDate(IndexON,D728)</f>
        <v>44755</v>
      </c>
      <c r="F728" s="156">
        <f>IFERROR(_xll.qlIndexFixing(IndexON,D728,TRUE,_xll.ohTrigger(RecalcTrigger,TriggerON)),NA())</f>
        <v>7.4595359612539269E-3</v>
      </c>
      <c r="H728" s="42">
        <f>_xll.qlCalendarAdvance(Calendar,$H727,B728,"f",FALSE)</f>
        <v>44755</v>
      </c>
      <c r="I728" s="140">
        <f>_xll.qlInterestRateIndexValueDate(Index1M,$H728)</f>
        <v>44755</v>
      </c>
      <c r="J728" s="145">
        <f>IFERROR(_xll.qlIndexFixing(Index1M,$H728,TRUE,_xll.ohTrigger(RecalcTrigger,Trigger1M)),NA())</f>
        <v>8.7542847581522851E-3</v>
      </c>
      <c r="K728" s="44">
        <f>IFERROR(_xll.qlIndexFixing(Index3M,H728,TRUE,_xll.ohTrigger(RecalcTrigger,Trigger3M)),NA())</f>
        <v>9.9428392293418946E-3</v>
      </c>
      <c r="L728" s="44">
        <f>IFERROR(_xll.qlIndexFixing(Index6M,$H728,TRUE,_xll.ohTrigger(RecalcTrigger,Trigger6M)),NA())</f>
        <v>1.1149772991057119E-2</v>
      </c>
      <c r="M728" s="146">
        <f>IFERROR(_xll.qlIndexFixing(Index1Y,$H728,TRUE,_xll.ohTrigger(RecalcTrigger,Trigger1Y)),NA())</f>
        <v>1.2805131155842586E-2</v>
      </c>
      <c r="N728" s="145">
        <f>IFERROR(_xll.qlIndexFixing(ONIndex1M,I728,TRUE,_xll.ohTrigger(RecalcTrigger,Trigger1M)),NA())</f>
        <v>8.6518357925069456E-3</v>
      </c>
      <c r="O728" s="44">
        <f>IFERROR(_xll.qlIndexFixing(ONIndex3M,I728,TRUE,_xll.ohTrigger(RecalcTrigger,Trigger3M)),NA())</f>
        <v>9.6444833749709247E-3</v>
      </c>
      <c r="P728" s="44">
        <f>IFERROR(_xll.qlIndexFixing(ONIndex6M,I728,TRUE,_xll.ohTrigger(RecalcTrigger,Trigger6M)),NA())</f>
        <v>1.0630827808497667E-2</v>
      </c>
      <c r="Q728" s="146">
        <f>IFERROR(_xll.qlIndexFixing(ONIndex1Y,I728,TRUE,_xll.ohTrigger(RecalcTrigger,Trigger1Y)),NA())</f>
        <v>1.1881772079841424E-2</v>
      </c>
    </row>
    <row r="729" spans="2:17" x14ac:dyDescent="0.2">
      <c r="B729" s="39" t="s">
        <v>42</v>
      </c>
      <c r="D729" s="42">
        <f>_xll.qlCalendarAdvance(Calendar,$D728,B729,"f",FALSE)</f>
        <v>44762</v>
      </c>
      <c r="E729" s="140">
        <f>_xll.qlInterestRateIndexValueDate(IndexON,D729)</f>
        <v>44762</v>
      </c>
      <c r="F729" s="156">
        <f>IFERROR(_xll.qlIndexFixing(IndexON,D729,TRUE,_xll.ohTrigger(RecalcTrigger,TriggerON)),NA())</f>
        <v>7.5102556740447302E-3</v>
      </c>
      <c r="H729" s="42">
        <f>_xll.qlCalendarAdvance(Calendar,$H728,B729,"f",FALSE)</f>
        <v>44762</v>
      </c>
      <c r="I729" s="140">
        <f>_xll.qlInterestRateIndexValueDate(Index1M,$H729)</f>
        <v>44762</v>
      </c>
      <c r="J729" s="145">
        <f>IFERROR(_xll.qlIndexFixing(Index1M,$H729,TRUE,_xll.ohTrigger(RecalcTrigger,Trigger1M)),NA())</f>
        <v>8.7975162217358467E-3</v>
      </c>
      <c r="K729" s="44">
        <f>IFERROR(_xll.qlIndexFixing(Index3M,H729,TRUE,_xll.ohTrigger(RecalcTrigger,Trigger3M)),NA())</f>
        <v>9.9866337433780206E-3</v>
      </c>
      <c r="L729" s="44">
        <f>IFERROR(_xll.qlIndexFixing(Index6M,$H729,TRUE,_xll.ohTrigger(RecalcTrigger,Trigger6M)),NA())</f>
        <v>1.1186048755449868E-2</v>
      </c>
      <c r="M729" s="146">
        <f>IFERROR(_xll.qlIndexFixing(Index1Y,$H729,TRUE,_xll.ohTrigger(RecalcTrigger,Trigger1Y)),NA())</f>
        <v>1.2834819101181782E-2</v>
      </c>
      <c r="N729" s="145">
        <f>IFERROR(_xll.qlIndexFixing(ONIndex1M,I729,TRUE,_xll.ohTrigger(RecalcTrigger,Trigger1M)),NA())</f>
        <v>8.6953186969651597E-3</v>
      </c>
      <c r="O729" s="44">
        <f>IFERROR(_xll.qlIndexFixing(ONIndex3M,I729,TRUE,_xll.ohTrigger(RecalcTrigger,Trigger3M)),NA())</f>
        <v>9.6889616020767733E-3</v>
      </c>
      <c r="P729" s="44">
        <f>IFERROR(_xll.qlIndexFixing(ONIndex6M,I729,TRUE,_xll.ohTrigger(RecalcTrigger,Trigger6M)),NA())</f>
        <v>1.0670286601076606E-2</v>
      </c>
      <c r="Q729" s="146">
        <f>IFERROR(_xll.qlIndexFixing(ONIndex1Y,I729,TRUE,_xll.ohTrigger(RecalcTrigger,Trigger1Y)),NA())</f>
        <v>1.1919866911331845E-2</v>
      </c>
    </row>
    <row r="730" spans="2:17" x14ac:dyDescent="0.2">
      <c r="B730" s="39" t="s">
        <v>42</v>
      </c>
      <c r="D730" s="42">
        <f>_xll.qlCalendarAdvance(Calendar,$D729,B730,"f",FALSE)</f>
        <v>44769</v>
      </c>
      <c r="E730" s="140">
        <f>_xll.qlInterestRateIndexValueDate(IndexON,D730)</f>
        <v>44769</v>
      </c>
      <c r="F730" s="156">
        <f>IFERROR(_xll.qlIndexFixing(IndexON,D730,TRUE,_xll.ohTrigger(RecalcTrigger,TriggerON)),NA())</f>
        <v>7.5607525485466009E-3</v>
      </c>
      <c r="H730" s="42">
        <f>_xll.qlCalendarAdvance(Calendar,$H729,B730,"f",FALSE)</f>
        <v>44769</v>
      </c>
      <c r="I730" s="140">
        <f>_xll.qlInterestRateIndexValueDate(Index1M,$H730)</f>
        <v>44769</v>
      </c>
      <c r="J730" s="145">
        <f>IFERROR(_xll.qlIndexFixing(Index1M,$H730,TRUE,_xll.ohTrigger(RecalcTrigger,Trigger1M)),NA())</f>
        <v>8.8437975222677156E-3</v>
      </c>
      <c r="K730" s="44">
        <f>IFERROR(_xll.qlIndexFixing(Index3M,H730,TRUE,_xll.ohTrigger(RecalcTrigger,Trigger3M)),NA())</f>
        <v>1.0030306545864202E-2</v>
      </c>
      <c r="L730" s="44">
        <f>IFERROR(_xll.qlIndexFixing(Index6M,$H730,TRUE,_xll.ohTrigger(RecalcTrigger,Trigger6M)),NA())</f>
        <v>1.1222064755782838E-2</v>
      </c>
      <c r="M730" s="146">
        <f>IFERROR(_xll.qlIndexFixing(Index1Y,$H730,TRUE,_xll.ohTrigger(RecalcTrigger,Trigger1Y)),NA())</f>
        <v>1.2864178919860469E-2</v>
      </c>
      <c r="N730" s="145">
        <f>IFERROR(_xll.qlIndexFixing(ONIndex1M,I730,TRUE,_xll.ohTrigger(RecalcTrigger,Trigger1M)),NA())</f>
        <v>8.7386770554154225E-3</v>
      </c>
      <c r="O730" s="44">
        <f>IFERROR(_xll.qlIndexFixing(ONIndex3M,I730,TRUE,_xll.ohTrigger(RecalcTrigger,Trigger3M)),NA())</f>
        <v>9.7333179458691799E-3</v>
      </c>
      <c r="P730" s="44">
        <f>IFERROR(_xll.qlIndexFixing(ONIndex6M,I730,TRUE,_xll.ohTrigger(RecalcTrigger,Trigger6M)),NA())</f>
        <v>1.0709486431661475E-2</v>
      </c>
      <c r="Q730" s="146">
        <f>IFERROR(_xll.qlIndexFixing(ONIndex1Y,I730,TRUE,_xll.ohTrigger(RecalcTrigger,Trigger1Y)),NA())</f>
        <v>1.1957623657451455E-2</v>
      </c>
    </row>
    <row r="731" spans="2:17" x14ac:dyDescent="0.2">
      <c r="B731" s="39" t="s">
        <v>42</v>
      </c>
      <c r="D731" s="42">
        <f>_xll.qlCalendarAdvance(Calendar,$D730,B731,"f",FALSE)</f>
        <v>44776</v>
      </c>
      <c r="E731" s="140">
        <f>_xll.qlInterestRateIndexValueDate(IndexON,D731)</f>
        <v>44776</v>
      </c>
      <c r="F731" s="156">
        <f>IFERROR(_xll.qlIndexFixing(IndexON,D731,TRUE,_xll.ohTrigger(RecalcTrigger,TriggerON)),NA())</f>
        <v>7.611026584678493E-3</v>
      </c>
      <c r="H731" s="42">
        <f>_xll.qlCalendarAdvance(Calendar,$H730,B731,"f",FALSE)</f>
        <v>44776</v>
      </c>
      <c r="I731" s="140">
        <f>_xll.qlInterestRateIndexValueDate(Index1M,$H731)</f>
        <v>44776</v>
      </c>
      <c r="J731" s="145">
        <f>IFERROR(_xll.qlIndexFixing(Index1M,$H731,TRUE,_xll.ohTrigger(RecalcTrigger,Trigger1M)),NA())</f>
        <v>8.8836057102848927E-3</v>
      </c>
      <c r="K731" s="44">
        <f>IFERROR(_xll.qlIndexFixing(Index3M,H731,TRUE,_xll.ohTrigger(RecalcTrigger,Trigger3M)),NA())</f>
        <v>1.0073857632779838E-2</v>
      </c>
      <c r="L731" s="44">
        <f>IFERROR(_xll.qlIndexFixing(Index6M,$H731,TRUE,_xll.ohTrigger(RecalcTrigger,Trigger6M)),NA())</f>
        <v>1.1257820977961904E-2</v>
      </c>
      <c r="M731" s="146">
        <f>IFERROR(_xll.qlIndexFixing(Index1Y,$H731,TRUE,_xll.ohTrigger(RecalcTrigger,Trigger1Y)),NA())</f>
        <v>1.2893216851030287E-2</v>
      </c>
      <c r="N731" s="145">
        <f>IFERROR(_xll.qlIndexFixing(ONIndex1M,I731,TRUE,_xll.ohTrigger(RecalcTrigger,Trigger1M)),NA())</f>
        <v>8.7819108675335489E-3</v>
      </c>
      <c r="O731" s="44">
        <f>IFERROR(_xll.qlIndexFixing(ONIndex3M,I731,TRUE,_xll.ohTrigger(RecalcTrigger,Trigger3M)),NA())</f>
        <v>9.7775524061050056E-3</v>
      </c>
      <c r="P731" s="44">
        <f>IFERROR(_xll.qlIndexFixing(ONIndex6M,I731,TRUE,_xll.ohTrigger(RecalcTrigger,Trigger6M)),NA())</f>
        <v>1.0748427300009133E-2</v>
      </c>
      <c r="Q731" s="146">
        <f>IFERROR(_xll.qlIndexFixing(ONIndex1Y,I731,TRUE,_xll.ohTrigger(RecalcTrigger,Trigger1Y)),NA())</f>
        <v>1.1995042318119209E-2</v>
      </c>
    </row>
    <row r="732" spans="2:17" x14ac:dyDescent="0.2">
      <c r="B732" s="39" t="s">
        <v>42</v>
      </c>
      <c r="D732" s="42">
        <f>_xll.qlCalendarAdvance(Calendar,$D731,B732,"f",FALSE)</f>
        <v>44783</v>
      </c>
      <c r="E732" s="140">
        <f>_xll.qlInterestRateIndexValueDate(IndexON,D732)</f>
        <v>44783</v>
      </c>
      <c r="F732" s="156">
        <f>IFERROR(_xll.qlIndexFixing(IndexON,D732,TRUE,_xll.ohTrigger(RecalcTrigger,TriggerON)),NA())</f>
        <v>7.6610777824404064E-3</v>
      </c>
      <c r="H732" s="42">
        <f>_xll.qlCalendarAdvance(Calendar,$H731,B732,"f",FALSE)</f>
        <v>44783</v>
      </c>
      <c r="I732" s="140">
        <f>_xll.qlInterestRateIndexValueDate(Index1M,$H732)</f>
        <v>44783</v>
      </c>
      <c r="J732" s="145">
        <f>IFERROR(_xll.qlIndexFixing(Index1M,$H732,TRUE,_xll.ohTrigger(RecalcTrigger,Trigger1M)),NA())</f>
        <v>8.92646373234008E-3</v>
      </c>
      <c r="K732" s="44">
        <f>IFERROR(_xll.qlIndexFixing(Index3M,H732,TRUE,_xll.ohTrigger(RecalcTrigger,Trigger3M)),NA())</f>
        <v>1.0117287000114017E-2</v>
      </c>
      <c r="L732" s="44">
        <f>IFERROR(_xll.qlIndexFixing(Index6M,$H732,TRUE,_xll.ohTrigger(RecalcTrigger,Trigger6M)),NA())</f>
        <v>1.1293317407996453E-2</v>
      </c>
      <c r="M732" s="146">
        <f>IFERROR(_xll.qlIndexFixing(Index1Y,$H732,TRUE,_xll.ohTrigger(RecalcTrigger,Trigger1Y)),NA())</f>
        <v>1.2921939134872718E-2</v>
      </c>
      <c r="N732" s="145">
        <f>IFERROR(_xll.qlIndexFixing(ONIndex1M,I732,TRUE,_xll.ohTrigger(RecalcTrigger,Trigger1M)),NA())</f>
        <v>8.8250201334816314E-3</v>
      </c>
      <c r="O732" s="44">
        <f>IFERROR(_xll.qlIndexFixing(ONIndex3M,I732,TRUE,_xll.ohTrigger(RecalcTrigger,Trigger3M)),NA())</f>
        <v>9.8216649827842506E-3</v>
      </c>
      <c r="P732" s="44">
        <f>IFERROR(_xll.qlIndexFixing(ONIndex6M,I732,TRUE,_xll.ohTrigger(RecalcTrigger,Trigger6M)),NA())</f>
        <v>1.0787109206200629E-2</v>
      </c>
      <c r="Q732" s="146">
        <f>IFERROR(_xll.qlIndexFixing(ONIndex1Y,I732,TRUE,_xll.ohTrigger(RecalcTrigger,Trigger1Y)),NA())</f>
        <v>1.2032122893335107E-2</v>
      </c>
    </row>
    <row r="733" spans="2:17" x14ac:dyDescent="0.2">
      <c r="B733" s="39" t="s">
        <v>42</v>
      </c>
      <c r="D733" s="42">
        <f>_xll.qlCalendarAdvance(Calendar,$D732,B733,"f",FALSE)</f>
        <v>44790</v>
      </c>
      <c r="E733" s="140">
        <f>_xll.qlInterestRateIndexValueDate(IndexON,D733)</f>
        <v>44790</v>
      </c>
      <c r="F733" s="156">
        <f>IFERROR(_xll.qlIndexFixing(IndexON,D733,TRUE,_xll.ohTrigger(RecalcTrigger,TriggerON)),NA())</f>
        <v>7.7109061417512947E-3</v>
      </c>
      <c r="H733" s="42">
        <f>_xll.qlCalendarAdvance(Calendar,$H732,B733,"f",FALSE)</f>
        <v>44790</v>
      </c>
      <c r="I733" s="140">
        <f>_xll.qlInterestRateIndexValueDate(Index1M,$H733)</f>
        <v>44790</v>
      </c>
      <c r="J733" s="145">
        <f>IFERROR(_xll.qlIndexFixing(Index1M,$H733,TRUE,_xll.ohTrigger(RecalcTrigger,Trigger1M)),NA())</f>
        <v>8.9691972709845143E-3</v>
      </c>
      <c r="K733" s="44">
        <f>IFERROR(_xll.qlIndexFixing(Index3M,H733,TRUE,_xll.ohTrigger(RecalcTrigger,Trigger3M)),NA())</f>
        <v>1.0160594643872572E-2</v>
      </c>
      <c r="L733" s="44">
        <f>IFERROR(_xll.qlIndexFixing(Index6M,$H733,TRUE,_xll.ohTrigger(RecalcTrigger,Trigger6M)),NA())</f>
        <v>1.1328554031994975E-2</v>
      </c>
      <c r="M733" s="146">
        <f>IFERROR(_xll.qlIndexFixing(Index1Y,$H733,TRUE,_xll.ohTrigger(RecalcTrigger,Trigger1Y)),NA())</f>
        <v>1.2950352012579325E-2</v>
      </c>
      <c r="N733" s="145">
        <f>IFERROR(_xll.qlIndexFixing(ONIndex1M,I733,TRUE,_xll.ohTrigger(RecalcTrigger,Trigger1M)),NA())</f>
        <v>8.8680048530975775E-3</v>
      </c>
      <c r="O733" s="44">
        <f>IFERROR(_xll.qlIndexFixing(ONIndex3M,I733,TRUE,_xll.ohTrigger(RecalcTrigger,Trigger3M)),NA())</f>
        <v>9.8656556759069147E-3</v>
      </c>
      <c r="P733" s="44">
        <f>IFERROR(_xll.qlIndexFixing(ONIndex6M,I733,TRUE,_xll.ohTrigger(RecalcTrigger,Trigger6M)),NA())</f>
        <v>1.0825532149992823E-2</v>
      </c>
      <c r="Q733" s="146">
        <f>IFERROR(_xll.qlIndexFixing(ONIndex1Y,I733,TRUE,_xll.ohTrigger(RecalcTrigger,Trigger1Y)),NA())</f>
        <v>1.2068865382937055E-2</v>
      </c>
    </row>
    <row r="734" spans="2:17" x14ac:dyDescent="0.2">
      <c r="B734" s="39" t="s">
        <v>42</v>
      </c>
      <c r="D734" s="42">
        <f>_xll.qlCalendarAdvance(Calendar,$D733,B734,"f",FALSE)</f>
        <v>44797</v>
      </c>
      <c r="E734" s="140">
        <f>_xll.qlInterestRateIndexValueDate(IndexON,D734)</f>
        <v>44797</v>
      </c>
      <c r="F734" s="156">
        <f>IFERROR(_xll.qlIndexFixing(IndexON,D734,TRUE,_xll.ohTrigger(RecalcTrigger,TriggerON)),NA())</f>
        <v>7.7605116624490655E-3</v>
      </c>
      <c r="H734" s="42">
        <f>_xll.qlCalendarAdvance(Calendar,$H733,B734,"f",FALSE)</f>
        <v>44797</v>
      </c>
      <c r="I734" s="140">
        <f>_xll.qlInterestRateIndexValueDate(Index1M,$H734)</f>
        <v>44797</v>
      </c>
      <c r="J734" s="145">
        <f>IFERROR(_xll.qlIndexFixing(Index1M,$H734,TRUE,_xll.ohTrigger(RecalcTrigger,Trigger1M)),NA())</f>
        <v>9.0118063247790134E-3</v>
      </c>
      <c r="K734" s="44">
        <f>IFERROR(_xll.qlIndexFixing(Index3M,H734,TRUE,_xll.ohTrigger(RecalcTrigger,Trigger3M)),NA())</f>
        <v>1.0203780560066612E-2</v>
      </c>
      <c r="L734" s="44">
        <f>IFERROR(_xll.qlIndexFixing(Index6M,$H734,TRUE,_xll.ohTrigger(RecalcTrigger,Trigger6M)),NA())</f>
        <v>1.1363530836169913E-2</v>
      </c>
      <c r="M734" s="146">
        <f>IFERROR(_xll.qlIndexFixing(Index1Y,$H734,TRUE,_xll.ohTrigger(RecalcTrigger,Trigger1Y)),NA())</f>
        <v>1.2978461726332435E-2</v>
      </c>
      <c r="N734" s="145">
        <f>IFERROR(_xll.qlIndexFixing(ONIndex1M,I734,TRUE,_xll.ohTrigger(RecalcTrigger,Trigger1M)),NA())</f>
        <v>8.9108650264624334E-3</v>
      </c>
      <c r="O734" s="44">
        <f>IFERROR(_xll.qlIndexFixing(ONIndex3M,I734,TRUE,_xll.ohTrigger(RecalcTrigger,Trigger3M)),NA())</f>
        <v>9.9095244853919517E-3</v>
      </c>
      <c r="P734" s="44">
        <f>IFERROR(_xll.qlIndexFixing(ONIndex6M,I734,TRUE,_xll.ohTrigger(RecalcTrigger,Trigger6M)),NA())</f>
        <v>1.0863696131385714E-2</v>
      </c>
      <c r="Q734" s="146">
        <f>IFERROR(_xll.qlIndexFixing(ONIndex1Y,I734,TRUE,_xll.ohTrigger(RecalcTrigger,Trigger1Y)),NA())</f>
        <v>1.2105269786762962E-2</v>
      </c>
    </row>
    <row r="735" spans="2:17" x14ac:dyDescent="0.2">
      <c r="B735" s="39" t="s">
        <v>42</v>
      </c>
      <c r="D735" s="42">
        <f>_xll.qlCalendarAdvance(Calendar,$D734,B735,"f",FALSE)</f>
        <v>44804</v>
      </c>
      <c r="E735" s="140">
        <f>_xll.qlInterestRateIndexValueDate(IndexON,D735)</f>
        <v>44804</v>
      </c>
      <c r="F735" s="156">
        <f>IFERROR(_xll.qlIndexFixing(IndexON,D735,TRUE,_xll.ohTrigger(RecalcTrigger,TriggerON)),NA())</f>
        <v>7.8098943443716262E-3</v>
      </c>
      <c r="H735" s="42">
        <f>_xll.qlCalendarAdvance(Calendar,$H734,B735,"f",FALSE)</f>
        <v>44804</v>
      </c>
      <c r="I735" s="140">
        <f>_xll.qlInterestRateIndexValueDate(Index1M,$H735)</f>
        <v>44804</v>
      </c>
      <c r="J735" s="145">
        <f>IFERROR(_xll.qlIndexFixing(Index1M,$H735,TRUE,_xll.ohTrigger(RecalcTrigger,Trigger1M)),NA())</f>
        <v>9.044881439207824E-3</v>
      </c>
      <c r="K735" s="44">
        <f>IFERROR(_xll.qlIndexFixing(Index3M,H735,TRUE,_xll.ohTrigger(RecalcTrigger,Trigger3M)),NA())</f>
        <v>1.0243648162456197E-2</v>
      </c>
      <c r="L735" s="44">
        <f>IFERROR(_xll.qlIndexFixing(Index6M,$H735,TRUE,_xll.ohTrigger(RecalcTrigger,Trigger6M)),NA())</f>
        <v>1.1390540625576767E-2</v>
      </c>
      <c r="M735" s="146">
        <f>IFERROR(_xll.qlIndexFixing(Index1Y,$H735,TRUE,_xll.ohTrigger(RecalcTrigger,Trigger1Y)),NA())</f>
        <v>1.3006274519285599E-2</v>
      </c>
      <c r="N735" s="145">
        <f>IFERROR(_xll.qlIndexFixing(ONIndex1M,I735,TRUE,_xll.ohTrigger(RecalcTrigger,Trigger1M)),NA())</f>
        <v>8.9536006534951529E-3</v>
      </c>
      <c r="O735" s="44">
        <f>IFERROR(_xll.qlIndexFixing(ONIndex3M,I735,TRUE,_xll.ohTrigger(RecalcTrigger,Trigger3M)),NA())</f>
        <v>9.9532714111583154E-3</v>
      </c>
      <c r="P735" s="44">
        <f>IFERROR(_xll.qlIndexFixing(ONIndex6M,I735,TRUE,_xll.ohTrigger(RecalcTrigger,Trigger6M)),NA())</f>
        <v>1.0901601150298257E-2</v>
      </c>
      <c r="Q735" s="146">
        <f>IFERROR(_xll.qlIndexFixing(ONIndex1Y,I735,TRUE,_xll.ohTrigger(RecalcTrigger,Trigger1Y)),NA())</f>
        <v>1.2141336104731781E-2</v>
      </c>
    </row>
    <row r="736" spans="2:17" x14ac:dyDescent="0.2">
      <c r="B736" s="39" t="s">
        <v>42</v>
      </c>
      <c r="D736" s="42">
        <f>_xll.qlCalendarAdvance(Calendar,$D735,B736,"f",FALSE)</f>
        <v>44811</v>
      </c>
      <c r="E736" s="140">
        <f>_xll.qlInterestRateIndexValueDate(IndexON,D736)</f>
        <v>44811</v>
      </c>
      <c r="F736" s="156">
        <f>IFERROR(_xll.qlIndexFixing(IndexON,D736,TRUE,_xll.ohTrigger(RecalcTrigger,TriggerON)),NA())</f>
        <v>7.8590541875189768E-3</v>
      </c>
      <c r="H736" s="42">
        <f>_xll.qlCalendarAdvance(Calendar,$H735,B736,"f",FALSE)</f>
        <v>44811</v>
      </c>
      <c r="I736" s="140">
        <f>_xll.qlInterestRateIndexValueDate(Index1M,$H736)</f>
        <v>44811</v>
      </c>
      <c r="J736" s="145">
        <f>IFERROR(_xll.qlIndexFixing(Index1M,$H736,TRUE,_xll.ohTrigger(RecalcTrigger,Trigger1M)),NA())</f>
        <v>9.0872650379377386E-3</v>
      </c>
      <c r="K736" s="44">
        <f>IFERROR(_xll.qlIndexFixing(Index3M,H736,TRUE,_xll.ohTrigger(RecalcTrigger,Trigger3M)),NA())</f>
        <v>1.0286598100956537E-2</v>
      </c>
      <c r="L736" s="44">
        <f>IFERROR(_xll.qlIndexFixing(Index6M,$H736,TRUE,_xll.ohTrigger(RecalcTrigger,Trigger6M)),NA())</f>
        <v>1.1425050209252731E-2</v>
      </c>
      <c r="M736" s="146">
        <f>IFERROR(_xll.qlIndexFixing(Index1Y,$H736,TRUE,_xll.ohTrigger(RecalcTrigger,Trigger1Y)),NA())</f>
        <v>1.3033796635546269E-2</v>
      </c>
      <c r="N736" s="145">
        <f>IFERROR(_xll.qlIndexFixing(ONIndex1M,I736,TRUE,_xll.ohTrigger(RecalcTrigger,Trigger1M)),NA())</f>
        <v>8.9962117339525971E-3</v>
      </c>
      <c r="O736" s="44">
        <f>IFERROR(_xll.qlIndexFixing(ONIndex3M,I736,TRUE,_xll.ohTrigger(RecalcTrigger,Trigger3M)),NA())</f>
        <v>9.9968964532870519E-3</v>
      </c>
      <c r="P736" s="44">
        <f>IFERROR(_xll.qlIndexFixing(ONIndex6M,I736,TRUE,_xll.ohTrigger(RecalcTrigger,Trigger6M)),NA())</f>
        <v>1.0939247206730451E-2</v>
      </c>
      <c r="Q736" s="146">
        <f>IFERROR(_xll.qlIndexFixing(ONIndex1Y,I736,TRUE,_xll.ohTrigger(RecalcTrigger,Trigger1Y)),NA())</f>
        <v>1.2177064336843513E-2</v>
      </c>
    </row>
    <row r="737" spans="2:17" x14ac:dyDescent="0.2">
      <c r="B737" s="39" t="s">
        <v>42</v>
      </c>
      <c r="D737" s="42">
        <f>_xll.qlCalendarAdvance(Calendar,$D736,B737,"f",FALSE)</f>
        <v>44818</v>
      </c>
      <c r="E737" s="140">
        <f>_xll.qlInterestRateIndexValueDate(IndexON,D737)</f>
        <v>44818</v>
      </c>
      <c r="F737" s="156">
        <f>IFERROR(_xll.qlIndexFixing(IndexON,D737,TRUE,_xll.ohTrigger(RecalcTrigger,TriggerON)),NA())</f>
        <v>7.9079911918911172E-3</v>
      </c>
      <c r="H737" s="42">
        <f>_xll.qlCalendarAdvance(Calendar,$H736,B737,"f",FALSE)</f>
        <v>44818</v>
      </c>
      <c r="I737" s="140">
        <f>_xll.qlInterestRateIndexValueDate(Index1M,$H737)</f>
        <v>44818</v>
      </c>
      <c r="J737" s="145">
        <f>IFERROR(_xll.qlIndexFixing(Index1M,$H737,TRUE,_xll.ohTrigger(RecalcTrigger,Trigger1M)),NA())</f>
        <v>9.1295241424023503E-3</v>
      </c>
      <c r="K737" s="44">
        <f>IFERROR(_xll.qlIndexFixing(Index3M,H737,TRUE,_xll.ohTrigger(RecalcTrigger,Trigger3M)),NA())</f>
        <v>1.0329426298683358E-2</v>
      </c>
      <c r="L737" s="44">
        <f>IFERROR(_xll.qlIndexFixing(Index6M,$H737,TRUE,_xll.ohTrigger(RecalcTrigger,Trigger6M)),NA())</f>
        <v>1.1459299949867968E-2</v>
      </c>
      <c r="M737" s="146">
        <f>IFERROR(_xll.qlIndexFixing(Index1Y,$H737,TRUE,_xll.ohTrigger(RecalcTrigger,Trigger1Y)),NA())</f>
        <v>1.3061034320156706E-2</v>
      </c>
      <c r="N737" s="145">
        <f>IFERROR(_xll.qlIndexFixing(ONIndex1M,I737,TRUE,_xll.ohTrigger(RecalcTrigger,Trigger1M)),NA())</f>
        <v>9.0386982681589512E-3</v>
      </c>
      <c r="O737" s="44">
        <f>IFERROR(_xll.qlIndexFixing(ONIndex3M,I737,TRUE,_xll.ohTrigger(RecalcTrigger,Trigger3M)),NA())</f>
        <v>1.0040399611616069E-2</v>
      </c>
      <c r="P737" s="44">
        <f>IFERROR(_xll.qlIndexFixing(ONIndex6M,I737,TRUE,_xll.ohTrigger(RecalcTrigger,Trigger6M)),NA())</f>
        <v>1.0976634300439159E-2</v>
      </c>
      <c r="Q737" s="146">
        <f>IFERROR(_xll.qlIndexFixing(ONIndex1Y,I737,TRUE,_xll.ohTrigger(RecalcTrigger,Trigger1Y)),NA())</f>
        <v>1.2212454482855017E-2</v>
      </c>
    </row>
    <row r="738" spans="2:17" x14ac:dyDescent="0.2">
      <c r="B738" s="39" t="s">
        <v>42</v>
      </c>
      <c r="D738" s="42">
        <f>_xll.qlCalendarAdvance(Calendar,$D737,B738,"f",FALSE)</f>
        <v>44825</v>
      </c>
      <c r="E738" s="140">
        <f>_xll.qlInterestRateIndexValueDate(IndexON,D738)</f>
        <v>44825</v>
      </c>
      <c r="F738" s="156">
        <f>IFERROR(_xll.qlIndexFixing(IndexON,D738,TRUE,_xll.ohTrigger(RecalcTrigger,TriggerON)),NA())</f>
        <v>7.9567053571638624E-3</v>
      </c>
      <c r="H738" s="42">
        <f>_xll.qlCalendarAdvance(Calendar,$H737,B738,"f",FALSE)</f>
        <v>44825</v>
      </c>
      <c r="I738" s="140">
        <f>_xll.qlInterestRateIndexValueDate(Index1M,$H738)</f>
        <v>44825</v>
      </c>
      <c r="J738" s="145">
        <f>IFERROR(_xll.qlIndexFixing(Index1M,$H738,TRUE,_xll.ohTrigger(RecalcTrigger,Trigger1M)),NA())</f>
        <v>9.1716587513022141E-3</v>
      </c>
      <c r="K738" s="44">
        <f>IFERROR(_xll.qlIndexFixing(Index3M,H738,TRUE,_xll.ohTrigger(RecalcTrigger,Trigger3M)),NA())</f>
        <v>1.0372132751735753E-2</v>
      </c>
      <c r="L738" s="44">
        <f>IFERROR(_xll.qlIndexFixing(Index6M,$H738,TRUE,_xll.ohTrigger(RecalcTrigger,Trigger6M)),NA())</f>
        <v>1.1493289834238354E-2</v>
      </c>
      <c r="M738" s="146">
        <f>IFERROR(_xll.qlIndexFixing(Index1Y,$H738,TRUE,_xll.ohTrigger(RecalcTrigger,Trigger1Y)),NA())</f>
        <v>1.3087993819076216E-2</v>
      </c>
      <c r="N738" s="145">
        <f>IFERROR(_xll.qlIndexFixing(ONIndex1M,I738,TRUE,_xll.ohTrigger(RecalcTrigger,Trigger1M)),NA())</f>
        <v>9.0810602557089837E-3</v>
      </c>
      <c r="O738" s="44">
        <f>IFERROR(_xll.qlIndexFixing(ONIndex3M,I738,TRUE,_xll.ohTrigger(RecalcTrigger,Trigger3M)),NA())</f>
        <v>1.0083780886145366E-2</v>
      </c>
      <c r="P738" s="44">
        <f>IFERROR(_xll.qlIndexFixing(ONIndex6M,I738,TRUE,_xll.ohTrigger(RecalcTrigger,Trigger6M)),NA())</f>
        <v>1.1013762431424379E-2</v>
      </c>
      <c r="Q738" s="146">
        <f>IFERROR(_xll.qlIndexFixing(ONIndex1Y,I738,TRUE,_xll.ohTrigger(RecalcTrigger,Trigger1Y)),NA())</f>
        <v>1.2247506542685249E-2</v>
      </c>
    </row>
    <row r="739" spans="2:17" x14ac:dyDescent="0.2">
      <c r="B739" s="39" t="s">
        <v>42</v>
      </c>
      <c r="D739" s="42">
        <f>_xll.qlCalendarAdvance(Calendar,$D738,B739,"f",FALSE)</f>
        <v>44832</v>
      </c>
      <c r="E739" s="140">
        <f>_xll.qlInterestRateIndexValueDate(IndexON,D739)</f>
        <v>44832</v>
      </c>
      <c r="F739" s="156">
        <f>IFERROR(_xll.qlIndexFixing(IndexON,D739,TRUE,_xll.ohTrigger(RecalcTrigger,TriggerON)),NA())</f>
        <v>8.0051966834993049E-3</v>
      </c>
      <c r="H739" s="42">
        <f>_xll.qlCalendarAdvance(Calendar,$H738,B739,"f",FALSE)</f>
        <v>44832</v>
      </c>
      <c r="I739" s="140">
        <f>_xll.qlInterestRateIndexValueDate(Index1M,$H739)</f>
        <v>44832</v>
      </c>
      <c r="J739" s="145">
        <f>IFERROR(_xll.qlIndexFixing(Index1M,$H739,TRUE,_xll.ohTrigger(RecalcTrigger,Trigger1M)),NA())</f>
        <v>9.2136688633432939E-3</v>
      </c>
      <c r="K739" s="44">
        <f>IFERROR(_xll.qlIndexFixing(Index3M,H739,TRUE,_xll.ohTrigger(RecalcTrigger,Trigger3M)),NA())</f>
        <v>1.0414717456226168E-2</v>
      </c>
      <c r="L739" s="44">
        <f>IFERROR(_xll.qlIndexFixing(Index6M,$H739,TRUE,_xll.ohTrigger(RecalcTrigger,Trigger6M)),NA())</f>
        <v>1.1527019849278718E-2</v>
      </c>
      <c r="M739" s="146">
        <f>IFERROR(_xll.qlIndexFixing(Index1Y,$H739,TRUE,_xll.ohTrigger(RecalcTrigger,Trigger1Y)),NA())</f>
        <v>1.3114681379164717E-2</v>
      </c>
      <c r="N739" s="145">
        <f>IFERROR(_xll.qlIndexFixing(ONIndex1M,I739,TRUE,_xll.ohTrigger(RecalcTrigger,Trigger1M)),NA())</f>
        <v>9.1232976967647872E-3</v>
      </c>
      <c r="O739" s="44">
        <f>IFERROR(_xll.qlIndexFixing(ONIndex3M,I739,TRUE,_xll.ohTrigger(RecalcTrigger,Trigger3M)),NA())</f>
        <v>1.0127040276874943E-2</v>
      </c>
      <c r="P739" s="44">
        <f>IFERROR(_xll.qlIndexFixing(ONIndex6M,I739,TRUE,_xll.ohTrigger(RecalcTrigger,Trigger6M)),NA())</f>
        <v>1.1050631599605065E-2</v>
      </c>
      <c r="Q739" s="146">
        <f>IFERROR(_xll.qlIndexFixing(ONIndex1Y,I739,TRUE,_xll.ohTrigger(RecalcTrigger,Trigger1Y)),NA())</f>
        <v>1.2282220516334208E-2</v>
      </c>
    </row>
    <row r="740" spans="2:17" x14ac:dyDescent="0.2">
      <c r="B740" s="39" t="s">
        <v>42</v>
      </c>
      <c r="D740" s="42">
        <f>_xll.qlCalendarAdvance(Calendar,$D739,B740,"f",FALSE)</f>
        <v>44839</v>
      </c>
      <c r="E740" s="140">
        <f>_xll.qlInterestRateIndexValueDate(IndexON,D740)</f>
        <v>44839</v>
      </c>
      <c r="F740" s="156">
        <f>IFERROR(_xll.qlIndexFixing(IndexON,D740,TRUE,_xll.ohTrigger(RecalcTrigger,TriggerON)),NA())</f>
        <v>8.0534651706543059E-3</v>
      </c>
      <c r="H740" s="42">
        <f>_xll.qlCalendarAdvance(Calendar,$H739,B740,"f",FALSE)</f>
        <v>44839</v>
      </c>
      <c r="I740" s="140">
        <f>_xll.qlInterestRateIndexValueDate(Index1M,$H740)</f>
        <v>44839</v>
      </c>
      <c r="J740" s="145">
        <f>IFERROR(_xll.qlIndexFixing(Index1M,$H740,TRUE,_xll.ohTrigger(RecalcTrigger,Trigger1M)),NA())</f>
        <v>9.264846385351003E-3</v>
      </c>
      <c r="K740" s="44">
        <f>IFERROR(_xll.qlIndexFixing(Index3M,H740,TRUE,_xll.ohTrigger(RecalcTrigger,Trigger3M)),NA())</f>
        <v>1.0460339556573533E-2</v>
      </c>
      <c r="L740" s="44">
        <f>IFERROR(_xll.qlIndexFixing(Index6M,$H740,TRUE,_xll.ohTrigger(RecalcTrigger,Trigger6M)),NA())</f>
        <v>1.1562973169916462E-2</v>
      </c>
      <c r="M740" s="146">
        <f>IFERROR(_xll.qlIndexFixing(Index1Y,$H740,TRUE,_xll.ohTrigger(RecalcTrigger,Trigger1Y)),NA())</f>
        <v>1.314110324816431E-2</v>
      </c>
      <c r="N740" s="145">
        <f>IFERROR(_xll.qlIndexFixing(ONIndex1M,I740,TRUE,_xll.ohTrigger(RecalcTrigger,Trigger1M)),NA())</f>
        <v>9.1654105912453154E-3</v>
      </c>
      <c r="O740" s="44">
        <f>IFERROR(_xll.qlIndexFixing(ONIndex3M,I740,TRUE,_xll.ohTrigger(RecalcTrigger,Trigger3M)),NA())</f>
        <v>1.0170177783642709E-2</v>
      </c>
      <c r="P740" s="44">
        <f>IFERROR(_xll.qlIndexFixing(ONIndex6M,I740,TRUE,_xll.ohTrigger(RecalcTrigger,Trigger6M)),NA())</f>
        <v>1.1087241804981218E-2</v>
      </c>
      <c r="Q740" s="146">
        <f>IFERROR(_xll.qlIndexFixing(ONIndex1Y,I740,TRUE,_xll.ohTrigger(RecalcTrigger,Trigger1Y)),NA())</f>
        <v>1.2316596403720848E-2</v>
      </c>
    </row>
    <row r="741" spans="2:17" x14ac:dyDescent="0.2">
      <c r="B741" s="39" t="s">
        <v>42</v>
      </c>
      <c r="D741" s="42">
        <f>_xll.qlCalendarAdvance(Calendar,$D740,B741,"f",FALSE)</f>
        <v>44846</v>
      </c>
      <c r="E741" s="140">
        <f>_xll.qlInterestRateIndexValueDate(IndexON,D741)</f>
        <v>44846</v>
      </c>
      <c r="F741" s="156">
        <f>IFERROR(_xll.qlIndexFixing(IndexON,D741,TRUE,_xll.ohTrigger(RecalcTrigger,TriggerON)),NA())</f>
        <v>8.1015108186288654E-3</v>
      </c>
      <c r="H741" s="42">
        <f>_xll.qlCalendarAdvance(Calendar,$H740,B741,"f",FALSE)</f>
        <v>44846</v>
      </c>
      <c r="I741" s="140">
        <f>_xll.qlInterestRateIndexValueDate(Index1M,$H741)</f>
        <v>44846</v>
      </c>
      <c r="J741" s="145">
        <f>IFERROR(_xll.qlIndexFixing(Index1M,$H741,TRUE,_xll.ohTrigger(RecalcTrigger,Trigger1M)),NA())</f>
        <v>9.3065840051247007E-3</v>
      </c>
      <c r="K741" s="44">
        <f>IFERROR(_xll.qlIndexFixing(Index3M,H741,TRUE,_xll.ohTrigger(RecalcTrigger,Trigger3M)),NA())</f>
        <v>1.0502673269144636E-2</v>
      </c>
      <c r="L741" s="44">
        <f>IFERROR(_xll.qlIndexFixing(Index6M,$H741,TRUE,_xll.ohTrigger(RecalcTrigger,Trigger6M)),NA())</f>
        <v>1.1596165891681673E-2</v>
      </c>
      <c r="M741" s="146">
        <f>IFERROR(_xll.qlIndexFixing(Index1Y,$H741,TRUE,_xll.ohTrigger(RecalcTrigger,Trigger1Y)),NA())</f>
        <v>1.3167265674683737E-2</v>
      </c>
      <c r="N741" s="145">
        <f>IFERROR(_xll.qlIndexFixing(ONIndex1M,I741,TRUE,_xll.ohTrigger(RecalcTrigger,Trigger1M)),NA())</f>
        <v>9.2073989390695221E-3</v>
      </c>
      <c r="O741" s="44">
        <f>IFERROR(_xll.qlIndexFixing(ONIndex3M,I741,TRUE,_xll.ohTrigger(RecalcTrigger,Trigger3M)),NA())</f>
        <v>1.0213193406529708E-2</v>
      </c>
      <c r="P741" s="44">
        <f>IFERROR(_xll.qlIndexFixing(ONIndex6M,I741,TRUE,_xll.ohTrigger(RecalcTrigger,Trigger6M)),NA())</f>
        <v>1.1123593047309699E-2</v>
      </c>
      <c r="Q741" s="146">
        <f>IFERROR(_xll.qlIndexFixing(ONIndex1Y,I741,TRUE,_xll.ohTrigger(RecalcTrigger,Trigger1Y)),NA())</f>
        <v>1.2350634204602029E-2</v>
      </c>
    </row>
    <row r="742" spans="2:17" x14ac:dyDescent="0.2">
      <c r="B742" s="39" t="s">
        <v>42</v>
      </c>
      <c r="D742" s="42">
        <f>_xll.qlCalendarAdvance(Calendar,$D741,B742,"f",FALSE)</f>
        <v>44853</v>
      </c>
      <c r="E742" s="140">
        <f>_xll.qlInterestRateIndexValueDate(IndexON,D742)</f>
        <v>44853</v>
      </c>
      <c r="F742" s="156">
        <f>IFERROR(_xll.qlIndexFixing(IndexON,D742,TRUE,_xll.ohTrigger(RecalcTrigger,TriggerON)),NA())</f>
        <v>8.1493336272608907E-3</v>
      </c>
      <c r="H742" s="42">
        <f>_xll.qlCalendarAdvance(Calendar,$H741,B742,"f",FALSE)</f>
        <v>44853</v>
      </c>
      <c r="I742" s="140">
        <f>_xll.qlInterestRateIndexValueDate(Index1M,$H742)</f>
        <v>44853</v>
      </c>
      <c r="J742" s="145">
        <f>IFERROR(_xll.qlIndexFixing(Index1M,$H742,TRUE,_xll.ohTrigger(RecalcTrigger,Trigger1M)),NA())</f>
        <v>9.3481971286528617E-3</v>
      </c>
      <c r="K742" s="44">
        <f>IFERROR(_xll.qlIndexFixing(Index3M,H742,TRUE,_xll.ohTrigger(RecalcTrigger,Trigger3M)),NA())</f>
        <v>1.0544885222663867E-2</v>
      </c>
      <c r="L742" s="44">
        <f>IFERROR(_xll.qlIndexFixing(Index6M,$H742,TRUE,_xll.ohTrigger(RecalcTrigger,Trigger6M)),NA())</f>
        <v>1.1629098699306411E-2</v>
      </c>
      <c r="M742" s="146">
        <f>IFERROR(_xll.qlIndexFixing(Index1Y,$H742,TRUE,_xll.ohTrigger(RecalcTrigger,Trigger1Y)),NA())</f>
        <v>1.319317490818217E-2</v>
      </c>
      <c r="N742" s="145">
        <f>IFERROR(_xll.qlIndexFixing(ONIndex1M,I742,TRUE,_xll.ohTrigger(RecalcTrigger,Trigger1M)),NA())</f>
        <v>9.2492627402374072E-3</v>
      </c>
      <c r="O742" s="44">
        <f>IFERROR(_xll.qlIndexFixing(ONIndex3M,I742,TRUE,_xll.ohTrigger(RecalcTrigger,Trigger3M)),NA())</f>
        <v>1.0256087145373849E-2</v>
      </c>
      <c r="P742" s="44">
        <f>IFERROR(_xll.qlIndexFixing(ONIndex6M,I742,TRUE,_xll.ohTrigger(RecalcTrigger,Trigger6M)),NA())</f>
        <v>1.1159685326590507E-2</v>
      </c>
      <c r="Q742" s="146">
        <f>IFERROR(_xll.qlIndexFixing(ONIndex1Y,I742,TRUE,_xll.ohTrigger(RecalcTrigger,Trigger1Y)),NA())</f>
        <v>1.2384333918977752E-2</v>
      </c>
    </row>
    <row r="743" spans="2:17" x14ac:dyDescent="0.2">
      <c r="B743" s="39" t="s">
        <v>42</v>
      </c>
      <c r="D743" s="42">
        <f>_xll.qlCalendarAdvance(Calendar,$D742,B743,"f",FALSE)</f>
        <v>44860</v>
      </c>
      <c r="E743" s="140">
        <f>_xll.qlInterestRateIndexValueDate(IndexON,D743)</f>
        <v>44860</v>
      </c>
      <c r="F743" s="156">
        <f>IFERROR(_xll.qlIndexFixing(IndexON,D743,TRUE,_xll.ohTrigger(RecalcTrigger,TriggerON)),NA())</f>
        <v>8.1969335964693357E-3</v>
      </c>
      <c r="H743" s="42">
        <f>_xll.qlCalendarAdvance(Calendar,$H742,B743,"f",FALSE)</f>
        <v>44860</v>
      </c>
      <c r="I743" s="140">
        <f>_xll.qlInterestRateIndexValueDate(Index1M,$H743)</f>
        <v>44860</v>
      </c>
      <c r="J743" s="145">
        <f>IFERROR(_xll.qlIndexFixing(Index1M,$H743,TRUE,_xll.ohTrigger(RecalcTrigger,Trigger1M)),NA())</f>
        <v>9.3896857545282299E-3</v>
      </c>
      <c r="K743" s="44">
        <f>IFERROR(_xll.qlIndexFixing(Index3M,H743,TRUE,_xll.ohTrigger(RecalcTrigger,Trigger3M)),NA())</f>
        <v>1.0586975413245403E-2</v>
      </c>
      <c r="L743" s="44">
        <f>IFERROR(_xll.qlIndexFixing(Index6M,$H743,TRUE,_xll.ohTrigger(RecalcTrigger,Trigger6M)),NA())</f>
        <v>1.1661771580042363E-2</v>
      </c>
      <c r="M743" s="146">
        <f>IFERROR(_xll.qlIndexFixing(Index1Y,$H743,TRUE,_xll.ohTrigger(RecalcTrigger,Trigger1Y)),NA())</f>
        <v>1.3218837198953004E-2</v>
      </c>
      <c r="N743" s="145">
        <f>IFERROR(_xll.qlIndexFixing(ONIndex1M,I743,TRUE,_xll.ohTrigger(RecalcTrigger,Trigger1M)),NA())</f>
        <v>9.2910019946679245E-3</v>
      </c>
      <c r="O743" s="44">
        <f>IFERROR(_xll.qlIndexFixing(ONIndex3M,I743,TRUE,_xll.ohTrigger(RecalcTrigger,Trigger3M)),NA())</f>
        <v>1.0298859000175131E-2</v>
      </c>
      <c r="P743" s="44">
        <f>IFERROR(_xll.qlIndexFixing(ONIndex6M,I743,TRUE,_xll.ohTrigger(RecalcTrigger,Trigger6M)),NA())</f>
        <v>1.1195518642823643E-2</v>
      </c>
      <c r="Q743" s="146">
        <f>IFERROR(_xll.qlIndexFixing(ONIndex1Y,I743,TRUE,_xll.ohTrigger(RecalcTrigger,Trigger1Y)),NA())</f>
        <v>1.2417695546766971E-2</v>
      </c>
    </row>
    <row r="744" spans="2:17" x14ac:dyDescent="0.2">
      <c r="B744" s="39" t="s">
        <v>42</v>
      </c>
      <c r="D744" s="42">
        <f>_xll.qlCalendarAdvance(Calendar,$D743,B744,"f",FALSE)</f>
        <v>44867</v>
      </c>
      <c r="E744" s="140">
        <f>_xll.qlInterestRateIndexValueDate(IndexON,D744)</f>
        <v>44867</v>
      </c>
      <c r="F744" s="156">
        <f>IFERROR(_xll.qlIndexFixing(IndexON,D744,TRUE,_xll.ohTrigger(RecalcTrigger,TriggerON)),NA())</f>
        <v>8.2443107261731541E-3</v>
      </c>
      <c r="H744" s="42">
        <f>_xll.qlCalendarAdvance(Calendar,$H743,B744,"f",FALSE)</f>
        <v>44867</v>
      </c>
      <c r="I744" s="140">
        <f>_xll.qlInterestRateIndexValueDate(Index1M,$H744)</f>
        <v>44867</v>
      </c>
      <c r="J744" s="145">
        <f>IFERROR(_xll.qlIndexFixing(Index1M,$H744,TRUE,_xll.ohTrigger(RecalcTrigger,Trigger1M)),NA())</f>
        <v>9.421851925686231E-3</v>
      </c>
      <c r="K744" s="44">
        <f>IFERROR(_xll.qlIndexFixing(Index3M,H744,TRUE,_xll.ohTrigger(RecalcTrigger,Trigger3M)),NA())</f>
        <v>1.0628943837014886E-2</v>
      </c>
      <c r="L744" s="44">
        <f>IFERROR(_xll.qlIndexFixing(Index6M,$H744,TRUE,_xll.ohTrigger(RecalcTrigger,Trigger6M)),NA())</f>
        <v>1.1691771433552909E-2</v>
      </c>
      <c r="M744" s="146">
        <f>IFERROR(_xll.qlIndexFixing(Index1Y,$H744,TRUE,_xll.ohTrigger(RecalcTrigger,Trigger1Y)),NA())</f>
        <v>1.3244258798107866E-2</v>
      </c>
      <c r="N744" s="145">
        <f>IFERROR(_xll.qlIndexFixing(ONIndex1M,I744,TRUE,_xll.ohTrigger(RecalcTrigger,Trigger1M)),NA())</f>
        <v>9.3326167024421203E-3</v>
      </c>
      <c r="O744" s="44">
        <f>IFERROR(_xll.qlIndexFixing(ONIndex3M,I744,TRUE,_xll.ohTrigger(RecalcTrigger,Trigger3M)),NA())</f>
        <v>1.0341508971014601E-2</v>
      </c>
      <c r="P744" s="44">
        <f>IFERROR(_xll.qlIndexFixing(ONIndex6M,I744,TRUE,_xll.ohTrigger(RecalcTrigger,Trigger6M)),NA())</f>
        <v>1.1231092995847014E-2</v>
      </c>
      <c r="Q744" s="146">
        <f>IFERROR(_xll.qlIndexFixing(ONIndex1Y,I744,TRUE,_xll.ohTrigger(RecalcTrigger,Trigger1Y)),NA())</f>
        <v>1.245071908788864E-2</v>
      </c>
    </row>
    <row r="745" spans="2:17" x14ac:dyDescent="0.2">
      <c r="B745" s="39" t="s">
        <v>42</v>
      </c>
      <c r="D745" s="42">
        <f>_xll.qlCalendarAdvance(Calendar,$D744,B745,"f",FALSE)</f>
        <v>44874</v>
      </c>
      <c r="E745" s="140">
        <f>_xll.qlInterestRateIndexValueDate(IndexON,D745)</f>
        <v>44874</v>
      </c>
      <c r="F745" s="156">
        <f>IFERROR(_xll.qlIndexFixing(IndexON,D745,TRUE,_xll.ohTrigger(RecalcTrigger,TriggerON)),NA())</f>
        <v>8.2914650163723458E-3</v>
      </c>
      <c r="H745" s="42">
        <f>_xll.qlCalendarAdvance(Calendar,$H744,B745,"f",FALSE)</f>
        <v>44874</v>
      </c>
      <c r="I745" s="140">
        <f>_xll.qlInterestRateIndexValueDate(Index1M,$H745)</f>
        <v>44874</v>
      </c>
      <c r="J745" s="145">
        <f>IFERROR(_xll.qlIndexFixing(Index1M,$H745,TRUE,_xll.ohTrigger(RecalcTrigger,Trigger1M)),NA())</f>
        <v>9.4631150296348165E-3</v>
      </c>
      <c r="K745" s="44">
        <f>IFERROR(_xll.qlIndexFixing(Index3M,H745,TRUE,_xll.ohTrigger(RecalcTrigger,Trigger3M)),NA())</f>
        <v>1.0670790490109399E-2</v>
      </c>
      <c r="L745" s="44">
        <f>IFERROR(_xll.qlIndexFixing(Index6M,$H745,TRUE,_xll.ohTrigger(RecalcTrigger,Trigger6M)),NA())</f>
        <v>1.1723941963424869E-2</v>
      </c>
      <c r="M745" s="146">
        <f>IFERROR(_xll.qlIndexFixing(Index1Y,$H745,TRUE,_xll.ohTrigger(RecalcTrigger,Trigger1Y)),NA())</f>
        <v>1.3269445957563075E-2</v>
      </c>
      <c r="N745" s="145">
        <f>IFERROR(_xll.qlIndexFixing(ONIndex1M,I745,TRUE,_xll.ohTrigger(RecalcTrigger,Trigger1M)),NA())</f>
        <v>9.3741068633168556E-3</v>
      </c>
      <c r="O745" s="44">
        <f>IFERROR(_xll.qlIndexFixing(ONIndex3M,I745,TRUE,_xll.ohTrigger(RecalcTrigger,Trigger3M)),NA())</f>
        <v>1.0384037057730167E-2</v>
      </c>
      <c r="P745" s="44">
        <f>IFERROR(_xll.qlIndexFixing(ONIndex6M,I745,TRUE,_xll.ohTrigger(RecalcTrigger,Trigger6M)),NA())</f>
        <v>1.1266408385579574E-2</v>
      </c>
      <c r="Q745" s="146">
        <f>IFERROR(_xll.qlIndexFixing(ONIndex1Y,I745,TRUE,_xll.ohTrigger(RecalcTrigger,Trigger1Y)),NA())</f>
        <v>1.2483404542099619E-2</v>
      </c>
    </row>
    <row r="746" spans="2:17" x14ac:dyDescent="0.2">
      <c r="B746" s="39" t="s">
        <v>42</v>
      </c>
      <c r="D746" s="42">
        <f>_xll.qlCalendarAdvance(Calendar,$D745,B746,"f",FALSE)</f>
        <v>44881</v>
      </c>
      <c r="E746" s="140">
        <f>_xll.qlInterestRateIndexValueDate(IndexON,D746)</f>
        <v>44881</v>
      </c>
      <c r="F746" s="156">
        <f>IFERROR(_xll.qlIndexFixing(IndexON,D746,TRUE,_xll.ohTrigger(RecalcTrigger,TriggerON)),NA())</f>
        <v>8.338396466823772E-3</v>
      </c>
      <c r="H746" s="42">
        <f>_xll.qlCalendarAdvance(Calendar,$H745,B746,"f",FALSE)</f>
        <v>44881</v>
      </c>
      <c r="I746" s="140">
        <f>_xll.qlInterestRateIndexValueDate(Index1M,$H746)</f>
        <v>44881</v>
      </c>
      <c r="J746" s="145">
        <f>IFERROR(_xll.qlIndexFixing(Index1M,$H746,TRUE,_xll.ohTrigger(RecalcTrigger,Trigger1M)),NA())</f>
        <v>9.5042536277771088E-3</v>
      </c>
      <c r="K746" s="44">
        <f>IFERROR(_xll.qlIndexFixing(Index3M,H746,TRUE,_xll.ohTrigger(RecalcTrigger,Trigger3M)),NA())</f>
        <v>1.0712515368674841E-2</v>
      </c>
      <c r="L746" s="44">
        <f>IFERROR(_xll.qlIndexFixing(Index6M,$H746,TRUE,_xll.ohTrigger(RecalcTrigger,Trigger6M)),NA())</f>
        <v>1.1755852535170086E-2</v>
      </c>
      <c r="M746" s="146">
        <f>IFERROR(_xll.qlIndexFixing(Index1Y,$H746,TRUE,_xll.ohTrigger(RecalcTrigger,Trigger1Y)),NA())</f>
        <v>1.3294404930023207E-2</v>
      </c>
      <c r="N746" s="145">
        <f>IFERROR(_xll.qlIndexFixing(ONIndex1M,I746,TRUE,_xll.ohTrigger(RecalcTrigger,Trigger1M)),NA())</f>
        <v>9.4154724773731768E-3</v>
      </c>
      <c r="O746" s="44">
        <f>IFERROR(_xll.qlIndexFixing(ONIndex3M,I746,TRUE,_xll.ohTrigger(RecalcTrigger,Trigger3M)),NA())</f>
        <v>1.0426443260240781E-2</v>
      </c>
      <c r="P746" s="44">
        <f>IFERROR(_xll.qlIndexFixing(ONIndex6M,I746,TRUE,_xll.ohTrigger(RecalcTrigger,Trigger6M)),NA())</f>
        <v>1.1301464812021322E-2</v>
      </c>
      <c r="Q746" s="146">
        <f>IFERROR(_xll.qlIndexFixing(ONIndex1Y,I746,TRUE,_xll.ohTrigger(RecalcTrigger,Trigger1Y)),NA())</f>
        <v>1.2515751909480954E-2</v>
      </c>
    </row>
    <row r="747" spans="2:17" x14ac:dyDescent="0.2">
      <c r="B747" s="39" t="s">
        <v>42</v>
      </c>
      <c r="D747" s="42">
        <f>_xll.qlCalendarAdvance(Calendar,$D746,B747,"f",FALSE)</f>
        <v>44888</v>
      </c>
      <c r="E747" s="140">
        <f>_xll.qlInterestRateIndexValueDate(IndexON,D747)</f>
        <v>44888</v>
      </c>
      <c r="F747" s="156">
        <f>IFERROR(_xll.qlIndexFixing(IndexON,D747,TRUE,_xll.ohTrigger(RecalcTrigger,TriggerON)),NA())</f>
        <v>8.385105077608479E-3</v>
      </c>
      <c r="H747" s="42">
        <f>_xll.qlCalendarAdvance(Calendar,$H746,B747,"f",FALSE)</f>
        <v>44888</v>
      </c>
      <c r="I747" s="140">
        <f>_xll.qlInterestRateIndexValueDate(Index1M,$H747)</f>
        <v>44888</v>
      </c>
      <c r="J747" s="145">
        <f>IFERROR(_xll.qlIndexFixing(Index1M,$H747,TRUE,_xll.ohTrigger(RecalcTrigger,Trigger1M)),NA())</f>
        <v>9.5452677188541859E-3</v>
      </c>
      <c r="K747" s="44">
        <f>IFERROR(_xll.qlIndexFixing(Index3M,H747,TRUE,_xll.ohTrigger(RecalcTrigger,Trigger3M)),NA())</f>
        <v>1.0754118468872965E-2</v>
      </c>
      <c r="L747" s="44">
        <f>IFERROR(_xll.qlIndexFixing(Index6M,$H747,TRUE,_xll.ohTrigger(RecalcTrigger,Trigger6M)),NA())</f>
        <v>1.1787503136503107E-2</v>
      </c>
      <c r="M747" s="146">
        <f>IFERROR(_xll.qlIndexFixing(Index1Y,$H747,TRUE,_xll.ohTrigger(RecalcTrigger,Trigger1Y)),NA())</f>
        <v>1.3319141968967996E-2</v>
      </c>
      <c r="N747" s="145">
        <f>IFERROR(_xll.qlIndexFixing(ONIndex1M,I747,TRUE,_xll.ohTrigger(RecalcTrigger,Trigger1M)),NA())</f>
        <v>9.4567135445300377E-3</v>
      </c>
      <c r="O747" s="44">
        <f>IFERROR(_xll.qlIndexFixing(ONIndex3M,I747,TRUE,_xll.ohTrigger(RecalcTrigger,Trigger3M)),NA())</f>
        <v>1.0468727578546444E-2</v>
      </c>
      <c r="P747" s="44">
        <f>IFERROR(_xll.qlIndexFixing(ONIndex6M,I747,TRUE,_xll.ohTrigger(RecalcTrigger,Trigger6M)),NA())</f>
        <v>1.1336262274929121E-2</v>
      </c>
      <c r="Q747" s="146">
        <f>IFERROR(_xll.qlIndexFixing(ONIndex1Y,I747,TRUE,_xll.ohTrigger(RecalcTrigger,Trigger1Y)),NA())</f>
        <v>1.2547761189951601E-2</v>
      </c>
    </row>
    <row r="748" spans="2:17" x14ac:dyDescent="0.2">
      <c r="B748" s="39" t="s">
        <v>42</v>
      </c>
      <c r="D748" s="42">
        <f>_xll.qlCalendarAdvance(Calendar,$D747,B748,"f",FALSE)</f>
        <v>44895</v>
      </c>
      <c r="E748" s="140">
        <f>_xll.qlInterestRateIndexValueDate(IndexON,D748)</f>
        <v>44895</v>
      </c>
      <c r="F748" s="156">
        <f>IFERROR(_xll.qlIndexFixing(IndexON,D748,TRUE,_xll.ohTrigger(RecalcTrigger,TriggerON)),NA())</f>
        <v>8.431590848483328E-3</v>
      </c>
      <c r="H748" s="42">
        <f>_xll.qlCalendarAdvance(Calendar,$H747,B748,"f",FALSE)</f>
        <v>44895</v>
      </c>
      <c r="I748" s="140">
        <f>_xll.qlInterestRateIndexValueDate(Index1M,$H748)</f>
        <v>44895</v>
      </c>
      <c r="J748" s="145">
        <f>IFERROR(_xll.qlIndexFixing(Index1M,$H748,TRUE,_xll.ohTrigger(RecalcTrigger,Trigger1M)),NA())</f>
        <v>9.5861573016017276E-3</v>
      </c>
      <c r="K748" s="44">
        <f>IFERROR(_xll.qlIndexFixing(Index3M,H748,TRUE,_xll.ohTrigger(RecalcTrigger,Trigger3M)),NA())</f>
        <v>1.0789400511090935E-2</v>
      </c>
      <c r="L748" s="44">
        <f>IFERROR(_xll.qlIndexFixing(Index6M,$H748,TRUE,_xll.ohTrigger(RecalcTrigger,Trigger6M)),NA())</f>
        <v>1.1821236641224591E-2</v>
      </c>
      <c r="M748" s="146">
        <f>IFERROR(_xll.qlIndexFixing(Index1Y,$H748,TRUE,_xll.ohTrigger(RecalcTrigger,Trigger1Y)),NA())</f>
        <v>1.3343663328638344E-2</v>
      </c>
      <c r="N748" s="145">
        <f>IFERROR(_xll.qlIndexFixing(ONIndex1M,I748,TRUE,_xll.ohTrigger(RecalcTrigger,Trigger1M)),NA())</f>
        <v>9.4978300647874381E-3</v>
      </c>
      <c r="O748" s="44">
        <f>IFERROR(_xll.qlIndexFixing(ONIndex3M,I748,TRUE,_xll.ohTrigger(RecalcTrigger,Trigger3M)),NA())</f>
        <v>1.0510890012647156E-2</v>
      </c>
      <c r="P748" s="44">
        <f>IFERROR(_xll.qlIndexFixing(ONIndex6M,I748,TRUE,_xll.ohTrigger(RecalcTrigger,Trigger6M)),NA())</f>
        <v>1.1370800774465062E-2</v>
      </c>
      <c r="Q748" s="146">
        <f>IFERROR(_xll.qlIndexFixing(ONIndex1Y,I748,TRUE,_xll.ohTrigger(RecalcTrigger,Trigger1Y)),NA())</f>
        <v>1.2579432383268419E-2</v>
      </c>
    </row>
    <row r="749" spans="2:17" x14ac:dyDescent="0.2">
      <c r="B749" s="39" t="s">
        <v>42</v>
      </c>
      <c r="D749" s="42">
        <f>_xll.qlCalendarAdvance(Calendar,$D748,B749,"f",FALSE)</f>
        <v>44902</v>
      </c>
      <c r="E749" s="140">
        <f>_xll.qlInterestRateIndexValueDate(IndexON,D749)</f>
        <v>44902</v>
      </c>
      <c r="F749" s="156">
        <f>IFERROR(_xll.qlIndexFixing(IndexON,D749,TRUE,_xll.ohTrigger(RecalcTrigger,TriggerON)),NA())</f>
        <v>8.4778537794483189E-3</v>
      </c>
      <c r="H749" s="42">
        <f>_xll.qlCalendarAdvance(Calendar,$H748,B749,"f",FALSE)</f>
        <v>44902</v>
      </c>
      <c r="I749" s="140">
        <f>_xll.qlInterestRateIndexValueDate(Index1M,$H749)</f>
        <v>44902</v>
      </c>
      <c r="J749" s="145">
        <f>IFERROR(_xll.qlIndexFixing(Index1M,$H749,TRUE,_xll.ohTrigger(RecalcTrigger,Trigger1M)),NA())</f>
        <v>9.6360029809726445E-3</v>
      </c>
      <c r="K749" s="44">
        <f>IFERROR(_xll.qlIndexFixing(Index3M,H749,TRUE,_xll.ohTrigger(RecalcTrigger,Trigger3M)),NA())</f>
        <v>1.083077499414082E-2</v>
      </c>
      <c r="L749" s="44">
        <f>IFERROR(_xll.qlIndexFixing(Index6M,$H749,TRUE,_xll.ohTrigger(RecalcTrigger,Trigger6M)),NA())</f>
        <v>1.1852349698535292E-2</v>
      </c>
      <c r="M749" s="146">
        <f>IFERROR(_xll.qlIndexFixing(Index1Y,$H749,TRUE,_xll.ohTrigger(RecalcTrigger,Trigger1Y)),NA())</f>
        <v>1.3367975264022336E-2</v>
      </c>
      <c r="N749" s="145">
        <f>IFERROR(_xll.qlIndexFixing(ONIndex1M,I749,TRUE,_xll.ohTrigger(RecalcTrigger,Trigger1M)),NA())</f>
        <v>9.5388220380643318E-3</v>
      </c>
      <c r="O749" s="44">
        <f>IFERROR(_xll.qlIndexFixing(ONIndex3M,I749,TRUE,_xll.ohTrigger(RecalcTrigger,Trigger3M)),NA())</f>
        <v>1.0552930562542917E-2</v>
      </c>
      <c r="P749" s="44">
        <f>IFERROR(_xll.qlIndexFixing(ONIndex6M,I749,TRUE,_xll.ohTrigger(RecalcTrigger,Trigger6M)),NA())</f>
        <v>1.1405080310386007E-2</v>
      </c>
      <c r="Q749" s="146">
        <f>IFERROR(_xll.qlIndexFixing(ONIndex1Y,I749,TRUE,_xll.ohTrigger(RecalcTrigger,Trigger1Y)),NA())</f>
        <v>1.2610765489512454E-2</v>
      </c>
    </row>
    <row r="750" spans="2:17" x14ac:dyDescent="0.2">
      <c r="B750" s="39" t="s">
        <v>42</v>
      </c>
      <c r="D750" s="42">
        <f>_xll.qlCalendarAdvance(Calendar,$D749,B750,"f",FALSE)</f>
        <v>44909</v>
      </c>
      <c r="E750" s="140">
        <f>_xll.qlInterestRateIndexValueDate(IndexON,D750)</f>
        <v>44909</v>
      </c>
      <c r="F750" s="156">
        <f>IFERROR(_xll.qlIndexFixing(IndexON,D750,TRUE,_xll.ohTrigger(RecalcTrigger,TriggerON)),NA())</f>
        <v>8.5238938704224054E-3</v>
      </c>
      <c r="H750" s="42">
        <f>_xll.qlCalendarAdvance(Calendar,$H749,B750,"f",FALSE)</f>
        <v>44909</v>
      </c>
      <c r="I750" s="140">
        <f>_xll.qlInterestRateIndexValueDate(Index1M,$H750)</f>
        <v>44909</v>
      </c>
      <c r="J750" s="145">
        <f>IFERROR(_xll.qlIndexFixing(Index1M,$H750,TRUE,_xll.ohTrigger(RecalcTrigger,Trigger1M)),NA())</f>
        <v>9.6766200843050251E-3</v>
      </c>
      <c r="K750" s="44">
        <f>IFERROR(_xll.qlIndexFixing(Index3M,H750,TRUE,_xll.ohTrigger(RecalcTrigger,Trigger3M)),NA())</f>
        <v>1.0872027685798154E-2</v>
      </c>
      <c r="L750" s="44">
        <f>IFERROR(_xll.qlIndexFixing(Index6M,$H750,TRUE,_xll.ohTrigger(RecalcTrigger,Trigger6M)),NA())</f>
        <v>1.1883202742532035E-2</v>
      </c>
      <c r="M750" s="146">
        <f>IFERROR(_xll.qlIndexFixing(Index1Y,$H750,TRUE,_xll.ohTrigger(RecalcTrigger,Trigger1Y)),NA())</f>
        <v>1.3392084030841689E-2</v>
      </c>
      <c r="N750" s="145">
        <f>IFERROR(_xll.qlIndexFixing(ONIndex1M,I750,TRUE,_xll.ohTrigger(RecalcTrigger,Trigger1M)),NA())</f>
        <v>9.5796894643607189E-3</v>
      </c>
      <c r="O750" s="44">
        <f>IFERROR(_xll.qlIndexFixing(ONIndex3M,I750,TRUE,_xll.ohTrigger(RecalcTrigger,Trigger3M)),NA())</f>
        <v>1.0594849227990588E-2</v>
      </c>
      <c r="P750" s="44">
        <f>IFERROR(_xll.qlIndexFixing(ONIndex6M,I750,TRUE,_xll.ohTrigger(RecalcTrigger,Trigger6M)),NA())</f>
        <v>1.1439100882691955E-2</v>
      </c>
      <c r="Q750" s="146">
        <f>IFERROR(_xll.qlIndexFixing(ONIndex1Y,I750,TRUE,_xll.ohTrigger(RecalcTrigger,Trigger1Y)),NA())</f>
        <v>1.2641760508440569E-2</v>
      </c>
    </row>
    <row r="751" spans="2:17" x14ac:dyDescent="0.2">
      <c r="B751" s="39" t="s">
        <v>42</v>
      </c>
      <c r="D751" s="42">
        <f>_xll.qlCalendarAdvance(Calendar,$D750,B751,"f",FALSE)</f>
        <v>44916</v>
      </c>
      <c r="E751" s="140">
        <f>_xll.qlInterestRateIndexValueDate(IndexON,D751)</f>
        <v>44916</v>
      </c>
      <c r="F751" s="156">
        <f>IFERROR(_xll.qlIndexFixing(IndexON,D751,TRUE,_xll.ohTrigger(RecalcTrigger,TriggerON)),NA())</f>
        <v>8.5697111213245414E-3</v>
      </c>
      <c r="H751" s="42">
        <f>_xll.qlCalendarAdvance(Calendar,$H750,B751,"f",FALSE)</f>
        <v>44916</v>
      </c>
      <c r="I751" s="140">
        <f>_xll.qlInterestRateIndexValueDate(Index1M,$H751)</f>
        <v>44916</v>
      </c>
      <c r="J751" s="145">
        <f>IFERROR(_xll.qlIndexFixing(Index1M,$H751,TRUE,_xll.ohTrigger(RecalcTrigger,Trigger1M)),NA())</f>
        <v>9.7171126788960071E-3</v>
      </c>
      <c r="K751" s="44">
        <f>IFERROR(_xll.qlIndexFixing(Index3M,H751,TRUE,_xll.ohTrigger(RecalcTrigger,Trigger3M)),NA())</f>
        <v>1.0913158582348315E-2</v>
      </c>
      <c r="L751" s="44">
        <f>IFERROR(_xll.qlIndexFixing(Index6M,$H751,TRUE,_xll.ohTrigger(RecalcTrigger,Trigger6M)),NA())</f>
        <v>1.1913795761268955E-2</v>
      </c>
      <c r="M751" s="146">
        <f>IFERROR(_xll.qlIndexFixing(Index1Y,$H751,TRUE,_xll.ohTrigger(RecalcTrigger,Trigger1Y)),NA())</f>
        <v>1.3415995885540655E-2</v>
      </c>
      <c r="N751" s="145">
        <f>IFERROR(_xll.qlIndexFixing(ONIndex1M,I751,TRUE,_xll.ohTrigger(RecalcTrigger,Trigger1M)),NA())</f>
        <v>9.620432343595553E-3</v>
      </c>
      <c r="O751" s="44">
        <f>IFERROR(_xll.qlIndexFixing(ONIndex3M,I751,TRUE,_xll.ohTrigger(RecalcTrigger,Trigger3M)),NA())</f>
        <v>1.0636646009233308E-2</v>
      </c>
      <c r="P751" s="44">
        <f>IFERROR(_xll.qlIndexFixing(ONIndex6M,I751,TRUE,_xll.ohTrigger(RecalcTrigger,Trigger6M)),NA())</f>
        <v>1.1472862491220814E-2</v>
      </c>
      <c r="Q751" s="146">
        <f>IFERROR(_xll.qlIndexFixing(ONIndex1Y,I751,TRUE,_xll.ohTrigger(RecalcTrigger,Trigger1Y)),NA())</f>
        <v>1.267241744013381E-2</v>
      </c>
    </row>
    <row r="752" spans="2:17" x14ac:dyDescent="0.2">
      <c r="B752" s="39" t="s">
        <v>42</v>
      </c>
      <c r="D752" s="42">
        <f>_xll.qlCalendarAdvance(Calendar,$D751,B752,"f",FALSE)</f>
        <v>44923</v>
      </c>
      <c r="E752" s="140">
        <f>_xll.qlInterestRateIndexValueDate(IndexON,D752)</f>
        <v>44923</v>
      </c>
      <c r="F752" s="156">
        <f>IFERROR(_xll.qlIndexFixing(IndexON,D752,TRUE,_xll.ohTrigger(RecalcTrigger,TriggerON)),NA())</f>
        <v>8.6153055320736804E-3</v>
      </c>
      <c r="H752" s="42">
        <f>_xll.qlCalendarAdvance(Calendar,$H751,B752,"f",FALSE)</f>
        <v>44923</v>
      </c>
      <c r="I752" s="140">
        <f>_xll.qlInterestRateIndexValueDate(Index1M,$H752)</f>
        <v>44923</v>
      </c>
      <c r="J752" s="145">
        <f>IFERROR(_xll.qlIndexFixing(Index1M,$H752,TRUE,_xll.ohTrigger(RecalcTrigger,Trigger1M)),NA())</f>
        <v>9.7574807633800838E-3</v>
      </c>
      <c r="K752" s="44">
        <f>IFERROR(_xll.qlIndexFixing(Index3M,H752,TRUE,_xll.ohTrigger(RecalcTrigger,Trigger3M)),NA())</f>
        <v>1.0954167680086589E-2</v>
      </c>
      <c r="L752" s="44">
        <f>IFERROR(_xll.qlIndexFixing(Index6M,$H752,TRUE,_xll.ohTrigger(RecalcTrigger,Trigger6M)),NA())</f>
        <v>1.1944128742903055E-2</v>
      </c>
      <c r="M752" s="146">
        <f>IFERROR(_xll.qlIndexFixing(Index1Y,$H752,TRUE,_xll.ohTrigger(RecalcTrigger,Trigger1Y)),NA())</f>
        <v>1.3439717085272251E-2</v>
      </c>
      <c r="N752" s="145">
        <f>IFERROR(_xll.qlIndexFixing(ONIndex1M,I752,TRUE,_xll.ohTrigger(RecalcTrigger,Trigger1M)),NA())</f>
        <v>9.6610506756067416E-3</v>
      </c>
      <c r="O752" s="44">
        <f>IFERROR(_xll.qlIndexFixing(ONIndex3M,I752,TRUE,_xll.ohTrigger(RecalcTrigger,Trigger3M)),NA())</f>
        <v>1.0678320905946892E-2</v>
      </c>
      <c r="P752" s="44">
        <f>IFERROR(_xll.qlIndexFixing(ONIndex6M,I752,TRUE,_xll.ohTrigger(RecalcTrigger,Trigger6M)),NA())</f>
        <v>1.1506365136053631E-2</v>
      </c>
      <c r="Q752" s="146">
        <f>IFERROR(_xll.qlIndexFixing(ONIndex1Y,I752,TRUE,_xll.ohTrigger(RecalcTrigger,Trigger1Y)),NA())</f>
        <v>1.2702736284349037E-2</v>
      </c>
    </row>
    <row r="753" spans="2:17" x14ac:dyDescent="0.2">
      <c r="B753" s="39" t="s">
        <v>42</v>
      </c>
      <c r="D753" s="42">
        <f>_xll.qlCalendarAdvance(Calendar,$D752,B753,"f",FALSE)</f>
        <v>44930</v>
      </c>
      <c r="E753" s="140">
        <f>_xll.qlInterestRateIndexValueDate(IndexON,D753)</f>
        <v>44930</v>
      </c>
      <c r="F753" s="156">
        <f>IFERROR(_xll.qlIndexFixing(IndexON,D753,TRUE,_xll.ohTrigger(RecalcTrigger,TriggerON)),NA())</f>
        <v>8.6606771025887763E-3</v>
      </c>
      <c r="H753" s="42">
        <f>_xll.qlCalendarAdvance(Calendar,$H752,B753,"f",FALSE)</f>
        <v>44930</v>
      </c>
      <c r="I753" s="140">
        <f>_xll.qlInterestRateIndexValueDate(Index1M,$H753)</f>
        <v>44930</v>
      </c>
      <c r="J753" s="145">
        <f>IFERROR(_xll.qlIndexFixing(Index1M,$H753,TRUE,_xll.ohTrigger(RecalcTrigger,Trigger1M)),NA())</f>
        <v>9.7977243363917502E-3</v>
      </c>
      <c r="K753" s="44">
        <f>IFERROR(_xll.qlIndexFixing(Index3M,H753,TRUE,_xll.ohTrigger(RecalcTrigger,Trigger3M)),NA())</f>
        <v>1.0995054975320866E-2</v>
      </c>
      <c r="L753" s="44">
        <f>IFERROR(_xll.qlIndexFixing(Index6M,$H753,TRUE,_xll.ohTrigger(RecalcTrigger,Trigger6M)),NA())</f>
        <v>1.1971946690452439E-2</v>
      </c>
      <c r="M753" s="146">
        <f>IFERROR(_xll.qlIndexFixing(Index1Y,$H753,TRUE,_xll.ohTrigger(RecalcTrigger,Trigger1Y)),NA())</f>
        <v>1.3463253887885829E-2</v>
      </c>
      <c r="N753" s="145">
        <f>IFERROR(_xll.qlIndexFixing(ONIndex1M,I753,TRUE,_xll.ohTrigger(RecalcTrigger,Trigger1M)),NA())</f>
        <v>9.7015444606374235E-3</v>
      </c>
      <c r="O753" s="44">
        <f>IFERROR(_xll.qlIndexFixing(ONIndex3M,I753,TRUE,_xll.ohTrigger(RecalcTrigger,Trigger3M)),NA())</f>
        <v>1.0719873918293432E-2</v>
      </c>
      <c r="P753" s="44">
        <f>IFERROR(_xll.qlIndexFixing(ONIndex6M,I753,TRUE,_xll.ohTrigger(RecalcTrigger,Trigger6M)),NA())</f>
        <v>1.1539608817028313E-2</v>
      </c>
      <c r="Q753" s="146">
        <f>IFERROR(_xll.qlIndexFixing(ONIndex1Y,I753,TRUE,_xll.ohTrigger(RecalcTrigger,Trigger1Y)),NA())</f>
        <v>1.273271704108625E-2</v>
      </c>
    </row>
    <row r="754" spans="2:17" x14ac:dyDescent="0.2">
      <c r="B754" s="39" t="s">
        <v>42</v>
      </c>
      <c r="D754" s="42">
        <f>_xll.qlCalendarAdvance(Calendar,$D753,B754,"f",FALSE)</f>
        <v>44937</v>
      </c>
      <c r="E754" s="140">
        <f>_xll.qlInterestRateIndexValueDate(IndexON,D754)</f>
        <v>44937</v>
      </c>
      <c r="F754" s="156">
        <f>IFERROR(_xll.qlIndexFixing(IndexON,D754,TRUE,_xll.ohTrigger(RecalcTrigger,TriggerON)),NA())</f>
        <v>8.7058258326266902E-3</v>
      </c>
      <c r="H754" s="42">
        <f>_xll.qlCalendarAdvance(Calendar,$H753,B754,"f",FALSE)</f>
        <v>44937</v>
      </c>
      <c r="I754" s="140">
        <f>_xll.qlInterestRateIndexValueDate(Index1M,$H754)</f>
        <v>44937</v>
      </c>
      <c r="J754" s="145">
        <f>IFERROR(_xll.qlIndexFixing(Index1M,$H754,TRUE,_xll.ohTrigger(RecalcTrigger,Trigger1M)),NA())</f>
        <v>9.8378433965728637E-3</v>
      </c>
      <c r="K754" s="44">
        <f>IFERROR(_xll.qlIndexFixing(Index3M,H754,TRUE,_xll.ohTrigger(RecalcTrigger,Trigger3M)),NA())</f>
        <v>1.1035820464368044E-2</v>
      </c>
      <c r="L754" s="44">
        <f>IFERROR(_xll.qlIndexFixing(Index6M,$H754,TRUE,_xll.ohTrigger(RecalcTrigger,Trigger6M)),NA())</f>
        <v>1.2001777800805994E-2</v>
      </c>
      <c r="M754" s="146">
        <f>IFERROR(_xll.qlIndexFixing(Index1Y,$H754,TRUE,_xll.ohTrigger(RecalcTrigger,Trigger1Y)),NA())</f>
        <v>1.3486612551917521E-2</v>
      </c>
      <c r="N754" s="145">
        <f>IFERROR(_xll.qlIndexFixing(ONIndex1M,I754,TRUE,_xll.ohTrigger(RecalcTrigger,Trigger1M)),NA())</f>
        <v>9.7419136984444599E-3</v>
      </c>
      <c r="O754" s="44">
        <f>IFERROR(_xll.qlIndexFixing(ONIndex3M,I754,TRUE,_xll.ohTrigger(RecalcTrigger,Trigger3M)),NA())</f>
        <v>1.0761305046110836E-2</v>
      </c>
      <c r="P754" s="44">
        <f>IFERROR(_xll.qlIndexFixing(ONIndex6M,I754,TRUE,_xll.ohTrigger(RecalcTrigger,Trigger6M)),NA())</f>
        <v>1.1572593534063813E-2</v>
      </c>
      <c r="Q754" s="146">
        <f>IFERROR(_xll.qlIndexFixing(ONIndex1Y,I754,TRUE,_xll.ohTrigger(RecalcTrigger,Trigger1Y)),NA())</f>
        <v>1.2762359710264404E-2</v>
      </c>
    </row>
    <row r="755" spans="2:17" x14ac:dyDescent="0.2">
      <c r="B755" s="39" t="s">
        <v>42</v>
      </c>
      <c r="D755" s="42">
        <f>_xll.qlCalendarAdvance(Calendar,$D754,B755,"f",FALSE)</f>
        <v>44944</v>
      </c>
      <c r="E755" s="140">
        <f>_xll.qlInterestRateIndexValueDate(IndexON,D755)</f>
        <v>44944</v>
      </c>
      <c r="F755" s="156">
        <f>IFERROR(_xll.qlIndexFixing(IndexON,D755,TRUE,_xll.ohTrigger(RecalcTrigger,TriggerON)),NA())</f>
        <v>8.7507517223495146E-3</v>
      </c>
      <c r="H755" s="42">
        <f>_xll.qlCalendarAdvance(Calendar,$H754,B755,"f",FALSE)</f>
        <v>44944</v>
      </c>
      <c r="I755" s="140">
        <f>_xll.qlInterestRateIndexValueDate(Index1M,$H755)</f>
        <v>44944</v>
      </c>
      <c r="J755" s="145">
        <f>IFERROR(_xll.qlIndexFixing(Index1M,$H755,TRUE,_xll.ohTrigger(RecalcTrigger,Trigger1M)),NA())</f>
        <v>9.8778379425702011E-3</v>
      </c>
      <c r="K755" s="44">
        <f>IFERROR(_xll.qlIndexFixing(Index3M,H755,TRUE,_xll.ohTrigger(RecalcTrigger,Trigger3M)),NA())</f>
        <v>1.1076464143555825E-2</v>
      </c>
      <c r="L755" s="44">
        <f>IFERROR(_xll.qlIndexFixing(Index6M,$H755,TRUE,_xll.ohTrigger(RecalcTrigger,Trigger6M)),NA())</f>
        <v>1.2031354055382908E-2</v>
      </c>
      <c r="M755" s="146">
        <f>IFERROR(_xll.qlIndexFixing(Index1Y,$H755,TRUE,_xll.ohTrigger(RecalcTrigger,Trigger1Y)),NA())</f>
        <v>1.3509799336576922E-2</v>
      </c>
      <c r="N755" s="145">
        <f>IFERROR(_xll.qlIndexFixing(ONIndex1M,I755,TRUE,_xll.ohTrigger(RecalcTrigger,Trigger1M)),NA())</f>
        <v>9.7821583890278507E-3</v>
      </c>
      <c r="O755" s="44">
        <f>IFERROR(_xll.qlIndexFixing(ONIndex3M,I755,TRUE,_xll.ohTrigger(RecalcTrigger,Trigger3M)),NA())</f>
        <v>1.0802614289399104E-2</v>
      </c>
      <c r="P755" s="44">
        <f>IFERROR(_xll.qlIndexFixing(ONIndex6M,I755,TRUE,_xll.ohTrigger(RecalcTrigger,Trigger6M)),NA())</f>
        <v>1.1605319287079086E-2</v>
      </c>
      <c r="Q755" s="146">
        <f>IFERROR(_xll.qlIndexFixing(ONIndex1Y,I755,TRUE,_xll.ohTrigger(RecalcTrigger,Trigger1Y)),NA())</f>
        <v>1.2791664291802451E-2</v>
      </c>
    </row>
    <row r="756" spans="2:17" x14ac:dyDescent="0.2">
      <c r="B756" s="39" t="s">
        <v>42</v>
      </c>
      <c r="D756" s="42">
        <f>_xll.qlCalendarAdvance(Calendar,$D755,B756,"f",FALSE)</f>
        <v>44951</v>
      </c>
      <c r="E756" s="140">
        <f>_xll.qlInterestRateIndexValueDate(IndexON,D756)</f>
        <v>44951</v>
      </c>
      <c r="F756" s="156">
        <f>IFERROR(_xll.qlIndexFixing(IndexON,D756,TRUE,_xll.ohTrigger(RecalcTrigger,TriggerON)),NA())</f>
        <v>8.795454771595157E-3</v>
      </c>
      <c r="H756" s="42">
        <f>_xll.qlCalendarAdvance(Calendar,$H755,B756,"f",FALSE)</f>
        <v>44951</v>
      </c>
      <c r="I756" s="140">
        <f>_xll.qlInterestRateIndexValueDate(Index1M,$H756)</f>
        <v>44951</v>
      </c>
      <c r="J756" s="145">
        <f>IFERROR(_xll.qlIndexFixing(Index1M,$H756,TRUE,_xll.ohTrigger(RecalcTrigger,Trigger1M)),NA())</f>
        <v>9.9177079730329871E-3</v>
      </c>
      <c r="K756" s="44">
        <f>IFERROR(_xll.qlIndexFixing(Index3M,H756,TRUE,_xll.ohTrigger(RecalcTrigger,Trigger3M)),NA())</f>
        <v>1.111698600922542E-2</v>
      </c>
      <c r="L756" s="44">
        <f>IFERROR(_xll.qlIndexFixing(Index6M,$H756,TRUE,_xll.ohTrigger(RecalcTrigger,Trigger6M)),NA())</f>
        <v>1.2060681514235241E-2</v>
      </c>
      <c r="M756" s="146">
        <f>IFERROR(_xll.qlIndexFixing(Index1Y,$H756,TRUE,_xll.ohTrigger(RecalcTrigger,Trigger1Y)),NA())</f>
        <v>1.3532820501737541E-2</v>
      </c>
      <c r="N756" s="145">
        <f>IFERROR(_xll.qlIndexFixing(ONIndex1M,I756,TRUE,_xll.ohTrigger(RecalcTrigger,Trigger1M)),NA())</f>
        <v>9.8222785323875961E-3</v>
      </c>
      <c r="O756" s="44">
        <f>IFERROR(_xll.qlIndexFixing(ONIndex3M,I756,TRUE,_xll.ohTrigger(RecalcTrigger,Trigger3M)),NA())</f>
        <v>1.0843801648158236E-2</v>
      </c>
      <c r="P756" s="44">
        <f>IFERROR(_xll.qlIndexFixing(ONIndex6M,I756,TRUE,_xll.ohTrigger(RecalcTrigger,Trigger6M)),NA())</f>
        <v>1.163778607607413E-2</v>
      </c>
      <c r="Q756" s="146">
        <f>IFERROR(_xll.qlIndexFixing(ONIndex1Y,I756,TRUE,_xll.ohTrigger(RecalcTrigger,Trigger1Y)),NA())</f>
        <v>1.2820630785457254E-2</v>
      </c>
    </row>
    <row r="757" spans="2:17" x14ac:dyDescent="0.2">
      <c r="B757" s="39" t="s">
        <v>42</v>
      </c>
      <c r="D757" s="42">
        <f>_xll.qlCalendarAdvance(Calendar,$D756,B757,"f",FALSE)</f>
        <v>44958</v>
      </c>
      <c r="E757" s="140">
        <f>_xll.qlInterestRateIndexValueDate(IndexON,D757)</f>
        <v>44958</v>
      </c>
      <c r="F757" s="156">
        <f>IFERROR(_xll.qlIndexFixing(IndexON,D757,TRUE,_xll.ohTrigger(RecalcTrigger,TriggerON)),NA())</f>
        <v>8.8399349802015248E-3</v>
      </c>
      <c r="H757" s="42">
        <f>_xll.qlCalendarAdvance(Calendar,$H756,B757,"f",FALSE)</f>
        <v>44958</v>
      </c>
      <c r="I757" s="140">
        <f>_xll.qlInterestRateIndexValueDate(Index1M,$H757)</f>
        <v>44958</v>
      </c>
      <c r="J757" s="145">
        <f>IFERROR(_xll.qlIndexFixing(Index1M,$H757,TRUE,_xll.ohTrigger(RecalcTrigger,Trigger1M)),NA())</f>
        <v>9.9426283320024657E-3</v>
      </c>
      <c r="K757" s="44">
        <f>IFERROR(_xll.qlIndexFixing(Index3M,H757,TRUE,_xll.ohTrigger(RecalcTrigger,Trigger3M)),NA())</f>
        <v>1.1157386057726143E-2</v>
      </c>
      <c r="L757" s="44">
        <f>IFERROR(_xll.qlIndexFixing(Index6M,$H757,TRUE,_xll.ohTrigger(RecalcTrigger,Trigger6M)),NA())</f>
        <v>1.2089766240809595E-2</v>
      </c>
      <c r="M757" s="146">
        <f>IFERROR(_xll.qlIndexFixing(Index1Y,$H757,TRUE,_xll.ohTrigger(RecalcTrigger,Trigger1Y)),NA())</f>
        <v>1.3555682307926364E-2</v>
      </c>
      <c r="N757" s="145">
        <f>IFERROR(_xll.qlIndexFixing(ONIndex1M,I757,TRUE,_xll.ohTrigger(RecalcTrigger,Trigger1M)),NA())</f>
        <v>9.8622741283616033E-3</v>
      </c>
      <c r="O757" s="44">
        <f>IFERROR(_xll.qlIndexFixing(ONIndex3M,I757,TRUE,_xll.ohTrigger(RecalcTrigger,Trigger3M)),NA())</f>
        <v>1.0884867122307185E-2</v>
      </c>
      <c r="P757" s="44">
        <f>IFERROR(_xll.qlIndexFixing(ONIndex6M,I757,TRUE,_xll.ohTrigger(RecalcTrigger,Trigger6M)),NA())</f>
        <v>1.1669993900886855E-2</v>
      </c>
      <c r="Q757" s="146">
        <f>IFERROR(_xll.qlIndexFixing(ONIndex1Y,I757,TRUE,_xll.ohTrigger(RecalcTrigger,Trigger1Y)),NA())</f>
        <v>1.2849259191471951E-2</v>
      </c>
    </row>
    <row r="758" spans="2:17" x14ac:dyDescent="0.2">
      <c r="B758" s="39" t="s">
        <v>42</v>
      </c>
      <c r="D758" s="42">
        <f>_xll.qlCalendarAdvance(Calendar,$D757,B758,"f",FALSE)</f>
        <v>44965</v>
      </c>
      <c r="E758" s="140">
        <f>_xll.qlInterestRateIndexValueDate(IndexON,D758)</f>
        <v>44965</v>
      </c>
      <c r="F758" s="156">
        <f>IFERROR(_xll.qlIndexFixing(IndexON,D758,TRUE,_xll.ohTrigger(RecalcTrigger,TriggerON)),NA())</f>
        <v>8.8841923480875717E-3</v>
      </c>
      <c r="H758" s="42">
        <f>_xll.qlCalendarAdvance(Calendar,$H757,B758,"f",FALSE)</f>
        <v>44965</v>
      </c>
      <c r="I758" s="140">
        <f>_xll.qlInterestRateIndexValueDate(Index1M,$H758)</f>
        <v>44965</v>
      </c>
      <c r="J758" s="145">
        <f>IFERROR(_xll.qlIndexFixing(Index1M,$H758,TRUE,_xll.ohTrigger(RecalcTrigger,Trigger1M)),NA())</f>
        <v>9.9822883876325499E-3</v>
      </c>
      <c r="K758" s="44">
        <f>IFERROR(_xll.qlIndexFixing(Index3M,H758,TRUE,_xll.ohTrigger(RecalcTrigger,Trigger3M)),NA())</f>
        <v>1.1194638395839538E-2</v>
      </c>
      <c r="L758" s="44">
        <f>IFERROR(_xll.qlIndexFixing(Index6M,$H758,TRUE,_xll.ohTrigger(RecalcTrigger,Trigger6M)),NA())</f>
        <v>1.2118614298990936E-2</v>
      </c>
      <c r="M758" s="146">
        <f>IFERROR(_xll.qlIndexFixing(Index1Y,$H758,TRUE,_xll.ohTrigger(RecalcTrigger,Trigger1Y)),NA())</f>
        <v>1.3578391016312086E-2</v>
      </c>
      <c r="N758" s="145">
        <f>IFERROR(_xll.qlIndexFixing(ONIndex1M,I758,TRUE,_xll.ohTrigger(RecalcTrigger,Trigger1M)),NA())</f>
        <v>9.9021451771119651E-3</v>
      </c>
      <c r="O758" s="44">
        <f>IFERROR(_xll.qlIndexFixing(ONIndex3M,I758,TRUE,_xll.ohTrigger(RecalcTrigger,Trigger3M)),NA())</f>
        <v>1.0925810711764905E-2</v>
      </c>
      <c r="P758" s="44">
        <f>IFERROR(_xll.qlIndexFixing(ONIndex6M,I758,TRUE,_xll.ohTrigger(RecalcTrigger,Trigger6M)),NA())</f>
        <v>1.1701942761598305E-2</v>
      </c>
      <c r="Q758" s="146">
        <f>IFERROR(_xll.qlIndexFixing(ONIndex1Y,I758,TRUE,_xll.ohTrigger(RecalcTrigger,Trigger1Y)),NA())</f>
        <v>1.2877549509522357E-2</v>
      </c>
    </row>
    <row r="759" spans="2:17" x14ac:dyDescent="0.2">
      <c r="B759" s="39" t="s">
        <v>42</v>
      </c>
      <c r="D759" s="42">
        <f>_xll.qlCalendarAdvance(Calendar,$D758,B759,"f",FALSE)</f>
        <v>44972</v>
      </c>
      <c r="E759" s="140">
        <f>_xll.qlInterestRateIndexValueDate(IndexON,D759)</f>
        <v>44972</v>
      </c>
      <c r="F759" s="156">
        <f>IFERROR(_xll.qlIndexFixing(IndexON,D759,TRUE,_xll.ohTrigger(RecalcTrigger,TriggerON)),NA())</f>
        <v>8.9282268753343441E-3</v>
      </c>
      <c r="H759" s="42">
        <f>_xll.qlCalendarAdvance(Calendar,$H758,B759,"f",FALSE)</f>
        <v>44972</v>
      </c>
      <c r="I759" s="140">
        <f>_xll.qlInterestRateIndexValueDate(Index1M,$H759)</f>
        <v>44972</v>
      </c>
      <c r="J759" s="145">
        <f>IFERROR(_xll.qlIndexFixing(Index1M,$H759,TRUE,_xll.ohTrigger(RecalcTrigger,Trigger1M)),NA())</f>
        <v>1.0021823919733448E-2</v>
      </c>
      <c r="K759" s="44">
        <f>IFERROR(_xll.qlIndexFixing(Index3M,H759,TRUE,_xll.ohTrigger(RecalcTrigger,Trigger3M)),NA())</f>
        <v>1.1234802268768227E-2</v>
      </c>
      <c r="L759" s="44">
        <f>IFERROR(_xll.qlIndexFixing(Index6M,$H759,TRUE,_xll.ohTrigger(RecalcTrigger,Trigger6M)),NA())</f>
        <v>1.2147231753093199E-2</v>
      </c>
      <c r="M759" s="146">
        <f>IFERROR(_xll.qlIndexFixing(Index1Y,$H759,TRUE,_xll.ohTrigger(RecalcTrigger,Trigger1Y)),NA())</f>
        <v>1.3600952888698448E-2</v>
      </c>
      <c r="N759" s="145">
        <f>IFERROR(_xll.qlIndexFixing(ONIndex1M,I759,TRUE,_xll.ohTrigger(RecalcTrigger,Trigger1M)),NA())</f>
        <v>9.9418916783955424E-3</v>
      </c>
      <c r="O759" s="44">
        <f>IFERROR(_xll.qlIndexFixing(ONIndex3M,I759,TRUE,_xll.ohTrigger(RecalcTrigger,Trigger3M)),NA())</f>
        <v>1.0966632416531397E-2</v>
      </c>
      <c r="P759" s="44">
        <f>IFERROR(_xll.qlIndexFixing(ONIndex6M,I759,TRUE,_xll.ohTrigger(RecalcTrigger,Trigger6M)),NA())</f>
        <v>1.1733632657884296E-2</v>
      </c>
      <c r="Q759" s="146">
        <f>IFERROR(_xll.qlIndexFixing(ONIndex1Y,I759,TRUE,_xll.ohTrigger(RecalcTrigger,Trigger1Y)),NA())</f>
        <v>1.2905501739527425E-2</v>
      </c>
    </row>
    <row r="760" spans="2:17" x14ac:dyDescent="0.2">
      <c r="B760" s="39" t="s">
        <v>42</v>
      </c>
      <c r="D760" s="42">
        <f>_xll.qlCalendarAdvance(Calendar,$D759,B760,"f",FALSE)</f>
        <v>44979</v>
      </c>
      <c r="E760" s="140">
        <f>_xll.qlInterestRateIndexValueDate(IndexON,D760)</f>
        <v>44979</v>
      </c>
      <c r="F760" s="156">
        <f>IFERROR(_xll.qlIndexFixing(IndexON,D760,TRUE,_xll.ohTrigger(RecalcTrigger,TriggerON)),NA())</f>
        <v>8.9720385616987031E-3</v>
      </c>
      <c r="H760" s="42">
        <f>_xll.qlCalendarAdvance(Calendar,$H759,B760,"f",FALSE)</f>
        <v>44979</v>
      </c>
      <c r="I760" s="140">
        <f>_xll.qlInterestRateIndexValueDate(Index1M,$H760)</f>
        <v>44979</v>
      </c>
      <c r="J760" s="145">
        <f>IFERROR(_xll.qlIndexFixing(Index1M,$H760,TRUE,_xll.ohTrigger(RecalcTrigger,Trigger1M)),NA())</f>
        <v>1.0061234927173408E-2</v>
      </c>
      <c r="K760" s="44">
        <f>IFERROR(_xll.qlIndexFixing(Index3M,H760,TRUE,_xll.ohTrigger(RecalcTrigger,Trigger3M)),NA())</f>
        <v>1.1274844313252715E-2</v>
      </c>
      <c r="L760" s="44">
        <f>IFERROR(_xll.qlIndexFixing(Index6M,$H760,TRUE,_xll.ohTrigger(RecalcTrigger,Trigger6M)),NA())</f>
        <v>1.2175624667853456E-2</v>
      </c>
      <c r="M760" s="146">
        <f>IFERROR(_xll.qlIndexFixing(Index1Y,$H760,TRUE,_xll.ohTrigger(RecalcTrigger,Trigger1Y)),NA())</f>
        <v>1.3623374187512249E-2</v>
      </c>
      <c r="N760" s="145">
        <f>IFERROR(_xll.qlIndexFixing(ONIndex1M,I760,TRUE,_xll.ohTrigger(RecalcTrigger,Trigger1M)),NA())</f>
        <v>9.9815136322933817E-3</v>
      </c>
      <c r="O760" s="44">
        <f>IFERROR(_xll.qlIndexFixing(ONIndex3M,I760,TRUE,_xll.ohTrigger(RecalcTrigger,Trigger3M)),NA())</f>
        <v>1.1007332236606659E-2</v>
      </c>
      <c r="P760" s="44">
        <f>IFERROR(_xll.qlIndexFixing(ONIndex6M,I760,TRUE,_xll.ohTrigger(RecalcTrigger,Trigger6M)),NA())</f>
        <v>1.1765063589906921E-2</v>
      </c>
      <c r="Q760" s="146">
        <f>IFERROR(_xll.qlIndexFixing(ONIndex1Y,I760,TRUE,_xll.ohTrigger(RecalcTrigger,Trigger1Y)),NA())</f>
        <v>1.2933115881568202E-2</v>
      </c>
    </row>
    <row r="761" spans="2:17" x14ac:dyDescent="0.2">
      <c r="B761" s="39" t="s">
        <v>42</v>
      </c>
      <c r="D761" s="42">
        <f>_xll.qlCalendarAdvance(Calendar,$D760,B761,"f",FALSE)</f>
        <v>44986</v>
      </c>
      <c r="E761" s="140">
        <f>_xll.qlInterestRateIndexValueDate(IndexON,D761)</f>
        <v>44986</v>
      </c>
      <c r="F761" s="156">
        <f>IFERROR(_xll.qlIndexFixing(IndexON,D761,TRUE,_xll.ohTrigger(RecalcTrigger,TriggerON)),NA())</f>
        <v>9.0156274071806486E-3</v>
      </c>
      <c r="H761" s="42">
        <f>_xll.qlCalendarAdvance(Calendar,$H760,B761,"f",FALSE)</f>
        <v>44986</v>
      </c>
      <c r="I761" s="140">
        <f>_xll.qlInterestRateIndexValueDate(Index1M,$H761)</f>
        <v>44986</v>
      </c>
      <c r="J761" s="145">
        <f>IFERROR(_xll.qlIndexFixing(Index1M,$H761,TRUE,_xll.ohTrigger(RecalcTrigger,Trigger1M)),NA())</f>
        <v>1.0115190345334108E-2</v>
      </c>
      <c r="K761" s="44">
        <f>IFERROR(_xll.qlIndexFixing(Index3M,H761,TRUE,_xll.ohTrigger(RecalcTrigger,Trigger3M)),NA())</f>
        <v>1.1323773018582227E-2</v>
      </c>
      <c r="L761" s="44">
        <f>IFERROR(_xll.qlIndexFixing(Index6M,$H761,TRUE,_xll.ohTrigger(RecalcTrigger,Trigger6M)),NA())</f>
        <v>1.2210211634215446E-2</v>
      </c>
      <c r="M761" s="146">
        <f>IFERROR(_xll.qlIndexFixing(Index1Y,$H761,TRUE,_xll.ohTrigger(RecalcTrigger,Trigger1Y)),NA())</f>
        <v>1.3647436759536473E-2</v>
      </c>
      <c r="N761" s="145">
        <f>IFERROR(_xll.qlIndexFixing(ONIndex1M,I761,TRUE,_xll.ohTrigger(RecalcTrigger,Trigger1M)),NA())</f>
        <v>1.002101103864339E-2</v>
      </c>
      <c r="O761" s="44">
        <f>IFERROR(_xll.qlIndexFixing(ONIndex3M,I761,TRUE,_xll.ohTrigger(RecalcTrigger,Trigger3M)),NA())</f>
        <v>1.1047910171828601E-2</v>
      </c>
      <c r="P761" s="44">
        <f>IFERROR(_xll.qlIndexFixing(ONIndex6M,I761,TRUE,_xll.ohTrigger(RecalcTrigger,Trigger6M)),NA())</f>
        <v>1.1796235557585133E-2</v>
      </c>
      <c r="Q761" s="146">
        <f>IFERROR(_xll.qlIndexFixing(ONIndex1Y,I761,TRUE,_xll.ohTrigger(RecalcTrigger,Trigger1Y)),NA())</f>
        <v>1.296039193540155E-2</v>
      </c>
    </row>
    <row r="762" spans="2:17" x14ac:dyDescent="0.2">
      <c r="B762" s="39" t="s">
        <v>42</v>
      </c>
      <c r="D762" s="42">
        <f>_xll.qlCalendarAdvance(Calendar,$D761,B762,"f",FALSE)</f>
        <v>44993</v>
      </c>
      <c r="E762" s="140">
        <f>_xll.qlInterestRateIndexValueDate(IndexON,D762)</f>
        <v>44993</v>
      </c>
      <c r="F762" s="156">
        <f>IFERROR(_xll.qlIndexFixing(IndexON,D762,TRUE,_xll.ohTrigger(RecalcTrigger,TriggerON)),NA())</f>
        <v>9.0589934116180881E-3</v>
      </c>
      <c r="H762" s="42">
        <f>_xll.qlCalendarAdvance(Calendar,$H761,B762,"f",FALSE)</f>
        <v>44993</v>
      </c>
      <c r="I762" s="140">
        <f>_xll.qlInterestRateIndexValueDate(Index1M,$H762)</f>
        <v>44993</v>
      </c>
      <c r="J762" s="145">
        <f>IFERROR(_xll.qlIndexFixing(Index1M,$H762,TRUE,_xll.ohTrigger(RecalcTrigger,Trigger1M)),NA())</f>
        <v>1.0157237162789849E-2</v>
      </c>
      <c r="K762" s="44">
        <f>IFERROR(_xll.qlIndexFixing(Index3M,H762,TRUE,_xll.ohTrigger(RecalcTrigger,Trigger3M)),NA())</f>
        <v>1.1363548989934689E-2</v>
      </c>
      <c r="L762" s="44">
        <f>IFERROR(_xll.qlIndexFixing(Index6M,$H762,TRUE,_xll.ohTrigger(RecalcTrigger,Trigger6M)),NA())</f>
        <v>1.2238139203948435E-2</v>
      </c>
      <c r="M762" s="146">
        <f>IFERROR(_xll.qlIndexFixing(Index1Y,$H762,TRUE,_xll.ohTrigger(RecalcTrigger,Trigger1Y)),NA())</f>
        <v>1.3669592816142048E-2</v>
      </c>
      <c r="N762" s="145">
        <f>IFERROR(_xll.qlIndexFixing(ONIndex1M,I762,TRUE,_xll.ohTrigger(RecalcTrigger,Trigger1M)),NA())</f>
        <v>1.0060383897526615E-2</v>
      </c>
      <c r="O762" s="44">
        <f>IFERROR(_xll.qlIndexFixing(ONIndex3M,I762,TRUE,_xll.ohTrigger(RecalcTrigger,Trigger3M)),NA())</f>
        <v>1.1088366222278268E-2</v>
      </c>
      <c r="P762" s="44">
        <f>IFERROR(_xll.qlIndexFixing(ONIndex6M,I762,TRUE,_xll.ohTrigger(RecalcTrigger,Trigger6M)),NA())</f>
        <v>1.1827148560756839E-2</v>
      </c>
      <c r="Q762" s="146">
        <f>IFERROR(_xll.qlIndexFixing(ONIndex1Y,I762,TRUE,_xll.ohTrigger(RecalcTrigger,Trigger1Y)),NA())</f>
        <v>1.2987329901027467E-2</v>
      </c>
    </row>
    <row r="763" spans="2:17" x14ac:dyDescent="0.2">
      <c r="B763" s="39" t="s">
        <v>42</v>
      </c>
      <c r="D763" s="42">
        <f>_xll.qlCalendarAdvance(Calendar,$D762,B763,"f",FALSE)</f>
        <v>45000</v>
      </c>
      <c r="E763" s="140">
        <f>_xll.qlInterestRateIndexValueDate(IndexON,D763)</f>
        <v>45000</v>
      </c>
      <c r="F763" s="156">
        <f>IFERROR(_xll.qlIndexFixing(IndexON,D763,TRUE,_xll.ohTrigger(RecalcTrigger,TriggerON)),NA())</f>
        <v>9.102136575092068E-3</v>
      </c>
      <c r="H763" s="42">
        <f>_xll.qlCalendarAdvance(Calendar,$H762,B763,"f",FALSE)</f>
        <v>45000</v>
      </c>
      <c r="I763" s="140">
        <f>_xll.qlInterestRateIndexValueDate(Index1M,$H763)</f>
        <v>45000</v>
      </c>
      <c r="J763" s="145">
        <f>IFERROR(_xll.qlIndexFixing(Index1M,$H763,TRUE,_xll.ohTrigger(RecalcTrigger,Trigger1M)),NA())</f>
        <v>1.0193311638707254E-2</v>
      </c>
      <c r="K763" s="44">
        <f>IFERROR(_xll.qlIndexFixing(Index3M,H763,TRUE,_xll.ohTrigger(RecalcTrigger,Trigger3M)),NA())</f>
        <v>1.1403203122983468E-2</v>
      </c>
      <c r="L763" s="44">
        <f>IFERROR(_xll.qlIndexFixing(Index6M,$H763,TRUE,_xll.ohTrigger(RecalcTrigger,Trigger6M)),NA())</f>
        <v>1.2265862098977964E-2</v>
      </c>
      <c r="M763" s="146">
        <f>IFERROR(_xll.qlIndexFixing(Index1Y,$H763,TRUE,_xll.ohTrigger(RecalcTrigger,Trigger1Y)),NA())</f>
        <v>1.3691627377922885E-2</v>
      </c>
      <c r="N763" s="145">
        <f>IFERROR(_xll.qlIndexFixing(ONIndex1M,I763,TRUE,_xll.ohTrigger(RecalcTrigger,Trigger1M)),NA())</f>
        <v>1.0099632208943055E-2</v>
      </c>
      <c r="O763" s="44">
        <f>IFERROR(_xll.qlIndexFixing(ONIndex3M,I763,TRUE,_xll.ohTrigger(RecalcTrigger,Trigger3M)),NA())</f>
        <v>1.1128700387955659E-2</v>
      </c>
      <c r="P763" s="44">
        <f>IFERROR(_xll.qlIndexFixing(ONIndex6M,I763,TRUE,_xll.ohTrigger(RecalcTrigger,Trigger6M)),NA())</f>
        <v>1.1857802599340994E-2</v>
      </c>
      <c r="Q763" s="146">
        <f>IFERROR(_xll.qlIndexFixing(ONIndex1Y,I763,TRUE,_xll.ohTrigger(RecalcTrigger,Trigger1Y)),NA())</f>
        <v>1.3013929778364908E-2</v>
      </c>
    </row>
    <row r="764" spans="2:17" x14ac:dyDescent="0.2">
      <c r="B764" s="39" t="s">
        <v>42</v>
      </c>
      <c r="D764" s="42">
        <f>_xll.qlCalendarAdvance(Calendar,$D763,B764,"f",FALSE)</f>
        <v>45007</v>
      </c>
      <c r="E764" s="140">
        <f>_xll.qlInterestRateIndexValueDate(IndexON,D764)</f>
        <v>45007</v>
      </c>
      <c r="F764" s="156">
        <f>IFERROR(_xll.qlIndexFixing(IndexON,D764,TRUE,_xll.ohTrigger(RecalcTrigger,TriggerON)),NA())</f>
        <v>9.145056897278403E-3</v>
      </c>
      <c r="H764" s="42">
        <f>_xll.qlCalendarAdvance(Calendar,$H763,B764,"f",FALSE)</f>
        <v>45007</v>
      </c>
      <c r="I764" s="140">
        <f>_xll.qlInterestRateIndexValueDate(Index1M,$H764)</f>
        <v>45007</v>
      </c>
      <c r="J764" s="145">
        <f>IFERROR(_xll.qlIndexFixing(Index1M,$H764,TRUE,_xll.ohTrigger(RecalcTrigger,Trigger1M)),NA())</f>
        <v>1.0232185496769344E-2</v>
      </c>
      <c r="K764" s="44">
        <f>IFERROR(_xll.qlIndexFixing(Index3M,H764,TRUE,_xll.ohTrigger(RecalcTrigger,Trigger3M)),NA())</f>
        <v>1.1442735414078834E-2</v>
      </c>
      <c r="L764" s="44">
        <f>IFERROR(_xll.qlIndexFixing(Index6M,$H764,TRUE,_xll.ohTrigger(RecalcTrigger,Trigger6M)),NA())</f>
        <v>1.2293386287179074E-2</v>
      </c>
      <c r="M764" s="146">
        <f>IFERROR(_xll.qlIndexFixing(Index1Y,$H764,TRUE,_xll.ohTrigger(RecalcTrigger,Trigger1Y)),NA())</f>
        <v>1.3713546692819588E-2</v>
      </c>
      <c r="N764" s="145">
        <f>IFERROR(_xll.qlIndexFixing(ONIndex1M,I764,TRUE,_xll.ohTrigger(RecalcTrigger,Trigger1M)),NA())</f>
        <v>1.0138755972730618E-2</v>
      </c>
      <c r="O764" s="44">
        <f>IFERROR(_xll.qlIndexFixing(ONIndex3M,I764,TRUE,_xll.ohTrigger(RecalcTrigger,Trigger3M)),NA())</f>
        <v>1.1168912668698683E-2</v>
      </c>
      <c r="P764" s="44">
        <f>IFERROR(_xll.qlIndexFixing(ONIndex6M,I764,TRUE,_xll.ohTrigger(RecalcTrigger,Trigger6M)),NA())</f>
        <v>1.1888197673418643E-2</v>
      </c>
      <c r="Q764" s="146">
        <f>IFERROR(_xll.qlIndexFixing(ONIndex1Y,I764,TRUE,_xll.ohTrigger(RecalcTrigger,Trigger1Y)),NA())</f>
        <v>1.3040191567413872E-2</v>
      </c>
    </row>
    <row r="765" spans="2:17" x14ac:dyDescent="0.2">
      <c r="B765" s="39" t="s">
        <v>42</v>
      </c>
      <c r="D765" s="42">
        <f>_xll.qlCalendarAdvance(Calendar,$D764,B765,"f",FALSE)</f>
        <v>45014</v>
      </c>
      <c r="E765" s="140">
        <f>_xll.qlInterestRateIndexValueDate(IndexON,D765)</f>
        <v>45014</v>
      </c>
      <c r="F765" s="156">
        <f>IFERROR(_xll.qlIndexFixing(IndexON,D765,TRUE,_xll.ohTrigger(RecalcTrigger,TriggerON)),NA())</f>
        <v>9.1877543783391857E-3</v>
      </c>
      <c r="H765" s="42">
        <f>_xll.qlCalendarAdvance(Calendar,$H764,B765,"f",FALSE)</f>
        <v>45014</v>
      </c>
      <c r="I765" s="140">
        <f>_xll.qlInterestRateIndexValueDate(Index1M,$H765)</f>
        <v>45014</v>
      </c>
      <c r="J765" s="145">
        <f>IFERROR(_xll.qlIndexFixing(Index1M,$H765,TRUE,_xll.ohTrigger(RecalcTrigger,Trigger1M)),NA())</f>
        <v>1.026222923275814E-2</v>
      </c>
      <c r="K765" s="44">
        <f>IFERROR(_xll.qlIndexFixing(Index3M,H765,TRUE,_xll.ohTrigger(RecalcTrigger,Trigger3M)),NA())</f>
        <v>1.1482145859578994E-2</v>
      </c>
      <c r="L765" s="44">
        <f>IFERROR(_xll.qlIndexFixing(Index6M,$H765,TRUE,_xll.ohTrigger(RecalcTrigger,Trigger6M)),NA())</f>
        <v>1.23207177368153E-2</v>
      </c>
      <c r="M765" s="146">
        <f>IFERROR(_xll.qlIndexFixing(Index1Y,$H765,TRUE,_xll.ohTrigger(RecalcTrigger,Trigger1Y)),NA())</f>
        <v>1.3733591305542525E-2</v>
      </c>
      <c r="N765" s="145">
        <f>IFERROR(_xll.qlIndexFixing(ONIndex1M,I765,TRUE,_xll.ohTrigger(RecalcTrigger,Trigger1M)),NA())</f>
        <v>1.0177755188808257E-2</v>
      </c>
      <c r="O765" s="44">
        <f>IFERROR(_xll.qlIndexFixing(ONIndex3M,I765,TRUE,_xll.ohTrigger(RecalcTrigger,Trigger3M)),NA())</f>
        <v>1.1209003064426293E-2</v>
      </c>
      <c r="P765" s="44">
        <f>IFERROR(_xll.qlIndexFixing(ONIndex6M,I765,TRUE,_xll.ohTrigger(RecalcTrigger,Trigger6M)),NA())</f>
        <v>1.1918333782746648E-2</v>
      </c>
      <c r="Q765" s="146">
        <f>IFERROR(_xll.qlIndexFixing(ONIndex1Y,I765,TRUE,_xll.ohTrigger(RecalcTrigger,Trigger1Y)),NA())</f>
        <v>1.3066115268012268E-2</v>
      </c>
    </row>
    <row r="766" spans="2:17" x14ac:dyDescent="0.2">
      <c r="B766" s="39" t="s">
        <v>42</v>
      </c>
      <c r="D766" s="42">
        <f>_xll.qlCalendarAdvance(Calendar,$D765,B766,"f",FALSE)</f>
        <v>45021</v>
      </c>
      <c r="E766" s="140">
        <f>_xll.qlInterestRateIndexValueDate(IndexON,D766)</f>
        <v>45021</v>
      </c>
      <c r="F766" s="156">
        <f>IFERROR(_xll.qlIndexFixing(IndexON,D766,TRUE,_xll.ohTrigger(RecalcTrigger,TriggerON)),NA())</f>
        <v>9.2302290180312774E-3</v>
      </c>
      <c r="H766" s="42">
        <f>_xll.qlCalendarAdvance(Calendar,$H765,B766,"f",FALSE)</f>
        <v>45021</v>
      </c>
      <c r="I766" s="140">
        <f>_xll.qlInterestRateIndexValueDate(Index1M,$H766)</f>
        <v>45021</v>
      </c>
      <c r="J766" s="145">
        <f>IFERROR(_xll.qlIndexFixing(Index1M,$H766,TRUE,_xll.ohTrigger(RecalcTrigger,Trigger1M)),NA())</f>
        <v>1.0300877454672713E-2</v>
      </c>
      <c r="K766" s="44">
        <f>IFERROR(_xll.qlIndexFixing(Index3M,H766,TRUE,_xll.ohTrigger(RecalcTrigger,Trigger3M)),NA())</f>
        <v>1.1518469615558413E-2</v>
      </c>
      <c r="L766" s="44">
        <f>IFERROR(_xll.qlIndexFixing(Index6M,$H766,TRUE,_xll.ohTrigger(RecalcTrigger,Trigger6M)),NA())</f>
        <v>1.2345777816374288E-2</v>
      </c>
      <c r="M766" s="146">
        <f>IFERROR(_xll.qlIndexFixing(Index1Y,$H766,TRUE,_xll.ohTrigger(RecalcTrigger,Trigger1Y)),NA())</f>
        <v>1.3757064576633815E-2</v>
      </c>
      <c r="N766" s="145">
        <f>IFERROR(_xll.qlIndexFixing(ONIndex1M,I766,TRUE,_xll.ohTrigger(RecalcTrigger,Trigger1M)),NA())</f>
        <v>1.0216629857338067E-2</v>
      </c>
      <c r="O766" s="44">
        <f>IFERROR(_xll.qlIndexFixing(ONIndex3M,I766,TRUE,_xll.ohTrigger(RecalcTrigger,Trigger3M)),NA())</f>
        <v>1.1248971575300581E-2</v>
      </c>
      <c r="P766" s="44">
        <f>IFERROR(_xll.qlIndexFixing(ONIndex6M,I766,TRUE,_xll.ohTrigger(RecalcTrigger,Trigger6M)),NA())</f>
        <v>1.1948210927406056E-2</v>
      </c>
      <c r="Q766" s="146">
        <f>IFERROR(_xll.qlIndexFixing(ONIndex1Y,I766,TRUE,_xll.ohTrigger(RecalcTrigger,Trigger1Y)),NA())</f>
        <v>1.3091700879998003E-2</v>
      </c>
    </row>
    <row r="767" spans="2:17" x14ac:dyDescent="0.2">
      <c r="B767" s="39" t="s">
        <v>42</v>
      </c>
      <c r="D767" s="42">
        <f>_xll.qlCalendarAdvance(Calendar,$D766,B767,"f",FALSE)</f>
        <v>45028</v>
      </c>
      <c r="E767" s="140">
        <f>_xll.qlInterestRateIndexValueDate(IndexON,D767)</f>
        <v>45028</v>
      </c>
      <c r="F767" s="156">
        <f>IFERROR(_xll.qlIndexFixing(IndexON,D767,TRUE,_xll.ohTrigger(RecalcTrigger,TriggerON)),NA())</f>
        <v>9.2724808164357242E-3</v>
      </c>
      <c r="H767" s="42">
        <f>_xll.qlCalendarAdvance(Calendar,$H766,B767,"f",FALSE)</f>
        <v>45028</v>
      </c>
      <c r="I767" s="140">
        <f>_xll.qlInterestRateIndexValueDate(Index1M,$H767)</f>
        <v>45028</v>
      </c>
      <c r="J767" s="145">
        <f>IFERROR(_xll.qlIndexFixing(Index1M,$H767,TRUE,_xll.ohTrigger(RecalcTrigger,Trigger1M)),NA())</f>
        <v>1.0339401145062304E-2</v>
      </c>
      <c r="K767" s="44">
        <f>IFERROR(_xll.qlIndexFixing(Index3M,H767,TRUE,_xll.ohTrigger(RecalcTrigger,Trigger3M)),NA())</f>
        <v>1.1557639161380929E-2</v>
      </c>
      <c r="L767" s="44">
        <f>IFERROR(_xll.qlIndexFixing(Index6M,$H767,TRUE,_xll.ohTrigger(RecalcTrigger,Trigger6M)),NA())</f>
        <v>1.2372750703159673E-2</v>
      </c>
      <c r="M767" s="146">
        <f>IFERROR(_xll.qlIndexFixing(Index1Y,$H767,TRUE,_xll.ohTrigger(RecalcTrigger,Trigger1Y)),NA())</f>
        <v>1.3778675644322754E-2</v>
      </c>
      <c r="N767" s="145">
        <f>IFERROR(_xll.qlIndexFixing(ONIndex1M,I767,TRUE,_xll.ohTrigger(RecalcTrigger,Trigger1M)),NA())</f>
        <v>1.0255379978157952E-2</v>
      </c>
      <c r="O767" s="44">
        <f>IFERROR(_xll.qlIndexFixing(ONIndex3M,I767,TRUE,_xll.ohTrigger(RecalcTrigger,Trigger3M)),NA())</f>
        <v>1.1288818200997364E-2</v>
      </c>
      <c r="P767" s="44">
        <f>IFERROR(_xll.qlIndexFixing(ONIndex6M,I767,TRUE,_xll.ohTrigger(RecalcTrigger,Trigger6M)),NA())</f>
        <v>1.1977829107234772E-2</v>
      </c>
      <c r="Q767" s="146">
        <f>IFERROR(_xll.qlIndexFixing(ONIndex1Y,I767,TRUE,_xll.ohTrigger(RecalcTrigger,Trigger1Y)),NA())</f>
        <v>1.3116948403533168E-2</v>
      </c>
    </row>
    <row r="768" spans="2:17" x14ac:dyDescent="0.2">
      <c r="B768" s="39" t="s">
        <v>42</v>
      </c>
      <c r="D768" s="42">
        <f>_xll.qlCalendarAdvance(Calendar,$D767,B768,"f",FALSE)</f>
        <v>45035</v>
      </c>
      <c r="E768" s="140">
        <f>_xll.qlInterestRateIndexValueDate(IndexON,D768)</f>
        <v>45035</v>
      </c>
      <c r="F768" s="156">
        <f>IFERROR(_xll.qlIndexFixing(IndexON,D768,TRUE,_xll.ohTrigger(RecalcTrigger,TriggerON)),NA())</f>
        <v>9.3145097733093873E-3</v>
      </c>
      <c r="H768" s="42">
        <f>_xll.qlCalendarAdvance(Calendar,$H767,B768,"f",FALSE)</f>
        <v>45035</v>
      </c>
      <c r="I768" s="140">
        <f>_xll.qlInterestRateIndexValueDate(Index1M,$H768)</f>
        <v>45035</v>
      </c>
      <c r="J768" s="145">
        <f>IFERROR(_xll.qlIndexFixing(Index1M,$H768,TRUE,_xll.ohTrigger(RecalcTrigger,Trigger1M)),NA())</f>
        <v>1.037780030274634E-2</v>
      </c>
      <c r="K768" s="44">
        <f>IFERROR(_xll.qlIndexFixing(Index3M,H768,TRUE,_xll.ohTrigger(RecalcTrigger,Trigger3M)),NA())</f>
        <v>1.1596658859629618E-2</v>
      </c>
      <c r="L768" s="44">
        <f>IFERROR(_xll.qlIndexFixing(Index6M,$H768,TRUE,_xll.ohTrigger(RecalcTrigger,Trigger6M)),NA())</f>
        <v>1.2399548370924102E-2</v>
      </c>
      <c r="M768" s="146">
        <f>IFERROR(_xll.qlIndexFixing(Index1Y,$H768,TRUE,_xll.ohTrigger(RecalcTrigger,Trigger1Y)),NA())</f>
        <v>1.3800196462657328E-2</v>
      </c>
      <c r="N768" s="145">
        <f>IFERROR(_xll.qlIndexFixing(ONIndex1M,I768,TRUE,_xll.ohTrigger(RecalcTrigger,Trigger1M)),NA())</f>
        <v>1.0294005551186869E-2</v>
      </c>
      <c r="O768" s="44">
        <f>IFERROR(_xll.qlIndexFixing(ONIndex3M,I768,TRUE,_xll.ohTrigger(RecalcTrigger,Trigger3M)),NA())</f>
        <v>1.1328542941759778E-2</v>
      </c>
      <c r="P768" s="44">
        <f>IFERROR(_xll.qlIndexFixing(ONIndex6M,I768,TRUE,_xll.ohTrigger(RecalcTrigger,Trigger6M)),NA())</f>
        <v>1.2007188322232798E-2</v>
      </c>
      <c r="Q768" s="146">
        <f>IFERROR(_xll.qlIndexFixing(ONIndex1Y,I768,TRUE,_xll.ohTrigger(RecalcTrigger,Trigger1Y)),NA())</f>
        <v>1.3141857838374627E-2</v>
      </c>
    </row>
    <row r="769" spans="2:17" x14ac:dyDescent="0.2">
      <c r="B769" s="39" t="s">
        <v>42</v>
      </c>
      <c r="D769" s="42">
        <f>_xll.qlCalendarAdvance(Calendar,$D768,B769,"f",FALSE)</f>
        <v>45042</v>
      </c>
      <c r="E769" s="140">
        <f>_xll.qlInterestRateIndexValueDate(IndexON,D769)</f>
        <v>45042</v>
      </c>
      <c r="F769" s="156">
        <f>IFERROR(_xll.qlIndexFixing(IndexON,D769,TRUE,_xll.ohTrigger(RecalcTrigger,TriggerON)),NA())</f>
        <v>9.3563158885712205E-3</v>
      </c>
      <c r="H769" s="42">
        <f>_xll.qlCalendarAdvance(Calendar,$H768,B769,"f",FALSE)</f>
        <v>45042</v>
      </c>
      <c r="I769" s="140">
        <f>_xll.qlInterestRateIndexValueDate(Index1M,$H769)</f>
        <v>45042</v>
      </c>
      <c r="J769" s="145">
        <f>IFERROR(_xll.qlIndexFixing(Index1M,$H769,TRUE,_xll.ohTrigger(RecalcTrigger,Trigger1M)),NA())</f>
        <v>1.0416074926541546E-2</v>
      </c>
      <c r="K769" s="44">
        <f>IFERROR(_xll.qlIndexFixing(Index3M,H769,TRUE,_xll.ohTrigger(RecalcTrigger,Trigger3M)),NA())</f>
        <v>1.1635500714699676E-2</v>
      </c>
      <c r="L769" s="44">
        <f>IFERROR(_xll.qlIndexFixing(Index6M,$H769,TRUE,_xll.ohTrigger(RecalcTrigger,Trigger6M)),NA())</f>
        <v>1.2426176821907742E-2</v>
      </c>
      <c r="M769" s="146">
        <f>IFERROR(_xll.qlIndexFixing(Index1Y,$H769,TRUE,_xll.ohTrigger(RecalcTrigger,Trigger1Y)),NA())</f>
        <v>1.3821633282430039E-2</v>
      </c>
      <c r="N769" s="145">
        <f>IFERROR(_xll.qlIndexFixing(ONIndex1M,I769,TRUE,_xll.ohTrigger(RecalcTrigger,Trigger1M)),NA())</f>
        <v>1.0332506576424816E-2</v>
      </c>
      <c r="O769" s="44">
        <f>IFERROR(_xll.qlIndexFixing(ONIndex3M,I769,TRUE,_xll.ohTrigger(RecalcTrigger,Trigger3M)),NA())</f>
        <v>1.1368145797344686E-2</v>
      </c>
      <c r="P769" s="44">
        <f>IFERROR(_xll.qlIndexFixing(ONIndex6M,I769,TRUE,_xll.ohTrigger(RecalcTrigger,Trigger6M)),NA())</f>
        <v>1.2036288572319087E-2</v>
      </c>
      <c r="Q769" s="146">
        <f>IFERROR(_xll.qlIndexFixing(ONIndex1Y,I769,TRUE,_xll.ohTrigger(RecalcTrigger,Trigger1Y)),NA())</f>
        <v>1.3166429184522377E-2</v>
      </c>
    </row>
    <row r="770" spans="2:17" x14ac:dyDescent="0.2">
      <c r="B770" s="39" t="s">
        <v>42</v>
      </c>
      <c r="D770" s="42">
        <f>_xll.qlCalendarAdvance(Calendar,$D769,B770,"f",FALSE)</f>
        <v>45049</v>
      </c>
      <c r="E770" s="140">
        <f>_xll.qlInterestRateIndexValueDate(IndexON,D770)</f>
        <v>45049</v>
      </c>
      <c r="F770" s="156">
        <f>IFERROR(_xll.qlIndexFixing(IndexON,D770,TRUE,_xll.ohTrigger(RecalcTrigger,TriggerON)),NA())</f>
        <v>9.3978991623022701E-3</v>
      </c>
      <c r="H770" s="42">
        <f>_xll.qlCalendarAdvance(Calendar,$H769,B770,"f",FALSE)</f>
        <v>45049</v>
      </c>
      <c r="I770" s="140">
        <f>_xll.qlInterestRateIndexValueDate(Index1M,$H770)</f>
        <v>45049</v>
      </c>
      <c r="J770" s="145">
        <f>IFERROR(_xll.qlIndexFixing(Index1M,$H770,TRUE,_xll.ohTrigger(RecalcTrigger,Trigger1M)),NA())</f>
        <v>1.0462813521962763E-2</v>
      </c>
      <c r="K770" s="44">
        <f>IFERROR(_xll.qlIndexFixing(Index3M,H770,TRUE,_xll.ohTrigger(RecalcTrigger,Trigger3M)),NA())</f>
        <v>1.1677042149062957E-2</v>
      </c>
      <c r="L770" s="44">
        <f>IFERROR(_xll.qlIndexFixing(Index6M,$H770,TRUE,_xll.ohTrigger(RecalcTrigger,Trigger6M)),NA())</f>
        <v>1.2454692822371004E-2</v>
      </c>
      <c r="M770" s="146">
        <f>IFERROR(_xll.qlIndexFixing(Index1Y,$H770,TRUE,_xll.ohTrigger(RecalcTrigger,Trigger1Y)),NA())</f>
        <v>1.3842992354985883E-2</v>
      </c>
      <c r="N770" s="145">
        <f>IFERROR(_xll.qlIndexFixing(ONIndex1M,I770,TRUE,_xll.ohTrigger(RecalcTrigger,Trigger1M)),NA())</f>
        <v>1.0370883053871793E-2</v>
      </c>
      <c r="O770" s="44">
        <f>IFERROR(_xll.qlIndexFixing(ONIndex3M,I770,TRUE,_xll.ohTrigger(RecalcTrigger,Trigger3M)),NA())</f>
        <v>1.1407626767914181E-2</v>
      </c>
      <c r="P770" s="44">
        <f>IFERROR(_xll.qlIndexFixing(ONIndex6M,I770,TRUE,_xll.ohTrigger(RecalcTrigger,Trigger6M)),NA())</f>
        <v>1.2065129857331547E-2</v>
      </c>
      <c r="Q770" s="146">
        <f>IFERROR(_xll.qlIndexFixing(ONIndex1Y,I770,TRUE,_xll.ohTrigger(RecalcTrigger,Trigger1Y)),NA())</f>
        <v>1.3190662441814327E-2</v>
      </c>
    </row>
    <row r="771" spans="2:17" x14ac:dyDescent="0.2">
      <c r="B771" s="39" t="s">
        <v>42</v>
      </c>
      <c r="D771" s="42">
        <f>_xll.qlCalendarAdvance(Calendar,$D770,B771,"f",FALSE)</f>
        <v>45056</v>
      </c>
      <c r="E771" s="140">
        <f>_xll.qlInterestRateIndexValueDate(IndexON,D771)</f>
        <v>45056</v>
      </c>
      <c r="F771" s="156">
        <f>IFERROR(_xll.qlIndexFixing(IndexON,D771,TRUE,_xll.ohTrigger(RecalcTrigger,TriggerON)),NA())</f>
        <v>9.4392595944214897E-3</v>
      </c>
      <c r="H771" s="42">
        <f>_xll.qlCalendarAdvance(Calendar,$H770,B771,"f",FALSE)</f>
        <v>45056</v>
      </c>
      <c r="I771" s="140">
        <f>_xll.qlInterestRateIndexValueDate(Index1M,$H771)</f>
        <v>45056</v>
      </c>
      <c r="J771" s="145">
        <f>IFERROR(_xll.qlIndexFixing(Index1M,$H771,TRUE,_xll.ohTrigger(RecalcTrigger,Trigger1M)),NA())</f>
        <v>1.0500815660183288E-2</v>
      </c>
      <c r="K771" s="44">
        <f>IFERROR(_xll.qlIndexFixing(Index3M,H771,TRUE,_xll.ohTrigger(RecalcTrigger,Trigger3M)),NA())</f>
        <v>1.1715421860813291E-2</v>
      </c>
      <c r="L771" s="44">
        <f>IFERROR(_xll.qlIndexFixing(Index6M,$H771,TRUE,_xll.ohTrigger(RecalcTrigger,Trigger6M)),NA())</f>
        <v>1.2480993195306543E-2</v>
      </c>
      <c r="M771" s="146">
        <f>IFERROR(_xll.qlIndexFixing(Index1Y,$H771,TRUE,_xll.ohTrigger(RecalcTrigger,Trigger1Y)),NA())</f>
        <v>1.3864279932217239E-2</v>
      </c>
      <c r="N771" s="145">
        <f>IFERROR(_xll.qlIndexFixing(ONIndex1M,I771,TRUE,_xll.ohTrigger(RecalcTrigger,Trigger1M)),NA())</f>
        <v>1.0409134983446755E-2</v>
      </c>
      <c r="O771" s="44">
        <f>IFERROR(_xll.qlIndexFixing(ONIndex3M,I771,TRUE,_xll.ohTrigger(RecalcTrigger,Trigger3M)),NA())</f>
        <v>1.1446985853225122E-2</v>
      </c>
      <c r="P771" s="44">
        <f>IFERROR(_xll.qlIndexFixing(ONIndex6M,I771,TRUE,_xll.ohTrigger(RecalcTrigger,Trigger6M)),NA())</f>
        <v>1.209371217743227E-2</v>
      </c>
      <c r="Q771" s="146">
        <f>IFERROR(_xll.qlIndexFixing(ONIndex1Y,I771,TRUE,_xll.ohTrigger(RecalcTrigger,Trigger1Y)),NA())</f>
        <v>1.3214557610331523E-2</v>
      </c>
    </row>
    <row r="772" spans="2:17" x14ac:dyDescent="0.2">
      <c r="B772" s="39" t="s">
        <v>42</v>
      </c>
      <c r="D772" s="42">
        <f>_xll.qlCalendarAdvance(Calendar,$D771,B772,"f",FALSE)</f>
        <v>45063</v>
      </c>
      <c r="E772" s="140">
        <f>_xll.qlInterestRateIndexValueDate(IndexON,D772)</f>
        <v>45063</v>
      </c>
      <c r="F772" s="156">
        <f>IFERROR(_xll.qlIndexFixing(IndexON,D772,TRUE,_xll.ohTrigger(RecalcTrigger,TriggerON)),NA())</f>
        <v>9.4803971846857404E-3</v>
      </c>
      <c r="H772" s="42">
        <f>_xll.qlCalendarAdvance(Calendar,$H771,B772,"f",FALSE)</f>
        <v>45063</v>
      </c>
      <c r="I772" s="140">
        <f>_xll.qlInterestRateIndexValueDate(Index1M,$H772)</f>
        <v>45063</v>
      </c>
      <c r="J772" s="145">
        <f>IFERROR(_xll.qlIndexFixing(Index1M,$H772,TRUE,_xll.ohTrigger(RecalcTrigger,Trigger1M)),NA())</f>
        <v>1.0538693261829159E-2</v>
      </c>
      <c r="K772" s="44">
        <f>IFERROR(_xll.qlIndexFixing(Index3M,H772,TRUE,_xll.ohTrigger(RecalcTrigger,Trigger3M)),NA())</f>
        <v>1.1753537297072314E-2</v>
      </c>
      <c r="L772" s="44">
        <f>IFERROR(_xll.qlIndexFixing(Index6M,$H772,TRUE,_xll.ohTrigger(RecalcTrigger,Trigger6M)),NA())</f>
        <v>1.2507142617983516E-2</v>
      </c>
      <c r="M772" s="146">
        <f>IFERROR(_xll.qlIndexFixing(Index1Y,$H772,TRUE,_xll.ohTrigger(RecalcTrigger,Trigger1Y)),NA())</f>
        <v>1.3885502266559907E-2</v>
      </c>
      <c r="N772" s="145">
        <f>IFERROR(_xll.qlIndexFixing(ONIndex1M,I772,TRUE,_xll.ohTrigger(RecalcTrigger,Trigger1M)),NA())</f>
        <v>1.0447262365149701E-2</v>
      </c>
      <c r="O772" s="44">
        <f>IFERROR(_xll.qlIndexFixing(ONIndex3M,I772,TRUE,_xll.ohTrigger(RecalcTrigger,Trigger3M)),NA())</f>
        <v>1.1486223053358557E-2</v>
      </c>
      <c r="P772" s="44">
        <f>IFERROR(_xll.qlIndexFixing(ONIndex6M,I772,TRUE,_xll.ohTrigger(RecalcTrigger,Trigger6M)),NA())</f>
        <v>1.2122035532297071E-2</v>
      </c>
      <c r="Q772" s="146">
        <f>IFERROR(_xll.qlIndexFixing(ONIndex1Y,I772,TRUE,_xll.ohTrigger(RecalcTrigger,Trigger1Y)),NA())</f>
        <v>1.3238114689911873E-2</v>
      </c>
    </row>
    <row r="773" spans="2:17" x14ac:dyDescent="0.2">
      <c r="B773" s="39" t="s">
        <v>42</v>
      </c>
      <c r="D773" s="42">
        <f>_xll.qlCalendarAdvance(Calendar,$D772,B773,"f",FALSE)</f>
        <v>45070</v>
      </c>
      <c r="E773" s="140">
        <f>_xll.qlInterestRateIndexValueDate(IndexON,D773)</f>
        <v>45070</v>
      </c>
      <c r="F773" s="156">
        <f>IFERROR(_xll.qlIndexFixing(IndexON,D773,TRUE,_xll.ohTrigger(RecalcTrigger,TriggerON)),NA())</f>
        <v>9.5213119330950224E-3</v>
      </c>
      <c r="H773" s="42">
        <f>_xll.qlCalendarAdvance(Calendar,$H772,B773,"f",FALSE)</f>
        <v>45070</v>
      </c>
      <c r="I773" s="140">
        <f>_xll.qlInterestRateIndexValueDate(Index1M,$H773)</f>
        <v>45070</v>
      </c>
      <c r="J773" s="145">
        <f>IFERROR(_xll.qlIndexFixing(Index1M,$H773,TRUE,_xll.ohTrigger(RecalcTrigger,Trigger1M)),NA())</f>
        <v>1.0576446325625736E-2</v>
      </c>
      <c r="K773" s="44">
        <f>IFERROR(_xll.qlIndexFixing(Index3M,H773,TRUE,_xll.ohTrigger(RecalcTrigger,Trigger3M)),NA())</f>
        <v>1.1791360761289289E-2</v>
      </c>
      <c r="L773" s="44">
        <f>IFERROR(_xll.qlIndexFixing(Index6M,$H773,TRUE,_xll.ohTrigger(RecalcTrigger,Trigger6M)),NA())</f>
        <v>1.2533147061592812E-2</v>
      </c>
      <c r="M773" s="146">
        <f>IFERROR(_xll.qlIndexFixing(Index1Y,$H773,TRUE,_xll.ohTrigger(RecalcTrigger,Trigger1Y)),NA())</f>
        <v>1.3906665610988215E-2</v>
      </c>
      <c r="N773" s="145">
        <f>IFERROR(_xll.qlIndexFixing(ONIndex1M,I773,TRUE,_xll.ohTrigger(RecalcTrigger,Trigger1M)),NA())</f>
        <v>1.0485265198818539E-2</v>
      </c>
      <c r="O773" s="44">
        <f>IFERROR(_xll.qlIndexFixing(ONIndex3M,I773,TRUE,_xll.ohTrigger(RecalcTrigger,Trigger3M)),NA())</f>
        <v>1.152533836823344E-2</v>
      </c>
      <c r="P773" s="44">
        <f>IFERROR(_xll.qlIndexFixing(ONIndex6M,I773,TRUE,_xll.ohTrigger(RecalcTrigger,Trigger6M)),NA())</f>
        <v>1.2150099922088042E-2</v>
      </c>
      <c r="Q773" s="146">
        <f>IFERROR(_xll.qlIndexFixing(ONIndex1Y,I773,TRUE,_xll.ohTrigger(RecalcTrigger,Trigger1Y)),NA())</f>
        <v>1.3261333680555376E-2</v>
      </c>
    </row>
    <row r="774" spans="2:17" x14ac:dyDescent="0.2">
      <c r="B774" s="39" t="s">
        <v>42</v>
      </c>
      <c r="D774" s="42">
        <f>_xll.qlCalendarAdvance(Calendar,$D773,B774,"f",FALSE)</f>
        <v>45077</v>
      </c>
      <c r="E774" s="140">
        <f>_xll.qlInterestRateIndexValueDate(IndexON,D774)</f>
        <v>45077</v>
      </c>
      <c r="F774" s="156">
        <f>IFERROR(_xll.qlIndexFixing(IndexON,D774,TRUE,_xll.ohTrigger(RecalcTrigger,TriggerON)),NA())</f>
        <v>9.5620038396493356E-3</v>
      </c>
      <c r="H774" s="42">
        <f>_xll.qlCalendarAdvance(Calendar,$H773,B774,"f",FALSE)</f>
        <v>45077</v>
      </c>
      <c r="I774" s="140">
        <f>_xll.qlInterestRateIndexValueDate(Index1M,$H774)</f>
        <v>45077</v>
      </c>
      <c r="J774" s="145">
        <f>IFERROR(_xll.qlIndexFixing(Index1M,$H774,TRUE,_xll.ohTrigger(RecalcTrigger,Trigger1M)),NA())</f>
        <v>1.0605579996254038E-2</v>
      </c>
      <c r="K774" s="44">
        <f>IFERROR(_xll.qlIndexFixing(Index3M,H774,TRUE,_xll.ohTrigger(RecalcTrigger,Trigger3M)),NA())</f>
        <v>1.1828864555919772E-2</v>
      </c>
      <c r="L774" s="44">
        <f>IFERROR(_xll.qlIndexFixing(Index6M,$H774,TRUE,_xll.ohTrigger(RecalcTrigger,Trigger6M)),NA())</f>
        <v>1.2556990928605826E-2</v>
      </c>
      <c r="M774" s="146">
        <f>IFERROR(_xll.qlIndexFixing(Index1Y,$H774,TRUE,_xll.ohTrigger(RecalcTrigger,Trigger1Y)),NA())</f>
        <v>1.3927776219011491E-2</v>
      </c>
      <c r="N774" s="145">
        <f>IFERROR(_xll.qlIndexFixing(ONIndex1M,I774,TRUE,_xll.ohTrigger(RecalcTrigger,Trigger1M)),NA())</f>
        <v>1.052314348461536E-2</v>
      </c>
      <c r="O774" s="44">
        <f>IFERROR(_xll.qlIndexFixing(ONIndex3M,I774,TRUE,_xll.ohTrigger(RecalcTrigger,Trigger3M)),NA())</f>
        <v>1.156433179784977E-2</v>
      </c>
      <c r="P774" s="44">
        <f>IFERROR(_xll.qlIndexFixing(ONIndex6M,I774,TRUE,_xll.ohTrigger(RecalcTrigger,Trigger6M)),NA())</f>
        <v>1.2177905346643092E-2</v>
      </c>
      <c r="Q774" s="146">
        <f>IFERROR(_xll.qlIndexFixing(ONIndex1Y,I774,TRUE,_xll.ohTrigger(RecalcTrigger,Trigger1Y)),NA())</f>
        <v>1.328421458209994E-2</v>
      </c>
    </row>
    <row r="775" spans="2:17" x14ac:dyDescent="0.2">
      <c r="B775" s="39" t="s">
        <v>42</v>
      </c>
      <c r="D775" s="42">
        <f>_xll.qlCalendarAdvance(Calendar,$D774,B775,"f",FALSE)</f>
        <v>45084</v>
      </c>
      <c r="E775" s="140">
        <f>_xll.qlInterestRateIndexValueDate(IndexON,D775)</f>
        <v>45084</v>
      </c>
      <c r="F775" s="156">
        <f>IFERROR(_xll.qlIndexFixing(IndexON,D775,TRUE,_xll.ohTrigger(RecalcTrigger,TriggerON)),NA())</f>
        <v>9.6024729041865875E-3</v>
      </c>
      <c r="H775" s="42">
        <f>_xll.qlCalendarAdvance(Calendar,$H774,B775,"f",FALSE)</f>
        <v>45084</v>
      </c>
      <c r="I775" s="140">
        <f>_xll.qlInterestRateIndexValueDate(Index1M,$H775)</f>
        <v>45084</v>
      </c>
      <c r="J775" s="145">
        <f>IFERROR(_xll.qlIndexFixing(Index1M,$H775,TRUE,_xll.ohTrigger(RecalcTrigger,Trigger1M)),NA())</f>
        <v>1.0643107222494249E-2</v>
      </c>
      <c r="K775" s="44">
        <f>IFERROR(_xll.qlIndexFixing(Index3M,H775,TRUE,_xll.ohTrigger(RecalcTrigger,Trigger3M)),NA())</f>
        <v>1.1866020982450296E-2</v>
      </c>
      <c r="L775" s="44">
        <f>IFERROR(_xll.qlIndexFixing(Index6M,$H775,TRUE,_xll.ohTrigger(RecalcTrigger,Trigger6M)),NA())</f>
        <v>1.2582730145905585E-2</v>
      </c>
      <c r="M775" s="146">
        <f>IFERROR(_xll.qlIndexFixing(Index1Y,$H775,TRUE,_xll.ohTrigger(RecalcTrigger,Trigger1Y)),NA())</f>
        <v>1.3948840344670286E-2</v>
      </c>
      <c r="N775" s="145">
        <f>IFERROR(_xll.qlIndexFixing(ONIndex1M,I775,TRUE,_xll.ohTrigger(RecalcTrigger,Trigger1M)),NA())</f>
        <v>1.0560897222297028E-2</v>
      </c>
      <c r="O775" s="44">
        <f>IFERROR(_xll.qlIndexFixing(ONIndex3M,I775,TRUE,_xll.ohTrigger(RecalcTrigger,Trigger3M)),NA())</f>
        <v>1.1603203342045454E-2</v>
      </c>
      <c r="P775" s="44">
        <f>IFERROR(_xll.qlIndexFixing(ONIndex6M,I775,TRUE,_xll.ohTrigger(RecalcTrigger,Trigger6M)),NA())</f>
        <v>1.220545180596222E-2</v>
      </c>
      <c r="Q775" s="146">
        <f>IFERROR(_xll.qlIndexFixing(ONIndex1Y,I775,TRUE,_xll.ohTrigger(RecalcTrigger,Trigger1Y)),NA())</f>
        <v>1.3306757394545565E-2</v>
      </c>
    </row>
    <row r="776" spans="2:17" x14ac:dyDescent="0.2">
      <c r="B776" s="39" t="s">
        <v>42</v>
      </c>
      <c r="D776" s="42">
        <f>_xll.qlCalendarAdvance(Calendar,$D775,B776,"f",FALSE)</f>
        <v>45091</v>
      </c>
      <c r="E776" s="140">
        <f>_xll.qlInterestRateIndexValueDate(IndexON,D776)</f>
        <v>45091</v>
      </c>
      <c r="F776" s="156">
        <f>IFERROR(_xll.qlIndexFixing(IndexON,D776,TRUE,_xll.ohTrigger(RecalcTrigger,TriggerON)),NA())</f>
        <v>9.6427191266257317E-3</v>
      </c>
      <c r="H776" s="42">
        <f>_xll.qlCalendarAdvance(Calendar,$H775,B776,"f",FALSE)</f>
        <v>45091</v>
      </c>
      <c r="I776" s="140">
        <f>_xll.qlInterestRateIndexValueDate(Index1M,$H776)</f>
        <v>45091</v>
      </c>
      <c r="J776" s="145">
        <f>IFERROR(_xll.qlIndexFixing(Index1M,$H776,TRUE,_xll.ohTrigger(RecalcTrigger,Trigger1M)),NA())</f>
        <v>1.0680494782210967E-2</v>
      </c>
      <c r="K776" s="44">
        <f>IFERROR(_xll.qlIndexFixing(Index3M,H776,TRUE,_xll.ohTrigger(RecalcTrigger,Trigger3M)),NA())</f>
        <v>1.1902802341417737E-2</v>
      </c>
      <c r="L776" s="44">
        <f>IFERROR(_xll.qlIndexFixing(Index6M,$H776,TRUE,_xll.ohTrigger(RecalcTrigger,Trigger6M)),NA())</f>
        <v>1.2608342171990722E-2</v>
      </c>
      <c r="M776" s="146">
        <f>IFERROR(_xll.qlIndexFixing(Index1Y,$H776,TRUE,_xll.ohTrigger(RecalcTrigger,Trigger1Y)),NA())</f>
        <v>1.3969864242533953E-2</v>
      </c>
      <c r="N776" s="145">
        <f>IFERROR(_xll.qlIndexFixing(ONIndex1M,I776,TRUE,_xll.ohTrigger(RecalcTrigger,Trigger1M)),NA())</f>
        <v>1.0598526411944587E-2</v>
      </c>
      <c r="O776" s="44">
        <f>IFERROR(_xll.qlIndexFixing(ONIndex3M,I776,TRUE,_xll.ohTrigger(RecalcTrigger,Trigger3M)),NA())</f>
        <v>1.1641953000901539E-2</v>
      </c>
      <c r="P776" s="44">
        <f>IFERROR(_xll.qlIndexFixing(ONIndex6M,I776,TRUE,_xll.ohTrigger(RecalcTrigger,Trigger6M)),NA())</f>
        <v>1.2232739299883333E-2</v>
      </c>
      <c r="Q776" s="146">
        <f>IFERROR(_xll.qlIndexFixing(ONIndex1Y,I776,TRUE,_xll.ohTrigger(RecalcTrigger,Trigger1Y)),NA())</f>
        <v>1.3328962117811205E-2</v>
      </c>
    </row>
    <row r="777" spans="2:17" x14ac:dyDescent="0.2">
      <c r="B777" s="39" t="s">
        <v>42</v>
      </c>
      <c r="D777" s="42">
        <f>_xll.qlCalendarAdvance(Calendar,$D776,B777,"f",FALSE)</f>
        <v>45098</v>
      </c>
      <c r="E777" s="140">
        <f>_xll.qlInterestRateIndexValueDate(IndexON,D777)</f>
        <v>45098</v>
      </c>
      <c r="F777" s="156">
        <f>IFERROR(_xll.qlIndexFixing(IndexON,D777,TRUE,_xll.ohTrigger(RecalcTrigger,TriggerON)),NA())</f>
        <v>9.6827425069667683E-3</v>
      </c>
      <c r="H777" s="42">
        <f>_xll.qlCalendarAdvance(Calendar,$H776,B777,"f",FALSE)</f>
        <v>45098</v>
      </c>
      <c r="I777" s="140">
        <f>_xll.qlInterestRateIndexValueDate(Index1M,$H777)</f>
        <v>45098</v>
      </c>
      <c r="J777" s="145">
        <f>IFERROR(_xll.qlIndexFixing(Index1M,$H777,TRUE,_xll.ohTrigger(RecalcTrigger,Trigger1M)),NA())</f>
        <v>1.071770167026535E-2</v>
      </c>
      <c r="K777" s="44">
        <f>IFERROR(_xll.qlIndexFixing(Index3M,H777,TRUE,_xll.ohTrigger(RecalcTrigger,Trigger3M)),NA())</f>
        <v>1.1939180932438393E-2</v>
      </c>
      <c r="L777" s="44">
        <f>IFERROR(_xll.qlIndexFixing(Index6M,$H777,TRUE,_xll.ohTrigger(RecalcTrigger,Trigger6M)),NA())</f>
        <v>1.2633833011873808E-2</v>
      </c>
      <c r="M777" s="146">
        <f>IFERROR(_xll.qlIndexFixing(Index1Y,$H777,TRUE,_xll.ohTrigger(RecalcTrigger,Trigger1Y)),NA())</f>
        <v>1.3990854167697091E-2</v>
      </c>
      <c r="N777" s="145">
        <f>IFERROR(_xll.qlIndexFixing(ONIndex1M,I777,TRUE,_xll.ohTrigger(RecalcTrigger,Trigger1M)),NA())</f>
        <v>1.0636031053558037E-2</v>
      </c>
      <c r="O777" s="44">
        <f>IFERROR(_xll.qlIndexFixing(ONIndex3M,I777,TRUE,_xll.ohTrigger(RecalcTrigger,Trigger3M)),NA())</f>
        <v>1.1680580774336979E-2</v>
      </c>
      <c r="P777" s="44">
        <f>IFERROR(_xll.qlIndexFixing(ONIndex6M,I777,TRUE,_xll.ohTrigger(RecalcTrigger,Trigger6M)),NA())</f>
        <v>1.2259767828406432E-2</v>
      </c>
      <c r="Q777" s="146">
        <f>IFERROR(_xll.qlIndexFixing(ONIndex1Y,I777,TRUE,_xll.ohTrigger(RecalcTrigger,Trigger1Y)),NA())</f>
        <v>1.3350828751815813E-2</v>
      </c>
    </row>
    <row r="778" spans="2:17" x14ac:dyDescent="0.2">
      <c r="B778" s="39" t="s">
        <v>42</v>
      </c>
      <c r="D778" s="42">
        <f>_xll.qlCalendarAdvance(Calendar,$D777,B778,"f",FALSE)</f>
        <v>45105</v>
      </c>
      <c r="E778" s="140">
        <f>_xll.qlInterestRateIndexValueDate(IndexON,D778)</f>
        <v>45105</v>
      </c>
      <c r="F778" s="156">
        <f>IFERROR(_xll.qlIndexFixing(IndexON,D778,TRUE,_xll.ohTrigger(RecalcTrigger,TriggerON)),NA())</f>
        <v>9.7225430450476047E-3</v>
      </c>
      <c r="H778" s="42">
        <f>_xll.qlCalendarAdvance(Calendar,$H777,B778,"f",FALSE)</f>
        <v>45105</v>
      </c>
      <c r="I778" s="140">
        <f>_xll.qlInterestRateIndexValueDate(Index1M,$H778)</f>
        <v>45105</v>
      </c>
      <c r="J778" s="145">
        <f>IFERROR(_xll.qlIndexFixing(Index1M,$H778,TRUE,_xll.ohTrigger(RecalcTrigger,Trigger1M)),NA())</f>
        <v>1.0754684229462724E-2</v>
      </c>
      <c r="K778" s="44">
        <f>IFERROR(_xll.qlIndexFixing(Index3M,H778,TRUE,_xll.ohTrigger(RecalcTrigger,Trigger3M)),NA())</f>
        <v>1.1975129054230005E-2</v>
      </c>
      <c r="L778" s="44">
        <f>IFERROR(_xll.qlIndexFixing(Index6M,$H778,TRUE,_xll.ohTrigger(RecalcTrigger,Trigger6M)),NA())</f>
        <v>1.2659208670894699E-2</v>
      </c>
      <c r="M778" s="146">
        <f>IFERROR(_xll.qlIndexFixing(Index1Y,$H778,TRUE,_xll.ohTrigger(RecalcTrigger,Trigger1Y)),NA())</f>
        <v>1.4011816375778662E-2</v>
      </c>
      <c r="N778" s="145">
        <f>IFERROR(_xll.qlIndexFixing(ONIndex1M,I778,TRUE,_xll.ohTrigger(RecalcTrigger,Trigger1M)),NA())</f>
        <v>1.0673411146975287E-2</v>
      </c>
      <c r="O778" s="44">
        <f>IFERROR(_xll.qlIndexFixing(ONIndex3M,I778,TRUE,_xll.ohTrigger(RecalcTrigger,Trigger3M)),NA())</f>
        <v>1.1719086662351774E-2</v>
      </c>
      <c r="P778" s="44">
        <f>IFERROR(_xll.qlIndexFixing(ONIndex6M,I778,TRUE,_xll.ohTrigger(RecalcTrigger,Trigger6M)),NA())</f>
        <v>1.2286537391450469E-2</v>
      </c>
      <c r="Q778" s="146">
        <f>IFERROR(_xll.qlIndexFixing(ONIndex1Y,I778,TRUE,_xll.ohTrigger(RecalcTrigger,Trigger1Y)),NA())</f>
        <v>1.337235729655939E-2</v>
      </c>
    </row>
    <row r="779" spans="2:17" x14ac:dyDescent="0.2">
      <c r="B779" s="39" t="s">
        <v>42</v>
      </c>
      <c r="D779" s="42">
        <f>_xll.qlCalendarAdvance(Calendar,$D778,B779,"f",FALSE)</f>
        <v>45112</v>
      </c>
      <c r="E779" s="140">
        <f>_xll.qlInterestRateIndexValueDate(IndexON,D779)</f>
        <v>45112</v>
      </c>
      <c r="F779" s="156">
        <f>IFERROR(_xll.qlIndexFixing(IndexON,D779,TRUE,_xll.ohTrigger(RecalcTrigger,TriggerON)),NA())</f>
        <v>9.7621194831920555E-3</v>
      </c>
      <c r="H779" s="42">
        <f>_xll.qlCalendarAdvance(Calendar,$H778,B779,"f",FALSE)</f>
        <v>45112</v>
      </c>
      <c r="I779" s="140">
        <f>_xll.qlInterestRateIndexValueDate(Index1M,$H779)</f>
        <v>45112</v>
      </c>
      <c r="J779" s="145">
        <f>IFERROR(_xll.qlIndexFixing(Index1M,$H779,TRUE,_xll.ohTrigger(RecalcTrigger,Trigger1M)),NA())</f>
        <v>1.0799656262505338E-2</v>
      </c>
      <c r="K779" s="44">
        <f>IFERROR(_xll.qlIndexFixing(Index3M,H779,TRUE,_xll.ohTrigger(RecalcTrigger,Trigger3M)),NA())</f>
        <v>1.2010619004647E-2</v>
      </c>
      <c r="L779" s="44">
        <f>IFERROR(_xll.qlIndexFixing(Index6M,$H779,TRUE,_xll.ohTrigger(RecalcTrigger,Trigger6M)),NA())</f>
        <v>1.2686463592279758E-2</v>
      </c>
      <c r="M779" s="146">
        <f>IFERROR(_xll.qlIndexFixing(Index1Y,$H779,TRUE,_xll.ohTrigger(RecalcTrigger,Trigger1Y)),NA())</f>
        <v>1.4032757122917568E-2</v>
      </c>
      <c r="N779" s="145">
        <f>IFERROR(_xll.qlIndexFixing(ONIndex1M,I779,TRUE,_xll.ohTrigger(RecalcTrigger,Trigger1M)),NA())</f>
        <v>1.0710666056388263E-2</v>
      </c>
      <c r="O779" s="44">
        <f>IFERROR(_xll.qlIndexFixing(ONIndex3M,I779,TRUE,_xll.ohTrigger(RecalcTrigger,Trigger3M)),NA())</f>
        <v>1.175746943077316E-2</v>
      </c>
      <c r="P779" s="44">
        <f>IFERROR(_xll.qlIndexFixing(ONIndex6M,I779,TRUE,_xll.ohTrigger(RecalcTrigger,Trigger6M)),NA())</f>
        <v>1.2313048520111725E-2</v>
      </c>
      <c r="Q779" s="146">
        <f>IFERROR(_xll.qlIndexFixing(ONIndex1Y,I779,TRUE,_xll.ohTrigger(RecalcTrigger,Trigger1Y)),NA())</f>
        <v>1.3393548849408576E-2</v>
      </c>
    </row>
    <row r="780" spans="2:17" x14ac:dyDescent="0.2">
      <c r="B780" s="39" t="s">
        <v>42</v>
      </c>
      <c r="D780" s="42">
        <f>_xll.qlCalendarAdvance(Calendar,$D779,B780,"f",FALSE)</f>
        <v>45119</v>
      </c>
      <c r="E780" s="140">
        <f>_xll.qlInterestRateIndexValueDate(IndexON,D780)</f>
        <v>45119</v>
      </c>
      <c r="F780" s="156">
        <f>IFERROR(_xll.qlIndexFixing(IndexON,D780,TRUE,_xll.ohTrigger(RecalcTrigger,TriggerON)),NA())</f>
        <v>9.8012630390487132E-3</v>
      </c>
      <c r="H780" s="42">
        <f>_xll.qlCalendarAdvance(Calendar,$H779,B780,"f",FALSE)</f>
        <v>45119</v>
      </c>
      <c r="I780" s="140">
        <f>_xll.qlInterestRateIndexValueDate(Index1M,$H780)</f>
        <v>45119</v>
      </c>
      <c r="J780" s="145">
        <f>IFERROR(_xll.qlIndexFixing(Index1M,$H780,TRUE,_xll.ohTrigger(RecalcTrigger,Trigger1M)),NA())</f>
        <v>1.0836002914733498E-2</v>
      </c>
      <c r="K780" s="44">
        <f>IFERROR(_xll.qlIndexFixing(Index3M,H780,TRUE,_xll.ohTrigger(RecalcTrigger,Trigger3M)),NA())</f>
        <v>1.2045627695823057E-2</v>
      </c>
      <c r="L780" s="44">
        <f>IFERROR(_xll.qlIndexFixing(Index6M,$H780,TRUE,_xll.ohTrigger(RecalcTrigger,Trigger6M)),NA())</f>
        <v>1.2711619407835103E-2</v>
      </c>
      <c r="M780" s="146">
        <f>IFERROR(_xll.qlIndexFixing(Index1Y,$H780,TRUE,_xll.ohTrigger(RecalcTrigger,Trigger1Y)),NA())</f>
        <v>1.4053681262600672E-2</v>
      </c>
      <c r="N780" s="145">
        <f>IFERROR(_xll.qlIndexFixing(ONIndex1M,I780,TRUE,_xll.ohTrigger(RecalcTrigger,Trigger1M)),NA())</f>
        <v>1.0747690233199325E-2</v>
      </c>
      <c r="O780" s="44">
        <f>IFERROR(_xll.qlIndexFixing(ONIndex3M,I780,TRUE,_xll.ohTrigger(RecalcTrigger,Trigger3M)),NA())</f>
        <v>1.1795524207651731E-2</v>
      </c>
      <c r="P780" s="44">
        <f>IFERROR(_xll.qlIndexFixing(ONIndex6M,I780,TRUE,_xll.ohTrigger(RecalcTrigger,Trigger6M)),NA())</f>
        <v>1.2339389370455978E-2</v>
      </c>
      <c r="Q780" s="146">
        <f>IFERROR(_xll.qlIndexFixing(ONIndex1Y,I780,TRUE,_xll.ohTrigger(RecalcTrigger,Trigger1Y)),NA())</f>
        <v>1.3414585598026108E-2</v>
      </c>
    </row>
    <row r="781" spans="2:17" x14ac:dyDescent="0.2">
      <c r="B781" s="39" t="s">
        <v>42</v>
      </c>
      <c r="D781" s="42">
        <f>_xll.qlCalendarAdvance(Calendar,$D780,B781,"f",FALSE)</f>
        <v>45126</v>
      </c>
      <c r="E781" s="140">
        <f>_xll.qlInterestRateIndexValueDate(IndexON,D781)</f>
        <v>45126</v>
      </c>
      <c r="F781" s="156">
        <f>IFERROR(_xll.qlIndexFixing(IndexON,D781,TRUE,_xll.ohTrigger(RecalcTrigger,TriggerON)),NA())</f>
        <v>9.8398139815825125E-3</v>
      </c>
      <c r="H781" s="42">
        <f>_xll.qlCalendarAdvance(Calendar,$H780,B781,"f",FALSE)</f>
        <v>45126</v>
      </c>
      <c r="I781" s="140">
        <f>_xll.qlInterestRateIndexValueDate(Index1M,$H781)</f>
        <v>45126</v>
      </c>
      <c r="J781" s="145">
        <f>IFERROR(_xll.qlIndexFixing(Index1M,$H781,TRUE,_xll.ohTrigger(RecalcTrigger,Trigger1M)),NA())</f>
        <v>1.0872037901811439E-2</v>
      </c>
      <c r="K781" s="44">
        <f>IFERROR(_xll.qlIndexFixing(Index3M,H781,TRUE,_xll.ohTrigger(RecalcTrigger,Trigger3M)),NA())</f>
        <v>1.2080150499893973E-2</v>
      </c>
      <c r="L781" s="44">
        <f>IFERROR(_xll.qlIndexFixing(Index6M,$H781,TRUE,_xll.ohTrigger(RecalcTrigger,Trigger6M)),NA())</f>
        <v>1.2736672048123905E-2</v>
      </c>
      <c r="M781" s="146">
        <f>IFERROR(_xll.qlIndexFixing(Index1Y,$H781,TRUE,_xll.ohTrigger(RecalcTrigger,Trigger1Y)),NA())</f>
        <v>1.4074588035907502E-2</v>
      </c>
      <c r="N781" s="145">
        <f>IFERROR(_xll.qlIndexFixing(ONIndex1M,I781,TRUE,_xll.ohTrigger(RecalcTrigger,Trigger1M)),NA())</f>
        <v>1.0784402926217185E-2</v>
      </c>
      <c r="O781" s="44">
        <f>IFERROR(_xll.qlIndexFixing(ONIndex3M,I781,TRUE,_xll.ohTrigger(RecalcTrigger,Trigger3M)),NA())</f>
        <v>1.1833094253532739E-2</v>
      </c>
      <c r="P781" s="44">
        <f>IFERROR(_xll.qlIndexFixing(ONIndex6M,I781,TRUE,_xll.ohTrigger(RecalcTrigger,Trigger6M)),NA())</f>
        <v>1.2365627387090905E-2</v>
      </c>
      <c r="Q781" s="146">
        <f>IFERROR(_xll.qlIndexFixing(ONIndex1Y,I781,TRUE,_xll.ohTrigger(RecalcTrigger,Trigger1Y)),NA())</f>
        <v>1.3435606926535115E-2</v>
      </c>
    </row>
    <row r="782" spans="2:17" x14ac:dyDescent="0.2">
      <c r="B782" s="39" t="s">
        <v>42</v>
      </c>
      <c r="D782" s="42">
        <f>_xll.qlCalendarAdvance(Calendar,$D781,B782,"f",FALSE)</f>
        <v>45133</v>
      </c>
      <c r="E782" s="140">
        <f>_xll.qlInterestRateIndexValueDate(IndexON,D782)</f>
        <v>45133</v>
      </c>
      <c r="F782" s="156">
        <f>IFERROR(_xll.qlIndexFixing(IndexON,D782,TRUE,_xll.ohTrigger(RecalcTrigger,TriggerON)),NA())</f>
        <v>9.8777723104692683E-3</v>
      </c>
      <c r="H782" s="42">
        <f>_xll.qlCalendarAdvance(Calendar,$H781,B782,"f",FALSE)</f>
        <v>45133</v>
      </c>
      <c r="I782" s="140">
        <f>_xll.qlInterestRateIndexValueDate(Index1M,$H782)</f>
        <v>45133</v>
      </c>
      <c r="J782" s="145">
        <f>IFERROR(_xll.qlIndexFixing(Index1M,$H782,TRUE,_xll.ohTrigger(RecalcTrigger,Trigger1M)),NA())</f>
        <v>1.0910446205574013E-2</v>
      </c>
      <c r="K782" s="44">
        <f>IFERROR(_xll.qlIndexFixing(Index3M,H782,TRUE,_xll.ohTrigger(RecalcTrigger,Trigger3M)),NA())</f>
        <v>1.211418740420772E-2</v>
      </c>
      <c r="L782" s="44">
        <f>IFERROR(_xll.qlIndexFixing(Index6M,$H782,TRUE,_xll.ohTrigger(RecalcTrigger,Trigger6M)),NA())</f>
        <v>1.276162150925462E-2</v>
      </c>
      <c r="M782" s="146">
        <f>IFERROR(_xll.qlIndexFixing(Index1Y,$H782,TRUE,_xll.ohTrigger(RecalcTrigger,Trigger1Y)),NA())</f>
        <v>1.4095475280624702E-2</v>
      </c>
      <c r="N782" s="145">
        <f>IFERROR(_xll.qlIndexFixing(ONIndex1M,I782,TRUE,_xll.ohTrigger(RecalcTrigger,Trigger1M)),NA())</f>
        <v>1.0820804135441842E-2</v>
      </c>
      <c r="O782" s="44">
        <f>IFERROR(_xll.qlIndexFixing(ONIndex3M,I782,TRUE,_xll.ohTrigger(RecalcTrigger,Trigger3M)),NA())</f>
        <v>1.1870179568416184E-2</v>
      </c>
      <c r="P782" s="44">
        <f>IFERROR(_xll.qlIndexFixing(ONIndex6M,I782,TRUE,_xll.ohTrigger(RecalcTrigger,Trigger6M)),NA())</f>
        <v>1.2391762570259646E-2</v>
      </c>
      <c r="Q782" s="146">
        <f>IFERROR(_xll.qlIndexFixing(ONIndex1Y,I782,TRUE,_xll.ohTrigger(RecalcTrigger,Trigger1Y)),NA())</f>
        <v>1.3456612835178738E-2</v>
      </c>
    </row>
    <row r="783" spans="2:17" x14ac:dyDescent="0.2">
      <c r="B783" s="39" t="s">
        <v>42</v>
      </c>
      <c r="D783" s="42">
        <f>_xll.qlCalendarAdvance(Calendar,$D782,B783,"f",FALSE)</f>
        <v>45140</v>
      </c>
      <c r="E783" s="140">
        <f>_xll.qlInterestRateIndexValueDate(IndexON,D783)</f>
        <v>45140</v>
      </c>
      <c r="F783" s="156">
        <f>IFERROR(_xll.qlIndexFixing(IndexON,D783,TRUE,_xll.ohTrigger(RecalcTrigger,TriggerON)),NA())</f>
        <v>9.9151380257089805E-3</v>
      </c>
      <c r="H783" s="42">
        <f>_xll.qlCalendarAdvance(Calendar,$H782,B783,"f",FALSE)</f>
        <v>45140</v>
      </c>
      <c r="I783" s="140">
        <f>_xll.qlInterestRateIndexValueDate(Index1M,$H783)</f>
        <v>45140</v>
      </c>
      <c r="J783" s="145">
        <f>IFERROR(_xll.qlIndexFixing(Index1M,$H783,TRUE,_xll.ohTrigger(RecalcTrigger,Trigger1M)),NA())</f>
        <v>1.0943172868374455E-2</v>
      </c>
      <c r="K783" s="44">
        <f>IFERROR(_xll.qlIndexFixing(Index3M,H783,TRUE,_xll.ohTrigger(RecalcTrigger,Trigger3M)),NA())</f>
        <v>1.2147738396291101E-2</v>
      </c>
      <c r="L783" s="44">
        <f>IFERROR(_xll.qlIndexFixing(Index6M,$H783,TRUE,_xll.ohTrigger(RecalcTrigger,Trigger6M)),NA())</f>
        <v>1.2786467787351123E-2</v>
      </c>
      <c r="M783" s="146">
        <f>IFERROR(_xll.qlIndexFixing(Index1Y,$H783,TRUE,_xll.ohTrigger(RecalcTrigger,Trigger1Y)),NA())</f>
        <v>1.4116340834360662E-2</v>
      </c>
      <c r="N783" s="145">
        <f>IFERROR(_xll.qlIndexFixing(ONIndex1M,I783,TRUE,_xll.ohTrigger(RecalcTrigger,Trigger1M)),NA())</f>
        <v>1.0856893860711203E-2</v>
      </c>
      <c r="O783" s="44">
        <f>IFERROR(_xll.qlIndexFixing(ONIndex3M,I783,TRUE,_xll.ohTrigger(RecalcTrigger,Trigger3M)),NA())</f>
        <v>1.1906780152139973E-2</v>
      </c>
      <c r="P783" s="44">
        <f>IFERROR(_xll.qlIndexFixing(ONIndex6M,I783,TRUE,_xll.ohTrigger(RecalcTrigger,Trigger6M)),NA())</f>
        <v>1.2417794919800107E-2</v>
      </c>
      <c r="Q783" s="146">
        <f>IFERROR(_xll.qlIndexFixing(ONIndex1Y,I783,TRUE,_xll.ohTrigger(RecalcTrigger,Trigger1Y)),NA())</f>
        <v>1.3477603323794884E-2</v>
      </c>
    </row>
    <row r="784" spans="2:17" x14ac:dyDescent="0.2">
      <c r="B784" s="39" t="s">
        <v>42</v>
      </c>
      <c r="D784" s="42">
        <f>_xll.qlCalendarAdvance(Calendar,$D783,B784,"f",FALSE)</f>
        <v>45147</v>
      </c>
      <c r="E784" s="140">
        <f>_xll.qlInterestRateIndexValueDate(IndexON,D784)</f>
        <v>45147</v>
      </c>
      <c r="F784" s="156">
        <f>IFERROR(_xll.qlIndexFixing(IndexON,D784,TRUE,_xll.ohTrigger(RecalcTrigger,TriggerON)),NA())</f>
        <v>9.9519111270585103E-3</v>
      </c>
      <c r="H784" s="42">
        <f>_xll.qlCalendarAdvance(Calendar,$H783,B784,"f",FALSE)</f>
        <v>45147</v>
      </c>
      <c r="I784" s="140">
        <f>_xll.qlInterestRateIndexValueDate(Index1M,$H784)</f>
        <v>45147</v>
      </c>
      <c r="J784" s="145">
        <f>IFERROR(_xll.qlIndexFixing(Index1M,$H784,TRUE,_xll.ohTrigger(RecalcTrigger,Trigger1M)),NA())</f>
        <v>1.0978272841852281E-2</v>
      </c>
      <c r="K784" s="44">
        <f>IFERROR(_xll.qlIndexFixing(Index3M,H784,TRUE,_xll.ohTrigger(RecalcTrigger,Trigger3M)),NA())</f>
        <v>1.2180803463848863E-2</v>
      </c>
      <c r="L784" s="44">
        <f>IFERROR(_xll.qlIndexFixing(Index6M,$H784,TRUE,_xll.ohTrigger(RecalcTrigger,Trigger6M)),NA())</f>
        <v>1.2811210878552705E-2</v>
      </c>
      <c r="M784" s="146">
        <f>IFERROR(_xll.qlIndexFixing(Index1Y,$H784,TRUE,_xll.ohTrigger(RecalcTrigger,Trigger1Y)),NA())</f>
        <v>1.4137182534547729E-2</v>
      </c>
      <c r="N784" s="145">
        <f>IFERROR(_xll.qlIndexFixing(ONIndex1M,I784,TRUE,_xll.ohTrigger(RecalcTrigger,Trigger1M)),NA())</f>
        <v>1.0892672101944223E-2</v>
      </c>
      <c r="O784" s="44">
        <f>IFERROR(_xll.qlIndexFixing(ONIndex3M,I784,TRUE,_xll.ohTrigger(RecalcTrigger,Trigger3M)),NA())</f>
        <v>1.1942896004379921E-2</v>
      </c>
      <c r="P784" s="44">
        <f>IFERROR(_xll.qlIndexFixing(ONIndex6M,I784,TRUE,_xll.ohTrigger(RecalcTrigger,Trigger6M)),NA())</f>
        <v>1.2443724435631243E-2</v>
      </c>
      <c r="Q784" s="146">
        <f>IFERROR(_xll.qlIndexFixing(ONIndex1Y,I784,TRUE,_xll.ohTrigger(RecalcTrigger,Trigger1Y)),NA())</f>
        <v>1.3498578392545646E-2</v>
      </c>
    </row>
    <row r="785" spans="2:17" x14ac:dyDescent="0.2">
      <c r="B785" s="39" t="s">
        <v>42</v>
      </c>
      <c r="D785" s="42">
        <f>_xll.qlCalendarAdvance(Calendar,$D784,B785,"f",FALSE)</f>
        <v>45154</v>
      </c>
      <c r="E785" s="140">
        <f>_xll.qlInterestRateIndexValueDate(IndexON,D785)</f>
        <v>45154</v>
      </c>
      <c r="F785" s="156">
        <f>IFERROR(_xll.qlIndexFixing(IndexON,D785,TRUE,_xll.ohTrigger(RecalcTrigger,TriggerON)),NA())</f>
        <v>9.9880916142747189E-3</v>
      </c>
      <c r="H785" s="42">
        <f>_xll.qlCalendarAdvance(Calendar,$H784,B785,"f",FALSE)</f>
        <v>45154</v>
      </c>
      <c r="I785" s="140">
        <f>_xll.qlInterestRateIndexValueDate(Index1M,$H785)</f>
        <v>45154</v>
      </c>
      <c r="J785" s="145">
        <f>IFERROR(_xll.qlIndexFixing(Index1M,$H785,TRUE,_xll.ohTrigger(RecalcTrigger,Trigger1M)),NA())</f>
        <v>1.1013061138165392E-2</v>
      </c>
      <c r="K785" s="44">
        <f>IFERROR(_xll.qlIndexFixing(Index3M,H785,TRUE,_xll.ohTrigger(RecalcTrigger,Trigger3M)),NA())</f>
        <v>1.221338259476547E-2</v>
      </c>
      <c r="L785" s="44">
        <f>IFERROR(_xll.qlIndexFixing(Index6M,$H785,TRUE,_xll.ohTrigger(RecalcTrigger,Trigger6M)),NA())</f>
        <v>1.2835850779015832E-2</v>
      </c>
      <c r="M785" s="146">
        <f>IFERROR(_xll.qlIndexFixing(Index1Y,$H785,TRUE,_xll.ohTrigger(RecalcTrigger,Trigger1Y)),NA())</f>
        <v>1.415799821844132E-2</v>
      </c>
      <c r="N785" s="145">
        <f>IFERROR(_xll.qlIndexFixing(ONIndex1M,I785,TRUE,_xll.ohTrigger(RecalcTrigger,Trigger1M)),NA())</f>
        <v>1.0928138859140901E-2</v>
      </c>
      <c r="O785" s="44">
        <f>IFERROR(_xll.qlIndexFixing(ONIndex3M,I785,TRUE,_xll.ohTrigger(RecalcTrigger,Trigger3M)),NA())</f>
        <v>1.1978527125217076E-2</v>
      </c>
      <c r="P785" s="44">
        <f>IFERROR(_xll.qlIndexFixing(ONIndex6M,I785,TRUE,_xll.ohTrigger(RecalcTrigger,Trigger6M)),NA())</f>
        <v>1.2469551117834099E-2</v>
      </c>
      <c r="Q785" s="146">
        <f>IFERROR(_xll.qlIndexFixing(ONIndex1Y,I785,TRUE,_xll.ohTrigger(RecalcTrigger,Trigger1Y)),NA())</f>
        <v>1.351953804126893E-2</v>
      </c>
    </row>
    <row r="786" spans="2:17" x14ac:dyDescent="0.2">
      <c r="B786" s="39" t="s">
        <v>42</v>
      </c>
      <c r="D786" s="42">
        <f>_xll.qlCalendarAdvance(Calendar,$D785,B786,"f",FALSE)</f>
        <v>45161</v>
      </c>
      <c r="E786" s="140">
        <f>_xll.qlInterestRateIndexValueDate(IndexON,D786)</f>
        <v>45161</v>
      </c>
      <c r="F786" s="156">
        <f>IFERROR(_xll.qlIndexFixing(IndexON,D786,TRUE,_xll.ohTrigger(RecalcTrigger,TriggerON)),NA())</f>
        <v>1.0023679487357606E-2</v>
      </c>
      <c r="H786" s="42">
        <f>_xll.qlCalendarAdvance(Calendar,$H785,B786,"f",FALSE)</f>
        <v>45161</v>
      </c>
      <c r="I786" s="140">
        <f>_xll.qlInterestRateIndexValueDate(Index1M,$H786)</f>
        <v>45161</v>
      </c>
      <c r="J786" s="145">
        <f>IFERROR(_xll.qlIndexFixing(Index1M,$H786,TRUE,_xll.ohTrigger(RecalcTrigger,Trigger1M)),NA())</f>
        <v>1.104753775437156E-2</v>
      </c>
      <c r="K786" s="44">
        <f>IFERROR(_xll.qlIndexFixing(Index3M,H786,TRUE,_xll.ohTrigger(RecalcTrigger,Trigger3M)),NA())</f>
        <v>1.224547577710069E-2</v>
      </c>
      <c r="L786" s="44">
        <f>IFERROR(_xll.qlIndexFixing(Index6M,$H786,TRUE,_xll.ohTrigger(RecalcTrigger,Trigger6M)),NA())</f>
        <v>1.2860387484912389E-2</v>
      </c>
      <c r="M786" s="146">
        <f>IFERROR(_xll.qlIndexFixing(Index1Y,$H786,TRUE,_xll.ohTrigger(RecalcTrigger,Trigger1Y)),NA())</f>
        <v>1.4178785723120145E-2</v>
      </c>
      <c r="N786" s="145">
        <f>IFERROR(_xll.qlIndexFixing(ONIndex1M,I786,TRUE,_xll.ohTrigger(RecalcTrigger,Trigger1M)),NA())</f>
        <v>1.0963294131977053E-2</v>
      </c>
      <c r="O786" s="44">
        <f>IFERROR(_xll.qlIndexFixing(ONIndex3M,I786,TRUE,_xll.ohTrigger(RecalcTrigger,Trigger3M)),NA())</f>
        <v>1.2013673514408296E-2</v>
      </c>
      <c r="P786" s="44">
        <f>IFERROR(_xll.qlIndexFixing(ONIndex6M,I786,TRUE,_xll.ohTrigger(RecalcTrigger,Trigger6M)),NA())</f>
        <v>1.249527496632763E-2</v>
      </c>
      <c r="Q786" s="146">
        <f>IFERROR(_xll.qlIndexFixing(ONIndex1Y,I786,TRUE,_xll.ohTrigger(RecalcTrigger,Trigger1Y)),NA())</f>
        <v>1.3540482270045784E-2</v>
      </c>
    </row>
    <row r="787" spans="2:17" x14ac:dyDescent="0.2">
      <c r="B787" s="39" t="s">
        <v>42</v>
      </c>
      <c r="D787" s="42">
        <f>_xll.qlCalendarAdvance(Calendar,$D786,B787,"f",FALSE)</f>
        <v>45168</v>
      </c>
      <c r="E787" s="140">
        <f>_xll.qlInterestRateIndexValueDate(IndexON,D787)</f>
        <v>45168</v>
      </c>
      <c r="F787" s="156">
        <f>IFERROR(_xll.qlIndexFixing(IndexON,D787,TRUE,_xll.ohTrigger(RecalcTrigger,TriggerON)),NA())</f>
        <v>1.0058674745901941E-2</v>
      </c>
      <c r="H787" s="42">
        <f>_xll.qlCalendarAdvance(Calendar,$H786,B787,"f",FALSE)</f>
        <v>45168</v>
      </c>
      <c r="I787" s="140">
        <f>_xll.qlInterestRateIndexValueDate(Index1M,$H787)</f>
        <v>45168</v>
      </c>
      <c r="J787" s="145">
        <f>IFERROR(_xll.qlIndexFixing(Index1M,$H787,TRUE,_xll.ohTrigger(RecalcTrigger,Trigger1M)),NA())</f>
        <v>1.1073954146885317E-2</v>
      </c>
      <c r="K787" s="44">
        <f>IFERROR(_xll.qlIndexFixing(Index3M,H787,TRUE,_xll.ohTrigger(RecalcTrigger,Trigger3M)),NA())</f>
        <v>1.2277082999094885E-2</v>
      </c>
      <c r="L787" s="44">
        <f>IFERROR(_xll.qlIndexFixing(Index6M,$H787,TRUE,_xll.ohTrigger(RecalcTrigger,Trigger6M)),NA())</f>
        <v>1.2882884594921141E-2</v>
      </c>
      <c r="M787" s="146">
        <f>IFERROR(_xll.qlIndexFixing(Index1Y,$H787,TRUE,_xll.ohTrigger(RecalcTrigger,Trigger1Y)),NA())</f>
        <v>1.4199542885488421E-2</v>
      </c>
      <c r="N787" s="145">
        <f>IFERROR(_xll.qlIndexFixing(ONIndex1M,I787,TRUE,_xll.ohTrigger(RecalcTrigger,Trigger1M)),NA())</f>
        <v>1.0998137920695816E-2</v>
      </c>
      <c r="O787" s="44">
        <f>IFERROR(_xll.qlIndexFixing(ONIndex3M,I787,TRUE,_xll.ohTrigger(RecalcTrigger,Trigger3M)),NA())</f>
        <v>1.2048335171872537E-2</v>
      </c>
      <c r="P787" s="44">
        <f>IFERROR(_xll.qlIndexFixing(ONIndex6M,I787,TRUE,_xll.ohTrigger(RecalcTrigger,Trigger6M)),NA())</f>
        <v>1.2520895981111835E-2</v>
      </c>
      <c r="Q787" s="146">
        <f>IFERROR(_xll.qlIndexFixing(ONIndex1Y,I787,TRUE,_xll.ohTrigger(RecalcTrigger,Trigger1Y)),NA())</f>
        <v>1.3561411078876207E-2</v>
      </c>
    </row>
    <row r="788" spans="2:17" x14ac:dyDescent="0.2">
      <c r="B788" s="39" t="s">
        <v>42</v>
      </c>
      <c r="D788" s="42">
        <f>_xll.qlCalendarAdvance(Calendar,$D787,B788,"f",FALSE)</f>
        <v>45175</v>
      </c>
      <c r="E788" s="140">
        <f>_xll.qlInterestRateIndexValueDate(IndexON,D788)</f>
        <v>45175</v>
      </c>
      <c r="F788" s="156">
        <f>IFERROR(_xll.qlIndexFixing(IndexON,D788,TRUE,_xll.ohTrigger(RecalcTrigger,TriggerON)),NA())</f>
        <v>1.0093077389826677E-2</v>
      </c>
      <c r="H788" s="42">
        <f>_xll.qlCalendarAdvance(Calendar,$H787,B788,"f",FALSE)</f>
        <v>45175</v>
      </c>
      <c r="I788" s="140">
        <f>_xll.qlInterestRateIndexValueDate(Index1M,$H788)</f>
        <v>45175</v>
      </c>
      <c r="J788" s="145">
        <f>IFERROR(_xll.qlIndexFixing(Index1M,$H788,TRUE,_xll.ohTrigger(RecalcTrigger,Trigger1M)),NA())</f>
        <v>1.1107871093865093E-2</v>
      </c>
      <c r="K788" s="44">
        <f>IFERROR(_xll.qlIndexFixing(Index3M,H788,TRUE,_xll.ohTrigger(RecalcTrigger,Trigger3M)),NA())</f>
        <v>1.2305865846793799E-2</v>
      </c>
      <c r="L788" s="44">
        <f>IFERROR(_xll.qlIndexFixing(Index6M,$H788,TRUE,_xll.ohTrigger(RecalcTrigger,Trigger6M)),NA())</f>
        <v>1.2905290955630349E-2</v>
      </c>
      <c r="M788" s="146">
        <f>IFERROR(_xll.qlIndexFixing(Index1Y,$H788,TRUE,_xll.ohTrigger(RecalcTrigger,Trigger1Y)),NA())</f>
        <v>1.422026754227565E-2</v>
      </c>
      <c r="N788" s="145">
        <f>IFERROR(_xll.qlIndexFixing(ONIndex1M,I788,TRUE,_xll.ohTrigger(RecalcTrigger,Trigger1M)),NA())</f>
        <v>1.1032670224891961E-2</v>
      </c>
      <c r="O788" s="44">
        <f>IFERROR(_xll.qlIndexFixing(ONIndex3M,I788,TRUE,_xll.ohTrigger(RecalcTrigger,Trigger3M)),NA())</f>
        <v>1.208251209736666E-2</v>
      </c>
      <c r="P788" s="44">
        <f>IFERROR(_xll.qlIndexFixing(ONIndex6M,I788,TRUE,_xll.ohTrigger(RecalcTrigger,Trigger6M)),NA())</f>
        <v>1.2546414162186714E-2</v>
      </c>
      <c r="Q788" s="146">
        <f>IFERROR(_xll.qlIndexFixing(ONIndex1Y,I788,TRUE,_xll.ohTrigger(RecalcTrigger,Trigger1Y)),NA())</f>
        <v>1.3582324467760198E-2</v>
      </c>
    </row>
    <row r="789" spans="2:17" x14ac:dyDescent="0.2">
      <c r="B789" s="39" t="s">
        <v>42</v>
      </c>
      <c r="D789" s="42">
        <f>_xll.qlCalendarAdvance(Calendar,$D788,B789,"f",FALSE)</f>
        <v>45182</v>
      </c>
      <c r="E789" s="140">
        <f>_xll.qlInterestRateIndexValueDate(IndexON,D789)</f>
        <v>45182</v>
      </c>
      <c r="F789" s="156">
        <f>IFERROR(_xll.qlIndexFixing(IndexON,D789,TRUE,_xll.ohTrigger(RecalcTrigger,TriggerON)),NA())</f>
        <v>1.0126887418969721E-2</v>
      </c>
      <c r="H789" s="42">
        <f>_xll.qlCalendarAdvance(Calendar,$H788,B789,"f",FALSE)</f>
        <v>45182</v>
      </c>
      <c r="I789" s="140">
        <f>_xll.qlInterestRateIndexValueDate(Index1M,$H789)</f>
        <v>45182</v>
      </c>
      <c r="J789" s="145">
        <f>IFERROR(_xll.qlIndexFixing(Index1M,$H789,TRUE,_xll.ohTrigger(RecalcTrigger,Trigger1M)),NA())</f>
        <v>1.1141476371774466E-2</v>
      </c>
      <c r="K789" s="44">
        <f>IFERROR(_xll.qlIndexFixing(Index3M,H789,TRUE,_xll.ohTrigger(RecalcTrigger,Trigger3M)),NA())</f>
        <v>1.2336534793871588E-2</v>
      </c>
      <c r="L789" s="44">
        <f>IFERROR(_xll.qlIndexFixing(Index6M,$H789,TRUE,_xll.ohTrigger(RecalcTrigger,Trigger6M)),NA())</f>
        <v>1.292953108945475E-2</v>
      </c>
      <c r="M789" s="146">
        <f>IFERROR(_xll.qlIndexFixing(Index1Y,$H789,TRUE,_xll.ohTrigger(RecalcTrigger,Trigger1Y)),NA())</f>
        <v>1.4240957530035955E-2</v>
      </c>
      <c r="N789" s="145">
        <f>IFERROR(_xll.qlIndexFixing(ONIndex1M,I789,TRUE,_xll.ohTrigger(RecalcTrigger,Trigger1M)),NA())</f>
        <v>1.1066891044646532E-2</v>
      </c>
      <c r="O789" s="44">
        <f>IFERROR(_xll.qlIndexFixing(ONIndex3M,I789,TRUE,_xll.ohTrigger(RecalcTrigger,Trigger3M)),NA())</f>
        <v>1.2116204290728572E-2</v>
      </c>
      <c r="P789" s="44">
        <f>IFERROR(_xll.qlIndexFixing(ONIndex6M,I789,TRUE,_xll.ohTrigger(RecalcTrigger,Trigger6M)),NA())</f>
        <v>1.2571829509471222E-2</v>
      </c>
      <c r="Q789" s="146">
        <f>IFERROR(_xll.qlIndexFixing(ONIndex1Y,I789,TRUE,_xll.ohTrigger(RecalcTrigger,Trigger1Y)),NA())</f>
        <v>1.3603222436616713E-2</v>
      </c>
    </row>
    <row r="790" spans="2:17" x14ac:dyDescent="0.2">
      <c r="B790" s="39" t="s">
        <v>42</v>
      </c>
      <c r="D790" s="42">
        <f>_xll.qlCalendarAdvance(Calendar,$D789,B790,"f",FALSE)</f>
        <v>45189</v>
      </c>
      <c r="E790" s="140">
        <f>_xll.qlInterestRateIndexValueDate(IndexON,D790)</f>
        <v>45189</v>
      </c>
      <c r="F790" s="156">
        <f>IFERROR(_xll.qlIndexFixing(IndexON,D790,TRUE,_xll.ohTrigger(RecalcTrigger,TriggerON)),NA())</f>
        <v>1.0160104833250028E-2</v>
      </c>
      <c r="H790" s="42">
        <f>_xll.qlCalendarAdvance(Calendar,$H789,B790,"f",FALSE)</f>
        <v>45189</v>
      </c>
      <c r="I790" s="140">
        <f>_xll.qlInterestRateIndexValueDate(Index1M,$H790)</f>
        <v>45189</v>
      </c>
      <c r="J790" s="145">
        <f>IFERROR(_xll.qlIndexFixing(Index1M,$H790,TRUE,_xll.ohTrigger(RecalcTrigger,Trigger1M)),NA())</f>
        <v>1.117476997803076E-2</v>
      </c>
      <c r="K790" s="44">
        <f>IFERROR(_xll.qlIndexFixing(Index3M,H790,TRUE,_xll.ohTrigger(RecalcTrigger,Trigger3M)),NA())</f>
        <v>1.2366717761051782E-2</v>
      </c>
      <c r="L790" s="44">
        <f>IFERROR(_xll.qlIndexFixing(Index6M,$H790,TRUE,_xll.ohTrigger(RecalcTrigger,Trigger6M)),NA())</f>
        <v>1.2953668018196174E-2</v>
      </c>
      <c r="M790" s="146">
        <f>IFERROR(_xll.qlIndexFixing(Index1Y,$H790,TRUE,_xll.ohTrigger(RecalcTrigger,Trigger1Y)),NA())</f>
        <v>1.4261610685151402E-2</v>
      </c>
      <c r="N790" s="145">
        <f>IFERROR(_xll.qlIndexFixing(ONIndex1M,I790,TRUE,_xll.ohTrigger(RecalcTrigger,Trigger1M)),NA())</f>
        <v>1.1100800379878484E-2</v>
      </c>
      <c r="O790" s="44">
        <f>IFERROR(_xll.qlIndexFixing(ONIndex3M,I790,TRUE,_xll.ohTrigger(RecalcTrigger,Trigger3M)),NA())</f>
        <v>1.2149411752039319E-2</v>
      </c>
      <c r="P790" s="44">
        <f>IFERROR(_xll.qlIndexFixing(ONIndex6M,I790,TRUE,_xll.ohTrigger(RecalcTrigger,Trigger6M)),NA())</f>
        <v>1.2597142023046404E-2</v>
      </c>
      <c r="Q790" s="146">
        <f>IFERROR(_xll.qlIndexFixing(ONIndex1Y,I790,TRUE,_xll.ohTrigger(RecalcTrigger,Trigger1Y)),NA())</f>
        <v>1.3624104985526797E-2</v>
      </c>
    </row>
    <row r="791" spans="2:17" x14ac:dyDescent="0.2">
      <c r="B791" s="39" t="s">
        <v>42</v>
      </c>
      <c r="D791" s="42">
        <f>_xll.qlCalendarAdvance(Calendar,$D790,B791,"f",FALSE)</f>
        <v>45196</v>
      </c>
      <c r="E791" s="140">
        <f>_xll.qlInterestRateIndexValueDate(IndexON,D791)</f>
        <v>45196</v>
      </c>
      <c r="F791" s="156">
        <f>IFERROR(_xll.qlIndexFixing(IndexON,D791,TRUE,_xll.ohTrigger(RecalcTrigger,TriggerON)),NA())</f>
        <v>1.0192729632424458E-2</v>
      </c>
      <c r="H791" s="42">
        <f>_xll.qlCalendarAdvance(Calendar,$H790,B791,"f",FALSE)</f>
        <v>45196</v>
      </c>
      <c r="I791" s="140">
        <f>_xll.qlInterestRateIndexValueDate(Index1M,$H791)</f>
        <v>45196</v>
      </c>
      <c r="J791" s="145">
        <f>IFERROR(_xll.qlIndexFixing(Index1M,$H791,TRUE,_xll.ohTrigger(RecalcTrigger,Trigger1M)),NA())</f>
        <v>1.1207751910078317E-2</v>
      </c>
      <c r="K791" s="44">
        <f>IFERROR(_xll.qlIndexFixing(Index3M,H791,TRUE,_xll.ohTrigger(RecalcTrigger,Trigger3M)),NA())</f>
        <v>1.2396414737393134E-2</v>
      </c>
      <c r="L791" s="44">
        <f>IFERROR(_xll.qlIndexFixing(Index6M,$H791,TRUE,_xll.ohTrigger(RecalcTrigger,Trigger6M)),NA())</f>
        <v>1.2977701738145192E-2</v>
      </c>
      <c r="M791" s="146">
        <f>IFERROR(_xll.qlIndexFixing(Index1Y,$H791,TRUE,_xll.ohTrigger(RecalcTrigger,Trigger1Y)),NA())</f>
        <v>1.428222484383045E-2</v>
      </c>
      <c r="N791" s="145">
        <f>IFERROR(_xll.qlIndexFixing(ONIndex1M,I791,TRUE,_xll.ohTrigger(RecalcTrigger,Trigger1M)),NA())</f>
        <v>1.1134398230425724E-2</v>
      </c>
      <c r="O791" s="44">
        <f>IFERROR(_xll.qlIndexFixing(ONIndex3M,I791,TRUE,_xll.ohTrigger(RecalcTrigger,Trigger3M)),NA())</f>
        <v>1.2182134480974716E-2</v>
      </c>
      <c r="P791" s="44">
        <f>IFERROR(_xll.qlIndexFixing(ONIndex6M,I791,TRUE,_xll.ohTrigger(RecalcTrigger,Trigger6M)),NA())</f>
        <v>1.2622351702831214E-2</v>
      </c>
      <c r="Q791" s="146">
        <f>IFERROR(_xll.qlIndexFixing(ONIndex1Y,I791,TRUE,_xll.ohTrigger(RecalcTrigger,Trigger1Y)),NA())</f>
        <v>1.3644972114409404E-2</v>
      </c>
    </row>
    <row r="792" spans="2:17" x14ac:dyDescent="0.2">
      <c r="B792" s="39" t="s">
        <v>42</v>
      </c>
      <c r="D792" s="42">
        <f>_xll.qlCalendarAdvance(Calendar,$D791,B792,"f",FALSE)</f>
        <v>45203</v>
      </c>
      <c r="E792" s="140">
        <f>_xll.qlInterestRateIndexValueDate(IndexON,D792)</f>
        <v>45203</v>
      </c>
      <c r="F792" s="156">
        <f>IFERROR(_xll.qlIndexFixing(IndexON,D792,TRUE,_xll.ohTrigger(RecalcTrigger,TriggerON)),NA())</f>
        <v>1.0224761816249872E-2</v>
      </c>
      <c r="H792" s="42">
        <f>_xll.qlCalendarAdvance(Calendar,$H791,B792,"f",FALSE)</f>
        <v>45203</v>
      </c>
      <c r="I792" s="140">
        <f>_xll.qlInterestRateIndexValueDate(Index1M,$H792)</f>
        <v>45203</v>
      </c>
      <c r="J792" s="145">
        <f>IFERROR(_xll.qlIndexFixing(Index1M,$H792,TRUE,_xll.ohTrigger(RecalcTrigger,Trigger1M)),NA())</f>
        <v>1.1247852008173999E-2</v>
      </c>
      <c r="K792" s="44">
        <f>IFERROR(_xll.qlIndexFixing(Index3M,H792,TRUE,_xll.ohTrigger(RecalcTrigger,Trigger3M)),NA())</f>
        <v>1.2427829304761419E-2</v>
      </c>
      <c r="L792" s="44">
        <f>IFERROR(_xll.qlIndexFixing(Index6M,$H792,TRUE,_xll.ohTrigger(RecalcTrigger,Trigger6M)),NA())</f>
        <v>1.3003536623024798E-2</v>
      </c>
      <c r="M792" s="146">
        <f>IFERROR(_xll.qlIndexFixing(Index1Y,$H792,TRUE,_xll.ohTrigger(RecalcTrigger,Trigger1Y)),NA())</f>
        <v>1.4302797842110387E-2</v>
      </c>
      <c r="N792" s="145">
        <f>IFERROR(_xll.qlIndexFixing(ONIndex1M,I792,TRUE,_xll.ohTrigger(RecalcTrigger,Trigger1M)),NA())</f>
        <v>1.1167684596207206E-2</v>
      </c>
      <c r="O792" s="44">
        <f>IFERROR(_xll.qlIndexFixing(ONIndex3M,I792,TRUE,_xll.ohTrigger(RecalcTrigger,Trigger3M)),NA())</f>
        <v>1.2214372477453717E-2</v>
      </c>
      <c r="P792" s="44">
        <f>IFERROR(_xll.qlIndexFixing(ONIndex6M,I792,TRUE,_xll.ohTrigger(RecalcTrigger,Trigger6M)),NA())</f>
        <v>1.2647458548744606E-2</v>
      </c>
      <c r="Q792" s="146">
        <f>IFERROR(_xll.qlIndexFixing(ONIndex1Y,I792,TRUE,_xll.ohTrigger(RecalcTrigger,Trigger1Y)),NA())</f>
        <v>1.366582382334558E-2</v>
      </c>
    </row>
    <row r="793" spans="2:17" x14ac:dyDescent="0.2">
      <c r="B793" s="39" t="s">
        <v>42</v>
      </c>
      <c r="D793" s="42">
        <f>_xll.qlCalendarAdvance(Calendar,$D792,B793,"f",FALSE)</f>
        <v>45210</v>
      </c>
      <c r="E793" s="140">
        <f>_xll.qlInterestRateIndexValueDate(IndexON,D793)</f>
        <v>45210</v>
      </c>
      <c r="F793" s="156">
        <f>IFERROR(_xll.qlIndexFixing(IndexON,D793,TRUE,_xll.ohTrigger(RecalcTrigger,TriggerON)),NA())</f>
        <v>1.0256201384807317E-2</v>
      </c>
      <c r="H793" s="42">
        <f>_xll.qlCalendarAdvance(Calendar,$H792,B793,"f",FALSE)</f>
        <v>45210</v>
      </c>
      <c r="I793" s="140">
        <f>_xll.qlInterestRateIndexValueDate(Index1M,$H793)</f>
        <v>45210</v>
      </c>
      <c r="J793" s="145">
        <f>IFERROR(_xll.qlIndexFixing(Index1M,$H793,TRUE,_xll.ohTrigger(RecalcTrigger,Trigger1M)),NA())</f>
        <v>1.1280146783579947E-2</v>
      </c>
      <c r="K793" s="44">
        <f>IFERROR(_xll.qlIndexFixing(Index3M,H793,TRUE,_xll.ohTrigger(RecalcTrigger,Trigger3M)),NA())</f>
        <v>1.2456520527693134E-2</v>
      </c>
      <c r="L793" s="44">
        <f>IFERROR(_xll.qlIndexFixing(Index6M,$H793,TRUE,_xll.ohTrigger(RecalcTrigger,Trigger6M)),NA())</f>
        <v>1.3027357387865302E-2</v>
      </c>
      <c r="M793" s="146">
        <f>IFERROR(_xll.qlIndexFixing(Index1Y,$H793,TRUE,_xll.ohTrigger(RecalcTrigger,Trigger1Y)),NA())</f>
        <v>1.4323327515857107E-2</v>
      </c>
      <c r="N793" s="145">
        <f>IFERROR(_xll.qlIndexFixing(ONIndex1M,I793,TRUE,_xll.ohTrigger(RecalcTrigger,Trigger1M)),NA())</f>
        <v>1.120065947722293E-2</v>
      </c>
      <c r="O793" s="44">
        <f>IFERROR(_xll.qlIndexFixing(ONIndex3M,I793,TRUE,_xll.ohTrigger(RecalcTrigger,Trigger3M)),NA())</f>
        <v>1.2246125741314229E-2</v>
      </c>
      <c r="P793" s="44">
        <f>IFERROR(_xll.qlIndexFixing(ONIndex6M,I793,TRUE,_xll.ohTrigger(RecalcTrigger,Trigger6M)),NA())</f>
        <v>1.2672462560867626E-2</v>
      </c>
      <c r="Q793" s="146">
        <f>IFERROR(_xll.qlIndexFixing(ONIndex1Y,I793,TRUE,_xll.ohTrigger(RecalcTrigger,Trigger1Y)),NA())</f>
        <v>1.3686660112335325E-2</v>
      </c>
    </row>
    <row r="794" spans="2:17" x14ac:dyDescent="0.2">
      <c r="B794" s="39" t="s">
        <v>42</v>
      </c>
      <c r="D794" s="42">
        <f>_xll.qlCalendarAdvance(Calendar,$D793,B794,"f",FALSE)</f>
        <v>45217</v>
      </c>
      <c r="E794" s="140">
        <f>_xll.qlInterestRateIndexValueDate(IndexON,D794)</f>
        <v>45217</v>
      </c>
      <c r="F794" s="156">
        <f>IFERROR(_xll.qlIndexFixing(IndexON,D794,TRUE,_xll.ohTrigger(RecalcTrigger,TriggerON)),NA())</f>
        <v>1.0287048337610516E-2</v>
      </c>
      <c r="H794" s="42">
        <f>_xll.qlCalendarAdvance(Calendar,$H793,B794,"f",FALSE)</f>
        <v>45217</v>
      </c>
      <c r="I794" s="140">
        <f>_xll.qlInterestRateIndexValueDate(Index1M,$H794)</f>
        <v>45217</v>
      </c>
      <c r="J794" s="145">
        <f>IFERROR(_xll.qlIndexFixing(Index1M,$H794,TRUE,_xll.ohTrigger(RecalcTrigger,Trigger1M)),NA())</f>
        <v>1.1312129856318616E-2</v>
      </c>
      <c r="K794" s="44">
        <f>IFERROR(_xll.qlIndexFixing(Index3M,H794,TRUE,_xll.ohTrigger(RecalcTrigger,Trigger3M)),NA())</f>
        <v>1.2484725712941005E-2</v>
      </c>
      <c r="L794" s="44">
        <f>IFERROR(_xll.qlIndexFixing(Index6M,$H794,TRUE,_xll.ohTrigger(RecalcTrigger,Trigger6M)),NA())</f>
        <v>1.3051074930487183E-2</v>
      </c>
      <c r="M794" s="146">
        <f>IFERROR(_xll.qlIndexFixing(Index1Y,$H794,TRUE,_xll.ohTrigger(RecalcTrigger,Trigger1Y)),NA())</f>
        <v>1.4343811700766439E-2</v>
      </c>
      <c r="N794" s="145">
        <f>IFERROR(_xll.qlIndexFixing(ONIndex1M,I794,TRUE,_xll.ohTrigger(RecalcTrigger,Trigger1M)),NA())</f>
        <v>1.1233322873229756E-2</v>
      </c>
      <c r="O794" s="44">
        <f>IFERROR(_xll.qlIndexFixing(ONIndex3M,I794,TRUE,_xll.ohTrigger(RecalcTrigger,Trigger3M)),NA())</f>
        <v>1.2277394272556252E-2</v>
      </c>
      <c r="P794" s="44">
        <f>IFERROR(_xll.qlIndexFixing(ONIndex6M,I794,TRUE,_xll.ohTrigger(RecalcTrigger,Trigger6M)),NA())</f>
        <v>1.2697363739119227E-2</v>
      </c>
      <c r="Q794" s="146">
        <f>IFERROR(_xll.qlIndexFixing(ONIndex1Y,I794,TRUE,_xll.ohTrigger(RecalcTrigger,Trigger1Y)),NA())</f>
        <v>1.3707480981297593E-2</v>
      </c>
    </row>
    <row r="795" spans="2:17" x14ac:dyDescent="0.2">
      <c r="B795" s="39" t="s">
        <v>42</v>
      </c>
      <c r="D795" s="42">
        <f>_xll.qlCalendarAdvance(Calendar,$D794,B795,"f",FALSE)</f>
        <v>45224</v>
      </c>
      <c r="E795" s="140">
        <f>_xll.qlInterestRateIndexValueDate(IndexON,D795)</f>
        <v>45224</v>
      </c>
      <c r="F795" s="156">
        <f>IFERROR(_xll.qlIndexFixing(IndexON,D795,TRUE,_xll.ohTrigger(RecalcTrigger,TriggerON)),NA())</f>
        <v>1.031730267482156E-2</v>
      </c>
      <c r="H795" s="42">
        <f>_xll.qlCalendarAdvance(Calendar,$H794,B795,"f",FALSE)</f>
        <v>45224</v>
      </c>
      <c r="I795" s="140">
        <f>_xll.qlInterestRateIndexValueDate(Index1M,$H795)</f>
        <v>45224</v>
      </c>
      <c r="J795" s="145">
        <f>IFERROR(_xll.qlIndexFixing(Index1M,$H795,TRUE,_xll.ohTrigger(RecalcTrigger,Trigger1M)),NA())</f>
        <v>1.1343801223688461E-2</v>
      </c>
      <c r="K795" s="44">
        <f>IFERROR(_xll.qlIndexFixing(Index3M,H795,TRUE,_xll.ohTrigger(RecalcTrigger,Trigger3M)),NA())</f>
        <v>1.251244485016987E-2</v>
      </c>
      <c r="L795" s="44">
        <f>IFERROR(_xll.qlIndexFixing(Index6M,$H795,TRUE,_xll.ohTrigger(RecalcTrigger,Trigger6M)),NA())</f>
        <v>1.3074689247224313E-2</v>
      </c>
      <c r="M795" s="146">
        <f>IFERROR(_xll.qlIndexFixing(Index1Y,$H795,TRUE,_xll.ohTrigger(RecalcTrigger,Trigger1Y)),NA())</f>
        <v>1.4364248232365479E-2</v>
      </c>
      <c r="N795" s="145">
        <f>IFERROR(_xll.qlIndexFixing(ONIndex1M,I795,TRUE,_xll.ohTrigger(RecalcTrigger,Trigger1M)),NA())</f>
        <v>1.1265674784389779E-2</v>
      </c>
      <c r="O795" s="44">
        <f>IFERROR(_xll.qlIndexFixing(ONIndex3M,I795,TRUE,_xll.ohTrigger(RecalcTrigger,Trigger3M)),NA())</f>
        <v>1.2308178070936648E-2</v>
      </c>
      <c r="P795" s="44">
        <f>IFERROR(_xll.qlIndexFixing(ONIndex6M,I795,TRUE,_xll.ohTrigger(RecalcTrigger,Trigger6M)),NA())</f>
        <v>1.2722162083499411E-2</v>
      </c>
      <c r="Q795" s="146">
        <f>IFERROR(_xll.qlIndexFixing(ONIndex1Y,I795,TRUE,_xll.ohTrigger(RecalcTrigger,Trigger1Y)),NA())</f>
        <v>1.3728286430232384E-2</v>
      </c>
    </row>
    <row r="796" spans="2:17" x14ac:dyDescent="0.2">
      <c r="B796" s="39" t="s">
        <v>42</v>
      </c>
      <c r="D796" s="42">
        <f>_xll.qlCalendarAdvance(Calendar,$D795,B796,"f",FALSE)</f>
        <v>45231</v>
      </c>
      <c r="E796" s="140">
        <f>_xll.qlInterestRateIndexValueDate(IndexON,D796)</f>
        <v>45231</v>
      </c>
      <c r="F796" s="156">
        <f>IFERROR(_xll.qlIndexFixing(IndexON,D796,TRUE,_xll.ohTrigger(RecalcTrigger,TriggerON)),NA())</f>
        <v>1.0346964396197311E-2</v>
      </c>
      <c r="H796" s="42">
        <f>_xll.qlCalendarAdvance(Calendar,$H795,B796,"f",FALSE)</f>
        <v>45231</v>
      </c>
      <c r="I796" s="140">
        <f>_xll.qlInterestRateIndexValueDate(Index1M,$H796)</f>
        <v>45231</v>
      </c>
      <c r="J796" s="145">
        <f>IFERROR(_xll.qlIndexFixing(Index1M,$H796,TRUE,_xll.ohTrigger(RecalcTrigger,Trigger1M)),NA())</f>
        <v>1.1367986369374083E-2</v>
      </c>
      <c r="K796" s="44">
        <f>IFERROR(_xll.qlIndexFixing(Index3M,H796,TRUE,_xll.ohTrigger(RecalcTrigger,Trigger3M)),NA())</f>
        <v>1.2539677929218991E-2</v>
      </c>
      <c r="L796" s="44">
        <f>IFERROR(_xll.qlIndexFixing(Index6M,$H796,TRUE,_xll.ohTrigger(RecalcTrigger,Trigger6M)),NA())</f>
        <v>1.3096322077282254E-2</v>
      </c>
      <c r="M796" s="146">
        <f>IFERROR(_xll.qlIndexFixing(Index1Y,$H796,TRUE,_xll.ohTrigger(RecalcTrigger,Trigger1Y)),NA())</f>
        <v>1.4384634946012142E-2</v>
      </c>
      <c r="N796" s="145">
        <f>IFERROR(_xll.qlIndexFixing(ONIndex1M,I796,TRUE,_xll.ohTrigger(RecalcTrigger,Trigger1M)),NA())</f>
        <v>1.1297715210378811E-2</v>
      </c>
      <c r="O796" s="44">
        <f>IFERROR(_xll.qlIndexFixing(ONIndex3M,I796,TRUE,_xll.ohTrigger(RecalcTrigger,Trigger3M)),NA())</f>
        <v>1.2338477136293324E-2</v>
      </c>
      <c r="P796" s="44">
        <f>IFERROR(_xll.qlIndexFixing(ONIndex6M,I796,TRUE,_xll.ohTrigger(RecalcTrigger,Trigger6M)),NA())</f>
        <v>1.274685759392713E-2</v>
      </c>
      <c r="Q796" s="146">
        <f>IFERROR(_xll.qlIndexFixing(ONIndex1Y,I796,TRUE,_xll.ohTrigger(RecalcTrigger,Trigger1Y)),NA())</f>
        <v>1.3749076459220744E-2</v>
      </c>
    </row>
    <row r="797" spans="2:17" x14ac:dyDescent="0.2">
      <c r="B797" s="39" t="s">
        <v>42</v>
      </c>
      <c r="D797" s="42">
        <f>_xll.qlCalendarAdvance(Calendar,$D796,B797,"f",FALSE)</f>
        <v>45238</v>
      </c>
      <c r="E797" s="140">
        <f>_xll.qlInterestRateIndexValueDate(IndexON,D797)</f>
        <v>45238</v>
      </c>
      <c r="F797" s="156">
        <f>IFERROR(_xll.qlIndexFixing(IndexON,D797,TRUE,_xll.ohTrigger(RecalcTrigger,TriggerON)),NA())</f>
        <v>1.037603350149463E-2</v>
      </c>
      <c r="H797" s="42">
        <f>_xll.qlCalendarAdvance(Calendar,$H796,B797,"f",FALSE)</f>
        <v>45238</v>
      </c>
      <c r="I797" s="140">
        <f>_xll.qlInterestRateIndexValueDate(Index1M,$H797)</f>
        <v>45238</v>
      </c>
      <c r="J797" s="145">
        <f>IFERROR(_xll.qlIndexFixing(Index1M,$H797,TRUE,_xll.ohTrigger(RecalcTrigger,Trigger1M)),NA())</f>
        <v>1.1399098203816016E-2</v>
      </c>
      <c r="K797" s="44">
        <f>IFERROR(_xll.qlIndexFixing(Index3M,H797,TRUE,_xll.ohTrigger(RecalcTrigger,Trigger3M)),NA())</f>
        <v>1.2566424940110866E-2</v>
      </c>
      <c r="L797" s="44">
        <f>IFERROR(_xll.qlIndexFixing(Index6M,$H797,TRUE,_xll.ohTrigger(RecalcTrigger,Trigger6M)),NA())</f>
        <v>1.3119736467465072E-2</v>
      </c>
      <c r="M797" s="146">
        <f>IFERROR(_xll.qlIndexFixing(Index1Y,$H797,TRUE,_xll.ohTrigger(RecalcTrigger,Trigger1Y)),NA())</f>
        <v>1.4404969676898707E-2</v>
      </c>
      <c r="N797" s="145">
        <f>IFERROR(_xll.qlIndexFixing(ONIndex1M,I797,TRUE,_xll.ohTrigger(RecalcTrigger,Trigger1M)),NA())</f>
        <v>1.1329444151277901E-2</v>
      </c>
      <c r="O797" s="44">
        <f>IFERROR(_xll.qlIndexFixing(ONIndex3M,I797,TRUE,_xll.ohTrigger(RecalcTrigger,Trigger3M)),NA())</f>
        <v>1.236829146862628E-2</v>
      </c>
      <c r="P797" s="44">
        <f>IFERROR(_xll.qlIndexFixing(ONIndex6M,I797,TRUE,_xll.ohTrigger(RecalcTrigger,Trigger6M)),NA())</f>
        <v>1.2771450270483431E-2</v>
      </c>
      <c r="Q797" s="146">
        <f>IFERROR(_xll.qlIndexFixing(ONIndex1Y,I797,TRUE,_xll.ohTrigger(RecalcTrigger,Trigger1Y)),NA())</f>
        <v>1.3769851068262673E-2</v>
      </c>
    </row>
    <row r="798" spans="2:17" x14ac:dyDescent="0.2">
      <c r="B798" s="39" t="s">
        <v>42</v>
      </c>
      <c r="D798" s="42">
        <f>_xll.qlCalendarAdvance(Calendar,$D797,B798,"f",FALSE)</f>
        <v>45245</v>
      </c>
      <c r="E798" s="140">
        <f>_xll.qlInterestRateIndexValueDate(IndexON,D798)</f>
        <v>45245</v>
      </c>
      <c r="F798" s="156">
        <f>IFERROR(_xll.qlIndexFixing(IndexON,D798,TRUE,_xll.ohTrigger(RecalcTrigger,TriggerON)),NA())</f>
        <v>1.0404509990632471E-2</v>
      </c>
      <c r="H798" s="42">
        <f>_xll.qlCalendarAdvance(Calendar,$H797,B798,"f",FALSE)</f>
        <v>45245</v>
      </c>
      <c r="I798" s="140">
        <f>_xll.qlInterestRateIndexValueDate(Index1M,$H798)</f>
        <v>45245</v>
      </c>
      <c r="J798" s="145">
        <f>IFERROR(_xll.qlIndexFixing(Index1M,$H798,TRUE,_xll.ohTrigger(RecalcTrigger,Trigger1M)),NA())</f>
        <v>1.1429898346824174E-2</v>
      </c>
      <c r="K798" s="44">
        <f>IFERROR(_xll.qlIndexFixing(Index3M,H798,TRUE,_xll.ohTrigger(RecalcTrigger,Trigger3M)),NA())</f>
        <v>1.2592685873040658E-2</v>
      </c>
      <c r="L798" s="44">
        <f>IFERROR(_xll.qlIndexFixing(Index6M,$H798,TRUE,_xll.ohTrigger(RecalcTrigger,Trigger6M)),NA())</f>
        <v>1.3143047623333032E-2</v>
      </c>
      <c r="M798" s="146">
        <f>IFERROR(_xll.qlIndexFixing(Index1Y,$H798,TRUE,_xll.ohTrigger(RecalcTrigger,Trigger1Y)),NA())</f>
        <v>1.442525026005027E-2</v>
      </c>
      <c r="N798" s="145">
        <f>IFERROR(_xll.qlIndexFixing(ONIndex1M,I798,TRUE,_xll.ohTrigger(RecalcTrigger,Trigger1M)),NA())</f>
        <v>1.1360861606924955E-2</v>
      </c>
      <c r="O798" s="44">
        <f>IFERROR(_xll.qlIndexFixing(ONIndex3M,I798,TRUE,_xll.ohTrigger(RecalcTrigger,Trigger3M)),NA())</f>
        <v>1.2397621067773423E-2</v>
      </c>
      <c r="P798" s="44">
        <f>IFERROR(_xll.qlIndexFixing(ONIndex6M,I798,TRUE,_xll.ohTrigger(RecalcTrigger,Trigger6M)),NA())</f>
        <v>1.2795940113087267E-2</v>
      </c>
      <c r="Q798" s="146">
        <f>IFERROR(_xll.qlIndexFixing(ONIndex1Y,I798,TRUE,_xll.ohTrigger(RecalcTrigger,Trigger1Y)),NA())</f>
        <v>1.3790610257196079E-2</v>
      </c>
    </row>
    <row r="799" spans="2:17" x14ac:dyDescent="0.2">
      <c r="B799" s="39" t="s">
        <v>42</v>
      </c>
      <c r="D799" s="42">
        <f>_xll.qlCalendarAdvance(Calendar,$D798,B799,"f",FALSE)</f>
        <v>45252</v>
      </c>
      <c r="E799" s="140">
        <f>_xll.qlInterestRateIndexValueDate(IndexON,D799)</f>
        <v>45252</v>
      </c>
      <c r="F799" s="156">
        <f>IFERROR(_xll.qlIndexFixing(IndexON,D799,TRUE,_xll.ohTrigger(RecalcTrigger,TriggerON)),NA())</f>
        <v>1.0432393863529787E-2</v>
      </c>
      <c r="H799" s="42">
        <f>_xll.qlCalendarAdvance(Calendar,$H798,B799,"f",FALSE)</f>
        <v>45252</v>
      </c>
      <c r="I799" s="140">
        <f>_xll.qlInterestRateIndexValueDate(Index1M,$H799)</f>
        <v>45252</v>
      </c>
      <c r="J799" s="145">
        <f>IFERROR(_xll.qlIndexFixing(Index1M,$H799,TRUE,_xll.ohTrigger(RecalcTrigger,Trigger1M)),NA())</f>
        <v>1.1460386796029306E-2</v>
      </c>
      <c r="K799" s="44">
        <f>IFERROR(_xll.qlIndexFixing(Index3M,H799,TRUE,_xll.ohTrigger(RecalcTrigger,Trigger3M)),NA())</f>
        <v>1.2618460718384119E-2</v>
      </c>
      <c r="L799" s="44">
        <f>IFERROR(_xll.qlIndexFixing(Index6M,$H799,TRUE,_xll.ohTrigger(RecalcTrigger,Trigger6M)),NA())</f>
        <v>1.3166255541303178E-2</v>
      </c>
      <c r="M799" s="146">
        <f>IFERROR(_xll.qlIndexFixing(Index1Y,$H799,TRUE,_xll.ohTrigger(RecalcTrigger,Trigger1Y)),NA())</f>
        <v>1.4445474530327839E-2</v>
      </c>
      <c r="N799" s="145">
        <f>IFERROR(_xll.qlIndexFixing(ONIndex1M,I799,TRUE,_xll.ohTrigger(RecalcTrigger,Trigger1M)),NA())</f>
        <v>1.1391967577238926E-2</v>
      </c>
      <c r="O799" s="44">
        <f>IFERROR(_xll.qlIndexFixing(ONIndex3M,I799,TRUE,_xll.ohTrigger(RecalcTrigger,Trigger3M)),NA())</f>
        <v>1.2426465933653708E-2</v>
      </c>
      <c r="P799" s="44">
        <f>IFERROR(_xll.qlIndexFixing(ONIndex6M,I799,TRUE,_xll.ohTrigger(RecalcTrigger,Trigger6M)),NA())</f>
        <v>1.2820327121738639E-2</v>
      </c>
      <c r="Q799" s="146">
        <f>IFERROR(_xll.qlIndexFixing(ONIndex1Y,I799,TRUE,_xll.ohTrigger(RecalcTrigger,Trigger1Y)),NA())</f>
        <v>1.38113540262641E-2</v>
      </c>
    </row>
    <row r="800" spans="2:17" x14ac:dyDescent="0.2">
      <c r="B800" s="39" t="s">
        <v>42</v>
      </c>
      <c r="D800" s="42">
        <f>_xll.qlCalendarAdvance(Calendar,$D799,B800,"f",FALSE)</f>
        <v>45259</v>
      </c>
      <c r="E800" s="140">
        <f>_xll.qlInterestRateIndexValueDate(IndexON,D800)</f>
        <v>45259</v>
      </c>
      <c r="F800" s="156">
        <f>IFERROR(_xll.qlIndexFixing(IndexON,D800,TRUE,_xll.ohTrigger(RecalcTrigger,TriggerON)),NA())</f>
        <v>1.0459685120024487E-2</v>
      </c>
      <c r="H800" s="42">
        <f>_xll.qlCalendarAdvance(Calendar,$H799,B800,"f",FALSE)</f>
        <v>45259</v>
      </c>
      <c r="I800" s="140">
        <f>_xll.qlInterestRateIndexValueDate(Index1M,$H800)</f>
        <v>45259</v>
      </c>
      <c r="J800" s="145">
        <f>IFERROR(_xll.qlIndexFixing(Index1M,$H800,TRUE,_xll.ohTrigger(RecalcTrigger,Trigger1M)),NA())</f>
        <v>1.1490563549091875E-2</v>
      </c>
      <c r="K800" s="44">
        <f>IFERROR(_xll.qlIndexFixing(Index3M,H800,TRUE,_xll.ohTrigger(RecalcTrigger,Trigger3M)),NA())</f>
        <v>1.2643749466697598E-2</v>
      </c>
      <c r="L800" s="44">
        <f>IFERROR(_xll.qlIndexFixing(Index6M,$H800,TRUE,_xll.ohTrigger(RecalcTrigger,Trigger6M)),NA())</f>
        <v>1.3189360217808581E-2</v>
      </c>
      <c r="M800" s="146">
        <f>IFERROR(_xll.qlIndexFixing(Index1Y,$H800,TRUE,_xll.ohTrigger(RecalcTrigger,Trigger1Y)),NA())</f>
        <v>1.4465640322427895E-2</v>
      </c>
      <c r="N800" s="145">
        <f>IFERROR(_xll.qlIndexFixing(ONIndex1M,I800,TRUE,_xll.ohTrigger(RecalcTrigger,Trigger1M)),NA())</f>
        <v>1.1422762062138769E-2</v>
      </c>
      <c r="O800" s="44">
        <f>IFERROR(_xll.qlIndexFixing(ONIndex3M,I800,TRUE,_xll.ohTrigger(RecalcTrigger,Trigger3M)),NA())</f>
        <v>1.245482606610504E-2</v>
      </c>
      <c r="P800" s="44">
        <f>IFERROR(_xll.qlIndexFixing(ONIndex6M,I800,TRUE,_xll.ohTrigger(RecalcTrigger,Trigger6M)),NA())</f>
        <v>1.2844611296356501E-2</v>
      </c>
      <c r="Q800" s="146">
        <f>IFERROR(_xll.qlIndexFixing(ONIndex1Y,I800,TRUE,_xll.ohTrigger(RecalcTrigger,Trigger1Y)),NA())</f>
        <v>1.3832082375223598E-2</v>
      </c>
    </row>
    <row r="801" spans="2:17" x14ac:dyDescent="0.2">
      <c r="B801" s="39" t="s">
        <v>42</v>
      </c>
      <c r="D801" s="42">
        <f>_xll.qlCalendarAdvance(Calendar,$D800,B801,"f",FALSE)</f>
        <v>45266</v>
      </c>
      <c r="E801" s="140">
        <f>_xll.qlInterestRateIndexValueDate(IndexON,D801)</f>
        <v>45266</v>
      </c>
      <c r="F801" s="156">
        <f>IFERROR(_xll.qlIndexFixing(IndexON,D801,TRUE,_xll.ohTrigger(RecalcTrigger,TriggerON)),NA())</f>
        <v>1.048638375987343E-2</v>
      </c>
      <c r="H801" s="42">
        <f>_xll.qlCalendarAdvance(Calendar,$H800,B801,"f",FALSE)</f>
        <v>45266</v>
      </c>
      <c r="I801" s="140">
        <f>_xll.qlInterestRateIndexValueDate(Index1M,$H801)</f>
        <v>45266</v>
      </c>
      <c r="J801" s="145">
        <f>IFERROR(_xll.qlIndexFixing(Index1M,$H801,TRUE,_xll.ohTrigger(RecalcTrigger,Trigger1M)),NA())</f>
        <v>1.1527283467206136E-2</v>
      </c>
      <c r="K801" s="44">
        <f>IFERROR(_xll.qlIndexFixing(Index3M,H801,TRUE,_xll.ohTrigger(RecalcTrigger,Trigger3M)),NA())</f>
        <v>1.2666652723584479E-2</v>
      </c>
      <c r="L801" s="44">
        <f>IFERROR(_xll.qlIndexFixing(Index6M,$H801,TRUE,_xll.ohTrigger(RecalcTrigger,Trigger6M)),NA())</f>
        <v>1.3214207200834287E-2</v>
      </c>
      <c r="M801" s="146">
        <f>IFERROR(_xll.qlIndexFixing(Index1Y,$H801,TRUE,_xll.ohTrigger(RecalcTrigger,Trigger1Y)),NA())</f>
        <v>1.448574547088527E-2</v>
      </c>
      <c r="N801" s="145">
        <f>IFERROR(_xll.qlIndexFixing(ONIndex1M,I801,TRUE,_xll.ohTrigger(RecalcTrigger,Trigger1M)),NA())</f>
        <v>1.1453245061543438E-2</v>
      </c>
      <c r="O801" s="44">
        <f>IFERROR(_xll.qlIndexFixing(ONIndex3M,I801,TRUE,_xll.ohTrigger(RecalcTrigger,Trigger3M)),NA())</f>
        <v>1.2482701464965329E-2</v>
      </c>
      <c r="P801" s="44">
        <f>IFERROR(_xll.qlIndexFixing(ONIndex6M,I801,TRUE,_xll.ohTrigger(RecalcTrigger,Trigger6M)),NA())</f>
        <v>1.2868792637021897E-2</v>
      </c>
      <c r="Q801" s="146">
        <f>IFERROR(_xll.qlIndexFixing(ONIndex1Y,I801,TRUE,_xll.ohTrigger(RecalcTrigger,Trigger1Y)),NA())</f>
        <v>1.3852795304236665E-2</v>
      </c>
    </row>
    <row r="802" spans="2:17" x14ac:dyDescent="0.2">
      <c r="B802" s="39" t="s">
        <v>42</v>
      </c>
      <c r="D802" s="42">
        <f>_xll.qlCalendarAdvance(Calendar,$D801,B802,"f",FALSE)</f>
        <v>45273</v>
      </c>
      <c r="E802" s="140">
        <f>_xll.qlInterestRateIndexValueDate(IndexON,D802)</f>
        <v>45273</v>
      </c>
      <c r="F802" s="156">
        <f>IFERROR(_xll.qlIndexFixing(IndexON,D802,TRUE,_xll.ohTrigger(RecalcTrigger,TriggerON)),NA())</f>
        <v>1.0512489783076617E-2</v>
      </c>
      <c r="H802" s="42">
        <f>_xll.qlCalendarAdvance(Calendar,$H801,B802,"f",FALSE)</f>
        <v>45273</v>
      </c>
      <c r="I802" s="140">
        <f>_xll.qlInterestRateIndexValueDate(Index1M,$H802)</f>
        <v>45273</v>
      </c>
      <c r="J802" s="145">
        <f>IFERROR(_xll.qlIndexFixing(Index1M,$H802,TRUE,_xll.ohTrigger(RecalcTrigger,Trigger1M)),NA())</f>
        <v>1.1556772823566293E-2</v>
      </c>
      <c r="K802" s="44">
        <f>IFERROR(_xll.qlIndexFixing(Index3M,H802,TRUE,_xll.ohTrigger(RecalcTrigger,Trigger3M)),NA())</f>
        <v>1.2691003128968292E-2</v>
      </c>
      <c r="L802" s="44">
        <f>IFERROR(_xll.qlIndexFixing(Index6M,$H802,TRUE,_xll.ohTrigger(RecalcTrigger,Trigger6M)),NA())</f>
        <v>1.3237098835095121E-2</v>
      </c>
      <c r="M802" s="146">
        <f>IFERROR(_xll.qlIndexFixing(Index1Y,$H802,TRUE,_xll.ohTrigger(RecalcTrigger,Trigger1Y)),NA())</f>
        <v>1.4505787810072701E-2</v>
      </c>
      <c r="N802" s="145">
        <f>IFERROR(_xll.qlIndexFixing(ONIndex1M,I802,TRUE,_xll.ohTrigger(RecalcTrigger,Trigger1M)),NA())</f>
        <v>1.1483416575452932E-2</v>
      </c>
      <c r="O802" s="44">
        <f>IFERROR(_xll.qlIndexFixing(ONIndex3M,I802,TRUE,_xll.ohTrigger(RecalcTrigger,Trigger3M)),NA())</f>
        <v>1.2510092130234574E-2</v>
      </c>
      <c r="P802" s="44">
        <f>IFERROR(_xll.qlIndexFixing(ONIndex6M,I802,TRUE,_xll.ohTrigger(RecalcTrigger,Trigger6M)),NA())</f>
        <v>1.2892871143653784E-2</v>
      </c>
      <c r="Q802" s="146">
        <f>IFERROR(_xll.qlIndexFixing(ONIndex1Y,I802,TRUE,_xll.ohTrigger(RecalcTrigger,Trigger1Y)),NA())</f>
        <v>1.3873492813141208E-2</v>
      </c>
    </row>
    <row r="803" spans="2:17" x14ac:dyDescent="0.2">
      <c r="B803" s="39" t="s">
        <v>42</v>
      </c>
      <c r="D803" s="42">
        <f>_xll.qlCalendarAdvance(Calendar,$D802,B803,"f",FALSE)</f>
        <v>45280</v>
      </c>
      <c r="E803" s="140">
        <f>_xll.qlInterestRateIndexValueDate(IndexON,D803)</f>
        <v>45280</v>
      </c>
      <c r="F803" s="156">
        <f>IFERROR(_xll.qlIndexFixing(IndexON,D803,TRUE,_xll.ohTrigger(RecalcTrigger,TriggerON)),NA())</f>
        <v>1.0538003189471956E-2</v>
      </c>
      <c r="H803" s="42">
        <f>_xll.qlCalendarAdvance(Calendar,$H802,B803,"f",FALSE)</f>
        <v>45280</v>
      </c>
      <c r="I803" s="140">
        <f>_xll.qlInterestRateIndexValueDate(Index1M,$H803)</f>
        <v>45280</v>
      </c>
      <c r="J803" s="145">
        <f>IFERROR(_xll.qlIndexFixing(Index1M,$H803,TRUE,_xll.ohTrigger(RecalcTrigger,Trigger1M)),NA())</f>
        <v>1.1585950453888371E-2</v>
      </c>
      <c r="K803" s="44">
        <f>IFERROR(_xll.qlIndexFixing(Index3M,H803,TRUE,_xll.ohTrigger(RecalcTrigger,Trigger3M)),NA())</f>
        <v>1.2714867425959639E-2</v>
      </c>
      <c r="L803" s="44">
        <f>IFERROR(_xll.qlIndexFixing(Index6M,$H803,TRUE,_xll.ohTrigger(RecalcTrigger,Trigger6M)),NA())</f>
        <v>1.3259887214723692E-2</v>
      </c>
      <c r="M803" s="146">
        <f>IFERROR(_xll.qlIndexFixing(Index1Y,$H803,TRUE,_xll.ohTrigger(RecalcTrigger,Trigger1Y)),NA())</f>
        <v>1.4525765174204378E-2</v>
      </c>
      <c r="N803" s="145">
        <f>IFERROR(_xll.qlIndexFixing(ONIndex1M,I803,TRUE,_xll.ohTrigger(RecalcTrigger,Trigger1M)),NA())</f>
        <v>1.1513276603705158E-2</v>
      </c>
      <c r="O803" s="44">
        <f>IFERROR(_xll.qlIndexFixing(ONIndex3M,I803,TRUE,_xll.ohTrigger(RecalcTrigger,Trigger3M)),NA())</f>
        <v>1.2536998061669635E-2</v>
      </c>
      <c r="P803" s="44">
        <f>IFERROR(_xll.qlIndexFixing(ONIndex6M,I803,TRUE,_xll.ohTrigger(RecalcTrigger,Trigger6M)),NA())</f>
        <v>1.2916846816252159E-2</v>
      </c>
      <c r="Q803" s="146">
        <f>IFERROR(_xll.qlIndexFixing(ONIndex1Y,I803,TRUE,_xll.ohTrigger(RecalcTrigger,Trigger1Y)),NA())</f>
        <v>1.3894174902099321E-2</v>
      </c>
    </row>
    <row r="804" spans="2:17" x14ac:dyDescent="0.2">
      <c r="B804" s="39" t="s">
        <v>42</v>
      </c>
      <c r="D804" s="42">
        <f>_xll.qlCalendarAdvance(Calendar,$D803,B804,"f",FALSE)</f>
        <v>45287</v>
      </c>
      <c r="E804" s="140">
        <f>_xll.qlInterestRateIndexValueDate(IndexON,D804)</f>
        <v>45287</v>
      </c>
      <c r="F804" s="156">
        <f>IFERROR(_xll.qlIndexFixing(IndexON,D804,TRUE,_xll.ohTrigger(RecalcTrigger,TriggerON)),NA())</f>
        <v>1.0562923978897354E-2</v>
      </c>
      <c r="H804" s="42">
        <f>_xll.qlCalendarAdvance(Calendar,$H803,B804,"f",FALSE)</f>
        <v>45287</v>
      </c>
      <c r="I804" s="140">
        <f>_xll.qlInterestRateIndexValueDate(Index1M,$H804)</f>
        <v>45287</v>
      </c>
      <c r="J804" s="145">
        <f>IFERROR(_xll.qlIndexFixing(Index1M,$H804,TRUE,_xll.ohTrigger(RecalcTrigger,Trigger1M)),NA())</f>
        <v>1.1614816355711507E-2</v>
      </c>
      <c r="K804" s="44">
        <f>IFERROR(_xll.qlIndexFixing(Index3M,H804,TRUE,_xll.ohTrigger(RecalcTrigger,Trigger3M)),NA())</f>
        <v>1.2738245605908836E-2</v>
      </c>
      <c r="L804" s="44">
        <f>IFERROR(_xll.qlIndexFixing(Index6M,$H804,TRUE,_xll.ohTrigger(RecalcTrigger,Trigger6M)),NA())</f>
        <v>1.3282572336199134E-2</v>
      </c>
      <c r="M804" s="146">
        <f>IFERROR(_xll.qlIndexFixing(Index1Y,$H804,TRUE,_xll.ohTrigger(RecalcTrigger,Trigger1Y)),NA())</f>
        <v>1.4545675397334831E-2</v>
      </c>
      <c r="N804" s="145">
        <f>IFERROR(_xll.qlIndexFixing(ONIndex1M,I804,TRUE,_xll.ohTrigger(RecalcTrigger,Trigger1M)),NA())</f>
        <v>1.1542825146300117E-2</v>
      </c>
      <c r="O804" s="44">
        <f>IFERROR(_xll.qlIndexFixing(ONIndex3M,I804,TRUE,_xll.ohTrigger(RecalcTrigger,Trigger3M)),NA())</f>
        <v>1.2563419259270514E-2</v>
      </c>
      <c r="P804" s="44">
        <f>IFERROR(_xll.qlIndexFixing(ONIndex6M,I804,TRUE,_xll.ohTrigger(RecalcTrigger,Trigger6M)),NA())</f>
        <v>1.2940719654817023E-2</v>
      </c>
      <c r="Q804" s="146">
        <f>IFERROR(_xll.qlIndexFixing(ONIndex1Y,I804,TRUE,_xll.ohTrigger(RecalcTrigger,Trigger1Y)),NA())</f>
        <v>1.3914841571111003E-2</v>
      </c>
    </row>
    <row r="805" spans="2:17" x14ac:dyDescent="0.2">
      <c r="B805" s="39" t="s">
        <v>42</v>
      </c>
      <c r="D805" s="42">
        <f>_xll.qlCalendarAdvance(Calendar,$D804,B805,"f",FALSE)</f>
        <v>45294</v>
      </c>
      <c r="E805" s="140">
        <f>_xll.qlInterestRateIndexValueDate(IndexON,D805)</f>
        <v>45294</v>
      </c>
      <c r="F805" s="156">
        <f>IFERROR(_xll.qlIndexFixing(IndexON,D805,TRUE,_xll.ohTrigger(RecalcTrigger,TriggerON)),NA())</f>
        <v>1.0587252151352811E-2</v>
      </c>
      <c r="H805" s="42">
        <f>_xll.qlCalendarAdvance(Calendar,$H804,B805,"f",FALSE)</f>
        <v>45294</v>
      </c>
      <c r="I805" s="140">
        <f>_xll.qlInterestRateIndexValueDate(Index1M,$H805)</f>
        <v>45294</v>
      </c>
      <c r="J805" s="145">
        <f>IFERROR(_xll.qlIndexFixing(Index1M,$H805,TRUE,_xll.ohTrigger(RecalcTrigger,Trigger1M)),NA())</f>
        <v>1.1643370526599405E-2</v>
      </c>
      <c r="K805" s="44">
        <f>IFERROR(_xll.qlIndexFixing(Index3M,H805,TRUE,_xll.ohTrigger(RecalcTrigger,Trigger3M)),NA())</f>
        <v>1.2761137660340755E-2</v>
      </c>
      <c r="L805" s="44">
        <f>IFERROR(_xll.qlIndexFixing(Index6M,$H805,TRUE,_xll.ohTrigger(RecalcTrigger,Trigger6M)),NA())</f>
        <v>1.3303334854632171E-2</v>
      </c>
      <c r="M805" s="146">
        <f>IFERROR(_xll.qlIndexFixing(Index1Y,$H805,TRUE,_xll.ohTrigger(RecalcTrigger,Trigger1Y)),NA())</f>
        <v>1.4565516313361374E-2</v>
      </c>
      <c r="N805" s="145">
        <f>IFERROR(_xll.qlIndexFixing(ONIndex1M,I805,TRUE,_xll.ohTrigger(RecalcTrigger,Trigger1M)),NA())</f>
        <v>1.1572062203075717E-2</v>
      </c>
      <c r="O805" s="44">
        <f>IFERROR(_xll.qlIndexFixing(ONIndex3M,I805,TRUE,_xll.ohTrigger(RecalcTrigger,Trigger3M)),NA())</f>
        <v>1.2589355722956164E-2</v>
      </c>
      <c r="P805" s="44">
        <f>IFERROR(_xll.qlIndexFixing(ONIndex6M,I805,TRUE,_xll.ohTrigger(RecalcTrigger,Trigger6M)),NA())</f>
        <v>1.2964489659267331E-2</v>
      </c>
      <c r="Q805" s="146">
        <f>IFERROR(_xll.qlIndexFixing(ONIndex1Y,I805,TRUE,_xll.ohTrigger(RecalcTrigger,Trigger1Y)),NA())</f>
        <v>1.3935492820095208E-2</v>
      </c>
    </row>
    <row r="806" spans="2:17" x14ac:dyDescent="0.2">
      <c r="B806" s="39" t="s">
        <v>42</v>
      </c>
      <c r="D806" s="42">
        <f>_xll.qlCalendarAdvance(Calendar,$D805,B806,"f",FALSE)</f>
        <v>45301</v>
      </c>
      <c r="E806" s="140">
        <f>_xll.qlInterestRateIndexValueDate(IndexON,D806)</f>
        <v>45301</v>
      </c>
      <c r="F806" s="156">
        <f>IFERROR(_xll.qlIndexFixing(IndexON,D806,TRUE,_xll.ohTrigger(RecalcTrigger,TriggerON)),NA())</f>
        <v>1.0610987706514141E-2</v>
      </c>
      <c r="H806" s="42">
        <f>_xll.qlCalendarAdvance(Calendar,$H805,B806,"f",FALSE)</f>
        <v>45301</v>
      </c>
      <c r="I806" s="140">
        <f>_xll.qlInterestRateIndexValueDate(Index1M,$H806)</f>
        <v>45301</v>
      </c>
      <c r="J806" s="145">
        <f>IFERROR(_xll.qlIndexFixing(Index1M,$H806,TRUE,_xll.ohTrigger(RecalcTrigger,Trigger1M)),NA())</f>
        <v>1.1671612964137865E-2</v>
      </c>
      <c r="K806" s="44">
        <f>IFERROR(_xll.qlIndexFixing(Index3M,H806,TRUE,_xll.ohTrigger(RecalcTrigger,Trigger3M)),NA())</f>
        <v>1.2783543580956616E-2</v>
      </c>
      <c r="L806" s="44">
        <f>IFERROR(_xll.qlIndexFixing(Index6M,$H806,TRUE,_xll.ohTrigger(RecalcTrigger,Trigger6M)),NA())</f>
        <v>1.3325819815231265E-2</v>
      </c>
      <c r="M806" s="146">
        <f>IFERROR(_xll.qlIndexFixing(Index1Y,$H806,TRUE,_xll.ohTrigger(RecalcTrigger,Trigger1Y)),NA())</f>
        <v>1.4585285756026974E-2</v>
      </c>
      <c r="N806" s="145">
        <f>IFERROR(_xll.qlIndexFixing(ONIndex1M,I806,TRUE,_xll.ohTrigger(RecalcTrigger,Trigger1M)),NA())</f>
        <v>1.160098777395091E-2</v>
      </c>
      <c r="O806" s="44">
        <f>IFERROR(_xll.qlIndexFixing(ONIndex3M,I806,TRUE,_xll.ohTrigger(RecalcTrigger,Trigger3M)),NA())</f>
        <v>1.2614807452483445E-2</v>
      </c>
      <c r="P806" s="44">
        <f>IFERROR(_xll.qlIndexFixing(ONIndex6M,I806,TRUE,_xll.ohTrigger(RecalcTrigger,Trigger6M)),NA())</f>
        <v>1.2988156829522035E-2</v>
      </c>
      <c r="Q806" s="146">
        <f>IFERROR(_xll.qlIndexFixing(ONIndex1Y,I806,TRUE,_xll.ohTrigger(RecalcTrigger,Trigger1Y)),NA())</f>
        <v>1.3956128648970889E-2</v>
      </c>
    </row>
    <row r="807" spans="2:17" x14ac:dyDescent="0.2">
      <c r="B807" s="39" t="s">
        <v>42</v>
      </c>
      <c r="D807" s="42">
        <f>_xll.qlCalendarAdvance(Calendar,$D806,B807,"f",FALSE)</f>
        <v>45308</v>
      </c>
      <c r="E807" s="140">
        <f>_xll.qlInterestRateIndexValueDate(IndexON,D807)</f>
        <v>45308</v>
      </c>
      <c r="F807" s="156">
        <f>IFERROR(_xll.qlIndexFixing(IndexON,D807,TRUE,_xll.ohTrigger(RecalcTrigger,TriggerON)),NA())</f>
        <v>1.0634130644381345E-2</v>
      </c>
      <c r="H807" s="42">
        <f>_xll.qlCalendarAdvance(Calendar,$H806,B807,"f",FALSE)</f>
        <v>45308</v>
      </c>
      <c r="I807" s="140">
        <f>_xll.qlInterestRateIndexValueDate(Index1M,$H807)</f>
        <v>45308</v>
      </c>
      <c r="J807" s="145">
        <f>IFERROR(_xll.qlIndexFixing(Index1M,$H807,TRUE,_xll.ohTrigger(RecalcTrigger,Trigger1M)),NA())</f>
        <v>1.1699543665939706E-2</v>
      </c>
      <c r="K807" s="44">
        <f>IFERROR(_xll.qlIndexFixing(Index3M,H807,TRUE,_xll.ohTrigger(RecalcTrigger,Trigger3M)),NA())</f>
        <v>1.2805463359633977E-2</v>
      </c>
      <c r="L807" s="44">
        <f>IFERROR(_xll.qlIndexFixing(Index6M,$H807,TRUE,_xll.ohTrigger(RecalcTrigger,Trigger6M)),NA())</f>
        <v>1.33481992265937E-2</v>
      </c>
      <c r="M807" s="146">
        <f>IFERROR(_xll.qlIndexFixing(Index1Y,$H807,TRUE,_xll.ohTrigger(RecalcTrigger,Trigger1Y)),NA())</f>
        <v>1.460498155891915E-2</v>
      </c>
      <c r="N807" s="145">
        <f>IFERROR(_xll.qlIndexFixing(ONIndex1M,I807,TRUE,_xll.ohTrigger(RecalcTrigger,Trigger1M)),NA())</f>
        <v>1.1629601859006744E-2</v>
      </c>
      <c r="O807" s="44">
        <f>IFERROR(_xll.qlIndexFixing(ONIndex3M,I807,TRUE,_xll.ohTrigger(RecalcTrigger,Trigger3M)),NA())</f>
        <v>1.2639774447852359E-2</v>
      </c>
      <c r="P807" s="44">
        <f>IFERROR(_xll.qlIndexFixing(ONIndex6M,I807,TRUE,_xll.ohTrigger(RecalcTrigger,Trigger6M)),NA())</f>
        <v>1.3011721165743229E-2</v>
      </c>
      <c r="Q807" s="146">
        <f>IFERROR(_xll.qlIndexFixing(ONIndex1Y,I807,TRUE,_xll.ohTrigger(RecalcTrigger,Trigger1Y)),NA())</f>
        <v>1.397674905790014E-2</v>
      </c>
    </row>
    <row r="808" spans="2:17" x14ac:dyDescent="0.2">
      <c r="B808" s="39" t="s">
        <v>42</v>
      </c>
      <c r="D808" s="42">
        <f>_xll.qlCalendarAdvance(Calendar,$D807,B808,"f",FALSE)</f>
        <v>45315</v>
      </c>
      <c r="E808" s="140">
        <f>_xll.qlInterestRateIndexValueDate(IndexON,D808)</f>
        <v>45315</v>
      </c>
      <c r="F808" s="156">
        <f>IFERROR(_xll.qlIndexFixing(IndexON,D808,TRUE,_xll.ohTrigger(RecalcTrigger,TriggerON)),NA())</f>
        <v>1.0656680964954424E-2</v>
      </c>
      <c r="H808" s="42">
        <f>_xll.qlCalendarAdvance(Calendar,$H807,B808,"f",FALSE)</f>
        <v>45315</v>
      </c>
      <c r="I808" s="140">
        <f>_xll.qlInterestRateIndexValueDate(Index1M,$H808)</f>
        <v>45315</v>
      </c>
      <c r="J808" s="145">
        <f>IFERROR(_xll.qlIndexFixing(Index1M,$H808,TRUE,_xll.ohTrigger(RecalcTrigger,Trigger1M)),NA())</f>
        <v>1.1727162629647219E-2</v>
      </c>
      <c r="K808" s="44">
        <f>IFERROR(_xll.qlIndexFixing(Index3M,H808,TRUE,_xll.ohTrigger(RecalcTrigger,Trigger3M)),NA())</f>
        <v>1.2826896988426741E-2</v>
      </c>
      <c r="L808" s="44">
        <f>IFERROR(_xll.qlIndexFixing(Index6M,$H808,TRUE,_xll.ohTrigger(RecalcTrigger,Trigger6M)),NA())</f>
        <v>1.337046991829095E-2</v>
      </c>
      <c r="M808" s="146">
        <f>IFERROR(_xll.qlIndexFixing(Index1Y,$H808,TRUE,_xll.ohTrigger(RecalcTrigger,Trigger1Y)),NA())</f>
        <v>1.4624601555473517E-2</v>
      </c>
      <c r="N808" s="145">
        <f>IFERROR(_xll.qlIndexFixing(ONIndex1M,I808,TRUE,_xll.ohTrigger(RecalcTrigger,Trigger1M)),NA())</f>
        <v>1.1657904457919033E-2</v>
      </c>
      <c r="O808" s="44">
        <f>IFERROR(_xll.qlIndexFixing(ONIndex3M,I808,TRUE,_xll.ohTrigger(RecalcTrigger,Trigger3M)),NA())</f>
        <v>1.2664256708981858E-2</v>
      </c>
      <c r="P808" s="44">
        <f>IFERROR(_xll.qlIndexFixing(ONIndex6M,I808,TRUE,_xll.ohTrigger(RecalcTrigger,Trigger6M)),NA())</f>
        <v>1.3035182667849865E-2</v>
      </c>
      <c r="Q808" s="146">
        <f>IFERROR(_xll.qlIndexFixing(ONIndex1Y,I808,TRUE,_xll.ohTrigger(RecalcTrigger,Trigger1Y)),NA())</f>
        <v>1.3997354046801913E-2</v>
      </c>
    </row>
    <row r="809" spans="2:17" x14ac:dyDescent="0.2">
      <c r="B809" s="39" t="s">
        <v>42</v>
      </c>
      <c r="D809" s="42">
        <f>_xll.qlCalendarAdvance(Calendar,$D808,B809,"f",FALSE)</f>
        <v>45322</v>
      </c>
      <c r="E809" s="140">
        <f>_xll.qlInterestRateIndexValueDate(IndexON,D809)</f>
        <v>45322</v>
      </c>
      <c r="F809" s="156">
        <f>IFERROR(_xll.qlIndexFixing(IndexON,D809,TRUE,_xll.ohTrigger(RecalcTrigger,TriggerON)),NA())</f>
        <v>1.067863866790919E-2</v>
      </c>
      <c r="H809" s="42">
        <f>_xll.qlCalendarAdvance(Calendar,$H808,B809,"f",FALSE)</f>
        <v>45322</v>
      </c>
      <c r="I809" s="140">
        <f>_xll.qlInterestRateIndexValueDate(Index1M,$H809)</f>
        <v>45322</v>
      </c>
      <c r="J809" s="145">
        <f>IFERROR(_xll.qlIndexFixing(Index1M,$H809,TRUE,_xll.ohTrigger(RecalcTrigger,Trigger1M)),NA())</f>
        <v>1.1746009564724326E-2</v>
      </c>
      <c r="K809" s="44">
        <f>IFERROR(_xll.qlIndexFixing(Index3M,H809,TRUE,_xll.ohTrigger(RecalcTrigger,Trigger3M)),NA())</f>
        <v>1.2846213350941211E-2</v>
      </c>
      <c r="L809" s="44">
        <f>IFERROR(_xll.qlIndexFixing(Index6M,$H809,TRUE,_xll.ohTrigger(RecalcTrigger,Trigger6M)),NA())</f>
        <v>1.3392628707410682E-2</v>
      </c>
      <c r="M809" s="146">
        <f>IFERROR(_xll.qlIndexFixing(Index1Y,$H809,TRUE,_xll.ohTrigger(RecalcTrigger,Trigger1Y)),NA())</f>
        <v>1.4644143578974223E-2</v>
      </c>
      <c r="N809" s="145">
        <f>IFERROR(_xll.qlIndexFixing(ONIndex1M,I809,TRUE,_xll.ohTrigger(RecalcTrigger,Trigger1M)),NA())</f>
        <v>1.1685895570849869E-2</v>
      </c>
      <c r="O809" s="44">
        <f>IFERROR(_xll.qlIndexFixing(ONIndex3M,I809,TRUE,_xll.ohTrigger(RecalcTrigger,Trigger3M)),NA())</f>
        <v>1.268825423570985E-2</v>
      </c>
      <c r="P809" s="44">
        <f>IFERROR(_xll.qlIndexFixing(ONIndex6M,I809,TRUE,_xll.ohTrigger(RecalcTrigger,Trigger6M)),NA())</f>
        <v>1.3058541335679852E-2</v>
      </c>
      <c r="Q809" s="146">
        <f>IFERROR(_xll.qlIndexFixing(ONIndex1Y,I809,TRUE,_xll.ohTrigger(RecalcTrigger,Trigger1Y)),NA())</f>
        <v>1.4017943615676209E-2</v>
      </c>
    </row>
    <row r="810" spans="2:17" x14ac:dyDescent="0.2">
      <c r="B810" s="39" t="s">
        <v>42</v>
      </c>
      <c r="D810" s="42">
        <f>_xll.qlCalendarAdvance(Calendar,$D809,B810,"f",FALSE)</f>
        <v>45329</v>
      </c>
      <c r="E810" s="140">
        <f>_xll.qlInterestRateIndexValueDate(IndexON,D810)</f>
        <v>45329</v>
      </c>
      <c r="F810" s="156">
        <f>IFERROR(_xll.qlIndexFixing(IndexON,D810,TRUE,_xll.ohTrigger(RecalcTrigger,TriggerON)),NA())</f>
        <v>1.0700003753326692E-2</v>
      </c>
      <c r="H810" s="42">
        <f>_xll.qlCalendarAdvance(Calendar,$H809,B810,"f",FALSE)</f>
        <v>45329</v>
      </c>
      <c r="I810" s="140">
        <f>_xll.qlInterestRateIndexValueDate(Index1M,$H810)</f>
        <v>45329</v>
      </c>
      <c r="J810" s="145">
        <f>IFERROR(_xll.qlIndexFixing(Index1M,$H810,TRUE,_xll.ohTrigger(RecalcTrigger,Trigger1M)),NA())</f>
        <v>1.1773090626434956E-2</v>
      </c>
      <c r="K810" s="44">
        <f>IFERROR(_xll.qlIndexFixing(Index3M,H810,TRUE,_xll.ohTrigger(RecalcTrigger,Trigger3M)),NA())</f>
        <v>1.2866708662768511E-2</v>
      </c>
      <c r="L810" s="44">
        <f>IFERROR(_xll.qlIndexFixing(Index6M,$H810,TRUE,_xll.ohTrigger(RecalcTrigger,Trigger6M)),NA())</f>
        <v>1.3414672410921228E-2</v>
      </c>
      <c r="M810" s="146">
        <f>IFERROR(_xll.qlIndexFixing(Index1Y,$H810,TRUE,_xll.ohTrigger(RecalcTrigger,Trigger1Y)),NA())</f>
        <v>1.4663605462557055E-2</v>
      </c>
      <c r="N810" s="145">
        <f>IFERROR(_xll.qlIndexFixing(ONIndex1M,I810,TRUE,_xll.ohTrigger(RecalcTrigger,Trigger1M)),NA())</f>
        <v>1.1713575197556114E-2</v>
      </c>
      <c r="O810" s="44">
        <f>IFERROR(_xll.qlIndexFixing(ONIndex3M,I810,TRUE,_xll.ohTrigger(RecalcTrigger,Trigger3M)),NA())</f>
        <v>1.2711767028117382E-2</v>
      </c>
      <c r="P810" s="44">
        <f>IFERROR(_xll.qlIndexFixing(ONIndex6M,I810,TRUE,_xll.ohTrigger(RecalcTrigger,Trigger6M)),NA())</f>
        <v>1.3081797169476328E-2</v>
      </c>
      <c r="Q810" s="146">
        <f>IFERROR(_xll.qlIndexFixing(ONIndex1Y,I810,TRUE,_xll.ohTrigger(RecalcTrigger,Trigger1Y)),NA())</f>
        <v>1.4038517764523029E-2</v>
      </c>
    </row>
    <row r="811" spans="2:17" x14ac:dyDescent="0.2">
      <c r="B811" s="39" t="s">
        <v>42</v>
      </c>
      <c r="D811" s="42">
        <f>_xll.qlCalendarAdvance(Calendar,$D810,B811,"f",FALSE)</f>
        <v>45336</v>
      </c>
      <c r="E811" s="140">
        <f>_xll.qlInterestRateIndexValueDate(IndexON,D811)</f>
        <v>45336</v>
      </c>
      <c r="F811" s="156">
        <f>IFERROR(_xll.qlIndexFixing(IndexON,D811,TRUE,_xll.ohTrigger(RecalcTrigger,TriggerON)),NA())</f>
        <v>1.072077622096379E-2</v>
      </c>
      <c r="H811" s="42">
        <f>_xll.qlCalendarAdvance(Calendar,$H810,B811,"f",FALSE)</f>
        <v>45336</v>
      </c>
      <c r="I811" s="140">
        <f>_xll.qlInterestRateIndexValueDate(Index1M,$H811)</f>
        <v>45336</v>
      </c>
      <c r="J811" s="145">
        <f>IFERROR(_xll.qlIndexFixing(Index1M,$H811,TRUE,_xll.ohTrigger(RecalcTrigger,Trigger1M)),NA())</f>
        <v>1.1799859976042217E-2</v>
      </c>
      <c r="K811" s="44">
        <f>IFERROR(_xll.qlIndexFixing(Index3M,H811,TRUE,_xll.ohTrigger(RecalcTrigger,Trigger3M)),NA())</f>
        <v>1.2886717818434522E-2</v>
      </c>
      <c r="L811" s="44">
        <f>IFERROR(_xll.qlIndexFixing(Index6M,$H811,TRUE,_xll.ohTrigger(RecalcTrigger,Trigger6M)),NA())</f>
        <v>1.3436597845670238E-2</v>
      </c>
      <c r="M811" s="146">
        <f>IFERROR(_xll.qlIndexFixing(Index1Y,$H811,TRUE,_xll.ohTrigger(RecalcTrigger,Trigger1Y)),NA())</f>
        <v>1.4682985039208772E-2</v>
      </c>
      <c r="N811" s="145">
        <f>IFERROR(_xll.qlIndexFixing(ONIndex1M,I811,TRUE,_xll.ohTrigger(RecalcTrigger,Trigger1M)),NA())</f>
        <v>1.1740943338118814E-2</v>
      </c>
      <c r="O811" s="44">
        <f>IFERROR(_xll.qlIndexFixing(ONIndex3M,I811,TRUE,_xll.ohTrigger(RecalcTrigger,Trigger3M)),NA())</f>
        <v>1.2734795085799222E-2</v>
      </c>
      <c r="P811" s="44">
        <f>IFERROR(_xll.qlIndexFixing(ONIndex6M,I811,TRUE,_xll.ohTrigger(RecalcTrigger,Trigger6M)),NA())</f>
        <v>1.3104950168996155E-2</v>
      </c>
      <c r="Q811" s="146">
        <f>IFERROR(_xll.qlIndexFixing(ONIndex1Y,I811,TRUE,_xll.ohTrigger(RecalcTrigger,Trigger1Y)),NA())</f>
        <v>1.4059076493342371E-2</v>
      </c>
    </row>
    <row r="812" spans="2:17" x14ac:dyDescent="0.2">
      <c r="B812" s="39" t="s">
        <v>42</v>
      </c>
      <c r="D812" s="42">
        <f>_xll.qlCalendarAdvance(Calendar,$D811,B812,"f",FALSE)</f>
        <v>45343</v>
      </c>
      <c r="E812" s="140">
        <f>_xll.qlInterestRateIndexValueDate(IndexON,D812)</f>
        <v>45343</v>
      </c>
      <c r="F812" s="156">
        <f>IFERROR(_xll.qlIndexFixing(IndexON,D812,TRUE,_xll.ohTrigger(RecalcTrigger,TriggerON)),NA())</f>
        <v>1.0740956070739438E-2</v>
      </c>
      <c r="H812" s="42">
        <f>_xll.qlCalendarAdvance(Calendar,$H811,B812,"f",FALSE)</f>
        <v>45343</v>
      </c>
      <c r="I812" s="140">
        <f>_xll.qlInterestRateIndexValueDate(Index1M,$H812)</f>
        <v>45343</v>
      </c>
      <c r="J812" s="145">
        <f>IFERROR(_xll.qlIndexFixing(Index1M,$H812,TRUE,_xll.ohTrigger(RecalcTrigger,Trigger1M)),NA())</f>
        <v>1.1826317611553484E-2</v>
      </c>
      <c r="K812" s="44">
        <f>IFERROR(_xll.qlIndexFixing(Index3M,H812,TRUE,_xll.ohTrigger(RecalcTrigger,Trigger3M)),NA())</f>
        <v>1.2906240810765746E-2</v>
      </c>
      <c r="L812" s="44">
        <f>IFERROR(_xll.qlIndexFixing(Index6M,$H812,TRUE,_xll.ohTrigger(RecalcTrigger,Trigger6M)),NA())</f>
        <v>1.3458401828388691E-2</v>
      </c>
      <c r="M812" s="146">
        <f>IFERROR(_xll.qlIndexFixing(Index1Y,$H812,TRUE,_xll.ohTrigger(RecalcTrigger,Trigger1Y)),NA())</f>
        <v>1.4702280141771532E-2</v>
      </c>
      <c r="N812" s="145">
        <f>IFERROR(_xll.qlIndexFixing(ONIndex1M,I812,TRUE,_xll.ohTrigger(RecalcTrigger,Trigger1M)),NA())</f>
        <v>1.1767999992375877E-2</v>
      </c>
      <c r="O812" s="44">
        <f>IFERROR(_xll.qlIndexFixing(ONIndex3M,I812,TRUE,_xll.ohTrigger(RecalcTrigger,Trigger3M)),NA())</f>
        <v>1.2757338408836416E-2</v>
      </c>
      <c r="P812" s="44">
        <f>IFERROR(_xll.qlIndexFixing(ONIndex6M,I812,TRUE,_xll.ohTrigger(RecalcTrigger,Trigger6M)),NA())</f>
        <v>1.3128000334239331E-2</v>
      </c>
      <c r="Q812" s="146">
        <f>IFERROR(_xll.qlIndexFixing(ONIndex1Y,I812,TRUE,_xll.ohTrigger(RecalcTrigger,Trigger1Y)),NA())</f>
        <v>1.4079619802053189E-2</v>
      </c>
    </row>
    <row r="813" spans="2:17" x14ac:dyDescent="0.2">
      <c r="B813" s="39" t="s">
        <v>42</v>
      </c>
      <c r="D813" s="42">
        <f>_xll.qlCalendarAdvance(Calendar,$D812,B813,"f",FALSE)</f>
        <v>45350</v>
      </c>
      <c r="E813" s="140">
        <f>_xll.qlInterestRateIndexValueDate(IndexON,D813)</f>
        <v>45350</v>
      </c>
      <c r="F813" s="156">
        <f>IFERROR(_xll.qlIndexFixing(IndexON,D813,TRUE,_xll.ohTrigger(RecalcTrigger,TriggerON)),NA())</f>
        <v>1.0760543302653636E-2</v>
      </c>
      <c r="H813" s="42">
        <f>_xll.qlCalendarAdvance(Calendar,$H812,B813,"f",FALSE)</f>
        <v>45350</v>
      </c>
      <c r="I813" s="140">
        <f>_xll.qlInterestRateIndexValueDate(Index1M,$H813)</f>
        <v>45350</v>
      </c>
      <c r="J813" s="145">
        <f>IFERROR(_xll.qlIndexFixing(Index1M,$H813,TRUE,_xll.ohTrigger(RecalcTrigger,Trigger1M)),NA())</f>
        <v>1.1852463531006883E-2</v>
      </c>
      <c r="K813" s="44">
        <f>IFERROR(_xll.qlIndexFixing(Index3M,H813,TRUE,_xll.ohTrigger(RecalcTrigger,Trigger3M)),NA())</f>
        <v>1.2925277632763386E-2</v>
      </c>
      <c r="L813" s="44">
        <f>IFERROR(_xll.qlIndexFixing(Index6M,$H813,TRUE,_xll.ohTrigger(RecalcTrigger,Trigger6M)),NA())</f>
        <v>1.348008117569134E-2</v>
      </c>
      <c r="M813" s="146">
        <f>IFERROR(_xll.qlIndexFixing(Index1Y,$H813,TRUE,_xll.ohTrigger(RecalcTrigger,Trigger1Y)),NA())</f>
        <v>1.4721488602942452E-2</v>
      </c>
      <c r="N813" s="145">
        <f>IFERROR(_xll.qlIndexFixing(ONIndex1M,I813,TRUE,_xll.ohTrigger(RecalcTrigger,Trigger1M)),NA())</f>
        <v>1.1794745160246256E-2</v>
      </c>
      <c r="O813" s="44">
        <f>IFERROR(_xll.qlIndexFixing(ONIndex3M,I813,TRUE,_xll.ohTrigger(RecalcTrigger,Trigger3M)),NA())</f>
        <v>1.2779396997228964E-2</v>
      </c>
      <c r="P813" s="44">
        <f>IFERROR(_xll.qlIndexFixing(ONIndex6M,I813,TRUE,_xll.ohTrigger(RecalcTrigger,Trigger6M)),NA())</f>
        <v>1.3150947665367951E-2</v>
      </c>
      <c r="Q813" s="146">
        <f>IFERROR(_xll.qlIndexFixing(ONIndex1Y,I813,TRUE,_xll.ohTrigger(RecalcTrigger,Trigger1Y)),NA())</f>
        <v>1.4100147690817577E-2</v>
      </c>
    </row>
    <row r="814" spans="2:17" x14ac:dyDescent="0.2">
      <c r="B814" s="39" t="s">
        <v>42</v>
      </c>
      <c r="D814" s="42">
        <f>_xll.qlCalendarAdvance(Calendar,$D813,B814,"f",FALSE)</f>
        <v>45357</v>
      </c>
      <c r="E814" s="140">
        <f>_xll.qlInterestRateIndexValueDate(IndexON,D814)</f>
        <v>45357</v>
      </c>
      <c r="F814" s="156">
        <f>IFERROR(_xll.qlIndexFixing(IndexON,D814,TRUE,_xll.ohTrigger(RecalcTrigger,TriggerON)),NA())</f>
        <v>1.0779537916463244E-2</v>
      </c>
      <c r="H814" s="42">
        <f>_xll.qlCalendarAdvance(Calendar,$H813,B814,"f",FALSE)</f>
        <v>45357</v>
      </c>
      <c r="I814" s="140">
        <f>_xll.qlInterestRateIndexValueDate(Index1M,$H814)</f>
        <v>45357</v>
      </c>
      <c r="J814" s="145">
        <f>IFERROR(_xll.qlIndexFixing(Index1M,$H814,TRUE,_xll.ohTrigger(RecalcTrigger,Trigger1M)),NA())</f>
        <v>1.1886329783079743E-2</v>
      </c>
      <c r="K814" s="44">
        <f>IFERROR(_xll.qlIndexFixing(Index3M,H814,TRUE,_xll.ohTrigger(RecalcTrigger,Trigger3M)),NA())</f>
        <v>1.2946746888881498E-2</v>
      </c>
      <c r="L814" s="44">
        <f>IFERROR(_xll.qlIndexFixing(Index6M,$H814,TRUE,_xll.ohTrigger(RecalcTrigger,Trigger6M)),NA())</f>
        <v>1.3505121080746771E-2</v>
      </c>
      <c r="M814" s="146">
        <f>IFERROR(_xll.qlIndexFixing(Index1Y,$H814,TRUE,_xll.ohTrigger(RecalcTrigger,Trigger1Y)),NA())</f>
        <v>1.4739011355391352E-2</v>
      </c>
      <c r="N814" s="145">
        <f>IFERROR(_xll.qlIndexFixing(ONIndex1M,I814,TRUE,_xll.ohTrigger(RecalcTrigger,Trigger1M)),NA())</f>
        <v>1.1821178841729951E-2</v>
      </c>
      <c r="O814" s="44">
        <f>IFERROR(_xll.qlIndexFixing(ONIndex3M,I814,TRUE,_xll.ohTrigger(RecalcTrigger,Trigger3M)),NA())</f>
        <v>1.2800970850733728E-2</v>
      </c>
      <c r="P814" s="44">
        <f>IFERROR(_xll.qlIndexFixing(ONIndex6M,I814,TRUE,_xll.ohTrigger(RecalcTrigger,Trigger6M)),NA())</f>
        <v>1.3173792162057829E-2</v>
      </c>
      <c r="Q814" s="146">
        <f>IFERROR(_xll.qlIndexFixing(ONIndex1Y,I814,TRUE,_xll.ohTrigger(RecalcTrigger,Trigger1Y)),NA())</f>
        <v>1.4120660159554488E-2</v>
      </c>
    </row>
    <row r="815" spans="2:17" x14ac:dyDescent="0.2">
      <c r="B815" s="39" t="s">
        <v>42</v>
      </c>
      <c r="D815" s="42">
        <f>_xll.qlCalendarAdvance(Calendar,$D814,B815,"f",FALSE)</f>
        <v>45364</v>
      </c>
      <c r="E815" s="140">
        <f>_xll.qlInterestRateIndexValueDate(IndexON,D815)</f>
        <v>45364</v>
      </c>
      <c r="F815" s="156">
        <f>IFERROR(_xll.qlIndexFixing(IndexON,D815,TRUE,_xll.ohTrigger(RecalcTrigger,TriggerON)),NA())</f>
        <v>1.079793991224931E-2</v>
      </c>
      <c r="H815" s="42">
        <f>_xll.qlCalendarAdvance(Calendar,$H814,B815,"f",FALSE)</f>
        <v>45364</v>
      </c>
      <c r="I815" s="140">
        <f>_xll.qlInterestRateIndexValueDate(Index1M,$H815)</f>
        <v>45364</v>
      </c>
      <c r="J815" s="145">
        <f>IFERROR(_xll.qlIndexFixing(Index1M,$H815,TRUE,_xll.ohTrigger(RecalcTrigger,Trigger1M)),NA())</f>
        <v>1.1911766516267399E-2</v>
      </c>
      <c r="K815" s="44">
        <f>IFERROR(_xll.qlIndexFixing(Index3M,H815,TRUE,_xll.ohTrigger(RecalcTrigger,Trigger3M)),NA())</f>
        <v>1.2964743169315972E-2</v>
      </c>
      <c r="L815" s="44">
        <f>IFERROR(_xll.qlIndexFixing(Index6M,$H815,TRUE,_xll.ohTrigger(RecalcTrigger,Trigger6M)),NA())</f>
        <v>1.3526521489046265E-2</v>
      </c>
      <c r="M815" s="146">
        <f>IFERROR(_xll.qlIndexFixing(Index1Y,$H815,TRUE,_xll.ohTrigger(RecalcTrigger,Trigger1Y)),NA())</f>
        <v>1.4758047602502655E-2</v>
      </c>
      <c r="N815" s="145">
        <f>IFERROR(_xll.qlIndexFixing(ONIndex1M,I815,TRUE,_xll.ohTrigger(RecalcTrigger,Trigger1M)),NA())</f>
        <v>1.184730103666487E-2</v>
      </c>
      <c r="O815" s="44">
        <f>IFERROR(_xll.qlIndexFixing(ONIndex3M,I815,TRUE,_xll.ohTrigger(RecalcTrigger,Trigger3M)),NA())</f>
        <v>1.2822059969269661E-2</v>
      </c>
      <c r="P815" s="44">
        <f>IFERROR(_xll.qlIndexFixing(ONIndex6M,I815,TRUE,_xll.ohTrigger(RecalcTrigger,Trigger6M)),NA())</f>
        <v>1.319653382463315E-2</v>
      </c>
      <c r="Q815" s="146">
        <f>IFERROR(_xll.qlIndexFixing(ONIndex1Y,I815,TRUE,_xll.ohTrigger(RecalcTrigger,Trigger1Y)),NA())</f>
        <v>1.4141157208101829E-2</v>
      </c>
    </row>
    <row r="816" spans="2:17" x14ac:dyDescent="0.2">
      <c r="B816" s="39" t="s">
        <v>42</v>
      </c>
      <c r="D816" s="42">
        <f>_xll.qlCalendarAdvance(Calendar,$D815,B816,"f",FALSE)</f>
        <v>45371</v>
      </c>
      <c r="E816" s="140">
        <f>_xll.qlInterestRateIndexValueDate(IndexON,D816)</f>
        <v>45371</v>
      </c>
      <c r="F816" s="156">
        <f>IFERROR(_xll.qlIndexFixing(IndexON,D816,TRUE,_xll.ohTrigger(RecalcTrigger,TriggerON)),NA())</f>
        <v>1.0815749289768695E-2</v>
      </c>
      <c r="H816" s="42">
        <f>_xll.qlCalendarAdvance(Calendar,$H815,B816,"f",FALSE)</f>
        <v>45371</v>
      </c>
      <c r="I816" s="140">
        <f>_xll.qlInterestRateIndexValueDate(Index1M,$H816)</f>
        <v>45371</v>
      </c>
      <c r="J816" s="145">
        <f>IFERROR(_xll.qlIndexFixing(Index1M,$H816,TRUE,_xll.ohTrigger(RecalcTrigger,Trigger1M)),NA())</f>
        <v>1.1936891493432309E-2</v>
      </c>
      <c r="K816" s="44">
        <f>IFERROR(_xll.qlIndexFixing(Index3M,H816,TRUE,_xll.ohTrigger(RecalcTrigger,Trigger3M)),NA())</f>
        <v>1.2982253225806392E-2</v>
      </c>
      <c r="L816" s="44">
        <f>IFERROR(_xll.qlIndexFixing(Index6M,$H816,TRUE,_xll.ohTrigger(RecalcTrigger,Trigger6M)),NA())</f>
        <v>1.3547787140124846E-2</v>
      </c>
      <c r="M816" s="146">
        <f>IFERROR(_xll.qlIndexFixing(Index1Y,$H816,TRUE,_xll.ohTrigger(RecalcTrigger,Trigger1Y)),NA())</f>
        <v>1.4776990805152712E-2</v>
      </c>
      <c r="N816" s="145">
        <f>IFERROR(_xll.qlIndexFixing(ONIndex1M,I816,TRUE,_xll.ohTrigger(RecalcTrigger,Trigger1M)),NA())</f>
        <v>1.1873111745132059E-2</v>
      </c>
      <c r="O816" s="44">
        <f>IFERROR(_xll.qlIndexFixing(ONIndex3M,I816,TRUE,_xll.ohTrigger(RecalcTrigger,Trigger3M)),NA())</f>
        <v>1.284266435291781E-2</v>
      </c>
      <c r="P816" s="44">
        <f>IFERROR(_xll.qlIndexFixing(ONIndex6M,I816,TRUE,_xll.ohTrigger(RecalcTrigger,Trigger6M)),NA())</f>
        <v>1.3219172652769728E-2</v>
      </c>
      <c r="Q816" s="146">
        <f>IFERROR(_xll.qlIndexFixing(ONIndex1Y,I816,TRUE,_xll.ohTrigger(RecalcTrigger,Trigger1Y)),NA())</f>
        <v>1.4161638836783785E-2</v>
      </c>
    </row>
    <row r="817" spans="2:17" x14ac:dyDescent="0.2">
      <c r="B817" s="39" t="s">
        <v>42</v>
      </c>
      <c r="D817" s="42">
        <f>_xll.qlCalendarAdvance(Calendar,$D816,B817,"f",FALSE)</f>
        <v>45378</v>
      </c>
      <c r="E817" s="140">
        <f>_xll.qlInterestRateIndexValueDate(IndexON,D817)</f>
        <v>45378</v>
      </c>
      <c r="F817" s="156">
        <f>IFERROR(_xll.qlIndexFixing(IndexON,D817,TRUE,_xll.ohTrigger(RecalcTrigger,TriggerON)),NA())</f>
        <v>1.0832966049021397E-2</v>
      </c>
      <c r="H817" s="42">
        <f>_xll.qlCalendarAdvance(Calendar,$H816,B817,"f",FALSE)</f>
        <v>45378</v>
      </c>
      <c r="I817" s="140">
        <f>_xll.qlInterestRateIndexValueDate(Index1M,$H817)</f>
        <v>45378</v>
      </c>
      <c r="J817" s="145">
        <f>IFERROR(_xll.qlIndexFixing(Index1M,$H817,TRUE,_xll.ohTrigger(RecalcTrigger,Trigger1M)),NA())</f>
        <v>1.1961704712452529E-2</v>
      </c>
      <c r="K817" s="44">
        <f>IFERROR(_xll.qlIndexFixing(Index3M,H817,TRUE,_xll.ohTrigger(RecalcTrigger,Trigger3M)),NA())</f>
        <v>1.2999277051937767E-2</v>
      </c>
      <c r="L817" s="44">
        <f>IFERROR(_xll.qlIndexFixing(Index6M,$H817,TRUE,_xll.ohTrigger(RecalcTrigger,Trigger6M)),NA())</f>
        <v>1.3568914884416567E-2</v>
      </c>
      <c r="M817" s="146">
        <f>IFERROR(_xll.qlIndexFixing(Index1Y,$H817,TRUE,_xll.ohTrigger(RecalcTrigger,Trigger1Y)),NA())</f>
        <v>1.479583878966384E-2</v>
      </c>
      <c r="N817" s="145">
        <f>IFERROR(_xll.qlIndexFixing(ONIndex1M,I817,TRUE,_xll.ohTrigger(RecalcTrigger,Trigger1M)),NA())</f>
        <v>1.1898610966888379E-2</v>
      </c>
      <c r="O817" s="44">
        <f>IFERROR(_xll.qlIndexFixing(ONIndex3M,I817,TRUE,_xll.ohTrigger(RecalcTrigger,Trigger3M)),NA())</f>
        <v>1.2862784001353988E-2</v>
      </c>
      <c r="P817" s="44">
        <f>IFERROR(_xll.qlIndexFixing(ONIndex6M,I817,TRUE,_xll.ohTrigger(RecalcTrigger,Trigger6M)),NA())</f>
        <v>1.3241708646710704E-2</v>
      </c>
      <c r="Q817" s="146">
        <f>IFERROR(_xll.qlIndexFixing(ONIndex1Y,I817,TRUE,_xll.ohTrigger(RecalcTrigger,Trigger1Y)),NA())</f>
        <v>1.4182105045357218E-2</v>
      </c>
    </row>
    <row r="818" spans="2:17" x14ac:dyDescent="0.2">
      <c r="B818" s="39" t="s">
        <v>42</v>
      </c>
      <c r="D818" s="42">
        <f>_xll.qlCalendarAdvance(Calendar,$D817,B818,"f",FALSE)</f>
        <v>45385</v>
      </c>
      <c r="E818" s="140">
        <f>_xll.qlInterestRateIndexValueDate(IndexON,D818)</f>
        <v>45385</v>
      </c>
      <c r="F818" s="156">
        <f>IFERROR(_xll.qlIndexFixing(IndexON,D818,TRUE,_xll.ohTrigger(RecalcTrigger,TriggerON)),NA())</f>
        <v>1.0849590189845326E-2</v>
      </c>
      <c r="H818" s="42">
        <f>_xll.qlCalendarAdvance(Calendar,$H817,B818,"f",FALSE)</f>
        <v>45385</v>
      </c>
      <c r="I818" s="140">
        <f>_xll.qlInterestRateIndexValueDate(Index1M,$H818)</f>
        <v>45385</v>
      </c>
      <c r="J818" s="145">
        <f>IFERROR(_xll.qlIndexFixing(Index1M,$H818,TRUE,_xll.ohTrigger(RecalcTrigger,Trigger1M)),NA())</f>
        <v>1.1980442537827152E-2</v>
      </c>
      <c r="K818" s="44">
        <f>IFERROR(_xll.qlIndexFixing(Index3M,H818,TRUE,_xll.ohTrigger(RecalcTrigger,Trigger3M)),NA())</f>
        <v>1.3014493410520996E-2</v>
      </c>
      <c r="L818" s="44">
        <f>IFERROR(_xll.qlIndexFixing(Index6M,$H818,TRUE,_xll.ohTrigger(RecalcTrigger,Trigger6M)),NA())</f>
        <v>1.3588199802434645E-2</v>
      </c>
      <c r="M818" s="146">
        <f>IFERROR(_xll.qlIndexFixing(Index1Y,$H818,TRUE,_xll.ohTrigger(RecalcTrigger,Trigger1Y)),NA())</f>
        <v>1.4814589382223353E-2</v>
      </c>
      <c r="N818" s="145">
        <f>IFERROR(_xll.qlIndexFixing(ONIndex1M,I818,TRUE,_xll.ohTrigger(RecalcTrigger,Trigger1M)),NA())</f>
        <v>1.192379870193383E-2</v>
      </c>
      <c r="O818" s="44">
        <f>IFERROR(_xll.qlIndexFixing(ONIndex3M,I818,TRUE,_xll.ohTrigger(RecalcTrigger,Trigger3M)),NA())</f>
        <v>1.288241891474029E-2</v>
      </c>
      <c r="P818" s="44">
        <f>IFERROR(_xll.qlIndexFixing(ONIndex6M,I818,TRUE,_xll.ohTrigger(RecalcTrigger,Trigger6M)),NA())</f>
        <v>1.3264141806212937E-2</v>
      </c>
      <c r="Q818" s="146">
        <f>IFERROR(_xll.qlIndexFixing(ONIndex1Y,I818,TRUE,_xll.ohTrigger(RecalcTrigger,Trigger1Y)),NA())</f>
        <v>1.4202555833822128E-2</v>
      </c>
    </row>
    <row r="819" spans="2:17" x14ac:dyDescent="0.2">
      <c r="B819" s="39" t="s">
        <v>42</v>
      </c>
      <c r="D819" s="42">
        <f>_xll.qlCalendarAdvance(Calendar,$D818,B819,"f",FALSE)</f>
        <v>45392</v>
      </c>
      <c r="E819" s="140">
        <f>_xll.qlInterestRateIndexValueDate(IndexON,D819)</f>
        <v>45392</v>
      </c>
      <c r="F819" s="156">
        <f>IFERROR(_xll.qlIndexFixing(IndexON,D819,TRUE,_xll.ohTrigger(RecalcTrigger,TriggerON)),NA())</f>
        <v>1.0865621712240481E-2</v>
      </c>
      <c r="H819" s="42">
        <f>_xll.qlCalendarAdvance(Calendar,$H818,B819,"f",FALSE)</f>
        <v>45392</v>
      </c>
      <c r="I819" s="140">
        <f>_xll.qlInterestRateIndexValueDate(Index1M,$H819)</f>
        <v>45392</v>
      </c>
      <c r="J819" s="145">
        <f>IFERROR(_xll.qlIndexFixing(Index1M,$H819,TRUE,_xll.ohTrigger(RecalcTrigger,Trigger1M)),NA())</f>
        <v>1.2004696651136756E-2</v>
      </c>
      <c r="K819" s="44">
        <f>IFERROR(_xll.qlIndexFixing(Index3M,H819,TRUE,_xll.ohTrigger(RecalcTrigger,Trigger3M)),NA())</f>
        <v>1.3030581202116292E-2</v>
      </c>
      <c r="L819" s="44">
        <f>IFERROR(_xll.qlIndexFixing(Index6M,$H819,TRUE,_xll.ohTrigger(RecalcTrigger,Trigger6M)),NA())</f>
        <v>1.3609053390056382E-2</v>
      </c>
      <c r="M819" s="146">
        <f>IFERROR(_xll.qlIndexFixing(Index1Y,$H819,TRUE,_xll.ohTrigger(RecalcTrigger,Trigger1Y)),NA())</f>
        <v>1.483324040888645E-2</v>
      </c>
      <c r="N819" s="145">
        <f>IFERROR(_xll.qlIndexFixing(ONIndex1M,I819,TRUE,_xll.ohTrigger(RecalcTrigger,Trigger1M)),NA())</f>
        <v>1.1948674950268412E-2</v>
      </c>
      <c r="O819" s="44">
        <f>IFERROR(_xll.qlIndexFixing(ONIndex3M,I819,TRUE,_xll.ohTrigger(RecalcTrigger,Trigger3M)),NA())</f>
        <v>1.2901569092833576E-2</v>
      </c>
      <c r="P819" s="44">
        <f>IFERROR(_xll.qlIndexFixing(ONIndex6M,I819,TRUE,_xll.ohTrigger(RecalcTrigger,Trigger6M)),NA())</f>
        <v>1.328647213143852E-2</v>
      </c>
      <c r="Q819" s="146">
        <f>IFERROR(_xll.qlIndexFixing(ONIndex1Y,I819,TRUE,_xll.ohTrigger(RecalcTrigger,Trigger1Y)),NA())</f>
        <v>1.4222991202340607E-2</v>
      </c>
    </row>
    <row r="820" spans="2:17" x14ac:dyDescent="0.2">
      <c r="B820" s="39" t="s">
        <v>42</v>
      </c>
      <c r="D820" s="42">
        <f>_xll.qlCalendarAdvance(Calendar,$D819,B820,"f",FALSE)</f>
        <v>45399</v>
      </c>
      <c r="E820" s="140">
        <f>_xll.qlInterestRateIndexValueDate(IndexON,D820)</f>
        <v>45399</v>
      </c>
      <c r="F820" s="156">
        <f>IFERROR(_xll.qlIndexFixing(IndexON,D820,TRUE,_xll.ohTrigger(RecalcTrigger,TriggerON)),NA())</f>
        <v>1.0881060616206861E-2</v>
      </c>
      <c r="H820" s="42">
        <f>_xll.qlCalendarAdvance(Calendar,$H819,B820,"f",FALSE)</f>
        <v>45399</v>
      </c>
      <c r="I820" s="140">
        <f>_xll.qlInterestRateIndexValueDate(Index1M,$H820)</f>
        <v>45399</v>
      </c>
      <c r="J820" s="145">
        <f>IFERROR(_xll.qlIndexFixing(Index1M,$H820,TRUE,_xll.ohTrigger(RecalcTrigger,Trigger1M)),NA())</f>
        <v>1.2028639026505528E-2</v>
      </c>
      <c r="K820" s="44">
        <f>IFERROR(_xll.qlIndexFixing(Index3M,H820,TRUE,_xll.ohTrigger(RecalcTrigger,Trigger3M)),NA())</f>
        <v>1.304620978711264E-2</v>
      </c>
      <c r="L820" s="44">
        <f>IFERROR(_xll.qlIndexFixing(Index6M,$H820,TRUE,_xll.ohTrigger(RecalcTrigger,Trigger6M)),NA())</f>
        <v>1.3629759837381185E-2</v>
      </c>
      <c r="M820" s="146">
        <f>IFERROR(_xll.qlIndexFixing(Index1Y,$H820,TRUE,_xll.ohTrigger(RecalcTrigger,Trigger1Y)),NA())</f>
        <v>1.4851789695577766E-2</v>
      </c>
      <c r="N820" s="145">
        <f>IFERROR(_xll.qlIndexFixing(ONIndex1M,I820,TRUE,_xll.ohTrigger(RecalcTrigger,Trigger1M)),NA())</f>
        <v>1.1973239711811079E-2</v>
      </c>
      <c r="O820" s="44">
        <f>IFERROR(_xll.qlIndexFixing(ONIndex3M,I820,TRUE,_xll.ohTrigger(RecalcTrigger,Trigger3M)),NA())</f>
        <v>1.2920234535633845E-2</v>
      </c>
      <c r="P820" s="44">
        <f>IFERROR(_xll.qlIndexFixing(ONIndex6M,I820,TRUE,_xll.ohTrigger(RecalcTrigger,Trigger6M)),NA())</f>
        <v>1.3308699622306408E-2</v>
      </c>
      <c r="Q820" s="146">
        <f>IFERROR(_xll.qlIndexFixing(ONIndex1Y,I820,TRUE,_xll.ohTrigger(RecalcTrigger,Trigger1Y)),NA())</f>
        <v>1.4243411150750562E-2</v>
      </c>
    </row>
    <row r="821" spans="2:17" x14ac:dyDescent="0.2">
      <c r="B821" s="39" t="s">
        <v>42</v>
      </c>
      <c r="D821" s="42">
        <f>_xll.qlCalendarAdvance(Calendar,$D820,B821,"f",FALSE)</f>
        <v>45406</v>
      </c>
      <c r="E821" s="140">
        <f>_xll.qlInterestRateIndexValueDate(IndexON,D821)</f>
        <v>45406</v>
      </c>
      <c r="F821" s="156">
        <f>IFERROR(_xll.qlIndexFixing(IndexON,D821,TRUE,_xll.ohTrigger(RecalcTrigger,TriggerON)),NA())</f>
        <v>1.0895906901420283E-2</v>
      </c>
      <c r="H821" s="42">
        <f>_xll.qlCalendarAdvance(Calendar,$H820,B821,"f",FALSE)</f>
        <v>45406</v>
      </c>
      <c r="I821" s="140">
        <f>_xll.qlInterestRateIndexValueDate(Index1M,$H821)</f>
        <v>45406</v>
      </c>
      <c r="J821" s="145">
        <f>IFERROR(_xll.qlIndexFixing(Index1M,$H821,TRUE,_xll.ohTrigger(RecalcTrigger,Trigger1M)),NA())</f>
        <v>1.2052269662091017E-2</v>
      </c>
      <c r="K821" s="44">
        <f>IFERROR(_xll.qlIndexFixing(Index3M,H821,TRUE,_xll.ohTrigger(RecalcTrigger,Trigger3M)),NA())</f>
        <v>1.3061416644063181E-2</v>
      </c>
      <c r="L821" s="44">
        <f>IFERROR(_xll.qlIndexFixing(Index6M,$H821,TRUE,_xll.ohTrigger(RecalcTrigger,Trigger6M)),NA())</f>
        <v>1.3650315977398082E-2</v>
      </c>
      <c r="M821" s="146">
        <f>IFERROR(_xll.qlIndexFixing(Index1Y,$H821,TRUE,_xll.ohTrigger(RecalcTrigger,Trigger1Y)),NA())</f>
        <v>1.4870235068093152E-2</v>
      </c>
      <c r="N821" s="145">
        <f>IFERROR(_xll.qlIndexFixing(ONIndex1M,I821,TRUE,_xll.ohTrigger(RecalcTrigger,Trigger1M)),NA())</f>
        <v>1.1997492986399738E-2</v>
      </c>
      <c r="O821" s="44">
        <f>IFERROR(_xll.qlIndexFixing(ONIndex3M,I821,TRUE,_xll.ohTrigger(RecalcTrigger,Trigger3M)),NA())</f>
        <v>1.2938415242979007E-2</v>
      </c>
      <c r="P821" s="44">
        <f>IFERROR(_xll.qlIndexFixing(ONIndex6M,I821,TRUE,_xll.ohTrigger(RecalcTrigger,Trigger6M)),NA())</f>
        <v>1.3330824278654507E-2</v>
      </c>
      <c r="Q821" s="146">
        <f>IFERROR(_xll.qlIndexFixing(ONIndex1Y,I821,TRUE,_xll.ohTrigger(RecalcTrigger,Trigger1Y)),NA())</f>
        <v>1.4263815679051994E-2</v>
      </c>
    </row>
    <row r="822" spans="2:17" x14ac:dyDescent="0.2">
      <c r="B822" s="39" t="s">
        <v>42</v>
      </c>
      <c r="D822" s="42">
        <f>_xll.qlCalendarAdvance(Calendar,$D821,B822,"f",FALSE)</f>
        <v>45413</v>
      </c>
      <c r="E822" s="140">
        <f>_xll.qlInterestRateIndexValueDate(IndexON,D822)</f>
        <v>45413</v>
      </c>
      <c r="F822" s="156">
        <f>IFERROR(_xll.qlIndexFixing(IndexON,D822,TRUE,_xll.ohTrigger(RecalcTrigger,TriggerON)),NA())</f>
        <v>1.0910160567961791E-2</v>
      </c>
      <c r="H822" s="42">
        <f>_xll.qlCalendarAdvance(Calendar,$H821,B822,"f",FALSE)</f>
        <v>45413</v>
      </c>
      <c r="I822" s="140">
        <f>_xll.qlInterestRateIndexValueDate(Index1M,$H822)</f>
        <v>45413</v>
      </c>
      <c r="J822" s="145">
        <f>IFERROR(_xll.qlIndexFixing(Index1M,$H822,TRUE,_xll.ohTrigger(RecalcTrigger,Trigger1M)),NA())</f>
        <v>1.208109436292059E-2</v>
      </c>
      <c r="K822" s="44">
        <f>IFERROR(_xll.qlIndexFixing(Index3M,H822,TRUE,_xll.ohTrigger(RecalcTrigger,Trigger3M)),NA())</f>
        <v>1.3077458517522173E-2</v>
      </c>
      <c r="L822" s="44">
        <f>IFERROR(_xll.qlIndexFixing(Index6M,$H822,TRUE,_xll.ohTrigger(RecalcTrigger,Trigger6M)),NA())</f>
        <v>1.3672374762031661E-2</v>
      </c>
      <c r="M822" s="146">
        <f>IFERROR(_xll.qlIndexFixing(Index1Y,$H822,TRUE,_xll.ohTrigger(RecalcTrigger,Trigger1Y)),NA())</f>
        <v>1.4888574352102557E-2</v>
      </c>
      <c r="N822" s="145">
        <f>IFERROR(_xll.qlIndexFixing(ONIndex1M,I822,TRUE,_xll.ohTrigger(RecalcTrigger,Trigger1M)),NA())</f>
        <v>1.2021434774115436E-2</v>
      </c>
      <c r="O822" s="44">
        <f>IFERROR(_xll.qlIndexFixing(ONIndex3M,I822,TRUE,_xll.ohTrigger(RecalcTrigger,Trigger3M)),NA())</f>
        <v>1.2956111214950106E-2</v>
      </c>
      <c r="P822" s="44">
        <f>IFERROR(_xll.qlIndexFixing(ONIndex6M,I822,TRUE,_xll.ohTrigger(RecalcTrigger,Trigger6M)),NA())</f>
        <v>1.3352846100644911E-2</v>
      </c>
      <c r="Q822" s="146">
        <f>IFERROR(_xll.qlIndexFixing(ONIndex1Y,I822,TRUE,_xll.ohTrigger(RecalcTrigger,Trigger1Y)),NA())</f>
        <v>1.4284204787406996E-2</v>
      </c>
    </row>
    <row r="823" spans="2:17" x14ac:dyDescent="0.2">
      <c r="B823" s="39" t="s">
        <v>42</v>
      </c>
      <c r="D823" s="42">
        <f>_xll.qlCalendarAdvance(Calendar,$D822,B823,"f",FALSE)</f>
        <v>45420</v>
      </c>
      <c r="E823" s="140">
        <f>_xll.qlInterestRateIndexValueDate(IndexON,D823)</f>
        <v>45420</v>
      </c>
      <c r="F823" s="156">
        <f>IFERROR(_xll.qlIndexFixing(IndexON,D823,TRUE,_xll.ohTrigger(RecalcTrigger,TriggerON)),NA())</f>
        <v>1.0923821615831386E-2</v>
      </c>
      <c r="H823" s="42">
        <f>_xll.qlCalendarAdvance(Calendar,$H822,B823,"f",FALSE)</f>
        <v>45420</v>
      </c>
      <c r="I823" s="140">
        <f>_xll.qlInterestRateIndexValueDate(Index1M,$H823)</f>
        <v>45420</v>
      </c>
      <c r="J823" s="145">
        <f>IFERROR(_xll.qlIndexFixing(Index1M,$H823,TRUE,_xll.ohTrigger(RecalcTrigger,Trigger1M)),NA())</f>
        <v>1.2104036989968347E-2</v>
      </c>
      <c r="K823" s="44">
        <f>IFERROR(_xll.qlIndexFixing(Index3M,H823,TRUE,_xll.ohTrigger(RecalcTrigger,Trigger3M)),NA())</f>
        <v>1.3091919720348783E-2</v>
      </c>
      <c r="L823" s="44">
        <f>IFERROR(_xll.qlIndexFixing(Index6M,$H823,TRUE,_xll.ohTrigger(RecalcTrigger,Trigger6M)),NA())</f>
        <v>1.369260891899214E-2</v>
      </c>
      <c r="M823" s="146">
        <f>IFERROR(_xll.qlIndexFixing(Index1Y,$H823,TRUE,_xll.ohTrigger(RecalcTrigger,Trigger1Y)),NA())</f>
        <v>1.4906805373152032E-2</v>
      </c>
      <c r="N823" s="145">
        <f>IFERROR(_xll.qlIndexFixing(ONIndex1M,I823,TRUE,_xll.ohTrigger(RecalcTrigger,Trigger1M)),NA())</f>
        <v>1.2045065074715033E-2</v>
      </c>
      <c r="O823" s="44">
        <f>IFERROR(_xll.qlIndexFixing(ONIndex3M,I823,TRUE,_xll.ohTrigger(RecalcTrigger,Trigger3M)),NA())</f>
        <v>1.2973322451304004E-2</v>
      </c>
      <c r="P823" s="44">
        <f>IFERROR(_xll.qlIndexFixing(ONIndex6M,I823,TRUE,_xll.ohTrigger(RecalcTrigger,Trigger6M)),NA())</f>
        <v>1.3374765088277618E-2</v>
      </c>
      <c r="Q823" s="146">
        <f>IFERROR(_xll.qlIndexFixing(ONIndex1Y,I823,TRUE,_xll.ohTrigger(RecalcTrigger,Trigger1Y)),NA())</f>
        <v>1.4304578475572427E-2</v>
      </c>
    </row>
    <row r="824" spans="2:17" x14ac:dyDescent="0.2">
      <c r="B824" s="39" t="s">
        <v>42</v>
      </c>
      <c r="D824" s="42">
        <f>_xll.qlCalendarAdvance(Calendar,$D823,B824,"f",FALSE)</f>
        <v>45427</v>
      </c>
      <c r="E824" s="140">
        <f>_xll.qlInterestRateIndexValueDate(IndexON,D824)</f>
        <v>45427</v>
      </c>
      <c r="F824" s="156">
        <f>IFERROR(_xll.qlIndexFixing(IndexON,D824,TRUE,_xll.ohTrigger(RecalcTrigger,TriggerON)),NA())</f>
        <v>1.093689004478593E-2</v>
      </c>
      <c r="H824" s="42">
        <f>_xll.qlCalendarAdvance(Calendar,$H823,B824,"f",FALSE)</f>
        <v>45427</v>
      </c>
      <c r="I824" s="140">
        <f>_xll.qlInterestRateIndexValueDate(Index1M,$H824)</f>
        <v>45427</v>
      </c>
      <c r="J824" s="145">
        <f>IFERROR(_xll.qlIndexFixing(Index1M,$H824,TRUE,_xll.ohTrigger(RecalcTrigger,Trigger1M)),NA())</f>
        <v>1.2126667844749717E-2</v>
      </c>
      <c r="K824" s="44">
        <f>IFERROR(_xll.qlIndexFixing(Index3M,H824,TRUE,_xll.ohTrigger(RecalcTrigger,Trigger3M)),NA())</f>
        <v>1.3106075452255095E-2</v>
      </c>
      <c r="L824" s="44">
        <f>IFERROR(_xll.qlIndexFixing(Index6M,$H824,TRUE,_xll.ohTrigger(RecalcTrigger,Trigger6M)),NA())</f>
        <v>1.3712683119389538E-2</v>
      </c>
      <c r="M824" s="146">
        <f>IFERROR(_xll.qlIndexFixing(Index1Y,$H824,TRUE,_xll.ohTrigger(RecalcTrigger,Trigger1Y)),NA())</f>
        <v>1.4924925956665724E-2</v>
      </c>
      <c r="N824" s="145">
        <f>IFERROR(_xll.qlIndexFixing(ONIndex1M,I824,TRUE,_xll.ohTrigger(RecalcTrigger,Trigger1M)),NA())</f>
        <v>1.2068383888360623E-2</v>
      </c>
      <c r="O824" s="44">
        <f>IFERROR(_xll.qlIndexFixing(ONIndex3M,I824,TRUE,_xll.ohTrigger(RecalcTrigger,Trigger3M)),NA())</f>
        <v>1.2990048952121747E-2</v>
      </c>
      <c r="P824" s="44">
        <f>IFERROR(_xll.qlIndexFixing(ONIndex6M,I824,TRUE,_xll.ohTrigger(RecalcTrigger,Trigger6M)),NA())</f>
        <v>1.3396581241309491E-2</v>
      </c>
      <c r="Q824" s="146">
        <f>IFERROR(_xll.qlIndexFixing(ONIndex1Y,I824,TRUE,_xll.ohTrigger(RecalcTrigger,Trigger1Y)),NA())</f>
        <v>1.4324936743791428E-2</v>
      </c>
    </row>
    <row r="825" spans="2:17" x14ac:dyDescent="0.2">
      <c r="B825" s="39" t="s">
        <v>42</v>
      </c>
      <c r="D825" s="42">
        <f>_xll.qlCalendarAdvance(Calendar,$D824,B825,"f",FALSE)</f>
        <v>45434</v>
      </c>
      <c r="E825" s="140">
        <f>_xll.qlInterestRateIndexValueDate(IndexON,D825)</f>
        <v>45434</v>
      </c>
      <c r="F825" s="156">
        <f>IFERROR(_xll.qlIndexFixing(IndexON,D825,TRUE,_xll.ohTrigger(RecalcTrigger,TriggerON)),NA())</f>
        <v>1.0949365854987514E-2</v>
      </c>
      <c r="H825" s="42">
        <f>_xll.qlCalendarAdvance(Calendar,$H824,B825,"f",FALSE)</f>
        <v>45434</v>
      </c>
      <c r="I825" s="140">
        <f>_xll.qlInterestRateIndexValueDate(Index1M,$H825)</f>
        <v>45434</v>
      </c>
      <c r="J825" s="145">
        <f>IFERROR(_xll.qlIndexFixing(Index1M,$H825,TRUE,_xll.ohTrigger(RecalcTrigger,Trigger1M)),NA())</f>
        <v>1.2148986925353973E-2</v>
      </c>
      <c r="K825" s="44">
        <f>IFERROR(_xll.qlIndexFixing(Index3M,H825,TRUE,_xll.ohTrigger(RecalcTrigger,Trigger3M)),NA())</f>
        <v>1.3119962933011743E-2</v>
      </c>
      <c r="L825" s="44">
        <f>IFERROR(_xll.qlIndexFixing(Index6M,$H825,TRUE,_xll.ohTrigger(RecalcTrigger,Trigger6M)),NA())</f>
        <v>1.3732594212884447E-2</v>
      </c>
      <c r="M825" s="146">
        <f>IFERROR(_xll.qlIndexFixing(Index1Y,$H825,TRUE,_xll.ohTrigger(RecalcTrigger,Trigger1Y)),NA())</f>
        <v>1.4942933927948987E-2</v>
      </c>
      <c r="N825" s="145">
        <f>IFERROR(_xll.qlIndexFixing(ONIndex1M,I825,TRUE,_xll.ohTrigger(RecalcTrigger,Trigger1M)),NA())</f>
        <v>1.2091391214809066E-2</v>
      </c>
      <c r="O825" s="44">
        <f>IFERROR(_xll.qlIndexFixing(ONIndex3M,I825,TRUE,_xll.ohTrigger(RecalcTrigger,Trigger3M)),NA())</f>
        <v>1.3006290717322289E-2</v>
      </c>
      <c r="P825" s="44">
        <f>IFERROR(_xll.qlIndexFixing(ONIndex6M,I825,TRUE,_xll.ohTrigger(RecalcTrigger,Trigger6M)),NA())</f>
        <v>1.3418294559983668E-2</v>
      </c>
      <c r="Q825" s="146">
        <f>IFERROR(_xll.qlIndexFixing(ONIndex1Y,I825,TRUE,_xll.ohTrigger(RecalcTrigger,Trigger1Y)),NA())</f>
        <v>1.4345279591901905E-2</v>
      </c>
    </row>
    <row r="826" spans="2:17" x14ac:dyDescent="0.2">
      <c r="B826" s="39" t="s">
        <v>42</v>
      </c>
      <c r="D826" s="42">
        <f>_xll.qlCalendarAdvance(Calendar,$D825,B826,"f",FALSE)</f>
        <v>45441</v>
      </c>
      <c r="E826" s="140">
        <f>_xll.qlInterestRateIndexValueDate(IndexON,D826)</f>
        <v>45441</v>
      </c>
      <c r="F826" s="156">
        <f>IFERROR(_xll.qlIndexFixing(IndexON,D826,TRUE,_xll.ohTrigger(RecalcTrigger,TriggerON)),NA())</f>
        <v>1.0961249046111954E-2</v>
      </c>
      <c r="H826" s="42">
        <f>_xll.qlCalendarAdvance(Calendar,$H825,B826,"f",FALSE)</f>
        <v>45441</v>
      </c>
      <c r="I826" s="140">
        <f>_xll.qlInterestRateIndexValueDate(Index1M,$H826)</f>
        <v>45441</v>
      </c>
      <c r="J826" s="145">
        <f>IFERROR(_xll.qlIndexFixing(Index1M,$H826,TRUE,_xll.ohTrigger(RecalcTrigger,Trigger1M)),NA())</f>
        <v>1.2165746680579903E-2</v>
      </c>
      <c r="K826" s="44">
        <f>IFERROR(_xll.qlIndexFixing(Index3M,H826,TRUE,_xll.ohTrigger(RecalcTrigger,Trigger3M)),NA())</f>
        <v>1.3133619382972547E-2</v>
      </c>
      <c r="L826" s="44">
        <f>IFERROR(_xll.qlIndexFixing(Index6M,$H826,TRUE,_xll.ohTrigger(RecalcTrigger,Trigger6M)),NA())</f>
        <v>1.3752339049048483E-2</v>
      </c>
      <c r="M826" s="146">
        <f>IFERROR(_xll.qlIndexFixing(Index1Y,$H826,TRUE,_xll.ohTrigger(RecalcTrigger,Trigger1Y)),NA())</f>
        <v>1.496082711218949E-2</v>
      </c>
      <c r="N826" s="145">
        <f>IFERROR(_xll.qlIndexFixing(ONIndex1M,I826,TRUE,_xll.ohTrigger(RecalcTrigger,Trigger1M)),NA())</f>
        <v>1.2114087054141409E-2</v>
      </c>
      <c r="O826" s="44">
        <f>IFERROR(_xll.qlIndexFixing(ONIndex3M,I826,TRUE,_xll.ohTrigger(RecalcTrigger,Trigger3M)),NA())</f>
        <v>1.3022047746662491E-2</v>
      </c>
      <c r="P826" s="44">
        <f>IFERROR(_xll.qlIndexFixing(ONIndex6M,I826,TRUE,_xll.ohTrigger(RecalcTrigger,Trigger6M)),NA())</f>
        <v>1.3439905044138056E-2</v>
      </c>
      <c r="Q826" s="146">
        <f>IFERROR(_xll.qlIndexFixing(ONIndex1Y,I826,TRUE,_xll.ohTrigger(RecalcTrigger,Trigger1Y)),NA())</f>
        <v>1.4365607019903859E-2</v>
      </c>
    </row>
    <row r="827" spans="2:17" x14ac:dyDescent="0.2">
      <c r="B827" s="39" t="s">
        <v>42</v>
      </c>
      <c r="D827" s="42">
        <f>_xll.qlCalendarAdvance(Calendar,$D826,B827,"f",FALSE)</f>
        <v>45448</v>
      </c>
      <c r="E827" s="140">
        <f>_xll.qlInterestRateIndexValueDate(IndexON,D827)</f>
        <v>45448</v>
      </c>
      <c r="F827" s="156">
        <f>IFERROR(_xll.qlIndexFixing(IndexON,D827,TRUE,_xll.ohTrigger(RecalcTrigger,TriggerON)),NA())</f>
        <v>1.0972539618321342E-2</v>
      </c>
      <c r="H827" s="42">
        <f>_xll.qlCalendarAdvance(Calendar,$H826,B827,"f",FALSE)</f>
        <v>45448</v>
      </c>
      <c r="I827" s="140">
        <f>_xll.qlInterestRateIndexValueDate(Index1M,$H827)</f>
        <v>45448</v>
      </c>
      <c r="J827" s="145">
        <f>IFERROR(_xll.qlIndexFixing(Index1M,$H827,TRUE,_xll.ohTrigger(RecalcTrigger,Trigger1M)),NA())</f>
        <v>1.2187506840192505E-2</v>
      </c>
      <c r="K827" s="44">
        <f>IFERROR(_xll.qlIndexFixing(Index3M,H827,TRUE,_xll.ohTrigger(RecalcTrigger,Trigger3M)),NA())</f>
        <v>1.3147082023045428E-2</v>
      </c>
      <c r="L827" s="44">
        <f>IFERROR(_xll.qlIndexFixing(Index6M,$H827,TRUE,_xll.ohTrigger(RecalcTrigger,Trigger6M)),NA())</f>
        <v>1.377031899957129E-2</v>
      </c>
      <c r="M827" s="146">
        <f>IFERROR(_xll.qlIndexFixing(Index1Y,$H827,TRUE,_xll.ohTrigger(RecalcTrigger,Trigger1Y)),NA())</f>
        <v>1.4978603334461216E-2</v>
      </c>
      <c r="N827" s="145">
        <f>IFERROR(_xll.qlIndexFixing(ONIndex1M,I827,TRUE,_xll.ohTrigger(RecalcTrigger,Trigger1M)),NA())</f>
        <v>1.2136471406114513E-2</v>
      </c>
      <c r="O827" s="44">
        <f>IFERROR(_xll.qlIndexFixing(ONIndex3M,I827,TRUE,_xll.ohTrigger(RecalcTrigger,Trigger3M)),NA())</f>
        <v>1.3037320040304445E-2</v>
      </c>
      <c r="P827" s="44">
        <f>IFERROR(_xll.qlIndexFixing(ONIndex6M,I827,TRUE,_xll.ohTrigger(RecalcTrigger,Trigger6M)),NA())</f>
        <v>1.3461412693772656E-2</v>
      </c>
      <c r="Q827" s="146">
        <f>IFERROR(_xll.qlIndexFixing(ONIndex1Y,I827,TRUE,_xll.ohTrigger(RecalcTrigger,Trigger1Y)),NA())</f>
        <v>1.4385919027878336E-2</v>
      </c>
    </row>
    <row r="828" spans="2:17" x14ac:dyDescent="0.2">
      <c r="B828" s="39" t="s">
        <v>42</v>
      </c>
      <c r="D828" s="42">
        <f>_xll.qlCalendarAdvance(Calendar,$D827,B828,"f",FALSE)</f>
        <v>45455</v>
      </c>
      <c r="E828" s="140">
        <f>_xll.qlInterestRateIndexValueDate(IndexON,D828)</f>
        <v>45455</v>
      </c>
      <c r="F828" s="156">
        <f>IFERROR(_xll.qlIndexFixing(IndexON,D828,TRUE,_xll.ohTrigger(RecalcTrigger,TriggerON)),NA())</f>
        <v>1.0983237571453586E-2</v>
      </c>
      <c r="H828" s="42">
        <f>_xll.qlCalendarAdvance(Calendar,$H827,B828,"f",FALSE)</f>
        <v>45455</v>
      </c>
      <c r="I828" s="140">
        <f>_xll.qlInterestRateIndexValueDate(Index1M,$H828)</f>
        <v>45455</v>
      </c>
      <c r="J828" s="145">
        <f>IFERROR(_xll.qlIndexFixing(Index1M,$H828,TRUE,_xll.ohTrigger(RecalcTrigger,Trigger1M)),NA())</f>
        <v>1.2208964158730556E-2</v>
      </c>
      <c r="K828" s="44">
        <f>IFERROR(_xll.qlIndexFixing(Index3M,H828,TRUE,_xll.ohTrigger(RecalcTrigger,Trigger3M)),NA())</f>
        <v>1.3160388074676567E-2</v>
      </c>
      <c r="L828" s="44">
        <f>IFERROR(_xll.qlIndexFixing(Index6M,$H828,TRUE,_xll.ohTrigger(RecalcTrigger,Trigger6M)),NA())</f>
        <v>1.3789734304338148E-2</v>
      </c>
      <c r="M828" s="146">
        <f>IFERROR(_xll.qlIndexFixing(Index1Y,$H828,TRUE,_xll.ohTrigger(RecalcTrigger,Trigger1Y)),NA())</f>
        <v>1.4996260419725793E-2</v>
      </c>
      <c r="N828" s="145">
        <f>IFERROR(_xll.qlIndexFixing(ONIndex1M,I828,TRUE,_xll.ohTrigger(RecalcTrigger,Trigger1M)),NA())</f>
        <v>1.215854427089047E-2</v>
      </c>
      <c r="O828" s="44">
        <f>IFERROR(_xll.qlIndexFixing(ONIndex3M,I828,TRUE,_xll.ohTrigger(RecalcTrigger,Trigger3M)),NA())</f>
        <v>1.305210759808606E-2</v>
      </c>
      <c r="P828" s="44">
        <f>IFERROR(_xll.qlIndexFixing(ONIndex6M,I828,TRUE,_xll.ohTrigger(RecalcTrigger,Trigger6M)),NA())</f>
        <v>1.3482817508968514E-2</v>
      </c>
      <c r="Q828" s="146">
        <f>IFERROR(_xll.qlIndexFixing(ONIndex1Y,I828,TRUE,_xll.ohTrigger(RecalcTrigger,Trigger1Y)),NA())</f>
        <v>1.4406215615744289E-2</v>
      </c>
    </row>
    <row r="829" spans="2:17" x14ac:dyDescent="0.2">
      <c r="B829" s="39" t="s">
        <v>42</v>
      </c>
      <c r="D829" s="42">
        <f>_xll.qlCalendarAdvance(Calendar,$D828,B829,"f",FALSE)</f>
        <v>45462</v>
      </c>
      <c r="E829" s="140">
        <f>_xll.qlInterestRateIndexValueDate(IndexON,D829)</f>
        <v>45462</v>
      </c>
      <c r="F829" s="156">
        <f>IFERROR(_xll.qlIndexFixing(IndexON,D829,TRUE,_xll.ohTrigger(RecalcTrigger,TriggerON)),NA())</f>
        <v>1.0993342905508685E-2</v>
      </c>
      <c r="H829" s="42">
        <f>_xll.qlCalendarAdvance(Calendar,$H828,B829,"f",FALSE)</f>
        <v>45462</v>
      </c>
      <c r="I829" s="140">
        <f>_xll.qlInterestRateIndexValueDate(Index1M,$H829)</f>
        <v>45462</v>
      </c>
      <c r="J829" s="145">
        <f>IFERROR(_xll.qlIndexFixing(Index1M,$H829,TRUE,_xll.ohTrigger(RecalcTrigger,Trigger1M)),NA())</f>
        <v>1.2230163189222987E-2</v>
      </c>
      <c r="K829" s="44">
        <f>IFERROR(_xll.qlIndexFixing(Index3M,H829,TRUE,_xll.ohTrigger(RecalcTrigger,Trigger3M)),NA())</f>
        <v>1.317357475982661E-2</v>
      </c>
      <c r="L829" s="44">
        <f>IFERROR(_xll.qlIndexFixing(Index6M,$H829,TRUE,_xll.ohTrigger(RecalcTrigger,Trigger6M)),NA())</f>
        <v>1.3808973962449329E-2</v>
      </c>
      <c r="M829" s="146">
        <f>IFERROR(_xll.qlIndexFixing(Index1Y,$H829,TRUE,_xll.ohTrigger(RecalcTrigger,Trigger1Y)),NA())</f>
        <v>1.501379619283516E-2</v>
      </c>
      <c r="N829" s="145">
        <f>IFERROR(_xll.qlIndexFixing(ONIndex1M,I829,TRUE,_xll.ohTrigger(RecalcTrigger,Trigger1M)),NA())</f>
        <v>1.2180305648307188E-2</v>
      </c>
      <c r="O829" s="44">
        <f>IFERROR(_xll.qlIndexFixing(ONIndex3M,I829,TRUE,_xll.ohTrigger(RecalcTrigger,Trigger3M)),NA())</f>
        <v>1.3066410419845242E-2</v>
      </c>
      <c r="P829" s="44">
        <f>IFERROR(_xll.qlIndexFixing(ONIndex6M,I829,TRUE,_xll.ohTrigger(RecalcTrigger,Trigger6M)),NA())</f>
        <v>1.3504119489563537E-2</v>
      </c>
      <c r="Q829" s="146">
        <f>IFERROR(_xll.qlIndexFixing(ONIndex1Y,I829,TRUE,_xll.ohTrigger(RecalcTrigger,Trigger1Y)),NA())</f>
        <v>1.4426496783582765E-2</v>
      </c>
    </row>
    <row r="830" spans="2:17" x14ac:dyDescent="0.2">
      <c r="B830" s="39" t="s">
        <v>42</v>
      </c>
      <c r="D830" s="42">
        <f>_xll.qlCalendarAdvance(Calendar,$D829,B830,"f",FALSE)</f>
        <v>45469</v>
      </c>
      <c r="E830" s="140">
        <f>_xll.qlInterestRateIndexValueDate(IndexON,D830)</f>
        <v>45469</v>
      </c>
      <c r="F830" s="156">
        <f>IFERROR(_xll.qlIndexFixing(IndexON,D830,TRUE,_xll.ohTrigger(RecalcTrigger,TriggerON)),NA())</f>
        <v>1.1002855620405594E-2</v>
      </c>
      <c r="H830" s="42">
        <f>_xll.qlCalendarAdvance(Calendar,$H829,B830,"f",FALSE)</f>
        <v>45469</v>
      </c>
      <c r="I830" s="140">
        <f>_xll.qlInterestRateIndexValueDate(Index1M,$H830)</f>
        <v>45469</v>
      </c>
      <c r="J830" s="145">
        <f>IFERROR(_xll.qlIndexFixing(Index1M,$H830,TRUE,_xll.ohTrigger(RecalcTrigger,Trigger1M)),NA())</f>
        <v>1.2251157395980447E-2</v>
      </c>
      <c r="K830" s="44">
        <f>IFERROR(_xll.qlIndexFixing(Index3M,H830,TRUE,_xll.ohTrigger(RecalcTrigger,Trigger3M)),NA())</f>
        <v>1.318667930096715E-2</v>
      </c>
      <c r="L830" s="44">
        <f>IFERROR(_xll.qlIndexFixing(Index6M,$H830,TRUE,_xll.ohTrigger(RecalcTrigger,Trigger6M)),NA())</f>
        <v>1.3829592808987179E-2</v>
      </c>
      <c r="M830" s="146">
        <f>IFERROR(_xll.qlIndexFixing(Index1Y,$H830,TRUE,_xll.ohTrigger(RecalcTrigger,Trigger1Y)),NA())</f>
        <v>1.5031208478535119E-2</v>
      </c>
      <c r="N830" s="145">
        <f>IFERROR(_xll.qlIndexFixing(ONIndex1M,I830,TRUE,_xll.ohTrigger(RecalcTrigger,Trigger1M)),NA())</f>
        <v>1.2201755538202574E-2</v>
      </c>
      <c r="O830" s="44">
        <f>IFERROR(_xll.qlIndexFixing(ONIndex3M,I830,TRUE,_xll.ohTrigger(RecalcTrigger,Trigger3M)),NA())</f>
        <v>1.3080228505744085E-2</v>
      </c>
      <c r="P830" s="44">
        <f>IFERROR(_xll.qlIndexFixing(ONIndex6M,I830,TRUE,_xll.ohTrigger(RecalcTrigger,Trigger6M)),NA())</f>
        <v>1.3525318635557726E-2</v>
      </c>
      <c r="Q830" s="146">
        <f>IFERROR(_xll.qlIndexFixing(ONIndex1Y,I830,TRUE,_xll.ohTrigger(RecalcTrigger,Trigger1Y)),NA())</f>
        <v>1.4446762531312718E-2</v>
      </c>
    </row>
    <row r="831" spans="2:17" x14ac:dyDescent="0.2">
      <c r="B831" s="39" t="s">
        <v>42</v>
      </c>
      <c r="D831" s="42">
        <f>_xll.qlCalendarAdvance(Calendar,$D830,B831,"f",FALSE)</f>
        <v>45476</v>
      </c>
      <c r="E831" s="140">
        <f>_xll.qlInterestRateIndexValueDate(IndexON,D831)</f>
        <v>45476</v>
      </c>
      <c r="F831" s="156">
        <f>IFERROR(_xll.qlIndexFixing(IndexON,D831,TRUE,_xll.ohTrigger(RecalcTrigger,TriggerON)),NA())</f>
        <v>1.1011775716063266E-2</v>
      </c>
      <c r="H831" s="42">
        <f>_xll.qlCalendarAdvance(Calendar,$H830,B831,"f",FALSE)</f>
        <v>45476</v>
      </c>
      <c r="I831" s="140">
        <f>_xll.qlInterestRateIndexValueDate(Index1M,$H831)</f>
        <v>45476</v>
      </c>
      <c r="J831" s="145">
        <f>IFERROR(_xll.qlIndexFixing(Index1M,$H831,TRUE,_xll.ohTrigger(RecalcTrigger,Trigger1M)),NA())</f>
        <v>1.2277057713522679E-2</v>
      </c>
      <c r="K831" s="44">
        <f>IFERROR(_xll.qlIndexFixing(Index3M,H831,TRUE,_xll.ohTrigger(RecalcTrigger,Trigger3M)),NA())</f>
        <v>1.3199738921066623E-2</v>
      </c>
      <c r="L831" s="44">
        <f>IFERROR(_xll.qlIndexFixing(Index6M,$H831,TRUE,_xll.ohTrigger(RecalcTrigger,Trigger6M)),NA())</f>
        <v>1.3848459099262212E-2</v>
      </c>
      <c r="M831" s="146">
        <f>IFERROR(_xll.qlIndexFixing(Index1Y,$H831,TRUE,_xll.ohTrigger(RecalcTrigger,Trigger1Y)),NA())</f>
        <v>1.5048495101465775E-2</v>
      </c>
      <c r="N831" s="145">
        <f>IFERROR(_xll.qlIndexFixing(ONIndex1M,I831,TRUE,_xll.ohTrigger(RecalcTrigger,Trigger1M)),NA())</f>
        <v>1.2222893940738722E-2</v>
      </c>
      <c r="O831" s="44">
        <f>IFERROR(_xll.qlIndexFixing(ONIndex3M,I831,TRUE,_xll.ohTrigger(RecalcTrigger,Trigger3M)),NA())</f>
        <v>1.3093561855458402E-2</v>
      </c>
      <c r="P831" s="44">
        <f>IFERROR(_xll.qlIndexFixing(ONIndex6M,I831,TRUE,_xll.ohTrigger(RecalcTrigger,Trigger6M)),NA())</f>
        <v>1.3546414947032126E-2</v>
      </c>
      <c r="Q831" s="146">
        <f>IFERROR(_xll.qlIndexFixing(ONIndex1Y,I831,TRUE,_xll.ohTrigger(RecalcTrigger,Trigger1Y)),NA())</f>
        <v>1.4467012858934147E-2</v>
      </c>
    </row>
    <row r="832" spans="2:17" x14ac:dyDescent="0.2">
      <c r="B832" s="39" t="s">
        <v>42</v>
      </c>
      <c r="D832" s="42">
        <f>_xll.qlCalendarAdvance(Calendar,$D831,B832,"f",FALSE)</f>
        <v>45483</v>
      </c>
      <c r="E832" s="140">
        <f>_xll.qlInterestRateIndexValueDate(IndexON,D832)</f>
        <v>45483</v>
      </c>
      <c r="F832" s="156">
        <f>IFERROR(_xll.qlIndexFixing(IndexON,D832,TRUE,_xll.ohTrigger(RecalcTrigger,TriggerON)),NA())</f>
        <v>1.1020390388811752E-2</v>
      </c>
      <c r="H832" s="42">
        <f>_xll.qlCalendarAdvance(Calendar,$H831,B832,"f",FALSE)</f>
        <v>45483</v>
      </c>
      <c r="I832" s="140">
        <f>_xll.qlInterestRateIndexValueDate(Index1M,$H832)</f>
        <v>45483</v>
      </c>
      <c r="J832" s="145">
        <f>IFERROR(_xll.qlIndexFixing(Index1M,$H832,TRUE,_xll.ohTrigger(RecalcTrigger,Trigger1M)),NA())</f>
        <v>1.2297783788841743E-2</v>
      </c>
      <c r="K832" s="44">
        <f>IFERROR(_xll.qlIndexFixing(Index3M,H832,TRUE,_xll.ohTrigger(RecalcTrigger,Trigger3M)),NA())</f>
        <v>1.3212788582656319E-2</v>
      </c>
      <c r="L832" s="44">
        <f>IFERROR(_xll.qlIndexFixing(Index6M,$H832,TRUE,_xll.ohTrigger(RecalcTrigger,Trigger6M)),NA())</f>
        <v>1.3867140419052675E-2</v>
      </c>
      <c r="M832" s="146">
        <f>IFERROR(_xll.qlIndexFixing(Index1Y,$H832,TRUE,_xll.ohTrigger(RecalcTrigger,Trigger1Y)),NA())</f>
        <v>1.5065653982614613E-2</v>
      </c>
      <c r="N832" s="145">
        <f>IFERROR(_xll.qlIndexFixing(ONIndex1M,I832,TRUE,_xll.ohTrigger(RecalcTrigger,Trigger1M)),NA())</f>
        <v>1.2243791710626617E-2</v>
      </c>
      <c r="O832" s="44">
        <f>IFERROR(_xll.qlIndexFixing(ONIndex3M,I832,TRUE,_xll.ohTrigger(RecalcTrigger,Trigger3M)),NA())</f>
        <v>1.3106561399937044E-2</v>
      </c>
      <c r="P832" s="44">
        <f>IFERROR(_xll.qlIndexFixing(ONIndex6M,I832,TRUE,_xll.ohTrigger(RecalcTrigger,Trigger6M)),NA())</f>
        <v>1.3567383006738432E-2</v>
      </c>
      <c r="Q832" s="146">
        <f>IFERROR(_xll.qlIndexFixing(ONIndex1Y,I832,TRUE,_xll.ohTrigger(RecalcTrigger,Trigger1Y)),NA())</f>
        <v>1.4487213277769584E-2</v>
      </c>
    </row>
    <row r="833" spans="2:17" x14ac:dyDescent="0.2">
      <c r="B833" s="39" t="s">
        <v>42</v>
      </c>
      <c r="D833" s="42">
        <f>_xll.qlCalendarAdvance(Calendar,$D832,B833,"f",FALSE)</f>
        <v>45490</v>
      </c>
      <c r="E833" s="140">
        <f>_xll.qlInterestRateIndexValueDate(IndexON,D833)</f>
        <v>45490</v>
      </c>
      <c r="F833" s="156">
        <f>IFERROR(_xll.qlIndexFixing(IndexON,D833,TRUE,_xll.ohTrigger(RecalcTrigger,TriggerON)),NA())</f>
        <v>1.1029318215393102E-2</v>
      </c>
      <c r="H833" s="42">
        <f>_xll.qlCalendarAdvance(Calendar,$H832,B833,"f",FALSE)</f>
        <v>45490</v>
      </c>
      <c r="I833" s="140">
        <f>_xll.qlInterestRateIndexValueDate(Index1M,$H833)</f>
        <v>45490</v>
      </c>
      <c r="J833" s="145">
        <f>IFERROR(_xll.qlIndexFixing(Index1M,$H833,TRUE,_xll.ohTrigger(RecalcTrigger,Trigger1M)),NA())</f>
        <v>1.2318427051744019E-2</v>
      </c>
      <c r="K833" s="44">
        <f>IFERROR(_xll.qlIndexFixing(Index3M,H833,TRUE,_xll.ohTrigger(RecalcTrigger,Trigger3M)),NA())</f>
        <v>1.3225841037306989E-2</v>
      </c>
      <c r="L833" s="44">
        <f>IFERROR(_xll.qlIndexFixing(Index6M,$H833,TRUE,_xll.ohTrigger(RecalcTrigger,Trigger6M)),NA())</f>
        <v>1.3885635685538413E-2</v>
      </c>
      <c r="M833" s="146">
        <f>IFERROR(_xll.qlIndexFixing(Index1Y,$H833,TRUE,_xll.ohTrigger(RecalcTrigger,Trigger1Y)),NA())</f>
        <v>1.5082683171040445E-2</v>
      </c>
      <c r="N833" s="145">
        <f>IFERROR(_xll.qlIndexFixing(ONIndex1M,I833,TRUE,_xll.ohTrigger(RecalcTrigger,Trigger1M)),NA())</f>
        <v>1.2264601458175095E-2</v>
      </c>
      <c r="O833" s="44">
        <f>IFERROR(_xll.qlIndexFixing(ONIndex3M,I833,TRUE,_xll.ohTrigger(RecalcTrigger,Trigger3M)),NA())</f>
        <v>1.3119552220107744E-2</v>
      </c>
      <c r="P833" s="44">
        <f>IFERROR(_xll.qlIndexFixing(ONIndex6M,I833,TRUE,_xll.ohTrigger(RecalcTrigger,Trigger6M)),NA())</f>
        <v>1.3588168070426399E-2</v>
      </c>
      <c r="Q833" s="146">
        <f>IFERROR(_xll.qlIndexFixing(ONIndex1Y,I833,TRUE,_xll.ohTrigger(RecalcTrigger,Trigger1Y)),NA())</f>
        <v>1.4507289504201992E-2</v>
      </c>
    </row>
    <row r="834" spans="2:17" x14ac:dyDescent="0.2">
      <c r="B834" s="39" t="s">
        <v>42</v>
      </c>
      <c r="D834" s="42">
        <f>_xll.qlCalendarAdvance(Calendar,$D833,B834,"f",FALSE)</f>
        <v>45497</v>
      </c>
      <c r="E834" s="140">
        <f>_xll.qlInterestRateIndexValueDate(IndexON,D834)</f>
        <v>45497</v>
      </c>
      <c r="F834" s="156">
        <f>IFERROR(_xll.qlIndexFixing(IndexON,D834,TRUE,_xll.ohTrigger(RecalcTrigger,TriggerON)),NA())</f>
        <v>1.1038581287969862E-2</v>
      </c>
      <c r="H834" s="42">
        <f>_xll.qlCalendarAdvance(Calendar,$H833,B834,"f",FALSE)</f>
        <v>45497</v>
      </c>
      <c r="I834" s="140">
        <f>_xll.qlInterestRateIndexValueDate(Index1M,$H834)</f>
        <v>45497</v>
      </c>
      <c r="J834" s="145">
        <f>IFERROR(_xll.qlIndexFixing(Index1M,$H834,TRUE,_xll.ohTrigger(RecalcTrigger,Trigger1M)),NA())</f>
        <v>1.2340656973328121E-2</v>
      </c>
      <c r="K834" s="44">
        <f>IFERROR(_xll.qlIndexFixing(Index3M,H834,TRUE,_xll.ohTrigger(RecalcTrigger,Trigger3M)),NA())</f>
        <v>1.323889642974615E-2</v>
      </c>
      <c r="L834" s="44">
        <f>IFERROR(_xll.qlIndexFixing(Index6M,$H834,TRUE,_xll.ohTrigger(RecalcTrigger,Trigger6M)),NA())</f>
        <v>1.39039448813187E-2</v>
      </c>
      <c r="M834" s="146">
        <f>IFERROR(_xll.qlIndexFixing(Index1Y,$H834,TRUE,_xll.ohTrigger(RecalcTrigger,Trigger1Y)),NA())</f>
        <v>1.5099580044981797E-2</v>
      </c>
      <c r="N834" s="145">
        <f>IFERROR(_xll.qlIndexFixing(ONIndex1M,I834,TRUE,_xll.ohTrigger(RecalcTrigger,Trigger1M)),NA())</f>
        <v>1.2285328633827586E-2</v>
      </c>
      <c r="O834" s="44">
        <f>IFERROR(_xll.qlIndexFixing(ONIndex3M,I834,TRUE,_xll.ohTrigger(RecalcTrigger,Trigger3M)),NA())</f>
        <v>1.3132545926336503E-2</v>
      </c>
      <c r="P834" s="44">
        <f>IFERROR(_xll.qlIndexFixing(ONIndex6M,I834,TRUE,_xll.ohTrigger(RecalcTrigger,Trigger6M)),NA())</f>
        <v>1.360876818269241E-2</v>
      </c>
      <c r="Q834" s="146">
        <f>IFERROR(_xll.qlIndexFixing(ONIndex1Y,I834,TRUE,_xll.ohTrigger(RecalcTrigger,Trigger1Y)),NA())</f>
        <v>1.4527238885343463E-2</v>
      </c>
    </row>
    <row r="835" spans="2:17" x14ac:dyDescent="0.2">
      <c r="B835" s="39" t="s">
        <v>42</v>
      </c>
      <c r="D835" s="42">
        <f>_xll.qlCalendarAdvance(Calendar,$D834,B835,"f",FALSE)</f>
        <v>45504</v>
      </c>
      <c r="E835" s="140">
        <f>_xll.qlInterestRateIndexValueDate(IndexON,D835)</f>
        <v>45504</v>
      </c>
      <c r="F835" s="156">
        <f>IFERROR(_xll.qlIndexFixing(IndexON,D835,TRUE,_xll.ohTrigger(RecalcTrigger,TriggerON)),NA())</f>
        <v>1.1048179606379938E-2</v>
      </c>
      <c r="H835" s="42">
        <f>_xll.qlCalendarAdvance(Calendar,$H834,B835,"f",FALSE)</f>
        <v>45504</v>
      </c>
      <c r="I835" s="140">
        <f>_xll.qlInterestRateIndexValueDate(Index1M,$H835)</f>
        <v>45504</v>
      </c>
      <c r="J835" s="145">
        <f>IFERROR(_xll.qlIndexFixing(Index1M,$H835,TRUE,_xll.ohTrigger(RecalcTrigger,Trigger1M)),NA())</f>
        <v>1.2354470732341158E-2</v>
      </c>
      <c r="K835" s="44">
        <f>IFERROR(_xll.qlIndexFixing(Index3M,H835,TRUE,_xll.ohTrigger(RecalcTrigger,Trigger3M)),NA())</f>
        <v>1.3251954760003756E-2</v>
      </c>
      <c r="L835" s="44">
        <f>IFERROR(_xll.qlIndexFixing(Index6M,$H835,TRUE,_xll.ohTrigger(RecalcTrigger,Trigger6M)),NA())</f>
        <v>1.3922068001274849E-2</v>
      </c>
      <c r="M835" s="146">
        <f>IFERROR(_xll.qlIndexFixing(Index1Y,$H835,TRUE,_xll.ohTrigger(RecalcTrigger,Trigger1Y)),NA())</f>
        <v>1.511634190731681E-2</v>
      </c>
      <c r="N835" s="145">
        <f>IFERROR(_xll.qlIndexFixing(ONIndex1M,I835,TRUE,_xll.ohTrigger(RecalcTrigger,Trigger1M)),NA())</f>
        <v>1.2305973237665135E-2</v>
      </c>
      <c r="O835" s="44">
        <f>IFERROR(_xll.qlIndexFixing(ONIndex3M,I835,TRUE,_xll.ohTrigger(RecalcTrigger,Trigger3M)),NA())</f>
        <v>1.3145542518461228E-2</v>
      </c>
      <c r="P835" s="44">
        <f>IFERROR(_xll.qlIndexFixing(ONIndex6M,I835,TRUE,_xll.ohTrigger(RecalcTrigger,Trigger6M)),NA())</f>
        <v>1.3629183343617512E-2</v>
      </c>
      <c r="Q835" s="146">
        <f>IFERROR(_xll.qlIndexFixing(ONIndex1Y,I835,TRUE,_xll.ohTrigger(RecalcTrigger,Trigger1Y)),NA())</f>
        <v>1.454706142111295E-2</v>
      </c>
    </row>
    <row r="836" spans="2:17" x14ac:dyDescent="0.2">
      <c r="B836" s="39" t="s">
        <v>42</v>
      </c>
      <c r="D836" s="42">
        <f>_xll.qlCalendarAdvance(Calendar,$D835,B836,"f",FALSE)</f>
        <v>45511</v>
      </c>
      <c r="E836" s="140">
        <f>_xll.qlInterestRateIndexValueDate(IndexON,D836)</f>
        <v>45511</v>
      </c>
      <c r="F836" s="156">
        <f>IFERROR(_xll.qlIndexFixing(IndexON,D836,TRUE,_xll.ohTrigger(RecalcTrigger,TriggerON)),NA())</f>
        <v>1.1058113170785422E-2</v>
      </c>
      <c r="H836" s="42">
        <f>_xll.qlCalendarAdvance(Calendar,$H835,B836,"f",FALSE)</f>
        <v>45511</v>
      </c>
      <c r="I836" s="140">
        <f>_xll.qlInterestRateIndexValueDate(Index1M,$H836)</f>
        <v>45511</v>
      </c>
      <c r="J836" s="145">
        <f>IFERROR(_xll.qlIndexFixing(Index1M,$H836,TRUE,_xll.ohTrigger(RecalcTrigger,Trigger1M)),NA())</f>
        <v>1.2379861095091801E-2</v>
      </c>
      <c r="K836" s="44">
        <f>IFERROR(_xll.qlIndexFixing(Index3M,H836,TRUE,_xll.ohTrigger(RecalcTrigger,Trigger3M)),NA())</f>
        <v>1.3265016028107111E-2</v>
      </c>
      <c r="L836" s="44">
        <f>IFERROR(_xll.qlIndexFixing(Index6M,$H836,TRUE,_xll.ohTrigger(RecalcTrigger,Trigger6M)),NA())</f>
        <v>1.3940005040339265E-2</v>
      </c>
      <c r="M836" s="146">
        <f>IFERROR(_xll.qlIndexFixing(Index1Y,$H836,TRUE,_xll.ohTrigger(RecalcTrigger,Trigger1Y)),NA())</f>
        <v>1.5132966060798836E-2</v>
      </c>
      <c r="N836" s="145">
        <f>IFERROR(_xll.qlIndexFixing(ONIndex1M,I836,TRUE,_xll.ohTrigger(RecalcTrigger,Trigger1M)),NA())</f>
        <v>1.2326535269525651E-2</v>
      </c>
      <c r="O836" s="44">
        <f>IFERROR(_xll.qlIndexFixing(ONIndex3M,I836,TRUE,_xll.ohTrigger(RecalcTrigger,Trigger3M)),NA())</f>
        <v>1.3158541996481921E-2</v>
      </c>
      <c r="P836" s="44">
        <f>IFERROR(_xll.qlIndexFixing(ONIndex6M,I836,TRUE,_xll.ohTrigger(RecalcTrigger,Trigger6M)),NA())</f>
        <v>1.3649413553039613E-2</v>
      </c>
      <c r="Q836" s="146">
        <f>IFERROR(_xll.qlIndexFixing(ONIndex1Y,I836,TRUE,_xll.ohTrigger(RecalcTrigger,Trigger1Y)),NA())</f>
        <v>1.4566757111510453E-2</v>
      </c>
    </row>
    <row r="837" spans="2:17" x14ac:dyDescent="0.2">
      <c r="B837" s="39" t="s">
        <v>42</v>
      </c>
      <c r="D837" s="42">
        <f>_xll.qlCalendarAdvance(Calendar,$D836,B837,"f",FALSE)</f>
        <v>45518</v>
      </c>
      <c r="E837" s="140">
        <f>_xll.qlInterestRateIndexValueDate(IndexON,D837)</f>
        <v>45518</v>
      </c>
      <c r="F837" s="156">
        <f>IFERROR(_xll.qlIndexFixing(IndexON,D837,TRUE,_xll.ohTrigger(RecalcTrigger,TriggerON)),NA())</f>
        <v>1.1068381981186315E-2</v>
      </c>
      <c r="H837" s="42">
        <f>_xll.qlCalendarAdvance(Calendar,$H836,B837,"f",FALSE)</f>
        <v>45518</v>
      </c>
      <c r="I837" s="140">
        <f>_xll.qlInterestRateIndexValueDate(Index1M,$H837)</f>
        <v>45518</v>
      </c>
      <c r="J837" s="145">
        <f>IFERROR(_xll.qlIndexFixing(Index1M,$H837,TRUE,_xll.ohTrigger(RecalcTrigger,Trigger1M)),NA())</f>
        <v>1.2400173859559631E-2</v>
      </c>
      <c r="K837" s="44">
        <f>IFERROR(_xll.qlIndexFixing(Index3M,H837,TRUE,_xll.ohTrigger(RecalcTrigger,Trigger3M)),NA())</f>
        <v>1.327808023408529E-2</v>
      </c>
      <c r="L837" s="44">
        <f>IFERROR(_xll.qlIndexFixing(Index6M,$H837,TRUE,_xll.ohTrigger(RecalcTrigger,Trigger6M)),NA())</f>
        <v>1.3957755993496327E-2</v>
      </c>
      <c r="M837" s="146">
        <f>IFERROR(_xll.qlIndexFixing(Index1Y,$H837,TRUE,_xll.ohTrigger(RecalcTrigger,Trigger1Y)),NA())</f>
        <v>1.5149449808060433E-2</v>
      </c>
      <c r="N837" s="145">
        <f>IFERROR(_xll.qlIndexFixing(ONIndex1M,I837,TRUE,_xll.ohTrigger(RecalcTrigger,Trigger1M)),NA())</f>
        <v>1.2347014729571226E-2</v>
      </c>
      <c r="O837" s="44">
        <f>IFERROR(_xll.qlIndexFixing(ONIndex3M,I837,TRUE,_xll.ohTrigger(RecalcTrigger,Trigger3M)),NA())</f>
        <v>1.3171544360479626E-2</v>
      </c>
      <c r="P837" s="44">
        <f>IFERROR(_xll.qlIndexFixing(ONIndex6M,I837,TRUE,_xll.ohTrigger(RecalcTrigger,Trigger6M)),NA())</f>
        <v>1.3669458811120805E-2</v>
      </c>
      <c r="Q837" s="146">
        <f>IFERROR(_xll.qlIndexFixing(ONIndex1Y,I837,TRUE,_xll.ohTrigger(RecalcTrigger,Trigger1Y)),NA())</f>
        <v>1.4586325956454926E-2</v>
      </c>
    </row>
    <row r="838" spans="2:17" x14ac:dyDescent="0.2">
      <c r="B838" s="39" t="s">
        <v>42</v>
      </c>
      <c r="D838" s="42">
        <f>_xll.qlCalendarAdvance(Calendar,$D837,B838,"f",FALSE)</f>
        <v>45525</v>
      </c>
      <c r="E838" s="140">
        <f>_xll.qlInterestRateIndexValueDate(IndexON,D838)</f>
        <v>45525</v>
      </c>
      <c r="F838" s="156">
        <f>IFERROR(_xll.qlIndexFixing(IndexON,D838,TRUE,_xll.ohTrigger(RecalcTrigger,TriggerON)),NA())</f>
        <v>1.1078986037582617E-2</v>
      </c>
      <c r="H838" s="42">
        <f>_xll.qlCalendarAdvance(Calendar,$H837,B838,"f",FALSE)</f>
        <v>45525</v>
      </c>
      <c r="I838" s="140">
        <f>_xll.qlInterestRateIndexValueDate(Index1M,$H838)</f>
        <v>45525</v>
      </c>
      <c r="J838" s="145">
        <f>IFERROR(_xll.qlIndexFixing(Index1M,$H838,TRUE,_xll.ohTrigger(RecalcTrigger,Trigger1M)),NA())</f>
        <v>1.2420403998277447E-2</v>
      </c>
      <c r="K838" s="44">
        <f>IFERROR(_xll.qlIndexFixing(Index3M,H838,TRUE,_xll.ohTrigger(RecalcTrigger,Trigger3M)),NA())</f>
        <v>1.3291147377967362E-2</v>
      </c>
      <c r="L838" s="44">
        <f>IFERROR(_xll.qlIndexFixing(Index6M,$H838,TRUE,_xll.ohTrigger(RecalcTrigger,Trigger6M)),NA())</f>
        <v>1.3975320855782391E-2</v>
      </c>
      <c r="M838" s="146">
        <f>IFERROR(_xll.qlIndexFixing(Index1Y,$H838,TRUE,_xll.ohTrigger(RecalcTrigger,Trigger1Y)),NA())</f>
        <v>1.5165790451616923E-2</v>
      </c>
      <c r="N838" s="145">
        <f>IFERROR(_xll.qlIndexFixing(ONIndex1M,I838,TRUE,_xll.ohTrigger(RecalcTrigger,Trigger1M)),NA())</f>
        <v>1.2367411617558721E-2</v>
      </c>
      <c r="O838" s="44">
        <f>IFERROR(_xll.qlIndexFixing(ONIndex3M,I838,TRUE,_xll.ohTrigger(RecalcTrigger,Trigger3M)),NA())</f>
        <v>1.3184549610373297E-2</v>
      </c>
      <c r="P838" s="44">
        <f>IFERROR(_xll.qlIndexFixing(ONIndex6M,I838,TRUE,_xll.ohTrigger(RecalcTrigger,Trigger6M)),NA())</f>
        <v>1.3689319117617949E-2</v>
      </c>
      <c r="Q838" s="146">
        <f>IFERROR(_xll.qlIndexFixing(ONIndex1Y,I838,TRUE,_xll.ohTrigger(RecalcTrigger,Trigger1Y)),NA())</f>
        <v>1.4605767955946369E-2</v>
      </c>
    </row>
    <row r="839" spans="2:17" x14ac:dyDescent="0.2">
      <c r="B839" s="39" t="s">
        <v>42</v>
      </c>
      <c r="D839" s="42">
        <f>_xll.qlCalendarAdvance(Calendar,$D838,B839,"f",FALSE)</f>
        <v>45532</v>
      </c>
      <c r="E839" s="140">
        <f>_xll.qlInterestRateIndexValueDate(IndexON,D839)</f>
        <v>45532</v>
      </c>
      <c r="F839" s="156">
        <f>IFERROR(_xll.qlIndexFixing(IndexON,D839,TRUE,_xll.ohTrigger(RecalcTrigger,TriggerON)),NA())</f>
        <v>1.1089925340055373E-2</v>
      </c>
      <c r="H839" s="42">
        <f>_xll.qlCalendarAdvance(Calendar,$H838,B839,"f",FALSE)</f>
        <v>45532</v>
      </c>
      <c r="I839" s="140">
        <f>_xll.qlInterestRateIndexValueDate(Index1M,$H839)</f>
        <v>45532</v>
      </c>
      <c r="J839" s="145">
        <f>IFERROR(_xll.qlIndexFixing(Index1M,$H839,TRUE,_xll.ohTrigger(RecalcTrigger,Trigger1M)),NA())</f>
        <v>1.24405515107909E-2</v>
      </c>
      <c r="K839" s="44">
        <f>IFERROR(_xll.qlIndexFixing(Index3M,H839,TRUE,_xll.ohTrigger(RecalcTrigger,Trigger3M)),NA())</f>
        <v>1.3304217459781519E-2</v>
      </c>
      <c r="L839" s="44">
        <f>IFERROR(_xll.qlIndexFixing(Index6M,$H839,TRUE,_xll.ohTrigger(RecalcTrigger,Trigger6M)),NA())</f>
        <v>1.3992699622285788E-2</v>
      </c>
      <c r="M839" s="146">
        <f>IFERROR(_xll.qlIndexFixing(Index1Y,$H839,TRUE,_xll.ohTrigger(RecalcTrigger,Trigger1Y)),NA())</f>
        <v>1.5181985293869937E-2</v>
      </c>
      <c r="N839" s="145">
        <f>IFERROR(_xll.qlIndexFixing(ONIndex1M,I839,TRUE,_xll.ohTrigger(RecalcTrigger,Trigger1M)),NA())</f>
        <v>1.2387725933569183E-2</v>
      </c>
      <c r="O839" s="44">
        <f>IFERROR(_xll.qlIndexFixing(ONIndex3M,I839,TRUE,_xll.ohTrigger(RecalcTrigger,Trigger3M)),NA())</f>
        <v>1.3197557746162936E-2</v>
      </c>
      <c r="P839" s="44">
        <f>IFERROR(_xll.qlIndexFixing(ONIndex6M,I839,TRUE,_xll.ohTrigger(RecalcTrigger,Trigger6M)),NA())</f>
        <v>1.3708994472693137E-2</v>
      </c>
      <c r="Q839" s="146">
        <f>IFERROR(_xll.qlIndexFixing(ONIndex1Y,I839,TRUE,_xll.ohTrigger(RecalcTrigger,Trigger1Y)),NA())</f>
        <v>1.4625083110065829E-2</v>
      </c>
    </row>
    <row r="840" spans="2:17" x14ac:dyDescent="0.2">
      <c r="B840" s="39" t="s">
        <v>42</v>
      </c>
      <c r="D840" s="42">
        <f>_xll.qlCalendarAdvance(Calendar,$D839,B840,"f",FALSE)</f>
        <v>45539</v>
      </c>
      <c r="E840" s="140">
        <f>_xll.qlInterestRateIndexValueDate(IndexON,D840)</f>
        <v>45539</v>
      </c>
      <c r="F840" s="156">
        <f>IFERROR(_xll.qlIndexFixing(IndexON,D840,TRUE,_xll.ohTrigger(RecalcTrigger,TriggerON)),NA())</f>
        <v>1.1101199888604585E-2</v>
      </c>
      <c r="H840" s="42">
        <f>_xll.qlCalendarAdvance(Calendar,$H839,B840,"f",FALSE)</f>
        <v>45539</v>
      </c>
      <c r="I840" s="140">
        <f>_xll.qlInterestRateIndexValueDate(Index1M,$H840)</f>
        <v>45539</v>
      </c>
      <c r="J840" s="145">
        <f>IFERROR(_xll.qlIndexFixing(Index1M,$H840,TRUE,_xll.ohTrigger(RecalcTrigger,Trigger1M)),NA())</f>
        <v>1.245569963504034E-2</v>
      </c>
      <c r="K840" s="44">
        <f>IFERROR(_xll.qlIndexFixing(Index3M,H840,TRUE,_xll.ohTrigger(RecalcTrigger,Trigger3M)),NA())</f>
        <v>1.331611350733E-2</v>
      </c>
      <c r="L840" s="44">
        <f>IFERROR(_xll.qlIndexFixing(Index6M,$H840,TRUE,_xll.ohTrigger(RecalcTrigger,Trigger6M)),NA())</f>
        <v>1.4005592941140836E-2</v>
      </c>
      <c r="M840" s="146">
        <f>IFERROR(_xll.qlIndexFixing(Index1Y,$H840,TRUE,_xll.ohTrigger(RecalcTrigger,Trigger1Y)),NA())</f>
        <v>1.519803163711142E-2</v>
      </c>
      <c r="N840" s="145">
        <f>IFERROR(_xll.qlIndexFixing(ONIndex1M,I840,TRUE,_xll.ohTrigger(RecalcTrigger,Trigger1M)),NA())</f>
        <v>1.2407957677683656E-2</v>
      </c>
      <c r="O840" s="44">
        <f>IFERROR(_xll.qlIndexFixing(ONIndex3M,I840,TRUE,_xll.ohTrigger(RecalcTrigger,Trigger3M)),NA())</f>
        <v>1.3210568767929587E-2</v>
      </c>
      <c r="P840" s="44">
        <f>IFERROR(_xll.qlIndexFixing(ONIndex6M,I840,TRUE,_xll.ohTrigger(RecalcTrigger,Trigger6M)),NA())</f>
        <v>1.3728484876184277E-2</v>
      </c>
      <c r="Q840" s="146">
        <f>IFERROR(_xll.qlIndexFixing(ONIndex1Y,I840,TRUE,_xll.ohTrigger(RecalcTrigger,Trigger1Y)),NA())</f>
        <v>1.4644271418732258E-2</v>
      </c>
    </row>
    <row r="841" spans="2:17" x14ac:dyDescent="0.2">
      <c r="B841" s="39" t="s">
        <v>42</v>
      </c>
      <c r="D841" s="42">
        <f>_xll.qlCalendarAdvance(Calendar,$D840,B841,"f",FALSE)</f>
        <v>45546</v>
      </c>
      <c r="E841" s="140">
        <f>_xll.qlInterestRateIndexValueDate(IndexON,D841)</f>
        <v>45546</v>
      </c>
      <c r="F841" s="156">
        <f>IFERROR(_xll.qlIndexFixing(IndexON,D841,TRUE,_xll.ohTrigger(RecalcTrigger,TriggerON)),NA())</f>
        <v>1.1112809683230251E-2</v>
      </c>
      <c r="H841" s="42">
        <f>_xll.qlCalendarAdvance(Calendar,$H840,B841,"f",FALSE)</f>
        <v>45546</v>
      </c>
      <c r="I841" s="140">
        <f>_xll.qlInterestRateIndexValueDate(Index1M,$H841)</f>
        <v>45546</v>
      </c>
      <c r="J841" s="145">
        <f>IFERROR(_xll.qlIndexFixing(Index1M,$H841,TRUE,_xll.ohTrigger(RecalcTrigger,Trigger1M)),NA())</f>
        <v>1.2475697551665593E-2</v>
      </c>
      <c r="K841" s="44">
        <f>IFERROR(_xll.qlIndexFixing(Index3M,H841,TRUE,_xll.ohTrigger(RecalcTrigger,Trigger3M)),NA())</f>
        <v>1.3329188778765533E-2</v>
      </c>
      <c r="L841" s="44">
        <f>IFERROR(_xll.qlIndexFixing(Index6M,$H841,TRUE,_xll.ohTrigger(RecalcTrigger,Trigger6M)),NA())</f>
        <v>1.4022637426591728E-2</v>
      </c>
      <c r="M841" s="146">
        <f>IFERROR(_xll.qlIndexFixing(Index1Y,$H841,TRUE,_xll.ohTrigger(RecalcTrigger,Trigger1Y)),NA())</f>
        <v>1.5213926783528287E-2</v>
      </c>
      <c r="N841" s="145">
        <f>IFERROR(_xll.qlIndexFixing(ONIndex1M,I841,TRUE,_xll.ohTrigger(RecalcTrigger,Trigger1M)),NA())</f>
        <v>1.2428106849821097E-2</v>
      </c>
      <c r="O841" s="44">
        <f>IFERROR(_xll.qlIndexFixing(ONIndex3M,I841,TRUE,_xll.ohTrigger(RecalcTrigger,Trigger3M)),NA())</f>
        <v>1.3223582675592205E-2</v>
      </c>
      <c r="P841" s="44">
        <f>IFERROR(_xll.qlIndexFixing(ONIndex6M,I841,TRUE,_xll.ohTrigger(RecalcTrigger,Trigger6M)),NA())</f>
        <v>1.3747790328172416E-2</v>
      </c>
      <c r="Q841" s="146">
        <f>IFERROR(_xll.qlIndexFixing(ONIndex1Y,I841,TRUE,_xll.ohTrigger(RecalcTrigger,Trigger1Y)),NA())</f>
        <v>1.466333288186461E-2</v>
      </c>
    </row>
    <row r="842" spans="2:17" x14ac:dyDescent="0.2">
      <c r="B842" s="39" t="s">
        <v>42</v>
      </c>
      <c r="D842" s="42">
        <f>_xll.qlCalendarAdvance(Calendar,$D841,B842,"f",FALSE)</f>
        <v>45553</v>
      </c>
      <c r="E842" s="140">
        <f>_xll.qlInterestRateIndexValueDate(IndexON,D842)</f>
        <v>45553</v>
      </c>
      <c r="F842" s="156">
        <f>IFERROR(_xll.qlIndexFixing(IndexON,D842,TRUE,_xll.ohTrigger(RecalcTrigger,TriggerON)),NA())</f>
        <v>1.1124754723932373E-2</v>
      </c>
      <c r="H842" s="42">
        <f>_xll.qlCalendarAdvance(Calendar,$H841,B842,"f",FALSE)</f>
        <v>45553</v>
      </c>
      <c r="I842" s="140">
        <f>_xll.qlInterestRateIndexValueDate(Index1M,$H842)</f>
        <v>45553</v>
      </c>
      <c r="J842" s="145">
        <f>IFERROR(_xll.qlIndexFixing(Index1M,$H842,TRUE,_xll.ohTrigger(RecalcTrigger,Trigger1M)),NA())</f>
        <v>1.24956128460381E-2</v>
      </c>
      <c r="K842" s="44">
        <f>IFERROR(_xll.qlIndexFixing(Index3M,H842,TRUE,_xll.ohTrigger(RecalcTrigger,Trigger3M)),NA())</f>
        <v>1.3342266987641576E-2</v>
      </c>
      <c r="L842" s="44">
        <f>IFERROR(_xll.qlIndexFixing(Index6M,$H842,TRUE,_xll.ohTrigger(RecalcTrigger,Trigger6M)),NA())</f>
        <v>1.4039495821864896E-2</v>
      </c>
      <c r="M842" s="146">
        <f>IFERROR(_xll.qlIndexFixing(Index1Y,$H842,TRUE,_xll.ohTrigger(RecalcTrigger,Trigger1Y)),NA())</f>
        <v>1.5229668035205091E-2</v>
      </c>
      <c r="N842" s="145">
        <f>IFERROR(_xll.qlIndexFixing(ONIndex1M,I842,TRUE,_xll.ohTrigger(RecalcTrigger,Trigger1M)),NA())</f>
        <v>1.244817345006255E-2</v>
      </c>
      <c r="O842" s="44">
        <f>IFERROR(_xll.qlIndexFixing(ONIndex3M,I842,TRUE,_xll.ohTrigger(RecalcTrigger,Trigger3M)),NA())</f>
        <v>1.3236599469231836E-2</v>
      </c>
      <c r="P842" s="44">
        <f>IFERROR(_xll.qlIndexFixing(ONIndex6M,I842,TRUE,_xll.ohTrigger(RecalcTrigger,Trigger6M)),NA())</f>
        <v>1.3766910828576506E-2</v>
      </c>
      <c r="Q842" s="146">
        <f>IFERROR(_xll.qlIndexFixing(ONIndex1Y,I842,TRUE,_xll.ohTrigger(RecalcTrigger,Trigger1Y)),NA())</f>
        <v>1.4682267499543933E-2</v>
      </c>
    </row>
    <row r="843" spans="2:17" x14ac:dyDescent="0.2">
      <c r="B843" s="39" t="s">
        <v>42</v>
      </c>
      <c r="D843" s="42">
        <f>_xll.qlCalendarAdvance(Calendar,$D842,B843,"f",FALSE)</f>
        <v>45560</v>
      </c>
      <c r="E843" s="140">
        <f>_xll.qlInterestRateIndexValueDate(IndexON,D843)</f>
        <v>45560</v>
      </c>
      <c r="F843" s="156">
        <f>IFERROR(_xll.qlIndexFixing(IndexON,D843,TRUE,_xll.ohTrigger(RecalcTrigger,TriggerON)),NA())</f>
        <v>1.1137035010873042E-2</v>
      </c>
      <c r="H843" s="42">
        <f>_xll.qlCalendarAdvance(Calendar,$H842,B843,"f",FALSE)</f>
        <v>45560</v>
      </c>
      <c r="I843" s="140">
        <f>_xll.qlInterestRateIndexValueDate(Index1M,$H843)</f>
        <v>45560</v>
      </c>
      <c r="J843" s="145">
        <f>IFERROR(_xll.qlIndexFixing(Index1M,$H843,TRUE,_xll.ohTrigger(RecalcTrigger,Trigger1M)),NA())</f>
        <v>1.2515445517747231E-2</v>
      </c>
      <c r="K843" s="44">
        <f>IFERROR(_xll.qlIndexFixing(Index3M,H843,TRUE,_xll.ohTrigger(RecalcTrigger,Trigger3M)),NA())</f>
        <v>1.3357706294047578E-2</v>
      </c>
      <c r="L843" s="44">
        <f>IFERROR(_xll.qlIndexFixing(Index6M,$H843,TRUE,_xll.ohTrigger(RecalcTrigger,Trigger6M)),NA())</f>
        <v>1.4056168122323687E-2</v>
      </c>
      <c r="M843" s="146">
        <f>IFERROR(_xll.qlIndexFixing(Index1Y,$H843,TRUE,_xll.ohTrigger(RecalcTrigger,Trigger1Y)),NA())</f>
        <v>1.5245252694128686E-2</v>
      </c>
      <c r="N843" s="145">
        <f>IFERROR(_xll.qlIndexFixing(ONIndex1M,I843,TRUE,_xll.ohTrigger(RecalcTrigger,Trigger1M)),NA())</f>
        <v>1.2468157478164876E-2</v>
      </c>
      <c r="O843" s="44">
        <f>IFERROR(_xll.qlIndexFixing(ONIndex3M,I843,TRUE,_xll.ohTrigger(RecalcTrigger,Trigger3M)),NA())</f>
        <v>1.3249619148767433E-2</v>
      </c>
      <c r="P843" s="44">
        <f>IFERROR(_xll.qlIndexFixing(ONIndex6M,I843,TRUE,_xll.ohTrigger(RecalcTrigger,Trigger6M)),NA())</f>
        <v>1.3785846377315503E-2</v>
      </c>
      <c r="Q843" s="146">
        <f>IFERROR(_xll.qlIndexFixing(ONIndex1Y,I843,TRUE,_xll.ohTrigger(RecalcTrigger,Trigger1Y)),NA())</f>
        <v>1.4701075271689179E-2</v>
      </c>
    </row>
    <row r="844" spans="2:17" x14ac:dyDescent="0.2">
      <c r="B844" s="39" t="s">
        <v>42</v>
      </c>
      <c r="D844" s="42">
        <f>_xll.qlCalendarAdvance(Calendar,$D843,B844,"f",FALSE)</f>
        <v>45567</v>
      </c>
      <c r="E844" s="140">
        <f>_xll.qlInterestRateIndexValueDate(IndexON,D844)</f>
        <v>45567</v>
      </c>
      <c r="F844" s="156">
        <f>IFERROR(_xll.qlIndexFixing(IndexON,D844,TRUE,_xll.ohTrigger(RecalcTrigger,TriggerON)),NA())</f>
        <v>1.1149650543971212E-2</v>
      </c>
      <c r="H844" s="42">
        <f>_xll.qlCalendarAdvance(Calendar,$H843,B844,"f",FALSE)</f>
        <v>45567</v>
      </c>
      <c r="I844" s="140">
        <f>_xll.qlInterestRateIndexValueDate(Index1M,$H844)</f>
        <v>45567</v>
      </c>
      <c r="J844" s="145">
        <f>IFERROR(_xll.qlIndexFixing(Index1M,$H844,TRUE,_xll.ohTrigger(RecalcTrigger,Trigger1M)),NA())</f>
        <v>1.2540049664594297E-2</v>
      </c>
      <c r="K844" s="44">
        <f>IFERROR(_xll.qlIndexFixing(Index3M,H844,TRUE,_xll.ohTrigger(RecalcTrigger,Trigger3M)),NA())</f>
        <v>1.3369611938836059E-2</v>
      </c>
      <c r="L844" s="44">
        <f>IFERROR(_xll.qlIndexFixing(Index6M,$H844,TRUE,_xll.ohTrigger(RecalcTrigger,Trigger6M)),NA())</f>
        <v>1.4074038006159844E-2</v>
      </c>
      <c r="M844" s="146">
        <f>IFERROR(_xll.qlIndexFixing(Index1Y,$H844,TRUE,_xll.ohTrigger(RecalcTrigger,Trigger1Y)),NA())</f>
        <v>1.5260678062192223E-2</v>
      </c>
      <c r="N844" s="145">
        <f>IFERROR(_xll.qlIndexFixing(ONIndex1M,I844,TRUE,_xll.ohTrigger(RecalcTrigger,Trigger1M)),NA())</f>
        <v>1.2488058934209123E-2</v>
      </c>
      <c r="O844" s="44">
        <f>IFERROR(_xll.qlIndexFixing(ONIndex3M,I844,TRUE,_xll.ohTrigger(RecalcTrigger,Trigger3M)),NA())</f>
        <v>1.3262641714198997E-2</v>
      </c>
      <c r="P844" s="44">
        <f>IFERROR(_xll.qlIndexFixing(ONIndex6M,I844,TRUE,_xll.ohTrigger(RecalcTrigger,Trigger6M)),NA())</f>
        <v>1.3804596974389405E-2</v>
      </c>
      <c r="Q844" s="146">
        <f>IFERROR(_xll.qlIndexFixing(ONIndex1Y,I844,TRUE,_xll.ohTrigger(RecalcTrigger,Trigger1Y)),NA())</f>
        <v>1.4719756198219303E-2</v>
      </c>
    </row>
    <row r="845" spans="2:17" x14ac:dyDescent="0.2">
      <c r="B845" s="39" t="s">
        <v>42</v>
      </c>
      <c r="D845" s="42">
        <f>_xll.qlCalendarAdvance(Calendar,$D844,B845,"f",FALSE)</f>
        <v>45574</v>
      </c>
      <c r="E845" s="140">
        <f>_xll.qlInterestRateIndexValueDate(IndexON,D845)</f>
        <v>45574</v>
      </c>
      <c r="F845" s="156">
        <f>IFERROR(_xll.qlIndexFixing(IndexON,D845,TRUE,_xll.ohTrigger(RecalcTrigger,TriggerON)),NA())</f>
        <v>1.1162601323388976E-2</v>
      </c>
      <c r="H845" s="42">
        <f>_xll.qlCalendarAdvance(Calendar,$H844,B845,"f",FALSE)</f>
        <v>45574</v>
      </c>
      <c r="I845" s="140">
        <f>_xll.qlInterestRateIndexValueDate(Index1M,$H845)</f>
        <v>45574</v>
      </c>
      <c r="J845" s="145">
        <f>IFERROR(_xll.qlIndexFixing(Index1M,$H845,TRUE,_xll.ohTrigger(RecalcTrigger,Trigger1M)),NA())</f>
        <v>1.2559701410480201E-2</v>
      </c>
      <c r="K845" s="44">
        <f>IFERROR(_xll.qlIndexFixing(Index3M,H845,TRUE,_xll.ohTrigger(RecalcTrigger,Trigger3M)),NA())</f>
        <v>1.3382699648845279E-2</v>
      </c>
      <c r="L845" s="44">
        <f>IFERROR(_xll.qlIndexFixing(Index6M,$H845,TRUE,_xll.ohTrigger(RecalcTrigger,Trigger6M)),NA())</f>
        <v>1.4090325435692981E-2</v>
      </c>
      <c r="M845" s="146">
        <f>IFERROR(_xll.qlIndexFixing(Index1Y,$H845,TRUE,_xll.ohTrigger(RecalcTrigger,Trigger1Y)),NA())</f>
        <v>1.5275941441200036E-2</v>
      </c>
      <c r="N845" s="145">
        <f>IFERROR(_xll.qlIndexFixing(ONIndex1M,I845,TRUE,_xll.ohTrigger(RecalcTrigger,Trigger1M)),NA())</f>
        <v>1.2507877818276336E-2</v>
      </c>
      <c r="O845" s="44">
        <f>IFERROR(_xll.qlIndexFixing(ONIndex3M,I845,TRUE,_xll.ohTrigger(RecalcTrigger,Trigger3M)),NA())</f>
        <v>1.3275667165607574E-2</v>
      </c>
      <c r="P845" s="44">
        <f>IFERROR(_xll.qlIndexFixing(ONIndex6M,I845,TRUE,_xll.ohTrigger(RecalcTrigger,Trigger6M)),NA())</f>
        <v>1.3823162619798213E-2</v>
      </c>
      <c r="Q845" s="146">
        <f>IFERROR(_xll.qlIndexFixing(ONIndex1Y,I845,TRUE,_xll.ohTrigger(RecalcTrigger,Trigger1Y)),NA())</f>
        <v>1.4738310279296396E-2</v>
      </c>
    </row>
    <row r="846" spans="2:17" x14ac:dyDescent="0.2">
      <c r="B846" s="39" t="s">
        <v>42</v>
      </c>
      <c r="D846" s="42">
        <f>_xll.qlCalendarAdvance(Calendar,$D845,B846,"f",FALSE)</f>
        <v>45581</v>
      </c>
      <c r="E846" s="140">
        <f>_xll.qlInterestRateIndexValueDate(IndexON,D846)</f>
        <v>45581</v>
      </c>
      <c r="F846" s="156">
        <f>IFERROR(_xll.qlIndexFixing(IndexON,D846,TRUE,_xll.ohTrigger(RecalcTrigger,TriggerON)),NA())</f>
        <v>1.1175887349045288E-2</v>
      </c>
      <c r="H846" s="42">
        <f>_xll.qlCalendarAdvance(Calendar,$H845,B846,"f",FALSE)</f>
        <v>45581</v>
      </c>
      <c r="I846" s="140">
        <f>_xll.qlInterestRateIndexValueDate(Index1M,$H846)</f>
        <v>45581</v>
      </c>
      <c r="J846" s="145">
        <f>IFERROR(_xll.qlIndexFixing(Index1M,$H846,TRUE,_xll.ohTrigger(RecalcTrigger,Trigger1M)),NA())</f>
        <v>1.2579270527045145E-2</v>
      </c>
      <c r="K846" s="44">
        <f>IFERROR(_xll.qlIndexFixing(Index3M,H846,TRUE,_xll.ohTrigger(RecalcTrigger,Trigger3M)),NA())</f>
        <v>1.3395790296986555E-2</v>
      </c>
      <c r="L846" s="44">
        <f>IFERROR(_xll.qlIndexFixing(Index6M,$H846,TRUE,_xll.ohTrigger(RecalcTrigger,Trigger6M)),NA())</f>
        <v>1.4106426750047705E-2</v>
      </c>
      <c r="M846" s="146">
        <f>IFERROR(_xll.qlIndexFixing(Index1Y,$H846,TRUE,_xll.ohTrigger(RecalcTrigger,Trigger1Y)),NA())</f>
        <v>1.529104013287097E-2</v>
      </c>
      <c r="N846" s="145">
        <f>IFERROR(_xll.qlIndexFixing(ONIndex1M,I846,TRUE,_xll.ohTrigger(RecalcTrigger,Trigger1M)),NA())</f>
        <v>1.2527614130366516E-2</v>
      </c>
      <c r="O846" s="44">
        <f>IFERROR(_xll.qlIndexFixing(ONIndex3M,I846,TRUE,_xll.ohTrigger(RecalcTrigger,Trigger3M)),NA())</f>
        <v>1.3288695502993164E-2</v>
      </c>
      <c r="P846" s="44">
        <f>IFERROR(_xll.qlIndexFixing(ONIndex6M,I846,TRUE,_xll.ohTrigger(RecalcTrigger,Trigger6M)),NA())</f>
        <v>1.3841543313541926E-2</v>
      </c>
      <c r="Q846" s="146">
        <f>IFERROR(_xll.qlIndexFixing(ONIndex1Y,I846,TRUE,_xll.ohTrigger(RecalcTrigger,Trigger1Y)),NA())</f>
        <v>1.4756737514677321E-2</v>
      </c>
    </row>
    <row r="847" spans="2:17" x14ac:dyDescent="0.2">
      <c r="B847" s="39" t="s">
        <v>42</v>
      </c>
      <c r="D847" s="42">
        <f>_xll.qlCalendarAdvance(Calendar,$D846,B847,"f",FALSE)</f>
        <v>45588</v>
      </c>
      <c r="E847" s="140">
        <f>_xll.qlInterestRateIndexValueDate(IndexON,D847)</f>
        <v>45588</v>
      </c>
      <c r="F847" s="156">
        <f>IFERROR(_xll.qlIndexFixing(IndexON,D847,TRUE,_xll.ohTrigger(RecalcTrigger,TriggerON)),NA())</f>
        <v>1.1189508620940147E-2</v>
      </c>
      <c r="H847" s="42">
        <f>_xll.qlCalendarAdvance(Calendar,$H846,B847,"f",FALSE)</f>
        <v>45588</v>
      </c>
      <c r="I847" s="140">
        <f>_xll.qlInterestRateIndexValueDate(Index1M,$H847)</f>
        <v>45588</v>
      </c>
      <c r="J847" s="145">
        <f>IFERROR(_xll.qlIndexFixing(Index1M,$H847,TRUE,_xll.ohTrigger(RecalcTrigger,Trigger1M)),NA())</f>
        <v>1.2598757013847058E-2</v>
      </c>
      <c r="K847" s="44">
        <f>IFERROR(_xll.qlIndexFixing(Index3M,H847,TRUE,_xll.ohTrigger(RecalcTrigger,Trigger3M)),NA())</f>
        <v>1.340888388329072E-2</v>
      </c>
      <c r="L847" s="44">
        <f>IFERROR(_xll.qlIndexFixing(Index6M,$H847,TRUE,_xll.ohTrigger(RecalcTrigger,Trigger6M)),NA())</f>
        <v>1.4122341944770474E-2</v>
      </c>
      <c r="M847" s="146">
        <f>IFERROR(_xll.qlIndexFixing(Index1Y,$H847,TRUE,_xll.ohTrigger(RecalcTrigger,Trigger1Y)),NA())</f>
        <v>1.5305971438842825E-2</v>
      </c>
      <c r="N847" s="145">
        <f>IFERROR(_xll.qlIndexFixing(ONIndex1M,I847,TRUE,_xll.ohTrigger(RecalcTrigger,Trigger1M)),NA())</f>
        <v>1.2547267870236523E-2</v>
      </c>
      <c r="O847" s="44">
        <f>IFERROR(_xll.qlIndexFixing(ONIndex3M,I847,TRUE,_xll.ohTrigger(RecalcTrigger,Trigger3M)),NA())</f>
        <v>1.3301726726274721E-2</v>
      </c>
      <c r="P847" s="44">
        <f>IFERROR(_xll.qlIndexFixing(ONIndex6M,I847,TRUE,_xll.ohTrigger(RecalcTrigger,Trigger6M)),NA())</f>
        <v>1.3859739055539499E-2</v>
      </c>
      <c r="Q847" s="146">
        <f>IFERROR(_xll.qlIndexFixing(ONIndex1Y,I847,TRUE,_xll.ohTrigger(RecalcTrigger,Trigger1Y)),NA())</f>
        <v>1.4775037904524169E-2</v>
      </c>
    </row>
    <row r="848" spans="2:17" x14ac:dyDescent="0.2">
      <c r="B848" s="39" t="s">
        <v>42</v>
      </c>
      <c r="D848" s="42">
        <f>_xll.qlCalendarAdvance(Calendar,$D847,B848,"f",FALSE)</f>
        <v>45595</v>
      </c>
      <c r="E848" s="140">
        <f>_xll.qlInterestRateIndexValueDate(IndexON,D848)</f>
        <v>45595</v>
      </c>
      <c r="F848" s="156">
        <f>IFERROR(_xll.qlIndexFixing(IndexON,D848,TRUE,_xll.ohTrigger(RecalcTrigger,TriggerON)),NA())</f>
        <v>1.1203465139235647E-2</v>
      </c>
      <c r="H848" s="42">
        <f>_xll.qlCalendarAdvance(Calendar,$H847,B848,"f",FALSE)</f>
        <v>45595</v>
      </c>
      <c r="I848" s="140">
        <f>_xll.qlInterestRateIndexValueDate(Index1M,$H848)</f>
        <v>45595</v>
      </c>
      <c r="J848" s="145">
        <f>IFERROR(_xll.qlIndexFixing(Index1M,$H848,TRUE,_xll.ohTrigger(RecalcTrigger,Trigger1M)),NA())</f>
        <v>1.2613369522264477E-2</v>
      </c>
      <c r="K848" s="44">
        <f>IFERROR(_xll.qlIndexFixing(Index3M,H848,TRUE,_xll.ohTrigger(RecalcTrigger,Trigger3M)),NA())</f>
        <v>1.3421980407783321E-2</v>
      </c>
      <c r="L848" s="44">
        <f>IFERROR(_xll.qlIndexFixing(Index6M,$H848,TRUE,_xll.ohTrigger(RecalcTrigger,Trigger6M)),NA())</f>
        <v>1.4138071015459408E-2</v>
      </c>
      <c r="M848" s="146">
        <f>IFERROR(_xll.qlIndexFixing(Index1Y,$H848,TRUE,_xll.ohTrigger(RecalcTrigger,Trigger1Y)),NA())</f>
        <v>1.5320732660677461E-2</v>
      </c>
      <c r="N848" s="145">
        <f>IFERROR(_xll.qlIndexFixing(ONIndex1M,I848,TRUE,_xll.ohTrigger(RecalcTrigger,Trigger1M)),NA())</f>
        <v>1.2566839038129496E-2</v>
      </c>
      <c r="O848" s="44">
        <f>IFERROR(_xll.qlIndexFixing(ONIndex3M,I848,TRUE,_xll.ohTrigger(RecalcTrigger,Trigger3M)),NA())</f>
        <v>1.3314760835452244E-2</v>
      </c>
      <c r="P848" s="44">
        <f>IFERROR(_xll.qlIndexFixing(ONIndex6M,I848,TRUE,_xll.ohTrigger(RecalcTrigger,Trigger6M)),NA())</f>
        <v>1.3877749845709886E-2</v>
      </c>
      <c r="Q848" s="146">
        <f>IFERROR(_xll.qlIndexFixing(ONIndex1Y,I848,TRUE,_xll.ohTrigger(RecalcTrigger,Trigger1Y)),NA())</f>
        <v>1.4793211448755894E-2</v>
      </c>
    </row>
    <row r="849" spans="2:17" x14ac:dyDescent="0.2">
      <c r="B849" s="39" t="s">
        <v>42</v>
      </c>
      <c r="D849" s="42">
        <f>_xll.qlCalendarAdvance(Calendar,$D848,B849,"f",FALSE)</f>
        <v>45602</v>
      </c>
      <c r="E849" s="140">
        <f>_xll.qlInterestRateIndexValueDate(IndexON,D849)</f>
        <v>45602</v>
      </c>
      <c r="F849" s="156">
        <f>IFERROR(_xll.qlIndexFixing(IndexON,D849,TRUE,_xll.ohTrigger(RecalcTrigger,TriggerON)),NA())</f>
        <v>1.1217756903931786E-2</v>
      </c>
      <c r="H849" s="42">
        <f>_xll.qlCalendarAdvance(Calendar,$H848,B849,"f",FALSE)</f>
        <v>45602</v>
      </c>
      <c r="I849" s="140">
        <f>_xll.qlInterestRateIndexValueDate(Index1M,$H849)</f>
        <v>45602</v>
      </c>
      <c r="J849" s="145">
        <f>IFERROR(_xll.qlIndexFixing(Index1M,$H849,TRUE,_xll.ohTrigger(RecalcTrigger,Trigger1M)),NA())</f>
        <v>1.2632706449575334E-2</v>
      </c>
      <c r="K849" s="44">
        <f>IFERROR(_xll.qlIndexFixing(Index3M,H849,TRUE,_xll.ohTrigger(RecalcTrigger,Trigger3M)),NA())</f>
        <v>1.3435079870496072E-2</v>
      </c>
      <c r="L849" s="44">
        <f>IFERROR(_xll.qlIndexFixing(Index6M,$H849,TRUE,_xll.ohTrigger(RecalcTrigger,Trigger6M)),NA())</f>
        <v>1.4152293680728165E-2</v>
      </c>
      <c r="M849" s="146">
        <f>IFERROR(_xll.qlIndexFixing(Index1Y,$H849,TRUE,_xll.ohTrigger(RecalcTrigger,Trigger1Y)),NA())</f>
        <v>1.5335321099864352E-2</v>
      </c>
      <c r="N849" s="145">
        <f>IFERROR(_xll.qlIndexFixing(ONIndex1M,I849,TRUE,_xll.ohTrigger(RecalcTrigger,Trigger1M)),NA())</f>
        <v>1.2586327633883343E-2</v>
      </c>
      <c r="O849" s="44">
        <f>IFERROR(_xll.qlIndexFixing(ONIndex3M,I849,TRUE,_xll.ohTrigger(RecalcTrigger,Trigger3M)),NA())</f>
        <v>1.3327797830525734E-2</v>
      </c>
      <c r="P849" s="44">
        <f>IFERROR(_xll.qlIndexFixing(ONIndex6M,I849,TRUE,_xll.ohTrigger(RecalcTrigger,Trigger6M)),NA())</f>
        <v>1.3895575684134132E-2</v>
      </c>
      <c r="Q849" s="146">
        <f>IFERROR(_xll.qlIndexFixing(ONIndex1Y,I849,TRUE,_xll.ohTrigger(RecalcTrigger,Trigger1Y)),NA())</f>
        <v>1.4811258147291451E-2</v>
      </c>
    </row>
    <row r="850" spans="2:17" x14ac:dyDescent="0.2">
      <c r="B850" s="39" t="s">
        <v>42</v>
      </c>
      <c r="D850" s="42">
        <f>_xll.qlCalendarAdvance(Calendar,$D849,B850,"f",FALSE)</f>
        <v>45609</v>
      </c>
      <c r="E850" s="140">
        <f>_xll.qlInterestRateIndexValueDate(IndexON,D850)</f>
        <v>45609</v>
      </c>
      <c r="F850" s="156">
        <f>IFERROR(_xll.qlIndexFixing(IndexON,D850,TRUE,_xll.ohTrigger(RecalcTrigger,TriggerON)),NA())</f>
        <v>1.1232383915028565E-2</v>
      </c>
      <c r="H850" s="42">
        <f>_xll.qlCalendarAdvance(Calendar,$H849,B850,"f",FALSE)</f>
        <v>45609</v>
      </c>
      <c r="I850" s="140">
        <f>_xll.qlInterestRateIndexValueDate(Index1M,$H850)</f>
        <v>45609</v>
      </c>
      <c r="J850" s="145">
        <f>IFERROR(_xll.qlIndexFixing(Index1M,$H850,TRUE,_xll.ohTrigger(RecalcTrigger,Trigger1M)),NA())</f>
        <v>1.2651960751429419E-2</v>
      </c>
      <c r="K850" s="44">
        <f>IFERROR(_xll.qlIndexFixing(Index3M,H850,TRUE,_xll.ohTrigger(RecalcTrigger,Trigger3M)),NA())</f>
        <v>1.3448182271456284E-2</v>
      </c>
      <c r="L850" s="44">
        <f>IFERROR(_xll.qlIndexFixing(Index6M,$H850,TRUE,_xll.ohTrigger(RecalcTrigger,Trigger6M)),NA())</f>
        <v>1.4167663191939805E-2</v>
      </c>
      <c r="M850" s="146">
        <f>IFERROR(_xll.qlIndexFixing(Index1Y,$H850,TRUE,_xll.ohTrigger(RecalcTrigger,Trigger1Y)),NA())</f>
        <v>1.5349734057825914E-2</v>
      </c>
      <c r="N850" s="145">
        <f>IFERROR(_xll.qlIndexFixing(ONIndex1M,I850,TRUE,_xll.ohTrigger(RecalcTrigger,Trigger1M)),NA())</f>
        <v>1.260573365757911E-2</v>
      </c>
      <c r="O850" s="44">
        <f>IFERROR(_xll.qlIndexFixing(ONIndex3M,I850,TRUE,_xll.ohTrigger(RecalcTrigger,Trigger3M)),NA())</f>
        <v>1.3340837711657283E-2</v>
      </c>
      <c r="P850" s="44">
        <f>IFERROR(_xll.qlIndexFixing(ONIndex6M,I850,TRUE,_xll.ohTrigger(RecalcTrigger,Trigger6M)),NA())</f>
        <v>1.3913216570812237E-2</v>
      </c>
      <c r="Q850" s="146">
        <f>IFERROR(_xll.qlIndexFixing(ONIndex1Y,I850,TRUE,_xll.ohTrigger(RecalcTrigger,Trigger1Y)),NA())</f>
        <v>1.4829178000211884E-2</v>
      </c>
    </row>
    <row r="851" spans="2:17" x14ac:dyDescent="0.2">
      <c r="B851" s="39" t="s">
        <v>42</v>
      </c>
      <c r="D851" s="42">
        <f>_xll.qlCalendarAdvance(Calendar,$D850,B851,"f",FALSE)</f>
        <v>45616</v>
      </c>
      <c r="E851" s="140">
        <f>_xll.qlInterestRateIndexValueDate(IndexON,D851)</f>
        <v>45616</v>
      </c>
      <c r="F851" s="156">
        <f>IFERROR(_xll.qlIndexFixing(IndexON,D851,TRUE,_xll.ohTrigger(RecalcTrigger,TriggerON)),NA())</f>
        <v>1.1247346172607031E-2</v>
      </c>
      <c r="H851" s="42">
        <f>_xll.qlCalendarAdvance(Calendar,$H850,B851,"f",FALSE)</f>
        <v>45616</v>
      </c>
      <c r="I851" s="140">
        <f>_xll.qlInterestRateIndexValueDate(Index1M,$H851)</f>
        <v>45616</v>
      </c>
      <c r="J851" s="145">
        <f>IFERROR(_xll.qlIndexFixing(Index1M,$H851,TRUE,_xll.ohTrigger(RecalcTrigger,Trigger1M)),NA())</f>
        <v>1.2671132427437708E-2</v>
      </c>
      <c r="K851" s="44">
        <f>IFERROR(_xll.qlIndexFixing(Index3M,H851,TRUE,_xll.ohTrigger(RecalcTrigger,Trigger3M)),NA())</f>
        <v>1.3461287610693025E-2</v>
      </c>
      <c r="L851" s="44">
        <f>IFERROR(_xll.qlIndexFixing(Index6M,$H851,TRUE,_xll.ohTrigger(RecalcTrigger,Trigger6M)),NA())</f>
        <v>1.4182846573080145E-2</v>
      </c>
      <c r="M851" s="146">
        <f>IFERROR(_xll.qlIndexFixing(Index1Y,$H851,TRUE,_xll.ohTrigger(RecalcTrigger,Trigger1Y)),NA())</f>
        <v>1.536396883592217E-2</v>
      </c>
      <c r="N851" s="145">
        <f>IFERROR(_xll.qlIndexFixing(ONIndex1M,I851,TRUE,_xll.ohTrigger(RecalcTrigger,Trigger1M)),NA())</f>
        <v>1.2625057109216797E-2</v>
      </c>
      <c r="O851" s="44">
        <f>IFERROR(_xll.qlIndexFixing(ONIndex3M,I851,TRUE,_xll.ohTrigger(RecalcTrigger,Trigger3M)),NA())</f>
        <v>1.3353880478684799E-2</v>
      </c>
      <c r="P851" s="44">
        <f>IFERROR(_xll.qlIndexFixing(ONIndex6M,I851,TRUE,_xll.ohTrigger(RecalcTrigger,Trigger6M)),NA())</f>
        <v>1.3930672505501063E-2</v>
      </c>
      <c r="Q851" s="146">
        <f>IFERROR(_xll.qlIndexFixing(ONIndex1Y,I851,TRUE,_xll.ohTrigger(RecalcTrigger,Trigger1Y)),NA())</f>
        <v>1.4846971007436149E-2</v>
      </c>
    </row>
    <row r="852" spans="2:17" x14ac:dyDescent="0.2">
      <c r="B852" s="39" t="s">
        <v>42</v>
      </c>
      <c r="D852" s="42">
        <f>_xll.qlCalendarAdvance(Calendar,$D851,B852,"f",FALSE)</f>
        <v>45623</v>
      </c>
      <c r="E852" s="140">
        <f>_xll.qlInterestRateIndexValueDate(IndexON,D852)</f>
        <v>45623</v>
      </c>
      <c r="F852" s="156">
        <f>IFERROR(_xll.qlIndexFixing(IndexON,D852,TRUE,_xll.ohTrigger(RecalcTrigger,TriggerON)),NA())</f>
        <v>1.1262643676667183E-2</v>
      </c>
      <c r="H852" s="42">
        <f>_xll.qlCalendarAdvance(Calendar,$H851,B852,"f",FALSE)</f>
        <v>45623</v>
      </c>
      <c r="I852" s="140">
        <f>_xll.qlInterestRateIndexValueDate(Index1M,$H852)</f>
        <v>45623</v>
      </c>
      <c r="J852" s="145">
        <f>IFERROR(_xll.qlIndexFixing(Index1M,$H852,TRUE,_xll.ohTrigger(RecalcTrigger,Trigger1M)),NA())</f>
        <v>1.269022147721118E-2</v>
      </c>
      <c r="K852" s="44">
        <f>IFERROR(_xll.qlIndexFixing(Index3M,H852,TRUE,_xll.ohTrigger(RecalcTrigger,Trigger3M)),NA())</f>
        <v>1.3474395888234486E-2</v>
      </c>
      <c r="L852" s="44">
        <f>IFERROR(_xll.qlIndexFixing(Index6M,$H852,TRUE,_xll.ohTrigger(RecalcTrigger,Trigger6M)),NA())</f>
        <v>1.419784381997418E-2</v>
      </c>
      <c r="M852" s="146">
        <f>IFERROR(_xll.qlIndexFixing(Index1Y,$H852,TRUE,_xll.ohTrigger(RecalcTrigger,Trigger1Y)),NA())</f>
        <v>1.5378022735454522E-2</v>
      </c>
      <c r="N852" s="145">
        <f>IFERROR(_xll.qlIndexFixing(ONIndex1M,I852,TRUE,_xll.ohTrigger(RecalcTrigger,Trigger1M)),NA())</f>
        <v>1.2644297988634312E-2</v>
      </c>
      <c r="O852" s="44">
        <f>IFERROR(_xll.qlIndexFixing(ONIndex3M,I852,TRUE,_xll.ohTrigger(RecalcTrigger,Trigger3M)),NA())</f>
        <v>1.3366926131608281E-2</v>
      </c>
      <c r="P852" s="44">
        <f>IFERROR(_xll.qlIndexFixing(ONIndex6M,I852,TRUE,_xll.ohTrigger(RecalcTrigger,Trigger6M)),NA())</f>
        <v>1.3947943488443748E-2</v>
      </c>
      <c r="Q852" s="146">
        <f>IFERROR(_xll.qlIndexFixing(ONIndex1Y,I852,TRUE,_xll.ohTrigger(RecalcTrigger,Trigger1Y)),NA())</f>
        <v>1.4864637168964245E-2</v>
      </c>
    </row>
    <row r="853" spans="2:17" x14ac:dyDescent="0.2">
      <c r="B853" s="39" t="s">
        <v>42</v>
      </c>
      <c r="D853" s="42">
        <f>_xll.qlCalendarAdvance(Calendar,$D852,B853,"f",FALSE)</f>
        <v>45630</v>
      </c>
      <c r="E853" s="140">
        <f>_xll.qlInterestRateIndexValueDate(IndexON,D853)</f>
        <v>45630</v>
      </c>
      <c r="F853" s="156">
        <f>IFERROR(_xll.qlIndexFixing(IndexON,D853,TRUE,_xll.ohTrigger(RecalcTrigger,TriggerON)),NA())</f>
        <v>1.1278276427290068E-2</v>
      </c>
      <c r="H853" s="42">
        <f>_xll.qlCalendarAdvance(Calendar,$H852,B853,"f",FALSE)</f>
        <v>45630</v>
      </c>
      <c r="I853" s="140">
        <f>_xll.qlInterestRateIndexValueDate(Index1M,$H853)</f>
        <v>45630</v>
      </c>
      <c r="J853" s="145">
        <f>IFERROR(_xll.qlIndexFixing(Index1M,$H853,TRUE,_xll.ohTrigger(RecalcTrigger,Trigger1M)),NA())</f>
        <v>1.2713940685392194E-2</v>
      </c>
      <c r="K853" s="44">
        <f>IFERROR(_xll.qlIndexFixing(Index3M,H853,TRUE,_xll.ohTrigger(RecalcTrigger,Trigger3M)),NA())</f>
        <v>1.3485135320203444E-2</v>
      </c>
      <c r="L853" s="44">
        <f>IFERROR(_xll.qlIndexFixing(Index6M,$H853,TRUE,_xll.ohTrigger(RecalcTrigger,Trigger6M)),NA())</f>
        <v>1.4213924357922118E-2</v>
      </c>
      <c r="M853" s="146">
        <f>IFERROR(_xll.qlIndexFixing(Index1Y,$H853,TRUE,_xll.ohTrigger(RecalcTrigger,Trigger1Y)),NA())</f>
        <v>1.539189305767108E-2</v>
      </c>
      <c r="N853" s="145">
        <f>IFERROR(_xll.qlIndexFixing(ONIndex1M,I853,TRUE,_xll.ohTrigger(RecalcTrigger,Trigger1M)),NA())</f>
        <v>1.2663456295912701E-2</v>
      </c>
      <c r="O853" s="44">
        <f>IFERROR(_xll.qlIndexFixing(ONIndex3M,I853,TRUE,_xll.ohTrigger(RecalcTrigger,Trigger3M)),NA())</f>
        <v>1.3379974670508776E-2</v>
      </c>
      <c r="P853" s="44">
        <f>IFERROR(_xll.qlIndexFixing(ONIndex6M,I853,TRUE,_xll.ohTrigger(RecalcTrigger,Trigger6M)),NA())</f>
        <v>1.3965029519397154E-2</v>
      </c>
      <c r="Q853" s="146">
        <f>IFERROR(_xll.qlIndexFixing(ONIndex1Y,I853,TRUE,_xll.ohTrigger(RecalcTrigger,Trigger1Y)),NA())</f>
        <v>1.4882176484796172E-2</v>
      </c>
    </row>
    <row r="854" spans="2:17" x14ac:dyDescent="0.2">
      <c r="B854" s="39" t="s">
        <v>42</v>
      </c>
      <c r="D854" s="42">
        <f>_xll.qlCalendarAdvance(Calendar,$D853,B854,"f",FALSE)</f>
        <v>45637</v>
      </c>
      <c r="E854" s="140">
        <f>_xll.qlInterestRateIndexValueDate(IndexON,D854)</f>
        <v>45637</v>
      </c>
      <c r="F854" s="156">
        <f>IFERROR(_xll.qlIndexFixing(IndexON,D854,TRUE,_xll.ohTrigger(RecalcTrigger,TriggerON)),NA())</f>
        <v>1.1294244424475686E-2</v>
      </c>
      <c r="H854" s="42">
        <f>_xll.qlCalendarAdvance(Calendar,$H853,B854,"f",FALSE)</f>
        <v>45637</v>
      </c>
      <c r="I854" s="140">
        <f>_xll.qlInterestRateIndexValueDate(Index1M,$H854)</f>
        <v>45637</v>
      </c>
      <c r="J854" s="145">
        <f>IFERROR(_xll.qlIndexFixing(Index1M,$H854,TRUE,_xll.ohTrigger(RecalcTrigger,Trigger1M)),NA())</f>
        <v>1.273284875175734E-2</v>
      </c>
      <c r="K854" s="44">
        <f>IFERROR(_xll.qlIndexFixing(Index3M,H854,TRUE,_xll.ohTrigger(RecalcTrigger,Trigger3M)),NA())</f>
        <v>1.3498248086855057E-2</v>
      </c>
      <c r="L854" s="44">
        <f>IFERROR(_xll.qlIndexFixing(Index6M,$H854,TRUE,_xll.ohTrigger(RecalcTrigger,Trigger6M)),NA())</f>
        <v>1.4228536594845223E-2</v>
      </c>
      <c r="M854" s="146">
        <f>IFERROR(_xll.qlIndexFixing(Index1Y,$H854,TRUE,_xll.ohTrigger(RecalcTrigger,Trigger1Y)),NA())</f>
        <v>1.5405577103771995E-2</v>
      </c>
      <c r="N854" s="145">
        <f>IFERROR(_xll.qlIndexFixing(ONIndex1M,I854,TRUE,_xll.ohTrigger(RecalcTrigger,Trigger1M)),NA())</f>
        <v>1.2682532031133009E-2</v>
      </c>
      <c r="O854" s="44">
        <f>IFERROR(_xll.qlIndexFixing(ONIndex3M,I854,TRUE,_xll.ohTrigger(RecalcTrigger,Trigger3M)),NA())</f>
        <v>1.3393026095224192E-2</v>
      </c>
      <c r="P854" s="44">
        <f>IFERROR(_xll.qlIndexFixing(ONIndex6M,I854,TRUE,_xll.ohTrigger(RecalcTrigger,Trigger6M)),NA())</f>
        <v>1.3981930598523373E-2</v>
      </c>
      <c r="Q854" s="146">
        <f>IFERROR(_xll.qlIndexFixing(ONIndex1Y,I854,TRUE,_xll.ohTrigger(RecalcTrigger,Trigger1Y)),NA())</f>
        <v>1.489958895493193E-2</v>
      </c>
    </row>
    <row r="855" spans="2:17" x14ac:dyDescent="0.2">
      <c r="B855" s="39" t="s">
        <v>42</v>
      </c>
      <c r="D855" s="42">
        <f>_xll.qlCalendarAdvance(Calendar,$D854,B855,"f",FALSE)</f>
        <v>45644</v>
      </c>
      <c r="E855" s="140">
        <f>_xll.qlInterestRateIndexValueDate(IndexON,D855)</f>
        <v>45644</v>
      </c>
      <c r="F855" s="156">
        <f>IFERROR(_xll.qlIndexFixing(IndexON,D855,TRUE,_xll.ohTrigger(RecalcTrigger,TriggerON)),NA())</f>
        <v>1.1310547668305082E-2</v>
      </c>
      <c r="H855" s="42">
        <f>_xll.qlCalendarAdvance(Calendar,$H854,B855,"f",FALSE)</f>
        <v>45644</v>
      </c>
      <c r="I855" s="140">
        <f>_xll.qlInterestRateIndexValueDate(Index1M,$H855)</f>
        <v>45644</v>
      </c>
      <c r="J855" s="145">
        <f>IFERROR(_xll.qlIndexFixing(Index1M,$H855,TRUE,_xll.ohTrigger(RecalcTrigger,Trigger1M)),NA())</f>
        <v>1.2751674184923581E-2</v>
      </c>
      <c r="K855" s="44">
        <f>IFERROR(_xll.qlIndexFixing(Index3M,H855,TRUE,_xll.ohTrigger(RecalcTrigger,Trigger3M)),NA())</f>
        <v>1.3511363790739153E-2</v>
      </c>
      <c r="L855" s="44">
        <f>IFERROR(_xll.qlIndexFixing(Index6M,$H855,TRUE,_xll.ohTrigger(RecalcTrigger,Trigger6M)),NA())</f>
        <v>1.4242962678360118E-2</v>
      </c>
      <c r="M855" s="146">
        <f>IFERROR(_xll.qlIndexFixing(Index1Y,$H855,TRUE,_xll.ohTrigger(RecalcTrigger,Trigger1Y)),NA())</f>
        <v>1.5419072174913451E-2</v>
      </c>
      <c r="N855" s="145">
        <f>IFERROR(_xll.qlIndexFixing(ONIndex1M,I855,TRUE,_xll.ohTrigger(RecalcTrigger,Trigger1M)),NA())</f>
        <v>1.2701525194052099E-2</v>
      </c>
      <c r="O855" s="44">
        <f>IFERROR(_xll.qlIndexFixing(ONIndex3M,I855,TRUE,_xll.ohTrigger(RecalcTrigger,Trigger3M)),NA())</f>
        <v>1.3406080405997667E-2</v>
      </c>
      <c r="P855" s="44">
        <f>IFERROR(_xll.qlIndexFixing(ONIndex6M,I855,TRUE,_xll.ohTrigger(RecalcTrigger,Trigger6M)),NA())</f>
        <v>1.3998646725579267E-2</v>
      </c>
      <c r="Q855" s="146">
        <f>IFERROR(_xll.qlIndexFixing(ONIndex1Y,I855,TRUE,_xll.ohTrigger(RecalcTrigger,Trigger1Y)),NA())</f>
        <v>1.4916874579290473E-2</v>
      </c>
    </row>
    <row r="856" spans="2:17" x14ac:dyDescent="0.2">
      <c r="B856" s="39" t="s">
        <v>42</v>
      </c>
      <c r="D856" s="42">
        <f>_xll.qlCalendarAdvance(Calendar,$D855,B856,"f",FALSE)</f>
        <v>45653</v>
      </c>
      <c r="E856" s="140">
        <f>_xll.qlInterestRateIndexValueDate(IndexON,D856)</f>
        <v>45653</v>
      </c>
      <c r="F856" s="156">
        <f>IFERROR(_xll.qlIndexFixing(IndexON,D856,TRUE,_xll.ohTrigger(RecalcTrigger,TriggerON)),NA())</f>
        <v>1.1334773821431259E-2</v>
      </c>
      <c r="H856" s="42">
        <f>_xll.qlCalendarAdvance(Calendar,$H855,B856,"f",FALSE)</f>
        <v>45653</v>
      </c>
      <c r="I856" s="140">
        <f>_xll.qlInterestRateIndexValueDate(Index1M,$H856)</f>
        <v>45653</v>
      </c>
      <c r="J856" s="145">
        <f>IFERROR(_xll.qlIndexFixing(Index1M,$H856,TRUE,_xll.ohTrigger(RecalcTrigger,Trigger1M)),NA())</f>
        <v>1.2772649969856322E-2</v>
      </c>
      <c r="K856" s="44">
        <f>IFERROR(_xll.qlIndexFixing(Index3M,H856,TRUE,_xll.ohTrigger(RecalcTrigger,Trigger3M)),NA())</f>
        <v>1.3528231154565733E-2</v>
      </c>
      <c r="L856" s="44">
        <f>IFERROR(_xll.qlIndexFixing(Index6M,$H856,TRUE,_xll.ohTrigger(RecalcTrigger,Trigger6M)),NA())</f>
        <v>1.4261236962068834E-2</v>
      </c>
      <c r="M856" s="146">
        <f>IFERROR(_xll.qlIndexFixing(Index1Y,$H856,TRUE,_xll.ohTrigger(RecalcTrigger,Trigger1Y)),NA())</f>
        <v>1.5438425700466158E-2</v>
      </c>
      <c r="N856" s="145">
        <f>IFERROR(_xll.qlIndexFixing(ONIndex1M,I856,TRUE,_xll.ohTrigger(RecalcTrigger,Trigger1M)),NA())</f>
        <v>1.2728958366987991E-2</v>
      </c>
      <c r="O856" s="44">
        <f>IFERROR(_xll.qlIndexFixing(ONIndex3M,I856,TRUE,_xll.ohTrigger(RecalcTrigger,Trigger3M)),NA())</f>
        <v>1.3425228216215798E-2</v>
      </c>
      <c r="P856" s="44">
        <f>IFERROR(_xll.qlIndexFixing(ONIndex6M,I856,TRUE,_xll.ohTrigger(RecalcTrigger,Trigger6M)),NA())</f>
        <v>1.4022743511929633E-2</v>
      </c>
      <c r="Q856" s="146">
        <f>IFERROR(_xll.qlIndexFixing(ONIndex1Y,I856,TRUE,_xll.ohTrigger(RecalcTrigger,Trigger1Y)),NA())</f>
        <v>1.4941959062184653E-2</v>
      </c>
    </row>
    <row r="857" spans="2:17" x14ac:dyDescent="0.2">
      <c r="B857" s="39" t="s">
        <v>42</v>
      </c>
      <c r="D857" s="42">
        <f>_xll.qlCalendarAdvance(Calendar,$D856,B857,"f",FALSE)</f>
        <v>45660</v>
      </c>
      <c r="E857" s="140">
        <f>_xll.qlInterestRateIndexValueDate(IndexON,D857)</f>
        <v>45660</v>
      </c>
      <c r="F857" s="156">
        <f>IFERROR(_xll.qlIndexFixing(IndexON,D857,TRUE,_xll.ohTrigger(RecalcTrigger,TriggerON)),NA())</f>
        <v>1.1351892299776475E-2</v>
      </c>
      <c r="H857" s="42">
        <f>_xll.qlCalendarAdvance(Calendar,$H856,B857,"f",FALSE)</f>
        <v>45660</v>
      </c>
      <c r="I857" s="140">
        <f>_xll.qlInterestRateIndexValueDate(Index1M,$H857)</f>
        <v>45660</v>
      </c>
      <c r="J857" s="145">
        <f>IFERROR(_xll.qlIndexFixing(Index1M,$H857,TRUE,_xll.ohTrigger(RecalcTrigger,Trigger1M)),NA())</f>
        <v>1.2791297025135231E-2</v>
      </c>
      <c r="K857" s="44">
        <f>IFERROR(_xll.qlIndexFixing(Index3M,H857,TRUE,_xll.ohTrigger(RecalcTrigger,Trigger3M)),NA())</f>
        <v>1.3541353572225573E-2</v>
      </c>
      <c r="L857" s="44">
        <f>IFERROR(_xll.qlIndexFixing(Index6M,$H857,TRUE,_xll.ohTrigger(RecalcTrigger,Trigger6M)),NA())</f>
        <v>1.4274022710202332E-2</v>
      </c>
      <c r="M857" s="146">
        <f>IFERROR(_xll.qlIndexFixing(Index1Y,$H857,TRUE,_xll.ohTrigger(RecalcTrigger,Trigger1Y)),NA())</f>
        <v>1.5451446678863584E-2</v>
      </c>
      <c r="N857" s="145">
        <f>IFERROR(_xll.qlIndexFixing(ONIndex1M,I857,TRUE,_xll.ohTrigger(RecalcTrigger,Trigger1M)),NA())</f>
        <v>1.2747752309179758E-2</v>
      </c>
      <c r="O857" s="44">
        <f>IFERROR(_xll.qlIndexFixing(ONIndex3M,I857,TRUE,_xll.ohTrigger(RecalcTrigger,Trigger3M)),NA())</f>
        <v>1.3438290496918434E-2</v>
      </c>
      <c r="P857" s="44">
        <f>IFERROR(_xll.qlIndexFixing(ONIndex6M,I857,TRUE,_xll.ohTrigger(RecalcTrigger,Trigger6M)),NA())</f>
        <v>1.4039011720559474E-2</v>
      </c>
      <c r="Q857" s="146">
        <f>IFERROR(_xll.qlIndexFixing(ONIndex1Y,I857,TRUE,_xll.ohTrigger(RecalcTrigger,Trigger1Y)),NA())</f>
        <v>1.4958938023274714E-2</v>
      </c>
    </row>
    <row r="858" spans="2:17" x14ac:dyDescent="0.2">
      <c r="B858" s="39" t="s">
        <v>42</v>
      </c>
      <c r="D858" s="42">
        <f>_xll.qlCalendarAdvance(Calendar,$D857,B858,"f",FALSE)</f>
        <v>45667</v>
      </c>
      <c r="E858" s="140">
        <f>_xll.qlInterestRateIndexValueDate(IndexON,D858)</f>
        <v>45667</v>
      </c>
      <c r="F858" s="156">
        <f>IFERROR(_xll.qlIndexFixing(IndexON,D858,TRUE,_xll.ohTrigger(RecalcTrigger,TriggerON)),NA())</f>
        <v>1.1369346047404399E-2</v>
      </c>
      <c r="H858" s="42">
        <f>_xll.qlCalendarAdvance(Calendar,$H857,B858,"f",FALSE)</f>
        <v>45667</v>
      </c>
      <c r="I858" s="140">
        <f>_xll.qlInterestRateIndexValueDate(Index1M,$H858)</f>
        <v>45667</v>
      </c>
      <c r="J858" s="145">
        <f>IFERROR(_xll.qlIndexFixing(Index1M,$H858,TRUE,_xll.ohTrigger(RecalcTrigger,Trigger1M)),NA())</f>
        <v>1.2809861449788355E-2</v>
      </c>
      <c r="K858" s="44">
        <f>IFERROR(_xll.qlIndexFixing(Index3M,H858,TRUE,_xll.ohTrigger(RecalcTrigger,Trigger3M)),NA())</f>
        <v>1.3554478927209748E-2</v>
      </c>
      <c r="L858" s="44">
        <f>IFERROR(_xll.qlIndexFixing(Index6M,$H858,TRUE,_xll.ohTrigger(RecalcTrigger,Trigger6M)),NA())</f>
        <v>1.4287849969599397E-2</v>
      </c>
      <c r="M858" s="146">
        <f>IFERROR(_xll.qlIndexFixing(Index1Y,$H858,TRUE,_xll.ohTrigger(RecalcTrigger,Trigger1Y)),NA())</f>
        <v>1.5464269409885314E-2</v>
      </c>
      <c r="N858" s="145">
        <f>IFERROR(_xll.qlIndexFixing(ONIndex1M,I858,TRUE,_xll.ohTrigger(RecalcTrigger,Trigger1M)),NA())</f>
        <v>1.2766463675342178E-2</v>
      </c>
      <c r="O858" s="44">
        <f>IFERROR(_xll.qlIndexFixing(ONIndex3M,I858,TRUE,_xll.ohTrigger(RecalcTrigger,Trigger3M)),NA())</f>
        <v>1.3451355664732731E-2</v>
      </c>
      <c r="P858" s="44">
        <f>IFERROR(_xll.qlIndexFixing(ONIndex6M,I858,TRUE,_xll.ohTrigger(RecalcTrigger,Trigger6M)),NA())</f>
        <v>1.4055094964313676E-2</v>
      </c>
      <c r="Q858" s="146">
        <f>IFERROR(_xll.qlIndexFixing(ONIndex1Y,I858,TRUE,_xll.ohTrigger(RecalcTrigger,Trigger1Y)),NA())</f>
        <v>1.4975790129726498E-2</v>
      </c>
    </row>
    <row r="859" spans="2:17" x14ac:dyDescent="0.2">
      <c r="B859" s="39" t="s">
        <v>42</v>
      </c>
      <c r="D859" s="42">
        <f>_xll.qlCalendarAdvance(Calendar,$D858,B859,"f",FALSE)</f>
        <v>45674</v>
      </c>
      <c r="E859" s="140">
        <f>_xll.qlInterestRateIndexValueDate(IndexON,D859)</f>
        <v>45674</v>
      </c>
      <c r="F859" s="156">
        <f>IFERROR(_xll.qlIndexFixing(IndexON,D859,TRUE,_xll.ohTrigger(RecalcTrigger,TriggerON)),NA())</f>
        <v>1.1387135064477121E-2</v>
      </c>
      <c r="H859" s="42">
        <f>_xll.qlCalendarAdvance(Calendar,$H858,B859,"f",FALSE)</f>
        <v>45674</v>
      </c>
      <c r="I859" s="140">
        <f>_xll.qlInterestRateIndexValueDate(Index1M,$H859)</f>
        <v>45674</v>
      </c>
      <c r="J859" s="145">
        <f>IFERROR(_xll.qlIndexFixing(Index1M,$H859,TRUE,_xll.ohTrigger(RecalcTrigger,Trigger1M)),NA())</f>
        <v>1.2828343243423537E-2</v>
      </c>
      <c r="K859" s="44">
        <f>IFERROR(_xll.qlIndexFixing(Index3M,H859,TRUE,_xll.ohTrigger(RecalcTrigger,Trigger3M)),NA())</f>
        <v>1.3567607219545271E-2</v>
      </c>
      <c r="L859" s="44">
        <f>IFERROR(_xll.qlIndexFixing(Index6M,$H859,TRUE,_xll.ohTrigger(RecalcTrigger,Trigger6M)),NA())</f>
        <v>1.4301494275273535E-2</v>
      </c>
      <c r="M859" s="146">
        <f>IFERROR(_xll.qlIndexFixing(Index1Y,$H859,TRUE,_xll.ohTrigger(RecalcTrigger,Trigger1Y)),NA())</f>
        <v>1.5476891208959421E-2</v>
      </c>
      <c r="N859" s="145">
        <f>IFERROR(_xll.qlIndexFixing(ONIndex1M,I859,TRUE,_xll.ohTrigger(RecalcTrigger,Trigger1M)),NA())</f>
        <v>1.2785092465394204E-2</v>
      </c>
      <c r="O859" s="44">
        <f>IFERROR(_xll.qlIndexFixing(ONIndex3M,I859,TRUE,_xll.ohTrigger(RecalcTrigger,Trigger3M)),NA())</f>
        <v>1.3464423719604659E-2</v>
      </c>
      <c r="P859" s="44">
        <f>IFERROR(_xll.qlIndexFixing(ONIndex6M,I859,TRUE,_xll.ohTrigger(RecalcTrigger,Trigger6M)),NA())</f>
        <v>1.4070993243192239E-2</v>
      </c>
      <c r="Q859" s="146">
        <f>IFERROR(_xll.qlIndexFixing(ONIndex1Y,I859,TRUE,_xll.ohTrigger(RecalcTrigger,Trigger1Y)),NA())</f>
        <v>1.4992515381458961E-2</v>
      </c>
    </row>
    <row r="860" spans="2:17" x14ac:dyDescent="0.2">
      <c r="B860" s="39" t="s">
        <v>42</v>
      </c>
      <c r="D860" s="42">
        <f>_xll.qlCalendarAdvance(Calendar,$D859,B860,"f",FALSE)</f>
        <v>45681</v>
      </c>
      <c r="E860" s="140">
        <f>_xll.qlInterestRateIndexValueDate(IndexON,D860)</f>
        <v>45681</v>
      </c>
      <c r="F860" s="156">
        <f>IFERROR(_xll.qlIndexFixing(IndexON,D860,TRUE,_xll.ohTrigger(RecalcTrigger,TriggerON)),NA())</f>
        <v>1.1405259351102705E-2</v>
      </c>
      <c r="H860" s="42">
        <f>_xll.qlCalendarAdvance(Calendar,$H859,B860,"f",FALSE)</f>
        <v>45681</v>
      </c>
      <c r="I860" s="140">
        <f>_xll.qlInterestRateIndexValueDate(Index1M,$H860)</f>
        <v>45681</v>
      </c>
      <c r="J860" s="145">
        <f>IFERROR(_xll.qlIndexFixing(Index1M,$H860,TRUE,_xll.ohTrigger(RecalcTrigger,Trigger1M)),NA())</f>
        <v>1.2846742405659077E-2</v>
      </c>
      <c r="K860" s="44">
        <f>IFERROR(_xll.qlIndexFixing(Index3M,H860,TRUE,_xll.ohTrigger(RecalcTrigger,Trigger3M)),NA())</f>
        <v>1.3580738449260962E-2</v>
      </c>
      <c r="L860" s="44">
        <f>IFERROR(_xll.qlIndexFixing(Index6M,$H860,TRUE,_xll.ohTrigger(RecalcTrigger,Trigger6M)),NA())</f>
        <v>1.4314962388444005E-2</v>
      </c>
      <c r="M860" s="146">
        <f>IFERROR(_xll.qlIndexFixing(Index1Y,$H860,TRUE,_xll.ohTrigger(RecalcTrigger,Trigger1Y)),NA())</f>
        <v>1.5489309391499624E-2</v>
      </c>
      <c r="N860" s="145">
        <f>IFERROR(_xll.qlIndexFixing(ONIndex1M,I860,TRUE,_xll.ohTrigger(RecalcTrigger,Trigger1M)),NA())</f>
        <v>1.2803638679335835E-2</v>
      </c>
      <c r="O860" s="44">
        <f>IFERROR(_xll.qlIndexFixing(ONIndex3M,I860,TRUE,_xll.ohTrigger(RecalcTrigger,Trigger3M)),NA())</f>
        <v>1.3477494661561231E-2</v>
      </c>
      <c r="P860" s="44">
        <f>IFERROR(_xll.qlIndexFixing(ONIndex6M,I860,TRUE,_xll.ohTrigger(RecalcTrigger,Trigger6M)),NA())</f>
        <v>1.408670655711412E-2</v>
      </c>
      <c r="Q860" s="146">
        <f>IFERROR(_xll.qlIndexFixing(ONIndex1Y,I860,TRUE,_xll.ohTrigger(RecalcTrigger,Trigger1Y)),NA())</f>
        <v>1.5009113778445087E-2</v>
      </c>
    </row>
    <row r="861" spans="2:17" x14ac:dyDescent="0.2">
      <c r="B861" s="39" t="s">
        <v>42</v>
      </c>
      <c r="D861" s="42">
        <f>_xll.qlCalendarAdvance(Calendar,$D860,B861,"f",FALSE)</f>
        <v>45688</v>
      </c>
      <c r="E861" s="140">
        <f>_xll.qlInterestRateIndexValueDate(IndexON,D861)</f>
        <v>45688</v>
      </c>
      <c r="F861" s="156">
        <f>IFERROR(_xll.qlIndexFixing(IndexON,D861,TRUE,_xll.ohTrigger(RecalcTrigger,TriggerON)),NA())</f>
        <v>1.1423718907470256E-2</v>
      </c>
      <c r="H861" s="42">
        <f>_xll.qlCalendarAdvance(Calendar,$H860,B861,"f",FALSE)</f>
        <v>45688</v>
      </c>
      <c r="I861" s="140">
        <f>_xll.qlInterestRateIndexValueDate(Index1M,$H861)</f>
        <v>45688</v>
      </c>
      <c r="J861" s="145">
        <f>IFERROR(_xll.qlIndexFixing(Index1M,$H861,TRUE,_xll.ohTrigger(RecalcTrigger,Trigger1M)),NA())</f>
        <v>1.2860473870004678E-2</v>
      </c>
      <c r="K861" s="44">
        <f>IFERROR(_xll.qlIndexFixing(Index3M,H861,TRUE,_xll.ohTrigger(RecalcTrigger,Trigger3M)),NA())</f>
        <v>1.359268110231048E-2</v>
      </c>
      <c r="L861" s="44">
        <f>IFERROR(_xll.qlIndexFixing(Index6M,$H861,TRUE,_xll.ohTrigger(RecalcTrigger,Trigger6M)),NA())</f>
        <v>1.4328261287685891E-2</v>
      </c>
      <c r="M861" s="146">
        <f>IFERROR(_xll.qlIndexFixing(Index1Y,$H861,TRUE,_xll.ohTrigger(RecalcTrigger,Trigger1Y)),NA())</f>
        <v>1.5498337603702101E-2</v>
      </c>
      <c r="N861" s="145">
        <f>IFERROR(_xll.qlIndexFixing(ONIndex1M,I861,TRUE,_xll.ohTrigger(RecalcTrigger,Trigger1M)),NA())</f>
        <v>1.2822102317113043E-2</v>
      </c>
      <c r="O861" s="44">
        <f>IFERROR(_xll.qlIndexFixing(ONIndex3M,I861,TRUE,_xll.ohTrigger(RecalcTrigger,Trigger3M)),NA())</f>
        <v>1.3490568490602447E-2</v>
      </c>
      <c r="P861" s="44">
        <f>IFERROR(_xll.qlIndexFixing(ONIndex6M,I861,TRUE,_xll.ohTrigger(RecalcTrigger,Trigger6M)),NA())</f>
        <v>1.4102234905971253E-2</v>
      </c>
      <c r="Q861" s="146">
        <f>IFERROR(_xll.qlIndexFixing(ONIndex1Y,I861,TRUE,_xll.ohTrigger(RecalcTrigger,Trigger1Y)),NA())</f>
        <v>1.5025585320657862E-2</v>
      </c>
    </row>
    <row r="862" spans="2:17" x14ac:dyDescent="0.2">
      <c r="B862" s="39" t="s">
        <v>42</v>
      </c>
      <c r="D862" s="42">
        <f>_xll.qlCalendarAdvance(Calendar,$D861,B862,"f",FALSE)</f>
        <v>45695</v>
      </c>
      <c r="E862" s="140">
        <f>_xll.qlInterestRateIndexValueDate(IndexON,D862)</f>
        <v>45695</v>
      </c>
      <c r="F862" s="156">
        <f>IFERROR(_xll.qlIndexFixing(IndexON,D862,TRUE,_xll.ohTrigger(RecalcTrigger,TriggerON)),NA())</f>
        <v>1.1442513733714856E-2</v>
      </c>
      <c r="H862" s="42">
        <f>_xll.qlCalendarAdvance(Calendar,$H861,B862,"f",FALSE)</f>
        <v>45695</v>
      </c>
      <c r="I862" s="140">
        <f>_xll.qlInterestRateIndexValueDate(Index1M,$H862)</f>
        <v>45695</v>
      </c>
      <c r="J862" s="145">
        <f>IFERROR(_xll.qlIndexFixing(Index1M,$H862,TRUE,_xll.ohTrigger(RecalcTrigger,Trigger1M)),NA())</f>
        <v>1.2878723545662329E-2</v>
      </c>
      <c r="K862" s="44">
        <f>IFERROR(_xll.qlIndexFixing(Index3M,H862,TRUE,_xll.ohTrigger(RecalcTrigger,Trigger3M)),NA())</f>
        <v>1.3605817508412331E-2</v>
      </c>
      <c r="L862" s="44">
        <f>IFERROR(_xll.qlIndexFixing(Index6M,$H862,TRUE,_xll.ohTrigger(RecalcTrigger,Trigger6M)),NA())</f>
        <v>1.4341397951802191E-2</v>
      </c>
      <c r="M862" s="146">
        <f>IFERROR(_xll.qlIndexFixing(Index1Y,$H862,TRUE,_xll.ohTrigger(RecalcTrigger,Trigger1Y)),NA())</f>
        <v>1.5513524168587268E-2</v>
      </c>
      <c r="N862" s="145">
        <f>IFERROR(_xll.qlIndexFixing(ONIndex1M,I862,TRUE,_xll.ohTrigger(RecalcTrigger,Trigger1M)),NA())</f>
        <v>1.284048337869881E-2</v>
      </c>
      <c r="O862" s="44">
        <f>IFERROR(_xll.qlIndexFixing(ONIndex3M,I862,TRUE,_xll.ohTrigger(RecalcTrigger,Trigger3M)),NA())</f>
        <v>1.3503645206755326E-2</v>
      </c>
      <c r="P862" s="44">
        <f>IFERROR(_xll.qlIndexFixing(ONIndex6M,I862,TRUE,_xll.ohTrigger(RecalcTrigger,Trigger6M)),NA())</f>
        <v>1.4117578289736626E-2</v>
      </c>
      <c r="Q862" s="146">
        <f>IFERROR(_xll.qlIndexFixing(ONIndex1Y,I862,TRUE,_xll.ohTrigger(RecalcTrigger,Trigger1Y)),NA())</f>
        <v>1.5041930007989222E-2</v>
      </c>
    </row>
    <row r="863" spans="2:17" x14ac:dyDescent="0.2">
      <c r="B863" s="39" t="s">
        <v>42</v>
      </c>
      <c r="D863" s="42">
        <f>_xll.qlCalendarAdvance(Calendar,$D862,B863,"f",FALSE)</f>
        <v>45702</v>
      </c>
      <c r="E863" s="140">
        <f>_xll.qlInterestRateIndexValueDate(IndexON,D863)</f>
        <v>45702</v>
      </c>
      <c r="F863" s="156">
        <f>IFERROR(_xll.qlIndexFixing(IndexON,D863,TRUE,_xll.ohTrigger(RecalcTrigger,TriggerON)),NA())</f>
        <v>1.1461643829971576E-2</v>
      </c>
      <c r="H863" s="42">
        <f>_xll.qlCalendarAdvance(Calendar,$H862,B863,"f",FALSE)</f>
        <v>45702</v>
      </c>
      <c r="I863" s="140">
        <f>_xll.qlInterestRateIndexValueDate(Index1M,$H863)</f>
        <v>45702</v>
      </c>
      <c r="J863" s="145">
        <f>IFERROR(_xll.qlIndexFixing(Index1M,$H863,TRUE,_xll.ohTrigger(RecalcTrigger,Trigger1M)),NA())</f>
        <v>1.2896890594862478E-2</v>
      </c>
      <c r="K863" s="44">
        <f>IFERROR(_xll.qlIndexFixing(Index3M,H863,TRUE,_xll.ohTrigger(RecalcTrigger,Trigger3M)),NA())</f>
        <v>1.3618956851395544E-2</v>
      </c>
      <c r="L863" s="44">
        <f>IFERROR(_xll.qlIndexFixing(Index6M,$H863,TRUE,_xll.ohTrigger(RecalcTrigger,Trigger6M)),NA())</f>
        <v>1.4354379359813969E-2</v>
      </c>
      <c r="M863" s="146">
        <f>IFERROR(_xll.qlIndexFixing(Index1Y,$H863,TRUE,_xll.ohTrigger(RecalcTrigger,Trigger1Y)),NA())</f>
        <v>1.5525315393935649E-2</v>
      </c>
      <c r="N863" s="145">
        <f>IFERROR(_xll.qlIndexFixing(ONIndex1M,I863,TRUE,_xll.ohTrigger(RecalcTrigger,Trigger1M)),NA())</f>
        <v>1.2858781864012089E-2</v>
      </c>
      <c r="O863" s="44">
        <f>IFERROR(_xll.qlIndexFixing(ONIndex3M,I863,TRUE,_xll.ohTrigger(RecalcTrigger,Trigger3M)),NA())</f>
        <v>1.3516724809965835E-2</v>
      </c>
      <c r="P863" s="44">
        <f>IFERROR(_xll.qlIndexFixing(ONIndex6M,I863,TRUE,_xll.ohTrigger(RecalcTrigger,Trigger6M)),NA())</f>
        <v>1.4132736708275159E-2</v>
      </c>
      <c r="Q863" s="146">
        <f>IFERROR(_xll.qlIndexFixing(ONIndex1Y,I863,TRUE,_xll.ohTrigger(RecalcTrigger,Trigger1Y)),NA())</f>
        <v>1.5058147840439167E-2</v>
      </c>
    </row>
    <row r="864" spans="2:17" x14ac:dyDescent="0.2">
      <c r="B864" s="39" t="s">
        <v>42</v>
      </c>
      <c r="D864" s="42">
        <f>_xll.qlCalendarAdvance(Calendar,$D863,B864,"f",FALSE)</f>
        <v>45709</v>
      </c>
      <c r="E864" s="140">
        <f>_xll.qlInterestRateIndexValueDate(IndexON,D864)</f>
        <v>45709</v>
      </c>
      <c r="F864" s="156">
        <f>IFERROR(_xll.qlIndexFixing(IndexON,D864,TRUE,_xll.ohTrigger(RecalcTrigger,TriggerON)),NA())</f>
        <v>1.148110919642953E-2</v>
      </c>
      <c r="H864" s="42">
        <f>_xll.qlCalendarAdvance(Calendar,$H863,B864,"f",FALSE)</f>
        <v>45709</v>
      </c>
      <c r="I864" s="140">
        <f>_xll.qlInterestRateIndexValueDate(Index1M,$H864)</f>
        <v>45709</v>
      </c>
      <c r="J864" s="145">
        <f>IFERROR(_xll.qlIndexFixing(Index1M,$H864,TRUE,_xll.ohTrigger(RecalcTrigger,Trigger1M)),NA())</f>
        <v>1.2914975017257784E-2</v>
      </c>
      <c r="K864" s="44">
        <f>IFERROR(_xll.qlIndexFixing(Index3M,H864,TRUE,_xll.ohTrigger(RecalcTrigger,Trigger3M)),NA())</f>
        <v>1.3632099131289259E-2</v>
      </c>
      <c r="L864" s="44">
        <f>IFERROR(_xll.qlIndexFixing(Index6M,$H864,TRUE,_xll.ohTrigger(RecalcTrigger,Trigger6M)),NA())</f>
        <v>1.4367212490959454E-2</v>
      </c>
      <c r="M864" s="146">
        <f>IFERROR(_xll.qlIndexFixing(Index1Y,$H864,TRUE,_xll.ohTrigger(RecalcTrigger,Trigger1Y)),NA())</f>
        <v>1.5536892264361279E-2</v>
      </c>
      <c r="N864" s="145">
        <f>IFERROR(_xll.qlIndexFixing(ONIndex1M,I864,TRUE,_xll.ohTrigger(RecalcTrigger,Trigger1M)),NA())</f>
        <v>1.2876997773052883E-2</v>
      </c>
      <c r="O864" s="44">
        <f>IFERROR(_xll.qlIndexFixing(ONIndex3M,I864,TRUE,_xll.ohTrigger(RecalcTrigger,Trigger3M)),NA())</f>
        <v>1.3529807300288004E-2</v>
      </c>
      <c r="P864" s="44">
        <f>IFERROR(_xll.qlIndexFixing(ONIndex6M,I864,TRUE,_xll.ohTrigger(RecalcTrigger,Trigger6M)),NA())</f>
        <v>1.4147710161586854E-2</v>
      </c>
      <c r="Q864" s="146">
        <f>IFERROR(_xll.qlIndexFixing(ONIndex1Y,I864,TRUE,_xll.ohTrigger(RecalcTrigger,Trigger1Y)),NA())</f>
        <v>1.5074238817926654E-2</v>
      </c>
    </row>
    <row r="865" spans="2:17" x14ac:dyDescent="0.2">
      <c r="B865" s="39" t="s">
        <v>42</v>
      </c>
      <c r="D865" s="42">
        <f>_xll.qlCalendarAdvance(Calendar,$D864,B865,"f",FALSE)</f>
        <v>45716</v>
      </c>
      <c r="E865" s="140">
        <f>_xll.qlInterestRateIndexValueDate(IndexON,D865)</f>
        <v>45716</v>
      </c>
      <c r="F865" s="156">
        <f>IFERROR(_xll.qlIndexFixing(IndexON,D865,TRUE,_xll.ohTrigger(RecalcTrigger,TriggerON)),NA())</f>
        <v>1.150090983322379E-2</v>
      </c>
      <c r="H865" s="42">
        <f>_xll.qlCalendarAdvance(Calendar,$H864,B865,"f",FALSE)</f>
        <v>45716</v>
      </c>
      <c r="I865" s="140">
        <f>_xll.qlInterestRateIndexValueDate(Index1M,$H865)</f>
        <v>45716</v>
      </c>
      <c r="J865" s="145">
        <f>IFERROR(_xll.qlIndexFixing(Index1M,$H865,TRUE,_xll.ohTrigger(RecalcTrigger,Trigger1M)),NA())</f>
        <v>1.2937498732283857E-2</v>
      </c>
      <c r="K865" s="44">
        <f>IFERROR(_xll.qlIndexFixing(Index3M,H865,TRUE,_xll.ohTrigger(RecalcTrigger,Trigger3M)),NA())</f>
        <v>1.364763306731253E-2</v>
      </c>
      <c r="L865" s="44">
        <f>IFERROR(_xll.qlIndexFixing(Index6M,$H865,TRUE,_xll.ohTrigger(RecalcTrigger,Trigger6M)),NA())</f>
        <v>1.4381042181433091E-2</v>
      </c>
      <c r="M865" s="146">
        <f>IFERROR(_xll.qlIndexFixing(Index1Y,$H865,TRUE,_xll.ohTrigger(RecalcTrigger,Trigger1Y)),NA())</f>
        <v>1.5545274637098721E-2</v>
      </c>
      <c r="N865" s="145">
        <f>IFERROR(_xll.qlIndexFixing(ONIndex1M,I865,TRUE,_xll.ohTrigger(RecalcTrigger,Trigger1M)),NA())</f>
        <v>1.2895131105794174E-2</v>
      </c>
      <c r="O865" s="44">
        <f>IFERROR(_xll.qlIndexFixing(ONIndex3M,I865,TRUE,_xll.ohTrigger(RecalcTrigger,Trigger3M)),NA())</f>
        <v>1.3542892677667803E-2</v>
      </c>
      <c r="P865" s="44">
        <f>IFERROR(_xll.qlIndexFixing(ONIndex6M,I865,TRUE,_xll.ohTrigger(RecalcTrigger,Trigger6M)),NA())</f>
        <v>1.416249864956365E-2</v>
      </c>
      <c r="Q865" s="146">
        <f>IFERROR(_xll.qlIndexFixing(ONIndex1Y,I865,TRUE,_xll.ohTrigger(RecalcTrigger,Trigger1Y)),NA())</f>
        <v>1.5090202940424662E-2</v>
      </c>
    </row>
    <row r="866" spans="2:17" x14ac:dyDescent="0.2">
      <c r="B866" s="39" t="s">
        <v>42</v>
      </c>
      <c r="D866" s="42">
        <f>_xll.qlCalendarAdvance(Calendar,$D865,B866,"f",FALSE)</f>
        <v>45723</v>
      </c>
      <c r="E866" s="140">
        <f>_xll.qlInterestRateIndexValueDate(IndexON,D866)</f>
        <v>45723</v>
      </c>
      <c r="F866" s="156">
        <f>IFERROR(_xll.qlIndexFixing(IndexON,D866,TRUE,_xll.ohTrigger(RecalcTrigger,TriggerON)),NA())</f>
        <v>1.1521045740543469E-2</v>
      </c>
      <c r="H866" s="42">
        <f>_xll.qlCalendarAdvance(Calendar,$H865,B866,"f",FALSE)</f>
        <v>45723</v>
      </c>
      <c r="I866" s="140">
        <f>_xll.qlInterestRateIndexValueDate(Index1M,$H866)</f>
        <v>45723</v>
      </c>
      <c r="J866" s="145">
        <f>IFERROR(_xll.qlIndexFixing(Index1M,$H866,TRUE,_xll.ohTrigger(RecalcTrigger,Trigger1M)),NA())</f>
        <v>1.2955402098027362E-2</v>
      </c>
      <c r="K866" s="44">
        <f>IFERROR(_xll.qlIndexFixing(Index3M,H866,TRUE,_xll.ohTrigger(RecalcTrigger,Trigger3M)),NA())</f>
        <v>1.3664368527926029E-2</v>
      </c>
      <c r="L866" s="44">
        <f>IFERROR(_xll.qlIndexFixing(Index6M,$H866,TRUE,_xll.ohTrigger(RecalcTrigger,Trigger6M)),NA())</f>
        <v>1.4396986973102216E-2</v>
      </c>
      <c r="M866" s="146">
        <f>IFERROR(_xll.qlIndexFixing(Index1Y,$H866,TRUE,_xll.ohTrigger(RecalcTrigger,Trigger1Y)),NA())</f>
        <v>1.5559392202145327E-2</v>
      </c>
      <c r="N866" s="145">
        <f>IFERROR(_xll.qlIndexFixing(ONIndex1M,I866,TRUE,_xll.ohTrigger(RecalcTrigger,Trigger1M)),NA())</f>
        <v>1.2913181862181934E-2</v>
      </c>
      <c r="O866" s="44">
        <f>IFERROR(_xll.qlIndexFixing(ONIndex3M,I866,TRUE,_xll.ohTrigger(RecalcTrigger,Trigger3M)),NA())</f>
        <v>1.3555980942159264E-2</v>
      </c>
      <c r="P866" s="44">
        <f>IFERROR(_xll.qlIndexFixing(ONIndex6M,I866,TRUE,_xll.ohTrigger(RecalcTrigger,Trigger6M)),NA())</f>
        <v>1.4177102172151514E-2</v>
      </c>
      <c r="Q866" s="146">
        <f>IFERROR(_xll.qlIndexFixing(ONIndex1Y,I866,TRUE,_xll.ohTrigger(RecalcTrigger,Trigger1Y)),NA())</f>
        <v>1.5106040207879166E-2</v>
      </c>
    </row>
    <row r="867" spans="2:17" x14ac:dyDescent="0.2">
      <c r="B867" s="39" t="s">
        <v>42</v>
      </c>
      <c r="D867" s="42">
        <f>_xll.qlCalendarAdvance(Calendar,$D866,B867,"f",FALSE)</f>
        <v>45730</v>
      </c>
      <c r="E867" s="140">
        <f>_xll.qlInterestRateIndexValueDate(IndexON,D867)</f>
        <v>45730</v>
      </c>
      <c r="F867" s="156">
        <f>IFERROR(_xll.qlIndexFixing(IndexON,D867,TRUE,_xll.ohTrigger(RecalcTrigger,TriggerON)),NA())</f>
        <v>1.1541516918550656E-2</v>
      </c>
      <c r="H867" s="42">
        <f>_xll.qlCalendarAdvance(Calendar,$H866,B867,"f",FALSE)</f>
        <v>45730</v>
      </c>
      <c r="I867" s="140">
        <f>_xll.qlInterestRateIndexValueDate(Index1M,$H867)</f>
        <v>45730</v>
      </c>
      <c r="J867" s="145">
        <f>IFERROR(_xll.qlIndexFixing(Index1M,$H867,TRUE,_xll.ohTrigger(RecalcTrigger,Trigger1M)),NA())</f>
        <v>1.2973222829694082E-2</v>
      </c>
      <c r="K867" s="44">
        <f>IFERROR(_xll.qlIndexFixing(Index3M,H867,TRUE,_xll.ohTrigger(RecalcTrigger,Trigger3M)),NA())</f>
        <v>1.3677523126603751E-2</v>
      </c>
      <c r="L867" s="44">
        <f>IFERROR(_xll.qlIndexFixing(Index6M,$H867,TRUE,_xll.ohTrigger(RecalcTrigger,Trigger6M)),NA())</f>
        <v>1.4409395849580774E-2</v>
      </c>
      <c r="M867" s="146">
        <f>IFERROR(_xll.qlIndexFixing(Index1Y,$H867,TRUE,_xll.ohTrigger(RecalcTrigger,Trigger1Y)),NA())</f>
        <v>1.5570309900405163E-2</v>
      </c>
      <c r="N867" s="145">
        <f>IFERROR(_xll.qlIndexFixing(ONIndex1M,I867,TRUE,_xll.ohTrigger(RecalcTrigger,Trigger1M)),NA())</f>
        <v>1.2931150042162129E-2</v>
      </c>
      <c r="O867" s="44">
        <f>IFERROR(_xll.qlIndexFixing(ONIndex3M,I867,TRUE,_xll.ohTrigger(RecalcTrigger,Trigger3M)),NA())</f>
        <v>1.356907209373537E-2</v>
      </c>
      <c r="P867" s="44">
        <f>IFERROR(_xll.qlIndexFixing(ONIndex6M,I867,TRUE,_xll.ohTrigger(RecalcTrigger,Trigger6M)),NA())</f>
        <v>1.4191520729296416E-2</v>
      </c>
      <c r="Q867" s="146">
        <f>IFERROR(_xll.qlIndexFixing(ONIndex1Y,I867,TRUE,_xll.ohTrigger(RecalcTrigger,Trigger1Y)),NA())</f>
        <v>1.5121750620209116E-2</v>
      </c>
    </row>
    <row r="868" spans="2:17" x14ac:dyDescent="0.2">
      <c r="B868" s="39" t="s">
        <v>42</v>
      </c>
      <c r="D868" s="42">
        <f>_xll.qlCalendarAdvance(Calendar,$D867,B868,"f",FALSE)</f>
        <v>45737</v>
      </c>
      <c r="E868" s="140">
        <f>_xll.qlInterestRateIndexValueDate(IndexON,D868)</f>
        <v>45737</v>
      </c>
      <c r="F868" s="156">
        <f>IFERROR(_xll.qlIndexFixing(IndexON,D868,TRUE,_xll.ohTrigger(RecalcTrigger,TriggerON)),NA())</f>
        <v>1.1562323367407442E-2</v>
      </c>
      <c r="H868" s="42">
        <f>_xll.qlCalendarAdvance(Calendar,$H867,B868,"f",FALSE)</f>
        <v>45737</v>
      </c>
      <c r="I868" s="140">
        <f>_xll.qlInterestRateIndexValueDate(Index1M,$H868)</f>
        <v>45737</v>
      </c>
      <c r="J868" s="145">
        <f>IFERROR(_xll.qlIndexFixing(Index1M,$H868,TRUE,_xll.ohTrigger(RecalcTrigger,Trigger1M)),NA())</f>
        <v>1.2992451491106415E-2</v>
      </c>
      <c r="K868" s="44">
        <f>IFERROR(_xll.qlIndexFixing(Index3M,H868,TRUE,_xll.ohTrigger(RecalcTrigger,Trigger3M)),NA())</f>
        <v>1.3690680665224098E-2</v>
      </c>
      <c r="L868" s="44">
        <f>IFERROR(_xll.qlIndexFixing(Index6M,$H868,TRUE,_xll.ohTrigger(RecalcTrigger,Trigger6M)),NA())</f>
        <v>1.4421686831057901E-2</v>
      </c>
      <c r="M868" s="146">
        <f>IFERROR(_xll.qlIndexFixing(Index1Y,$H868,TRUE,_xll.ohTrigger(RecalcTrigger,Trigger1Y)),NA())</f>
        <v>1.5581002505557455E-2</v>
      </c>
      <c r="N868" s="145">
        <f>IFERROR(_xll.qlIndexFixing(ONIndex1M,I868,TRUE,_xll.ohTrigger(RecalcTrigger,Trigger1M)),NA())</f>
        <v>1.294903564573476E-2</v>
      </c>
      <c r="O868" s="44">
        <f>IFERROR(_xll.qlIndexFixing(ONIndex3M,I868,TRUE,_xll.ohTrigger(RecalcTrigger,Trigger3M)),NA())</f>
        <v>1.3582166132423136E-2</v>
      </c>
      <c r="P868" s="44">
        <f>IFERROR(_xll.qlIndexFixing(ONIndex6M,I868,TRUE,_xll.ohTrigger(RecalcTrigger,Trigger6M)),NA())</f>
        <v>1.4205754320890293E-2</v>
      </c>
      <c r="Q868" s="146">
        <f>IFERROR(_xll.qlIndexFixing(ONIndex1Y,I868,TRUE,_xll.ohTrigger(RecalcTrigger,Trigger1Y)),NA())</f>
        <v>1.5137334177387498E-2</v>
      </c>
    </row>
    <row r="869" spans="2:17" x14ac:dyDescent="0.2">
      <c r="B869" s="39" t="s">
        <v>42</v>
      </c>
      <c r="D869" s="42">
        <f>_xll.qlCalendarAdvance(Calendar,$D868,B869,"f",FALSE)</f>
        <v>45744</v>
      </c>
      <c r="E869" s="140">
        <f>_xll.qlInterestRateIndexValueDate(IndexON,D869)</f>
        <v>45744</v>
      </c>
      <c r="F869" s="156">
        <f>IFERROR(_xll.qlIndexFixing(IndexON,D869,TRUE,_xll.ohTrigger(RecalcTrigger,TriggerON)),NA())</f>
        <v>1.1583465087275925E-2</v>
      </c>
      <c r="H869" s="42">
        <f>_xll.qlCalendarAdvance(Calendar,$H868,B869,"f",FALSE)</f>
        <v>45744</v>
      </c>
      <c r="I869" s="140">
        <f>_xll.qlInterestRateIndexValueDate(Index1M,$H869)</f>
        <v>45744</v>
      </c>
      <c r="J869" s="145">
        <f>IFERROR(_xll.qlIndexFixing(Index1M,$H869,TRUE,_xll.ohTrigger(RecalcTrigger,Trigger1M)),NA())</f>
        <v>1.3008616389296502E-2</v>
      </c>
      <c r="K869" s="44">
        <f>IFERROR(_xll.qlIndexFixing(Index3M,H869,TRUE,_xll.ohTrigger(RecalcTrigger,Trigger3M)),NA())</f>
        <v>1.3703841143817251E-2</v>
      </c>
      <c r="L869" s="44">
        <f>IFERROR(_xll.qlIndexFixing(Index6M,$H869,TRUE,_xll.ohTrigger(RecalcTrigger,Trigger6M)),NA())</f>
        <v>1.4433866747891592E-2</v>
      </c>
      <c r="M869" s="146">
        <f>IFERROR(_xll.qlIndexFixing(Index1Y,$H869,TRUE,_xll.ohTrigger(RecalcTrigger,Trigger1Y)),NA())</f>
        <v>1.5591467333131197E-2</v>
      </c>
      <c r="N869" s="145">
        <f>IFERROR(_xll.qlIndexFixing(ONIndex1M,I869,TRUE,_xll.ohTrigger(RecalcTrigger,Trigger1M)),NA())</f>
        <v>1.2966838672845798E-2</v>
      </c>
      <c r="O869" s="44">
        <f>IFERROR(_xll.qlIndexFixing(ONIndex3M,I869,TRUE,_xll.ohTrigger(RecalcTrigger,Trigger3M)),NA())</f>
        <v>1.3595263058195547E-2</v>
      </c>
      <c r="P869" s="44">
        <f>IFERROR(_xll.qlIndexFixing(ONIndex6M,I869,TRUE,_xll.ohTrigger(RecalcTrigger,Trigger6M)),NA())</f>
        <v>1.4219802946906132E-2</v>
      </c>
      <c r="Q869" s="146">
        <f>IFERROR(_xll.qlIndexFixing(ONIndex1Y,I869,TRUE,_xll.ohTrigger(RecalcTrigger,Trigger1Y)),NA())</f>
        <v>1.5152790879387295E-2</v>
      </c>
    </row>
    <row r="870" spans="2:17" x14ac:dyDescent="0.2">
      <c r="B870" s="39" t="s">
        <v>42</v>
      </c>
      <c r="D870" s="42">
        <f>_xll.qlCalendarAdvance(Calendar,$D869,B870,"f",FALSE)</f>
        <v>45751</v>
      </c>
      <c r="E870" s="140">
        <f>_xll.qlInterestRateIndexValueDate(IndexON,D870)</f>
        <v>45751</v>
      </c>
      <c r="F870" s="156">
        <f>IFERROR(_xll.qlIndexFixing(IndexON,D870,TRUE,_xll.ohTrigger(RecalcTrigger,TriggerON)),NA())</f>
        <v>1.1604942078345209E-2</v>
      </c>
      <c r="H870" s="42">
        <f>_xll.qlCalendarAdvance(Calendar,$H869,B870,"f",FALSE)</f>
        <v>45751</v>
      </c>
      <c r="I870" s="140">
        <f>_xll.qlInterestRateIndexValueDate(Index1M,$H870)</f>
        <v>45751</v>
      </c>
      <c r="J870" s="145">
        <f>IFERROR(_xll.qlIndexFixing(Index1M,$H870,TRUE,_xll.ohTrigger(RecalcTrigger,Trigger1M)),NA())</f>
        <v>1.3027669230208996E-2</v>
      </c>
      <c r="K870" s="44">
        <f>IFERROR(_xll.qlIndexFixing(Index3M,H870,TRUE,_xll.ohTrigger(RecalcTrigger,Trigger3M)),NA())</f>
        <v>1.3713410226600048E-2</v>
      </c>
      <c r="L870" s="44">
        <f>IFERROR(_xll.qlIndexFixing(Index6M,$H870,TRUE,_xll.ohTrigger(RecalcTrigger,Trigger6M)),NA())</f>
        <v>1.4445942430626474E-2</v>
      </c>
      <c r="M870" s="146">
        <f>IFERROR(_xll.qlIndexFixing(Index1Y,$H870,TRUE,_xll.ohTrigger(RecalcTrigger,Trigger1Y)),NA())</f>
        <v>1.5602601540918902E-2</v>
      </c>
      <c r="N870" s="145">
        <f>IFERROR(_xll.qlIndexFixing(ONIndex1M,I870,TRUE,_xll.ohTrigger(RecalcTrigger,Trigger1M)),NA())</f>
        <v>1.298455912344121E-2</v>
      </c>
      <c r="O870" s="44">
        <f>IFERROR(_xll.qlIndexFixing(ONIndex3M,I870,TRUE,_xll.ohTrigger(RecalcTrigger,Trigger3M)),NA())</f>
        <v>1.3608362871052606E-2</v>
      </c>
      <c r="P870" s="44">
        <f>IFERROR(_xll.qlIndexFixing(ONIndex6M,I870,TRUE,_xll.ohTrigger(RecalcTrigger,Trigger6M)),NA())</f>
        <v>1.4233666607289901E-2</v>
      </c>
      <c r="Q870" s="146">
        <f>IFERROR(_xll.qlIndexFixing(ONIndex1Y,I870,TRUE,_xll.ohTrigger(RecalcTrigger,Trigger1Y)),NA())</f>
        <v>1.5168120726127464E-2</v>
      </c>
    </row>
    <row r="871" spans="2:17" x14ac:dyDescent="0.2">
      <c r="B871" s="39" t="s">
        <v>42</v>
      </c>
      <c r="D871" s="42">
        <f>_xll.qlCalendarAdvance(Calendar,$D870,B871,"f",FALSE)</f>
        <v>45758</v>
      </c>
      <c r="E871" s="140">
        <f>_xll.qlInterestRateIndexValueDate(IndexON,D871)</f>
        <v>45758</v>
      </c>
      <c r="F871" s="156">
        <f>IFERROR(_xll.qlIndexFixing(IndexON,D871,TRUE,_xll.ohTrigger(RecalcTrigger,TriggerON)),NA())</f>
        <v>1.1626754340777387E-2</v>
      </c>
      <c r="H871" s="42">
        <f>_xll.qlCalendarAdvance(Calendar,$H870,B871,"f",FALSE)</f>
        <v>45758</v>
      </c>
      <c r="I871" s="140">
        <f>_xll.qlInterestRateIndexValueDate(Index1M,$H871)</f>
        <v>45758</v>
      </c>
      <c r="J871" s="145">
        <f>IFERROR(_xll.qlIndexFixing(Index1M,$H871,TRUE,_xll.ohTrigger(RecalcTrigger,Trigger1M)),NA())</f>
        <v>1.3043679408118548E-2</v>
      </c>
      <c r="K871" s="44">
        <f>IFERROR(_xll.qlIndexFixing(Index3M,H871,TRUE,_xll.ohTrigger(RecalcTrigger,Trigger3M)),NA())</f>
        <v>1.3726574549489093E-2</v>
      </c>
      <c r="L871" s="44">
        <f>IFERROR(_xll.qlIndexFixing(Index6M,$H871,TRUE,_xll.ohTrigger(RecalcTrigger,Trigger6M)),NA())</f>
        <v>1.4457920709990286E-2</v>
      </c>
      <c r="M871" s="146">
        <f>IFERROR(_xll.qlIndexFixing(Index1Y,$H871,TRUE,_xll.ohTrigger(RecalcTrigger,Trigger1Y)),NA())</f>
        <v>1.561170291787279E-2</v>
      </c>
      <c r="N871" s="145">
        <f>IFERROR(_xll.qlIndexFixing(ONIndex1M,I871,TRUE,_xll.ohTrigger(RecalcTrigger,Trigger1M)),NA())</f>
        <v>1.3002196997548012E-2</v>
      </c>
      <c r="O871" s="44">
        <f>IFERROR(_xll.qlIndexFixing(ONIndex3M,I871,TRUE,_xll.ohTrigger(RecalcTrigger,Trigger3M)),NA())</f>
        <v>1.3621465570994308E-2</v>
      </c>
      <c r="P871" s="44">
        <f>IFERROR(_xll.qlIndexFixing(ONIndex6M,I871,TRUE,_xll.ohTrigger(RecalcTrigger,Trigger6M)),NA())</f>
        <v>1.4247345301933539E-2</v>
      </c>
      <c r="Q871" s="146">
        <f>IFERROR(_xll.qlIndexFixing(ONIndex1Y,I871,TRUE,_xll.ohTrigger(RecalcTrigger,Trigger1Y)),NA())</f>
        <v>1.518332371755397E-2</v>
      </c>
    </row>
    <row r="872" spans="2:17" x14ac:dyDescent="0.2">
      <c r="B872" s="39" t="s">
        <v>42</v>
      </c>
      <c r="D872" s="42">
        <f>_xll.qlCalendarAdvance(Calendar,$D871,B872,"f",FALSE)</f>
        <v>45769</v>
      </c>
      <c r="E872" s="140">
        <f>_xll.qlInterestRateIndexValueDate(IndexON,D872)</f>
        <v>45769</v>
      </c>
      <c r="F872" s="156">
        <f>IFERROR(_xll.qlIndexFixing(IndexON,D872,TRUE,_xll.ohTrigger(RecalcTrigger,TriggerON)),NA())</f>
        <v>1.165812166349145E-2</v>
      </c>
      <c r="H872" s="42">
        <f>_xll.qlCalendarAdvance(Calendar,$H871,B872,"f",FALSE)</f>
        <v>45769</v>
      </c>
      <c r="I872" s="140">
        <f>_xll.qlInterestRateIndexValueDate(Index1M,$H872)</f>
        <v>45769</v>
      </c>
      <c r="J872" s="145">
        <f>IFERROR(_xll.qlIndexFixing(Index1M,$H872,TRUE,_xll.ohTrigger(RecalcTrigger,Trigger1M)),NA())</f>
        <v>1.3069530131865478E-2</v>
      </c>
      <c r="K872" s="44">
        <f>IFERROR(_xll.qlIndexFixing(Index3M,H872,TRUE,_xll.ohTrigger(RecalcTrigger,Trigger3M)),NA())</f>
        <v>1.3747271107626358E-2</v>
      </c>
      <c r="L872" s="44">
        <f>IFERROR(_xll.qlIndexFixing(Index6M,$H872,TRUE,_xll.ohTrigger(RecalcTrigger,Trigger6M)),NA())</f>
        <v>1.4474350436810992E-2</v>
      </c>
      <c r="M872" s="146">
        <f>IFERROR(_xll.qlIndexFixing(Index1Y,$H872,TRUE,_xll.ohTrigger(RecalcTrigger,Trigger1Y)),NA())</f>
        <v>1.5625230577853033E-2</v>
      </c>
      <c r="N872" s="145">
        <f>IFERROR(_xll.qlIndexFixing(ONIndex1M,I872,TRUE,_xll.ohTrigger(RecalcTrigger,Trigger1M)),NA())</f>
        <v>1.3026786347883901E-2</v>
      </c>
      <c r="O872" s="44">
        <f>IFERROR(_xll.qlIndexFixing(ONIndex3M,I872,TRUE,_xll.ohTrigger(RecalcTrigger,Trigger3M)),NA())</f>
        <v>1.36396789951021E-2</v>
      </c>
      <c r="P872" s="44">
        <f>IFERROR(_xll.qlIndexFixing(ONIndex6M,I872,TRUE,_xll.ohTrigger(RecalcTrigger,Trigger6M)),NA())</f>
        <v>1.4266009099953569E-2</v>
      </c>
      <c r="Q872" s="146">
        <f>IFERROR(_xll.qlIndexFixing(ONIndex1Y,I872,TRUE,_xll.ohTrigger(RecalcTrigger,Trigger1Y)),NA())</f>
        <v>1.5204189740452012E-2</v>
      </c>
    </row>
    <row r="873" spans="2:17" x14ac:dyDescent="0.2">
      <c r="B873" s="39" t="s">
        <v>42</v>
      </c>
      <c r="D873" s="42">
        <f>_xll.qlCalendarAdvance(Calendar,$D872,B873,"f",FALSE)</f>
        <v>45776</v>
      </c>
      <c r="E873" s="140">
        <f>_xll.qlInterestRateIndexValueDate(IndexON,D873)</f>
        <v>45776</v>
      </c>
      <c r="F873" s="156">
        <f>IFERROR(_xll.qlIndexFixing(IndexON,D873,TRUE,_xll.ohTrigger(RecalcTrigger,TriggerON)),NA())</f>
        <v>1.1680746710437395E-2</v>
      </c>
      <c r="H873" s="42">
        <f>_xll.qlCalendarAdvance(Calendar,$H872,B873,"f",FALSE)</f>
        <v>45776</v>
      </c>
      <c r="I873" s="140">
        <f>_xll.qlInterestRateIndexValueDate(Index1M,$H873)</f>
        <v>45776</v>
      </c>
      <c r="J873" s="145">
        <f>IFERROR(_xll.qlIndexFixing(Index1M,$H873,TRUE,_xll.ohTrigger(RecalcTrigger,Trigger1M)),NA())</f>
        <v>1.3086813114042325E-2</v>
      </c>
      <c r="K873" s="44">
        <f>IFERROR(_xll.qlIndexFixing(Index3M,H873,TRUE,_xll.ohTrigger(RecalcTrigger,Trigger3M)),NA())</f>
        <v>1.3760451582998198E-2</v>
      </c>
      <c r="L873" s="44">
        <f>IFERROR(_xll.qlIndexFixing(Index6M,$H873,TRUE,_xll.ohTrigger(RecalcTrigger,Trigger6M)),NA())</f>
        <v>1.4486113503572965E-2</v>
      </c>
      <c r="M873" s="146">
        <f>IFERROR(_xll.qlIndexFixing(Index1Y,$H873,TRUE,_xll.ohTrigger(RecalcTrigger,Trigger1Y)),NA())</f>
        <v>1.5634656812128389E-2</v>
      </c>
      <c r="N873" s="145">
        <f>IFERROR(_xll.qlIndexFixing(ONIndex1M,I873,TRUE,_xll.ohTrigger(RecalcTrigger,Trigger1M)),NA())</f>
        <v>1.304422243344705E-2</v>
      </c>
      <c r="O873" s="44">
        <f>IFERROR(_xll.qlIndexFixing(ONIndex3M,I873,TRUE,_xll.ohTrigger(RecalcTrigger,Trigger3M)),NA())</f>
        <v>1.3652787726345927E-2</v>
      </c>
      <c r="P873" s="44">
        <f>IFERROR(_xll.qlIndexFixing(ONIndex6M,I873,TRUE,_xll.ohTrigger(RecalcTrigger,Trigger6M)),NA())</f>
        <v>1.4279237557301983E-2</v>
      </c>
      <c r="Q873" s="146">
        <f>IFERROR(_xll.qlIndexFixing(ONIndex1Y,I873,TRUE,_xll.ohTrigger(RecalcTrigger,Trigger1Y)),NA())</f>
        <v>1.5219083413101631E-2</v>
      </c>
    </row>
    <row r="874" spans="2:17" x14ac:dyDescent="0.2">
      <c r="B874" s="39" t="s">
        <v>42</v>
      </c>
      <c r="D874" s="42">
        <f>_xll.qlCalendarAdvance(Calendar,$D873,B874,"f",FALSE)</f>
        <v>45783</v>
      </c>
      <c r="E874" s="140">
        <f>_xll.qlInterestRateIndexValueDate(IndexON,D874)</f>
        <v>45783</v>
      </c>
      <c r="F874" s="156">
        <f>IFERROR(_xll.qlIndexFixing(IndexON,D874,TRUE,_xll.ohTrigger(RecalcTrigger,TriggerON)),NA())</f>
        <v>1.1703707005080721E-2</v>
      </c>
      <c r="H874" s="42">
        <f>_xll.qlCalendarAdvance(Calendar,$H873,B874,"f",FALSE)</f>
        <v>45783</v>
      </c>
      <c r="I874" s="140">
        <f>_xll.qlInterestRateIndexValueDate(Index1M,$H874)</f>
        <v>45783</v>
      </c>
      <c r="J874" s="145">
        <f>IFERROR(_xll.qlIndexFixing(Index1M,$H874,TRUE,_xll.ohTrigger(RecalcTrigger,Trigger1M)),NA())</f>
        <v>1.3105469796608491E-2</v>
      </c>
      <c r="K874" s="44">
        <f>IFERROR(_xll.qlIndexFixing(Index3M,H874,TRUE,_xll.ohTrigger(RecalcTrigger,Trigger3M)),NA())</f>
        <v>1.3774846712525981E-2</v>
      </c>
      <c r="L874" s="44">
        <f>IFERROR(_xll.qlIndexFixing(Index6M,$H874,TRUE,_xll.ohTrigger(RecalcTrigger,Trigger6M)),NA())</f>
        <v>1.4498905778344428E-2</v>
      </c>
      <c r="M874" s="146">
        <f>IFERROR(_xll.qlIndexFixing(Index1Y,$H874,TRUE,_xll.ohTrigger(RecalcTrigger,Trigger1Y)),NA())</f>
        <v>1.5643840479127258E-2</v>
      </c>
      <c r="N874" s="145">
        <f>IFERROR(_xll.qlIndexFixing(ONIndex1M,I874,TRUE,_xll.ohTrigger(RecalcTrigger,Trigger1M)),NA())</f>
        <v>1.3061575946465842E-2</v>
      </c>
      <c r="O874" s="44">
        <f>IFERROR(_xll.qlIndexFixing(ONIndex3M,I874,TRUE,_xll.ohTrigger(RecalcTrigger,Trigger3M)),NA())</f>
        <v>1.3665899343566767E-2</v>
      </c>
      <c r="P874" s="44">
        <f>IFERROR(_xll.qlIndexFixing(ONIndex6M,I874,TRUE,_xll.ohTrigger(RecalcTrigger,Trigger6M)),NA())</f>
        <v>1.4292281062336931E-2</v>
      </c>
      <c r="Q874" s="146">
        <f>IFERROR(_xll.qlIndexFixing(ONIndex1Y,I874,TRUE,_xll.ohTrigger(RecalcTrigger,Trigger1Y)),NA())</f>
        <v>1.5233850239730895E-2</v>
      </c>
    </row>
    <row r="875" spans="2:17" x14ac:dyDescent="0.2">
      <c r="B875" s="39" t="s">
        <v>42</v>
      </c>
      <c r="D875" s="42">
        <f>_xll.qlCalendarAdvance(Calendar,$D874,B875,"f",FALSE)</f>
        <v>45790</v>
      </c>
      <c r="E875" s="140">
        <f>_xll.qlInterestRateIndexValueDate(IndexON,D875)</f>
        <v>45790</v>
      </c>
      <c r="F875" s="156">
        <f>IFERROR(_xll.qlIndexFixing(IndexON,D875,TRUE,_xll.ohTrigger(RecalcTrigger,TriggerON)),NA())</f>
        <v>1.172700254758352E-2</v>
      </c>
      <c r="H875" s="42">
        <f>_xll.qlCalendarAdvance(Calendar,$H874,B875,"f",FALSE)</f>
        <v>45790</v>
      </c>
      <c r="I875" s="140">
        <f>_xll.qlInterestRateIndexValueDate(Index1M,$H875)</f>
        <v>45790</v>
      </c>
      <c r="J875" s="145">
        <f>IFERROR(_xll.qlIndexFixing(Index1M,$H875,TRUE,_xll.ohTrigger(RecalcTrigger,Trigger1M)),NA())</f>
        <v>1.3122582220989125E-2</v>
      </c>
      <c r="K875" s="44">
        <f>IFERROR(_xll.qlIndexFixing(Index3M,H875,TRUE,_xll.ohTrigger(RecalcTrigger,Trigger3M)),NA())</f>
        <v>1.3788052999263455E-2</v>
      </c>
      <c r="L875" s="44">
        <f>IFERROR(_xll.qlIndexFixing(Index6M,$H875,TRUE,_xll.ohTrigger(RecalcTrigger,Trigger6M)),NA())</f>
        <v>1.4510527019626573E-2</v>
      </c>
      <c r="M875" s="146">
        <f>IFERROR(_xll.qlIndexFixing(Index1Y,$H875,TRUE,_xll.ohTrigger(RecalcTrigger,Trigger1Y)),NA())</f>
        <v>1.565277888034089E-2</v>
      </c>
      <c r="N875" s="145">
        <f>IFERROR(_xll.qlIndexFixing(ONIndex1M,I875,TRUE,_xll.ohTrigger(RecalcTrigger,Trigger1M)),NA())</f>
        <v>1.3078846887102369E-2</v>
      </c>
      <c r="O875" s="44">
        <f>IFERROR(_xll.qlIndexFixing(ONIndex3M,I875,TRUE,_xll.ohTrigger(RecalcTrigger,Trigger3M)),NA())</f>
        <v>1.3679013846683574E-2</v>
      </c>
      <c r="P875" s="44">
        <f>IFERROR(_xll.qlIndexFixing(ONIndex6M,I875,TRUE,_xll.ohTrigger(RecalcTrigger,Trigger6M)),NA())</f>
        <v>1.4305139614815277E-2</v>
      </c>
      <c r="Q875" s="146">
        <f>IFERROR(_xll.qlIndexFixing(ONIndex1Y,I875,TRUE,_xll.ohTrigger(RecalcTrigger,Trigger1Y)),NA())</f>
        <v>1.5248490220177713E-2</v>
      </c>
    </row>
    <row r="876" spans="2:17" x14ac:dyDescent="0.2">
      <c r="B876" s="39" t="s">
        <v>42</v>
      </c>
      <c r="D876" s="42">
        <f>_xll.qlCalendarAdvance(Calendar,$D875,B876,"f",FALSE)</f>
        <v>45797</v>
      </c>
      <c r="E876" s="140">
        <f>_xll.qlInterestRateIndexValueDate(IndexON,D876)</f>
        <v>45797</v>
      </c>
      <c r="F876" s="156">
        <f>IFERROR(_xll.qlIndexFixing(IndexON,D876,TRUE,_xll.ohTrigger(RecalcTrigger,TriggerON)),NA())</f>
        <v>1.17506333377837E-2</v>
      </c>
      <c r="H876" s="42">
        <f>_xll.qlCalendarAdvance(Calendar,$H875,B876,"f",FALSE)</f>
        <v>45797</v>
      </c>
      <c r="I876" s="140">
        <f>_xll.qlInterestRateIndexValueDate(Index1M,$H876)</f>
        <v>45797</v>
      </c>
      <c r="J876" s="145">
        <f>IFERROR(_xll.qlIndexFixing(Index1M,$H876,TRUE,_xll.ohTrigger(RecalcTrigger,Trigger1M)),NA())</f>
        <v>1.3139612007776613E-2</v>
      </c>
      <c r="K876" s="44">
        <f>IFERROR(_xll.qlIndexFixing(Index3M,H876,TRUE,_xll.ohTrigger(RecalcTrigger,Trigger3M)),NA())</f>
        <v>1.3801275056895376E-2</v>
      </c>
      <c r="L876" s="44">
        <f>IFERROR(_xll.qlIndexFixing(Index6M,$H876,TRUE,_xll.ohTrigger(RecalcTrigger,Trigger6M)),NA())</f>
        <v>1.4522088627922151E-2</v>
      </c>
      <c r="M876" s="146">
        <f>IFERROR(_xll.qlIndexFixing(Index1Y,$H876,TRUE,_xll.ohTrigger(RecalcTrigger,Trigger1Y)),NA())</f>
        <v>1.5661469317342469E-2</v>
      </c>
      <c r="N876" s="145">
        <f>IFERROR(_xll.qlIndexFixing(ONIndex1M,I876,TRUE,_xll.ohTrigger(RecalcTrigger,Trigger1M)),NA())</f>
        <v>1.3096035255275584E-2</v>
      </c>
      <c r="O876" s="44">
        <f>IFERROR(_xll.qlIndexFixing(ONIndex3M,I876,TRUE,_xll.ohTrigger(RecalcTrigger,Trigger3M)),NA())</f>
        <v>1.3692131235777394E-2</v>
      </c>
      <c r="P876" s="44">
        <f>IFERROR(_xll.qlIndexFixing(ONIndex6M,I876,TRUE,_xll.ohTrigger(RecalcTrigger,Trigger6M)),NA())</f>
        <v>1.4317813214980157E-2</v>
      </c>
      <c r="Q876" s="146">
        <f>IFERROR(_xll.qlIndexFixing(ONIndex1Y,I876,TRUE,_xll.ohTrigger(RecalcTrigger,Trigger1Y)),NA())</f>
        <v>1.5263003354604177E-2</v>
      </c>
    </row>
    <row r="877" spans="2:17" x14ac:dyDescent="0.2">
      <c r="B877" s="39" t="s">
        <v>42</v>
      </c>
      <c r="D877" s="42">
        <f>_xll.qlCalendarAdvance(Calendar,$D876,B877,"f",FALSE)</f>
        <v>45804</v>
      </c>
      <c r="E877" s="140">
        <f>_xll.qlInterestRateIndexValueDate(IndexON,D877)</f>
        <v>45804</v>
      </c>
      <c r="F877" s="156">
        <f>IFERROR(_xll.qlIndexFixing(IndexON,D877,TRUE,_xll.ohTrigger(RecalcTrigger,TriggerON)),NA())</f>
        <v>1.1774599375924399E-2</v>
      </c>
      <c r="H877" s="42">
        <f>_xll.qlCalendarAdvance(Calendar,$H876,B877,"f",FALSE)</f>
        <v>45804</v>
      </c>
      <c r="I877" s="140">
        <f>_xll.qlInterestRateIndexValueDate(Index1M,$H877)</f>
        <v>45804</v>
      </c>
      <c r="J877" s="145">
        <f>IFERROR(_xll.qlIndexFixing(Index1M,$H877,TRUE,_xll.ohTrigger(RecalcTrigger,Trigger1M)),NA())</f>
        <v>1.3156559156612778E-2</v>
      </c>
      <c r="K877" s="44">
        <f>IFERROR(_xll.qlIndexFixing(Index3M,H877,TRUE,_xll.ohTrigger(RecalcTrigger,Trigger3M)),NA())</f>
        <v>1.3814515313205367E-2</v>
      </c>
      <c r="L877" s="44">
        <f>IFERROR(_xll.qlIndexFixing(Index6M,$H877,TRUE,_xll.ohTrigger(RecalcTrigger,Trigger6M)),NA())</f>
        <v>1.4533597471948385E-2</v>
      </c>
      <c r="M877" s="146">
        <f>IFERROR(_xll.qlIndexFixing(Index1Y,$H877,TRUE,_xll.ohTrigger(RecalcTrigger,Trigger1Y)),NA())</f>
        <v>1.5669909091793111E-2</v>
      </c>
      <c r="N877" s="145">
        <f>IFERROR(_xll.qlIndexFixing(ONIndex1M,I877,TRUE,_xll.ohTrigger(RecalcTrigger,Trigger1M)),NA())</f>
        <v>1.3113141051066535E-2</v>
      </c>
      <c r="O877" s="44">
        <f>IFERROR(_xll.qlIndexFixing(ONIndex3M,I877,TRUE,_xll.ohTrigger(RecalcTrigger,Trigger3M)),NA())</f>
        <v>1.3705251510848226E-2</v>
      </c>
      <c r="P877" s="44">
        <f>IFERROR(_xll.qlIndexFixing(ONIndex6M,I877,TRUE,_xll.ohTrigger(RecalcTrigger,Trigger6M)),NA())</f>
        <v>1.4330301862588435E-2</v>
      </c>
      <c r="Q877" s="146">
        <f>IFERROR(_xll.qlIndexFixing(ONIndex1Y,I877,TRUE,_xll.ohTrigger(RecalcTrigger,Trigger1Y)),NA())</f>
        <v>1.5277389642848194E-2</v>
      </c>
    </row>
    <row r="878" spans="2:17" x14ac:dyDescent="0.2">
      <c r="B878" s="39" t="s">
        <v>42</v>
      </c>
      <c r="D878" s="42">
        <f>_xll.qlCalendarAdvance(Calendar,$D877,B878,"f",FALSE)</f>
        <v>45811</v>
      </c>
      <c r="E878" s="140">
        <f>_xll.qlInterestRateIndexValueDate(IndexON,D878)</f>
        <v>45811</v>
      </c>
      <c r="F878" s="156">
        <f>IFERROR(_xll.qlIndexFixing(IndexON,D878,TRUE,_xll.ohTrigger(RecalcTrigger,TriggerON)),NA())</f>
        <v>1.1798900662005618E-2</v>
      </c>
      <c r="H878" s="42">
        <f>_xll.qlCalendarAdvance(Calendar,$H877,B878,"f",FALSE)</f>
        <v>45811</v>
      </c>
      <c r="I878" s="140">
        <f>_xll.qlInterestRateIndexValueDate(Index1M,$H878)</f>
        <v>45811</v>
      </c>
      <c r="J878" s="145">
        <f>IFERROR(_xll.qlIndexFixing(Index1M,$H878,TRUE,_xll.ohTrigger(RecalcTrigger,Trigger1M)),NA())</f>
        <v>1.317198849746452E-2</v>
      </c>
      <c r="K878" s="44">
        <f>IFERROR(_xll.qlIndexFixing(Index3M,H878,TRUE,_xll.ohTrigger(RecalcTrigger,Trigger3M)),NA())</f>
        <v>1.3827776196005247E-2</v>
      </c>
      <c r="L878" s="44">
        <f>IFERROR(_xll.qlIndexFixing(Index6M,$H878,TRUE,_xll.ohTrigger(RecalcTrigger,Trigger6M)),NA())</f>
        <v>1.4543960892584267E-2</v>
      </c>
      <c r="M878" s="146">
        <f>IFERROR(_xll.qlIndexFixing(Index1Y,$H878,TRUE,_xll.ohTrigger(RecalcTrigger,Trigger1Y)),NA())</f>
        <v>1.5678095505448963E-2</v>
      </c>
      <c r="N878" s="145">
        <f>IFERROR(_xll.qlIndexFixing(ONIndex1M,I878,TRUE,_xll.ohTrigger(RecalcTrigger,Trigger1M)),NA())</f>
        <v>1.3130164274313127E-2</v>
      </c>
      <c r="O878" s="44">
        <f>IFERROR(_xll.qlIndexFixing(ONIndex3M,I878,TRUE,_xll.ohTrigger(RecalcTrigger,Trigger3M)),NA())</f>
        <v>1.3718374671815026E-2</v>
      </c>
      <c r="P878" s="44">
        <f>IFERROR(_xll.qlIndexFixing(ONIndex6M,I878,TRUE,_xll.ohTrigger(RecalcTrigger,Trigger6M)),NA())</f>
        <v>1.4342605557802202E-2</v>
      </c>
      <c r="Q878" s="146">
        <f>IFERROR(_xll.qlIndexFixing(ONIndex1Y,I878,TRUE,_xll.ohTrigger(RecalcTrigger,Trigger1Y)),NA())</f>
        <v>1.5291649084909764E-2</v>
      </c>
    </row>
    <row r="879" spans="2:17" x14ac:dyDescent="0.2">
      <c r="B879" s="39" t="s">
        <v>42</v>
      </c>
      <c r="D879" s="42">
        <f>_xll.qlCalendarAdvance(Calendar,$D878,B879,"f",FALSE)</f>
        <v>45818</v>
      </c>
      <c r="E879" s="140">
        <f>_xll.qlInterestRateIndexValueDate(IndexON,D879)</f>
        <v>45818</v>
      </c>
      <c r="F879" s="156">
        <f>IFERROR(_xll.qlIndexFixing(IndexON,D879,TRUE,_xll.ohTrigger(RecalcTrigger,TriggerON)),NA())</f>
        <v>1.1823537196108402E-2</v>
      </c>
      <c r="H879" s="42">
        <f>_xll.qlCalendarAdvance(Calendar,$H878,B879,"f",FALSE)</f>
        <v>45818</v>
      </c>
      <c r="I879" s="140">
        <f>_xll.qlInterestRateIndexValueDate(Index1M,$H879)</f>
        <v>45818</v>
      </c>
      <c r="J879" s="145">
        <f>IFERROR(_xll.qlIndexFixing(Index1M,$H879,TRUE,_xll.ohTrigger(RecalcTrigger,Trigger1M)),NA())</f>
        <v>1.3188775831561195E-2</v>
      </c>
      <c r="K879" s="44">
        <f>IFERROR(_xll.qlIndexFixing(Index3M,H879,TRUE,_xll.ohTrigger(RecalcTrigger,Trigger3M)),NA())</f>
        <v>1.3841060133144711E-2</v>
      </c>
      <c r="L879" s="44">
        <f>IFERROR(_xll.qlIndexFixing(Index6M,$H879,TRUE,_xll.ohTrigger(RecalcTrigger,Trigger6M)),NA())</f>
        <v>1.4555385123277391E-2</v>
      </c>
      <c r="M879" s="146">
        <f>IFERROR(_xll.qlIndexFixing(Index1Y,$H879,TRUE,_xll.ohTrigger(RecalcTrigger,Trigger1Y)),NA())</f>
        <v>1.568602586016743E-2</v>
      </c>
      <c r="N879" s="145">
        <f>IFERROR(_xll.qlIndexFixing(ONIndex1M,I879,TRUE,_xll.ohTrigger(RecalcTrigger,Trigger1M)),NA())</f>
        <v>1.3147104925096409E-2</v>
      </c>
      <c r="O879" s="44">
        <f>IFERROR(_xll.qlIndexFixing(ONIndex3M,I879,TRUE,_xll.ohTrigger(RecalcTrigger,Trigger3M)),NA())</f>
        <v>1.3731500718758838E-2</v>
      </c>
      <c r="P879" s="44">
        <f>IFERROR(_xll.qlIndexFixing(ONIndex6M,I879,TRUE,_xll.ohTrigger(RecalcTrigger,Trigger6M)),NA())</f>
        <v>1.4354724300459365E-2</v>
      </c>
      <c r="Q879" s="146">
        <f>IFERROR(_xll.qlIndexFixing(ONIndex1Y,I879,TRUE,_xll.ohTrigger(RecalcTrigger,Trigger1Y)),NA())</f>
        <v>1.5305781680869934E-2</v>
      </c>
    </row>
    <row r="880" spans="2:17" x14ac:dyDescent="0.2">
      <c r="B880" s="39" t="s">
        <v>42</v>
      </c>
      <c r="D880" s="42">
        <f>_xll.qlCalendarAdvance(Calendar,$D879,B880,"f",FALSE)</f>
        <v>45825</v>
      </c>
      <c r="E880" s="140">
        <f>_xll.qlInterestRateIndexValueDate(IndexON,D880)</f>
        <v>45825</v>
      </c>
      <c r="F880" s="156">
        <f>IFERROR(_xll.qlIndexFixing(IndexON,D880,TRUE,_xll.ohTrigger(RecalcTrigger,TriggerON)),NA())</f>
        <v>1.1848508978313799E-2</v>
      </c>
      <c r="H880" s="42">
        <f>_xll.qlCalendarAdvance(Calendar,$H879,B880,"f",FALSE)</f>
        <v>45825</v>
      </c>
      <c r="I880" s="140">
        <f>_xll.qlInterestRateIndexValueDate(Index1M,$H880)</f>
        <v>45825</v>
      </c>
      <c r="J880" s="145">
        <f>IFERROR(_xll.qlIndexFixing(Index1M,$H880,TRUE,_xll.ohTrigger(RecalcTrigger,Trigger1M)),NA())</f>
        <v>1.3205486321664555E-2</v>
      </c>
      <c r="K880" s="44">
        <f>IFERROR(_xll.qlIndexFixing(Index3M,H880,TRUE,_xll.ohTrigger(RecalcTrigger,Trigger3M)),NA())</f>
        <v>1.3854369552500766E-2</v>
      </c>
      <c r="L880" s="44">
        <f>IFERROR(_xll.qlIndexFixing(Index6M,$H880,TRUE,_xll.ohTrigger(RecalcTrigger,Trigger6M)),NA())</f>
        <v>1.4566777052974414E-2</v>
      </c>
      <c r="M880" s="146">
        <f>IFERROR(_xll.qlIndexFixing(Index1Y,$H880,TRUE,_xll.ohTrigger(RecalcTrigger,Trigger1Y)),NA())</f>
        <v>1.5693697457914269E-2</v>
      </c>
      <c r="N880" s="145">
        <f>IFERROR(_xll.qlIndexFixing(ONIndex1M,I880,TRUE,_xll.ohTrigger(RecalcTrigger,Trigger1M)),NA())</f>
        <v>1.3163963003497425E-2</v>
      </c>
      <c r="O880" s="44">
        <f>IFERROR(_xll.qlIndexFixing(ONIndex3M,I880,TRUE,_xll.ohTrigger(RecalcTrigger,Trigger3M)),NA())</f>
        <v>1.374462965151757E-2</v>
      </c>
      <c r="P880" s="44">
        <f>IFERROR(_xll.qlIndexFixing(ONIndex6M,I880,TRUE,_xll.ohTrigger(RecalcTrigger,Trigger6M)),NA())</f>
        <v>1.4366658090640971E-2</v>
      </c>
      <c r="Q880" s="146">
        <f>IFERROR(_xll.qlIndexFixing(ONIndex1Y,I880,TRUE,_xll.ohTrigger(RecalcTrigger,Trigger1Y)),NA())</f>
        <v>1.5319787430647658E-2</v>
      </c>
    </row>
    <row r="881" spans="2:17" x14ac:dyDescent="0.2">
      <c r="B881" s="39" t="s">
        <v>42</v>
      </c>
      <c r="D881" s="42">
        <f>_xll.qlCalendarAdvance(Calendar,$D880,B881,"f",FALSE)</f>
        <v>45832</v>
      </c>
      <c r="E881" s="140">
        <f>_xll.qlInterestRateIndexValueDate(IndexON,D881)</f>
        <v>45832</v>
      </c>
      <c r="F881" s="156">
        <f>IFERROR(_xll.qlIndexFixing(IndexON,D881,TRUE,_xll.ohTrigger(RecalcTrigger,TriggerON)),NA())</f>
        <v>1.18738160087839E-2</v>
      </c>
      <c r="H881" s="42">
        <f>_xll.qlCalendarAdvance(Calendar,$H880,B881,"f",FALSE)</f>
        <v>45832</v>
      </c>
      <c r="I881" s="140">
        <f>_xll.qlInterestRateIndexValueDate(Index1M,$H881)</f>
        <v>45832</v>
      </c>
      <c r="J881" s="145">
        <f>IFERROR(_xll.qlIndexFixing(Index1M,$H881,TRUE,_xll.ohTrigger(RecalcTrigger,Trigger1M)),NA())</f>
        <v>1.3222132177618326E-2</v>
      </c>
      <c r="K881" s="44">
        <f>IFERROR(_xll.qlIndexFixing(Index3M,H881,TRUE,_xll.ohTrigger(RecalcTrigger,Trigger3M)),NA())</f>
        <v>1.3867706881987416E-2</v>
      </c>
      <c r="L881" s="44">
        <f>IFERROR(_xll.qlIndexFixing(Index6M,$H881,TRUE,_xll.ohTrigger(RecalcTrigger,Trigger6M)),NA())</f>
        <v>1.4578143588298113E-2</v>
      </c>
      <c r="M881" s="146">
        <f>IFERROR(_xll.qlIndexFixing(Index1Y,$H881,TRUE,_xll.ohTrigger(RecalcTrigger,Trigger1Y)),NA())</f>
        <v>1.5701107600770481E-2</v>
      </c>
      <c r="N881" s="145">
        <f>IFERROR(_xll.qlIndexFixing(ONIndex1M,I881,TRUE,_xll.ohTrigger(RecalcTrigger,Trigger1M)),NA())</f>
        <v>1.3180738509354084E-2</v>
      </c>
      <c r="O881" s="44">
        <f>IFERROR(_xll.qlIndexFixing(ONIndex3M,I881,TRUE,_xll.ohTrigger(RecalcTrigger,Trigger3M)),NA())</f>
        <v>1.3757761470334362E-2</v>
      </c>
      <c r="P881" s="44">
        <f>IFERROR(_xll.qlIndexFixing(ONIndex6M,I881,TRUE,_xll.ohTrigger(RecalcTrigger,Trigger6M)),NA())</f>
        <v>1.4378406928265974E-2</v>
      </c>
      <c r="Q881" s="146">
        <f>IFERROR(_xll.qlIndexFixing(ONIndex1Y,I881,TRUE,_xll.ohTrigger(RecalcTrigger,Trigger1Y)),NA())</f>
        <v>1.5333666334161888E-2</v>
      </c>
    </row>
    <row r="882" spans="2:17" x14ac:dyDescent="0.2">
      <c r="B882" s="39" t="s">
        <v>42</v>
      </c>
      <c r="D882" s="42">
        <f>_xll.qlCalendarAdvance(Calendar,$D881,B882,"f",FALSE)</f>
        <v>45839</v>
      </c>
      <c r="E882" s="140">
        <f>_xll.qlInterestRateIndexValueDate(IndexON,D882)</f>
        <v>45839</v>
      </c>
      <c r="F882" s="156">
        <f>IFERROR(_xll.qlIndexFixing(IndexON,D882,TRUE,_xll.ohTrigger(RecalcTrigger,TriggerON)),NA())</f>
        <v>1.1899458287356612E-2</v>
      </c>
      <c r="H882" s="42">
        <f>_xll.qlCalendarAdvance(Calendar,$H881,B882,"f",FALSE)</f>
        <v>45839</v>
      </c>
      <c r="I882" s="140">
        <f>_xll.qlInterestRateIndexValueDate(Index1M,$H882)</f>
        <v>45839</v>
      </c>
      <c r="J882" s="145">
        <f>IFERROR(_xll.qlIndexFixing(Index1M,$H882,TRUE,_xll.ohTrigger(RecalcTrigger,Trigger1M)),NA())</f>
        <v>1.3240147915111296E-2</v>
      </c>
      <c r="K882" s="44">
        <f>IFERROR(_xll.qlIndexFixing(Index3M,H882,TRUE,_xll.ohTrigger(RecalcTrigger,Trigger3M)),NA())</f>
        <v>1.3881074549551261E-2</v>
      </c>
      <c r="L882" s="44">
        <f>IFERROR(_xll.qlIndexFixing(Index6M,$H882,TRUE,_xll.ohTrigger(RecalcTrigger,Trigger6M)),NA())</f>
        <v>1.4591689686277706E-2</v>
      </c>
      <c r="M882" s="146">
        <f>IFERROR(_xll.qlIndexFixing(Index1Y,$H882,TRUE,_xll.ohTrigger(RecalcTrigger,Trigger1Y)),NA())</f>
        <v>1.5708253590938526E-2</v>
      </c>
      <c r="N882" s="145">
        <f>IFERROR(_xll.qlIndexFixing(ONIndex1M,I882,TRUE,_xll.ohTrigger(RecalcTrigger,Trigger1M)),NA())</f>
        <v>1.3197431442666385E-2</v>
      </c>
      <c r="O882" s="44">
        <f>IFERROR(_xll.qlIndexFixing(ONIndex3M,I882,TRUE,_xll.ohTrigger(RecalcTrigger,Trigger3M)),NA())</f>
        <v>1.3770896175128167E-2</v>
      </c>
      <c r="P882" s="44">
        <f>IFERROR(_xll.qlIndexFixing(ONIndex6M,I882,TRUE,_xll.ohTrigger(RecalcTrigger,Trigger6M)),NA())</f>
        <v>1.438997081341542E-2</v>
      </c>
      <c r="Q882" s="146">
        <f>IFERROR(_xll.qlIndexFixing(ONIndex1Y,I882,TRUE,_xll.ohTrigger(RecalcTrigger,Trigger1Y)),NA())</f>
        <v>1.5347418391574719E-2</v>
      </c>
    </row>
    <row r="883" spans="2:17" x14ac:dyDescent="0.2">
      <c r="B883" s="39" t="s">
        <v>42</v>
      </c>
      <c r="D883" s="42">
        <f>_xll.qlCalendarAdvance(Calendar,$D882,B883,"f",FALSE)</f>
        <v>45846</v>
      </c>
      <c r="E883" s="140">
        <f>_xll.qlInterestRateIndexValueDate(IndexON,D883)</f>
        <v>45846</v>
      </c>
      <c r="F883" s="156">
        <f>IFERROR(_xll.qlIndexFixing(IndexON,D883,TRUE,_xll.ohTrigger(RecalcTrigger,TriggerON)),NA())</f>
        <v>1.1925424987464517E-2</v>
      </c>
      <c r="H883" s="42">
        <f>_xll.qlCalendarAdvance(Calendar,$H882,B883,"f",FALSE)</f>
        <v>45846</v>
      </c>
      <c r="I883" s="140">
        <f>_xll.qlInterestRateIndexValueDate(Index1M,$H883)</f>
        <v>45846</v>
      </c>
      <c r="J883" s="145">
        <f>IFERROR(_xll.qlIndexFixing(Index1M,$H883,TRUE,_xll.ohTrigger(RecalcTrigger,Trigger1M)),NA())</f>
        <v>1.3256700815057011E-2</v>
      </c>
      <c r="K883" s="44">
        <f>IFERROR(_xll.qlIndexFixing(Index3M,H883,TRUE,_xll.ohTrigger(RecalcTrigger,Trigger3M)),NA())</f>
        <v>1.3894474981989278E-2</v>
      </c>
      <c r="L883" s="44">
        <f>IFERROR(_xll.qlIndexFixing(Index6M,$H883,TRUE,_xll.ohTrigger(RecalcTrigger,Trigger6M)),NA())</f>
        <v>1.4601927151567872E-2</v>
      </c>
      <c r="M883" s="146">
        <f>IFERROR(_xll.qlIndexFixing(Index1Y,$H883,TRUE,_xll.ohTrigger(RecalcTrigger,Trigger1Y)),NA())</f>
        <v>1.5715132751300542E-2</v>
      </c>
      <c r="N883" s="145">
        <f>IFERROR(_xll.qlIndexFixing(ONIndex1M,I883,TRUE,_xll.ohTrigger(RecalcTrigger,Trigger1M)),NA())</f>
        <v>1.3214043088098926E-2</v>
      </c>
      <c r="O883" s="44">
        <f>IFERROR(_xll.qlIndexFixing(ONIndex3M,I883,TRUE,_xll.ohTrigger(RecalcTrigger,Trigger3M)),NA())</f>
        <v>1.3784034522790201E-2</v>
      </c>
      <c r="P883" s="44">
        <f>IFERROR(_xll.qlIndexFixing(ONIndex6M,I883,TRUE,_xll.ohTrigger(RecalcTrigger,Trigger6M)),NA())</f>
        <v>1.4401354014229595E-2</v>
      </c>
      <c r="Q883" s="146">
        <f>IFERROR(_xll.qlIndexFixing(ONIndex1Y,I883,TRUE,_xll.ohTrigger(RecalcTrigger,Trigger1Y)),NA())</f>
        <v>1.5361040312082963E-2</v>
      </c>
    </row>
    <row r="884" spans="2:17" x14ac:dyDescent="0.2">
      <c r="B884" s="39" t="s">
        <v>42</v>
      </c>
      <c r="D884" s="42">
        <f>_xll.qlCalendarAdvance(Calendar,$D883,B884,"f",FALSE)</f>
        <v>45853</v>
      </c>
      <c r="E884" s="140">
        <f>_xll.qlInterestRateIndexValueDate(IndexON,D884)</f>
        <v>45853</v>
      </c>
      <c r="F884" s="156">
        <f>IFERROR(_xll.qlIndexFixing(IndexON,D884,TRUE,_xll.ohTrigger(RecalcTrigger,TriggerON)),NA())</f>
        <v>1.195141295679103E-2</v>
      </c>
      <c r="H884" s="42">
        <f>_xll.qlCalendarAdvance(Calendar,$H883,B884,"f",FALSE)</f>
        <v>45853</v>
      </c>
      <c r="I884" s="140">
        <f>_xll.qlInterestRateIndexValueDate(Index1M,$H884)</f>
        <v>45853</v>
      </c>
      <c r="J884" s="145">
        <f>IFERROR(_xll.qlIndexFixing(Index1M,$H884,TRUE,_xll.ohTrigger(RecalcTrigger,Trigger1M)),NA())</f>
        <v>1.3273223805861038E-2</v>
      </c>
      <c r="K884" s="44">
        <f>IFERROR(_xll.qlIndexFixing(Index3M,H884,TRUE,_xll.ohTrigger(RecalcTrigger,Trigger3M)),NA())</f>
        <v>1.3907910006883647E-2</v>
      </c>
      <c r="L884" s="44">
        <f>IFERROR(_xll.qlIndexFixing(Index6M,$H884,TRUE,_xll.ohTrigger(RecalcTrigger,Trigger6M)),NA())</f>
        <v>1.4613257277448655E-2</v>
      </c>
      <c r="M884" s="146">
        <f>IFERROR(_xll.qlIndexFixing(Index1Y,$H884,TRUE,_xll.ohTrigger(RecalcTrigger,Trigger1Y)),NA())</f>
        <v>1.5721744745882615E-2</v>
      </c>
      <c r="N884" s="145">
        <f>IFERROR(_xll.qlIndexFixing(ONIndex1M,I884,TRUE,_xll.ohTrigger(RecalcTrigger,Trigger1M)),NA())</f>
        <v>1.3230609413666938E-2</v>
      </c>
      <c r="O884" s="44">
        <f>IFERROR(_xll.qlIndexFixing(ONIndex3M,I884,TRUE,_xll.ohTrigger(RecalcTrigger,Trigger3M)),NA())</f>
        <v>1.3797197711218345E-2</v>
      </c>
      <c r="P884" s="44">
        <f>IFERROR(_xll.qlIndexFixing(ONIndex6M,I884,TRUE,_xll.ohTrigger(RecalcTrigger,Trigger6M)),NA())</f>
        <v>1.4412676044228689E-2</v>
      </c>
      <c r="Q884" s="146">
        <f>IFERROR(_xll.qlIndexFixing(ONIndex1Y,I884,TRUE,_xll.ohTrigger(RecalcTrigger,Trigger1Y)),NA())</f>
        <v>1.537443995749288E-2</v>
      </c>
    </row>
    <row r="885" spans="2:17" x14ac:dyDescent="0.2">
      <c r="B885" s="39" t="s">
        <v>42</v>
      </c>
      <c r="D885" s="42">
        <f>_xll.qlCalendarAdvance(Calendar,$D884,B885,"f",FALSE)</f>
        <v>45860</v>
      </c>
      <c r="E885" s="140">
        <f>_xll.qlInterestRateIndexValueDate(IndexON,D885)</f>
        <v>45860</v>
      </c>
      <c r="F885" s="156">
        <f>IFERROR(_xll.qlIndexFixing(IndexON,D885,TRUE,_xll.ohTrigger(RecalcTrigger,TriggerON)),NA())</f>
        <v>1.1977281446231558E-2</v>
      </c>
      <c r="H885" s="42">
        <f>_xll.qlCalendarAdvance(Calendar,$H884,B885,"f",FALSE)</f>
        <v>45860</v>
      </c>
      <c r="I885" s="140">
        <f>_xll.qlInterestRateIndexValueDate(Index1M,$H885)</f>
        <v>45860</v>
      </c>
      <c r="J885" s="145">
        <f>IFERROR(_xll.qlIndexFixing(Index1M,$H885,TRUE,_xll.ohTrigger(RecalcTrigger,Trigger1M)),NA())</f>
        <v>1.3289718167445461E-2</v>
      </c>
      <c r="K885" s="44">
        <f>IFERROR(_xll.qlIndexFixing(Index3M,H885,TRUE,_xll.ohTrigger(RecalcTrigger,Trigger3M)),NA())</f>
        <v>1.3921379879383914E-2</v>
      </c>
      <c r="L885" s="44">
        <f>IFERROR(_xll.qlIndexFixing(Index6M,$H885,TRUE,_xll.ohTrigger(RecalcTrigger,Trigger6M)),NA())</f>
        <v>1.4624581743020629E-2</v>
      </c>
      <c r="M885" s="146">
        <f>IFERROR(_xll.qlIndexFixing(Index1Y,$H885,TRUE,_xll.ohTrigger(RecalcTrigger,Trigger1Y)),NA())</f>
        <v>1.5728093936352883E-2</v>
      </c>
      <c r="N885" s="145">
        <f>IFERROR(_xll.qlIndexFixing(ONIndex1M,I885,TRUE,_xll.ohTrigger(RecalcTrigger,Trigger1M)),NA())</f>
        <v>1.3247147118875535E-2</v>
      </c>
      <c r="O885" s="44">
        <f>IFERROR(_xll.qlIndexFixing(ONIndex3M,I885,TRUE,_xll.ohTrigger(RecalcTrigger,Trigger3M)),NA())</f>
        <v>1.3810395581943524E-2</v>
      </c>
      <c r="P885" s="44">
        <f>IFERROR(_xll.qlIndexFixing(ONIndex6M,I885,TRUE,_xll.ohTrigger(RecalcTrigger,Trigger6M)),NA())</f>
        <v>1.4423992391667806E-2</v>
      </c>
      <c r="Q885" s="146">
        <f>IFERROR(_xll.qlIndexFixing(ONIndex1Y,I885,TRUE,_xll.ohTrigger(RecalcTrigger,Trigger1Y)),NA())</f>
        <v>1.5387574549227123E-2</v>
      </c>
    </row>
    <row r="886" spans="2:17" x14ac:dyDescent="0.2">
      <c r="B886" s="39" t="s">
        <v>42</v>
      </c>
      <c r="D886" s="42">
        <f>_xll.qlCalendarAdvance(Calendar,$D885,B886,"f",FALSE)</f>
        <v>45867</v>
      </c>
      <c r="E886" s="140">
        <f>_xll.qlInterestRateIndexValueDate(IndexON,D886)</f>
        <v>45867</v>
      </c>
      <c r="F886" s="156">
        <f>IFERROR(_xll.qlIndexFixing(IndexON,D886,TRUE,_xll.ohTrigger(RecalcTrigger,TriggerON)),NA())</f>
        <v>1.2003030455786101E-2</v>
      </c>
      <c r="H886" s="42">
        <f>_xll.qlCalendarAdvance(Calendar,$H885,B886,"f",FALSE)</f>
        <v>45867</v>
      </c>
      <c r="I886" s="140">
        <f>_xll.qlInterestRateIndexValueDate(Index1M,$H886)</f>
        <v>45867</v>
      </c>
      <c r="J886" s="145">
        <f>IFERROR(_xll.qlIndexFixing(Index1M,$H886,TRUE,_xll.ohTrigger(RecalcTrigger,Trigger1M)),NA())</f>
        <v>1.3306183899697861E-2</v>
      </c>
      <c r="K886" s="44">
        <f>IFERROR(_xll.qlIndexFixing(Index3M,H886,TRUE,_xll.ohTrigger(RecalcTrigger,Trigger3M)),NA())</f>
        <v>1.3934884599843338E-2</v>
      </c>
      <c r="L886" s="44">
        <f>IFERROR(_xll.qlIndexFixing(Index6M,$H886,TRUE,_xll.ohTrigger(RecalcTrigger,Trigger6M)),NA())</f>
        <v>1.4635900548187329E-2</v>
      </c>
      <c r="M886" s="146">
        <f>IFERROR(_xll.qlIndexFixing(Index1Y,$H886,TRUE,_xll.ohTrigger(RecalcTrigger,Trigger1Y)),NA())</f>
        <v>1.5734185267917811E-2</v>
      </c>
      <c r="N886" s="145">
        <f>IFERROR(_xll.qlIndexFixing(ONIndex1M,I886,TRUE,_xll.ohTrigger(RecalcTrigger,Trigger1M)),NA())</f>
        <v>1.3263656203724716E-2</v>
      </c>
      <c r="O886" s="44">
        <f>IFERROR(_xll.qlIndexFixing(ONIndex3M,I886,TRUE,_xll.ohTrigger(RecalcTrigger,Trigger3M)),NA())</f>
        <v>1.3823628135046784E-2</v>
      </c>
      <c r="P886" s="44">
        <f>IFERROR(_xll.qlIndexFixing(ONIndex6M,I886,TRUE,_xll.ohTrigger(RecalcTrigger,Trigger6M)),NA())</f>
        <v>1.4435303056546944E-2</v>
      </c>
      <c r="Q886" s="146">
        <f>IFERROR(_xll.qlIndexFixing(ONIndex1Y,I886,TRUE,_xll.ohTrigger(RecalcTrigger,Trigger1Y)),NA())</f>
        <v>1.5400444087366738E-2</v>
      </c>
    </row>
    <row r="887" spans="2:17" x14ac:dyDescent="0.2">
      <c r="B887" s="39" t="s">
        <v>42</v>
      </c>
      <c r="D887" s="42">
        <f>_xll.qlCalendarAdvance(Calendar,$D886,B887,"f",FALSE)</f>
        <v>45874</v>
      </c>
      <c r="E887" s="140">
        <f>_xll.qlInterestRateIndexValueDate(IndexON,D887)</f>
        <v>45874</v>
      </c>
      <c r="F887" s="156">
        <f>IFERROR(_xll.qlIndexFixing(IndexON,D887,TRUE,_xll.ohTrigger(RecalcTrigger,TriggerON)),NA())</f>
        <v>1.2028659985373613E-2</v>
      </c>
      <c r="H887" s="42">
        <f>_xll.qlCalendarAdvance(Calendar,$H886,B887,"f",FALSE)</f>
        <v>45874</v>
      </c>
      <c r="I887" s="140">
        <f>_xll.qlInterestRateIndexValueDate(Index1M,$H887)</f>
        <v>45874</v>
      </c>
      <c r="J887" s="145">
        <f>IFERROR(_xll.qlIndexFixing(Index1M,$H887,TRUE,_xll.ohTrigger(RecalcTrigger,Trigger1M)),NA())</f>
        <v>1.3322621002490133E-2</v>
      </c>
      <c r="K887" s="44">
        <f>IFERROR(_xll.qlIndexFixing(Index3M,H887,TRUE,_xll.ohTrigger(RecalcTrigger,Trigger3M)),NA())</f>
        <v>1.3948424168617817E-2</v>
      </c>
      <c r="L887" s="44">
        <f>IFERROR(_xll.qlIndexFixing(Index6M,$H887,TRUE,_xll.ohTrigger(RecalcTrigger,Trigger6M)),NA())</f>
        <v>1.4647213692851414E-2</v>
      </c>
      <c r="M887" s="146">
        <f>IFERROR(_xll.qlIndexFixing(Index1Y,$H887,TRUE,_xll.ohTrigger(RecalcTrigger,Trigger1Y)),NA())</f>
        <v>1.5740023686099835E-2</v>
      </c>
      <c r="N887" s="145">
        <f>IFERROR(_xll.qlIndexFixing(ONIndex1M,I887,TRUE,_xll.ohTrigger(RecalcTrigger,Trigger1M)),NA())</f>
        <v>1.3280136668133435E-2</v>
      </c>
      <c r="O887" s="44">
        <f>IFERROR(_xll.qlIndexFixing(ONIndex3M,I887,TRUE,_xll.ohTrigger(RecalcTrigger,Trigger3M)),NA())</f>
        <v>1.3836895370447078E-2</v>
      </c>
      <c r="P887" s="44">
        <f>IFERROR(_xll.qlIndexFixing(ONIndex6M,I887,TRUE,_xll.ohTrigger(RecalcTrigger,Trigger6M)),NA())</f>
        <v>1.4446608038947151E-2</v>
      </c>
      <c r="Q887" s="146">
        <f>IFERROR(_xll.qlIndexFixing(ONIndex1Y,I887,TRUE,_xll.ohTrigger(RecalcTrigger,Trigger1Y)),NA())</f>
        <v>1.5413048571830679E-2</v>
      </c>
    </row>
    <row r="888" spans="2:17" x14ac:dyDescent="0.2">
      <c r="B888" s="39" t="s">
        <v>42</v>
      </c>
      <c r="D888" s="42">
        <f>_xll.qlCalendarAdvance(Calendar,$D887,B888,"f",FALSE)</f>
        <v>45881</v>
      </c>
      <c r="E888" s="140">
        <f>_xll.qlInterestRateIndexValueDate(IndexON,D888)</f>
        <v>45881</v>
      </c>
      <c r="F888" s="156">
        <f>IFERROR(_xll.qlIndexFixing(IndexON,D888,TRUE,_xll.ohTrigger(RecalcTrigger,TriggerON)),NA())</f>
        <v>1.2054170034994094E-2</v>
      </c>
      <c r="H888" s="42">
        <f>_xll.qlCalendarAdvance(Calendar,$H887,B888,"f",FALSE)</f>
        <v>45881</v>
      </c>
      <c r="I888" s="140">
        <f>_xll.qlInterestRateIndexValueDate(Index1M,$H888)</f>
        <v>45881</v>
      </c>
      <c r="J888" s="145">
        <f>IFERROR(_xll.qlIndexFixing(Index1M,$H888,TRUE,_xll.ohTrigger(RecalcTrigger,Trigger1M)),NA())</f>
        <v>1.3339029475707241E-2</v>
      </c>
      <c r="K888" s="44">
        <f>IFERROR(_xll.qlIndexFixing(Index3M,H888,TRUE,_xll.ohTrigger(RecalcTrigger,Trigger3M)),NA())</f>
        <v>1.3961998586061487E-2</v>
      </c>
      <c r="L888" s="44">
        <f>IFERROR(_xll.qlIndexFixing(Index6M,$H888,TRUE,_xll.ohTrigger(RecalcTrigger,Trigger6M)),NA())</f>
        <v>1.465852117691642E-2</v>
      </c>
      <c r="M888" s="146">
        <f>IFERROR(_xll.qlIndexFixing(Index1Y,$H888,TRUE,_xll.ohTrigger(RecalcTrigger,Trigger1Y)),NA())</f>
        <v>1.5745614136727815E-2</v>
      </c>
      <c r="N888" s="145">
        <f>IFERROR(_xll.qlIndexFixing(ONIndex1M,I888,TRUE,_xll.ohTrigger(RecalcTrigger,Trigger1M)),NA())</f>
        <v>1.3296588512263785E-2</v>
      </c>
      <c r="O888" s="44">
        <f>IFERROR(_xll.qlIndexFixing(ONIndex3M,I888,TRUE,_xll.ohTrigger(RecalcTrigger,Trigger3M)),NA())</f>
        <v>1.3850197288306498E-2</v>
      </c>
      <c r="P888" s="44">
        <f>IFERROR(_xll.qlIndexFixing(ONIndex6M,I888,TRUE,_xll.ohTrigger(RecalcTrigger,Trigger6M)),NA())</f>
        <v>1.4457907338787379E-2</v>
      </c>
      <c r="Q888" s="146">
        <f>IFERROR(_xll.qlIndexFixing(ONIndex1Y,I888,TRUE,_xll.ohTrigger(RecalcTrigger,Trigger1Y)),NA())</f>
        <v>1.5425388002699991E-2</v>
      </c>
    </row>
    <row r="889" spans="2:17" x14ac:dyDescent="0.2">
      <c r="B889" s="39" t="s">
        <v>42</v>
      </c>
      <c r="D889" s="42">
        <f>_xll.qlCalendarAdvance(Calendar,$D888,B889,"f",FALSE)</f>
        <v>45888</v>
      </c>
      <c r="E889" s="140">
        <f>_xll.qlInterestRateIndexValueDate(IndexON,D889)</f>
        <v>45888</v>
      </c>
      <c r="F889" s="156">
        <f>IFERROR(_xll.qlIndexFixing(IndexON,D889,TRUE,_xll.ohTrigger(RecalcTrigger,TriggerON)),NA())</f>
        <v>1.2079560604566497E-2</v>
      </c>
      <c r="H889" s="42">
        <f>_xll.qlCalendarAdvance(Calendar,$H888,B889,"f",FALSE)</f>
        <v>45888</v>
      </c>
      <c r="I889" s="140">
        <f>_xll.qlInterestRateIndexValueDate(Index1M,$H889)</f>
        <v>45888</v>
      </c>
      <c r="J889" s="145">
        <f>IFERROR(_xll.qlIndexFixing(Index1M,$H889,TRUE,_xll.ohTrigger(RecalcTrigger,Trigger1M)),NA())</f>
        <v>1.3355409319228927E-2</v>
      </c>
      <c r="K889" s="44">
        <f>IFERROR(_xll.qlIndexFixing(Index3M,H889,TRUE,_xll.ohTrigger(RecalcTrigger,Trigger3M)),NA())</f>
        <v>1.3975607852530249E-2</v>
      </c>
      <c r="L889" s="44">
        <f>IFERROR(_xll.qlIndexFixing(Index6M,$H889,TRUE,_xll.ohTrigger(RecalcTrigger,Trigger6M)),NA())</f>
        <v>1.4669823000285444E-2</v>
      </c>
      <c r="M889" s="146">
        <f>IFERROR(_xll.qlIndexFixing(Index1Y,$H889,TRUE,_xll.ohTrigger(RecalcTrigger,Trigger1Y)),NA())</f>
        <v>1.575096156592326E-2</v>
      </c>
      <c r="N889" s="145">
        <f>IFERROR(_xll.qlIndexFixing(ONIndex1M,I889,TRUE,_xll.ohTrigger(RecalcTrigger,Trigger1M)),NA())</f>
        <v>1.3313011735953673E-2</v>
      </c>
      <c r="O889" s="44">
        <f>IFERROR(_xll.qlIndexFixing(ONIndex3M,I889,TRUE,_xll.ohTrigger(RecalcTrigger,Trigger3M)),NA())</f>
        <v>1.3863533888462953E-2</v>
      </c>
      <c r="P889" s="44">
        <f>IFERROR(_xll.qlIndexFixing(ONIndex6M,I889,TRUE,_xll.ohTrigger(RecalcTrigger,Trigger6M)),NA())</f>
        <v>1.4469200956148676E-2</v>
      </c>
      <c r="Q889" s="146">
        <f>IFERROR(_xll.qlIndexFixing(ONIndex1Y,I889,TRUE,_xll.ohTrigger(RecalcTrigger,Trigger1Y)),NA())</f>
        <v>1.5437462379812583E-2</v>
      </c>
    </row>
    <row r="890" spans="2:17" x14ac:dyDescent="0.2">
      <c r="B890" s="39" t="s">
        <v>42</v>
      </c>
      <c r="D890" s="42">
        <f>_xll.qlCalendarAdvance(Calendar,$D889,B890,"f",FALSE)</f>
        <v>45895</v>
      </c>
      <c r="E890" s="140">
        <f>_xll.qlInterestRateIndexValueDate(IndexON,D890)</f>
        <v>45895</v>
      </c>
      <c r="F890" s="156">
        <f>IFERROR(_xll.qlIndexFixing(IndexON,D890,TRUE,_xll.ohTrigger(RecalcTrigger,TriggerON)),NA())</f>
        <v>1.2104831694171869E-2</v>
      </c>
      <c r="H890" s="42">
        <f>_xll.qlCalendarAdvance(Calendar,$H889,B890,"f",FALSE)</f>
        <v>45895</v>
      </c>
      <c r="I890" s="140">
        <f>_xll.qlInterestRateIndexValueDate(Index1M,$H890)</f>
        <v>45895</v>
      </c>
      <c r="J890" s="145">
        <f>IFERROR(_xll.qlIndexFixing(Index1M,$H890,TRUE,_xll.ohTrigger(RecalcTrigger,Trigger1M)),NA())</f>
        <v>1.3371760532932309E-2</v>
      </c>
      <c r="K890" s="44">
        <f>IFERROR(_xll.qlIndexFixing(Index3M,H890,TRUE,_xll.ohTrigger(RecalcTrigger,Trigger3M)),NA())</f>
        <v>1.3989251968381763E-2</v>
      </c>
      <c r="L890" s="44">
        <f>IFERROR(_xll.qlIndexFixing(Index6M,$H890,TRUE,_xll.ohTrigger(RecalcTrigger,Trigger6M)),NA())</f>
        <v>1.4681119162861141E-2</v>
      </c>
      <c r="M890" s="146">
        <f>IFERROR(_xll.qlIndexFixing(Index1Y,$H890,TRUE,_xll.ohTrigger(RecalcTrigger,Trigger1Y)),NA())</f>
        <v>1.5756070920088794E-2</v>
      </c>
      <c r="N890" s="145">
        <f>IFERROR(_xll.qlIndexFixing(ONIndex1M,I890,TRUE,_xll.ohTrigger(RecalcTrigger,Trigger1M)),NA())</f>
        <v>1.3329406339365191E-2</v>
      </c>
      <c r="O890" s="44">
        <f>IFERROR(_xll.qlIndexFixing(ONIndex3M,I890,TRUE,_xll.ohTrigger(RecalcTrigger,Trigger3M)),NA())</f>
        <v>1.3876905171078535E-2</v>
      </c>
      <c r="P890" s="44">
        <f>IFERROR(_xll.qlIndexFixing(ONIndex6M,I890,TRUE,_xll.ohTrigger(RecalcTrigger,Trigger6M)),NA())</f>
        <v>1.4480488890949994E-2</v>
      </c>
      <c r="Q890" s="146">
        <f>IFERROR(_xll.qlIndexFixing(ONIndex1Y,I890,TRUE,_xll.ohTrigger(RecalcTrigger,Trigger1Y)),NA())</f>
        <v>1.5449271703168455E-2</v>
      </c>
    </row>
    <row r="891" spans="2:17" x14ac:dyDescent="0.2">
      <c r="B891" s="39" t="s">
        <v>42</v>
      </c>
      <c r="D891" s="42">
        <f>_xll.qlCalendarAdvance(Calendar,$D890,B891,"f",FALSE)</f>
        <v>45902</v>
      </c>
      <c r="E891" s="140">
        <f>_xll.qlInterestRateIndexValueDate(IndexON,D891)</f>
        <v>45902</v>
      </c>
      <c r="F891" s="156">
        <f>IFERROR(_xll.qlIndexFixing(IndexON,D891,TRUE,_xll.ohTrigger(RecalcTrigger,TriggerON)),NA())</f>
        <v>1.2129983303648117E-2</v>
      </c>
      <c r="H891" s="42">
        <f>_xll.qlCalendarAdvance(Calendar,$H890,B891,"f",FALSE)</f>
        <v>45902</v>
      </c>
      <c r="I891" s="140">
        <f>_xll.qlInterestRateIndexValueDate(Index1M,$H891)</f>
        <v>45902</v>
      </c>
      <c r="J891" s="145">
        <f>IFERROR(_xll.qlIndexFixing(Index1M,$H891,TRUE,_xll.ohTrigger(RecalcTrigger,Trigger1M)),NA())</f>
        <v>1.3386674256917901E-2</v>
      </c>
      <c r="K891" s="44">
        <f>IFERROR(_xll.qlIndexFixing(Index3M,H891,TRUE,_xll.ohTrigger(RecalcTrigger,Trigger3M)),NA())</f>
        <v>1.4001679044466388E-2</v>
      </c>
      <c r="L891" s="44">
        <f>IFERROR(_xll.qlIndexFixing(Index6M,$H891,TRUE,_xll.ohTrigger(RecalcTrigger,Trigger6M)),NA())</f>
        <v>1.4689111462036808E-2</v>
      </c>
      <c r="M891" s="146">
        <f>IFERROR(_xll.qlIndexFixing(Index1Y,$H891,TRUE,_xll.ohTrigger(RecalcTrigger,Trigger1Y)),NA())</f>
        <v>1.5760947145895932E-2</v>
      </c>
      <c r="N891" s="145">
        <f>IFERROR(_xll.qlIndexFixing(ONIndex1M,I891,TRUE,_xll.ohTrigger(RecalcTrigger,Trigger1M)),NA())</f>
        <v>1.33457723222552E-2</v>
      </c>
      <c r="O891" s="44">
        <f>IFERROR(_xll.qlIndexFixing(ONIndex3M,I891,TRUE,_xll.ohTrigger(RecalcTrigger,Trigger3M)),NA())</f>
        <v>1.3890311136072198E-2</v>
      </c>
      <c r="P891" s="44">
        <f>IFERROR(_xll.qlIndexFixing(ONIndex6M,I891,TRUE,_xll.ohTrigger(RecalcTrigger,Trigger6M)),NA())</f>
        <v>1.4491771143191334E-2</v>
      </c>
      <c r="Q891" s="146">
        <f>IFERROR(_xll.qlIndexFixing(ONIndex1Y,I891,TRUE,_xll.ohTrigger(RecalcTrigger,Trigger1Y)),NA())</f>
        <v>1.5460815972767605E-2</v>
      </c>
    </row>
    <row r="892" spans="2:17" x14ac:dyDescent="0.2">
      <c r="B892" s="39" t="s">
        <v>42</v>
      </c>
      <c r="D892" s="42">
        <f>_xll.qlCalendarAdvance(Calendar,$D891,B892,"f",FALSE)</f>
        <v>45909</v>
      </c>
      <c r="E892" s="140">
        <f>_xll.qlInterestRateIndexValueDate(IndexON,D892)</f>
        <v>45909</v>
      </c>
      <c r="F892" s="156">
        <f>IFERROR(_xll.qlIndexFixing(IndexON,D892,TRUE,_xll.ohTrigger(RecalcTrigger,TriggerON)),NA())</f>
        <v>1.2155015433076288E-2</v>
      </c>
      <c r="H892" s="42">
        <f>_xll.qlCalendarAdvance(Calendar,$H891,B892,"f",FALSE)</f>
        <v>45909</v>
      </c>
      <c r="I892" s="140">
        <f>_xll.qlInterestRateIndexValueDate(Index1M,$H892)</f>
        <v>45909</v>
      </c>
      <c r="J892" s="145">
        <f>IFERROR(_xll.qlIndexFixing(Index1M,$H892,TRUE,_xll.ohTrigger(RecalcTrigger,Trigger1M)),NA())</f>
        <v>1.3402969657950034E-2</v>
      </c>
      <c r="K892" s="44">
        <f>IFERROR(_xll.qlIndexFixing(Index3M,H892,TRUE,_xll.ohTrigger(RecalcTrigger,Trigger3M)),NA())</f>
        <v>1.4015389845526477E-2</v>
      </c>
      <c r="L892" s="44">
        <f>IFERROR(_xll.qlIndexFixing(Index6M,$H892,TRUE,_xll.ohTrigger(RecalcTrigger,Trigger6M)),NA())</f>
        <v>1.4700396157751872E-2</v>
      </c>
      <c r="M892" s="146">
        <f>IFERROR(_xll.qlIndexFixing(Index1Y,$H892,TRUE,_xll.ohTrigger(RecalcTrigger,Trigger1Y)),NA())</f>
        <v>1.5765595190274873E-2</v>
      </c>
      <c r="N892" s="145">
        <f>IFERROR(_xll.qlIndexFixing(ONIndex1M,I892,TRUE,_xll.ohTrigger(RecalcTrigger,Trigger1M)),NA())</f>
        <v>1.3362109684866841E-2</v>
      </c>
      <c r="O892" s="44">
        <f>IFERROR(_xll.qlIndexFixing(ONIndex3M,I892,TRUE,_xll.ohTrigger(RecalcTrigger,Trigger3M)),NA())</f>
        <v>1.3903751783443941E-2</v>
      </c>
      <c r="P892" s="44">
        <f>IFERROR(_xll.qlIndexFixing(ONIndex6M,I892,TRUE,_xll.ohTrigger(RecalcTrigger,Trigger6M)),NA())</f>
        <v>1.4503047712953743E-2</v>
      </c>
      <c r="Q892" s="146">
        <f>IFERROR(_xll.qlIndexFixing(ONIndex1Y,I892,TRUE,_xll.ohTrigger(RecalcTrigger,Trigger1Y)),NA())</f>
        <v>1.5472095188610036E-2</v>
      </c>
    </row>
    <row r="893" spans="2:17" x14ac:dyDescent="0.2">
      <c r="B893" s="39" t="s">
        <v>42</v>
      </c>
      <c r="D893" s="42">
        <f>_xll.qlCalendarAdvance(Calendar,$D892,B893,"f",FALSE)</f>
        <v>45916</v>
      </c>
      <c r="E893" s="140">
        <f>_xll.qlInterestRateIndexValueDate(IndexON,D893)</f>
        <v>45916</v>
      </c>
      <c r="F893" s="156">
        <f>IFERROR(_xll.qlIndexFixing(IndexON,D893,TRUE,_xll.ohTrigger(RecalcTrigger,TriggerON)),NA())</f>
        <v>1.2179928082375335E-2</v>
      </c>
      <c r="H893" s="42">
        <f>_xll.qlCalendarAdvance(Calendar,$H892,B893,"f",FALSE)</f>
        <v>45916</v>
      </c>
      <c r="I893" s="140">
        <f>_xll.qlInterestRateIndexValueDate(Index1M,$H893)</f>
        <v>45916</v>
      </c>
      <c r="J893" s="145">
        <f>IFERROR(_xll.qlIndexFixing(Index1M,$H893,TRUE,_xll.ohTrigger(RecalcTrigger,Trigger1M)),NA())</f>
        <v>1.3419236429145739E-2</v>
      </c>
      <c r="K893" s="44">
        <f>IFERROR(_xll.qlIndexFixing(Index3M,H893,TRUE,_xll.ohTrigger(RecalcTrigger,Trigger3M)),NA())</f>
        <v>1.4029135495170084E-2</v>
      </c>
      <c r="L893" s="44">
        <f>IFERROR(_xll.qlIndexFixing(Index6M,$H893,TRUE,_xll.ohTrigger(RecalcTrigger,Trigger6M)),NA())</f>
        <v>1.4711675192047498E-2</v>
      </c>
      <c r="M893" s="146">
        <f>IFERROR(_xll.qlIndexFixing(Index1Y,$H893,TRUE,_xll.ohTrigger(RecalcTrigger,Trigger1Y)),NA())</f>
        <v>1.5770020000402063E-2</v>
      </c>
      <c r="N893" s="145">
        <f>IFERROR(_xll.qlIndexFixing(ONIndex1M,I893,TRUE,_xll.ohTrigger(RecalcTrigger,Trigger1M)),NA())</f>
        <v>1.3378418427038019E-2</v>
      </c>
      <c r="O893" s="44">
        <f>IFERROR(_xll.qlIndexFixing(ONIndex3M,I893,TRUE,_xll.ohTrigger(RecalcTrigger,Trigger3M)),NA())</f>
        <v>1.3917227113193764E-2</v>
      </c>
      <c r="P893" s="44">
        <f>IFERROR(_xll.qlIndexFixing(ONIndex6M,I893,TRUE,_xll.ohTrigger(RecalcTrigger,Trigger6M)),NA())</f>
        <v>1.4514318600156173E-2</v>
      </c>
      <c r="Q893" s="146">
        <f>IFERROR(_xll.qlIndexFixing(ONIndex1Y,I893,TRUE,_xll.ohTrigger(RecalcTrigger,Trigger1Y)),NA())</f>
        <v>1.5483109350533653E-2</v>
      </c>
    </row>
    <row r="894" spans="2:17" x14ac:dyDescent="0.2">
      <c r="B894" s="39" t="s">
        <v>42</v>
      </c>
      <c r="D894" s="42">
        <f>_xll.qlCalendarAdvance(Calendar,$D893,B894,"f",FALSE)</f>
        <v>45923</v>
      </c>
      <c r="E894" s="140">
        <f>_xll.qlInterestRateIndexValueDate(IndexON,D894)</f>
        <v>45923</v>
      </c>
      <c r="F894" s="156">
        <f>IFERROR(_xll.qlIndexFixing(IndexON,D894,TRUE,_xll.ohTrigger(RecalcTrigger,TriggerON)),NA())</f>
        <v>1.2204721251626305E-2</v>
      </c>
      <c r="H894" s="42">
        <f>_xll.qlCalendarAdvance(Calendar,$H893,B894,"f",FALSE)</f>
        <v>45923</v>
      </c>
      <c r="I894" s="140">
        <f>_xll.qlInterestRateIndexValueDate(Index1M,$H894)</f>
        <v>45923</v>
      </c>
      <c r="J894" s="145">
        <f>IFERROR(_xll.qlIndexFixing(Index1M,$H894,TRUE,_xll.ohTrigger(RecalcTrigger,Trigger1M)),NA())</f>
        <v>1.3435474570386149E-2</v>
      </c>
      <c r="K894" s="44">
        <f>IFERROR(_xll.qlIndexFixing(Index3M,H894,TRUE,_xll.ohTrigger(RecalcTrigger,Trigger3M)),NA())</f>
        <v>1.4042915993753456E-2</v>
      </c>
      <c r="L894" s="44">
        <f>IFERROR(_xll.qlIndexFixing(Index6M,$H894,TRUE,_xll.ohTrigger(RecalcTrigger,Trigger6M)),NA())</f>
        <v>1.4722948564829657E-2</v>
      </c>
      <c r="M894" s="146">
        <f>IFERROR(_xll.qlIndexFixing(Index1Y,$H894,TRUE,_xll.ohTrigger(RecalcTrigger,Trigger1Y)),NA())</f>
        <v>1.5774226523689538E-2</v>
      </c>
      <c r="N894" s="145">
        <f>IFERROR(_xll.qlIndexFixing(ONIndex1M,I894,TRUE,_xll.ohTrigger(RecalcTrigger,Trigger1M)),NA())</f>
        <v>1.3394698548849782E-2</v>
      </c>
      <c r="O894" s="44">
        <f>IFERROR(_xll.qlIndexFixing(ONIndex3M,I894,TRUE,_xll.ohTrigger(RecalcTrigger,Trigger3M)),NA())</f>
        <v>1.3930737125402715E-2</v>
      </c>
      <c r="P894" s="44">
        <f>IFERROR(_xll.qlIndexFixing(ONIndex6M,I894,TRUE,_xll.ohTrigger(RecalcTrigger,Trigger6M)),NA())</f>
        <v>1.4525583804798625E-2</v>
      </c>
      <c r="Q894" s="146">
        <f>IFERROR(_xll.qlIndexFixing(ONIndex1Y,I894,TRUE,_xll.ohTrigger(RecalcTrigger,Trigger1Y)),NA())</f>
        <v>1.5493858458700549E-2</v>
      </c>
    </row>
    <row r="895" spans="2:17" x14ac:dyDescent="0.2">
      <c r="B895" s="39" t="s">
        <v>42</v>
      </c>
      <c r="D895" s="42">
        <f>_xll.qlCalendarAdvance(Calendar,$D894,B895,"f",FALSE)</f>
        <v>45930</v>
      </c>
      <c r="E895" s="140">
        <f>_xll.qlInterestRateIndexValueDate(IndexON,D895)</f>
        <v>45930</v>
      </c>
      <c r="F895" s="156">
        <f>IFERROR(_xll.qlIndexFixing(IndexON,D895,TRUE,_xll.ohTrigger(RecalcTrigger,TriggerON)),NA())</f>
        <v>1.2229394940667104E-2</v>
      </c>
      <c r="H895" s="42">
        <f>_xll.qlCalendarAdvance(Calendar,$H894,B895,"f",FALSE)</f>
        <v>45930</v>
      </c>
      <c r="I895" s="140">
        <f>_xll.qlInterestRateIndexValueDate(Index1M,$H895)</f>
        <v>45930</v>
      </c>
      <c r="J895" s="145">
        <f>IFERROR(_xll.qlIndexFixing(Index1M,$H895,TRUE,_xll.ohTrigger(RecalcTrigger,Trigger1M)),NA())</f>
        <v>1.3453087150059651E-2</v>
      </c>
      <c r="K895" s="44">
        <f>IFERROR(_xll.qlIndexFixing(Index3M,H895,TRUE,_xll.ohTrigger(RecalcTrigger,Trigger3M)),NA())</f>
        <v>1.405799530093837E-2</v>
      </c>
      <c r="L895" s="44">
        <f>IFERROR(_xll.qlIndexFixing(Index6M,$H895,TRUE,_xll.ohTrigger(RecalcTrigger,Trigger6M)),NA())</f>
        <v>1.4735315836895203E-2</v>
      </c>
      <c r="M895" s="146">
        <f>IFERROR(_xll.qlIndexFixing(Index1Y,$H895,TRUE,_xll.ohTrigger(RecalcTrigger,Trigger1Y)),NA())</f>
        <v>1.5778219707773822E-2</v>
      </c>
      <c r="N895" s="145">
        <f>IFERROR(_xll.qlIndexFixing(ONIndex1M,I895,TRUE,_xll.ohTrigger(RecalcTrigger,Trigger1M)),NA())</f>
        <v>1.3410950050221082E-2</v>
      </c>
      <c r="O895" s="44">
        <f>IFERROR(_xll.qlIndexFixing(ONIndex3M,I895,TRUE,_xll.ohTrigger(RecalcTrigger,Trigger3M)),NA())</f>
        <v>1.3944281819908699E-2</v>
      </c>
      <c r="P895" s="44">
        <f>IFERROR(_xll.qlIndexFixing(ONIndex6M,I895,TRUE,_xll.ohTrigger(RecalcTrigger,Trigger6M)),NA())</f>
        <v>1.4536843326962146E-2</v>
      </c>
      <c r="Q895" s="146">
        <f>IFERROR(_xll.qlIndexFixing(ONIndex1Y,I895,TRUE,_xll.ohTrigger(RecalcTrigger,Trigger1Y)),NA())</f>
        <v>1.5504342512948632E-2</v>
      </c>
    </row>
    <row r="896" spans="2:17" x14ac:dyDescent="0.2">
      <c r="B896" s="39" t="s">
        <v>42</v>
      </c>
      <c r="D896" s="42">
        <f>_xll.qlCalendarAdvance(Calendar,$D895,B896,"f",FALSE)</f>
        <v>45937</v>
      </c>
      <c r="E896" s="140">
        <f>_xll.qlInterestRateIndexValueDate(IndexON,D896)</f>
        <v>45937</v>
      </c>
      <c r="F896" s="156">
        <f>IFERROR(_xll.qlIndexFixing(IndexON,D896,TRUE,_xll.ohTrigger(RecalcTrigger,TriggerON)),NA())</f>
        <v>1.2253949149497734E-2</v>
      </c>
      <c r="H896" s="42">
        <f>_xll.qlCalendarAdvance(Calendar,$H895,B896,"f",FALSE)</f>
        <v>45937</v>
      </c>
      <c r="I896" s="140">
        <f>_xll.qlInterestRateIndexValueDate(Index1M,$H896)</f>
        <v>45937</v>
      </c>
      <c r="J896" s="145">
        <f>IFERROR(_xll.qlIndexFixing(Index1M,$H896,TRUE,_xll.ohTrigger(RecalcTrigger,Trigger1M)),NA())</f>
        <v>1.3469266582374781E-2</v>
      </c>
      <c r="K896" s="44">
        <f>IFERROR(_xll.qlIndexFixing(Index3M,H896,TRUE,_xll.ohTrigger(RecalcTrigger,Trigger3M)),NA())</f>
        <v>1.4071848520635147E-2</v>
      </c>
      <c r="L896" s="44">
        <f>IFERROR(_xll.qlIndexFixing(Index6M,$H896,TRUE,_xll.ohTrigger(RecalcTrigger,Trigger6M)),NA())</f>
        <v>1.4746577935102735E-2</v>
      </c>
      <c r="M896" s="146">
        <f>IFERROR(_xll.qlIndexFixing(Index1Y,$H896,TRUE,_xll.ohTrigger(RecalcTrigger,Trigger1Y)),NA())</f>
        <v>1.5782004500506597E-2</v>
      </c>
      <c r="N896" s="145">
        <f>IFERROR(_xll.qlIndexFixing(ONIndex1M,I896,TRUE,_xll.ohTrigger(RecalcTrigger,Trigger1M)),NA())</f>
        <v>1.3427172931232967E-2</v>
      </c>
      <c r="O896" s="44">
        <f>IFERROR(_xll.qlIndexFixing(ONIndex3M,I896,TRUE,_xll.ohTrigger(RecalcTrigger,Trigger3M)),NA())</f>
        <v>1.3957861196873811E-2</v>
      </c>
      <c r="P896" s="44">
        <f>IFERROR(_xll.qlIndexFixing(ONIndex6M,I896,TRUE,_xll.ohTrigger(RecalcTrigger,Trigger6M)),NA())</f>
        <v>1.4548097166565688E-2</v>
      </c>
      <c r="Q896" s="146">
        <f>IFERROR(_xll.qlIndexFixing(ONIndex1Y,I896,TRUE,_xll.ohTrigger(RecalcTrigger,Trigger1Y)),NA())</f>
        <v>1.5514561513439995E-2</v>
      </c>
    </row>
    <row r="897" spans="2:17" x14ac:dyDescent="0.2">
      <c r="B897" s="39" t="s">
        <v>42</v>
      </c>
      <c r="D897" s="42">
        <f>_xll.qlCalendarAdvance(Calendar,$D896,B897,"f",FALSE)</f>
        <v>45944</v>
      </c>
      <c r="E897" s="140">
        <f>_xll.qlInterestRateIndexValueDate(IndexON,D897)</f>
        <v>45944</v>
      </c>
      <c r="F897" s="156">
        <f>IFERROR(_xll.qlIndexFixing(IndexON,D897,TRUE,_xll.ohTrigger(RecalcTrigger,TriggerON)),NA())</f>
        <v>1.2278383878118193E-2</v>
      </c>
      <c r="H897" s="42">
        <f>_xll.qlCalendarAdvance(Calendar,$H896,B897,"f",FALSE)</f>
        <v>45944</v>
      </c>
      <c r="I897" s="140">
        <f>_xll.qlInterestRateIndexValueDate(Index1M,$H897)</f>
        <v>45944</v>
      </c>
      <c r="J897" s="145">
        <f>IFERROR(_xll.qlIndexFixing(Index1M,$H897,TRUE,_xll.ohTrigger(RecalcTrigger,Trigger1M)),NA())</f>
        <v>1.348541738404546E-2</v>
      </c>
      <c r="K897" s="44">
        <f>IFERROR(_xll.qlIndexFixing(Index3M,H897,TRUE,_xll.ohTrigger(RecalcTrigger,Trigger3M)),NA())</f>
        <v>1.4085736592238565E-2</v>
      </c>
      <c r="L897" s="44">
        <f>IFERROR(_xll.qlIndexFixing(Index6M,$H897,TRUE,_xll.ohTrigger(RecalcTrigger,Trigger6M)),NA())</f>
        <v>1.4757834371621486E-2</v>
      </c>
      <c r="M897" s="146">
        <f>IFERROR(_xll.qlIndexFixing(Index1Y,$H897,TRUE,_xll.ohTrigger(RecalcTrigger,Trigger1Y)),NA())</f>
        <v>1.5785585849943162E-2</v>
      </c>
      <c r="N897" s="145">
        <f>IFERROR(_xll.qlIndexFixing(ONIndex1M,I897,TRUE,_xll.ohTrigger(RecalcTrigger,Trigger1M)),NA())</f>
        <v>1.344336719180439E-2</v>
      </c>
      <c r="O897" s="44">
        <f>IFERROR(_xll.qlIndexFixing(ONIndex3M,I897,TRUE,_xll.ohTrigger(RecalcTrigger,Trigger3M)),NA())</f>
        <v>1.3971475256217003E-2</v>
      </c>
      <c r="P897" s="44">
        <f>IFERROR(_xll.qlIndexFixing(ONIndex6M,I897,TRUE,_xll.ohTrigger(RecalcTrigger,Trigger6M)),NA())</f>
        <v>1.4559345323609252E-2</v>
      </c>
      <c r="Q897" s="146">
        <f>IFERROR(_xll.qlIndexFixing(ONIndex1Y,I897,TRUE,_xll.ohTrigger(RecalcTrigger,Trigger1Y)),NA())</f>
        <v>1.5524515459850452E-2</v>
      </c>
    </row>
    <row r="898" spans="2:17" x14ac:dyDescent="0.2">
      <c r="B898" s="39" t="s">
        <v>42</v>
      </c>
      <c r="D898" s="42">
        <f>_xll.qlCalendarAdvance(Calendar,$D897,B898,"f",FALSE)</f>
        <v>45951</v>
      </c>
      <c r="E898" s="140">
        <f>_xll.qlInterestRateIndexValueDate(IndexON,D898)</f>
        <v>45951</v>
      </c>
      <c r="F898" s="156">
        <f>IFERROR(_xll.qlIndexFixing(IndexON,D898,TRUE,_xll.ohTrigger(RecalcTrigger,TriggerON)),NA())</f>
        <v>1.2302699126609529E-2</v>
      </c>
      <c r="H898" s="42">
        <f>_xll.qlCalendarAdvance(Calendar,$H897,B898,"f",FALSE)</f>
        <v>45951</v>
      </c>
      <c r="I898" s="140">
        <f>_xll.qlInterestRateIndexValueDate(Index1M,$H898)</f>
        <v>45951</v>
      </c>
      <c r="J898" s="145">
        <f>IFERROR(_xll.qlIndexFixing(Index1M,$H898,TRUE,_xll.ohTrigger(RecalcTrigger,Trigger1M)),NA())</f>
        <v>1.3501539554951427E-2</v>
      </c>
      <c r="K898" s="44">
        <f>IFERROR(_xll.qlIndexFixing(Index3M,H898,TRUE,_xll.ohTrigger(RecalcTrigger,Trigger3M)),NA())</f>
        <v>1.409965951611509E-2</v>
      </c>
      <c r="L898" s="44">
        <f>IFERROR(_xll.qlIndexFixing(Index6M,$H898,TRUE,_xll.ohTrigger(RecalcTrigger,Trigger6M)),NA())</f>
        <v>1.4769085146356165E-2</v>
      </c>
      <c r="M898" s="146">
        <f>IFERROR(_xll.qlIndexFixing(Index1Y,$H898,TRUE,_xll.ohTrigger(RecalcTrigger,Trigger1Y)),NA())</f>
        <v>1.5788968704333106E-2</v>
      </c>
      <c r="N898" s="145">
        <f>IFERROR(_xll.qlIndexFixing(ONIndex1M,I898,TRUE,_xll.ohTrigger(RecalcTrigger,Trigger1M)),NA())</f>
        <v>1.345953283193535E-2</v>
      </c>
      <c r="O898" s="44">
        <f>IFERROR(_xll.qlIndexFixing(ONIndex3M,I898,TRUE,_xll.ohTrigger(RecalcTrigger,Trigger3M)),NA())</f>
        <v>1.3985123998100368E-2</v>
      </c>
      <c r="P898" s="44">
        <f>IFERROR(_xll.qlIndexFixing(ONIndex6M,I898,TRUE,_xll.ohTrigger(RecalcTrigger,Trigger6M)),NA())</f>
        <v>1.4570587798092838E-2</v>
      </c>
      <c r="Q898" s="146">
        <f>IFERROR(_xll.qlIndexFixing(ONIndex1Y,I898,TRUE,_xll.ohTrigger(RecalcTrigger,Trigger1Y)),NA())</f>
        <v>1.5534204352423142E-2</v>
      </c>
    </row>
    <row r="899" spans="2:17" x14ac:dyDescent="0.2">
      <c r="B899" s="39" t="s">
        <v>42</v>
      </c>
      <c r="D899" s="42">
        <f>_xll.qlCalendarAdvance(Calendar,$D898,B899,"f",FALSE)</f>
        <v>45958</v>
      </c>
      <c r="E899" s="140">
        <f>_xll.qlInterestRateIndexValueDate(IndexON,D899)</f>
        <v>45958</v>
      </c>
      <c r="F899" s="156">
        <f>IFERROR(_xll.qlIndexFixing(IndexON,D899,TRUE,_xll.ohTrigger(RecalcTrigger,TriggerON)),NA())</f>
        <v>1.2326894894728602E-2</v>
      </c>
      <c r="H899" s="42">
        <f>_xll.qlCalendarAdvance(Calendar,$H898,B899,"f",FALSE)</f>
        <v>45958</v>
      </c>
      <c r="I899" s="140">
        <f>_xll.qlInterestRateIndexValueDate(Index1M,$H899)</f>
        <v>45958</v>
      </c>
      <c r="J899" s="145">
        <f>IFERROR(_xll.qlIndexFixing(Index1M,$H899,TRUE,_xll.ohTrigger(RecalcTrigger,Trigger1M)),NA())</f>
        <v>1.3517633094975034E-2</v>
      </c>
      <c r="K899" s="44">
        <f>IFERROR(_xll.qlIndexFixing(Index3M,H899,TRUE,_xll.ohTrigger(RecalcTrigger,Trigger3M)),NA())</f>
        <v>1.4113617292626789E-2</v>
      </c>
      <c r="L899" s="44">
        <f>IFERROR(_xll.qlIndexFixing(Index6M,$H899,TRUE,_xll.ohTrigger(RecalcTrigger,Trigger6M)),NA())</f>
        <v>1.4780330259211468E-2</v>
      </c>
      <c r="M899" s="146">
        <f>IFERROR(_xll.qlIndexFixing(Index1Y,$H899,TRUE,_xll.ohTrigger(RecalcTrigger,Trigger1Y)),NA())</f>
        <v>1.5792158012109869E-2</v>
      </c>
      <c r="N899" s="145">
        <f>IFERROR(_xll.qlIndexFixing(ONIndex1M,I899,TRUE,_xll.ohTrigger(RecalcTrigger,Trigger1M)),NA())</f>
        <v>1.3475669851625849E-2</v>
      </c>
      <c r="O899" s="44">
        <f>IFERROR(_xll.qlIndexFixing(ONIndex3M,I899,TRUE,_xll.ohTrigger(RecalcTrigger,Trigger3M)),NA())</f>
        <v>1.3998807422199722E-2</v>
      </c>
      <c r="P899" s="44">
        <f>IFERROR(_xll.qlIndexFixing(ONIndex6M,I899,TRUE,_xll.ohTrigger(RecalcTrigger,Trigger6M)),NA())</f>
        <v>1.4581824590178538E-2</v>
      </c>
      <c r="Q899" s="146">
        <f>IFERROR(_xll.qlIndexFixing(ONIndex1Y,I899,TRUE,_xll.ohTrigger(RecalcTrigger,Trigger1Y)),NA())</f>
        <v>1.5543628191077019E-2</v>
      </c>
    </row>
    <row r="900" spans="2:17" x14ac:dyDescent="0.2">
      <c r="B900" s="39" t="s">
        <v>42</v>
      </c>
      <c r="D900" s="42">
        <f>_xll.qlCalendarAdvance(Calendar,$D899,B900,"f",FALSE)</f>
        <v>45965</v>
      </c>
      <c r="E900" s="140">
        <f>_xll.qlInterestRateIndexValueDate(IndexON,D900)</f>
        <v>45965</v>
      </c>
      <c r="F900" s="156">
        <f>IFERROR(_xll.qlIndexFixing(IndexON,D900,TRUE,_xll.ohTrigger(RecalcTrigger,TriggerON)),NA())</f>
        <v>1.2350971182637505E-2</v>
      </c>
      <c r="H900" s="42">
        <f>_xll.qlCalendarAdvance(Calendar,$H899,B900,"f",FALSE)</f>
        <v>45965</v>
      </c>
      <c r="I900" s="140">
        <f>_xll.qlInterestRateIndexValueDate(Index1M,$H900)</f>
        <v>45965</v>
      </c>
      <c r="J900" s="145">
        <f>IFERROR(_xll.qlIndexFixing(Index1M,$H900,TRUE,_xll.ohTrigger(RecalcTrigger,Trigger1M)),NA())</f>
        <v>1.3532302182405273E-2</v>
      </c>
      <c r="K900" s="44">
        <f>IFERROR(_xll.qlIndexFixing(Index3M,H900,TRUE,_xll.ohTrigger(RecalcTrigger,Trigger3M)),NA())</f>
        <v>1.4127609922143658E-2</v>
      </c>
      <c r="L900" s="44">
        <f>IFERROR(_xll.qlIndexFixing(Index6M,$H900,TRUE,_xll.ohTrigger(RecalcTrigger,Trigger6M)),NA())</f>
        <v>1.479156971009166E-2</v>
      </c>
      <c r="M900" s="146">
        <f>IFERROR(_xll.qlIndexFixing(Index1Y,$H900,TRUE,_xll.ohTrigger(RecalcTrigger,Trigger1Y)),NA())</f>
        <v>1.5795158721882085E-2</v>
      </c>
      <c r="N900" s="145">
        <f>IFERROR(_xll.qlIndexFixing(ONIndex1M,I900,TRUE,_xll.ohTrigger(RecalcTrigger,Trigger1M)),NA())</f>
        <v>1.3491778251037978E-2</v>
      </c>
      <c r="O900" s="44">
        <f>IFERROR(_xll.qlIndexFixing(ONIndex3M,I900,TRUE,_xll.ohTrigger(RecalcTrigger,Trigger3M)),NA())</f>
        <v>1.4012525528920294E-2</v>
      </c>
      <c r="P900" s="44">
        <f>IFERROR(_xll.qlIndexFixing(ONIndex6M,I900,TRUE,_xll.ohTrigger(RecalcTrigger,Trigger6M)),NA())</f>
        <v>1.4593055699623214E-2</v>
      </c>
      <c r="Q900" s="146">
        <f>IFERROR(_xll.qlIndexFixing(ONIndex1Y,I900,TRUE,_xll.ohTrigger(RecalcTrigger,Trigger1Y)),NA())</f>
        <v>1.555278697564999E-2</v>
      </c>
    </row>
    <row r="901" spans="2:17" x14ac:dyDescent="0.2">
      <c r="B901" s="39" t="s">
        <v>42</v>
      </c>
      <c r="D901" s="42">
        <f>_xll.qlCalendarAdvance(Calendar,$D900,B901,"f",FALSE)</f>
        <v>45972</v>
      </c>
      <c r="E901" s="140">
        <f>_xll.qlInterestRateIndexValueDate(IndexON,D901)</f>
        <v>45972</v>
      </c>
      <c r="F901" s="156">
        <f>IFERROR(_xll.qlIndexFixing(IndexON,D901,TRUE,_xll.ohTrigger(RecalcTrigger,TriggerON)),NA())</f>
        <v>1.2374927990255191E-2</v>
      </c>
      <c r="H901" s="42">
        <f>_xll.qlCalendarAdvance(Calendar,$H900,B901,"f",FALSE)</f>
        <v>45972</v>
      </c>
      <c r="I901" s="140">
        <f>_xll.qlInterestRateIndexValueDate(Index1M,$H901)</f>
        <v>45972</v>
      </c>
      <c r="J901" s="145">
        <f>IFERROR(_xll.qlIndexFixing(Index1M,$H901,TRUE,_xll.ohTrigger(RecalcTrigger,Trigger1M)),NA())</f>
        <v>1.3548339910773496E-2</v>
      </c>
      <c r="K901" s="44">
        <f>IFERROR(_xll.qlIndexFixing(Index3M,H901,TRUE,_xll.ohTrigger(RecalcTrigger,Trigger3M)),NA())</f>
        <v>1.4141637405030402E-2</v>
      </c>
      <c r="L901" s="44">
        <f>IFERROR(_xll.qlIndexFixing(Index6M,$H901,TRUE,_xll.ohTrigger(RecalcTrigger,Trigger6M)),NA())</f>
        <v>1.480170364393095E-2</v>
      </c>
      <c r="M901" s="146">
        <f>IFERROR(_xll.qlIndexFixing(Index1Y,$H901,TRUE,_xll.ohTrigger(RecalcTrigger,Trigger1Y)),NA())</f>
        <v>1.5797975782423812E-2</v>
      </c>
      <c r="N901" s="145">
        <f>IFERROR(_xll.qlIndexFixing(ONIndex1M,I901,TRUE,_xll.ohTrigger(RecalcTrigger,Trigger1M)),NA())</f>
        <v>1.3507858029928599E-2</v>
      </c>
      <c r="O901" s="44">
        <f>IFERROR(_xll.qlIndexFixing(ONIndex3M,I901,TRUE,_xll.ohTrigger(RecalcTrigger,Trigger3M)),NA())</f>
        <v>1.4026278318018948E-2</v>
      </c>
      <c r="P901" s="44">
        <f>IFERROR(_xll.qlIndexFixing(ONIndex6M,I901,TRUE,_xll.ohTrigger(RecalcTrigger,Trigger6M)),NA())</f>
        <v>1.4604281126588958E-2</v>
      </c>
      <c r="Q901" s="146">
        <f>IFERROR(_xll.qlIndexFixing(ONIndex1Y,I901,TRUE,_xll.ohTrigger(RecalcTrigger,Trigger1Y)),NA())</f>
        <v>1.5561680706385195E-2</v>
      </c>
    </row>
    <row r="902" spans="2:17" x14ac:dyDescent="0.2">
      <c r="B902" s="39" t="s">
        <v>42</v>
      </c>
      <c r="D902" s="42">
        <f>_xll.qlCalendarAdvance(Calendar,$D901,B902,"f",FALSE)</f>
        <v>45979</v>
      </c>
      <c r="E902" s="140">
        <f>_xll.qlInterestRateIndexValueDate(IndexON,D902)</f>
        <v>45979</v>
      </c>
      <c r="F902" s="156">
        <f>IFERROR(_xll.qlIndexFixing(IndexON,D902,TRUE,_xll.ohTrigger(RecalcTrigger,TriggerON)),NA())</f>
        <v>1.2398765317500615E-2</v>
      </c>
      <c r="H902" s="42">
        <f>_xll.qlCalendarAdvance(Calendar,$H901,B902,"f",FALSE)</f>
        <v>45979</v>
      </c>
      <c r="I902" s="140">
        <f>_xll.qlInterestRateIndexValueDate(Index1M,$H902)</f>
        <v>45979</v>
      </c>
      <c r="J902" s="145">
        <f>IFERROR(_xll.qlIndexFixing(Index1M,$H902,TRUE,_xll.ohTrigger(RecalcTrigger,Trigger1M)),NA())</f>
        <v>1.3564349008278706E-2</v>
      </c>
      <c r="K902" s="44">
        <f>IFERROR(_xll.qlIndexFixing(Index3M,H902,TRUE,_xll.ohTrigger(RecalcTrigger,Trigger3M)),NA())</f>
        <v>1.4155699741655254E-2</v>
      </c>
      <c r="L902" s="44">
        <f>IFERROR(_xll.qlIndexFixing(Index6M,$H902,TRUE,_xll.ohTrigger(RecalcTrigger,Trigger6M)),NA())</f>
        <v>1.4812931721184405E-2</v>
      </c>
      <c r="M902" s="146">
        <f>IFERROR(_xll.qlIndexFixing(Index1Y,$H902,TRUE,_xll.ohTrigger(RecalcTrigger,Trigger1Y)),NA())</f>
        <v>1.5800614142664759E-2</v>
      </c>
      <c r="N902" s="145">
        <f>IFERROR(_xll.qlIndexFixing(ONIndex1M,I902,TRUE,_xll.ohTrigger(RecalcTrigger,Trigger1M)),NA())</f>
        <v>1.3523909188459804E-2</v>
      </c>
      <c r="O902" s="44">
        <f>IFERROR(_xll.qlIndexFixing(ONIndex3M,I902,TRUE,_xll.ohTrigger(RecalcTrigger,Trigger3M)),NA())</f>
        <v>1.4040065789414635E-2</v>
      </c>
      <c r="P902" s="44">
        <f>IFERROR(_xll.qlIndexFixing(ONIndex6M,I902,TRUE,_xll.ohTrigger(RecalcTrigger,Trigger6M)),NA())</f>
        <v>1.4615500870994724E-2</v>
      </c>
      <c r="Q902" s="146">
        <f>IFERROR(_xll.qlIndexFixing(ONIndex1Y,I902,TRUE,_xll.ohTrigger(RecalcTrigger,Trigger1Y)),NA())</f>
        <v>1.5570309383039493E-2</v>
      </c>
    </row>
    <row r="903" spans="2:17" x14ac:dyDescent="0.2">
      <c r="B903" s="39" t="s">
        <v>42</v>
      </c>
      <c r="D903" s="42">
        <f>_xll.qlCalendarAdvance(Calendar,$D902,B903,"f",FALSE)</f>
        <v>45986</v>
      </c>
      <c r="E903" s="140">
        <f>_xll.qlInterestRateIndexValueDate(IndexON,D903)</f>
        <v>45986</v>
      </c>
      <c r="F903" s="156">
        <f>IFERROR(_xll.qlIndexFixing(IndexON,D903,TRUE,_xll.ohTrigger(RecalcTrigger,TriggerON)),NA())</f>
        <v>1.2422483164454823E-2</v>
      </c>
      <c r="H903" s="42">
        <f>_xll.qlCalendarAdvance(Calendar,$H902,B903,"f",FALSE)</f>
        <v>45986</v>
      </c>
      <c r="I903" s="140">
        <f>_xll.qlInterestRateIndexValueDate(Index1M,$H903)</f>
        <v>45986</v>
      </c>
      <c r="J903" s="145">
        <f>IFERROR(_xll.qlIndexFixing(Index1M,$H903,TRUE,_xll.ohTrigger(RecalcTrigger,Trigger1M)),NA())</f>
        <v>1.3585894728199774E-2</v>
      </c>
      <c r="K903" s="44">
        <f>IFERROR(_xll.qlIndexFixing(Index3M,H903,TRUE,_xll.ohTrigger(RecalcTrigger,Trigger3M)),NA())</f>
        <v>1.4169796932388207E-2</v>
      </c>
      <c r="L903" s="44">
        <f>IFERROR(_xll.qlIndexFixing(Index6M,$H903,TRUE,_xll.ohTrigger(RecalcTrigger,Trigger6M)),NA())</f>
        <v>1.4825254089932599E-2</v>
      </c>
      <c r="M903" s="146">
        <f>IFERROR(_xll.qlIndexFixing(Index1Y,$H903,TRUE,_xll.ohTrigger(RecalcTrigger,Trigger1Y)),NA())</f>
        <v>1.5803078751682964E-2</v>
      </c>
      <c r="N903" s="145">
        <f>IFERROR(_xll.qlIndexFixing(ONIndex1M,I903,TRUE,_xll.ohTrigger(RecalcTrigger,Trigger1M)),NA())</f>
        <v>1.3539931726469501E-2</v>
      </c>
      <c r="O903" s="44">
        <f>IFERROR(_xll.qlIndexFixing(ONIndex3M,I903,TRUE,_xll.ohTrigger(RecalcTrigger,Trigger3M)),NA())</f>
        <v>1.4053887943350496E-2</v>
      </c>
      <c r="P903" s="44">
        <f>IFERROR(_xll.qlIndexFixing(ONIndex6M,I903,TRUE,_xll.ohTrigger(RecalcTrigger,Trigger6M)),NA())</f>
        <v>1.4626714932759466E-2</v>
      </c>
      <c r="Q903" s="146">
        <f>IFERROR(_xll.qlIndexFixing(ONIndex1Y,I903,TRUE,_xll.ohTrigger(RecalcTrigger,Trigger1Y)),NA())</f>
        <v>1.5578673005693933E-2</v>
      </c>
    </row>
    <row r="904" spans="2:17" x14ac:dyDescent="0.2">
      <c r="B904" s="39" t="s">
        <v>42</v>
      </c>
      <c r="D904" s="42">
        <f>_xll.qlCalendarAdvance(Calendar,$D903,B904,"f",FALSE)</f>
        <v>45993</v>
      </c>
      <c r="E904" s="140">
        <f>_xll.qlInterestRateIndexValueDate(IndexON,D904)</f>
        <v>45993</v>
      </c>
      <c r="F904" s="156">
        <f>IFERROR(_xll.qlIndexFixing(IndexON,D904,TRUE,_xll.ohTrigger(RecalcTrigger,TriggerON)),NA())</f>
        <v>1.2446081531036768E-2</v>
      </c>
      <c r="H904" s="42">
        <f>_xll.qlCalendarAdvance(Calendar,$H903,B904,"f",FALSE)</f>
        <v>45993</v>
      </c>
      <c r="I904" s="140">
        <f>_xll.qlInterestRateIndexValueDate(Index1M,$H904)</f>
        <v>45993</v>
      </c>
      <c r="J904" s="145">
        <f>IFERROR(_xll.qlIndexFixing(Index1M,$H904,TRUE,_xll.ohTrigger(RecalcTrigger,Trigger1M)),NA())</f>
        <v>1.3597671327792276E-2</v>
      </c>
      <c r="K904" s="44">
        <f>IFERROR(_xll.qlIndexFixing(Index3M,H904,TRUE,_xll.ohTrigger(RecalcTrigger,Trigger3M)),NA())</f>
        <v>1.4181346846129522E-2</v>
      </c>
      <c r="L904" s="44">
        <f>IFERROR(_xll.qlIndexFixing(Index6M,$H904,TRUE,_xll.ohTrigger(RecalcTrigger,Trigger6M)),NA())</f>
        <v>1.4836470891962493E-2</v>
      </c>
      <c r="M904" s="146">
        <f>IFERROR(_xll.qlIndexFixing(Index1Y,$H904,TRUE,_xll.ohTrigger(RecalcTrigger,Trigger1Y)),NA())</f>
        <v>1.5805374558694796E-2</v>
      </c>
      <c r="N904" s="145">
        <f>IFERROR(_xll.qlIndexFixing(ONIndex1M,I904,TRUE,_xll.ohTrigger(RecalcTrigger,Trigger1M)),NA())</f>
        <v>1.3555925644119782E-2</v>
      </c>
      <c r="O904" s="44">
        <f>IFERROR(_xll.qlIndexFixing(ONIndex3M,I904,TRUE,_xll.ohTrigger(RecalcTrigger,Trigger3M)),NA())</f>
        <v>1.4067744779745484E-2</v>
      </c>
      <c r="P904" s="44">
        <f>IFERROR(_xll.qlIndexFixing(ONIndex6M,I904,TRUE,_xll.ohTrigger(RecalcTrigger,Trigger6M)),NA())</f>
        <v>1.4637923312126322E-2</v>
      </c>
      <c r="Q904" s="146">
        <f>IFERROR(_xll.qlIndexFixing(ONIndex1Y,I904,TRUE,_xll.ohTrigger(RecalcTrigger,Trigger1Y)),NA())</f>
        <v>1.5586771574267466E-2</v>
      </c>
    </row>
    <row r="905" spans="2:17" x14ac:dyDescent="0.2">
      <c r="B905" s="39" t="s">
        <v>42</v>
      </c>
      <c r="D905" s="42">
        <f>_xll.qlCalendarAdvance(Calendar,$D904,B905,"f",FALSE)</f>
        <v>46000</v>
      </c>
      <c r="E905" s="140">
        <f>_xll.qlInterestRateIndexValueDate(IndexON,D905)</f>
        <v>46000</v>
      </c>
      <c r="F905" s="156">
        <f>IFERROR(_xll.qlIndexFixing(IndexON,D905,TRUE,_xll.ohTrigger(RecalcTrigger,TriggerON)),NA())</f>
        <v>1.2469560417165404E-2</v>
      </c>
      <c r="H905" s="42">
        <f>_xll.qlCalendarAdvance(Calendar,$H904,B905,"f",FALSE)</f>
        <v>46000</v>
      </c>
      <c r="I905" s="140">
        <f>_xll.qlInterestRateIndexValueDate(Index1M,$H905)</f>
        <v>46000</v>
      </c>
      <c r="J905" s="145">
        <f>IFERROR(_xll.qlIndexFixing(Index1M,$H905,TRUE,_xll.ohTrigger(RecalcTrigger,Trigger1M)),NA())</f>
        <v>1.3613593080074647E-2</v>
      </c>
      <c r="K905" s="44">
        <f>IFERROR(_xll.qlIndexFixing(Index3M,H905,TRUE,_xll.ohTrigger(RecalcTrigger,Trigger3M)),NA())</f>
        <v>1.4195507667810452E-2</v>
      </c>
      <c r="L905" s="44">
        <f>IFERROR(_xll.qlIndexFixing(Index6M,$H905,TRUE,_xll.ohTrigger(RecalcTrigger,Trigger6M)),NA())</f>
        <v>1.4847682031542127E-2</v>
      </c>
      <c r="M905" s="146">
        <f>IFERROR(_xll.qlIndexFixing(Index1Y,$H905,TRUE,_xll.ohTrigger(RecalcTrigger,Trigger1Y)),NA())</f>
        <v>1.5807506513047853E-2</v>
      </c>
      <c r="N905" s="145">
        <f>IFERROR(_xll.qlIndexFixing(ONIndex1M,I905,TRUE,_xll.ohTrigger(RecalcTrigger,Trigger1M)),NA())</f>
        <v>1.3571890941248554E-2</v>
      </c>
      <c r="O905" s="44">
        <f>IFERROR(_xll.qlIndexFixing(ONIndex3M,I905,TRUE,_xll.ohTrigger(RecalcTrigger,Trigger3M)),NA())</f>
        <v>1.4081636298518552E-2</v>
      </c>
      <c r="P905" s="44">
        <f>IFERROR(_xll.qlIndexFixing(ONIndex6M,I905,TRUE,_xll.ohTrigger(RecalcTrigger,Trigger6M)),NA())</f>
        <v>1.4649126008852154E-2</v>
      </c>
      <c r="Q905" s="146">
        <f>IFERROR(_xll.qlIndexFixing(ONIndex1Y,I905,TRUE,_xll.ohTrigger(RecalcTrigger,Trigger1Y)),NA())</f>
        <v>1.5594605088679048E-2</v>
      </c>
    </row>
    <row r="906" spans="2:17" x14ac:dyDescent="0.2">
      <c r="B906" s="39" t="s">
        <v>42</v>
      </c>
      <c r="D906" s="42">
        <f>_xll.qlCalendarAdvance(Calendar,$D905,B906,"f",FALSE)</f>
        <v>46007</v>
      </c>
      <c r="E906" s="140">
        <f>_xll.qlInterestRateIndexValueDate(IndexON,D906)</f>
        <v>46007</v>
      </c>
      <c r="F906" s="156">
        <f>IFERROR(_xll.qlIndexFixing(IndexON,D906,TRUE,_xll.ohTrigger(RecalcTrigger,TriggerON)),NA())</f>
        <v>1.2492919822921777E-2</v>
      </c>
      <c r="H906" s="42">
        <f>_xll.qlCalendarAdvance(Calendar,$H905,B906,"f",FALSE)</f>
        <v>46007</v>
      </c>
      <c r="I906" s="140">
        <f>_xll.qlInterestRateIndexValueDate(Index1M,$H906)</f>
        <v>46007</v>
      </c>
      <c r="J906" s="145">
        <f>IFERROR(_xll.qlIndexFixing(Index1M,$H906,TRUE,_xll.ohTrigger(RecalcTrigger,Trigger1M)),NA())</f>
        <v>1.3629486200661579E-2</v>
      </c>
      <c r="K906" s="44">
        <f>IFERROR(_xll.qlIndexFixing(Index3M,H906,TRUE,_xll.ohTrigger(RecalcTrigger,Trigger3M)),NA())</f>
        <v>1.4209703340855461E-2</v>
      </c>
      <c r="L906" s="44">
        <f>IFERROR(_xll.qlIndexFixing(Index6M,$H906,TRUE,_xll.ohTrigger(RecalcTrigger,Trigger6M)),NA())</f>
        <v>1.4858887508576208E-2</v>
      </c>
      <c r="M906" s="146">
        <f>IFERROR(_xll.qlIndexFixing(Index1Y,$H906,TRUE,_xll.ohTrigger(RecalcTrigger,Trigger1Y)),NA())</f>
        <v>1.5809479564211193E-2</v>
      </c>
      <c r="N906" s="145">
        <f>IFERROR(_xll.qlIndexFixing(ONIndex1M,I906,TRUE,_xll.ohTrigger(RecalcTrigger,Trigger1M)),NA())</f>
        <v>1.3587827618017911E-2</v>
      </c>
      <c r="O906" s="44">
        <f>IFERROR(_xll.qlIndexFixing(ONIndex3M,I906,TRUE,_xll.ohTrigger(RecalcTrigger,Trigger3M)),NA())</f>
        <v>1.4095562499831793E-2</v>
      </c>
      <c r="P906" s="44">
        <f>IFERROR(_xll.qlIndexFixing(ONIndex6M,I906,TRUE,_xll.ohTrigger(RecalcTrigger,Trigger6M)),NA())</f>
        <v>1.46603230231801E-2</v>
      </c>
      <c r="Q906" s="146">
        <f>IFERROR(_xll.qlIndexFixing(ONIndex1Y,I906,TRUE,_xll.ohTrigger(RecalcTrigger,Trigger1Y)),NA())</f>
        <v>1.5602173549171816E-2</v>
      </c>
    </row>
    <row r="907" spans="2:17" x14ac:dyDescent="0.2">
      <c r="B907" s="39" t="s">
        <v>42</v>
      </c>
      <c r="D907" s="42">
        <f>_xll.qlCalendarAdvance(Calendar,$D906,B907,"f",FALSE)</f>
        <v>46014</v>
      </c>
      <c r="E907" s="140">
        <f>_xll.qlInterestRateIndexValueDate(IndexON,D907)</f>
        <v>46014</v>
      </c>
      <c r="F907" s="156">
        <f>IFERROR(_xll.qlIndexFixing(IndexON,D907,TRUE,_xll.ohTrigger(RecalcTrigger,TriggerON)),NA())</f>
        <v>1.2516159748224842E-2</v>
      </c>
      <c r="H907" s="42">
        <f>_xll.qlCalendarAdvance(Calendar,$H906,B907,"f",FALSE)</f>
        <v>46014</v>
      </c>
      <c r="I907" s="140">
        <f>_xll.qlInterestRateIndexValueDate(Index1M,$H907)</f>
        <v>46014</v>
      </c>
      <c r="J907" s="145">
        <f>IFERROR(_xll.qlIndexFixing(Index1M,$H907,TRUE,_xll.ohTrigger(RecalcTrigger,Trigger1M)),NA())</f>
        <v>1.3645350689432813E-2</v>
      </c>
      <c r="K907" s="44">
        <f>IFERROR(_xll.qlIndexFixing(Index3M,H907,TRUE,_xll.ohTrigger(RecalcTrigger,Trigger3M)),NA())</f>
        <v>1.4223933865625656E-2</v>
      </c>
      <c r="L907" s="44">
        <f>IFERROR(_xll.qlIndexFixing(Index6M,$H907,TRUE,_xll.ohTrigger(RecalcTrigger,Trigger6M)),NA())</f>
        <v>1.4870087322970774E-2</v>
      </c>
      <c r="M907" s="146">
        <f>IFERROR(_xll.qlIndexFixing(Index1Y,$H907,TRUE,_xll.ohTrigger(RecalcTrigger,Trigger1Y)),NA())</f>
        <v>1.5811298661769779E-2</v>
      </c>
      <c r="N907" s="145">
        <f>IFERROR(_xll.qlIndexFixing(ONIndex1M,I907,TRUE,_xll.ohTrigger(RecalcTrigger,Trigger1M)),NA())</f>
        <v>1.3603735674346806E-2</v>
      </c>
      <c r="O907" s="44">
        <f>IFERROR(_xll.qlIndexFixing(ONIndex3M,I907,TRUE,_xll.ohTrigger(RecalcTrigger,Trigger3M)),NA())</f>
        <v>1.4109523383442069E-2</v>
      </c>
      <c r="P907" s="44">
        <f>IFERROR(_xll.qlIndexFixing(ONIndex6M,I907,TRUE,_xll.ohTrigger(RecalcTrigger,Trigger6M)),NA())</f>
        <v>1.4671514354867021E-2</v>
      </c>
      <c r="Q907" s="146">
        <f>IFERROR(_xll.qlIndexFixing(ONIndex1Y,I907,TRUE,_xll.ohTrigger(RecalcTrigger,Trigger1Y)),NA())</f>
        <v>1.5609476955502632E-2</v>
      </c>
    </row>
    <row r="908" spans="2:17" x14ac:dyDescent="0.2">
      <c r="B908" s="39" t="s">
        <v>42</v>
      </c>
      <c r="D908" s="42">
        <f>_xll.qlCalendarAdvance(Calendar,$D907,B908,"f",FALSE)</f>
        <v>46021</v>
      </c>
      <c r="E908" s="140">
        <f>_xll.qlInterestRateIndexValueDate(IndexON,D908)</f>
        <v>46021</v>
      </c>
      <c r="F908" s="156">
        <f>IFERROR(_xll.qlIndexFixing(IndexON,D908,TRUE,_xll.ohTrigger(RecalcTrigger,TriggerON)),NA())</f>
        <v>1.2539280193074598E-2</v>
      </c>
      <c r="H908" s="42">
        <f>_xll.qlCalendarAdvance(Calendar,$H907,B908,"f",FALSE)</f>
        <v>46021</v>
      </c>
      <c r="I908" s="140">
        <f>_xll.qlInterestRateIndexValueDate(Index1M,$H908)</f>
        <v>46021</v>
      </c>
      <c r="J908" s="145">
        <f>IFERROR(_xll.qlIndexFixing(Index1M,$H908,TRUE,_xll.ohTrigger(RecalcTrigger,Trigger1M)),NA())</f>
        <v>1.3661186546273312E-2</v>
      </c>
      <c r="K908" s="44">
        <f>IFERROR(_xll.qlIndexFixing(Index3M,H908,TRUE,_xll.ohTrigger(RecalcTrigger,Trigger3M)),NA())</f>
        <v>1.4238199242489345E-2</v>
      </c>
      <c r="L908" s="44">
        <f>IFERROR(_xll.qlIndexFixing(Index6M,$H908,TRUE,_xll.ohTrigger(RecalcTrigger,Trigger6M)),NA())</f>
        <v>1.4881281474630083E-2</v>
      </c>
      <c r="M908" s="146">
        <f>IFERROR(_xll.qlIndexFixing(Index1Y,$H908,TRUE,_xll.ohTrigger(RecalcTrigger,Trigger1Y)),NA())</f>
        <v>1.5812968755414269E-2</v>
      </c>
      <c r="N908" s="145">
        <f>IFERROR(_xll.qlIndexFixing(ONIndex1M,I908,TRUE,_xll.ohTrigger(RecalcTrigger,Trigger1M)),NA())</f>
        <v>1.3619615110235239E-2</v>
      </c>
      <c r="O908" s="44">
        <f>IFERROR(_xll.qlIndexFixing(ONIndex3M,I908,TRUE,_xll.ohTrigger(RecalcTrigger,Trigger3M)),NA())</f>
        <v>1.4123518949592517E-2</v>
      </c>
      <c r="P908" s="44">
        <f>IFERROR(_xll.qlIndexFixing(ONIndex6M,I908,TRUE,_xll.ohTrigger(RecalcTrigger,Trigger6M)),NA())</f>
        <v>1.4682700003993965E-2</v>
      </c>
      <c r="Q908" s="146">
        <f>IFERROR(_xll.qlIndexFixing(ONIndex1Y,I908,TRUE,_xll.ohTrigger(RecalcTrigger,Trigger1Y)),NA())</f>
        <v>1.5616515307752543E-2</v>
      </c>
    </row>
    <row r="909" spans="2:17" x14ac:dyDescent="0.2">
      <c r="B909" s="39" t="s">
        <v>42</v>
      </c>
      <c r="D909" s="42">
        <f>_xll.qlCalendarAdvance(Calendar,$D908,B909,"f",FALSE)</f>
        <v>46028</v>
      </c>
      <c r="E909" s="140">
        <f>_xll.qlInterestRateIndexValueDate(IndexON,D909)</f>
        <v>46028</v>
      </c>
      <c r="F909" s="156">
        <f>IFERROR(_xll.qlIndexFixing(IndexON,D909,TRUE,_xll.ohTrigger(RecalcTrigger,TriggerON)),NA())</f>
        <v>1.2562281157471045E-2</v>
      </c>
      <c r="H909" s="42">
        <f>_xll.qlCalendarAdvance(Calendar,$H908,B909,"f",FALSE)</f>
        <v>46028</v>
      </c>
      <c r="I909" s="140">
        <f>_xll.qlInterestRateIndexValueDate(Index1M,$H909)</f>
        <v>46028</v>
      </c>
      <c r="J909" s="145">
        <f>IFERROR(_xll.qlIndexFixing(Index1M,$H909,TRUE,_xll.ohTrigger(RecalcTrigger,Trigger1M)),NA())</f>
        <v>1.3676993771073275E-2</v>
      </c>
      <c r="K909" s="44">
        <f>IFERROR(_xll.qlIndexFixing(Index3M,H909,TRUE,_xll.ohTrigger(RecalcTrigger,Trigger3M)),NA())</f>
        <v>1.42538055906039E-2</v>
      </c>
      <c r="L909" s="44">
        <f>IFERROR(_xll.qlIndexFixing(Index6M,$H909,TRUE,_xll.ohTrigger(RecalcTrigger,Trigger6M)),NA())</f>
        <v>1.4891369710384683E-2</v>
      </c>
      <c r="M909" s="146">
        <f>IFERROR(_xll.qlIndexFixing(Index1Y,$H909,TRUE,_xll.ohTrigger(RecalcTrigger,Trigger1Y)),NA())</f>
        <v>1.5814494794935907E-2</v>
      </c>
      <c r="N909" s="145">
        <f>IFERROR(_xll.qlIndexFixing(ONIndex1M,I909,TRUE,_xll.ohTrigger(RecalcTrigger,Trigger1M)),NA())</f>
        <v>1.3635465925602164E-2</v>
      </c>
      <c r="O909" s="44">
        <f>IFERROR(_xll.qlIndexFixing(ONIndex3M,I909,TRUE,_xll.ohTrigger(RecalcTrigger,Trigger3M)),NA())</f>
        <v>1.4137549198202093E-2</v>
      </c>
      <c r="P909" s="44">
        <f>IFERROR(_xll.qlIndexFixing(ONIndex6M,I909,TRUE,_xll.ohTrigger(RecalcTrigger,Trigger6M)),NA())</f>
        <v>1.4693879970641976E-2</v>
      </c>
      <c r="Q909" s="146">
        <f>IFERROR(_xll.qlIndexFixing(ONIndex1Y,I909,TRUE,_xll.ohTrigger(RecalcTrigger,Trigger1Y)),NA())</f>
        <v>1.5623288605759456E-2</v>
      </c>
    </row>
    <row r="910" spans="2:17" x14ac:dyDescent="0.2">
      <c r="B910" s="39" t="s">
        <v>42</v>
      </c>
      <c r="D910" s="42">
        <f>_xll.qlCalendarAdvance(Calendar,$D909,B910,"f",FALSE)</f>
        <v>46035</v>
      </c>
      <c r="E910" s="140">
        <f>_xll.qlInterestRateIndexValueDate(IndexON,D910)</f>
        <v>46035</v>
      </c>
      <c r="F910" s="156">
        <f>IFERROR(_xll.qlIndexFixing(IndexON,D910,TRUE,_xll.ohTrigger(RecalcTrigger,TriggerON)),NA())</f>
        <v>1.2585162641414183E-2</v>
      </c>
      <c r="H910" s="42">
        <f>_xll.qlCalendarAdvance(Calendar,$H909,B910,"f",FALSE)</f>
        <v>46035</v>
      </c>
      <c r="I910" s="140">
        <f>_xll.qlInterestRateIndexValueDate(Index1M,$H910)</f>
        <v>46035</v>
      </c>
      <c r="J910" s="145">
        <f>IFERROR(_xll.qlIndexFixing(Index1M,$H910,TRUE,_xll.ohTrigger(RecalcTrigger,Trigger1M)),NA())</f>
        <v>1.3692772363709823E-2</v>
      </c>
      <c r="K910" s="44">
        <f>IFERROR(_xll.qlIndexFixing(Index3M,H910,TRUE,_xll.ohTrigger(RecalcTrigger,Trigger3M)),NA())</f>
        <v>1.4266834553957844E-2</v>
      </c>
      <c r="L910" s="44">
        <f>IFERROR(_xll.qlIndexFixing(Index6M,$H910,TRUE,_xll.ohTrigger(RecalcTrigger,Trigger6M)),NA())</f>
        <v>1.4902551313023515E-2</v>
      </c>
      <c r="M910" s="146">
        <f>IFERROR(_xll.qlIndexFixing(Index1Y,$H910,TRUE,_xll.ohTrigger(RecalcTrigger,Trigger1Y)),NA())</f>
        <v>1.5815881730217862E-2</v>
      </c>
      <c r="N910" s="145">
        <f>IFERROR(_xll.qlIndexFixing(ONIndex1M,I910,TRUE,_xll.ohTrigger(RecalcTrigger,Trigger1M)),NA())</f>
        <v>1.3651288120528626E-2</v>
      </c>
      <c r="O910" s="44">
        <f>IFERROR(_xll.qlIndexFixing(ONIndex3M,I910,TRUE,_xll.ohTrigger(RecalcTrigger,Trigger3M)),NA())</f>
        <v>1.4151614129270795E-2</v>
      </c>
      <c r="P910" s="44">
        <f>IFERROR(_xll.qlIndexFixing(ONIndex6M,I910,TRUE,_xll.ohTrigger(RecalcTrigger,Trigger6M)),NA())</f>
        <v>1.470505425473001E-2</v>
      </c>
      <c r="Q910" s="146">
        <f>IFERROR(_xll.qlIndexFixing(ONIndex1Y,I910,TRUE,_xll.ohTrigger(RecalcTrigger,Trigger1Y)),NA())</f>
        <v>1.5629796849766509E-2</v>
      </c>
    </row>
    <row r="911" spans="2:17" x14ac:dyDescent="0.2">
      <c r="B911" s="39" t="s">
        <v>42</v>
      </c>
      <c r="D911" s="42">
        <f>_xll.qlCalendarAdvance(Calendar,$D910,B911,"f",FALSE)</f>
        <v>46042</v>
      </c>
      <c r="E911" s="140">
        <f>_xll.qlInterestRateIndexValueDate(IndexON,D911)</f>
        <v>46042</v>
      </c>
      <c r="F911" s="156">
        <f>IFERROR(_xll.qlIndexFixing(IndexON,D911,TRUE,_xll.ohTrigger(RecalcTrigger,TriggerON)),NA())</f>
        <v>1.2607924644660873E-2</v>
      </c>
      <c r="H911" s="42">
        <f>_xll.qlCalendarAdvance(Calendar,$H910,B911,"f",FALSE)</f>
        <v>46042</v>
      </c>
      <c r="I911" s="140">
        <f>_xll.qlInterestRateIndexValueDate(Index1M,$H911)</f>
        <v>46042</v>
      </c>
      <c r="J911" s="145">
        <f>IFERROR(_xll.qlIndexFixing(Index1M,$H911,TRUE,_xll.ohTrigger(RecalcTrigger,Trigger1M)),NA())</f>
        <v>1.3708522324073151E-2</v>
      </c>
      <c r="K911" s="44">
        <f>IFERROR(_xll.qlIndexFixing(Index3M,H911,TRUE,_xll.ohTrigger(RecalcTrigger,Trigger3M)),NA())</f>
        <v>1.4281204489298371E-2</v>
      </c>
      <c r="L911" s="44">
        <f>IFERROR(_xll.qlIndexFixing(Index6M,$H911,TRUE,_xll.ohTrigger(RecalcTrigger,Trigger6M)),NA())</f>
        <v>1.4913720214288927E-2</v>
      </c>
      <c r="M911" s="146">
        <f>IFERROR(_xll.qlIndexFixing(Index1Y,$H911,TRUE,_xll.ohTrigger(RecalcTrigger,Trigger1Y)),NA())</f>
        <v>1.5817134511229014E-2</v>
      </c>
      <c r="N911" s="145">
        <f>IFERROR(_xll.qlIndexFixing(ONIndex1M,I911,TRUE,_xll.ohTrigger(RecalcTrigger,Trigger1M)),NA())</f>
        <v>1.3667081695014627E-2</v>
      </c>
      <c r="O911" s="44">
        <f>IFERROR(_xll.qlIndexFixing(ONIndex3M,I911,TRUE,_xll.ohTrigger(RecalcTrigger,Trigger3M)),NA())</f>
        <v>1.4165713742879671E-2</v>
      </c>
      <c r="P911" s="44">
        <f>IFERROR(_xll.qlIndexFixing(ONIndex6M,I911,TRUE,_xll.ohTrigger(RecalcTrigger,Trigger6M)),NA())</f>
        <v>1.4716222856339112E-2</v>
      </c>
      <c r="Q911" s="146">
        <f>IFERROR(_xll.qlIndexFixing(ONIndex1Y,I911,TRUE,_xll.ohTrigger(RecalcTrigger,Trigger1Y)),NA())</f>
        <v>1.5636040039611609E-2</v>
      </c>
    </row>
    <row r="912" spans="2:17" x14ac:dyDescent="0.2">
      <c r="B912" s="39" t="s">
        <v>42</v>
      </c>
      <c r="D912" s="42">
        <f>_xll.qlCalendarAdvance(Calendar,$D911,B912,"f",FALSE)</f>
        <v>46049</v>
      </c>
      <c r="E912" s="140">
        <f>_xll.qlInterestRateIndexValueDate(IndexON,D912)</f>
        <v>46049</v>
      </c>
      <c r="F912" s="156">
        <f>IFERROR(_xll.qlIndexFixing(IndexON,D912,TRUE,_xll.ohTrigger(RecalcTrigger,TriggerON)),NA())</f>
        <v>1.26305671675353E-2</v>
      </c>
      <c r="H912" s="42">
        <f>_xll.qlCalendarAdvance(Calendar,$H911,B912,"f",FALSE)</f>
        <v>46049</v>
      </c>
      <c r="I912" s="140">
        <f>_xll.qlInterestRateIndexValueDate(Index1M,$H912)</f>
        <v>46049</v>
      </c>
      <c r="J912" s="145">
        <f>IFERROR(_xll.qlIndexFixing(Index1M,$H912,TRUE,_xll.ohTrigger(RecalcTrigger,Trigger1M)),NA())</f>
        <v>1.3724243652045613E-2</v>
      </c>
      <c r="K912" s="44">
        <f>IFERROR(_xll.qlIndexFixing(Index3M,H912,TRUE,_xll.ohTrigger(RecalcTrigger,Trigger3M)),NA())</f>
        <v>1.4295609278200234E-2</v>
      </c>
      <c r="L912" s="44">
        <f>IFERROR(_xll.qlIndexFixing(Index6M,$H912,TRUE,_xll.ohTrigger(RecalcTrigger,Trigger6M)),NA())</f>
        <v>1.4924869375695168E-2</v>
      </c>
      <c r="M912" s="146">
        <f>IFERROR(_xll.qlIndexFixing(Index1Y,$H912,TRUE,_xll.ohTrigger(RecalcTrigger,Trigger1Y)),NA())</f>
        <v>1.5818258088017068E-2</v>
      </c>
      <c r="N912" s="145">
        <f>IFERROR(_xll.qlIndexFixing(ONIndex1M,I912,TRUE,_xll.ohTrigger(RecalcTrigger,Trigger1M)),NA())</f>
        <v>1.3682846649060165E-2</v>
      </c>
      <c r="O912" s="44">
        <f>IFERROR(_xll.qlIndexFixing(ONIndex3M,I912,TRUE,_xll.ohTrigger(RecalcTrigger,Trigger3M)),NA())</f>
        <v>1.4179848038785581E-2</v>
      </c>
      <c r="P912" s="44">
        <f>IFERROR(_xll.qlIndexFixing(ONIndex6M,I912,TRUE,_xll.ohTrigger(RecalcTrigger,Trigger6M)),NA())</f>
        <v>1.4727385775307189E-2</v>
      </c>
      <c r="Q912" s="146">
        <f>IFERROR(_xll.qlIndexFixing(ONIndex1Y,I912,TRUE,_xll.ohTrigger(RecalcTrigger,Trigger1Y)),NA())</f>
        <v>1.5642018175213712E-2</v>
      </c>
    </row>
    <row r="913" spans="2:17" x14ac:dyDescent="0.2">
      <c r="B913" s="39" t="s">
        <v>42</v>
      </c>
      <c r="D913" s="42">
        <f>_xll.qlCalendarAdvance(Calendar,$D912,B913,"f",FALSE)</f>
        <v>46056</v>
      </c>
      <c r="E913" s="140">
        <f>_xll.qlInterestRateIndexValueDate(IndexON,D913)</f>
        <v>46056</v>
      </c>
      <c r="F913" s="156">
        <f>IFERROR(_xll.qlIndexFixing(IndexON,D913,TRUE,_xll.ohTrigger(RecalcTrigger,TriggerON)),NA())</f>
        <v>1.265309020971328E-2</v>
      </c>
      <c r="H913" s="42">
        <f>_xll.qlCalendarAdvance(Calendar,$H912,B913,"f",FALSE)</f>
        <v>46056</v>
      </c>
      <c r="I913" s="140">
        <f>_xll.qlInterestRateIndexValueDate(Index1M,$H913)</f>
        <v>46056</v>
      </c>
      <c r="J913" s="145">
        <f>IFERROR(_xll.qlIndexFixing(Index1M,$H913,TRUE,_xll.ohTrigger(RecalcTrigger,Trigger1M)),NA())</f>
        <v>1.3735805227324141E-2</v>
      </c>
      <c r="K913" s="44">
        <f>IFERROR(_xll.qlIndexFixing(Index3M,H913,TRUE,_xll.ohTrigger(RecalcTrigger,Trigger3M)),NA())</f>
        <v>1.4311367246432961E-2</v>
      </c>
      <c r="L913" s="44">
        <f>IFERROR(_xll.qlIndexFixing(Index6M,$H913,TRUE,_xll.ohTrigger(RecalcTrigger,Trigger6M)),NA())</f>
        <v>1.4935991758601563E-2</v>
      </c>
      <c r="M913" s="146">
        <f>IFERROR(_xll.qlIndexFixing(Index1Y,$H913,TRUE,_xll.ohTrigger(RecalcTrigger,Trigger1Y)),NA())</f>
        <v>1.5819257410702336E-2</v>
      </c>
      <c r="N913" s="145">
        <f>IFERROR(_xll.qlIndexFixing(ONIndex1M,I913,TRUE,_xll.ohTrigger(RecalcTrigger,Trigger1M)),NA())</f>
        <v>1.3698582982665242E-2</v>
      </c>
      <c r="O913" s="44">
        <f>IFERROR(_xll.qlIndexFixing(ONIndex3M,I913,TRUE,_xll.ohTrigger(RecalcTrigger,Trigger3M)),NA())</f>
        <v>1.419401701731271E-2</v>
      </c>
      <c r="P913" s="44">
        <f>IFERROR(_xll.qlIndexFixing(ONIndex6M,I913,TRUE,_xll.ohTrigger(RecalcTrigger,Trigger6M)),NA())</f>
        <v>1.4738543011715288E-2</v>
      </c>
      <c r="Q913" s="146">
        <f>IFERROR(_xll.qlIndexFixing(ONIndex1Y,I913,TRUE,_xll.ohTrigger(RecalcTrigger,Trigger1Y)),NA())</f>
        <v>1.5647731256572817E-2</v>
      </c>
    </row>
    <row r="914" spans="2:17" x14ac:dyDescent="0.2">
      <c r="B914" s="39" t="s">
        <v>42</v>
      </c>
      <c r="D914" s="42">
        <f>_xll.qlCalendarAdvance(Calendar,$D913,B914,"f",FALSE)</f>
        <v>46063</v>
      </c>
      <c r="E914" s="140">
        <f>_xll.qlInterestRateIndexValueDate(IndexON,D914)</f>
        <v>46063</v>
      </c>
      <c r="F914" s="156">
        <f>IFERROR(_xll.qlIndexFixing(IndexON,D914,TRUE,_xll.ohTrigger(RecalcTrigger,TriggerON)),NA())</f>
        <v>1.2675493771356905E-2</v>
      </c>
      <c r="H914" s="42">
        <f>_xll.qlCalendarAdvance(Calendar,$H913,B914,"f",FALSE)</f>
        <v>46063</v>
      </c>
      <c r="I914" s="140">
        <f>_xll.qlInterestRateIndexValueDate(Index1M,$H914)</f>
        <v>46063</v>
      </c>
      <c r="J914" s="145">
        <f>IFERROR(_xll.qlIndexFixing(Index1M,$H914,TRUE,_xll.ohTrigger(RecalcTrigger,Trigger1M)),NA())</f>
        <v>1.3751473656653086E-2</v>
      </c>
      <c r="K914" s="44">
        <f>IFERROR(_xll.qlIndexFixing(Index3M,H914,TRUE,_xll.ohTrigger(RecalcTrigger,Trigger3M)),NA())</f>
        <v>1.4324523418171106E-2</v>
      </c>
      <c r="L914" s="44">
        <f>IFERROR(_xll.qlIndexFixing(Index6M,$H914,TRUE,_xll.ohTrigger(RecalcTrigger,Trigger6M)),NA())</f>
        <v>1.4947080324213846E-2</v>
      </c>
      <c r="M914" s="146">
        <f>IFERROR(_xll.qlIndexFixing(Index1Y,$H914,TRUE,_xll.ohTrigger(RecalcTrigger,Trigger1Y)),NA())</f>
        <v>1.5820137429471748E-2</v>
      </c>
      <c r="N914" s="145">
        <f>IFERROR(_xll.qlIndexFixing(ONIndex1M,I914,TRUE,_xll.ohTrigger(RecalcTrigger,Trigger1M)),NA())</f>
        <v>1.371429069574881E-2</v>
      </c>
      <c r="O914" s="44">
        <f>IFERROR(_xll.qlIndexFixing(ONIndex3M,I914,TRUE,_xll.ohTrigger(RecalcTrigger,Trigger3M)),NA())</f>
        <v>1.420822067821792E-2</v>
      </c>
      <c r="P914" s="44">
        <f>IFERROR(_xll.qlIndexFixing(ONIndex6M,I914,TRUE,_xll.ohTrigger(RecalcTrigger,Trigger6M)),NA())</f>
        <v>1.4749694565644456E-2</v>
      </c>
      <c r="Q914" s="146">
        <f>IFERROR(_xll.qlIndexFixing(ONIndex1Y,I914,TRUE,_xll.ohTrigger(RecalcTrigger,Trigger1Y)),NA())</f>
        <v>1.5653179283851015E-2</v>
      </c>
    </row>
    <row r="915" spans="2:17" x14ac:dyDescent="0.2">
      <c r="B915" s="39" t="s">
        <v>42</v>
      </c>
      <c r="D915" s="42">
        <f>_xll.qlCalendarAdvance(Calendar,$D914,B915,"f",FALSE)</f>
        <v>46070</v>
      </c>
      <c r="E915" s="140">
        <f>_xll.qlInterestRateIndexValueDate(IndexON,D915)</f>
        <v>46070</v>
      </c>
      <c r="F915" s="156">
        <f>IFERROR(_xll.qlIndexFixing(IndexON,D915,TRUE,_xll.ohTrigger(RecalcTrigger,TriggerON)),NA())</f>
        <v>1.2697777852304082E-2</v>
      </c>
      <c r="H915" s="42">
        <f>_xll.qlCalendarAdvance(Calendar,$H914,B915,"f",FALSE)</f>
        <v>46070</v>
      </c>
      <c r="I915" s="140">
        <f>_xll.qlInterestRateIndexValueDate(Index1M,$H915)</f>
        <v>46070</v>
      </c>
      <c r="J915" s="145">
        <f>IFERROR(_xll.qlIndexFixing(Index1M,$H915,TRUE,_xll.ohTrigger(RecalcTrigger,Trigger1M)),NA())</f>
        <v>1.3767113454499014E-2</v>
      </c>
      <c r="K915" s="44">
        <f>IFERROR(_xll.qlIndexFixing(Index3M,H915,TRUE,_xll.ohTrigger(RecalcTrigger,Trigger3M)),NA())</f>
        <v>1.4339032769982139E-2</v>
      </c>
      <c r="L915" s="44">
        <f>IFERROR(_xll.qlIndexFixing(Index6M,$H915,TRUE,_xll.ohTrigger(RecalcTrigger,Trigger6M)),NA())</f>
        <v>1.4958128033586414E-2</v>
      </c>
      <c r="M915" s="146">
        <f>IFERROR(_xll.qlIndexFixing(Index1Y,$H915,TRUE,_xll.ohTrigger(RecalcTrigger,Trigger1Y)),NA())</f>
        <v>1.5820903094571737E-2</v>
      </c>
      <c r="N915" s="145">
        <f>IFERROR(_xll.qlIndexFixing(ONIndex1M,I915,TRUE,_xll.ohTrigger(RecalcTrigger,Trigger1M)),NA())</f>
        <v>1.372996978831087E-2</v>
      </c>
      <c r="O915" s="44">
        <f>IFERROR(_xll.qlIndexFixing(ONIndex3M,I915,TRUE,_xll.ohTrigger(RecalcTrigger,Trigger3M)),NA())</f>
        <v>1.4222459021663303E-2</v>
      </c>
      <c r="P915" s="44">
        <f>IFERROR(_xll.qlIndexFixing(ONIndex6M,I915,TRUE,_xll.ohTrigger(RecalcTrigger,Trigger6M)),NA())</f>
        <v>1.4760840437013645E-2</v>
      </c>
      <c r="Q915" s="146">
        <f>IFERROR(_xll.qlIndexFixing(ONIndex1Y,I915,TRUE,_xll.ohTrigger(RecalcTrigger,Trigger1Y)),NA())</f>
        <v>1.5658362256886216E-2</v>
      </c>
    </row>
    <row r="916" spans="2:17" x14ac:dyDescent="0.2">
      <c r="B916" s="39" t="s">
        <v>42</v>
      </c>
      <c r="D916" s="42">
        <f>_xll.qlCalendarAdvance(Calendar,$D915,B916,"f",FALSE)</f>
        <v>46077</v>
      </c>
      <c r="E916" s="140">
        <f>_xll.qlInterestRateIndexValueDate(IndexON,D916)</f>
        <v>46077</v>
      </c>
      <c r="F916" s="156">
        <f>IFERROR(_xll.qlIndexFixing(IndexON,D916,TRUE,_xll.ohTrigger(RecalcTrigger,TriggerON)),NA())</f>
        <v>1.2719942452716904E-2</v>
      </c>
      <c r="H916" s="42">
        <f>_xll.qlCalendarAdvance(Calendar,$H915,B916,"f",FALSE)</f>
        <v>46077</v>
      </c>
      <c r="I916" s="140">
        <f>_xll.qlInterestRateIndexValueDate(Index1M,$H916)</f>
        <v>46077</v>
      </c>
      <c r="J916" s="145">
        <f>IFERROR(_xll.qlIndexFixing(Index1M,$H916,TRUE,_xll.ohTrigger(RecalcTrigger,Trigger1M)),NA())</f>
        <v>1.3782724620751934E-2</v>
      </c>
      <c r="K916" s="44">
        <f>IFERROR(_xll.qlIndexFixing(Index3M,H916,TRUE,_xll.ohTrigger(RecalcTrigger,Trigger3M)),NA())</f>
        <v>1.4354904477772667E-2</v>
      </c>
      <c r="L916" s="44">
        <f>IFERROR(_xll.qlIndexFixing(Index6M,$H916,TRUE,_xll.ohTrigger(RecalcTrigger,Trigger6M)),NA())</f>
        <v>1.4969127847622757E-2</v>
      </c>
      <c r="M916" s="146">
        <f>IFERROR(_xll.qlIndexFixing(Index1Y,$H916,TRUE,_xll.ohTrigger(RecalcTrigger,Trigger1Y)),NA())</f>
        <v>1.5821559356304249E-2</v>
      </c>
      <c r="N916" s="145">
        <f>IFERROR(_xll.qlIndexFixing(ONIndex1M,I916,TRUE,_xll.ohTrigger(RecalcTrigger,Trigger1M)),NA())</f>
        <v>1.3745620260432467E-2</v>
      </c>
      <c r="O916" s="44">
        <f>IFERROR(_xll.qlIndexFixing(ONIndex3M,I916,TRUE,_xll.ohTrigger(RecalcTrigger,Trigger3M)),NA())</f>
        <v>1.4236732047648859E-2</v>
      </c>
      <c r="P916" s="44">
        <f>IFERROR(_xll.qlIndexFixing(ONIndex6M,I916,TRUE,_xll.ohTrigger(RecalcTrigger,Trigger6M)),NA())</f>
        <v>1.4771980625822856E-2</v>
      </c>
      <c r="Q916" s="146">
        <f>IFERROR(_xll.qlIndexFixing(ONIndex1Y,I916,TRUE,_xll.ohTrigger(RecalcTrigger,Trigger1Y)),NA())</f>
        <v>1.5663280175678418E-2</v>
      </c>
    </row>
    <row r="917" spans="2:17" x14ac:dyDescent="0.2">
      <c r="B917" s="39" t="s">
        <v>42</v>
      </c>
      <c r="D917" s="42">
        <f>_xll.qlCalendarAdvance(Calendar,$D916,B917,"f",FALSE)</f>
        <v>46084</v>
      </c>
      <c r="E917" s="140">
        <f>_xll.qlInterestRateIndexValueDate(IndexON,D917)</f>
        <v>46084</v>
      </c>
      <c r="F917" s="156">
        <f>IFERROR(_xll.qlIndexFixing(IndexON,D917,TRUE,_xll.ohTrigger(RecalcTrigger,TriggerON)),NA())</f>
        <v>1.2741987572433278E-2</v>
      </c>
      <c r="H917" s="42">
        <f>_xll.qlCalendarAdvance(Calendar,$H916,B917,"f",FALSE)</f>
        <v>46084</v>
      </c>
      <c r="I917" s="140">
        <f>_xll.qlInterestRateIndexValueDate(Index1M,$H917)</f>
        <v>46084</v>
      </c>
      <c r="J917" s="145">
        <f>IFERROR(_xll.qlIndexFixing(Index1M,$H917,TRUE,_xll.ohTrigger(RecalcTrigger,Trigger1M)),NA())</f>
        <v>1.3807904203720182E-2</v>
      </c>
      <c r="K917" s="44">
        <f>IFERROR(_xll.qlIndexFixing(Index3M,H917,TRUE,_xll.ohTrigger(RecalcTrigger,Trigger3M)),NA())</f>
        <v>1.4370817492722643E-2</v>
      </c>
      <c r="L917" s="44">
        <f>IFERROR(_xll.qlIndexFixing(Index6M,$H917,TRUE,_xll.ohTrigger(RecalcTrigger,Trigger6M)),NA())</f>
        <v>1.4983284380143359E-2</v>
      </c>
      <c r="M917" s="146">
        <f>IFERROR(_xll.qlIndexFixing(Index1Y,$H917,TRUE,_xll.ohTrigger(RecalcTrigger,Trigger1Y)),NA())</f>
        <v>1.5822111165020081E-2</v>
      </c>
      <c r="N917" s="145">
        <f>IFERROR(_xll.qlIndexFixing(ONIndex1M,I917,TRUE,_xll.ohTrigger(RecalcTrigger,Trigger1M)),NA())</f>
        <v>1.3761242112113603E-2</v>
      </c>
      <c r="O917" s="44">
        <f>IFERROR(_xll.qlIndexFixing(ONIndex3M,I917,TRUE,_xll.ohTrigger(RecalcTrigger,Trigger3M)),NA())</f>
        <v>1.4251039756012496E-2</v>
      </c>
      <c r="P917" s="44">
        <f>IFERROR(_xll.qlIndexFixing(ONIndex6M,I917,TRUE,_xll.ohTrigger(RecalcTrigger,Trigger6M)),NA())</f>
        <v>1.4783115132153135E-2</v>
      </c>
      <c r="Q917" s="146">
        <f>IFERROR(_xll.qlIndexFixing(ONIndex1Y,I917,TRUE,_xll.ohTrigger(RecalcTrigger,Trigger1Y)),NA())</f>
        <v>1.5667933040227622E-2</v>
      </c>
    </row>
    <row r="918" spans="2:17" x14ac:dyDescent="0.2">
      <c r="B918" s="39" t="s">
        <v>42</v>
      </c>
      <c r="D918" s="42">
        <f>_xll.qlCalendarAdvance(Calendar,$D917,B918,"f",FALSE)</f>
        <v>46091</v>
      </c>
      <c r="E918" s="140">
        <f>_xll.qlInterestRateIndexValueDate(IndexON,D918)</f>
        <v>46091</v>
      </c>
      <c r="F918" s="156">
        <f>IFERROR(_xll.qlIndexFixing(IndexON,D918,TRUE,_xll.ohTrigger(RecalcTrigger,TriggerON)),NA())</f>
        <v>1.2763913211372158E-2</v>
      </c>
      <c r="H918" s="42">
        <f>_xll.qlCalendarAdvance(Calendar,$H917,B918,"f",FALSE)</f>
        <v>46091</v>
      </c>
      <c r="I918" s="140">
        <f>_xll.qlInterestRateIndexValueDate(Index1M,$H918)</f>
        <v>46091</v>
      </c>
      <c r="J918" s="145">
        <f>IFERROR(_xll.qlIndexFixing(Index1M,$H918,TRUE,_xll.ohTrigger(RecalcTrigger,Trigger1M)),NA())</f>
        <v>1.3817970333287825E-2</v>
      </c>
      <c r="K918" s="44">
        <f>IFERROR(_xll.qlIndexFixing(Index3M,H918,TRUE,_xll.ohTrigger(RecalcTrigger,Trigger3M)),NA())</f>
        <v>1.4385437539964435E-2</v>
      </c>
      <c r="L918" s="44">
        <f>IFERROR(_xll.qlIndexFixing(Index6M,$H918,TRUE,_xll.ohTrigger(RecalcTrigger,Trigger6M)),NA())</f>
        <v>1.4994145696399301E-2</v>
      </c>
      <c r="M918" s="146">
        <f>IFERROR(_xll.qlIndexFixing(Index1Y,$H918,TRUE,_xll.ohTrigger(RecalcTrigger,Trigger1Y)),NA())</f>
        <v>1.5822563471114215E-2</v>
      </c>
      <c r="N918" s="145">
        <f>IFERROR(_xll.qlIndexFixing(ONIndex1M,I918,TRUE,_xll.ohTrigger(RecalcTrigger,Trigger1M)),NA())</f>
        <v>1.377683534327323E-2</v>
      </c>
      <c r="O918" s="44">
        <f>IFERROR(_xll.qlIndexFixing(ONIndex3M,I918,TRUE,_xll.ohTrigger(RecalcTrigger,Trigger3M)),NA())</f>
        <v>1.4265382146916306E-2</v>
      </c>
      <c r="P918" s="44">
        <f>IFERROR(_xll.qlIndexFixing(ONIndex6M,I918,TRUE,_xll.ohTrigger(RecalcTrigger,Trigger6M)),NA())</f>
        <v>1.479424395584239E-2</v>
      </c>
      <c r="Q918" s="146">
        <f>IFERROR(_xll.qlIndexFixing(ONIndex1Y,I918,TRUE,_xll.ohTrigger(RecalcTrigger,Trigger1Y)),NA())</f>
        <v>1.5672320850533827E-2</v>
      </c>
    </row>
    <row r="919" spans="2:17" x14ac:dyDescent="0.2">
      <c r="B919" s="39" t="s">
        <v>42</v>
      </c>
      <c r="D919" s="42">
        <f>_xll.qlCalendarAdvance(Calendar,$D918,B919,"f",FALSE)</f>
        <v>46098</v>
      </c>
      <c r="E919" s="140">
        <f>_xll.qlInterestRateIndexValueDate(IndexON,D919)</f>
        <v>46098</v>
      </c>
      <c r="F919" s="156">
        <f>IFERROR(_xll.qlIndexFixing(IndexON,D919,TRUE,_xll.ohTrigger(RecalcTrigger,TriggerON)),NA())</f>
        <v>1.2785719369776682E-2</v>
      </c>
      <c r="H919" s="42">
        <f>_xll.qlCalendarAdvance(Calendar,$H918,B919,"f",FALSE)</f>
        <v>46098</v>
      </c>
      <c r="I919" s="140">
        <f>_xll.qlInterestRateIndexValueDate(Index1M,$H919)</f>
        <v>46098</v>
      </c>
      <c r="J919" s="145">
        <f>IFERROR(_xll.qlIndexFixing(Index1M,$H919,TRUE,_xll.ohTrigger(RecalcTrigger,Trigger1M)),NA())</f>
        <v>1.3833491231334654E-2</v>
      </c>
      <c r="K919" s="44">
        <f>IFERROR(_xll.qlIndexFixing(Index3M,H919,TRUE,_xll.ohTrigger(RecalcTrigger,Trigger3M)),NA())</f>
        <v>1.4400092447340824E-2</v>
      </c>
      <c r="L919" s="44">
        <f>IFERROR(_xll.qlIndexFixing(Index6M,$H919,TRUE,_xll.ohTrigger(RecalcTrigger,Trigger6M)),NA())</f>
        <v>1.5004936056552717E-2</v>
      </c>
      <c r="M919" s="146">
        <f>IFERROR(_xll.qlIndexFixing(Index1Y,$H919,TRUE,_xll.ohTrigger(RecalcTrigger,Trigger1Y)),NA())</f>
        <v>1.5822921225020492E-2</v>
      </c>
      <c r="N919" s="145">
        <f>IFERROR(_xll.qlIndexFixing(ONIndex1M,I919,TRUE,_xll.ohTrigger(RecalcTrigger,Trigger1M)),NA())</f>
        <v>1.379239995391135E-2</v>
      </c>
      <c r="O919" s="44">
        <f>IFERROR(_xll.qlIndexFixing(ONIndex3M,I919,TRUE,_xll.ohTrigger(RecalcTrigger,Trigger3M)),NA())</f>
        <v>1.4279759220279242E-2</v>
      </c>
      <c r="P919" s="44">
        <f>IFERROR(_xll.qlIndexFixing(ONIndex6M,I919,TRUE,_xll.ohTrigger(RecalcTrigger,Trigger6M)),NA())</f>
        <v>1.4805367097052713E-2</v>
      </c>
      <c r="Q919" s="146">
        <f>IFERROR(_xll.qlIndexFixing(ONIndex1Y,I919,TRUE,_xll.ohTrigger(RecalcTrigger,Trigger1Y)),NA())</f>
        <v>1.5676443606678081E-2</v>
      </c>
    </row>
    <row r="920" spans="2:17" x14ac:dyDescent="0.2">
      <c r="B920" s="39" t="s">
        <v>42</v>
      </c>
      <c r="D920" s="42">
        <f>_xll.qlCalendarAdvance(Calendar,$D919,B920,"f",FALSE)</f>
        <v>46105</v>
      </c>
      <c r="E920" s="140">
        <f>_xll.qlInterestRateIndexValueDate(IndexON,D920)</f>
        <v>46105</v>
      </c>
      <c r="F920" s="156">
        <f>IFERROR(_xll.qlIndexFixing(IndexON,D920,TRUE,_xll.ohTrigger(RecalcTrigger,TriggerON)),NA())</f>
        <v>1.2807406047322667E-2</v>
      </c>
      <c r="H920" s="42">
        <f>_xll.qlCalendarAdvance(Calendar,$H919,B920,"f",FALSE)</f>
        <v>46105</v>
      </c>
      <c r="I920" s="140">
        <f>_xll.qlInterestRateIndexValueDate(Index1M,$H920)</f>
        <v>46105</v>
      </c>
      <c r="J920" s="145">
        <f>IFERROR(_xll.qlIndexFixing(Index1M,$H920,TRUE,_xll.ohTrigger(RecalcTrigger,Trigger1M)),NA())</f>
        <v>1.3848983496080809E-2</v>
      </c>
      <c r="K920" s="44">
        <f>IFERROR(_xll.qlIndexFixing(Index3M,H920,TRUE,_xll.ohTrigger(RecalcTrigger,Trigger3M)),NA())</f>
        <v>1.4414782215237662E-2</v>
      </c>
      <c r="L920" s="44">
        <f>IFERROR(_xll.qlIndexFixing(Index6M,$H920,TRUE,_xll.ohTrigger(RecalcTrigger,Trigger6M)),NA())</f>
        <v>1.5015648534775619E-2</v>
      </c>
      <c r="M920" s="146">
        <f>IFERROR(_xll.qlIndexFixing(Index1Y,$H920,TRUE,_xll.ohTrigger(RecalcTrigger,Trigger1Y)),NA())</f>
        <v>1.582318937720717E-2</v>
      </c>
      <c r="N920" s="145">
        <f>IFERROR(_xll.qlIndexFixing(ONIndex1M,I920,TRUE,_xll.ohTrigger(RecalcTrigger,Trigger1M)),NA())</f>
        <v>1.3807935944190053E-2</v>
      </c>
      <c r="O920" s="44">
        <f>IFERROR(_xll.qlIndexFixing(ONIndex3M,I920,TRUE,_xll.ohTrigger(RecalcTrigger,Trigger3M)),NA())</f>
        <v>1.4294170976182352E-2</v>
      </c>
      <c r="P920" s="44">
        <f>IFERROR(_xll.qlIndexFixing(ONIndex6M,I920,TRUE,_xll.ohTrigger(RecalcTrigger,Trigger6M)),NA())</f>
        <v>1.4816484555703058E-2</v>
      </c>
      <c r="Q920" s="146">
        <f>IFERROR(_xll.qlIndexFixing(ONIndex1Y,I920,TRUE,_xll.ohTrigger(RecalcTrigger,Trigger1Y)),NA())</f>
        <v>1.568030130849829E-2</v>
      </c>
    </row>
    <row r="921" spans="2:17" x14ac:dyDescent="0.2">
      <c r="B921" s="39" t="s">
        <v>42</v>
      </c>
      <c r="D921" s="42">
        <f>_xll.qlCalendarAdvance(Calendar,$D920,B921,"f",FALSE)</f>
        <v>46112</v>
      </c>
      <c r="E921" s="140">
        <f>_xll.qlInterestRateIndexValueDate(IndexON,D921)</f>
        <v>46112</v>
      </c>
      <c r="F921" s="156">
        <f>IFERROR(_xll.qlIndexFixing(IndexON,D921,TRUE,_xll.ohTrigger(RecalcTrigger,TriggerON)),NA())</f>
        <v>1.2828973244172204E-2</v>
      </c>
      <c r="H921" s="42">
        <f>_xll.qlCalendarAdvance(Calendar,$H920,B921,"f",FALSE)</f>
        <v>46112</v>
      </c>
      <c r="I921" s="140">
        <f>_xll.qlInterestRateIndexValueDate(Index1M,$H921)</f>
        <v>46112</v>
      </c>
      <c r="J921" s="145">
        <f>IFERROR(_xll.qlIndexFixing(Index1M,$H921,TRUE,_xll.ohTrigger(RecalcTrigger,Trigger1M)),NA())</f>
        <v>1.3863081847617828E-2</v>
      </c>
      <c r="K921" s="44">
        <f>IFERROR(_xll.qlIndexFixing(Index3M,H921,TRUE,_xll.ohTrigger(RecalcTrigger,Trigger3M)),NA())</f>
        <v>1.4428163682952655E-2</v>
      </c>
      <c r="L921" s="44">
        <f>IFERROR(_xll.qlIndexFixing(Index6M,$H921,TRUE,_xll.ohTrigger(RecalcTrigger,Trigger6M)),NA())</f>
        <v>1.5025239196243125E-2</v>
      </c>
      <c r="M921" s="146">
        <f>IFERROR(_xll.qlIndexFixing(Index1Y,$H921,TRUE,_xll.ohTrigger(RecalcTrigger,Trigger1Y)),NA())</f>
        <v>1.5823372878172703E-2</v>
      </c>
      <c r="N921" s="145">
        <f>IFERROR(_xll.qlIndexFixing(ONIndex1M,I921,TRUE,_xll.ohTrigger(RecalcTrigger,Trigger1M)),NA())</f>
        <v>1.3823443313866202E-2</v>
      </c>
      <c r="O921" s="44">
        <f>IFERROR(_xll.qlIndexFixing(ONIndex3M,I921,TRUE,_xll.ohTrigger(RecalcTrigger,Trigger3M)),NA())</f>
        <v>1.4308617414544589E-2</v>
      </c>
      <c r="P921" s="44">
        <f>IFERROR(_xll.qlIndexFixing(ONIndex6M,I921,TRUE,_xll.ohTrigger(RecalcTrigger,Trigger6M)),NA())</f>
        <v>1.4827596331793425E-2</v>
      </c>
      <c r="Q921" s="146">
        <f>IFERROR(_xll.qlIndexFixing(ONIndex1Y,I921,TRUE,_xll.ohTrigger(RecalcTrigger,Trigger1Y)),NA())</f>
        <v>1.5683893956075501E-2</v>
      </c>
    </row>
    <row r="922" spans="2:17" x14ac:dyDescent="0.2">
      <c r="B922" s="39" t="s">
        <v>42</v>
      </c>
      <c r="D922" s="42">
        <f>_xll.qlCalendarAdvance(Calendar,$D921,B922,"f",FALSE)</f>
        <v>46119</v>
      </c>
      <c r="E922" s="140">
        <f>_xll.qlInterestRateIndexValueDate(IndexON,D922)</f>
        <v>46119</v>
      </c>
      <c r="F922" s="156">
        <f>IFERROR(_xll.qlIndexFixing(IndexON,D922,TRUE,_xll.ohTrigger(RecalcTrigger,TriggerON)),NA())</f>
        <v>1.2850420960244247E-2</v>
      </c>
      <c r="H922" s="42">
        <f>_xll.qlCalendarAdvance(Calendar,$H921,B922,"f",FALSE)</f>
        <v>46119</v>
      </c>
      <c r="I922" s="140">
        <f>_xll.qlInterestRateIndexValueDate(Index1M,$H922)</f>
        <v>46119</v>
      </c>
      <c r="J922" s="145">
        <f>IFERROR(_xll.qlIndexFixing(Index1M,$H922,TRUE,_xll.ohTrigger(RecalcTrigger,Trigger1M)),NA())</f>
        <v>1.3878518304383655E-2</v>
      </c>
      <c r="K922" s="44">
        <f>IFERROR(_xll.qlIndexFixing(Index3M,H922,TRUE,_xll.ohTrigger(RecalcTrigger,Trigger3M)),NA())</f>
        <v>1.4442920092495934E-2</v>
      </c>
      <c r="L922" s="44">
        <f>IFERROR(_xll.qlIndexFixing(Index6M,$H922,TRUE,_xll.ohTrigger(RecalcTrigger,Trigger6M)),NA())</f>
        <v>1.5035784729460192E-2</v>
      </c>
      <c r="M922" s="146">
        <f>IFERROR(_xll.qlIndexFixing(Index1Y,$H922,TRUE,_xll.ohTrigger(RecalcTrigger,Trigger1Y)),NA())</f>
        <v>1.5823476678440418E-2</v>
      </c>
      <c r="N922" s="145">
        <f>IFERROR(_xll.qlIndexFixing(ONIndex1M,I922,TRUE,_xll.ohTrigger(RecalcTrigger,Trigger1M)),NA())</f>
        <v>1.3838922063020842E-2</v>
      </c>
      <c r="O922" s="44">
        <f>IFERROR(_xll.qlIndexFixing(ONIndex3M,I922,TRUE,_xll.ohTrigger(RecalcTrigger,Trigger3M)),NA())</f>
        <v>1.4323098535528045E-2</v>
      </c>
      <c r="P922" s="44">
        <f>IFERROR(_xll.qlIndexFixing(ONIndex6M,I922,TRUE,_xll.ohTrigger(RecalcTrigger,Trigger6M)),NA())</f>
        <v>1.4838702425323813E-2</v>
      </c>
      <c r="Q922" s="146">
        <f>IFERROR(_xll.qlIndexFixing(ONIndex1Y,I922,TRUE,_xll.ohTrigger(RecalcTrigger,Trigger1Y)),NA())</f>
        <v>1.5687221549328667E-2</v>
      </c>
    </row>
    <row r="923" spans="2:17" x14ac:dyDescent="0.2">
      <c r="B923" s="39" t="s">
        <v>42</v>
      </c>
      <c r="D923" s="42">
        <f>_xll.qlCalendarAdvance(Calendar,$D922,B923,"f",FALSE)</f>
        <v>46126</v>
      </c>
      <c r="E923" s="140">
        <f>_xll.qlInterestRateIndexValueDate(IndexON,D923)</f>
        <v>46126</v>
      </c>
      <c r="F923" s="156">
        <f>IFERROR(_xll.qlIndexFixing(IndexON,D923,TRUE,_xll.ohTrigger(RecalcTrigger,TriggerON)),NA())</f>
        <v>1.2871749195538795E-2</v>
      </c>
      <c r="H923" s="42">
        <f>_xll.qlCalendarAdvance(Calendar,$H922,B923,"f",FALSE)</f>
        <v>46126</v>
      </c>
      <c r="I923" s="140">
        <f>_xll.qlInterestRateIndexValueDate(Index1M,$H923)</f>
        <v>46126</v>
      </c>
      <c r="J923" s="145">
        <f>IFERROR(_xll.qlIndexFixing(Index1M,$H923,TRUE,_xll.ohTrigger(RecalcTrigger,Trigger1M)),NA())</f>
        <v>1.3893926127955036E-2</v>
      </c>
      <c r="K923" s="44">
        <f>IFERROR(_xll.qlIndexFixing(Index3M,H923,TRUE,_xll.ohTrigger(RecalcTrigger,Trigger3M)),NA())</f>
        <v>1.445770735642511E-2</v>
      </c>
      <c r="L923" s="44">
        <f>IFERROR(_xll.qlIndexFixing(Index6M,$H923,TRUE,_xll.ohTrigger(RecalcTrigger,Trigger6M)),NA())</f>
        <v>1.5046232092820005E-2</v>
      </c>
      <c r="M923" s="146">
        <f>IFERROR(_xll.qlIndexFixing(Index1Y,$H923,TRUE,_xll.ohTrigger(RecalcTrigger,Trigger1Y)),NA())</f>
        <v>1.5823505728555398E-2</v>
      </c>
      <c r="N923" s="145">
        <f>IFERROR(_xll.qlIndexFixing(ONIndex1M,I923,TRUE,_xll.ohTrigger(RecalcTrigger,Trigger1M)),NA())</f>
        <v>1.385437219173502E-2</v>
      </c>
      <c r="O923" s="44">
        <f>IFERROR(_xll.qlIndexFixing(ONIndex3M,I923,TRUE,_xll.ohTrigger(RecalcTrigger,Trigger3M)),NA())</f>
        <v>1.4337614338889582E-2</v>
      </c>
      <c r="P923" s="44">
        <f>IFERROR(_xll.qlIndexFixing(ONIndex6M,I923,TRUE,_xll.ohTrigger(RecalcTrigger,Trigger6M)),NA())</f>
        <v>1.484980283637527E-2</v>
      </c>
      <c r="Q923" s="146">
        <f>IFERROR(_xll.qlIndexFixing(ONIndex1Y,I923,TRUE,_xll.ohTrigger(RecalcTrigger,Trigger1Y)),NA())</f>
        <v>1.5690284088338835E-2</v>
      </c>
    </row>
    <row r="924" spans="2:17" x14ac:dyDescent="0.2">
      <c r="B924" s="39" t="s">
        <v>42</v>
      </c>
      <c r="D924" s="42">
        <f>_xll.qlCalendarAdvance(Calendar,$D923,B924,"f",FALSE)</f>
        <v>46133</v>
      </c>
      <c r="E924" s="140">
        <f>_xll.qlInterestRateIndexValueDate(IndexON,D924)</f>
        <v>46133</v>
      </c>
      <c r="F924" s="156">
        <f>IFERROR(_xll.qlIndexFixing(IndexON,D924,TRUE,_xll.ohTrigger(RecalcTrigger,TriggerON)),NA())</f>
        <v>1.2892957949974804E-2</v>
      </c>
      <c r="H924" s="42">
        <f>_xll.qlCalendarAdvance(Calendar,$H923,B924,"f",FALSE)</f>
        <v>46133</v>
      </c>
      <c r="I924" s="140">
        <f>_xll.qlInterestRateIndexValueDate(Index1M,$H924)</f>
        <v>46133</v>
      </c>
      <c r="J924" s="145">
        <f>IFERROR(_xll.qlIndexFixing(Index1M,$H924,TRUE,_xll.ohTrigger(RecalcTrigger,Trigger1M)),NA())</f>
        <v>1.3909305318223913E-2</v>
      </c>
      <c r="K924" s="44">
        <f>IFERROR(_xll.qlIndexFixing(Index3M,H924,TRUE,_xll.ohTrigger(RecalcTrigger,Trigger3M)),NA())</f>
        <v>1.4472511008856317E-2</v>
      </c>
      <c r="L924" s="44">
        <f>IFERROR(_xll.qlIndexFixing(Index6M,$H924,TRUE,_xll.ohTrigger(RecalcTrigger,Trigger6M)),NA())</f>
        <v>1.505657432241336E-2</v>
      </c>
      <c r="M924" s="146">
        <f>IFERROR(_xll.qlIndexFixing(Index1Y,$H924,TRUE,_xll.ohTrigger(RecalcTrigger,Trigger1Y)),NA())</f>
        <v>1.5823464979081159E-2</v>
      </c>
      <c r="N924" s="145">
        <f>IFERROR(_xll.qlIndexFixing(ONIndex1M,I924,TRUE,_xll.ohTrigger(RecalcTrigger,Trigger1M)),NA())</f>
        <v>1.3869793699927691E-2</v>
      </c>
      <c r="O924" s="44">
        <f>IFERROR(_xll.qlIndexFixing(ONIndex3M,I924,TRUE,_xll.ohTrigger(RecalcTrigger,Trigger3M)),NA())</f>
        <v>1.4352164824872338E-2</v>
      </c>
      <c r="P924" s="44">
        <f>IFERROR(_xll.qlIndexFixing(ONIndex6M,I924,TRUE,_xll.ohTrigger(RecalcTrigger,Trigger6M)),NA())</f>
        <v>1.4860897564785702E-2</v>
      </c>
      <c r="Q924" s="146">
        <f>IFERROR(_xll.qlIndexFixing(ONIndex1Y,I924,TRUE,_xll.ohTrigger(RecalcTrigger,Trigger1Y)),NA())</f>
        <v>1.5693081573024958E-2</v>
      </c>
    </row>
    <row r="925" spans="2:17" x14ac:dyDescent="0.2">
      <c r="B925" s="39" t="s">
        <v>42</v>
      </c>
      <c r="D925" s="42">
        <f>_xll.qlCalendarAdvance(Calendar,$D924,B925,"f",FALSE)</f>
        <v>46140</v>
      </c>
      <c r="E925" s="140">
        <f>_xll.qlInterestRateIndexValueDate(IndexON,D925)</f>
        <v>46140</v>
      </c>
      <c r="F925" s="156">
        <f>IFERROR(_xll.qlIndexFixing(IndexON,D925,TRUE,_xll.ohTrigger(RecalcTrigger,TriggerON)),NA())</f>
        <v>1.2914047223633318E-2</v>
      </c>
      <c r="H925" s="42">
        <f>_xll.qlCalendarAdvance(Calendar,$H924,B925,"f",FALSE)</f>
        <v>46140</v>
      </c>
      <c r="I925" s="140">
        <f>_xll.qlInterestRateIndexValueDate(Index1M,$H925)</f>
        <v>46140</v>
      </c>
      <c r="J925" s="145">
        <f>IFERROR(_xll.qlIndexFixing(Index1M,$H925,TRUE,_xll.ohTrigger(RecalcTrigger,Trigger1M)),NA())</f>
        <v>1.3924655875079517E-2</v>
      </c>
      <c r="K925" s="44">
        <f>IFERROR(_xll.qlIndexFixing(Index3M,H925,TRUE,_xll.ohTrigger(RecalcTrigger,Trigger3M)),NA())</f>
        <v>1.4487314887323821E-2</v>
      </c>
      <c r="L925" s="44">
        <f>IFERROR(_xll.qlIndexFixing(Index6M,$H925,TRUE,_xll.ohTrigger(RecalcTrigger,Trigger6M)),NA())</f>
        <v>1.5066804454204831E-2</v>
      </c>
      <c r="M925" s="146">
        <f>IFERROR(_xll.qlIndexFixing(Index1Y,$H925,TRUE,_xll.ohTrigger(RecalcTrigger,Trigger1Y)),NA())</f>
        <v>1.5823359380594981E-2</v>
      </c>
      <c r="N925" s="145">
        <f>IFERROR(_xll.qlIndexFixing(ONIndex1M,I925,TRUE,_xll.ohTrigger(RecalcTrigger,Trigger1M)),NA())</f>
        <v>1.3885186587517806E-2</v>
      </c>
      <c r="O925" s="44">
        <f>IFERROR(_xll.qlIndexFixing(ONIndex3M,I925,TRUE,_xll.ohTrigger(RecalcTrigger,Trigger3M)),NA())</f>
        <v>1.4366749993314221E-2</v>
      </c>
      <c r="P925" s="44">
        <f>IFERROR(_xll.qlIndexFixing(ONIndex6M,I925,TRUE,_xll.ohTrigger(RecalcTrigger,Trigger6M)),NA())</f>
        <v>1.4871986610717203E-2</v>
      </c>
      <c r="Q925" s="146">
        <f>IFERROR(_xll.qlIndexFixing(ONIndex1Y,I925,TRUE,_xll.ohTrigger(RecalcTrigger,Trigger1Y)),NA())</f>
        <v>1.5695614003387037E-2</v>
      </c>
    </row>
    <row r="926" spans="2:17" x14ac:dyDescent="0.2">
      <c r="B926" s="39" t="s">
        <v>42</v>
      </c>
      <c r="D926" s="42">
        <f>_xll.qlCalendarAdvance(Calendar,$D925,B926,"f",FALSE)</f>
        <v>46147</v>
      </c>
      <c r="E926" s="140">
        <f>_xll.qlInterestRateIndexValueDate(IndexON,D926)</f>
        <v>46147</v>
      </c>
      <c r="F926" s="156">
        <f>IFERROR(_xll.qlIndexFixing(IndexON,D926,TRUE,_xll.ohTrigger(RecalcTrigger,TriggerON)),NA())</f>
        <v>1.2935017016433292E-2</v>
      </c>
      <c r="H926" s="42">
        <f>_xll.qlCalendarAdvance(Calendar,$H925,B926,"f",FALSE)</f>
        <v>46147</v>
      </c>
      <c r="I926" s="140">
        <f>_xll.qlInterestRateIndexValueDate(Index1M,$H926)</f>
        <v>46147</v>
      </c>
      <c r="J926" s="145">
        <f>IFERROR(_xll.qlIndexFixing(Index1M,$H926,TRUE,_xll.ohTrigger(RecalcTrigger,Trigger1M)),NA())</f>
        <v>1.3941335778916682E-2</v>
      </c>
      <c r="K926" s="44">
        <f>IFERROR(_xll.qlIndexFixing(Index3M,H926,TRUE,_xll.ohTrigger(RecalcTrigger,Trigger3M)),NA())</f>
        <v>1.4503443164477478E-2</v>
      </c>
      <c r="L926" s="44">
        <f>IFERROR(_xll.qlIndexFixing(Index6M,$H926,TRUE,_xll.ohTrigger(RecalcTrigger,Trigger6M)),NA())</f>
        <v>1.5077900019869157E-2</v>
      </c>
      <c r="M926" s="146">
        <f>IFERROR(_xll.qlIndexFixing(Index1Y,$H926,TRUE,_xll.ohTrigger(RecalcTrigger,Trigger1Y)),NA())</f>
        <v>1.5823193883685249E-2</v>
      </c>
      <c r="N926" s="145">
        <f>IFERROR(_xll.qlIndexFixing(ONIndex1M,I926,TRUE,_xll.ohTrigger(RecalcTrigger,Trigger1M)),NA())</f>
        <v>1.3900550854667459E-2</v>
      </c>
      <c r="O926" s="44">
        <f>IFERROR(_xll.qlIndexFixing(ONIndex3M,I926,TRUE,_xll.ohTrigger(RecalcTrigger,Trigger3M)),NA())</f>
        <v>1.4381369844296277E-2</v>
      </c>
      <c r="P926" s="44">
        <f>IFERROR(_xll.qlIndexFixing(ONIndex6M,I926,TRUE,_xll.ohTrigger(RecalcTrigger,Trigger6M)),NA())</f>
        <v>1.4883069974088725E-2</v>
      </c>
      <c r="Q926" s="146">
        <f>IFERROR(_xll.qlIndexFixing(ONIndex1Y,I926,TRUE,_xll.ohTrigger(RecalcTrigger,Trigger1Y)),NA())</f>
        <v>1.5697881379506118E-2</v>
      </c>
    </row>
    <row r="927" spans="2:17" x14ac:dyDescent="0.2">
      <c r="B927" s="39" t="s">
        <v>42</v>
      </c>
      <c r="D927" s="42">
        <f>_xll.qlCalendarAdvance(Calendar,$D926,B927,"f",FALSE)</f>
        <v>46154</v>
      </c>
      <c r="E927" s="140">
        <f>_xll.qlInterestRateIndexValueDate(IndexON,D927)</f>
        <v>46154</v>
      </c>
      <c r="F927" s="156">
        <f>IFERROR(_xll.qlIndexFixing(IndexON,D927,TRUE,_xll.ohTrigger(RecalcTrigger,TriggerON)),NA())</f>
        <v>1.2955867328374726E-2</v>
      </c>
      <c r="H927" s="42">
        <f>_xll.qlCalendarAdvance(Calendar,$H926,B927,"f",FALSE)</f>
        <v>46154</v>
      </c>
      <c r="I927" s="140">
        <f>_xll.qlInterestRateIndexValueDate(Index1M,$H927)</f>
        <v>46154</v>
      </c>
      <c r="J927" s="145">
        <f>IFERROR(_xll.qlIndexFixing(Index1M,$H927,TRUE,_xll.ohTrigger(RecalcTrigger,Trigger1M)),NA())</f>
        <v>1.3956627607405136E-2</v>
      </c>
      <c r="K927" s="44">
        <f>IFERROR(_xll.qlIndexFixing(Index3M,H927,TRUE,_xll.ohTrigger(RecalcTrigger,Trigger3M)),NA())</f>
        <v>1.4518193216005712E-2</v>
      </c>
      <c r="L927" s="44">
        <f>IFERROR(_xll.qlIndexFixing(Index6M,$H927,TRUE,_xll.ohTrigger(RecalcTrigger,Trigger6M)),NA())</f>
        <v>1.5087873389989398E-2</v>
      </c>
      <c r="M927" s="146">
        <f>IFERROR(_xll.qlIndexFixing(Index1Y,$H927,TRUE,_xll.ohTrigger(RecalcTrigger,Trigger1Y)),NA())</f>
        <v>1.5822973438948562E-2</v>
      </c>
      <c r="N927" s="145">
        <f>IFERROR(_xll.qlIndexFixing(ONIndex1M,I927,TRUE,_xll.ohTrigger(RecalcTrigger,Trigger1M)),NA())</f>
        <v>1.3915886501376651E-2</v>
      </c>
      <c r="O927" s="44">
        <f>IFERROR(_xll.qlIndexFixing(ONIndex3M,I927,TRUE,_xll.ohTrigger(RecalcTrigger,Trigger3M)),NA())</f>
        <v>1.4396024377818506E-2</v>
      </c>
      <c r="P927" s="44">
        <f>IFERROR(_xll.qlIndexFixing(ONIndex6M,I927,TRUE,_xll.ohTrigger(RecalcTrigger,Trigger6M)),NA())</f>
        <v>1.4894147654900269E-2</v>
      </c>
      <c r="Q927" s="146">
        <f>IFERROR(_xll.qlIndexFixing(ONIndex1Y,I927,TRUE,_xll.ohTrigger(RecalcTrigger,Trigger1Y)),NA())</f>
        <v>1.56998837013822E-2</v>
      </c>
    </row>
    <row r="928" spans="2:17" x14ac:dyDescent="0.2">
      <c r="B928" s="39" t="s">
        <v>42</v>
      </c>
      <c r="D928" s="42">
        <f>_xll.qlCalendarAdvance(Calendar,$D927,B928,"f",FALSE)</f>
        <v>46161</v>
      </c>
      <c r="E928" s="140">
        <f>_xll.qlInterestRateIndexValueDate(IndexON,D928)</f>
        <v>46161</v>
      </c>
      <c r="F928" s="156">
        <f>IFERROR(_xll.qlIndexFixing(IndexON,D928,TRUE,_xll.ohTrigger(RecalcTrigger,TriggerON)),NA())</f>
        <v>1.2976598159376573E-2</v>
      </c>
      <c r="H928" s="42">
        <f>_xll.qlCalendarAdvance(Calendar,$H927,B928,"f",FALSE)</f>
        <v>46161</v>
      </c>
      <c r="I928" s="140">
        <f>_xll.qlInterestRateIndexValueDate(Index1M,$H928)</f>
        <v>46161</v>
      </c>
      <c r="J928" s="145">
        <f>IFERROR(_xll.qlIndexFixing(Index1M,$H928,TRUE,_xll.ohTrigger(RecalcTrigger,Trigger1M)),NA())</f>
        <v>1.3971890801693563E-2</v>
      </c>
      <c r="K928" s="44">
        <f>IFERROR(_xll.qlIndexFixing(Index3M,H928,TRUE,_xll.ohTrigger(RecalcTrigger,Trigger3M)),NA())</f>
        <v>1.4532893622938567E-2</v>
      </c>
      <c r="L928" s="44">
        <f>IFERROR(_xll.qlIndexFixing(Index6M,$H928,TRUE,_xll.ohTrigger(RecalcTrigger,Trigger6M)),NA())</f>
        <v>1.5097713466776162E-2</v>
      </c>
      <c r="M928" s="146">
        <f>IFERROR(_xll.qlIndexFixing(Index1Y,$H928,TRUE,_xll.ohTrigger(RecalcTrigger,Trigger1Y)),NA())</f>
        <v>1.5822702996986182E-2</v>
      </c>
      <c r="N928" s="145">
        <f>IFERROR(_xll.qlIndexFixing(ONIndex1M,I928,TRUE,_xll.ohTrigger(RecalcTrigger,Trigger1M)),NA())</f>
        <v>1.3931193527483288E-2</v>
      </c>
      <c r="O928" s="44">
        <f>IFERROR(_xll.qlIndexFixing(ONIndex3M,I928,TRUE,_xll.ohTrigger(RecalcTrigger,Trigger3M)),NA())</f>
        <v>1.4410713593880908E-2</v>
      </c>
      <c r="P928" s="44">
        <f>IFERROR(_xll.qlIndexFixing(ONIndex6M,I928,TRUE,_xll.ohTrigger(RecalcTrigger,Trigger6M)),NA())</f>
        <v>1.4905219653151836E-2</v>
      </c>
      <c r="Q928" s="146">
        <f>IFERROR(_xll.qlIndexFixing(ONIndex1Y,I928,TRUE,_xll.ohTrigger(RecalcTrigger,Trigger1Y)),NA())</f>
        <v>1.5701620968853192E-2</v>
      </c>
    </row>
    <row r="929" spans="2:17" x14ac:dyDescent="0.2">
      <c r="B929" s="39" t="s">
        <v>42</v>
      </c>
      <c r="D929" s="42">
        <f>_xll.qlCalendarAdvance(Calendar,$D928,B929,"f",FALSE)</f>
        <v>46168</v>
      </c>
      <c r="E929" s="140">
        <f>_xll.qlInterestRateIndexValueDate(IndexON,D929)</f>
        <v>46168</v>
      </c>
      <c r="F929" s="156">
        <f>IFERROR(_xll.qlIndexFixing(IndexON,D929,TRUE,_xll.ohTrigger(RecalcTrigger,TriggerON)),NA())</f>
        <v>1.299720950951988E-2</v>
      </c>
      <c r="H929" s="42">
        <f>_xll.qlCalendarAdvance(Calendar,$H928,B929,"f",FALSE)</f>
        <v>46168</v>
      </c>
      <c r="I929" s="140">
        <f>_xll.qlInterestRateIndexValueDate(Index1M,$H929)</f>
        <v>46168</v>
      </c>
      <c r="J929" s="145">
        <f>IFERROR(_xll.qlIndexFixing(Index1M,$H929,TRUE,_xll.ohTrigger(RecalcTrigger,Trigger1M)),NA())</f>
        <v>1.3987125361672155E-2</v>
      </c>
      <c r="K929" s="44">
        <f>IFERROR(_xll.qlIndexFixing(Index3M,H929,TRUE,_xll.ohTrigger(RecalcTrigger,Trigger3M)),NA())</f>
        <v>1.4547528396884214E-2</v>
      </c>
      <c r="L929" s="44">
        <f>IFERROR(_xll.qlIndexFixing(Index6M,$H929,TRUE,_xll.ohTrigger(RecalcTrigger,Trigger6M)),NA())</f>
        <v>1.510741332326241E-2</v>
      </c>
      <c r="M929" s="146">
        <f>IFERROR(_xll.qlIndexFixing(Index1Y,$H929,TRUE,_xll.ohTrigger(RecalcTrigger,Trigger1Y)),NA())</f>
        <v>1.5822387508402258E-2</v>
      </c>
      <c r="N929" s="145">
        <f>IFERROR(_xll.qlIndexFixing(ONIndex1M,I929,TRUE,_xll.ohTrigger(RecalcTrigger,Trigger1M)),NA())</f>
        <v>1.3946471933068416E-2</v>
      </c>
      <c r="O929" s="44">
        <f>IFERROR(_xll.qlIndexFixing(ONIndex3M,I929,TRUE,_xll.ohTrigger(RecalcTrigger,Trigger3M)),NA())</f>
        <v>1.4425437492483484E-2</v>
      </c>
      <c r="P929" s="44">
        <f>IFERROR(_xll.qlIndexFixing(ONIndex6M,I929,TRUE,_xll.ohTrigger(RecalcTrigger,Trigger6M)),NA())</f>
        <v>1.4916285968843424E-2</v>
      </c>
      <c r="Q929" s="146">
        <f>IFERROR(_xll.qlIndexFixing(ONIndex1Y,I929,TRUE,_xll.ohTrigger(RecalcTrigger,Trigger1Y)),NA())</f>
        <v>1.5703093182000138E-2</v>
      </c>
    </row>
    <row r="930" spans="2:17" x14ac:dyDescent="0.2">
      <c r="B930" s="39" t="s">
        <v>42</v>
      </c>
      <c r="D930" s="42">
        <f>_xll.qlCalendarAdvance(Calendar,$D929,B930,"f",FALSE)</f>
        <v>46175</v>
      </c>
      <c r="E930" s="140">
        <f>_xll.qlInterestRateIndexValueDate(IndexON,D930)</f>
        <v>46175</v>
      </c>
      <c r="F930" s="156">
        <f>IFERROR(_xll.qlIndexFixing(IndexON,D930,TRUE,_xll.ohTrigger(RecalcTrigger,TriggerON)),NA())</f>
        <v>1.3017701378723601E-2</v>
      </c>
      <c r="H930" s="42">
        <f>_xll.qlCalendarAdvance(Calendar,$H929,B930,"f",FALSE)</f>
        <v>46175</v>
      </c>
      <c r="I930" s="140">
        <f>_xll.qlInterestRateIndexValueDate(Index1M,$H930)</f>
        <v>46175</v>
      </c>
      <c r="J930" s="145">
        <f>IFERROR(_xll.qlIndexFixing(Index1M,$H930,TRUE,_xll.ohTrigger(RecalcTrigger,Trigger1M)),NA())</f>
        <v>1.4000979154419557E-2</v>
      </c>
      <c r="K930" s="44">
        <f>IFERROR(_xll.qlIndexFixing(Index3M,H930,TRUE,_xll.ohTrigger(RecalcTrigger,Trigger3M)),NA())</f>
        <v>1.4562081549217371E-2</v>
      </c>
      <c r="L930" s="44">
        <f>IFERROR(_xll.qlIndexFixing(Index6M,$H930,TRUE,_xll.ohTrigger(RecalcTrigger,Trigger6M)),NA())</f>
        <v>1.5116029896439939E-2</v>
      </c>
      <c r="M930" s="146">
        <f>IFERROR(_xll.qlIndexFixing(Index1Y,$H930,TRUE,_xll.ohTrigger(RecalcTrigger,Trigger1Y)),NA())</f>
        <v>1.5822031923801605E-2</v>
      </c>
      <c r="N930" s="145">
        <f>IFERROR(_xll.qlIndexFixing(ONIndex1M,I930,TRUE,_xll.ohTrigger(RecalcTrigger,Trigger1M)),NA())</f>
        <v>1.3961721718213083E-2</v>
      </c>
      <c r="O930" s="44">
        <f>IFERROR(_xll.qlIndexFixing(ONIndex3M,I930,TRUE,_xll.ohTrigger(RecalcTrigger,Trigger3M)),NA())</f>
        <v>1.4440196073626232E-2</v>
      </c>
      <c r="P930" s="44">
        <f>IFERROR(_xll.qlIndexFixing(ONIndex6M,I930,TRUE,_xll.ohTrigger(RecalcTrigger,Trigger6M)),NA())</f>
        <v>1.4927346601975033E-2</v>
      </c>
      <c r="Q930" s="146">
        <f>IFERROR(_xll.qlIndexFixing(ONIndex1Y,I930,TRUE,_xll.ohTrigger(RecalcTrigger,Trigger1Y)),NA())</f>
        <v>1.5704300340904087E-2</v>
      </c>
    </row>
    <row r="931" spans="2:17" x14ac:dyDescent="0.2">
      <c r="B931" s="39" t="s">
        <v>42</v>
      </c>
      <c r="D931" s="42">
        <f>_xll.qlCalendarAdvance(Calendar,$D930,B931,"f",FALSE)</f>
        <v>46182</v>
      </c>
      <c r="E931" s="140">
        <f>_xll.qlInterestRateIndexValueDate(IndexON,D931)</f>
        <v>46182</v>
      </c>
      <c r="F931" s="156">
        <f>IFERROR(_xll.qlIndexFixing(IndexON,D931,TRUE,_xll.ohTrigger(RecalcTrigger,TriggerON)),NA())</f>
        <v>1.3038073766987734E-2</v>
      </c>
      <c r="H931" s="42">
        <f>_xll.qlCalendarAdvance(Calendar,$H930,B931,"f",FALSE)</f>
        <v>46182</v>
      </c>
      <c r="I931" s="140">
        <f>_xll.qlInterestRateIndexValueDate(Index1M,$H931)</f>
        <v>46182</v>
      </c>
      <c r="J931" s="145">
        <f>IFERROR(_xll.qlIndexFixing(Index1M,$H931,TRUE,_xll.ohTrigger(RecalcTrigger,Trigger1M)),NA())</f>
        <v>1.4016157448029384E-2</v>
      </c>
      <c r="K931" s="44">
        <f>IFERROR(_xll.qlIndexFixing(Index3M,H931,TRUE,_xll.ohTrigger(RecalcTrigger,Trigger3M)),NA())</f>
        <v>1.4576537091087241E-2</v>
      </c>
      <c r="L931" s="44">
        <f>IFERROR(_xll.qlIndexFixing(Index6M,$H931,TRUE,_xll.ohTrigger(RecalcTrigger,Trigger6M)),NA())</f>
        <v>1.5125441190026815E-2</v>
      </c>
      <c r="M931" s="146">
        <f>IFERROR(_xll.qlIndexFixing(Index1Y,$H931,TRUE,_xll.ohTrigger(RecalcTrigger,Trigger1Y)),NA())</f>
        <v>1.5821641193787039E-2</v>
      </c>
      <c r="N931" s="145">
        <f>IFERROR(_xll.qlIndexFixing(ONIndex1M,I931,TRUE,_xll.ohTrigger(RecalcTrigger,Trigger1M)),NA())</f>
        <v>1.3976942882755194E-2</v>
      </c>
      <c r="O931" s="44">
        <f>IFERROR(_xll.qlIndexFixing(ONIndex3M,I931,TRUE,_xll.ohTrigger(RecalcTrigger,Trigger3M)),NA())</f>
        <v>1.4454989337309154E-2</v>
      </c>
      <c r="P931" s="44">
        <f>IFERROR(_xll.qlIndexFixing(ONIndex6M,I931,TRUE,_xll.ohTrigger(RecalcTrigger,Trigger6M)),NA())</f>
        <v>1.4938401552627711E-2</v>
      </c>
      <c r="Q931" s="146">
        <f>IFERROR(_xll.qlIndexFixing(ONIndex1Y,I931,TRUE,_xll.ohTrigger(RecalcTrigger,Trigger1Y)),NA())</f>
        <v>1.5705242445402945E-2</v>
      </c>
    </row>
    <row r="932" spans="2:17" x14ac:dyDescent="0.2">
      <c r="B932" s="39" t="s">
        <v>42</v>
      </c>
      <c r="D932" s="42">
        <f>_xll.qlCalendarAdvance(Calendar,$D931,B932,"f",FALSE)</f>
        <v>46189</v>
      </c>
      <c r="E932" s="140">
        <f>_xll.qlInterestRateIndexValueDate(IndexON,D932)</f>
        <v>46189</v>
      </c>
      <c r="F932" s="156">
        <f>IFERROR(_xll.qlIndexFixing(IndexON,D932,TRUE,_xll.ohTrigger(RecalcTrigger,TriggerON)),NA())</f>
        <v>1.3058326674231235E-2</v>
      </c>
      <c r="H932" s="42">
        <f>_xll.qlCalendarAdvance(Calendar,$H931,B932,"f",FALSE)</f>
        <v>46189</v>
      </c>
      <c r="I932" s="140">
        <f>_xll.qlInterestRateIndexValueDate(Index1M,$H932)</f>
        <v>46189</v>
      </c>
      <c r="J932" s="145">
        <f>IFERROR(_xll.qlIndexFixing(Index1M,$H932,TRUE,_xll.ohTrigger(RecalcTrigger,Trigger1M)),NA())</f>
        <v>1.4031290972446339E-2</v>
      </c>
      <c r="K932" s="44">
        <f>IFERROR(_xll.qlIndexFixing(Index3M,H932,TRUE,_xll.ohTrigger(RecalcTrigger,Trigger3M)),NA())</f>
        <v>1.4590879033414862E-2</v>
      </c>
      <c r="L932" s="44">
        <f>IFERROR(_xll.qlIndexFixing(Index6M,$H932,TRUE,_xll.ohTrigger(RecalcTrigger,Trigger6M)),NA())</f>
        <v>1.513469163433526E-2</v>
      </c>
      <c r="M932" s="146">
        <f>IFERROR(_xll.qlIndexFixing(Index1Y,$H932,TRUE,_xll.ohTrigger(RecalcTrigger,Trigger1Y)),NA())</f>
        <v>1.5821220268957159E-2</v>
      </c>
      <c r="N932" s="145">
        <f>IFERROR(_xll.qlIndexFixing(ONIndex1M,I932,TRUE,_xll.ohTrigger(RecalcTrigger,Trigger1M)),NA())</f>
        <v>1.3992135426694752E-2</v>
      </c>
      <c r="O932" s="44">
        <f>IFERROR(_xll.qlIndexFixing(ONIndex3M,I932,TRUE,_xll.ohTrigger(RecalcTrigger,Trigger3M)),NA())</f>
        <v>1.4469817283532249E-2</v>
      </c>
      <c r="P932" s="44">
        <f>IFERROR(_xll.qlIndexFixing(ONIndex6M,I932,TRUE,_xll.ohTrigger(RecalcTrigger,Trigger6M)),NA())</f>
        <v>1.4949450820639365E-2</v>
      </c>
      <c r="Q932" s="146">
        <f>IFERROR(_xll.qlIndexFixing(ONIndex1Y,I932,TRUE,_xll.ohTrigger(RecalcTrigger,Trigger1Y)),NA())</f>
        <v>1.5705919495658804E-2</v>
      </c>
    </row>
    <row r="933" spans="2:17" x14ac:dyDescent="0.2">
      <c r="B933" s="39" t="s">
        <v>42</v>
      </c>
      <c r="D933" s="42">
        <f>_xll.qlCalendarAdvance(Calendar,$D932,B933,"f",FALSE)</f>
        <v>46196</v>
      </c>
      <c r="E933" s="140">
        <f>_xll.qlInterestRateIndexValueDate(IndexON,D933)</f>
        <v>46196</v>
      </c>
      <c r="F933" s="156">
        <f>IFERROR(_xll.qlIndexFixing(IndexON,D933,TRUE,_xll.ohTrigger(RecalcTrigger,TriggerON)),NA())</f>
        <v>1.3078460100454103E-2</v>
      </c>
      <c r="H933" s="42">
        <f>_xll.qlCalendarAdvance(Calendar,$H932,B933,"f",FALSE)</f>
        <v>46196</v>
      </c>
      <c r="I933" s="140">
        <f>_xll.qlInterestRateIndexValueDate(Index1M,$H933)</f>
        <v>46196</v>
      </c>
      <c r="J933" s="145">
        <f>IFERROR(_xll.qlIndexFixing(Index1M,$H933,TRUE,_xll.ohTrigger(RecalcTrigger,Trigger1M)),NA())</f>
        <v>1.4046345717682004E-2</v>
      </c>
      <c r="K933" s="44">
        <f>IFERROR(_xll.qlIndexFixing(Index3M,H933,TRUE,_xll.ohTrigger(RecalcTrigger,Trigger3M)),NA())</f>
        <v>1.4605091386899277E-2</v>
      </c>
      <c r="L933" s="44">
        <f>IFERROR(_xll.qlIndexFixing(Index6M,$H933,TRUE,_xll.ohTrigger(RecalcTrigger,Trigger6M)),NA())</f>
        <v>1.5143774264465795E-2</v>
      </c>
      <c r="M933" s="146">
        <f>IFERROR(_xll.qlIndexFixing(Index1Y,$H933,TRUE,_xll.ohTrigger(RecalcTrigger,Trigger1Y)),NA())</f>
        <v>1.5820774099906121E-2</v>
      </c>
      <c r="N933" s="145">
        <f>IFERROR(_xll.qlIndexFixing(ONIndex1M,I933,TRUE,_xll.ohTrigger(RecalcTrigger,Trigger1M)),NA())</f>
        <v>1.4007299350112801E-2</v>
      </c>
      <c r="O933" s="44">
        <f>IFERROR(_xll.qlIndexFixing(ONIndex3M,I933,TRUE,_xll.ohTrigger(RecalcTrigger,Trigger3M)),NA())</f>
        <v>1.4484679912295517E-2</v>
      </c>
      <c r="P933" s="44">
        <f>IFERROR(_xll.qlIndexFixing(ONIndex6M,I933,TRUE,_xll.ohTrigger(RecalcTrigger,Trigger6M)),NA())</f>
        <v>1.4960494406172087E-2</v>
      </c>
      <c r="Q933" s="146">
        <f>IFERROR(_xll.qlIndexFixing(ONIndex1Y,I933,TRUE,_xll.ohTrigger(RecalcTrigger,Trigger1Y)),NA())</f>
        <v>1.5706331491509573E-2</v>
      </c>
    </row>
    <row r="934" spans="2:17" x14ac:dyDescent="0.2">
      <c r="B934" s="39" t="s">
        <v>42</v>
      </c>
      <c r="D934" s="42">
        <f>_xll.qlCalendarAdvance(Calendar,$D933,B934,"f",FALSE)</f>
        <v>46203</v>
      </c>
      <c r="E934" s="140">
        <f>_xll.qlInterestRateIndexValueDate(IndexON,D934)</f>
        <v>46203</v>
      </c>
      <c r="F934" s="156">
        <f>IFERROR(_xll.qlIndexFixing(IndexON,D934,TRUE,_xll.ohTrigger(RecalcTrigger,TriggerON)),NA())</f>
        <v>1.3098474045737385E-2</v>
      </c>
      <c r="H934" s="42">
        <f>_xll.qlCalendarAdvance(Calendar,$H933,B934,"f",FALSE)</f>
        <v>46203</v>
      </c>
      <c r="I934" s="140">
        <f>_xll.qlInterestRateIndexValueDate(Index1M,$H934)</f>
        <v>46203</v>
      </c>
      <c r="J934" s="145">
        <f>IFERROR(_xll.qlIndexFixing(Index1M,$H934,TRUE,_xll.ohTrigger(RecalcTrigger,Trigger1M)),NA())</f>
        <v>1.406261072837872E-2</v>
      </c>
      <c r="K934" s="44">
        <f>IFERROR(_xll.qlIndexFixing(Index3M,H934,TRUE,_xll.ohTrigger(RecalcTrigger,Trigger3M)),NA())</f>
        <v>1.4619158162024578E-2</v>
      </c>
      <c r="L934" s="44">
        <f>IFERROR(_xll.qlIndexFixing(Index6M,$H934,TRUE,_xll.ohTrigger(RecalcTrigger,Trigger6M)),NA())</f>
        <v>1.5153566850235278E-2</v>
      </c>
      <c r="M934" s="146">
        <f>IFERROR(_xll.qlIndexFixing(Index1Y,$H934,TRUE,_xll.ohTrigger(RecalcTrigger,Trigger1Y)),NA())</f>
        <v>1.5820307637221642E-2</v>
      </c>
      <c r="N934" s="145">
        <f>IFERROR(_xll.qlIndexFixing(ONIndex1M,I934,TRUE,_xll.ohTrigger(RecalcTrigger,Trigger1M)),NA())</f>
        <v>1.4022434653009341E-2</v>
      </c>
      <c r="O934" s="44">
        <f>IFERROR(_xll.qlIndexFixing(ONIndex3M,I934,TRUE,_xll.ohTrigger(RecalcTrigger,Trigger3M)),NA())</f>
        <v>1.4499577223680005E-2</v>
      </c>
      <c r="P934" s="44">
        <f>IFERROR(_xll.qlIndexFixing(ONIndex6M,I934,TRUE,_xll.ohTrigger(RecalcTrigger,Trigger6M)),NA())</f>
        <v>1.4971532309063784E-2</v>
      </c>
      <c r="Q934" s="146">
        <f>IFERROR(_xll.qlIndexFixing(ONIndex1Y,I934,TRUE,_xll.ohTrigger(RecalcTrigger,Trigger1Y)),NA())</f>
        <v>1.5706478433117343E-2</v>
      </c>
    </row>
    <row r="935" spans="2:17" x14ac:dyDescent="0.2">
      <c r="B935" s="39" t="s">
        <v>42</v>
      </c>
      <c r="D935" s="42">
        <f>_xll.qlCalendarAdvance(Calendar,$D934,B935,"f",FALSE)</f>
        <v>46210</v>
      </c>
      <c r="E935" s="140">
        <f>_xll.qlInterestRateIndexValueDate(IndexON,D935)</f>
        <v>46210</v>
      </c>
      <c r="F935" s="156">
        <f>IFERROR(_xll.qlIndexFixing(IndexON,D935,TRUE,_xll.ohTrigger(RecalcTrigger,TriggerON)),NA())</f>
        <v>1.3118366118162195E-2</v>
      </c>
      <c r="H935" s="42">
        <f>_xll.qlCalendarAdvance(Calendar,$H934,B935,"f",FALSE)</f>
        <v>46210</v>
      </c>
      <c r="I935" s="140">
        <f>_xll.qlInterestRateIndexValueDate(Index1M,$H935)</f>
        <v>46210</v>
      </c>
      <c r="J935" s="145">
        <f>IFERROR(_xll.qlIndexFixing(Index1M,$H935,TRUE,_xll.ohTrigger(RecalcTrigger,Trigger1M)),NA())</f>
        <v>1.4077390524415539E-2</v>
      </c>
      <c r="K935" s="44">
        <f>IFERROR(_xll.qlIndexFixing(Index3M,H935,TRUE,_xll.ohTrigger(RecalcTrigger,Trigger3M)),NA())</f>
        <v>1.4633063376830662E-2</v>
      </c>
      <c r="L935" s="44">
        <f>IFERROR(_xll.qlIndexFixing(Index6M,$H935,TRUE,_xll.ohTrigger(RecalcTrigger,Trigger6M)),NA())</f>
        <v>1.5162279916421075E-2</v>
      </c>
      <c r="M935" s="146">
        <f>IFERROR(_xll.qlIndexFixing(Index1Y,$H935,TRUE,_xll.ohTrigger(RecalcTrigger,Trigger1Y)),NA())</f>
        <v>1.5819825829077594E-2</v>
      </c>
      <c r="N935" s="145">
        <f>IFERROR(_xll.qlIndexFixing(ONIndex1M,I935,TRUE,_xll.ohTrigger(RecalcTrigger,Trigger1M)),NA())</f>
        <v>1.4037537757596308E-2</v>
      </c>
      <c r="O935" s="44">
        <f>IFERROR(_xll.qlIndexFixing(ONIndex3M,I935,TRUE,_xll.ohTrigger(RecalcTrigger,Trigger3M)),NA())</f>
        <v>1.4514504232691072E-2</v>
      </c>
      <c r="P935" s="44">
        <f>IFERROR(_xll.qlIndexFixing(ONIndex6M,I935,TRUE,_xll.ohTrigger(RecalcTrigger,Trigger6M)),NA())</f>
        <v>1.4982560228026243E-2</v>
      </c>
      <c r="Q935" s="146">
        <f>IFERROR(_xll.qlIndexFixing(ONIndex1Y,I935,TRUE,_xll.ohTrigger(RecalcTrigger,Trigger1Y)),NA())</f>
        <v>1.5706366370992209E-2</v>
      </c>
    </row>
    <row r="936" spans="2:17" x14ac:dyDescent="0.2">
      <c r="B936" s="39" t="s">
        <v>42</v>
      </c>
      <c r="D936" s="42">
        <f>_xll.qlCalendarAdvance(Calendar,$D935,B936,"f",FALSE)</f>
        <v>46217</v>
      </c>
      <c r="E936" s="140">
        <f>_xll.qlInterestRateIndexValueDate(IndexON,D936)</f>
        <v>46217</v>
      </c>
      <c r="F936" s="156">
        <f>IFERROR(_xll.qlIndexFixing(IndexON,D936,TRUE,_xll.ohTrigger(RecalcTrigger,TriggerON)),NA())</f>
        <v>1.3138069347322645E-2</v>
      </c>
      <c r="H936" s="42">
        <f>_xll.qlCalendarAdvance(Calendar,$H935,B936,"f",FALSE)</f>
        <v>46217</v>
      </c>
      <c r="I936" s="140">
        <f>_xll.qlInterestRateIndexValueDate(Index1M,$H936)</f>
        <v>46217</v>
      </c>
      <c r="J936" s="145">
        <f>IFERROR(_xll.qlIndexFixing(Index1M,$H936,TRUE,_xll.ohTrigger(RecalcTrigger,Trigger1M)),NA())</f>
        <v>1.4091994809118184E-2</v>
      </c>
      <c r="K936" s="44">
        <f>IFERROR(_xll.qlIndexFixing(Index3M,H936,TRUE,_xll.ohTrigger(RecalcTrigger,Trigger3M)),NA())</f>
        <v>1.4646794995718429E-2</v>
      </c>
      <c r="L936" s="44">
        <f>IFERROR(_xll.qlIndexFixing(Index6M,$H936,TRUE,_xll.ohTrigger(RecalcTrigger,Trigger6M)),NA())</f>
        <v>1.5170805987034741E-2</v>
      </c>
      <c r="M936" s="146">
        <f>IFERROR(_xll.qlIndexFixing(Index1Y,$H936,TRUE,_xll.ohTrigger(RecalcTrigger,Trigger1Y)),NA())</f>
        <v>1.5819332401638464E-2</v>
      </c>
      <c r="N936" s="145">
        <f>IFERROR(_xll.qlIndexFixing(ONIndex1M,I936,TRUE,_xll.ohTrigger(RecalcTrigger,Trigger1M)),NA())</f>
        <v>1.405250848596995E-2</v>
      </c>
      <c r="O936" s="44">
        <f>IFERROR(_xll.qlIndexFixing(ONIndex3M,I936,TRUE,_xll.ohTrigger(RecalcTrigger,Trigger3M)),NA())</f>
        <v>1.4529321361667069E-2</v>
      </c>
      <c r="P936" s="44">
        <f>IFERROR(_xll.qlIndexFixing(ONIndex6M,I936,TRUE,_xll.ohTrigger(RecalcTrigger,Trigger6M)),NA())</f>
        <v>1.4993457722937142E-2</v>
      </c>
      <c r="Q936" s="146">
        <f>IFERROR(_xll.qlIndexFixing(ONIndex1Y,I936,TRUE,_xll.ohTrigger(RecalcTrigger,Trigger1Y)),NA())</f>
        <v>1.5706164722982807E-2</v>
      </c>
    </row>
    <row r="937" spans="2:17" x14ac:dyDescent="0.2">
      <c r="B937" s="39" t="s">
        <v>42</v>
      </c>
      <c r="D937" s="42">
        <f>_xll.qlCalendarAdvance(Calendar,$D936,B937,"f",FALSE)</f>
        <v>46224</v>
      </c>
      <c r="E937" s="140">
        <f>_xll.qlInterestRateIndexValueDate(IndexON,D937)</f>
        <v>46224</v>
      </c>
      <c r="F937" s="156">
        <f>IFERROR(_xll.qlIndexFixing(IndexON,D937,TRUE,_xll.ohTrigger(RecalcTrigger,TriggerON)),NA())</f>
        <v>1.3157552639732062E-2</v>
      </c>
      <c r="H937" s="42">
        <f>_xll.qlCalendarAdvance(Calendar,$H936,B937,"f",FALSE)</f>
        <v>46224</v>
      </c>
      <c r="I937" s="140">
        <f>_xll.qlInterestRateIndexValueDate(Index1M,$H937)</f>
        <v>46224</v>
      </c>
      <c r="J937" s="145">
        <f>IFERROR(_xll.qlIndexFixing(Index1M,$H937,TRUE,_xll.ohTrigger(RecalcTrigger,Trigger1M)),NA())</f>
        <v>1.4106420016403236E-2</v>
      </c>
      <c r="K937" s="44">
        <f>IFERROR(_xll.qlIndexFixing(Index3M,H937,TRUE,_xll.ohTrigger(RecalcTrigger,Trigger3M)),NA())</f>
        <v>1.4660351338818713E-2</v>
      </c>
      <c r="L937" s="44">
        <f>IFERROR(_xll.qlIndexFixing(Index6M,$H937,TRUE,_xll.ohTrigger(RecalcTrigger,Trigger6M)),NA())</f>
        <v>1.5179144332834175E-2</v>
      </c>
      <c r="M937" s="146">
        <f>IFERROR(_xll.qlIndexFixing(Index1Y,$H937,TRUE,_xll.ohTrigger(RecalcTrigger,Trigger1Y)),NA())</f>
        <v>1.5818827874511721E-2</v>
      </c>
      <c r="N937" s="145">
        <f>IFERROR(_xll.qlIndexFixing(ONIndex1M,I937,TRUE,_xll.ohTrigger(RecalcTrigger,Trigger1M)),NA())</f>
        <v>1.4067300326804366E-2</v>
      </c>
      <c r="O937" s="44">
        <f>IFERROR(_xll.qlIndexFixing(ONIndex3M,I937,TRUE,_xll.ohTrigger(RecalcTrigger,Trigger3M)),NA())</f>
        <v>1.4543963806569193E-2</v>
      </c>
      <c r="P937" s="44">
        <f>IFERROR(_xll.qlIndexFixing(ONIndex6M,I937,TRUE,_xll.ohTrigger(RecalcTrigger,Trigger6M)),NA())</f>
        <v>1.5004168875185631E-2</v>
      </c>
      <c r="Q937" s="146">
        <f>IFERROR(_xll.qlIndexFixing(ONIndex1Y,I937,TRUE,_xll.ohTrigger(RecalcTrigger,Trigger1Y)),NA())</f>
        <v>1.5705952147503366E-2</v>
      </c>
    </row>
    <row r="938" spans="2:17" x14ac:dyDescent="0.2">
      <c r="B938" s="39" t="s">
        <v>42</v>
      </c>
      <c r="D938" s="42">
        <f>_xll.qlCalendarAdvance(Calendar,$D937,B938,"f",FALSE)</f>
        <v>46231</v>
      </c>
      <c r="E938" s="140">
        <f>_xll.qlInterestRateIndexValueDate(IndexON,D938)</f>
        <v>46231</v>
      </c>
      <c r="F938" s="156">
        <f>IFERROR(_xll.qlIndexFixing(IndexON,D938,TRUE,_xll.ohTrigger(RecalcTrigger,TriggerON)),NA())</f>
        <v>1.3176815995390445E-2</v>
      </c>
      <c r="H938" s="42">
        <f>_xll.qlCalendarAdvance(Calendar,$H937,B938,"f",FALSE)</f>
        <v>46231</v>
      </c>
      <c r="I938" s="140">
        <f>_xll.qlInterestRateIndexValueDate(Index1M,$H938)</f>
        <v>46231</v>
      </c>
      <c r="J938" s="145">
        <f>IFERROR(_xll.qlIndexFixing(Index1M,$H938,TRUE,_xll.ohTrigger(RecalcTrigger,Trigger1M)),NA())</f>
        <v>1.4120666145614488E-2</v>
      </c>
      <c r="K938" s="44">
        <f>IFERROR(_xll.qlIndexFixing(Index3M,H938,TRUE,_xll.ohTrigger(RecalcTrigger,Trigger3M)),NA())</f>
        <v>1.4673732404341448E-2</v>
      </c>
      <c r="L938" s="44">
        <f>IFERROR(_xll.qlIndexFixing(Index6M,$H938,TRUE,_xll.ohTrigger(RecalcTrigger,Trigger6M)),NA())</f>
        <v>1.5187294951470356E-2</v>
      </c>
      <c r="M938" s="146">
        <f>IFERROR(_xll.qlIndexFixing(Index1Y,$H938,TRUE,_xll.ohTrigger(RecalcTrigger,Trigger1Y)),NA())</f>
        <v>1.5818312247714239E-2</v>
      </c>
      <c r="N938" s="145">
        <f>IFERROR(_xll.qlIndexFixing(ONIndex1M,I938,TRUE,_xll.ohTrigger(RecalcTrigger,Trigger1M)),NA())</f>
        <v>1.4081913280099556E-2</v>
      </c>
      <c r="O938" s="44">
        <f>IFERROR(_xll.qlIndexFixing(ONIndex3M,I938,TRUE,_xll.ohTrigger(RecalcTrigger,Trigger3M)),NA())</f>
        <v>1.4558431567397445E-2</v>
      </c>
      <c r="P938" s="44">
        <f>IFERROR(_xll.qlIndexFixing(ONIndex6M,I938,TRUE,_xll.ohTrigger(RecalcTrigger,Trigger6M)),NA())</f>
        <v>1.5014693684690661E-2</v>
      </c>
      <c r="Q938" s="146">
        <f>IFERROR(_xll.qlIndexFixing(ONIndex1Y,I938,TRUE,_xll.ohTrigger(RecalcTrigger,Trigger1Y)),NA())</f>
        <v>1.5705728644472838E-2</v>
      </c>
    </row>
    <row r="939" spans="2:17" x14ac:dyDescent="0.2">
      <c r="B939" s="39" t="s">
        <v>42</v>
      </c>
      <c r="D939" s="42">
        <f>_xll.qlCalendarAdvance(Calendar,$D938,B939,"f",FALSE)</f>
        <v>46238</v>
      </c>
      <c r="E939" s="140">
        <f>_xll.qlInterestRateIndexValueDate(IndexON,D939)</f>
        <v>46238</v>
      </c>
      <c r="F939" s="156">
        <f>IFERROR(_xll.qlIndexFixing(IndexON,D939,TRUE,_xll.ohTrigger(RecalcTrigger,TriggerON)),NA())</f>
        <v>1.3195859414378841E-2</v>
      </c>
      <c r="H939" s="42">
        <f>_xll.qlCalendarAdvance(Calendar,$H938,B939,"f",FALSE)</f>
        <v>46238</v>
      </c>
      <c r="I939" s="140">
        <f>_xll.qlInterestRateIndexValueDate(Index1M,$H939)</f>
        <v>46238</v>
      </c>
      <c r="J939" s="145">
        <f>IFERROR(_xll.qlIndexFixing(Index1M,$H939,TRUE,_xll.ohTrigger(RecalcTrigger,Trigger1M)),NA())</f>
        <v>1.4134733196108792E-2</v>
      </c>
      <c r="K939" s="44">
        <f>IFERROR(_xll.qlIndexFixing(Index3M,H939,TRUE,_xll.ohTrigger(RecalcTrigger,Trigger3M)),NA())</f>
        <v>1.4686938190519474E-2</v>
      </c>
      <c r="L939" s="44">
        <f>IFERROR(_xll.qlIndexFixing(Index6M,$H939,TRUE,_xll.ohTrigger(RecalcTrigger,Trigger6M)),NA())</f>
        <v>1.51952578406458E-2</v>
      </c>
      <c r="M939" s="146">
        <f>IFERROR(_xll.qlIndexFixing(Index1Y,$H939,TRUE,_xll.ohTrigger(RecalcTrigger,Trigger1Y)),NA())</f>
        <v>1.5817785521262673E-2</v>
      </c>
      <c r="N939" s="145">
        <f>IFERROR(_xll.qlIndexFixing(ONIndex1M,I939,TRUE,_xll.ohTrigger(RecalcTrigger,Trigger1M)),NA())</f>
        <v>1.4096347345936566E-2</v>
      </c>
      <c r="O939" s="44">
        <f>IFERROR(_xll.qlIndexFixing(ONIndex3M,I939,TRUE,_xll.ohTrigger(RecalcTrigger,Trigger3M)),NA())</f>
        <v>1.4572724644232871E-2</v>
      </c>
      <c r="P939" s="44">
        <f>IFERROR(_xll.qlIndexFixing(ONIndex6M,I939,TRUE,_xll.ohTrigger(RecalcTrigger,Trigger6M)),NA())</f>
        <v>1.502503215153328E-2</v>
      </c>
      <c r="Q939" s="146">
        <f>IFERROR(_xll.qlIndexFixing(ONIndex1Y,I939,TRUE,_xll.ohTrigger(RecalcTrigger,Trigger1Y)),NA())</f>
        <v>1.5705494213891225E-2</v>
      </c>
    </row>
    <row r="940" spans="2:17" x14ac:dyDescent="0.2">
      <c r="B940" s="39" t="s">
        <v>42</v>
      </c>
      <c r="D940" s="42">
        <f>_xll.qlCalendarAdvance(Calendar,$D939,B940,"f",FALSE)</f>
        <v>46245</v>
      </c>
      <c r="E940" s="140">
        <f>_xll.qlInterestRateIndexValueDate(IndexON,D940)</f>
        <v>46245</v>
      </c>
      <c r="F940" s="156">
        <f>IFERROR(_xll.qlIndexFixing(IndexON,D940,TRUE,_xll.ohTrigger(RecalcTrigger,TriggerON)),NA())</f>
        <v>1.3214682896535157E-2</v>
      </c>
      <c r="H940" s="42">
        <f>_xll.qlCalendarAdvance(Calendar,$H939,B940,"f",FALSE)</f>
        <v>46245</v>
      </c>
      <c r="I940" s="140">
        <f>_xll.qlInterestRateIndexValueDate(Index1M,$H940)</f>
        <v>46245</v>
      </c>
      <c r="J940" s="145">
        <f>IFERROR(_xll.qlIndexFixing(Index1M,$H940,TRUE,_xll.ohTrigger(RecalcTrigger,Trigger1M)),NA())</f>
        <v>1.4148621167240397E-2</v>
      </c>
      <c r="K940" s="44">
        <f>IFERROR(_xll.qlIndexFixing(Index3M,H940,TRUE,_xll.ohTrigger(RecalcTrigger,Trigger3M)),NA())</f>
        <v>1.469996869560765E-2</v>
      </c>
      <c r="L940" s="44">
        <f>IFERROR(_xll.qlIndexFixing(Index6M,$H940,TRUE,_xll.ohTrigger(RecalcTrigger,Trigger6M)),NA())</f>
        <v>1.5203032998117195E-2</v>
      </c>
      <c r="M940" s="146">
        <f>IFERROR(_xll.qlIndexFixing(Index1Y,$H940,TRUE,_xll.ohTrigger(RecalcTrigger,Trigger1Y)),NA())</f>
        <v>1.5817247695174563E-2</v>
      </c>
      <c r="N940" s="145">
        <f>IFERROR(_xll.qlIndexFixing(ONIndex1M,I940,TRUE,_xll.ohTrigger(RecalcTrigger,Trigger1M)),NA())</f>
        <v>1.4110602524315397E-2</v>
      </c>
      <c r="O940" s="44">
        <f>IFERROR(_xll.qlIndexFixing(ONIndex3M,I940,TRUE,_xll.ohTrigger(RecalcTrigger,Trigger3M)),NA())</f>
        <v>1.4586843036913377E-2</v>
      </c>
      <c r="P940" s="44">
        <f>IFERROR(_xll.qlIndexFixing(ONIndex6M,I940,TRUE,_xll.ohTrigger(RecalcTrigger,Trigger6M)),NA())</f>
        <v>1.5035184275632441E-2</v>
      </c>
      <c r="Q940" s="146">
        <f>IFERROR(_xll.qlIndexFixing(ONIndex1Y,I940,TRUE,_xll.ohTrigger(RecalcTrigger,Trigger1Y)),NA())</f>
        <v>1.5705248855839571E-2</v>
      </c>
    </row>
    <row r="941" spans="2:17" x14ac:dyDescent="0.2">
      <c r="B941" s="39" t="s">
        <v>42</v>
      </c>
      <c r="D941" s="42">
        <f>_xll.qlCalendarAdvance(Calendar,$D940,B941,"f",FALSE)</f>
        <v>46252</v>
      </c>
      <c r="E941" s="140">
        <f>_xll.qlInterestRateIndexValueDate(IndexON,D941)</f>
        <v>46252</v>
      </c>
      <c r="F941" s="156">
        <f>IFERROR(_xll.qlIndexFixing(IndexON,D941,TRUE,_xll.ohTrigger(RecalcTrigger,TriggerON)),NA())</f>
        <v>1.3233286441778347E-2</v>
      </c>
      <c r="H941" s="42">
        <f>_xll.qlCalendarAdvance(Calendar,$H940,B941,"f",FALSE)</f>
        <v>46252</v>
      </c>
      <c r="I941" s="140">
        <f>_xll.qlInterestRateIndexValueDate(Index1M,$H941)</f>
        <v>46252</v>
      </c>
      <c r="J941" s="145">
        <f>IFERROR(_xll.qlIndexFixing(Index1M,$H941,TRUE,_xll.ohTrigger(RecalcTrigger,Trigger1M)),NA())</f>
        <v>1.4162330058376617E-2</v>
      </c>
      <c r="K941" s="44">
        <f>IFERROR(_xll.qlIndexFixing(Index3M,H941,TRUE,_xll.ohTrigger(RecalcTrigger,Trigger3M)),NA())</f>
        <v>1.471282391788727E-2</v>
      </c>
      <c r="L941" s="44">
        <f>IFERROR(_xll.qlIndexFixing(Index6M,$H941,TRUE,_xll.ohTrigger(RecalcTrigger,Trigger6M)),NA())</f>
        <v>1.521062042169409E-2</v>
      </c>
      <c r="M941" s="146">
        <f>IFERROR(_xll.qlIndexFixing(Index1Y,$H941,TRUE,_xll.ohTrigger(RecalcTrigger,Trigger1Y)),NA())</f>
        <v>1.5816698769467452E-2</v>
      </c>
      <c r="N941" s="145">
        <f>IFERROR(_xll.qlIndexFixing(ONIndex1M,I941,TRUE,_xll.ohTrigger(RecalcTrigger,Trigger1M)),NA())</f>
        <v>1.4124678814992908E-2</v>
      </c>
      <c r="O941" s="44">
        <f>IFERROR(_xll.qlIndexFixing(ONIndex3M,I941,TRUE,_xll.ohTrigger(RecalcTrigger,Trigger3M)),NA())</f>
        <v>1.4600786745520011E-2</v>
      </c>
      <c r="P941" s="44">
        <f>IFERROR(_xll.qlIndexFixing(ONIndex6M,I941,TRUE,_xll.ohTrigger(RecalcTrigger,Trigger6M)),NA())</f>
        <v>1.5045150056988144E-2</v>
      </c>
      <c r="Q941" s="146">
        <f>IFERROR(_xll.qlIndexFixing(ONIndex1Y,I941,TRUE,_xll.ohTrigger(RecalcTrigger,Trigger1Y)),NA())</f>
        <v>1.5704992570074738E-2</v>
      </c>
    </row>
    <row r="942" spans="2:17" x14ac:dyDescent="0.2">
      <c r="B942" s="39" t="s">
        <v>42</v>
      </c>
      <c r="D942" s="42">
        <f>_xll.qlCalendarAdvance(Calendar,$D941,B942,"f",FALSE)</f>
        <v>46259</v>
      </c>
      <c r="E942" s="140">
        <f>_xll.qlInterestRateIndexValueDate(IndexON,D942)</f>
        <v>46259</v>
      </c>
      <c r="F942" s="156">
        <f>IFERROR(_xll.qlIndexFixing(IndexON,D942,TRUE,_xll.ohTrigger(RecalcTrigger,TriggerON)),NA())</f>
        <v>1.3251670050189457E-2</v>
      </c>
      <c r="H942" s="42">
        <f>_xll.qlCalendarAdvance(Calendar,$H941,B942,"f",FALSE)</f>
        <v>46259</v>
      </c>
      <c r="I942" s="140">
        <f>_xll.qlInterestRateIndexValueDate(Index1M,$H942)</f>
        <v>46259</v>
      </c>
      <c r="J942" s="145">
        <f>IFERROR(_xll.qlIndexFixing(Index1M,$H942,TRUE,_xll.ohTrigger(RecalcTrigger,Trigger1M)),NA())</f>
        <v>1.4175859868889997E-2</v>
      </c>
      <c r="K942" s="44">
        <f>IFERROR(_xll.qlIndexFixing(Index3M,H942,TRUE,_xll.ohTrigger(RecalcTrigger,Trigger3M)),NA())</f>
        <v>1.4725503855658123E-2</v>
      </c>
      <c r="L942" s="44">
        <f>IFERROR(_xll.qlIndexFixing(Index6M,$H942,TRUE,_xll.ohTrigger(RecalcTrigger,Trigger6M)),NA())</f>
        <v>1.5218020109238013E-2</v>
      </c>
      <c r="M942" s="146">
        <f>IFERROR(_xll.qlIndexFixing(Index1Y,$H942,TRUE,_xll.ohTrigger(RecalcTrigger,Trigger1Y)),NA())</f>
        <v>1.5816138744159103E-2</v>
      </c>
      <c r="N942" s="145">
        <f>IFERROR(_xll.qlIndexFixing(ONIndex1M,I942,TRUE,_xll.ohTrigger(RecalcTrigger,Trigger1M)),NA())</f>
        <v>1.4138576218131194E-2</v>
      </c>
      <c r="O942" s="44">
        <f>IFERROR(_xll.qlIndexFixing(ONIndex3M,I942,TRUE,_xll.ohTrigger(RecalcTrigger,Trigger3M)),NA())</f>
        <v>1.4614555769971727E-2</v>
      </c>
      <c r="P942" s="44">
        <f>IFERROR(_xll.qlIndexFixing(ONIndex6M,I942,TRUE,_xll.ohTrigger(RecalcTrigger,Trigger6M)),NA())</f>
        <v>1.5054929495519342E-2</v>
      </c>
      <c r="Q942" s="146">
        <f>IFERROR(_xll.qlIndexFixing(ONIndex1Y,I942,TRUE,_xll.ohTrigger(RecalcTrigger,Trigger1Y)),NA())</f>
        <v>1.5704725356920912E-2</v>
      </c>
    </row>
    <row r="943" spans="2:17" x14ac:dyDescent="0.2">
      <c r="B943" s="39" t="s">
        <v>42</v>
      </c>
      <c r="D943" s="42">
        <f>_xll.qlCalendarAdvance(Calendar,$D942,B943,"f",FALSE)</f>
        <v>46266</v>
      </c>
      <c r="E943" s="140">
        <f>_xll.qlInterestRateIndexValueDate(IndexON,D943)</f>
        <v>46266</v>
      </c>
      <c r="F943" s="156">
        <f>IFERROR(_xll.qlIndexFixing(IndexON,D943,TRUE,_xll.ohTrigger(RecalcTrigger,TriggerON)),NA())</f>
        <v>1.3269833721687441E-2</v>
      </c>
      <c r="H943" s="42">
        <f>_xll.qlCalendarAdvance(Calendar,$H942,B943,"f",FALSE)</f>
        <v>46266</v>
      </c>
      <c r="I943" s="140">
        <f>_xll.qlInterestRateIndexValueDate(Index1M,$H943)</f>
        <v>46266</v>
      </c>
      <c r="J943" s="145">
        <f>IFERROR(_xll.qlIndexFixing(Index1M,$H943,TRUE,_xll.ohTrigger(RecalcTrigger,Trigger1M)),NA())</f>
        <v>1.4187996554625881E-2</v>
      </c>
      <c r="K943" s="44">
        <f>IFERROR(_xll.qlIndexFixing(Index3M,H943,TRUE,_xll.ohTrigger(RecalcTrigger,Trigger3M)),NA())</f>
        <v>1.4736851273879754E-2</v>
      </c>
      <c r="L943" s="44">
        <f>IFERROR(_xll.qlIndexFixing(Index6M,$H943,TRUE,_xll.ohTrigger(RecalcTrigger,Trigger6M)),NA())</f>
        <v>1.5222927280000657E-2</v>
      </c>
      <c r="M943" s="146">
        <f>IFERROR(_xll.qlIndexFixing(Index1Y,$H943,TRUE,_xll.ohTrigger(RecalcTrigger,Trigger1Y)),NA())</f>
        <v>1.5815567619267945E-2</v>
      </c>
      <c r="N943" s="145">
        <f>IFERROR(_xll.qlIndexFixing(ONIndex1M,I943,TRUE,_xll.ohTrigger(RecalcTrigger,Trigger1M)),NA())</f>
        <v>1.4152294733730253E-2</v>
      </c>
      <c r="O943" s="44">
        <f>IFERROR(_xll.qlIndexFixing(ONIndex3M,I943,TRUE,_xll.ohTrigger(RecalcTrigger,Trigger3M)),NA())</f>
        <v>1.4628150110349569E-2</v>
      </c>
      <c r="P943" s="44">
        <f>IFERROR(_xll.qlIndexFixing(ONIndex6M,I943,TRUE,_xll.ohTrigger(RecalcTrigger,Trigger6M)),NA())</f>
        <v>1.506452259138813E-2</v>
      </c>
      <c r="Q943" s="146">
        <f>IFERROR(_xll.qlIndexFixing(ONIndex1Y,I943,TRUE,_xll.ohTrigger(RecalcTrigger,Trigger1Y)),NA())</f>
        <v>1.5704447216134954E-2</v>
      </c>
    </row>
    <row r="944" spans="2:17" x14ac:dyDescent="0.2">
      <c r="B944" s="39" t="s">
        <v>42</v>
      </c>
      <c r="D944" s="42">
        <f>_xll.qlCalendarAdvance(Calendar,$D943,B944,"f",FALSE)</f>
        <v>46273</v>
      </c>
      <c r="E944" s="140">
        <f>_xll.qlInterestRateIndexValueDate(IndexON,D944)</f>
        <v>46273</v>
      </c>
      <c r="F944" s="156">
        <f>IFERROR(_xll.qlIndexFixing(IndexON,D944,TRUE,_xll.ohTrigger(RecalcTrigger,TriggerON)),NA())</f>
        <v>1.3287777456272298E-2</v>
      </c>
      <c r="H944" s="42">
        <f>_xll.qlCalendarAdvance(Calendar,$H943,B944,"f",FALSE)</f>
        <v>46273</v>
      </c>
      <c r="I944" s="140">
        <f>_xll.qlInterestRateIndexValueDate(Index1M,$H944)</f>
        <v>46273</v>
      </c>
      <c r="J944" s="145">
        <f>IFERROR(_xll.qlIndexFixing(Index1M,$H944,TRUE,_xll.ohTrigger(RecalcTrigger,Trigger1M)),NA())</f>
        <v>1.4201180481227687E-2</v>
      </c>
      <c r="K944" s="44">
        <f>IFERROR(_xll.qlIndexFixing(Index3M,H944,TRUE,_xll.ohTrigger(RecalcTrigger,Trigger3M)),NA())</f>
        <v>1.4749192660744946E-2</v>
      </c>
      <c r="L944" s="44">
        <f>IFERROR(_xll.qlIndexFixing(Index6M,$H944,TRUE,_xll.ohTrigger(RecalcTrigger,Trigger6M)),NA())</f>
        <v>1.5229990839362882E-2</v>
      </c>
      <c r="M944" s="146">
        <f>IFERROR(_xll.qlIndexFixing(Index1Y,$H944,TRUE,_xll.ohTrigger(RecalcTrigger,Trigger1Y)),NA())</f>
        <v>1.5814985394813075E-2</v>
      </c>
      <c r="N944" s="145">
        <f>IFERROR(_xll.qlIndexFixing(ONIndex1M,I944,TRUE,_xll.ohTrigger(RecalcTrigger,Trigger1M)),NA())</f>
        <v>1.416583436170904E-2</v>
      </c>
      <c r="O944" s="44">
        <f>IFERROR(_xll.qlIndexFixing(ONIndex3M,I944,TRUE,_xll.ohTrigger(RecalcTrigger,Trigger3M)),NA())</f>
        <v>1.4641569766491447E-2</v>
      </c>
      <c r="P944" s="44">
        <f>IFERROR(_xll.qlIndexFixing(ONIndex6M,I944,TRUE,_xll.ohTrigger(RecalcTrigger,Trigger6M)),NA())</f>
        <v>1.5073929344432413E-2</v>
      </c>
      <c r="Q944" s="146">
        <f>IFERROR(_xll.qlIndexFixing(ONIndex1Y,I944,TRUE,_xll.ohTrigger(RecalcTrigger,Trigger1Y)),NA())</f>
        <v>1.5704158147797909E-2</v>
      </c>
    </row>
    <row r="945" spans="2:17" x14ac:dyDescent="0.2">
      <c r="B945" s="39" t="s">
        <v>42</v>
      </c>
      <c r="D945" s="42">
        <f>_xll.qlCalendarAdvance(Calendar,$D944,B945,"f",FALSE)</f>
        <v>46280</v>
      </c>
      <c r="E945" s="140">
        <f>_xll.qlInterestRateIndexValueDate(IndexON,D945)</f>
        <v>46280</v>
      </c>
      <c r="F945" s="156">
        <f>IFERROR(_xll.qlIndexFixing(IndexON,D945,TRUE,_xll.ohTrigger(RecalcTrigger,TriggerON)),NA())</f>
        <v>1.3305501253862984E-2</v>
      </c>
      <c r="H945" s="42">
        <f>_xll.qlCalendarAdvance(Calendar,$H944,B945,"f",FALSE)</f>
        <v>46280</v>
      </c>
      <c r="I945" s="140">
        <f>_xll.qlInterestRateIndexValueDate(Index1M,$H945)</f>
        <v>46280</v>
      </c>
      <c r="J945" s="145">
        <f>IFERROR(_xll.qlIndexFixing(Index1M,$H945,TRUE,_xll.ohTrigger(RecalcTrigger,Trigger1M)),NA())</f>
        <v>1.4214185331917095E-2</v>
      </c>
      <c r="K945" s="44">
        <f>IFERROR(_xll.qlIndexFixing(Index3M,H945,TRUE,_xll.ohTrigger(RecalcTrigger,Trigger3M)),NA())</f>
        <v>1.4761358764921309E-2</v>
      </c>
      <c r="L945" s="44">
        <f>IFERROR(_xll.qlIndexFixing(Index6M,$H945,TRUE,_xll.ohTrigger(RecalcTrigger,Trigger6M)),NA())</f>
        <v>1.5236866680014165E-2</v>
      </c>
      <c r="M945" s="146">
        <f>IFERROR(_xll.qlIndexFixing(Index1Y,$H945,TRUE,_xll.ohTrigger(RecalcTrigger,Trigger1Y)),NA())</f>
        <v>1.5814392070813144E-2</v>
      </c>
      <c r="N945" s="145">
        <f>IFERROR(_xll.qlIndexFixing(ONIndex1M,I945,TRUE,_xll.ohTrigger(RecalcTrigger,Trigger1M)),NA())</f>
        <v>1.4179195101905462E-2</v>
      </c>
      <c r="O945" s="44">
        <f>IFERROR(_xll.qlIndexFixing(ONIndex3M,I945,TRUE,_xll.ohTrigger(RecalcTrigger,Trigger3M)),NA())</f>
        <v>1.4654814738478406E-2</v>
      </c>
      <c r="P945" s="44">
        <f>IFERROR(_xll.qlIndexFixing(ONIndex6M,I945,TRUE,_xll.ohTrigger(RecalcTrigger,Trigger6M)),NA())</f>
        <v>1.5083149754652192E-2</v>
      </c>
      <c r="Q945" s="146">
        <f>IFERROR(_xll.qlIndexFixing(ONIndex1Y,I945,TRUE,_xll.ohTrigger(RecalcTrigger,Trigger1Y)),NA())</f>
        <v>1.5703858151990824E-2</v>
      </c>
    </row>
    <row r="946" spans="2:17" x14ac:dyDescent="0.2">
      <c r="B946" s="39" t="s">
        <v>42</v>
      </c>
      <c r="D946" s="42">
        <f>_xll.qlCalendarAdvance(Calendar,$D945,B946,"f",FALSE)</f>
        <v>46287</v>
      </c>
      <c r="E946" s="140">
        <f>_xll.qlInterestRateIndexValueDate(IndexON,D946)</f>
        <v>46287</v>
      </c>
      <c r="F946" s="156">
        <f>IFERROR(_xll.qlIndexFixing(IndexON,D946,TRUE,_xll.ohTrigger(RecalcTrigger,TriggerON)),NA())</f>
        <v>1.3323005114459496E-2</v>
      </c>
      <c r="H946" s="42">
        <f>_xll.qlCalendarAdvance(Calendar,$H945,B946,"f",FALSE)</f>
        <v>46287</v>
      </c>
      <c r="I946" s="140">
        <f>_xll.qlInterestRateIndexValueDate(Index1M,$H946)</f>
        <v>46287</v>
      </c>
      <c r="J946" s="145">
        <f>IFERROR(_xll.qlIndexFixing(Index1M,$H946,TRUE,_xll.ohTrigger(RecalcTrigger,Trigger1M)),NA())</f>
        <v>1.4227011106124085E-2</v>
      </c>
      <c r="K946" s="44">
        <f>IFERROR(_xll.qlIndexFixing(Index3M,H946,TRUE,_xll.ohTrigger(RecalcTrigger,Trigger3M)),NA())</f>
        <v>1.4773349584820872E-2</v>
      </c>
      <c r="L946" s="44">
        <f>IFERROR(_xll.qlIndexFixing(Index6M,$H946,TRUE,_xll.ohTrigger(RecalcTrigger,Trigger6M)),NA())</f>
        <v>1.5243554800047899E-2</v>
      </c>
      <c r="M946" s="146">
        <f>IFERROR(_xll.qlIndexFixing(Index1Y,$H946,TRUE,_xll.ohTrigger(RecalcTrigger,Trigger1Y)),NA())</f>
        <v>1.5813787647287691E-2</v>
      </c>
      <c r="N946" s="145">
        <f>IFERROR(_xll.qlIndexFixing(ONIndex1M,I946,TRUE,_xll.ohTrigger(RecalcTrigger,Trigger1M)),NA())</f>
        <v>1.4192376954562658E-2</v>
      </c>
      <c r="O946" s="44">
        <f>IFERROR(_xll.qlIndexFixing(ONIndex3M,I946,TRUE,_xll.ohTrigger(RecalcTrigger,Trigger3M)),NA())</f>
        <v>1.4667885026310445E-2</v>
      </c>
      <c r="P946" s="44">
        <f>IFERROR(_xll.qlIndexFixing(ONIndex6M,I946,TRUE,_xll.ohTrigger(RecalcTrigger,Trigger6M)),NA())</f>
        <v>1.5092183822047467E-2</v>
      </c>
      <c r="Q946" s="146">
        <f>IFERROR(_xll.qlIndexFixing(ONIndex1Y,I946,TRUE,_xll.ohTrigger(RecalcTrigger,Trigger1Y)),NA())</f>
        <v>1.5703547228632653E-2</v>
      </c>
    </row>
    <row r="947" spans="2:17" x14ac:dyDescent="0.2">
      <c r="B947" s="39" t="s">
        <v>42</v>
      </c>
      <c r="D947" s="42">
        <f>_xll.qlCalendarAdvance(Calendar,$D946,B947,"f",FALSE)</f>
        <v>46294</v>
      </c>
      <c r="E947" s="140">
        <f>_xll.qlInterestRateIndexValueDate(IndexON,D947)</f>
        <v>46294</v>
      </c>
      <c r="F947" s="156">
        <f>IFERROR(_xll.qlIndexFixing(IndexON,D947,TRUE,_xll.ohTrigger(RecalcTrigger,TriggerON)),NA())</f>
        <v>1.334028903798079E-2</v>
      </c>
      <c r="H947" s="42">
        <f>_xll.qlCalendarAdvance(Calendar,$H946,B947,"f",FALSE)</f>
        <v>46294</v>
      </c>
      <c r="I947" s="140">
        <f>_xll.qlInterestRateIndexValueDate(Index1M,$H947)</f>
        <v>46294</v>
      </c>
      <c r="J947" s="145">
        <f>IFERROR(_xll.qlIndexFixing(Index1M,$H947,TRUE,_xll.ohTrigger(RecalcTrigger,Trigger1M)),NA())</f>
        <v>1.4239657803286732E-2</v>
      </c>
      <c r="K947" s="44">
        <f>IFERROR(_xll.qlIndexFixing(Index3M,H947,TRUE,_xll.ohTrigger(RecalcTrigger,Trigger3M)),NA())</f>
        <v>1.4785165118876146E-2</v>
      </c>
      <c r="L947" s="44">
        <f>IFERROR(_xll.qlIndexFixing(Index6M,$H947,TRUE,_xll.ohTrigger(RecalcTrigger,Trigger6M)),NA())</f>
        <v>1.5250772178714076E-2</v>
      </c>
      <c r="M947" s="146">
        <f>IFERROR(_xll.qlIndexFixing(Index1Y,$H947,TRUE,_xll.ohTrigger(RecalcTrigger,Trigger1Y)),NA())</f>
        <v>1.5813172124256702E-2</v>
      </c>
      <c r="N947" s="145">
        <f>IFERROR(_xll.qlIndexFixing(ONIndex1M,I947,TRUE,_xll.ohTrigger(RecalcTrigger,Trigger1M)),NA())</f>
        <v>1.4205379919599581E-2</v>
      </c>
      <c r="O947" s="44">
        <f>IFERROR(_xll.qlIndexFixing(ONIndex3M,I947,TRUE,_xll.ohTrigger(RecalcTrigger,Trigger3M)),NA())</f>
        <v>1.4680780629825474E-2</v>
      </c>
      <c r="P947" s="44">
        <f>IFERROR(_xll.qlIndexFixing(ONIndex6M,I947,TRUE,_xll.ohTrigger(RecalcTrigger,Trigger6M)),NA())</f>
        <v>1.5101031546699284E-2</v>
      </c>
      <c r="Q947" s="146">
        <f>IFERROR(_xll.qlIndexFixing(ONIndex1Y,I947,TRUE,_xll.ohTrigger(RecalcTrigger,Trigger1Y)),NA())</f>
        <v>1.5703225377723395E-2</v>
      </c>
    </row>
    <row r="948" spans="2:17" x14ac:dyDescent="0.2">
      <c r="B948" s="39" t="s">
        <v>42</v>
      </c>
      <c r="D948" s="42">
        <f>_xll.qlCalendarAdvance(Calendar,$D947,B948,"f",FALSE)</f>
        <v>46301</v>
      </c>
      <c r="E948" s="140">
        <f>_xll.qlInterestRateIndexValueDate(IndexON,D948)</f>
        <v>46301</v>
      </c>
      <c r="F948" s="156">
        <f>IFERROR(_xll.qlIndexFixing(IndexON,D948,TRUE,_xll.ohTrigger(RecalcTrigger,TriggerON)),NA())</f>
        <v>1.3357353024507912E-2</v>
      </c>
      <c r="H948" s="42">
        <f>_xll.qlCalendarAdvance(Calendar,$H947,B948,"f",FALSE)</f>
        <v>46301</v>
      </c>
      <c r="I948" s="140">
        <f>_xll.qlInterestRateIndexValueDate(Index1M,$H948)</f>
        <v>46301</v>
      </c>
      <c r="J948" s="145">
        <f>IFERROR(_xll.qlIndexFixing(Index1M,$H948,TRUE,_xll.ohTrigger(RecalcTrigger,Trigger1M)),NA())</f>
        <v>1.4253278005000225E-2</v>
      </c>
      <c r="K948" s="44">
        <f>IFERROR(_xll.qlIndexFixing(Index3M,H948,TRUE,_xll.ohTrigger(RecalcTrigger,Trigger3M)),NA())</f>
        <v>1.4797902415453019E-2</v>
      </c>
      <c r="L948" s="44">
        <f>IFERROR(_xll.qlIndexFixing(Index6M,$H948,TRUE,_xll.ohTrigger(RecalcTrigger,Trigger6M)),NA())</f>
        <v>1.5257071705144848E-2</v>
      </c>
      <c r="M948" s="146">
        <f>IFERROR(_xll.qlIndexFixing(Index1Y,$H948,TRUE,_xll.ohTrigger(RecalcTrigger,Trigger1Y)),NA())</f>
        <v>1.5812545501740161E-2</v>
      </c>
      <c r="N948" s="145">
        <f>IFERROR(_xll.qlIndexFixing(ONIndex1M,I948,TRUE,_xll.ohTrigger(RecalcTrigger,Trigger1M)),NA())</f>
        <v>1.4218203996773093E-2</v>
      </c>
      <c r="O948" s="44">
        <f>IFERROR(_xll.qlIndexFixing(ONIndex3M,I948,TRUE,_xll.ohTrigger(RecalcTrigger,Trigger3M)),NA())</f>
        <v>1.4693501549185584E-2</v>
      </c>
      <c r="P948" s="44">
        <f>IFERROR(_xll.qlIndexFixing(ONIndex6M,I948,TRUE,_xll.ohTrigger(RecalcTrigger,Trigger6M)),NA())</f>
        <v>1.5109692928445551E-2</v>
      </c>
      <c r="Q948" s="146">
        <f>IFERROR(_xll.qlIndexFixing(ONIndex1Y,I948,TRUE,_xll.ohTrigger(RecalcTrigger,Trigger1Y)),NA())</f>
        <v>1.5702892599182006E-2</v>
      </c>
    </row>
    <row r="949" spans="2:17" x14ac:dyDescent="0.2">
      <c r="B949" s="39" t="s">
        <v>42</v>
      </c>
      <c r="D949" s="42">
        <f>_xll.qlCalendarAdvance(Calendar,$D948,B949,"f",FALSE)</f>
        <v>46308</v>
      </c>
      <c r="E949" s="140">
        <f>_xll.qlInterestRateIndexValueDate(IndexON,D949)</f>
        <v>46308</v>
      </c>
      <c r="F949" s="156">
        <f>IFERROR(_xll.qlIndexFixing(IndexON,D949,TRUE,_xll.ohTrigger(RecalcTrigger,TriggerON)),NA())</f>
        <v>1.3374197073797722E-2</v>
      </c>
      <c r="H949" s="42">
        <f>_xll.qlCalendarAdvance(Calendar,$H948,B949,"f",FALSE)</f>
        <v>46308</v>
      </c>
      <c r="I949" s="140">
        <f>_xll.qlInterestRateIndexValueDate(Index1M,$H949)</f>
        <v>46308</v>
      </c>
      <c r="J949" s="145">
        <f>IFERROR(_xll.qlIndexFixing(Index1M,$H949,TRUE,_xll.ohTrigger(RecalcTrigger,Trigger1M)),NA())</f>
        <v>1.4265554234366689E-2</v>
      </c>
      <c r="K949" s="44">
        <f>IFERROR(_xll.qlIndexFixing(Index3M,H949,TRUE,_xll.ohTrigger(RecalcTrigger,Trigger3M)),NA())</f>
        <v>1.4809355316072203E-2</v>
      </c>
      <c r="L949" s="44">
        <f>IFERROR(_xll.qlIndexFixing(Index6M,$H949,TRUE,_xll.ohTrigger(RecalcTrigger,Trigger6M)),NA())</f>
        <v>1.5263183497722627E-2</v>
      </c>
      <c r="M949" s="146">
        <f>IFERROR(_xll.qlIndexFixing(Index1Y,$H949,TRUE,_xll.ohTrigger(RecalcTrigger,Trigger1Y)),NA())</f>
        <v>1.5811907779758938E-2</v>
      </c>
      <c r="N949" s="145">
        <f>IFERROR(_xll.qlIndexFixing(ONIndex1M,I949,TRUE,_xll.ohTrigger(RecalcTrigger,Trigger1M)),NA())</f>
        <v>1.4230849186407379E-2</v>
      </c>
      <c r="O949" s="44">
        <f>IFERROR(_xll.qlIndexFixing(ONIndex3M,I949,TRUE,_xll.ohTrigger(RecalcTrigger,Trigger3M)),NA())</f>
        <v>1.4706047784228682E-2</v>
      </c>
      <c r="P949" s="44">
        <f>IFERROR(_xll.qlIndexFixing(ONIndex6M,I949,TRUE,_xll.ohTrigger(RecalcTrigger,Trigger6M)),NA())</f>
        <v>1.5118167967286267E-2</v>
      </c>
      <c r="Q949" s="146">
        <f>IFERROR(_xll.qlIndexFixing(ONIndex1Y,I949,TRUE,_xll.ohTrigger(RecalcTrigger,Trigger1Y)),NA())</f>
        <v>1.5702548893170576E-2</v>
      </c>
    </row>
    <row r="950" spans="2:17" x14ac:dyDescent="0.2">
      <c r="B950" s="39" t="s">
        <v>42</v>
      </c>
      <c r="D950" s="42">
        <f>_xll.qlCalendarAdvance(Calendar,$D949,B950,"f",FALSE)</f>
        <v>46315</v>
      </c>
      <c r="E950" s="140">
        <f>_xll.qlInterestRateIndexValueDate(IndexON,D950)</f>
        <v>46315</v>
      </c>
      <c r="F950" s="156">
        <f>IFERROR(_xll.qlIndexFixing(IndexON,D950,TRUE,_xll.ohTrigger(RecalcTrigger,TriggerON)),NA())</f>
        <v>1.339082118609336E-2</v>
      </c>
      <c r="H950" s="42">
        <f>_xll.qlCalendarAdvance(Calendar,$H949,B950,"f",FALSE)</f>
        <v>46315</v>
      </c>
      <c r="I950" s="140">
        <f>_xll.qlInterestRateIndexValueDate(Index1M,$H950)</f>
        <v>46315</v>
      </c>
      <c r="J950" s="145">
        <f>IFERROR(_xll.qlIndexFixing(Index1M,$H950,TRUE,_xll.ohTrigger(RecalcTrigger,Trigger1M)),NA())</f>
        <v>1.4277651378409629E-2</v>
      </c>
      <c r="K950" s="44">
        <f>IFERROR(_xll.qlIndexFixing(Index3M,H950,TRUE,_xll.ohTrigger(RecalcTrigger,Trigger3M)),NA())</f>
        <v>1.482063291943545E-2</v>
      </c>
      <c r="L950" s="44">
        <f>IFERROR(_xll.qlIndexFixing(Index6M,$H950,TRUE,_xll.ohTrigger(RecalcTrigger,Trigger6M)),NA())</f>
        <v>1.526910755474366E-2</v>
      </c>
      <c r="M950" s="146">
        <f>IFERROR(_xll.qlIndexFixing(Index1Y,$H950,TRUE,_xll.ohTrigger(RecalcTrigger,Trigger1Y)),NA())</f>
        <v>1.5811258958333463E-2</v>
      </c>
      <c r="N950" s="145">
        <f>IFERROR(_xll.qlIndexFixing(ONIndex1M,I950,TRUE,_xll.ohTrigger(RecalcTrigger,Trigger1M)),NA())</f>
        <v>1.4243315488178254E-2</v>
      </c>
      <c r="O950" s="44">
        <f>IFERROR(_xll.qlIndexFixing(ONIndex3M,I950,TRUE,_xll.ohTrigger(RecalcTrigger,Trigger3M)),NA())</f>
        <v>1.4718419334954769E-2</v>
      </c>
      <c r="P950" s="44">
        <f>IFERROR(_xll.qlIndexFixing(ONIndex6M,I950,TRUE,_xll.ohTrigger(RecalcTrigger,Trigger6M)),NA())</f>
        <v>1.5126456663302479E-2</v>
      </c>
      <c r="Q950" s="146">
        <f>IFERROR(_xll.qlIndexFixing(ONIndex1Y,I950,TRUE,_xll.ohTrigger(RecalcTrigger,Trigger1Y)),NA())</f>
        <v>1.570219425960806E-2</v>
      </c>
    </row>
    <row r="951" spans="2:17" x14ac:dyDescent="0.2">
      <c r="B951" s="39" t="s">
        <v>42</v>
      </c>
      <c r="D951" s="42">
        <f>_xll.qlCalendarAdvance(Calendar,$D950,B951,"f",FALSE)</f>
        <v>46322</v>
      </c>
      <c r="E951" s="140">
        <f>_xll.qlInterestRateIndexValueDate(IndexON,D951)</f>
        <v>46322</v>
      </c>
      <c r="F951" s="156">
        <f>IFERROR(_xll.qlIndexFixing(IndexON,D951,TRUE,_xll.ohTrigger(RecalcTrigger,TriggerON)),NA())</f>
        <v>1.3407225361151687E-2</v>
      </c>
      <c r="H951" s="42">
        <f>_xll.qlCalendarAdvance(Calendar,$H950,B951,"f",FALSE)</f>
        <v>46322</v>
      </c>
      <c r="I951" s="140">
        <f>_xll.qlInterestRateIndexValueDate(Index1M,$H951)</f>
        <v>46322</v>
      </c>
      <c r="J951" s="145">
        <f>IFERROR(_xll.qlIndexFixing(Index1M,$H951,TRUE,_xll.ohTrigger(RecalcTrigger,Trigger1M)),NA())</f>
        <v>1.4289569436574792E-2</v>
      </c>
      <c r="K951" s="44">
        <f>IFERROR(_xll.qlIndexFixing(Index3M,H951,TRUE,_xll.ohTrigger(RecalcTrigger,Trigger3M)),NA())</f>
        <v>1.4831735224050449E-2</v>
      </c>
      <c r="L951" s="44">
        <f>IFERROR(_xll.qlIndexFixing(Index6M,$H951,TRUE,_xll.ohTrigger(RecalcTrigger,Trigger6M)),NA())</f>
        <v>1.5274843874555849E-2</v>
      </c>
      <c r="M951" s="146">
        <f>IFERROR(_xll.qlIndexFixing(Index1Y,$H951,TRUE,_xll.ohTrigger(RecalcTrigger,Trigger1Y)),NA())</f>
        <v>1.5810599037485273E-2</v>
      </c>
      <c r="N951" s="145">
        <f>IFERROR(_xll.qlIndexFixing(ONIndex1M,I951,TRUE,_xll.ohTrigger(RecalcTrigger,Trigger1M)),NA())</f>
        <v>1.4255602902328857E-2</v>
      </c>
      <c r="O951" s="44">
        <f>IFERROR(_xll.qlIndexFixing(ONIndex3M,I951,TRUE,_xll.ohTrigger(RecalcTrigger,Trigger3M)),NA())</f>
        <v>1.473061620144489E-2</v>
      </c>
      <c r="P951" s="44">
        <f>IFERROR(_xll.qlIndexFixing(ONIndex6M,I951,TRUE,_xll.ohTrigger(RecalcTrigger,Trigger6M)),NA())</f>
        <v>1.513455901641314E-2</v>
      </c>
      <c r="Q951" s="146">
        <f>IFERROR(_xll.qlIndexFixing(ONIndex1Y,I951,TRUE,_xll.ohTrigger(RecalcTrigger,Trigger1Y)),NA())</f>
        <v>1.5701828698494458E-2</v>
      </c>
    </row>
    <row r="952" spans="2:17" x14ac:dyDescent="0.2">
      <c r="B952" s="39" t="s">
        <v>42</v>
      </c>
      <c r="D952" s="42">
        <f>_xll.qlCalendarAdvance(Calendar,$D951,B952,"f",FALSE)</f>
        <v>46329</v>
      </c>
      <c r="E952" s="140">
        <f>_xll.qlInterestRateIndexValueDate(IndexON,D952)</f>
        <v>46329</v>
      </c>
      <c r="F952" s="156">
        <f>IFERROR(_xll.qlIndexFixing(IndexON,D952,TRUE,_xll.ohTrigger(RecalcTrigger,TriggerON)),NA())</f>
        <v>1.3423409599053748E-2</v>
      </c>
      <c r="H952" s="42">
        <f>_xll.qlCalendarAdvance(Calendar,$H951,B952,"f",FALSE)</f>
        <v>46329</v>
      </c>
      <c r="I952" s="140">
        <f>_xll.qlInterestRateIndexValueDate(Index1M,$H952)</f>
        <v>46329</v>
      </c>
      <c r="J952" s="145">
        <f>IFERROR(_xll.qlIndexFixing(Index1M,$H952,TRUE,_xll.ohTrigger(RecalcTrigger,Trigger1M)),NA())</f>
        <v>1.4300205114118818E-2</v>
      </c>
      <c r="K952" s="44">
        <f>IFERROR(_xll.qlIndexFixing(Index3M,H952,TRUE,_xll.ohTrigger(RecalcTrigger,Trigger3M)),NA())</f>
        <v>1.4842662228453082E-2</v>
      </c>
      <c r="L952" s="44">
        <f>IFERROR(_xll.qlIndexFixing(Index6M,$H952,TRUE,_xll.ohTrigger(RecalcTrigger,Trigger6M)),NA())</f>
        <v>1.528039245556187E-2</v>
      </c>
      <c r="M952" s="146">
        <f>IFERROR(_xll.qlIndexFixing(Index1Y,$H952,TRUE,_xll.ohTrigger(RecalcTrigger,Trigger1Y)),NA())</f>
        <v>1.580992801723613E-2</v>
      </c>
      <c r="N952" s="145">
        <f>IFERROR(_xll.qlIndexFixing(ONIndex1M,I952,TRUE,_xll.ohTrigger(RecalcTrigger,Trigger1M)),NA())</f>
        <v>1.4267711428535002E-2</v>
      </c>
      <c r="O952" s="44">
        <f>IFERROR(_xll.qlIndexFixing(ONIndex3M,I952,TRUE,_xll.ohTrigger(RecalcTrigger,Trigger3M)),NA())</f>
        <v>1.4742638383699047E-2</v>
      </c>
      <c r="P952" s="44">
        <f>IFERROR(_xll.qlIndexFixing(ONIndex6M,I952,TRUE,_xll.ohTrigger(RecalcTrigger,Trigger6M)),NA())</f>
        <v>1.5142475026699298E-2</v>
      </c>
      <c r="Q952" s="146">
        <f>IFERROR(_xll.qlIndexFixing(ONIndex1Y,I952,TRUE,_xll.ohTrigger(RecalcTrigger,Trigger1Y)),NA())</f>
        <v>1.5701452209910816E-2</v>
      </c>
    </row>
    <row r="953" spans="2:17" x14ac:dyDescent="0.2">
      <c r="B953" s="39" t="s">
        <v>42</v>
      </c>
      <c r="D953" s="42">
        <f>_xll.qlCalendarAdvance(Calendar,$D952,B953,"f",FALSE)</f>
        <v>46336</v>
      </c>
      <c r="E953" s="140">
        <f>_xll.qlInterestRateIndexValueDate(IndexON,D953)</f>
        <v>46336</v>
      </c>
      <c r="F953" s="156">
        <f>IFERROR(_xll.qlIndexFixing(IndexON,D953,TRUE,_xll.ohTrigger(RecalcTrigger,TriggerON)),NA())</f>
        <v>1.3439373899718499E-2</v>
      </c>
      <c r="H953" s="42">
        <f>_xll.qlCalendarAdvance(Calendar,$H952,B953,"f",FALSE)</f>
        <v>46336</v>
      </c>
      <c r="I953" s="140">
        <f>_xll.qlInterestRateIndexValueDate(Index1M,$H953)</f>
        <v>46336</v>
      </c>
      <c r="J953" s="145">
        <f>IFERROR(_xll.qlIndexFixing(Index1M,$H953,TRUE,_xll.ohTrigger(RecalcTrigger,Trigger1M)),NA())</f>
        <v>1.4311777337552772E-2</v>
      </c>
      <c r="K953" s="44">
        <f>IFERROR(_xll.qlIndexFixing(Index3M,H953,TRUE,_xll.ohTrigger(RecalcTrigger,Trigger3M)),NA())</f>
        <v>1.4853413931198614E-2</v>
      </c>
      <c r="L953" s="44">
        <f>IFERROR(_xll.qlIndexFixing(Index6M,$H953,TRUE,_xll.ohTrigger(RecalcTrigger,Trigger6M)),NA())</f>
        <v>1.5285115313826396E-2</v>
      </c>
      <c r="M953" s="146">
        <f>IFERROR(_xll.qlIndexFixing(Index1Y,$H953,TRUE,_xll.ohTrigger(RecalcTrigger,Trigger1Y)),NA())</f>
        <v>1.5809245897607793E-2</v>
      </c>
      <c r="N953" s="145">
        <f>IFERROR(_xll.qlIndexFixing(ONIndex1M,I953,TRUE,_xll.ohTrigger(RecalcTrigger,Trigger1M)),NA())</f>
        <v>1.4279641067039828E-2</v>
      </c>
      <c r="O953" s="44">
        <f>IFERROR(_xll.qlIndexFixing(ONIndex3M,I953,TRUE,_xll.ohTrigger(RecalcTrigger,Trigger3M)),NA())</f>
        <v>1.47544858814741E-2</v>
      </c>
      <c r="P953" s="44">
        <f>IFERROR(_xll.qlIndexFixing(ONIndex6M,I953,TRUE,_xll.ohTrigger(RecalcTrigger,Trigger6M)),NA())</f>
        <v>1.5150204693998859E-2</v>
      </c>
      <c r="Q953" s="146">
        <f>IFERROR(_xll.qlIndexFixing(ONIndex1Y,I953,TRUE,_xll.ohTrigger(RecalcTrigger,Trigger1Y)),NA())</f>
        <v>1.5701064793695041E-2</v>
      </c>
    </row>
    <row r="954" spans="2:17" x14ac:dyDescent="0.2">
      <c r="B954" s="39" t="s">
        <v>42</v>
      </c>
      <c r="D954" s="42">
        <f>_xll.qlCalendarAdvance(Calendar,$D953,B954,"f",FALSE)</f>
        <v>46343</v>
      </c>
      <c r="E954" s="140">
        <f>_xll.qlInterestRateIndexValueDate(IndexON,D954)</f>
        <v>46343</v>
      </c>
      <c r="F954" s="156">
        <f>IFERROR(_xll.qlIndexFixing(IndexON,D954,TRUE,_xll.ohTrigger(RecalcTrigger,TriggerON)),NA())</f>
        <v>1.3455118263145938E-2</v>
      </c>
      <c r="H954" s="42">
        <f>_xll.qlCalendarAdvance(Calendar,$H953,B954,"f",FALSE)</f>
        <v>46343</v>
      </c>
      <c r="I954" s="140">
        <f>_xll.qlInterestRateIndexValueDate(Index1M,$H954)</f>
        <v>46343</v>
      </c>
      <c r="J954" s="145">
        <f>IFERROR(_xll.qlIndexFixing(Index1M,$H954,TRUE,_xll.ohTrigger(RecalcTrigger,Trigger1M)),NA())</f>
        <v>1.4323170480200747E-2</v>
      </c>
      <c r="K954" s="44">
        <f>IFERROR(_xll.qlIndexFixing(Index3M,H954,TRUE,_xll.ohTrigger(RecalcTrigger,Trigger3M)),NA())</f>
        <v>1.4863990330867849E-2</v>
      </c>
      <c r="L954" s="44">
        <f>IFERROR(_xll.qlIndexFixing(Index6M,$H954,TRUE,_xll.ohTrigger(RecalcTrigger,Trigger6M)),NA())</f>
        <v>1.5290301606551288E-2</v>
      </c>
      <c r="M954" s="146">
        <f>IFERROR(_xll.qlIndexFixing(Index1Y,$H954,TRUE,_xll.ohTrigger(RecalcTrigger,Trigger1Y)),NA())</f>
        <v>1.5808552678622689E-2</v>
      </c>
      <c r="N954" s="145">
        <f>IFERROR(_xll.qlIndexFixing(ONIndex1M,I954,TRUE,_xll.ohTrigger(RecalcTrigger,Trigger1M)),NA())</f>
        <v>1.4291391817762289E-2</v>
      </c>
      <c r="O954" s="44">
        <f>IFERROR(_xll.qlIndexFixing(ONIndex3M,I954,TRUE,_xll.ohTrigger(RecalcTrigger,Trigger3M)),NA())</f>
        <v>1.4766158695013187E-2</v>
      </c>
      <c r="P954" s="44">
        <f>IFERROR(_xll.qlIndexFixing(ONIndex6M,I954,TRUE,_xll.ohTrigger(RecalcTrigger,Trigger6M)),NA())</f>
        <v>1.5157748018473916E-2</v>
      </c>
      <c r="Q954" s="146">
        <f>IFERROR(_xll.qlIndexFixing(ONIndex1Y,I954,TRUE,_xll.ohTrigger(RecalcTrigger,Trigger1Y)),NA())</f>
        <v>1.570066644992818E-2</v>
      </c>
    </row>
    <row r="955" spans="2:17" x14ac:dyDescent="0.2">
      <c r="B955" s="39" t="s">
        <v>42</v>
      </c>
      <c r="D955" s="42">
        <f>_xll.qlCalendarAdvance(Calendar,$D954,B955,"f",FALSE)</f>
        <v>46350</v>
      </c>
      <c r="E955" s="140">
        <f>_xll.qlInterestRateIndexValueDate(IndexON,D955)</f>
        <v>46350</v>
      </c>
      <c r="F955" s="156">
        <f>IFERROR(_xll.qlIndexFixing(IndexON,D955,TRUE,_xll.ohTrigger(RecalcTrigger,TriggerON)),NA())</f>
        <v>1.3470642689255019E-2</v>
      </c>
      <c r="H955" s="42">
        <f>_xll.qlCalendarAdvance(Calendar,$H954,B955,"f",FALSE)</f>
        <v>46350</v>
      </c>
      <c r="I955" s="140">
        <f>_xll.qlInterestRateIndexValueDate(Index1M,$H955)</f>
        <v>46350</v>
      </c>
      <c r="J955" s="145">
        <f>IFERROR(_xll.qlIndexFixing(Index1M,$H955,TRUE,_xll.ohTrigger(RecalcTrigger,Trigger1M)),NA())</f>
        <v>1.4334384541560257E-2</v>
      </c>
      <c r="K955" s="44">
        <f>IFERROR(_xll.qlIndexFixing(Index3M,H955,TRUE,_xll.ohTrigger(RecalcTrigger,Trigger3M)),NA())</f>
        <v>1.4874391426063624E-2</v>
      </c>
      <c r="L955" s="44">
        <f>IFERROR(_xll.qlIndexFixing(Index6M,$H955,TRUE,_xll.ohTrigger(RecalcTrigger,Trigger6M)),NA())</f>
        <v>1.5295300163847314E-2</v>
      </c>
      <c r="M955" s="146">
        <f>IFERROR(_xll.qlIndexFixing(Index1Y,$H955,TRUE,_xll.ohTrigger(RecalcTrigger,Trigger1Y)),NA())</f>
        <v>1.5807848360303467E-2</v>
      </c>
      <c r="N955" s="145">
        <f>IFERROR(_xll.qlIndexFixing(ONIndex1M,I955,TRUE,_xll.ohTrigger(RecalcTrigger,Trigger1M)),NA())</f>
        <v>1.4302963680621339E-2</v>
      </c>
      <c r="O955" s="44">
        <f>IFERROR(_xll.qlIndexFixing(ONIndex3M,I955,TRUE,_xll.ohTrigger(RecalcTrigger,Trigger3M)),NA())</f>
        <v>1.4777656824154217E-2</v>
      </c>
      <c r="P955" s="44">
        <f>IFERROR(_xll.qlIndexFixing(ONIndex6M,I955,TRUE,_xll.ohTrigger(RecalcTrigger,Trigger6M)),NA())</f>
        <v>1.5165104999962375E-2</v>
      </c>
      <c r="Q955" s="146">
        <f>IFERROR(_xll.qlIndexFixing(ONIndex1Y,I955,TRUE,_xll.ohTrigger(RecalcTrigger,Trigger1Y)),NA())</f>
        <v>1.5700257178691279E-2</v>
      </c>
    </row>
    <row r="956" spans="2:17" x14ac:dyDescent="0.2">
      <c r="B956" s="39" t="s">
        <v>42</v>
      </c>
      <c r="D956" s="42">
        <f>_xll.qlCalendarAdvance(Calendar,$D955,B956,"f",FALSE)</f>
        <v>46357</v>
      </c>
      <c r="E956" s="140">
        <f>_xll.qlInterestRateIndexValueDate(IndexON,D956)</f>
        <v>46357</v>
      </c>
      <c r="F956" s="156">
        <f>IFERROR(_xll.qlIndexFixing(IndexON,D956,TRUE,_xll.ohTrigger(RecalcTrigger,TriggerON)),NA())</f>
        <v>1.3485947178126789E-2</v>
      </c>
      <c r="H956" s="42">
        <f>_xll.qlCalendarAdvance(Calendar,$H955,B956,"f",FALSE)</f>
        <v>46357</v>
      </c>
      <c r="I956" s="140">
        <f>_xll.qlInterestRateIndexValueDate(Index1M,$H956)</f>
        <v>46357</v>
      </c>
      <c r="J956" s="145">
        <f>IFERROR(_xll.qlIndexFixing(Index1M,$H956,TRUE,_xll.ohTrigger(RecalcTrigger,Trigger1M)),NA())</f>
        <v>1.4349628216288437E-2</v>
      </c>
      <c r="K956" s="44">
        <f>IFERROR(_xll.qlIndexFixing(Index3M,H956,TRUE,_xll.ohTrigger(RecalcTrigger,Trigger3M)),NA())</f>
        <v>1.4882615287577814E-2</v>
      </c>
      <c r="L956" s="44">
        <f>IFERROR(_xll.qlIndexFixing(Index6M,$H956,TRUE,_xll.ohTrigger(RecalcTrigger,Trigger6M)),NA())</f>
        <v>1.5300709361369274E-2</v>
      </c>
      <c r="M956" s="146">
        <f>IFERROR(_xll.qlIndexFixing(Index1Y,$H956,TRUE,_xll.ohTrigger(RecalcTrigger,Trigger1Y)),NA())</f>
        <v>1.5807132942673441E-2</v>
      </c>
      <c r="N956" s="145">
        <f>IFERROR(_xll.qlIndexFixing(ONIndex1M,I956,TRUE,_xll.ohTrigger(RecalcTrigger,Trigger1M)),NA())</f>
        <v>1.4314356655616978E-2</v>
      </c>
      <c r="O956" s="44">
        <f>IFERROR(_xll.qlIndexFixing(ONIndex3M,I956,TRUE,_xll.ohTrigger(RecalcTrigger,Trigger3M)),NA())</f>
        <v>1.4788980268897189E-2</v>
      </c>
      <c r="P956" s="44">
        <f>IFERROR(_xll.qlIndexFixing(ONIndex6M,I956,TRUE,_xll.ohTrigger(RecalcTrigger,Trigger6M)),NA())</f>
        <v>1.5172275638464239E-2</v>
      </c>
      <c r="Q956" s="146">
        <f>IFERROR(_xll.qlIndexFixing(ONIndex1Y,I956,TRUE,_xll.ohTrigger(RecalcTrigger,Trigger1Y)),NA())</f>
        <v>1.5699836979822246E-2</v>
      </c>
    </row>
    <row r="957" spans="2:17" x14ac:dyDescent="0.2">
      <c r="B957" s="39" t="s">
        <v>42</v>
      </c>
      <c r="D957" s="42">
        <f>_xll.qlCalendarAdvance(Calendar,$D956,B957,"f",FALSE)</f>
        <v>46364</v>
      </c>
      <c r="E957" s="140">
        <f>_xll.qlInterestRateIndexValueDate(IndexON,D957)</f>
        <v>46364</v>
      </c>
      <c r="F957" s="156">
        <f>IFERROR(_xll.qlIndexFixing(IndexON,D957,TRUE,_xll.ohTrigger(RecalcTrigger,TriggerON)),NA())</f>
        <v>1.3501031729599156E-2</v>
      </c>
      <c r="H957" s="42">
        <f>_xll.qlCalendarAdvance(Calendar,$H956,B957,"f",FALSE)</f>
        <v>46364</v>
      </c>
      <c r="I957" s="140">
        <f>_xll.qlInterestRateIndexValueDate(Index1M,$H957)</f>
        <v>46364</v>
      </c>
      <c r="J957" s="145">
        <f>IFERROR(_xll.qlIndexFixing(Index1M,$H957,TRUE,_xll.ohTrigger(RecalcTrigger,Trigger1M)),NA())</f>
        <v>1.4357316952325751E-2</v>
      </c>
      <c r="K957" s="44">
        <f>IFERROR(_xll.qlIndexFixing(Index3M,H957,TRUE,_xll.ohTrigger(RecalcTrigger,Trigger3M)),NA())</f>
        <v>1.4892689993449146E-2</v>
      </c>
      <c r="L957" s="44">
        <f>IFERROR(_xll.qlIndexFixing(Index6M,$H957,TRUE,_xll.ohTrigger(RecalcTrigger,Trigger6M)),NA())</f>
        <v>1.5305319226188541E-2</v>
      </c>
      <c r="M957" s="146">
        <f>IFERROR(_xll.qlIndexFixing(Index1Y,$H957,TRUE,_xll.ohTrigger(RecalcTrigger,Trigger1Y)),NA())</f>
        <v>1.5806406425755926E-2</v>
      </c>
      <c r="N957" s="145">
        <f>IFERROR(_xll.qlIndexFixing(ONIndex1M,I957,TRUE,_xll.ohTrigger(RecalcTrigger,Trigger1M)),NA())</f>
        <v>1.4325570742911298E-2</v>
      </c>
      <c r="O957" s="44">
        <f>IFERROR(_xll.qlIndexFixing(ONIndex3M,I957,TRUE,_xll.ohTrigger(RecalcTrigger,Trigger3M)),NA())</f>
        <v>1.4800129029242104E-2</v>
      </c>
      <c r="P957" s="44">
        <f>IFERROR(_xll.qlIndexFixing(ONIndex6M,I957,TRUE,_xll.ohTrigger(RecalcTrigger,Trigger6M)),NA())</f>
        <v>1.5179259934060552E-2</v>
      </c>
      <c r="Q957" s="146">
        <f>IFERROR(_xll.qlIndexFixing(ONIndex1Y,I957,TRUE,_xll.ohTrigger(RecalcTrigger,Trigger1Y)),NA())</f>
        <v>1.5699405853483173E-2</v>
      </c>
    </row>
    <row r="958" spans="2:17" x14ac:dyDescent="0.2">
      <c r="B958" s="39" t="s">
        <v>42</v>
      </c>
      <c r="D958" s="42">
        <f>_xll.qlCalendarAdvance(Calendar,$D957,B958,"f",FALSE)</f>
        <v>46371</v>
      </c>
      <c r="E958" s="140">
        <f>_xll.qlInterestRateIndexValueDate(IndexON,D958)</f>
        <v>46371</v>
      </c>
      <c r="F958" s="156">
        <f>IFERROR(_xll.qlIndexFixing(IndexON,D958,TRUE,_xll.ohTrigger(RecalcTrigger,TriggerON)),NA())</f>
        <v>1.3515896343753164E-2</v>
      </c>
      <c r="H958" s="42">
        <f>_xll.qlCalendarAdvance(Calendar,$H957,B958,"f",FALSE)</f>
        <v>46371</v>
      </c>
      <c r="I958" s="140">
        <f>_xll.qlInterestRateIndexValueDate(Index1M,$H958)</f>
        <v>46371</v>
      </c>
      <c r="J958" s="145">
        <f>IFERROR(_xll.qlIndexFixing(Index1M,$H958,TRUE,_xll.ohTrigger(RecalcTrigger,Trigger1M)),NA())</f>
        <v>1.4367981394606518E-2</v>
      </c>
      <c r="K958" s="44">
        <f>IFERROR(_xll.qlIndexFixing(Index3M,H958,TRUE,_xll.ohTrigger(RecalcTrigger,Trigger3M)),NA())</f>
        <v>1.4902589404715068E-2</v>
      </c>
      <c r="L958" s="44">
        <f>IFERROR(_xll.qlIndexFixing(Index6M,$H958,TRUE,_xll.ohTrigger(RecalcTrigger,Trigger6M)),NA())</f>
        <v>1.5309741343706476E-2</v>
      </c>
      <c r="M958" s="146">
        <f>IFERROR(_xll.qlIndexFixing(Index1Y,$H958,TRUE,_xll.ohTrigger(RecalcTrigger,Trigger1Y)),NA())</f>
        <v>1.5805668809574458E-2</v>
      </c>
      <c r="N958" s="145">
        <f>IFERROR(_xll.qlIndexFixing(ONIndex1M,I958,TRUE,_xll.ohTrigger(RecalcTrigger,Trigger1M)),NA())</f>
        <v>1.4336605942099068E-2</v>
      </c>
      <c r="O958" s="44">
        <f>IFERROR(_xll.qlIndexFixing(ONIndex3M,I958,TRUE,_xll.ohTrigger(RecalcTrigger,Trigger3M)),NA())</f>
        <v>1.4811103105188961E-2</v>
      </c>
      <c r="P958" s="44">
        <f>IFERROR(_xll.qlIndexFixing(ONIndex6M,I958,TRUE,_xll.ohTrigger(RecalcTrigger,Trigger6M)),NA())</f>
        <v>1.5186057886751314E-2</v>
      </c>
      <c r="Q958" s="146">
        <f>IFERROR(_xll.qlIndexFixing(ONIndex1Y,I958,TRUE,_xll.ohTrigger(RecalcTrigger,Trigger1Y)),NA())</f>
        <v>1.5698963799593013E-2</v>
      </c>
    </row>
    <row r="959" spans="2:17" x14ac:dyDescent="0.2">
      <c r="B959" s="39" t="s">
        <v>42</v>
      </c>
      <c r="D959" s="42">
        <f>_xll.qlCalendarAdvance(Calendar,$D958,B959,"f",FALSE)</f>
        <v>46378</v>
      </c>
      <c r="E959" s="140">
        <f>_xll.qlInterestRateIndexValueDate(IndexON,D959)</f>
        <v>46378</v>
      </c>
      <c r="F959" s="156">
        <f>IFERROR(_xll.qlIndexFixing(IndexON,D959,TRUE,_xll.ohTrigger(RecalcTrigger,TriggerON)),NA())</f>
        <v>1.3530541020588815E-2</v>
      </c>
      <c r="H959" s="42">
        <f>_xll.qlCalendarAdvance(Calendar,$H958,B959,"f",FALSE)</f>
        <v>46378</v>
      </c>
      <c r="I959" s="140">
        <f>_xll.qlInterestRateIndexValueDate(Index1M,$H959)</f>
        <v>46378</v>
      </c>
      <c r="J959" s="145">
        <f>IFERROR(_xll.qlIndexFixing(Index1M,$H959,TRUE,_xll.ohTrigger(RecalcTrigger,Trigger1M)),NA())</f>
        <v>1.4378466746897063E-2</v>
      </c>
      <c r="K959" s="44">
        <f>IFERROR(_xll.qlIndexFixing(Index3M,H959,TRUE,_xll.ohTrigger(RecalcTrigger,Trigger3M)),NA())</f>
        <v>1.4912313520096847E-2</v>
      </c>
      <c r="L959" s="44">
        <f>IFERROR(_xll.qlIndexFixing(Index6M,$H959,TRUE,_xll.ohTrigger(RecalcTrigger,Trigger6M)),NA())</f>
        <v>1.5313975712690464E-2</v>
      </c>
      <c r="M959" s="146">
        <f>IFERROR(_xll.qlIndexFixing(Index1Y,$H959,TRUE,_xll.ohTrigger(RecalcTrigger,Trigger1Y)),NA())</f>
        <v>1.5804920094153685E-2</v>
      </c>
      <c r="N959" s="145">
        <f>IFERROR(_xll.qlIndexFixing(ONIndex1M,I959,TRUE,_xll.ohTrigger(RecalcTrigger,Trigger1M)),NA())</f>
        <v>1.4347462253585519E-2</v>
      </c>
      <c r="O959" s="44">
        <f>IFERROR(_xll.qlIndexFixing(ONIndex3M,I959,TRUE,_xll.ohTrigger(RecalcTrigger,Trigger3M)),NA())</f>
        <v>1.482190249673776E-2</v>
      </c>
      <c r="P959" s="44">
        <f>IFERROR(_xll.qlIndexFixing(ONIndex6M,I959,TRUE,_xll.ohTrigger(RecalcTrigger,Trigger6M)),NA())</f>
        <v>1.5192669496374434E-2</v>
      </c>
      <c r="Q959" s="146">
        <f>IFERROR(_xll.qlIndexFixing(ONIndex1Y,I959,TRUE,_xll.ohTrigger(RecalcTrigger,Trigger1Y)),NA())</f>
        <v>1.5698510818151767E-2</v>
      </c>
    </row>
    <row r="960" spans="2:17" x14ac:dyDescent="0.2">
      <c r="B960" s="39" t="s">
        <v>42</v>
      </c>
      <c r="D960" s="42">
        <f>_xll.qlCalendarAdvance(Calendar,$D959,B960,"f",FALSE)</f>
        <v>46385</v>
      </c>
      <c r="E960" s="140">
        <f>_xll.qlInterestRateIndexValueDate(IndexON,D960)</f>
        <v>46385</v>
      </c>
      <c r="F960" s="156">
        <f>IFERROR(_xll.qlIndexFixing(IndexON,D960,TRUE,_xll.ohTrigger(RecalcTrigger,TriggerON)),NA())</f>
        <v>1.354496575986297E-2</v>
      </c>
      <c r="H960" s="42">
        <f>_xll.qlCalendarAdvance(Calendar,$H959,B960,"f",FALSE)</f>
        <v>46385</v>
      </c>
      <c r="I960" s="140">
        <f>_xll.qlInterestRateIndexValueDate(Index1M,$H960)</f>
        <v>46385</v>
      </c>
      <c r="J960" s="145">
        <f>IFERROR(_xll.qlIndexFixing(Index1M,$H960,TRUE,_xll.ohTrigger(RecalcTrigger,Trigger1M)),NA())</f>
        <v>1.4388773008713723E-2</v>
      </c>
      <c r="K960" s="44">
        <f>IFERROR(_xll.qlIndexFixing(Index3M,H960,TRUE,_xll.ohTrigger(RecalcTrigger,Trigger3M)),NA())</f>
        <v>1.4922815378722608E-2</v>
      </c>
      <c r="L960" s="44">
        <f>IFERROR(_xll.qlIndexFixing(Index6M,$H960,TRUE,_xll.ohTrigger(RecalcTrigger,Trigger6M)),NA())</f>
        <v>1.5318022331960434E-2</v>
      </c>
      <c r="M960" s="146">
        <f>IFERROR(_xll.qlIndexFixing(Index1Y,$H960,TRUE,_xll.ohTrigger(RecalcTrigger,Trigger1Y)),NA())</f>
        <v>1.5804160279518031E-2</v>
      </c>
      <c r="N960" s="145">
        <f>IFERROR(_xll.qlIndexFixing(ONIndex1M,I960,TRUE,_xll.ohTrigger(RecalcTrigger,Trigger1M)),NA())</f>
        <v>1.4358139677046466E-2</v>
      </c>
      <c r="O960" s="44">
        <f>IFERROR(_xll.qlIndexFixing(ONIndex3M,I960,TRUE,_xll.ohTrigger(RecalcTrigger,Trigger3M)),NA())</f>
        <v>1.4832527203807455E-2</v>
      </c>
      <c r="P960" s="44">
        <f>IFERROR(_xll.qlIndexFixing(ONIndex6M,I960,TRUE,_xll.ohTrigger(RecalcTrigger,Trigger6M)),NA())</f>
        <v>1.5199094763092003E-2</v>
      </c>
      <c r="Q960" s="146">
        <f>IFERROR(_xll.qlIndexFixing(ONIndex1Y,I960,TRUE,_xll.ohTrigger(RecalcTrigger,Trigger1Y)),NA())</f>
        <v>1.5698046909159435E-2</v>
      </c>
    </row>
    <row r="961" spans="2:17" x14ac:dyDescent="0.2">
      <c r="B961" s="39" t="s">
        <v>42</v>
      </c>
      <c r="D961" s="42">
        <f>_xll.qlCalendarAdvance(Calendar,$D960,B961,"f",FALSE)</f>
        <v>46392</v>
      </c>
      <c r="E961" s="140">
        <f>_xll.qlInterestRateIndexValueDate(IndexON,D961)</f>
        <v>46392</v>
      </c>
      <c r="F961" s="156">
        <f>IFERROR(_xll.qlIndexFixing(IndexON,D961,TRUE,_xll.ohTrigger(RecalcTrigger,TriggerON)),NA())</f>
        <v>1.3559170561818767E-2</v>
      </c>
      <c r="H961" s="42">
        <f>_xll.qlCalendarAdvance(Calendar,$H960,B961,"f",FALSE)</f>
        <v>46392</v>
      </c>
      <c r="I961" s="140">
        <f>_xll.qlInterestRateIndexValueDate(Index1M,$H961)</f>
        <v>46392</v>
      </c>
      <c r="J961" s="145">
        <f>IFERROR(_xll.qlIndexFixing(Index1M,$H961,TRUE,_xll.ohTrigger(RecalcTrigger,Trigger1M)),NA())</f>
        <v>1.4398900179591138E-2</v>
      </c>
      <c r="K961" s="44">
        <f>IFERROR(_xll.qlIndexFixing(Index3M,H961,TRUE,_xll.ohTrigger(RecalcTrigger,Trigger3M)),NA())</f>
        <v>1.4931235858205624E-2</v>
      </c>
      <c r="L961" s="44">
        <f>IFERROR(_xll.qlIndexFixing(Index6M,$H961,TRUE,_xll.ohTrigger(RecalcTrigger,Trigger6M)),NA())</f>
        <v>1.532134898965516E-2</v>
      </c>
      <c r="M961" s="146">
        <f>IFERROR(_xll.qlIndexFixing(Index1Y,$H961,TRUE,_xll.ohTrigger(RecalcTrigger,Trigger1Y)),NA())</f>
        <v>1.5803389365692366E-2</v>
      </c>
      <c r="N961" s="145">
        <f>IFERROR(_xll.qlIndexFixing(ONIndex1M,I961,TRUE,_xll.ohTrigger(RecalcTrigger,Trigger1M)),NA())</f>
        <v>1.4368638212644003E-2</v>
      </c>
      <c r="O961" s="44">
        <f>IFERROR(_xll.qlIndexFixing(ONIndex3M,I961,TRUE,_xll.ohTrigger(RecalcTrigger,Trigger3M)),NA())</f>
        <v>1.4842977226398046E-2</v>
      </c>
      <c r="P961" s="44">
        <f>IFERROR(_xll.qlIndexFixing(ONIndex6M,I961,TRUE,_xll.ohTrigger(RecalcTrigger,Trigger6M)),NA())</f>
        <v>1.5205333686741929E-2</v>
      </c>
      <c r="Q961" s="146">
        <f>IFERROR(_xll.qlIndexFixing(ONIndex1Y,I961,TRUE,_xll.ohTrigger(RecalcTrigger,Trigger1Y)),NA())</f>
        <v>1.5697572072616017E-2</v>
      </c>
    </row>
    <row r="962" spans="2:17" x14ac:dyDescent="0.2">
      <c r="B962" s="39" t="s">
        <v>42</v>
      </c>
      <c r="D962" s="42">
        <f>_xll.qlCalendarAdvance(Calendar,$D961,B962,"f",FALSE)</f>
        <v>46399</v>
      </c>
      <c r="E962" s="140">
        <f>_xll.qlInterestRateIndexValueDate(IndexON,D962)</f>
        <v>46399</v>
      </c>
      <c r="F962" s="156">
        <f>IFERROR(_xll.qlIndexFixing(IndexON,D962,TRUE,_xll.ohTrigger(RecalcTrigger,TriggerON)),NA())</f>
        <v>1.3573155426213068E-2</v>
      </c>
      <c r="H962" s="42">
        <f>_xll.qlCalendarAdvance(Calendar,$H961,B962,"f",FALSE)</f>
        <v>46399</v>
      </c>
      <c r="I962" s="140">
        <f>_xll.qlInterestRateIndexValueDate(Index1M,$H962)</f>
        <v>46399</v>
      </c>
      <c r="J962" s="145">
        <f>IFERROR(_xll.qlIndexFixing(Index1M,$H962,TRUE,_xll.ohTrigger(RecalcTrigger,Trigger1M)),NA())</f>
        <v>1.4408848259063942E-2</v>
      </c>
      <c r="K962" s="44">
        <f>IFERROR(_xll.qlIndexFixing(Index3M,H962,TRUE,_xll.ohTrigger(RecalcTrigger,Trigger3M)),NA())</f>
        <v>1.4940434078486825E-2</v>
      </c>
      <c r="L962" s="44">
        <f>IFERROR(_xll.qlIndexFixing(Index6M,$H962,TRUE,_xll.ohTrigger(RecalcTrigger,Trigger6M)),NA())</f>
        <v>1.5325034076671556E-2</v>
      </c>
      <c r="M962" s="146">
        <f>IFERROR(_xll.qlIndexFixing(Index1Y,$H962,TRUE,_xll.ohTrigger(RecalcTrigger,Trigger1Y)),NA())</f>
        <v>1.5802607352701781E-2</v>
      </c>
      <c r="N962" s="145">
        <f>IFERROR(_xll.qlIndexFixing(ONIndex1M,I962,TRUE,_xll.ohTrigger(RecalcTrigger,Trigger1M)),NA())</f>
        <v>1.4378957860297081E-2</v>
      </c>
      <c r="O962" s="44">
        <f>IFERROR(_xll.qlIndexFixing(ONIndex3M,I962,TRUE,_xll.ohTrigger(RecalcTrigger,Trigger3M)),NA())</f>
        <v>1.4853252564509534E-2</v>
      </c>
      <c r="P962" s="44">
        <f>IFERROR(_xll.qlIndexFixing(ONIndex6M,I962,TRUE,_xll.ohTrigger(RecalcTrigger,Trigger6M)),NA())</f>
        <v>1.5211386267405258E-2</v>
      </c>
      <c r="Q962" s="146">
        <f>IFERROR(_xll.qlIndexFixing(ONIndex1Y,I962,TRUE,_xll.ohTrigger(RecalcTrigger,Trigger1Y)),NA())</f>
        <v>1.5697086308521513E-2</v>
      </c>
    </row>
    <row r="963" spans="2:17" x14ac:dyDescent="0.2">
      <c r="B963" s="39" t="s">
        <v>42</v>
      </c>
      <c r="D963" s="42">
        <f>_xll.qlCalendarAdvance(Calendar,$D962,B963,"f",FALSE)</f>
        <v>46406</v>
      </c>
      <c r="E963" s="140">
        <f>_xll.qlInterestRateIndexValueDate(IndexON,D963)</f>
        <v>46406</v>
      </c>
      <c r="F963" s="156">
        <f>IFERROR(_xll.qlIndexFixing(IndexON,D963,TRUE,_xll.ohTrigger(RecalcTrigger,TriggerON)),NA())</f>
        <v>1.3586920353126919E-2</v>
      </c>
      <c r="H963" s="42">
        <f>_xll.qlCalendarAdvance(Calendar,$H962,B963,"f",FALSE)</f>
        <v>46406</v>
      </c>
      <c r="I963" s="140">
        <f>_xll.qlInterestRateIndexValueDate(Index1M,$H963)</f>
        <v>46406</v>
      </c>
      <c r="J963" s="145">
        <f>IFERROR(_xll.qlIndexFixing(Index1M,$H963,TRUE,_xll.ohTrigger(RecalcTrigger,Trigger1M)),NA())</f>
        <v>1.4418617246685075E-2</v>
      </c>
      <c r="K963" s="44">
        <f>IFERROR(_xll.qlIndexFixing(Index3M,H963,TRUE,_xll.ohTrigger(RecalcTrigger,Trigger3M)),NA())</f>
        <v>1.4949456997994992E-2</v>
      </c>
      <c r="L963" s="44">
        <f>IFERROR(_xll.qlIndexFixing(Index6M,$H963,TRUE,_xll.ohTrigger(RecalcTrigger,Trigger6M)),NA())</f>
        <v>1.532853570029004E-2</v>
      </c>
      <c r="M963" s="146">
        <f>IFERROR(_xll.qlIndexFixing(Index1Y,$H963,TRUE,_xll.ohTrigger(RecalcTrigger,Trigger1Y)),NA())</f>
        <v>1.5801814240572254E-2</v>
      </c>
      <c r="N963" s="145">
        <f>IFERROR(_xll.qlIndexFixing(ONIndex1M,I963,TRUE,_xll.ohTrigger(RecalcTrigger,Trigger1M)),NA())</f>
        <v>1.4389098620005703E-2</v>
      </c>
      <c r="O963" s="44">
        <f>IFERROR(_xll.qlIndexFixing(ONIndex3M,I963,TRUE,_xll.ohTrigger(RecalcTrigger,Trigger3M)),NA())</f>
        <v>1.4863353218222963E-2</v>
      </c>
      <c r="P963" s="44">
        <f>IFERROR(_xll.qlIndexFixing(ONIndex6M,I963,TRUE,_xll.ohTrigger(RecalcTrigger,Trigger6M)),NA())</f>
        <v>1.5217252505081991E-2</v>
      </c>
      <c r="Q963" s="146">
        <f>IFERROR(_xll.qlIndexFixing(ONIndex1Y,I963,TRUE,_xll.ohTrigger(RecalcTrigger,Trigger1Y)),NA())</f>
        <v>1.5696589616956969E-2</v>
      </c>
    </row>
    <row r="964" spans="2:17" x14ac:dyDescent="0.2">
      <c r="B964" s="39" t="s">
        <v>42</v>
      </c>
      <c r="D964" s="42">
        <f>_xll.qlCalendarAdvance(Calendar,$D963,B964,"f",FALSE)</f>
        <v>46413</v>
      </c>
      <c r="E964" s="140">
        <f>_xll.qlInterestRateIndexValueDate(IndexON,D964)</f>
        <v>46413</v>
      </c>
      <c r="F964" s="156">
        <f>IFERROR(_xll.qlIndexFixing(IndexON,D964,TRUE,_xll.ohTrigger(RecalcTrigger,TriggerON)),NA())</f>
        <v>1.3600465342560319E-2</v>
      </c>
      <c r="H964" s="42">
        <f>_xll.qlCalendarAdvance(Calendar,$H963,B964,"f",FALSE)</f>
        <v>46413</v>
      </c>
      <c r="I964" s="140">
        <f>_xll.qlInterestRateIndexValueDate(Index1M,$H964)</f>
        <v>46413</v>
      </c>
      <c r="J964" s="145">
        <f>IFERROR(_xll.qlIndexFixing(Index1M,$H964,TRUE,_xll.ohTrigger(RecalcTrigger,Trigger1M)),NA())</f>
        <v>1.4428207142002247E-2</v>
      </c>
      <c r="K964" s="44">
        <f>IFERROR(_xll.qlIndexFixing(Index3M,H964,TRUE,_xll.ohTrigger(RecalcTrigger,Trigger3M)),NA())</f>
        <v>1.4958304615562161E-2</v>
      </c>
      <c r="L964" s="44">
        <f>IFERROR(_xll.qlIndexFixing(Index6M,$H964,TRUE,_xll.ohTrigger(RecalcTrigger,Trigger6M)),NA())</f>
        <v>1.5331858141226954E-2</v>
      </c>
      <c r="M964" s="146">
        <f>IFERROR(_xll.qlIndexFixing(Index1Y,$H964,TRUE,_xll.ohTrigger(RecalcTrigger,Trigger1Y)),NA())</f>
        <v>1.5801010029329099E-2</v>
      </c>
      <c r="N964" s="145">
        <f>IFERROR(_xll.qlIndexFixing(ONIndex1M,I964,TRUE,_xll.ohTrigger(RecalcTrigger,Trigger1M)),NA())</f>
        <v>1.439906049168882E-2</v>
      </c>
      <c r="O964" s="44">
        <f>IFERROR(_xll.qlIndexFixing(ONIndex3M,I964,TRUE,_xll.ohTrigger(RecalcTrigger,Trigger3M)),NA())</f>
        <v>1.4873279187376243E-2</v>
      </c>
      <c r="P964" s="44">
        <f>IFERROR(_xll.qlIndexFixing(ONIndex6M,I964,TRUE,_xll.ohTrigger(RecalcTrigger,Trigger6M)),NA())</f>
        <v>1.5222932399772127E-2</v>
      </c>
      <c r="Q964" s="146">
        <f>IFERROR(_xll.qlIndexFixing(ONIndex1Y,I964,TRUE,_xll.ohTrigger(RecalcTrigger,Trigger1Y)),NA())</f>
        <v>1.5696081997760292E-2</v>
      </c>
    </row>
    <row r="965" spans="2:17" x14ac:dyDescent="0.2">
      <c r="B965" s="39" t="s">
        <v>42</v>
      </c>
      <c r="D965" s="42">
        <f>_xll.qlCalendarAdvance(Calendar,$D964,B965,"f",FALSE)</f>
        <v>46420</v>
      </c>
      <c r="E965" s="140">
        <f>_xll.qlInterestRateIndexValueDate(IndexON,D965)</f>
        <v>46420</v>
      </c>
      <c r="F965" s="156">
        <f>IFERROR(_xll.qlIndexFixing(IndexON,D965,TRUE,_xll.ohTrigger(RecalcTrigger,TriggerON)),NA())</f>
        <v>1.361379039451327E-2</v>
      </c>
      <c r="H965" s="42">
        <f>_xll.qlCalendarAdvance(Calendar,$H964,B965,"f",FALSE)</f>
        <v>46420</v>
      </c>
      <c r="I965" s="140">
        <f>_xll.qlInterestRateIndexValueDate(Index1M,$H965)</f>
        <v>46420</v>
      </c>
      <c r="J965" s="145">
        <f>IFERROR(_xll.qlIndexFixing(Index1M,$H965,TRUE,_xll.ohTrigger(RecalcTrigger,Trigger1M)),NA())</f>
        <v>1.4434787372585378E-2</v>
      </c>
      <c r="K965" s="44">
        <f>IFERROR(_xll.qlIndexFixing(Index3M,H965,TRUE,_xll.ohTrigger(RecalcTrigger,Trigger3M)),NA())</f>
        <v>1.496786920381241E-2</v>
      </c>
      <c r="L965" s="44">
        <f>IFERROR(_xll.qlIndexFixing(Index6M,$H965,TRUE,_xll.ohTrigger(RecalcTrigger,Trigger6M)),NA())</f>
        <v>1.5335005680272965E-2</v>
      </c>
      <c r="M965" s="146">
        <f>IFERROR(_xll.qlIndexFixing(Index1Y,$H965,TRUE,_xll.ohTrigger(RecalcTrigger,Trigger1Y)),NA())</f>
        <v>1.5800194718999627E-2</v>
      </c>
      <c r="N965" s="145">
        <f>IFERROR(_xll.qlIndexFixing(ONIndex1M,I965,TRUE,_xll.ohTrigger(RecalcTrigger,Trigger1M)),NA())</f>
        <v>1.440884347542748E-2</v>
      </c>
      <c r="O965" s="44">
        <f>IFERROR(_xll.qlIndexFixing(ONIndex3M,I965,TRUE,_xll.ohTrigger(RecalcTrigger,Trigger3M)),NA())</f>
        <v>1.4883030471969372E-2</v>
      </c>
      <c r="P965" s="44">
        <f>IFERROR(_xll.qlIndexFixing(ONIndex6M,I965,TRUE,_xll.ohTrigger(RecalcTrigger,Trigger6M)),NA())</f>
        <v>1.522842595139462E-2</v>
      </c>
      <c r="Q965" s="146">
        <f>IFERROR(_xll.qlIndexFixing(ONIndex1Y,I965,TRUE,_xll.ohTrigger(RecalcTrigger,Trigger1Y)),NA())</f>
        <v>1.5695563451012529E-2</v>
      </c>
    </row>
    <row r="966" spans="2:17" x14ac:dyDescent="0.2">
      <c r="B966" s="39" t="s">
        <v>42</v>
      </c>
      <c r="D966" s="42">
        <f>_xll.qlCalendarAdvance(Calendar,$D965,B966,"f",FALSE)</f>
        <v>46427</v>
      </c>
      <c r="E966" s="140">
        <f>_xll.qlInterestRateIndexValueDate(IndexON,D966)</f>
        <v>46427</v>
      </c>
      <c r="F966" s="156">
        <f>IFERROR(_xll.qlIndexFixing(IndexON,D966,TRUE,_xll.ohTrigger(RecalcTrigger,TriggerON)),NA())</f>
        <v>1.3626895508823678E-2</v>
      </c>
      <c r="H966" s="42">
        <f>_xll.qlCalendarAdvance(Calendar,$H965,B966,"f",FALSE)</f>
        <v>46427</v>
      </c>
      <c r="I966" s="140">
        <f>_xll.qlInterestRateIndexValueDate(Index1M,$H966)</f>
        <v>46427</v>
      </c>
      <c r="J966" s="145">
        <f>IFERROR(_xll.qlIndexFixing(Index1M,$H966,TRUE,_xll.ohTrigger(RecalcTrigger,Trigger1M)),NA())</f>
        <v>1.4444056359662099E-2</v>
      </c>
      <c r="K966" s="44">
        <f>IFERROR(_xll.qlIndexFixing(Index3M,H966,TRUE,_xll.ohTrigger(RecalcTrigger,Trigger3M)),NA())</f>
        <v>1.4975473940329498E-2</v>
      </c>
      <c r="L966" s="44">
        <f>IFERROR(_xll.qlIndexFixing(Index6M,$H966,TRUE,_xll.ohTrigger(RecalcTrigger,Trigger6M)),NA())</f>
        <v>1.5337982598293075E-2</v>
      </c>
      <c r="M966" s="146">
        <f>IFERROR(_xll.qlIndexFixing(Index1Y,$H966,TRUE,_xll.ohTrigger(RecalcTrigger,Trigger1Y)),NA())</f>
        <v>1.579936830961004E-2</v>
      </c>
      <c r="N966" s="145">
        <f>IFERROR(_xll.qlIndexFixing(ONIndex1M,I966,TRUE,_xll.ohTrigger(RecalcTrigger,Trigger1M)),NA())</f>
        <v>1.4418447571221682E-2</v>
      </c>
      <c r="O966" s="44">
        <f>IFERROR(_xll.qlIndexFixing(ONIndex3M,I966,TRUE,_xll.ohTrigger(RecalcTrigger,Trigger3M)),NA())</f>
        <v>1.4892607072164443E-2</v>
      </c>
      <c r="P966" s="44">
        <f>IFERROR(_xll.qlIndexFixing(ONIndex6M,I966,TRUE,_xll.ohTrigger(RecalcTrigger,Trigger6M)),NA())</f>
        <v>1.523373315994947E-2</v>
      </c>
      <c r="Q966" s="146">
        <f>IFERROR(_xll.qlIndexFixing(ONIndex1Y,I966,TRUE,_xll.ohTrigger(RecalcTrigger,Trigger1Y)),NA())</f>
        <v>1.5695033976875772E-2</v>
      </c>
    </row>
    <row r="967" spans="2:17" x14ac:dyDescent="0.2">
      <c r="B967" s="39" t="s">
        <v>42</v>
      </c>
      <c r="D967" s="42">
        <f>_xll.qlCalendarAdvance(Calendar,$D966,B967,"f",FALSE)</f>
        <v>46434</v>
      </c>
      <c r="E967" s="140">
        <f>_xll.qlInterestRateIndexValueDate(IndexON,D967)</f>
        <v>46434</v>
      </c>
      <c r="F967" s="156">
        <f>IFERROR(_xll.qlIndexFixing(IndexON,D967,TRUE,_xll.ohTrigger(RecalcTrigger,TriggerON)),NA())</f>
        <v>1.3639780685653635E-2</v>
      </c>
      <c r="H967" s="42">
        <f>_xll.qlCalendarAdvance(Calendar,$H966,B967,"f",FALSE)</f>
        <v>46434</v>
      </c>
      <c r="I967" s="140">
        <f>_xll.qlInterestRateIndexValueDate(Index1M,$H967)</f>
        <v>46434</v>
      </c>
      <c r="J967" s="145">
        <f>IFERROR(_xll.qlIndexFixing(Index1M,$H967,TRUE,_xll.ohTrigger(RecalcTrigger,Trigger1M)),NA())</f>
        <v>1.4453146273797544E-2</v>
      </c>
      <c r="K967" s="44">
        <f>IFERROR(_xll.qlIndexFixing(Index3M,H967,TRUE,_xll.ohTrigger(RecalcTrigger,Trigger3M)),NA())</f>
        <v>1.4983795645309902E-2</v>
      </c>
      <c r="L967" s="44">
        <f>IFERROR(_xll.qlIndexFixing(Index6M,$H967,TRUE,_xll.ohTrigger(RecalcTrigger,Trigger6M)),NA())</f>
        <v>1.5340793176219895E-2</v>
      </c>
      <c r="M967" s="146">
        <f>IFERROR(_xll.qlIndexFixing(Index1Y,$H967,TRUE,_xll.ohTrigger(RecalcTrigger,Trigger1Y)),NA())</f>
        <v>1.5798530801187427E-2</v>
      </c>
      <c r="N967" s="145">
        <f>IFERROR(_xll.qlIndexFixing(ONIndex1M,I967,TRUE,_xll.ohTrigger(RecalcTrigger,Trigger1M)),NA())</f>
        <v>1.442787277899038E-2</v>
      </c>
      <c r="O967" s="44">
        <f>IFERROR(_xll.qlIndexFixing(ONIndex3M,I967,TRUE,_xll.ohTrigger(RecalcTrigger,Trigger3M)),NA())</f>
        <v>1.4902008987637272E-2</v>
      </c>
      <c r="P967" s="44">
        <f>IFERROR(_xll.qlIndexFixing(ONIndex6M,I967,TRUE,_xll.ohTrigger(RecalcTrigger,Trigger6M)),NA())</f>
        <v>1.5238854025517723E-2</v>
      </c>
      <c r="Q967" s="146">
        <f>IFERROR(_xll.qlIndexFixing(ONIndex1Y,I967,TRUE,_xll.ohTrigger(RecalcTrigger,Trigger1Y)),NA())</f>
        <v>1.5694493575025836E-2</v>
      </c>
    </row>
    <row r="968" spans="2:17" x14ac:dyDescent="0.2">
      <c r="B968" s="39" t="s">
        <v>42</v>
      </c>
      <c r="D968" s="42">
        <f>_xll.qlCalendarAdvance(Calendar,$D967,B968,"f",FALSE)</f>
        <v>46441</v>
      </c>
      <c r="E968" s="140">
        <f>_xll.qlInterestRateIndexValueDate(IndexON,D968)</f>
        <v>46441</v>
      </c>
      <c r="F968" s="156">
        <f>IFERROR(_xll.qlIndexFixing(IndexON,D968,TRUE,_xll.ohTrigger(RecalcTrigger,TriggerON)),NA())</f>
        <v>1.3652445924760004E-2</v>
      </c>
      <c r="H968" s="42">
        <f>_xll.qlCalendarAdvance(Calendar,$H967,B968,"f",FALSE)</f>
        <v>46441</v>
      </c>
      <c r="I968" s="140">
        <f>_xll.qlInterestRateIndexValueDate(Index1M,$H968)</f>
        <v>46441</v>
      </c>
      <c r="J968" s="145">
        <f>IFERROR(_xll.qlIndexFixing(Index1M,$H968,TRUE,_xll.ohTrigger(RecalcTrigger,Trigger1M)),NA())</f>
        <v>1.4462057114615423E-2</v>
      </c>
      <c r="K968" s="44">
        <f>IFERROR(_xll.qlIndexFixing(Index3M,H968,TRUE,_xll.ohTrigger(RecalcTrigger,Trigger3M)),NA())</f>
        <v>1.4991942043913372E-2</v>
      </c>
      <c r="L968" s="44">
        <f>IFERROR(_xll.qlIndexFixing(Index6M,$H968,TRUE,_xll.ohTrigger(RecalcTrigger,Trigger6M)),NA())</f>
        <v>1.5343441695051861E-2</v>
      </c>
      <c r="M968" s="146">
        <f>IFERROR(_xll.qlIndexFixing(Index1Y,$H968,TRUE,_xll.ohTrigger(RecalcTrigger,Trigger1Y)),NA())</f>
        <v>1.5797682193759321E-2</v>
      </c>
      <c r="N968" s="145">
        <f>IFERROR(_xll.qlIndexFixing(ONIndex1M,I968,TRUE,_xll.ohTrigger(RecalcTrigger,Trigger1M)),NA())</f>
        <v>1.4437119098733575E-2</v>
      </c>
      <c r="O968" s="44">
        <f>IFERROR(_xll.qlIndexFixing(ONIndex3M,I968,TRUE,_xll.ohTrigger(RecalcTrigger,Trigger3M)),NA())</f>
        <v>1.4911236218712043E-2</v>
      </c>
      <c r="P968" s="44">
        <f>IFERROR(_xll.qlIndexFixing(ONIndex6M,I968,TRUE,_xll.ohTrigger(RecalcTrigger,Trigger6M)),NA())</f>
        <v>1.5243788548018333E-2</v>
      </c>
      <c r="Q968" s="146">
        <f>IFERROR(_xll.qlIndexFixing(ONIndex1Y,I968,TRUE,_xll.ohTrigger(RecalcTrigger,Trigger1Y)),NA())</f>
        <v>1.5693942245705861E-2</v>
      </c>
    </row>
    <row r="969" spans="2:17" x14ac:dyDescent="0.2">
      <c r="B969" s="39" t="s">
        <v>42</v>
      </c>
      <c r="D969" s="42">
        <f>_xll.qlCalendarAdvance(Calendar,$D968,B969,"f",FALSE)</f>
        <v>46448</v>
      </c>
      <c r="E969" s="140">
        <f>_xll.qlInterestRateIndexValueDate(IndexON,D969)</f>
        <v>46448</v>
      </c>
      <c r="F969" s="156">
        <f>IFERROR(_xll.qlIndexFixing(IndexON,D969,TRUE,_xll.ohTrigger(RecalcTrigger,TriggerON)),NA())</f>
        <v>1.3664891226304876E-2</v>
      </c>
      <c r="H969" s="42">
        <f>_xll.qlCalendarAdvance(Calendar,$H968,B969,"f",FALSE)</f>
        <v>46448</v>
      </c>
      <c r="I969" s="140">
        <f>_xll.qlInterestRateIndexValueDate(Index1M,$H969)</f>
        <v>46448</v>
      </c>
      <c r="J969" s="145">
        <f>IFERROR(_xll.qlIndexFixing(Index1M,$H969,TRUE,_xll.ohTrigger(RecalcTrigger,Trigger1M)),NA())</f>
        <v>1.4473470219071718E-2</v>
      </c>
      <c r="K969" s="44">
        <f>IFERROR(_xll.qlIndexFixing(Index3M,H969,TRUE,_xll.ohTrigger(RecalcTrigger,Trigger3M)),NA())</f>
        <v>1.5001599061927894E-2</v>
      </c>
      <c r="L969" s="44">
        <f>IFERROR(_xll.qlIndexFixing(Index6M,$H969,TRUE,_xll.ohTrigger(RecalcTrigger,Trigger6M)),NA())</f>
        <v>1.5347261469425355E-2</v>
      </c>
      <c r="M969" s="146">
        <f>IFERROR(_xll.qlIndexFixing(Index1Y,$H969,TRUE,_xll.ohTrigger(RecalcTrigger,Trigger1Y)),NA())</f>
        <v>1.5797093806604396E-2</v>
      </c>
      <c r="N969" s="145">
        <f>IFERROR(_xll.qlIndexFixing(ONIndex1M,I969,TRUE,_xll.ohTrigger(RecalcTrigger,Trigger1M)),NA())</f>
        <v>1.444618653037022E-2</v>
      </c>
      <c r="O969" s="44">
        <f>IFERROR(_xll.qlIndexFixing(ONIndex3M,I969,TRUE,_xll.ohTrigger(RecalcTrigger,Trigger3M)),NA())</f>
        <v>1.4920288765064571E-2</v>
      </c>
      <c r="P969" s="44">
        <f>IFERROR(_xll.qlIndexFixing(ONIndex6M,I969,TRUE,_xll.ohTrigger(RecalcTrigger,Trigger6M)),NA())</f>
        <v>1.5248536727451301E-2</v>
      </c>
      <c r="Q969" s="146">
        <f>IFERROR(_xll.qlIndexFixing(ONIndex1Y,I969,TRUE,_xll.ohTrigger(RecalcTrigger,Trigger1Y)),NA())</f>
        <v>1.5693379988834799E-2</v>
      </c>
    </row>
    <row r="970" spans="2:17" x14ac:dyDescent="0.2">
      <c r="B970" s="39" t="s">
        <v>42</v>
      </c>
      <c r="D970" s="42">
        <f>_xll.qlCalendarAdvance(Calendar,$D969,B970,"f",FALSE)</f>
        <v>46455</v>
      </c>
      <c r="E970" s="140">
        <f>_xll.qlInterestRateIndexValueDate(IndexON,D970)</f>
        <v>46455</v>
      </c>
      <c r="F970" s="156">
        <f>IFERROR(_xll.qlIndexFixing(IndexON,D970,TRUE,_xll.ohTrigger(RecalcTrigger,TriggerON)),NA())</f>
        <v>1.3677116590126159E-2</v>
      </c>
      <c r="H970" s="42">
        <f>_xll.qlCalendarAdvance(Calendar,$H969,B970,"f",FALSE)</f>
        <v>46455</v>
      </c>
      <c r="I970" s="140">
        <f>_xll.qlInterestRateIndexValueDate(Index1M,$H970)</f>
        <v>46455</v>
      </c>
      <c r="J970" s="145">
        <f>IFERROR(_xll.qlIndexFixing(Index1M,$H970,TRUE,_xll.ohTrigger(RecalcTrigger,Trigger1M)),NA())</f>
        <v>1.4481985551694472E-2</v>
      </c>
      <c r="K970" s="44">
        <f>IFERROR(_xll.qlIndexFixing(Index3M,H970,TRUE,_xll.ohTrigger(RecalcTrigger,Trigger3M)),NA())</f>
        <v>1.5009370438135727E-2</v>
      </c>
      <c r="L970" s="44">
        <f>IFERROR(_xll.qlIndexFixing(Index6M,$H970,TRUE,_xll.ohTrigger(RecalcTrigger,Trigger6M)),NA())</f>
        <v>1.5349571976455511E-2</v>
      </c>
      <c r="M970" s="146">
        <f>IFERROR(_xll.qlIndexFixing(Index1Y,$H970,TRUE,_xll.ohTrigger(RecalcTrigger,Trigger1Y)),NA())</f>
        <v>1.57962221710473E-2</v>
      </c>
      <c r="N970" s="145">
        <f>IFERROR(_xll.qlIndexFixing(ONIndex1M,I970,TRUE,_xll.ohTrigger(RecalcTrigger,Trigger1M)),NA())</f>
        <v>1.445507507398136E-2</v>
      </c>
      <c r="O970" s="44">
        <f>IFERROR(_xll.qlIndexFixing(ONIndex3M,I970,TRUE,_xll.ohTrigger(RecalcTrigger,Trigger3M)),NA())</f>
        <v>1.4929166626937995E-2</v>
      </c>
      <c r="P970" s="44">
        <f>IFERROR(_xll.qlIndexFixing(ONIndex6M,I970,TRUE,_xll.ohTrigger(RecalcTrigger,Trigger6M)),NA())</f>
        <v>1.5253098563735579E-2</v>
      </c>
      <c r="Q970" s="146">
        <f>IFERROR(_xll.qlIndexFixing(ONIndex1Y,I970,TRUE,_xll.ohTrigger(RecalcTrigger,Trigger1Y)),NA())</f>
        <v>1.5692806804412651E-2</v>
      </c>
    </row>
    <row r="971" spans="2:17" x14ac:dyDescent="0.2">
      <c r="B971" s="39" t="s">
        <v>42</v>
      </c>
      <c r="D971" s="42">
        <f>_xll.qlCalendarAdvance(Calendar,$D970,B971,"f",FALSE)</f>
        <v>46462</v>
      </c>
      <c r="E971" s="140">
        <f>_xll.qlInterestRateIndexValueDate(IndexON,D971)</f>
        <v>46462</v>
      </c>
      <c r="F971" s="156">
        <f>IFERROR(_xll.qlIndexFixing(IndexON,D971,TRUE,_xll.ohTrigger(RecalcTrigger,TriggerON)),NA())</f>
        <v>1.3689122016223854E-2</v>
      </c>
      <c r="H971" s="42">
        <f>_xll.qlCalendarAdvance(Calendar,$H970,B971,"f",FALSE)</f>
        <v>46462</v>
      </c>
      <c r="I971" s="140">
        <f>_xll.qlInterestRateIndexValueDate(Index1M,$H971)</f>
        <v>46462</v>
      </c>
      <c r="J971" s="145">
        <f>IFERROR(_xll.qlIndexFixing(Index1M,$H971,TRUE,_xll.ohTrigger(RecalcTrigger,Trigger1M)),NA())</f>
        <v>1.4490321789126971E-2</v>
      </c>
      <c r="K971" s="44">
        <f>IFERROR(_xll.qlIndexFixing(Index3M,H971,TRUE,_xll.ohTrigger(RecalcTrigger,Trigger3M)),NA())</f>
        <v>1.5016966490670058E-2</v>
      </c>
      <c r="L971" s="44">
        <f>IFERROR(_xll.qlIndexFixing(Index6M,$H971,TRUE,_xll.ohTrigger(RecalcTrigger,Trigger6M)),NA())</f>
        <v>1.5351734425896159E-2</v>
      </c>
      <c r="M971" s="146">
        <f>IFERROR(_xll.qlIndexFixing(Index1Y,$H971,TRUE,_xll.ohTrigger(RecalcTrigger,Trigger1Y)),NA())</f>
        <v>1.5795339436096865E-2</v>
      </c>
      <c r="N971" s="145">
        <f>IFERROR(_xll.qlIndexFixing(ONIndex1M,I971,TRUE,_xll.ohTrigger(RecalcTrigger,Trigger1M)),NA())</f>
        <v>1.4463784729566997E-2</v>
      </c>
      <c r="O971" s="44">
        <f>IFERROR(_xll.qlIndexFixing(ONIndex3M,I971,TRUE,_xll.ohTrigger(RecalcTrigger,Trigger3M)),NA())</f>
        <v>1.4937869804170223E-2</v>
      </c>
      <c r="P971" s="44">
        <f>IFERROR(_xll.qlIndexFixing(ONIndex6M,I971,TRUE,_xll.ohTrigger(RecalcTrigger,Trigger6M)),NA())</f>
        <v>1.525747405703326E-2</v>
      </c>
      <c r="Q971" s="146">
        <f>IFERROR(_xll.qlIndexFixing(ONIndex1Y,I971,TRUE,_xll.ohTrigger(RecalcTrigger,Trigger1Y)),NA())</f>
        <v>1.5692222692439417E-2</v>
      </c>
    </row>
    <row r="972" spans="2:17" x14ac:dyDescent="0.2">
      <c r="B972" s="39" t="s">
        <v>42</v>
      </c>
      <c r="D972" s="42">
        <f>_xll.qlCalendarAdvance(Calendar,$D971,B972,"f",FALSE)</f>
        <v>46469</v>
      </c>
      <c r="E972" s="140">
        <f>_xll.qlInterestRateIndexValueDate(IndexON,D972)</f>
        <v>46469</v>
      </c>
      <c r="F972" s="156">
        <f>IFERROR(_xll.qlIndexFixing(IndexON,D972,TRUE,_xll.ohTrigger(RecalcTrigger,TriggerON)),NA())</f>
        <v>1.3700907504679005E-2</v>
      </c>
      <c r="H972" s="42">
        <f>_xll.qlCalendarAdvance(Calendar,$H971,B972,"f",FALSE)</f>
        <v>46469</v>
      </c>
      <c r="I972" s="140">
        <f>_xll.qlInterestRateIndexValueDate(Index1M,$H972)</f>
        <v>46469</v>
      </c>
      <c r="J972" s="145">
        <f>IFERROR(_xll.qlIndexFixing(Index1M,$H972,TRUE,_xll.ohTrigger(RecalcTrigger,Trigger1M)),NA())</f>
        <v>1.4498478930987515E-2</v>
      </c>
      <c r="K972" s="44">
        <f>IFERROR(_xll.qlIndexFixing(Index3M,H972,TRUE,_xll.ohTrigger(RecalcTrigger,Trigger3M)),NA())</f>
        <v>1.5024387218524855E-2</v>
      </c>
      <c r="L972" s="44">
        <f>IFERROR(_xll.qlIndexFixing(Index6M,$H972,TRUE,_xll.ohTrigger(RecalcTrigger,Trigger6M)),NA())</f>
        <v>1.5353753029694321E-2</v>
      </c>
      <c r="M972" s="146">
        <f>IFERROR(_xll.qlIndexFixing(Index1Y,$H972,TRUE,_xll.ohTrigger(RecalcTrigger,Trigger1Y)),NA())</f>
        <v>1.5794445601782323E-2</v>
      </c>
      <c r="N972" s="145">
        <f>IFERROR(_xll.qlIndexFixing(ONIndex1M,I972,TRUE,_xll.ohTrigger(RecalcTrigger,Trigger1M)),NA())</f>
        <v>1.4472315497046084E-2</v>
      </c>
      <c r="O972" s="44">
        <f>IFERROR(_xll.qlIndexFixing(ONIndex3M,I972,TRUE,_xll.ohTrigger(RecalcTrigger,Trigger3M)),NA())</f>
        <v>1.4946398296761254E-2</v>
      </c>
      <c r="P972" s="44">
        <f>IFERROR(_xll.qlIndexFixing(ONIndex6M,I972,TRUE,_xll.ohTrigger(RecalcTrigger,Trigger6M)),NA())</f>
        <v>1.5261663207263299E-2</v>
      </c>
      <c r="Q972" s="146">
        <f>IFERROR(_xll.qlIndexFixing(ONIndex1Y,I972,TRUE,_xll.ohTrigger(RecalcTrigger,Trigger1Y)),NA())</f>
        <v>1.5691627652915097E-2</v>
      </c>
    </row>
    <row r="973" spans="2:17" x14ac:dyDescent="0.2">
      <c r="B973" s="39" t="s">
        <v>42</v>
      </c>
      <c r="D973" s="42">
        <f>_xll.qlCalendarAdvance(Calendar,$D972,B973,"f",FALSE)</f>
        <v>46476</v>
      </c>
      <c r="E973" s="140">
        <f>_xll.qlInterestRateIndexValueDate(IndexON,D973)</f>
        <v>46476</v>
      </c>
      <c r="F973" s="156">
        <f>IFERROR(_xll.qlIndexFixing(IndexON,D973,TRUE,_xll.ohTrigger(RecalcTrigger,TriggerON)),NA())</f>
        <v>1.3712473055491614E-2</v>
      </c>
      <c r="H973" s="42">
        <f>_xll.qlCalendarAdvance(Calendar,$H972,B973,"f",FALSE)</f>
        <v>46476</v>
      </c>
      <c r="I973" s="140">
        <f>_xll.qlInterestRateIndexValueDate(Index1M,$H973)</f>
        <v>46476</v>
      </c>
      <c r="J973" s="145">
        <f>IFERROR(_xll.qlIndexFixing(Index1M,$H973,TRUE,_xll.ohTrigger(RecalcTrigger,Trigger1M)),NA())</f>
        <v>1.4506456976910085E-2</v>
      </c>
      <c r="K973" s="44">
        <f>IFERROR(_xll.qlIndexFixing(Index3M,H973,TRUE,_xll.ohTrigger(RecalcTrigger,Trigger3M)),NA())</f>
        <v>1.5031632620721398E-2</v>
      </c>
      <c r="L973" s="44">
        <f>IFERROR(_xll.qlIndexFixing(Index6M,$H973,TRUE,_xll.ohTrigger(RecalcTrigger,Trigger6M)),NA())</f>
        <v>1.535563199984547E-2</v>
      </c>
      <c r="M973" s="146">
        <f>IFERROR(_xll.qlIndexFixing(Index1Y,$H973,TRUE,_xll.ohTrigger(RecalcTrigger,Trigger1Y)),NA())</f>
        <v>1.5793540668132683E-2</v>
      </c>
      <c r="N973" s="145">
        <f>IFERROR(_xll.qlIndexFixing(ONIndex1M,I973,TRUE,_xll.ohTrigger(RecalcTrigger,Trigger1M)),NA())</f>
        <v>1.4480667376418621E-2</v>
      </c>
      <c r="O973" s="44">
        <f>IFERROR(_xll.qlIndexFixing(ONIndex3M,I973,TRUE,_xll.ohTrigger(RecalcTrigger,Trigger3M)),NA())</f>
        <v>1.4954752104792135E-2</v>
      </c>
      <c r="P973" s="44">
        <f>IFERROR(_xll.qlIndexFixing(ONIndex6M,I973,TRUE,_xll.ohTrigger(RecalcTrigger,Trigger6M)),NA())</f>
        <v>1.5265666014344648E-2</v>
      </c>
      <c r="Q973" s="146">
        <f>IFERROR(_xll.qlIndexFixing(ONIndex1Y,I973,TRUE,_xll.ohTrigger(RecalcTrigger,Trigger1Y)),NA())</f>
        <v>1.5691021685920736E-2</v>
      </c>
    </row>
    <row r="974" spans="2:17" x14ac:dyDescent="0.2">
      <c r="B974" s="39" t="s">
        <v>42</v>
      </c>
      <c r="D974" s="42">
        <f>_xll.qlCalendarAdvance(Calendar,$D973,B974,"f",FALSE)</f>
        <v>46483</v>
      </c>
      <c r="E974" s="140">
        <f>_xll.qlInterestRateIndexValueDate(IndexON,D974)</f>
        <v>46483</v>
      </c>
      <c r="F974" s="156">
        <f>IFERROR(_xll.qlIndexFixing(IndexON,D974,TRUE,_xll.ohTrigger(RecalcTrigger,TriggerON)),NA())</f>
        <v>1.3723818668499588E-2</v>
      </c>
      <c r="H974" s="42">
        <f>_xll.qlCalendarAdvance(Calendar,$H973,B974,"f",FALSE)</f>
        <v>46483</v>
      </c>
      <c r="I974" s="140">
        <f>_xll.qlInterestRateIndexValueDate(Index1M,$H974)</f>
        <v>46483</v>
      </c>
      <c r="J974" s="145">
        <f>IFERROR(_xll.qlIndexFixing(Index1M,$H974,TRUE,_xll.ohTrigger(RecalcTrigger,Trigger1M)),NA())</f>
        <v>1.4513425651815126E-2</v>
      </c>
      <c r="K974" s="44">
        <f>IFERROR(_xll.qlIndexFixing(Index3M,H974,TRUE,_xll.ohTrigger(RecalcTrigger,Trigger3M)),NA())</f>
        <v>1.5037921392953561E-2</v>
      </c>
      <c r="L974" s="44">
        <f>IFERROR(_xll.qlIndexFixing(Index6M,$H974,TRUE,_xll.ohTrigger(RecalcTrigger,Trigger6M)),NA())</f>
        <v>1.535697406755324E-2</v>
      </c>
      <c r="M974" s="146">
        <f>IFERROR(_xll.qlIndexFixing(Index1Y,$H974,TRUE,_xll.ohTrigger(RecalcTrigger,Trigger1Y)),NA())</f>
        <v>1.5792624635177614E-2</v>
      </c>
      <c r="N974" s="145">
        <f>IFERROR(_xll.qlIndexFixing(ONIndex1M,I974,TRUE,_xll.ohTrigger(RecalcTrigger,Trigger1M)),NA())</f>
        <v>1.4488840367765654E-2</v>
      </c>
      <c r="O974" s="44">
        <f>IFERROR(_xll.qlIndexFixing(ONIndex3M,I974,TRUE,_xll.ohTrigger(RecalcTrigger,Trigger3M)),NA())</f>
        <v>1.4962931228262866E-2</v>
      </c>
      <c r="P974" s="44">
        <f>IFERROR(_xll.qlIndexFixing(ONIndex6M,I974,TRUE,_xll.ohTrigger(RecalcTrigger,Trigger6M)),NA())</f>
        <v>1.5269482478358354E-2</v>
      </c>
      <c r="Q974" s="146">
        <f>IFERROR(_xll.qlIndexFixing(ONIndex1Y,I974,TRUE,_xll.ohTrigger(RecalcTrigger,Trigger1Y)),NA())</f>
        <v>1.5690404791294243E-2</v>
      </c>
    </row>
    <row r="975" spans="2:17" x14ac:dyDescent="0.2">
      <c r="B975" s="39" t="s">
        <v>42</v>
      </c>
      <c r="D975" s="42">
        <f>_xll.qlCalendarAdvance(Calendar,$D974,B975,"f",FALSE)</f>
        <v>46490</v>
      </c>
      <c r="E975" s="140">
        <f>_xll.qlInterestRateIndexValueDate(IndexON,D975)</f>
        <v>46490</v>
      </c>
      <c r="F975" s="156">
        <f>IFERROR(_xll.qlIndexFixing(IndexON,D975,TRUE,_xll.ohTrigger(RecalcTrigger,TriggerON)),NA())</f>
        <v>1.3734944343702926E-2</v>
      </c>
      <c r="H975" s="42">
        <f>_xll.qlCalendarAdvance(Calendar,$H974,B975,"f",FALSE)</f>
        <v>46490</v>
      </c>
      <c r="I975" s="140">
        <f>_xll.qlInterestRateIndexValueDate(Index1M,$H975)</f>
        <v>46490</v>
      </c>
      <c r="J975" s="145">
        <f>IFERROR(_xll.qlIndexFixing(Index1M,$H975,TRUE,_xll.ohTrigger(RecalcTrigger,Trigger1M)),NA())</f>
        <v>1.4521057994021111E-2</v>
      </c>
      <c r="K975" s="44">
        <f>IFERROR(_xll.qlIndexFixing(Index3M,H975,TRUE,_xll.ohTrigger(RecalcTrigger,Trigger3M)),NA())</f>
        <v>1.5044828380354218E-2</v>
      </c>
      <c r="L975" s="44">
        <f>IFERROR(_xll.qlIndexFixing(Index6M,$H975,TRUE,_xll.ohTrigger(RecalcTrigger,Trigger6M)),NA())</f>
        <v>1.5358593600710829E-2</v>
      </c>
      <c r="M975" s="146">
        <f>IFERROR(_xll.qlIndexFixing(Index1Y,$H975,TRUE,_xll.ohTrigger(RecalcTrigger,Trigger1Y)),NA())</f>
        <v>1.5791697502947673E-2</v>
      </c>
      <c r="N975" s="145">
        <f>IFERROR(_xll.qlIndexFixing(ONIndex1M,I975,TRUE,_xll.ohTrigger(RecalcTrigger,Trigger1M)),NA())</f>
        <v>1.4496834470925091E-2</v>
      </c>
      <c r="O975" s="44">
        <f>IFERROR(_xll.qlIndexFixing(ONIndex3M,I975,TRUE,_xll.ohTrigger(RecalcTrigger,Trigger3M)),NA())</f>
        <v>1.4970935666930307E-2</v>
      </c>
      <c r="P975" s="44">
        <f>IFERROR(_xll.qlIndexFixing(ONIndex6M,I975,TRUE,_xll.ohTrigger(RecalcTrigger,Trigger6M)),NA())</f>
        <v>1.5273112599223371E-2</v>
      </c>
      <c r="Q975" s="146">
        <f>IFERROR(_xll.qlIndexFixing(ONIndex1Y,I975,TRUE,_xll.ohTrigger(RecalcTrigger,Trigger1Y)),NA())</f>
        <v>1.5689776969197711E-2</v>
      </c>
    </row>
    <row r="976" spans="2:17" x14ac:dyDescent="0.2">
      <c r="B976" s="39" t="s">
        <v>42</v>
      </c>
      <c r="D976" s="42">
        <f>_xll.qlCalendarAdvance(Calendar,$D975,B976,"f",FALSE)</f>
        <v>46497</v>
      </c>
      <c r="E976" s="140">
        <f>_xll.qlInterestRateIndexValueDate(IndexON,D976)</f>
        <v>46497</v>
      </c>
      <c r="F976" s="156">
        <f>IFERROR(_xll.qlIndexFixing(IndexON,D976,TRUE,_xll.ohTrigger(RecalcTrigger,TriggerON)),NA())</f>
        <v>1.3745850081263722E-2</v>
      </c>
      <c r="H976" s="42">
        <f>_xll.qlCalendarAdvance(Calendar,$H975,B976,"f",FALSE)</f>
        <v>46497</v>
      </c>
      <c r="I976" s="140">
        <f>_xll.qlInterestRateIndexValueDate(Index1M,$H976)</f>
        <v>46497</v>
      </c>
      <c r="J976" s="145">
        <f>IFERROR(_xll.qlIndexFixing(Index1M,$H976,TRUE,_xll.ohTrigger(RecalcTrigger,Trigger1M)),NA())</f>
        <v>1.4528511246209946E-2</v>
      </c>
      <c r="K976" s="44">
        <f>IFERROR(_xll.qlIndexFixing(Index3M,H976,TRUE,_xll.ohTrigger(RecalcTrigger,Trigger3M)),NA())</f>
        <v>1.5051560046444376E-2</v>
      </c>
      <c r="L976" s="44">
        <f>IFERROR(_xll.qlIndexFixing(Index6M,$H976,TRUE,_xll.ohTrigger(RecalcTrigger,Trigger6M)),NA())</f>
        <v>1.5360085868876435E-2</v>
      </c>
      <c r="M976" s="146">
        <f>IFERROR(_xll.qlIndexFixing(Index1Y,$H976,TRUE,_xll.ohTrigger(RecalcTrigger,Trigger1Y)),NA())</f>
        <v>1.5790759271473203E-2</v>
      </c>
      <c r="N976" s="145">
        <f>IFERROR(_xll.qlIndexFixing(ONIndex1M,I976,TRUE,_xll.ohTrigger(RecalcTrigger,Trigger1M)),NA())</f>
        <v>1.4504649685977977E-2</v>
      </c>
      <c r="O976" s="44">
        <f>IFERROR(_xll.qlIndexFixing(ONIndex3M,I976,TRUE,_xll.ohTrigger(RecalcTrigger,Trigger3M)),NA())</f>
        <v>1.4978765421037599E-2</v>
      </c>
      <c r="P976" s="44">
        <f>IFERROR(_xll.qlIndexFixing(ONIndex6M,I976,TRUE,_xll.ohTrigger(RecalcTrigger,Trigger6M)),NA())</f>
        <v>1.5276556377020745E-2</v>
      </c>
      <c r="Q976" s="146">
        <f>IFERROR(_xll.qlIndexFixing(ONIndex1Y,I976,TRUE,_xll.ohTrigger(RecalcTrigger,Trigger1Y)),NA())</f>
        <v>1.5689138219469045E-2</v>
      </c>
    </row>
    <row r="977" spans="2:17" x14ac:dyDescent="0.2">
      <c r="B977" s="39" t="s">
        <v>42</v>
      </c>
      <c r="D977" s="42">
        <f>_xll.qlCalendarAdvance(Calendar,$D976,B977,"f",FALSE)</f>
        <v>46504</v>
      </c>
      <c r="E977" s="140">
        <f>_xll.qlInterestRateIndexValueDate(IndexON,D977)</f>
        <v>46504</v>
      </c>
      <c r="F977" s="156">
        <f>IFERROR(_xll.qlIndexFixing(IndexON,D977,TRUE,_xll.ohTrigger(RecalcTrigger,TriggerON)),NA())</f>
        <v>1.375653588085779E-2</v>
      </c>
      <c r="H977" s="42">
        <f>_xll.qlCalendarAdvance(Calendar,$H976,B977,"f",FALSE)</f>
        <v>46504</v>
      </c>
      <c r="I977" s="140">
        <f>_xll.qlInterestRateIndexValueDate(Index1M,$H977)</f>
        <v>46504</v>
      </c>
      <c r="J977" s="145">
        <f>IFERROR(_xll.qlIndexFixing(Index1M,$H977,TRUE,_xll.ohTrigger(RecalcTrigger,Trigger1M)),NA())</f>
        <v>1.4535785408052043E-2</v>
      </c>
      <c r="K977" s="44">
        <f>IFERROR(_xll.qlIndexFixing(Index3M,H977,TRUE,_xll.ohTrigger(RecalcTrigger,Trigger3M)),NA())</f>
        <v>1.5058116390343216E-2</v>
      </c>
      <c r="L977" s="44">
        <f>IFERROR(_xll.qlIndexFixing(Index6M,$H977,TRUE,_xll.ohTrigger(RecalcTrigger,Trigger6M)),NA())</f>
        <v>1.536145510705216E-2</v>
      </c>
      <c r="M977" s="146">
        <f>IFERROR(_xll.qlIndexFixing(Index1Y,$H977,TRUE,_xll.ohTrigger(RecalcTrigger,Trigger1Y)),NA())</f>
        <v>1.5789809940784983E-2</v>
      </c>
      <c r="N977" s="145">
        <f>IFERROR(_xll.qlIndexFixing(ONIndex1M,I977,TRUE,_xll.ohTrigger(RecalcTrigger,Trigger1M)),NA())</f>
        <v>1.4512286012924314E-2</v>
      </c>
      <c r="O977" s="44">
        <f>IFERROR(_xll.qlIndexFixing(ONIndex3M,I977,TRUE,_xll.ohTrigger(RecalcTrigger,Trigger3M)),NA())</f>
        <v>1.4986420490422647E-2</v>
      </c>
      <c r="P977" s="44">
        <f>IFERROR(_xll.qlIndexFixing(ONIndex6M,I977,TRUE,_xll.ohTrigger(RecalcTrigger,Trigger6M)),NA())</f>
        <v>1.5279813811750476E-2</v>
      </c>
      <c r="Q977" s="146">
        <f>IFERROR(_xll.qlIndexFixing(ONIndex1Y,I977,TRUE,_xll.ohTrigger(RecalcTrigger,Trigger1Y)),NA())</f>
        <v>1.568848854227034E-2</v>
      </c>
    </row>
    <row r="978" spans="2:17" x14ac:dyDescent="0.2">
      <c r="B978" s="39" t="s">
        <v>42</v>
      </c>
      <c r="D978" s="42">
        <f>_xll.qlCalendarAdvance(Calendar,$D977,B978,"f",FALSE)</f>
        <v>46511</v>
      </c>
      <c r="E978" s="140">
        <f>_xll.qlInterestRateIndexValueDate(IndexON,D978)</f>
        <v>46511</v>
      </c>
      <c r="F978" s="156">
        <f>IFERROR(_xll.qlIndexFixing(IndexON,D978,TRUE,_xll.ohTrigger(RecalcTrigger,TriggerON)),NA())</f>
        <v>1.3767001742728269E-2</v>
      </c>
      <c r="H978" s="42">
        <f>_xll.qlCalendarAdvance(Calendar,$H977,B978,"f",FALSE)</f>
        <v>46511</v>
      </c>
      <c r="I978" s="140">
        <f>_xll.qlInterestRateIndexValueDate(Index1M,$H978)</f>
        <v>46511</v>
      </c>
      <c r="J978" s="145">
        <f>IFERROR(_xll.qlIndexFixing(Index1M,$H978,TRUE,_xll.ohTrigger(RecalcTrigger,Trigger1M)),NA())</f>
        <v>1.4543660754969608E-2</v>
      </c>
      <c r="K978" s="44">
        <f>IFERROR(_xll.qlIndexFixing(Index3M,H978,TRUE,_xll.ohTrigger(RecalcTrigger,Trigger3M)),NA())</f>
        <v>1.5065229714139568E-2</v>
      </c>
      <c r="L978" s="44">
        <f>IFERROR(_xll.qlIndexFixing(Index6M,$H978,TRUE,_xll.ohTrigger(RecalcTrigger,Trigger6M)),NA())</f>
        <v>1.5363079768768511E-2</v>
      </c>
      <c r="M978" s="146">
        <f>IFERROR(_xll.qlIndexFixing(Index1Y,$H978,TRUE,_xll.ohTrigger(RecalcTrigger,Trigger1Y)),NA())</f>
        <v>1.5788849510914232E-2</v>
      </c>
      <c r="N978" s="145">
        <f>IFERROR(_xll.qlIndexFixing(ONIndex1M,I978,TRUE,_xll.ohTrigger(RecalcTrigger,Trigger1M)),NA())</f>
        <v>1.4519743451602007E-2</v>
      </c>
      <c r="O978" s="44">
        <f>IFERROR(_xll.qlIndexFixing(ONIndex3M,I978,TRUE,_xll.ohTrigger(RecalcTrigger,Trigger3M)),NA())</f>
        <v>1.4993900875166499E-2</v>
      </c>
      <c r="P978" s="44">
        <f>IFERROR(_xll.qlIndexFixing(ONIndex6M,I978,TRUE,_xll.ohTrigger(RecalcTrigger,Trigger6M)),NA())</f>
        <v>1.5282884903331517E-2</v>
      </c>
      <c r="Q978" s="146">
        <f>IFERROR(_xll.qlIndexFixing(ONIndex1Y,I978,TRUE,_xll.ohTrigger(RecalcTrigger,Trigger1Y)),NA())</f>
        <v>1.5687827937520549E-2</v>
      </c>
    </row>
    <row r="979" spans="2:17" x14ac:dyDescent="0.2">
      <c r="B979" s="39" t="s">
        <v>42</v>
      </c>
      <c r="D979" s="42">
        <f>_xll.qlCalendarAdvance(Calendar,$D978,B979,"f",FALSE)</f>
        <v>46518</v>
      </c>
      <c r="E979" s="140">
        <f>_xll.qlInterestRateIndexValueDate(IndexON,D979)</f>
        <v>46518</v>
      </c>
      <c r="F979" s="156">
        <f>IFERROR(_xll.qlIndexFixing(IndexON,D979,TRUE,_xll.ohTrigger(RecalcTrigger,TriggerON)),NA())</f>
        <v>1.3777247666713066E-2</v>
      </c>
      <c r="H979" s="42">
        <f>_xll.qlCalendarAdvance(Calendar,$H978,B979,"f",FALSE)</f>
        <v>46518</v>
      </c>
      <c r="I979" s="140">
        <f>_xll.qlInterestRateIndexValueDate(Index1M,$H979)</f>
        <v>46518</v>
      </c>
      <c r="J979" s="145">
        <f>IFERROR(_xll.qlIndexFixing(Index1M,$H979,TRUE,_xll.ohTrigger(RecalcTrigger,Trigger1M)),NA())</f>
        <v>1.4550564217896975E-2</v>
      </c>
      <c r="K979" s="44">
        <f>IFERROR(_xll.qlIndexFixing(Index3M,H979,TRUE,_xll.ohTrigger(RecalcTrigger,Trigger3M)),NA())</f>
        <v>1.5071423143097569E-2</v>
      </c>
      <c r="L979" s="44">
        <f>IFERROR(_xll.qlIndexFixing(Index6M,$H979,TRUE,_xll.ohTrigger(RecalcTrigger,Trigger6M)),NA())</f>
        <v>1.5364209391300385E-2</v>
      </c>
      <c r="M979" s="146">
        <f>IFERROR(_xll.qlIndexFixing(Index1Y,$H979,TRUE,_xll.ohTrigger(RecalcTrigger,Trigger1Y)),NA())</f>
        <v>1.5787877981892171E-2</v>
      </c>
      <c r="N979" s="145">
        <f>IFERROR(_xll.qlIndexFixing(ONIndex1M,I979,TRUE,_xll.ohTrigger(RecalcTrigger,Trigger1M)),NA())</f>
        <v>1.4527022002254197E-2</v>
      </c>
      <c r="O979" s="44">
        <f>IFERROR(_xll.qlIndexFixing(ONIndex3M,I979,TRUE,_xll.ohTrigger(RecalcTrigger,Trigger3M)),NA())</f>
        <v>1.5001206575188109E-2</v>
      </c>
      <c r="P979" s="44">
        <f>IFERROR(_xll.qlIndexFixing(ONIndex6M,I979,TRUE,_xll.ohTrigger(RecalcTrigger,Trigger6M)),NA())</f>
        <v>1.528576965176387E-2</v>
      </c>
      <c r="Q979" s="146">
        <f>IFERROR(_xll.qlIndexFixing(ONIndex1Y,I979,TRUE,_xll.ohTrigger(RecalcTrigger,Trigger1Y)),NA())</f>
        <v>1.5687156405219671E-2</v>
      </c>
    </row>
    <row r="980" spans="2:17" x14ac:dyDescent="0.2">
      <c r="B980" s="39" t="s">
        <v>42</v>
      </c>
      <c r="D980" s="42">
        <f>_xll.qlCalendarAdvance(Calendar,$D979,B980,"f",FALSE)</f>
        <v>46525</v>
      </c>
      <c r="E980" s="140">
        <f>_xll.qlInterestRateIndexValueDate(IndexON,D980)</f>
        <v>46525</v>
      </c>
      <c r="F980" s="156">
        <f>IFERROR(_xll.qlIndexFixing(IndexON,D980,TRUE,_xll.ohTrigger(RecalcTrigger,TriggerON)),NA())</f>
        <v>1.3787273652812182E-2</v>
      </c>
      <c r="H980" s="42">
        <f>_xll.qlCalendarAdvance(Calendar,$H979,B980,"f",FALSE)</f>
        <v>46525</v>
      </c>
      <c r="I980" s="140">
        <f>_xll.qlInterestRateIndexValueDate(Index1M,$H980)</f>
        <v>46525</v>
      </c>
      <c r="J980" s="145">
        <f>IFERROR(_xll.qlIndexFixing(Index1M,$H980,TRUE,_xll.ohTrigger(RecalcTrigger,Trigger1M)),NA())</f>
        <v>1.4557288582512498E-2</v>
      </c>
      <c r="K980" s="44">
        <f>IFERROR(_xll.qlIndexFixing(Index3M,H980,TRUE,_xll.ohTrigger(RecalcTrigger,Trigger3M)),NA())</f>
        <v>1.5077441240184938E-2</v>
      </c>
      <c r="L980" s="44">
        <f>IFERROR(_xll.qlIndexFixing(Index6M,$H980,TRUE,_xll.ohTrigger(RecalcTrigger,Trigger6M)),NA())</f>
        <v>1.5365228865275441E-2</v>
      </c>
      <c r="M980" s="146">
        <f>IFERROR(_xll.qlIndexFixing(Index1Y,$H980,TRUE,_xll.ohTrigger(RecalcTrigger,Trigger1Y)),NA())</f>
        <v>1.5786895353751138E-2</v>
      </c>
      <c r="N980" s="145">
        <f>IFERROR(_xll.qlIndexFixing(ONIndex1M,I980,TRUE,_xll.ohTrigger(RecalcTrigger,Trigger1M)),NA())</f>
        <v>1.4534121664718791E-2</v>
      </c>
      <c r="O980" s="44">
        <f>IFERROR(_xll.qlIndexFixing(ONIndex3M,I980,TRUE,_xll.ohTrigger(RecalcTrigger,Trigger3M)),NA())</f>
        <v>1.5008337590568521E-2</v>
      </c>
      <c r="P980" s="44">
        <f>IFERROR(_xll.qlIndexFixing(ONIndex6M,I980,TRUE,_xll.ohTrigger(RecalcTrigger,Trigger6M)),NA())</f>
        <v>1.5288468057047533E-2</v>
      </c>
      <c r="Q980" s="146">
        <f>IFERROR(_xll.qlIndexFixing(ONIndex1Y,I980,TRUE,_xll.ohTrigger(RecalcTrigger,Trigger1Y)),NA())</f>
        <v>1.5686473945448753E-2</v>
      </c>
    </row>
    <row r="981" spans="2:17" x14ac:dyDescent="0.2">
      <c r="B981" s="39" t="s">
        <v>42</v>
      </c>
      <c r="D981" s="42">
        <f>_xll.qlCalendarAdvance(Calendar,$D980,B981,"f",FALSE)</f>
        <v>46532</v>
      </c>
      <c r="E981" s="140">
        <f>_xll.qlInterestRateIndexValueDate(IndexON,D981)</f>
        <v>46532</v>
      </c>
      <c r="F981" s="156">
        <f>IFERROR(_xll.qlIndexFixing(IndexON,D981,TRUE,_xll.ohTrigger(RecalcTrigger,TriggerON)),NA())</f>
        <v>1.3797079701106663E-2</v>
      </c>
      <c r="H981" s="42">
        <f>_xll.qlCalendarAdvance(Calendar,$H980,B981,"f",FALSE)</f>
        <v>46532</v>
      </c>
      <c r="I981" s="140">
        <f>_xll.qlInterestRateIndexValueDate(Index1M,$H981)</f>
        <v>46532</v>
      </c>
      <c r="J981" s="145">
        <f>IFERROR(_xll.qlIndexFixing(Index1M,$H981,TRUE,_xll.ohTrigger(RecalcTrigger,Trigger1M)),NA())</f>
        <v>1.4563833848502451E-2</v>
      </c>
      <c r="K981" s="44">
        <f>IFERROR(_xll.qlIndexFixing(Index3M,H981,TRUE,_xll.ohTrigger(RecalcTrigger,Trigger3M)),NA())</f>
        <v>1.5083284004606195E-2</v>
      </c>
      <c r="L981" s="44">
        <f>IFERROR(_xll.qlIndexFixing(Index6M,$H981,TRUE,_xll.ohTrigger(RecalcTrigger,Trigger6M)),NA())</f>
        <v>1.5366142402978988E-2</v>
      </c>
      <c r="M981" s="146">
        <f>IFERROR(_xll.qlIndexFixing(Index1Y,$H981,TRUE,_xll.ohTrigger(RecalcTrigger,Trigger1Y)),NA())</f>
        <v>1.5785901626523456E-2</v>
      </c>
      <c r="N981" s="145">
        <f>IFERROR(_xll.qlIndexFixing(ONIndex1M,I981,TRUE,_xll.ohTrigger(RecalcTrigger,Trigger1M)),NA())</f>
        <v>1.4541042438995788E-2</v>
      </c>
      <c r="O981" s="44">
        <f>IFERROR(_xll.qlIndexFixing(ONIndex3M,I981,TRUE,_xll.ohTrigger(RecalcTrigger,Trigger3M)),NA())</f>
        <v>1.5015293921145645E-2</v>
      </c>
      <c r="P981" s="44">
        <f>IFERROR(_xll.qlIndexFixing(ONIndex6M,I981,TRUE,_xll.ohTrigger(RecalcTrigger,Trigger6M)),NA())</f>
        <v>1.5290980119263553E-2</v>
      </c>
      <c r="Q981" s="146">
        <f>IFERROR(_xll.qlIndexFixing(ONIndex1Y,I981,TRUE,_xll.ohTrigger(RecalcTrigger,Trigger1Y)),NA())</f>
        <v>1.5685780557964657E-2</v>
      </c>
    </row>
    <row r="982" spans="2:17" x14ac:dyDescent="0.2">
      <c r="B982" s="39" t="s">
        <v>42</v>
      </c>
      <c r="D982" s="42">
        <f>_xll.qlCalendarAdvance(Calendar,$D981,B982,"f",FALSE)</f>
        <v>46539</v>
      </c>
      <c r="E982" s="140">
        <f>_xll.qlInterestRateIndexValueDate(IndexON,D982)</f>
        <v>46539</v>
      </c>
      <c r="F982" s="156">
        <f>IFERROR(_xll.qlIndexFixing(IndexON,D982,TRUE,_xll.ohTrigger(RecalcTrigger,TriggerON)),NA())</f>
        <v>1.3806665811515462E-2</v>
      </c>
      <c r="H982" s="42">
        <f>_xll.qlCalendarAdvance(Calendar,$H981,B982,"f",FALSE)</f>
        <v>46539</v>
      </c>
      <c r="I982" s="140">
        <f>_xll.qlInterestRateIndexValueDate(Index1M,$H982)</f>
        <v>46539</v>
      </c>
      <c r="J982" s="145">
        <f>IFERROR(_xll.qlIndexFixing(Index1M,$H982,TRUE,_xll.ohTrigger(RecalcTrigger,Trigger1M)),NA())</f>
        <v>1.456946985111481E-2</v>
      </c>
      <c r="K982" s="44">
        <f>IFERROR(_xll.qlIndexFixing(Index3M,H982,TRUE,_xll.ohTrigger(RecalcTrigger,Trigger3M)),NA())</f>
        <v>1.5088951435588752E-2</v>
      </c>
      <c r="L982" s="44">
        <f>IFERROR(_xll.qlIndexFixing(Index6M,$H982,TRUE,_xll.ohTrigger(RecalcTrigger,Trigger6M)),NA())</f>
        <v>1.5366604075434224E-2</v>
      </c>
      <c r="M982" s="146">
        <f>IFERROR(_xll.qlIndexFixing(Index1Y,$H982,TRUE,_xll.ohTrigger(RecalcTrigger,Trigger1Y)),NA())</f>
        <v>1.57848968002419E-2</v>
      </c>
      <c r="N982" s="145">
        <f>IFERROR(_xll.qlIndexFixing(ONIndex1M,I982,TRUE,_xll.ohTrigger(RecalcTrigger,Trigger1M)),NA())</f>
        <v>1.4547784325085189E-2</v>
      </c>
      <c r="O982" s="44">
        <f>IFERROR(_xll.qlIndexFixing(ONIndex3M,I982,TRUE,_xll.ohTrigger(RecalcTrigger,Trigger3M)),NA())</f>
        <v>1.5022075567081572E-2</v>
      </c>
      <c r="P982" s="44">
        <f>IFERROR(_xll.qlIndexFixing(ONIndex6M,I982,TRUE,_xll.ohTrigger(RecalcTrigger,Trigger6M)),NA())</f>
        <v>1.5293305838330884E-2</v>
      </c>
      <c r="Q982" s="146">
        <f>IFERROR(_xll.qlIndexFixing(ONIndex1Y,I982,TRUE,_xll.ohTrigger(RecalcTrigger,Trigger1Y)),NA())</f>
        <v>1.5685076243091567E-2</v>
      </c>
    </row>
    <row r="983" spans="2:17" x14ac:dyDescent="0.2">
      <c r="B983" s="39" t="s">
        <v>42</v>
      </c>
      <c r="D983" s="42">
        <f>_xll.qlCalendarAdvance(Calendar,$D982,B983,"f",FALSE)</f>
        <v>46546</v>
      </c>
      <c r="E983" s="140">
        <f>_xll.qlInterestRateIndexValueDate(IndexON,D983)</f>
        <v>46546</v>
      </c>
      <c r="F983" s="156">
        <f>IFERROR(_xll.qlIndexFixing(IndexON,D983,TRUE,_xll.ohTrigger(RecalcTrigger,TriggerON)),NA())</f>
        <v>1.3816031983957533E-2</v>
      </c>
      <c r="H983" s="42">
        <f>_xll.qlCalendarAdvance(Calendar,$H982,B983,"f",FALSE)</f>
        <v>46546</v>
      </c>
      <c r="I983" s="140">
        <f>_xll.qlInterestRateIndexValueDate(Index1M,$H983)</f>
        <v>46546</v>
      </c>
      <c r="J983" s="145">
        <f>IFERROR(_xll.qlIndexFixing(Index1M,$H983,TRUE,_xll.ohTrigger(RecalcTrigger,Trigger1M)),NA())</f>
        <v>1.4575669464417093E-2</v>
      </c>
      <c r="K983" s="44">
        <f>IFERROR(_xll.qlIndexFixing(Index3M,H983,TRUE,_xll.ohTrigger(RecalcTrigger,Trigger3M)),NA())</f>
        <v>1.5094443532385577E-2</v>
      </c>
      <c r="L983" s="44">
        <f>IFERROR(_xll.qlIndexFixing(Index6M,$H983,TRUE,_xll.ohTrigger(RecalcTrigger,Trigger6M)),NA())</f>
        <v>1.5367324070478293E-2</v>
      </c>
      <c r="M983" s="146">
        <f>IFERROR(_xll.qlIndexFixing(Index1Y,$H983,TRUE,_xll.ohTrigger(RecalcTrigger,Trigger1Y)),NA())</f>
        <v>1.5783880874938799E-2</v>
      </c>
      <c r="N983" s="145">
        <f>IFERROR(_xll.qlIndexFixing(ONIndex1M,I983,TRUE,_xll.ohTrigger(RecalcTrigger,Trigger1M)),NA())</f>
        <v>1.4554347322905947E-2</v>
      </c>
      <c r="O983" s="44">
        <f>IFERROR(_xll.qlIndexFixing(ONIndex3M,I983,TRUE,_xll.ohTrigger(RecalcTrigger,Trigger3M)),NA())</f>
        <v>1.502868252821421E-2</v>
      </c>
      <c r="P983" s="44">
        <f>IFERROR(_xll.qlIndexFixing(ONIndex6M,I983,TRUE,_xll.ohTrigger(RecalcTrigger,Trigger6M)),NA())</f>
        <v>1.5295445214249526E-2</v>
      </c>
      <c r="Q983" s="146">
        <f>IFERROR(_xll.qlIndexFixing(ONIndex1Y,I983,TRUE,_xll.ohTrigger(RecalcTrigger,Trigger1Y)),NA())</f>
        <v>1.5684361000667391E-2</v>
      </c>
    </row>
    <row r="984" spans="2:17" x14ac:dyDescent="0.2">
      <c r="B984" s="39" t="s">
        <v>42</v>
      </c>
      <c r="D984" s="42">
        <f>_xll.qlCalendarAdvance(Calendar,$D983,B984,"f",FALSE)</f>
        <v>46553</v>
      </c>
      <c r="E984" s="140">
        <f>_xll.qlInterestRateIndexValueDate(IndexON,D984)</f>
        <v>46553</v>
      </c>
      <c r="F984" s="156">
        <f>IFERROR(_xll.qlIndexFixing(IndexON,D984,TRUE,_xll.ohTrigger(RecalcTrigger,TriggerON)),NA())</f>
        <v>1.3825178218513923E-2</v>
      </c>
      <c r="H984" s="42">
        <f>_xll.qlCalendarAdvance(Calendar,$H983,B984,"f",FALSE)</f>
        <v>46553</v>
      </c>
      <c r="I984" s="140">
        <f>_xll.qlInterestRateIndexValueDate(Index1M,$H984)</f>
        <v>46553</v>
      </c>
      <c r="J984" s="145">
        <f>IFERROR(_xll.qlIndexFixing(Index1M,$H984,TRUE,_xll.ohTrigger(RecalcTrigger,Trigger1M)),NA())</f>
        <v>1.4581689985295151E-2</v>
      </c>
      <c r="K984" s="44">
        <f>IFERROR(_xll.qlIndexFixing(Index3M,H984,TRUE,_xll.ohTrigger(RecalcTrigger,Trigger3M)),NA())</f>
        <v>1.5099760294270776E-2</v>
      </c>
      <c r="L984" s="44">
        <f>IFERROR(_xll.qlIndexFixing(Index6M,$H984,TRUE,_xll.ohTrigger(RecalcTrigger,Trigger6M)),NA())</f>
        <v>1.5367950681378462E-2</v>
      </c>
      <c r="M984" s="146">
        <f>IFERROR(_xll.qlIndexFixing(Index1Y,$H984,TRUE,_xll.ohTrigger(RecalcTrigger,Trigger1Y)),NA())</f>
        <v>1.578285385064826E-2</v>
      </c>
      <c r="N984" s="145">
        <f>IFERROR(_xll.qlIndexFixing(ONIndex1M,I984,TRUE,_xll.ohTrigger(RecalcTrigger,Trigger1M)),NA())</f>
        <v>1.4560731432539109E-2</v>
      </c>
      <c r="O984" s="44">
        <f>IFERROR(_xll.qlIndexFixing(ONIndex3M,I984,TRUE,_xll.ohTrigger(RecalcTrigger,Trigger3M)),NA())</f>
        <v>1.5035114804705652E-2</v>
      </c>
      <c r="P984" s="44">
        <f>IFERROR(_xll.qlIndexFixing(ONIndex6M,I984,TRUE,_xll.ohTrigger(RecalcTrigger,Trigger6M)),NA())</f>
        <v>1.5297398247100524E-2</v>
      </c>
      <c r="Q984" s="146">
        <f>IFERROR(_xll.qlIndexFixing(ONIndex1Y,I984,TRUE,_xll.ohTrigger(RecalcTrigger,Trigger1Y)),NA())</f>
        <v>1.5683634830611082E-2</v>
      </c>
    </row>
    <row r="985" spans="2:17" x14ac:dyDescent="0.2">
      <c r="B985" s="39" t="s">
        <v>42</v>
      </c>
      <c r="D985" s="42">
        <f>_xll.qlCalendarAdvance(Calendar,$D984,B985,"f",FALSE)</f>
        <v>46560</v>
      </c>
      <c r="E985" s="140">
        <f>_xll.qlInterestRateIndexValueDate(IndexON,D985)</f>
        <v>46560</v>
      </c>
      <c r="F985" s="156">
        <f>IFERROR(_xll.qlIndexFixing(IndexON,D985,TRUE,_xll.ohTrigger(RecalcTrigger,TriggerON)),NA())</f>
        <v>1.3834104515103585E-2</v>
      </c>
      <c r="H985" s="42">
        <f>_xll.qlCalendarAdvance(Calendar,$H984,B985,"f",FALSE)</f>
        <v>46560</v>
      </c>
      <c r="I985" s="140">
        <f>_xll.qlInterestRateIndexValueDate(Index1M,$H985)</f>
        <v>46560</v>
      </c>
      <c r="J985" s="145">
        <f>IFERROR(_xll.qlIndexFixing(Index1M,$H985,TRUE,_xll.ohTrigger(RecalcTrigger,Trigger1M)),NA())</f>
        <v>1.4587531413478832E-2</v>
      </c>
      <c r="K985" s="44">
        <f>IFERROR(_xll.qlIndexFixing(Index3M,H985,TRUE,_xll.ohTrigger(RecalcTrigger,Trigger3M)),NA())</f>
        <v>1.5104901720541361E-2</v>
      </c>
      <c r="L985" s="44">
        <f>IFERROR(_xll.qlIndexFixing(Index6M,$H985,TRUE,_xll.ohTrigger(RecalcTrigger,Trigger6M)),NA())</f>
        <v>1.5368488143349407E-2</v>
      </c>
      <c r="M985" s="146">
        <f>IFERROR(_xll.qlIndexFixing(Index1Y,$H985,TRUE,_xll.ohTrigger(RecalcTrigger,Trigger1Y)),NA())</f>
        <v>1.5781815727403933E-2</v>
      </c>
      <c r="N985" s="145">
        <f>IFERROR(_xll.qlIndexFixing(ONIndex1M,I985,TRUE,_xll.ohTrigger(RecalcTrigger,Trigger1M)),NA())</f>
        <v>1.4566936654065721E-2</v>
      </c>
      <c r="O985" s="44">
        <f>IFERROR(_xll.qlIndexFixing(ONIndex3M,I985,TRUE,_xll.ohTrigger(RecalcTrigger,Trigger3M)),NA())</f>
        <v>1.5041372396393804E-2</v>
      </c>
      <c r="P985" s="44">
        <f>IFERROR(_xll.qlIndexFixing(ONIndex6M,I985,TRUE,_xll.ohTrigger(RecalcTrigger,Trigger6M)),NA())</f>
        <v>1.5299164936721787E-2</v>
      </c>
      <c r="Q985" s="146">
        <f>IFERROR(_xll.qlIndexFixing(ONIndex1Y,I985,TRUE,_xll.ohTrigger(RecalcTrigger,Trigger1Y)),NA())</f>
        <v>1.5682897733084733E-2</v>
      </c>
    </row>
    <row r="986" spans="2:17" x14ac:dyDescent="0.2">
      <c r="B986" s="39" t="s">
        <v>42</v>
      </c>
      <c r="D986" s="42">
        <f>_xll.qlCalendarAdvance(Calendar,$D985,B986,"f",FALSE)</f>
        <v>46567</v>
      </c>
      <c r="E986" s="140">
        <f>_xll.qlInterestRateIndexValueDate(IndexON,D986)</f>
        <v>46567</v>
      </c>
      <c r="F986" s="156">
        <f>IFERROR(_xll.qlIndexFixing(IndexON,D986,TRUE,_xll.ohTrigger(RecalcTrigger,TriggerON)),NA())</f>
        <v>1.3842810873645472E-2</v>
      </c>
      <c r="H986" s="42">
        <f>_xll.qlCalendarAdvance(Calendar,$H985,B986,"f",FALSE)</f>
        <v>46567</v>
      </c>
      <c r="I986" s="140">
        <f>_xll.qlInterestRateIndexValueDate(Index1M,$H986)</f>
        <v>46567</v>
      </c>
      <c r="J986" s="145">
        <f>IFERROR(_xll.qlIndexFixing(Index1M,$H986,TRUE,_xll.ohTrigger(RecalcTrigger,Trigger1M)),NA())</f>
        <v>1.4593193748711486E-2</v>
      </c>
      <c r="K986" s="44">
        <f>IFERROR(_xll.qlIndexFixing(Index3M,H986,TRUE,_xll.ohTrigger(RecalcTrigger,Trigger3M)),NA())</f>
        <v>1.510986781051901E-2</v>
      </c>
      <c r="L986" s="44">
        <f>IFERROR(_xll.qlIndexFixing(Index6M,$H986,TRUE,_xll.ohTrigger(RecalcTrigger,Trigger6M)),NA())</f>
        <v>1.5368940691619983E-2</v>
      </c>
      <c r="M986" s="146">
        <f>IFERROR(_xll.qlIndexFixing(Index1Y,$H986,TRUE,_xll.ohTrigger(RecalcTrigger,Trigger1Y)),NA())</f>
        <v>1.5780766505239702E-2</v>
      </c>
      <c r="N986" s="145">
        <f>IFERROR(_xll.qlIndexFixing(ONIndex1M,I986,TRUE,_xll.ohTrigger(RecalcTrigger,Trigger1M)),NA())</f>
        <v>1.4572962987242644E-2</v>
      </c>
      <c r="O986" s="44">
        <f>IFERROR(_xll.qlIndexFixing(ONIndex3M,I986,TRUE,_xll.ohTrigger(RecalcTrigger,Trigger3M)),NA())</f>
        <v>1.5047455303278667E-2</v>
      </c>
      <c r="P986" s="44">
        <f>IFERROR(_xll.qlIndexFixing(ONIndex6M,I986,TRUE,_xll.ohTrigger(RecalcTrigger,Trigger6M)),NA())</f>
        <v>1.5300745283275408E-2</v>
      </c>
      <c r="Q986" s="146">
        <f>IFERROR(_xll.qlIndexFixing(ONIndex1Y,I986,TRUE,_xll.ohTrigger(RecalcTrigger,Trigger1Y)),NA())</f>
        <v>1.5682149708007298E-2</v>
      </c>
    </row>
    <row r="987" spans="2:17" x14ac:dyDescent="0.2">
      <c r="B987" s="39" t="s">
        <v>42</v>
      </c>
      <c r="D987" s="42">
        <f>_xll.qlCalendarAdvance(Calendar,$D986,B987,"f",FALSE)</f>
        <v>46574</v>
      </c>
      <c r="E987" s="140">
        <f>_xll.qlInterestRateIndexValueDate(IndexON,D987)</f>
        <v>46574</v>
      </c>
      <c r="F987" s="156">
        <f>IFERROR(_xll.qlIndexFixing(IndexON,D987,TRUE,_xll.ohTrigger(RecalcTrigger,TriggerON)),NA())</f>
        <v>1.3851297294301679E-2</v>
      </c>
      <c r="H987" s="42">
        <f>_xll.qlCalendarAdvance(Calendar,$H986,B987,"f",FALSE)</f>
        <v>46574</v>
      </c>
      <c r="I987" s="140">
        <f>_xll.qlInterestRateIndexValueDate(Index1M,$H987)</f>
        <v>46574</v>
      </c>
      <c r="J987" s="145">
        <f>IFERROR(_xll.qlIndexFixing(Index1M,$H987,TRUE,_xll.ohTrigger(RecalcTrigger,Trigger1M)),NA())</f>
        <v>1.4599344357278908E-2</v>
      </c>
      <c r="K987" s="44">
        <f>IFERROR(_xll.qlIndexFixing(Index3M,H987,TRUE,_xll.ohTrigger(RecalcTrigger,Trigger3M)),NA())</f>
        <v>1.5114658563547424E-2</v>
      </c>
      <c r="L987" s="44">
        <f>IFERROR(_xll.qlIndexFixing(Index6M,$H987,TRUE,_xll.ohTrigger(RecalcTrigger,Trigger6M)),NA())</f>
        <v>1.5369634856281981E-2</v>
      </c>
      <c r="M987" s="146">
        <f>IFERROR(_xll.qlIndexFixing(Index1Y,$H987,TRUE,_xll.ohTrigger(RecalcTrigger,Trigger1Y)),NA())</f>
        <v>1.5779706183865705E-2</v>
      </c>
      <c r="N987" s="145">
        <f>IFERROR(_xll.qlIndexFixing(ONIndex1M,I987,TRUE,_xll.ohTrigger(RecalcTrigger,Trigger1M)),NA())</f>
        <v>1.457881043223197E-2</v>
      </c>
      <c r="O987" s="44">
        <f>IFERROR(_xll.qlIndexFixing(ONIndex3M,I987,TRUE,_xll.ohTrigger(RecalcTrigger,Trigger3M)),NA())</f>
        <v>1.5053363525522334E-2</v>
      </c>
      <c r="P987" s="44">
        <f>IFERROR(_xll.qlIndexFixing(ONIndex6M,I987,TRUE,_xll.ohTrigger(RecalcTrigger,Trigger6M)),NA())</f>
        <v>1.5302141902773236E-2</v>
      </c>
      <c r="Q987" s="146">
        <f>IFERROR(_xll.qlIndexFixing(ONIndex1Y,I987,TRUE,_xll.ohTrigger(RecalcTrigger,Trigger1Y)),NA())</f>
        <v>1.5681390755378777E-2</v>
      </c>
    </row>
    <row r="988" spans="2:17" x14ac:dyDescent="0.2">
      <c r="B988" s="39" t="s">
        <v>42</v>
      </c>
      <c r="D988" s="42">
        <f>_xll.qlCalendarAdvance(Calendar,$D987,B988,"f",FALSE)</f>
        <v>46581</v>
      </c>
      <c r="E988" s="140">
        <f>_xll.qlInterestRateIndexValueDate(IndexON,D988)</f>
        <v>46581</v>
      </c>
      <c r="F988" s="156">
        <f>IFERROR(_xll.qlIndexFixing(IndexON,D988,TRUE,_xll.ohTrigger(RecalcTrigger,TriggerON)),NA())</f>
        <v>1.3859563776991157E-2</v>
      </c>
      <c r="H988" s="42">
        <f>_xll.qlCalendarAdvance(Calendar,$H987,B988,"f",FALSE)</f>
        <v>46581</v>
      </c>
      <c r="I988" s="140">
        <f>_xll.qlInterestRateIndexValueDate(Index1M,$H988)</f>
        <v>46581</v>
      </c>
      <c r="J988" s="145">
        <f>IFERROR(_xll.qlIndexFixing(Index1M,$H988,TRUE,_xll.ohTrigger(RecalcTrigger,Trigger1M)),NA())</f>
        <v>1.4604635925028368E-2</v>
      </c>
      <c r="K988" s="44">
        <f>IFERROR(_xll.qlIndexFixing(Index3M,H988,TRUE,_xll.ohTrigger(RecalcTrigger,Trigger3M)),NA())</f>
        <v>1.5119273978993207E-2</v>
      </c>
      <c r="L988" s="44">
        <f>IFERROR(_xll.qlIndexFixing(Index6M,$H988,TRUE,_xll.ohTrigger(RecalcTrigger,Trigger6M)),NA())</f>
        <v>1.5369923739942301E-2</v>
      </c>
      <c r="M988" s="146">
        <f>IFERROR(_xll.qlIndexFixing(Index1Y,$H988,TRUE,_xll.ohTrigger(RecalcTrigger,Trigger1Y)),NA())</f>
        <v>1.5778634598279686E-2</v>
      </c>
      <c r="N988" s="145">
        <f>IFERROR(_xll.qlIndexFixing(ONIndex1M,I988,TRUE,_xll.ohTrigger(RecalcTrigger,Trigger1M)),NA())</f>
        <v>1.4584478988952654E-2</v>
      </c>
      <c r="O988" s="44">
        <f>IFERROR(_xll.qlIndexFixing(ONIndex3M,I988,TRUE,_xll.ohTrigger(RecalcTrigger,Trigger3M)),NA())</f>
        <v>1.5059097062800619E-2</v>
      </c>
      <c r="P988" s="44">
        <f>IFERROR(_xll.qlIndexFixing(ONIndex6M,I988,TRUE,_xll.ohTrigger(RecalcTrigger,Trigger6M)),NA())</f>
        <v>1.5303428049220358E-2</v>
      </c>
      <c r="Q988" s="146">
        <f>IFERROR(_xll.qlIndexFixing(ONIndex1Y,I988,TRUE,_xll.ohTrigger(RecalcTrigger,Trigger1Y)),NA())</f>
        <v>1.5680620875199169E-2</v>
      </c>
    </row>
    <row r="989" spans="2:17" x14ac:dyDescent="0.2">
      <c r="B989" s="39" t="s">
        <v>42</v>
      </c>
      <c r="D989" s="42">
        <f>_xll.qlCalendarAdvance(Calendar,$D988,B989,"f",FALSE)</f>
        <v>46588</v>
      </c>
      <c r="E989" s="140">
        <f>_xll.qlInterestRateIndexValueDate(IndexON,D989)</f>
        <v>46588</v>
      </c>
      <c r="F989" s="156">
        <f>IFERROR(_xll.qlIndexFixing(IndexON,D989,TRUE,_xll.ohTrigger(RecalcTrigger,TriggerON)),NA())</f>
        <v>1.3867610321632862E-2</v>
      </c>
      <c r="H989" s="42">
        <f>_xll.qlCalendarAdvance(Calendar,$H988,B989,"f",FALSE)</f>
        <v>46588</v>
      </c>
      <c r="I989" s="140">
        <f>_xll.qlInterestRateIndexValueDate(Index1M,$H989)</f>
        <v>46588</v>
      </c>
      <c r="J989" s="145">
        <f>IFERROR(_xll.qlIndexFixing(Index1M,$H989,TRUE,_xll.ohTrigger(RecalcTrigger,Trigger1M)),NA())</f>
        <v>1.4609748391997995E-2</v>
      </c>
      <c r="K989" s="44">
        <f>IFERROR(_xll.qlIndexFixing(Index3M,H989,TRUE,_xll.ohTrigger(RecalcTrigger,Trigger3M)),NA())</f>
        <v>1.5123714056248514E-2</v>
      </c>
      <c r="L989" s="44">
        <f>IFERROR(_xll.qlIndexFixing(Index6M,$H989,TRUE,_xll.ohTrigger(RecalcTrigger,Trigger6M)),NA())</f>
        <v>1.5370135572094766E-2</v>
      </c>
      <c r="M989" s="146">
        <f>IFERROR(_xll.qlIndexFixing(Index1Y,$H989,TRUE,_xll.ohTrigger(RecalcTrigger,Trigger1Y)),NA())</f>
        <v>1.5777551151269317E-2</v>
      </c>
      <c r="N989" s="145">
        <f>IFERROR(_xll.qlIndexFixing(ONIndex1M,I989,TRUE,_xll.ohTrigger(RecalcTrigger,Trigger1M)),NA())</f>
        <v>1.4589968657404695E-2</v>
      </c>
      <c r="O989" s="44">
        <f>IFERROR(_xll.qlIndexFixing(ONIndex3M,I989,TRUE,_xll.ohTrigger(RecalcTrigger,Trigger3M)),NA())</f>
        <v>1.5064655915437708E-2</v>
      </c>
      <c r="P989" s="44">
        <f>IFERROR(_xll.qlIndexFixing(ONIndex6M,I989,TRUE,_xll.ohTrigger(RecalcTrigger,Trigger6M)),NA())</f>
        <v>1.530463773344537E-2</v>
      </c>
      <c r="Q989" s="146">
        <f>IFERROR(_xll.qlIndexFixing(ONIndex1Y,I989,TRUE,_xll.ohTrigger(RecalcTrigger,Trigger1Y)),NA())</f>
        <v>1.5679840067468476E-2</v>
      </c>
    </row>
    <row r="990" spans="2:17" x14ac:dyDescent="0.2">
      <c r="B990" s="39" t="s">
        <v>42</v>
      </c>
      <c r="D990" s="42">
        <f>_xll.qlCalendarAdvance(Calendar,$D989,B990,"f",FALSE)</f>
        <v>46595</v>
      </c>
      <c r="E990" s="140">
        <f>_xll.qlInterestRateIndexValueDate(IndexON,D990)</f>
        <v>46595</v>
      </c>
      <c r="F990" s="156">
        <f>IFERROR(_xll.qlIndexFixing(IndexON,D990,TRUE,_xll.ohTrigger(RecalcTrigger,TriggerON)),NA())</f>
        <v>1.3875436928226792E-2</v>
      </c>
      <c r="H990" s="42">
        <f>_xll.qlCalendarAdvance(Calendar,$H989,B990,"f",FALSE)</f>
        <v>46595</v>
      </c>
      <c r="I990" s="140">
        <f>_xll.qlInterestRateIndexValueDate(Index1M,$H990)</f>
        <v>46595</v>
      </c>
      <c r="J990" s="145">
        <f>IFERROR(_xll.qlIndexFixing(Index1M,$H990,TRUE,_xll.ohTrigger(RecalcTrigger,Trigger1M)),NA())</f>
        <v>1.4614681757955106E-2</v>
      </c>
      <c r="K990" s="44">
        <f>IFERROR(_xll.qlIndexFixing(Index3M,H990,TRUE,_xll.ohTrigger(RecalcTrigger,Trigger3M)),NA())</f>
        <v>1.5127978794725761E-2</v>
      </c>
      <c r="L990" s="44">
        <f>IFERROR(_xll.qlIndexFixing(Index6M,$H990,TRUE,_xll.ohTrigger(RecalcTrigger,Trigger6M)),NA())</f>
        <v>1.5370270352715151E-2</v>
      </c>
      <c r="M990" s="146">
        <f>IFERROR(_xll.qlIndexFixing(Index1Y,$H990,TRUE,_xll.ohTrigger(RecalcTrigger,Trigger1Y)),NA())</f>
        <v>1.5776455175590093E-2</v>
      </c>
      <c r="N990" s="145">
        <f>IFERROR(_xll.qlIndexFixing(ONIndex1M,I990,TRUE,_xll.ohTrigger(RecalcTrigger,Trigger1M)),NA())</f>
        <v>1.4595279437588093E-2</v>
      </c>
      <c r="O990" s="44">
        <f>IFERROR(_xll.qlIndexFixing(ONIndex3M,I990,TRUE,_xll.ohTrigger(RecalcTrigger,Trigger3M)),NA())</f>
        <v>1.5070040083271508E-2</v>
      </c>
      <c r="P990" s="44">
        <f>IFERROR(_xll.qlIndexFixing(ONIndex6M,I990,TRUE,_xll.ohTrigger(RecalcTrigger,Trigger6M)),NA())</f>
        <v>1.530577095528618E-2</v>
      </c>
      <c r="Q990" s="146">
        <f>IFERROR(_xll.qlIndexFixing(ONIndex1Y,I990,TRUE,_xll.ohTrigger(RecalcTrigger,Trigger1Y)),NA())</f>
        <v>1.5679048332186696E-2</v>
      </c>
    </row>
    <row r="991" spans="2:17" x14ac:dyDescent="0.2">
      <c r="B991" s="39" t="s">
        <v>42</v>
      </c>
      <c r="D991" s="42">
        <f>_xll.qlCalendarAdvance(Calendar,$D990,B991,"f",FALSE)</f>
        <v>46602</v>
      </c>
      <c r="E991" s="140">
        <f>_xll.qlInterestRateIndexValueDate(IndexON,D991)</f>
        <v>46602</v>
      </c>
      <c r="F991" s="156">
        <f>IFERROR(_xll.qlIndexFixing(IndexON,D991,TRUE,_xll.ohTrigger(RecalcTrigger,TriggerON)),NA())</f>
        <v>1.3883043596772948E-2</v>
      </c>
      <c r="H991" s="42">
        <f>_xll.qlCalendarAdvance(Calendar,$H990,B991,"f",FALSE)</f>
        <v>46602</v>
      </c>
      <c r="I991" s="140">
        <f>_xll.qlInterestRateIndexValueDate(Index1M,$H991)</f>
        <v>46602</v>
      </c>
      <c r="J991" s="145">
        <f>IFERROR(_xll.qlIndexFixing(Index1M,$H991,TRUE,_xll.ohTrigger(RecalcTrigger,Trigger1M)),NA())</f>
        <v>1.4619436022677479E-2</v>
      </c>
      <c r="K991" s="44">
        <f>IFERROR(_xll.qlIndexFixing(Index3M,H991,TRUE,_xll.ohTrigger(RecalcTrigger,Trigger3M)),NA())</f>
        <v>1.5132068193861144E-2</v>
      </c>
      <c r="L991" s="44">
        <f>IFERROR(_xll.qlIndexFixing(Index6M,$H991,TRUE,_xll.ohTrigger(RecalcTrigger,Trigger6M)),NA())</f>
        <v>1.5370328081785834E-2</v>
      </c>
      <c r="M991" s="146">
        <f>IFERROR(_xll.qlIndexFixing(Index1Y,$H991,TRUE,_xll.ohTrigger(RecalcTrigger,Trigger1Y)),NA())</f>
        <v>1.5775346004001486E-2</v>
      </c>
      <c r="N991" s="145">
        <f>IFERROR(_xll.qlIndexFixing(ONIndex1M,I991,TRUE,_xll.ohTrigger(RecalcTrigger,Trigger1M)),NA())</f>
        <v>1.4600411329502849E-2</v>
      </c>
      <c r="O991" s="44">
        <f>IFERROR(_xll.qlIndexFixing(ONIndex3M,I991,TRUE,_xll.ohTrigger(RecalcTrigger,Trigger3M)),NA())</f>
        <v>1.5075249566220972E-2</v>
      </c>
      <c r="P991" s="44">
        <f>IFERROR(_xll.qlIndexFixing(ONIndex6M,I991,TRUE,_xll.ohTrigger(RecalcTrigger,Trigger6M)),NA())</f>
        <v>1.5306827714742788E-2</v>
      </c>
      <c r="Q991" s="146">
        <f>IFERROR(_xll.qlIndexFixing(ONIndex1Y,I991,TRUE,_xll.ohTrigger(RecalcTrigger,Trigger1Y)),NA())</f>
        <v>1.567824566935383E-2</v>
      </c>
    </row>
    <row r="992" spans="2:17" x14ac:dyDescent="0.2">
      <c r="B992" s="39" t="s">
        <v>42</v>
      </c>
      <c r="D992" s="42">
        <f>_xll.qlCalendarAdvance(Calendar,$D991,B992,"f",FALSE)</f>
        <v>46609</v>
      </c>
      <c r="E992" s="140">
        <f>_xll.qlInterestRateIndexValueDate(IndexON,D992)</f>
        <v>46609</v>
      </c>
      <c r="F992" s="156">
        <f>IFERROR(_xll.qlIndexFixing(IndexON,D992,TRUE,_xll.ohTrigger(RecalcTrigger,TriggerON)),NA())</f>
        <v>1.3890430327352377E-2</v>
      </c>
      <c r="H992" s="42">
        <f>_xll.qlCalendarAdvance(Calendar,$H991,B992,"f",FALSE)</f>
        <v>46609</v>
      </c>
      <c r="I992" s="140">
        <f>_xll.qlInterestRateIndexValueDate(Index1M,$H992)</f>
        <v>46609</v>
      </c>
      <c r="J992" s="145">
        <f>IFERROR(_xll.qlIndexFixing(Index1M,$H992,TRUE,_xll.ohTrigger(RecalcTrigger,Trigger1M)),NA())</f>
        <v>1.4624011185942889E-2</v>
      </c>
      <c r="K992" s="44">
        <f>IFERROR(_xll.qlIndexFixing(Index3M,H992,TRUE,_xll.ohTrigger(RecalcTrigger,Trigger3M)),NA())</f>
        <v>1.5135982253115531E-2</v>
      </c>
      <c r="L992" s="44">
        <f>IFERROR(_xll.qlIndexFixing(Index6M,$H992,TRUE,_xll.ohTrigger(RecalcTrigger,Trigger6M)),NA())</f>
        <v>1.5370308759302856E-2</v>
      </c>
      <c r="M992" s="146">
        <f>IFERROR(_xll.qlIndexFixing(Index1Y,$H992,TRUE,_xll.ohTrigger(RecalcTrigger,Trigger1Y)),NA())</f>
        <v>1.577422296926519E-2</v>
      </c>
      <c r="N992" s="145">
        <f>IFERROR(_xll.qlIndexFixing(ONIndex1M,I992,TRUE,_xll.ohTrigger(RecalcTrigger,Trigger1M)),NA())</f>
        <v>1.4605364333230009E-2</v>
      </c>
      <c r="O992" s="44">
        <f>IFERROR(_xll.qlIndexFixing(ONIndex3M,I992,TRUE,_xll.ohTrigger(RecalcTrigger,Trigger3M)),NA())</f>
        <v>1.5080284364448193E-2</v>
      </c>
      <c r="P992" s="44">
        <f>IFERROR(_xll.qlIndexFixing(ONIndex6M,I992,TRUE,_xll.ohTrigger(RecalcTrigger,Trigger6M)),NA())</f>
        <v>1.5307808011977286E-2</v>
      </c>
      <c r="Q992" s="146">
        <f>IFERROR(_xll.qlIndexFixing(ONIndex1Y,I992,TRUE,_xll.ohTrigger(RecalcTrigger,Trigger1Y)),NA())</f>
        <v>1.5677432079050924E-2</v>
      </c>
    </row>
    <row r="993" spans="2:17" x14ac:dyDescent="0.2">
      <c r="B993" s="39" t="s">
        <v>42</v>
      </c>
      <c r="D993" s="42">
        <f>_xll.qlCalendarAdvance(Calendar,$D992,B993,"f",FALSE)</f>
        <v>46616</v>
      </c>
      <c r="E993" s="140">
        <f>_xll.qlInterestRateIndexValueDate(IndexON,D993)</f>
        <v>46616</v>
      </c>
      <c r="F993" s="156">
        <f>IFERROR(_xll.qlIndexFixing(IndexON,D993,TRUE,_xll.ohTrigger(RecalcTrigger,TriggerON)),NA())</f>
        <v>1.3897597119802985E-2</v>
      </c>
      <c r="H993" s="42">
        <f>_xll.qlCalendarAdvance(Calendar,$H992,B993,"f",FALSE)</f>
        <v>46616</v>
      </c>
      <c r="I993" s="140">
        <f>_xll.qlInterestRateIndexValueDate(Index1M,$H993)</f>
        <v>46616</v>
      </c>
      <c r="J993" s="145">
        <f>IFERROR(_xll.qlIndexFixing(Index1M,$H993,TRUE,_xll.ohTrigger(RecalcTrigger,Trigger1M)),NA())</f>
        <v>1.4628407247550027E-2</v>
      </c>
      <c r="K993" s="44">
        <f>IFERROR(_xll.qlIndexFixing(Index3M,H993,TRUE,_xll.ohTrigger(RecalcTrigger,Trigger3M)),NA())</f>
        <v>1.5139720971970931E-2</v>
      </c>
      <c r="L993" s="44">
        <f>IFERROR(_xll.qlIndexFixing(Index6M,$H993,TRUE,_xll.ohTrigger(RecalcTrigger,Trigger6M)),NA())</f>
        <v>1.5370212385266212E-2</v>
      </c>
      <c r="M993" s="146">
        <f>IFERROR(_xll.qlIndexFixing(Index1Y,$H993,TRUE,_xll.ohTrigger(RecalcTrigger,Trigger1Y)),NA())</f>
        <v>1.577308540414777E-2</v>
      </c>
      <c r="N993" s="145">
        <f>IFERROR(_xll.qlIndexFixing(ONIndex1M,I993,TRUE,_xll.ohTrigger(RecalcTrigger,Trigger1M)),NA())</f>
        <v>1.4610138448607479E-2</v>
      </c>
      <c r="O993" s="44">
        <f>IFERROR(_xll.qlIndexFixing(ONIndex3M,I993,TRUE,_xll.ohTrigger(RecalcTrigger,Trigger3M)),NA())</f>
        <v>1.5085144477791079E-2</v>
      </c>
      <c r="P993" s="44">
        <f>IFERROR(_xll.qlIndexFixing(ONIndex6M,I993,TRUE,_xll.ohTrigger(RecalcTrigger,Trigger6M)),NA())</f>
        <v>1.5308711846908629E-2</v>
      </c>
      <c r="Q993" s="146">
        <f>IFERROR(_xll.qlIndexFixing(ONIndex1Y,I993,TRUE,_xll.ohTrigger(RecalcTrigger,Trigger1Y)),NA())</f>
        <v>1.5676607561196931E-2</v>
      </c>
    </row>
    <row r="994" spans="2:17" x14ac:dyDescent="0.2">
      <c r="B994" s="39" t="s">
        <v>42</v>
      </c>
      <c r="D994" s="42">
        <f>_xll.qlCalendarAdvance(Calendar,$D993,B994,"f",FALSE)</f>
        <v>46623</v>
      </c>
      <c r="E994" s="140">
        <f>_xll.qlInterestRateIndexValueDate(IndexON,D994)</f>
        <v>46623</v>
      </c>
      <c r="F994" s="156">
        <f>IFERROR(_xll.qlIndexFixing(IndexON,D994,TRUE,_xll.ohTrigger(RecalcTrigger,TriggerON)),NA())</f>
        <v>1.3904543974205819E-2</v>
      </c>
      <c r="H994" s="42">
        <f>_xll.qlCalendarAdvance(Calendar,$H993,B994,"f",FALSE)</f>
        <v>46623</v>
      </c>
      <c r="I994" s="140">
        <f>_xll.qlInterestRateIndexValueDate(Index1M,$H994)</f>
        <v>46623</v>
      </c>
      <c r="J994" s="145">
        <f>IFERROR(_xll.qlIndexFixing(Index1M,$H994,TRUE,_xll.ohTrigger(RecalcTrigger,Trigger1M)),NA())</f>
        <v>1.4632624207289743E-2</v>
      </c>
      <c r="K994" s="44">
        <f>IFERROR(_xll.qlIndexFixing(Index3M,H994,TRUE,_xll.ohTrigger(RecalcTrigger,Trigger3M)),NA())</f>
        <v>1.5143284349934019E-2</v>
      </c>
      <c r="L994" s="44">
        <f>IFERROR(_xll.qlIndexFixing(Index6M,$H994,TRUE,_xll.ohTrigger(RecalcTrigger,Trigger6M)),NA())</f>
        <v>1.5370038959688678E-2</v>
      </c>
      <c r="M994" s="146">
        <f>IFERROR(_xll.qlIndexFixing(Index1Y,$H994,TRUE,_xll.ohTrigger(RecalcTrigger,Trigger1Y)),NA())</f>
        <v>1.5771932641418004E-2</v>
      </c>
      <c r="N994" s="145">
        <f>IFERROR(_xll.qlIndexFixing(ONIndex1M,I994,TRUE,_xll.ohTrigger(RecalcTrigger,Trigger1M)),NA())</f>
        <v>1.4614733675635261E-2</v>
      </c>
      <c r="O994" s="44">
        <f>IFERROR(_xll.qlIndexFixing(ONIndex3M,I994,TRUE,_xll.ohTrigger(RecalcTrigger,Trigger3M)),NA())</f>
        <v>1.5089829906411723E-2</v>
      </c>
      <c r="P994" s="44">
        <f>IFERROR(_xll.qlIndexFixing(ONIndex6M,I994,TRUE,_xll.ohTrigger(RecalcTrigger,Trigger6M)),NA())</f>
        <v>1.5309539219374724E-2</v>
      </c>
      <c r="Q994" s="146">
        <f>IFERROR(_xll.qlIndexFixing(ONIndex1Y,I994,TRUE,_xll.ohTrigger(RecalcTrigger,Trigger1Y)),NA())</f>
        <v>1.5675772115791853E-2</v>
      </c>
    </row>
    <row r="995" spans="2:17" x14ac:dyDescent="0.2">
      <c r="B995" s="39" t="s">
        <v>42</v>
      </c>
      <c r="D995" s="42">
        <f>_xll.qlCalendarAdvance(Calendar,$D994,B995,"f",FALSE)</f>
        <v>46630</v>
      </c>
      <c r="E995" s="140">
        <f>_xll.qlInterestRateIndexValueDate(IndexON,D995)</f>
        <v>46630</v>
      </c>
      <c r="F995" s="156">
        <f>IFERROR(_xll.qlIndexFixing(IndexON,D995,TRUE,_xll.ohTrigger(RecalcTrigger,TriggerON)),NA())</f>
        <v>1.3911270890479832E-2</v>
      </c>
      <c r="H995" s="42">
        <f>_xll.qlCalendarAdvance(Calendar,$H994,B995,"f",FALSE)</f>
        <v>46630</v>
      </c>
      <c r="I995" s="140">
        <f>_xll.qlInterestRateIndexValueDate(Index1M,$H995)</f>
        <v>46630</v>
      </c>
      <c r="J995" s="145">
        <f>IFERROR(_xll.qlIndexFixing(Index1M,$H995,TRUE,_xll.ohTrigger(RecalcTrigger,Trigger1M)),NA())</f>
        <v>1.4636095544490673E-2</v>
      </c>
      <c r="K995" s="44">
        <f>IFERROR(_xll.qlIndexFixing(Index3M,H995,TRUE,_xll.ohTrigger(RecalcTrigger,Trigger3M)),NA())</f>
        <v>1.5146149620472052E-2</v>
      </c>
      <c r="L995" s="44">
        <f>IFERROR(_xll.qlIndexFixing(Index6M,$H995,TRUE,_xll.ohTrigger(RecalcTrigger,Trigger6M)),NA())</f>
        <v>1.5369231412280056E-2</v>
      </c>
      <c r="M995" s="146">
        <f>IFERROR(_xll.qlIndexFixing(Index1Y,$H995,TRUE,_xll.ohTrigger(RecalcTrigger,Trigger1Y)),NA())</f>
        <v>1.5770764013849543E-2</v>
      </c>
      <c r="N995" s="145">
        <f>IFERROR(_xll.qlIndexFixing(ONIndex1M,I995,TRUE,_xll.ohTrigger(RecalcTrigger,Trigger1M)),NA())</f>
        <v>1.4619150014475446E-2</v>
      </c>
      <c r="O995" s="44">
        <f>IFERROR(_xll.qlIndexFixing(ONIndex3M,I995,TRUE,_xll.ohTrigger(RecalcTrigger,Trigger3M)),NA())</f>
        <v>1.509434065014803E-2</v>
      </c>
      <c r="P995" s="44">
        <f>IFERROR(_xll.qlIndexFixing(ONIndex6M,I995,TRUE,_xll.ohTrigger(RecalcTrigger,Trigger6M)),NA())</f>
        <v>1.5310290129537663E-2</v>
      </c>
      <c r="Q995" s="146">
        <f>IFERROR(_xll.qlIndexFixing(ONIndex1Y,I995,TRUE,_xll.ohTrigger(RecalcTrigger,Trigger1Y)),NA())</f>
        <v>1.5674925742835688E-2</v>
      </c>
    </row>
    <row r="996" spans="2:17" x14ac:dyDescent="0.2">
      <c r="B996" s="39" t="s">
        <v>42</v>
      </c>
      <c r="D996" s="42">
        <f>_xll.qlCalendarAdvance(Calendar,$D995,B996,"f",FALSE)</f>
        <v>46637</v>
      </c>
      <c r="E996" s="140">
        <f>_xll.qlInterestRateIndexValueDate(IndexON,D996)</f>
        <v>46637</v>
      </c>
      <c r="F996" s="156">
        <f>IFERROR(_xll.qlIndexFixing(IndexON,D996,TRUE,_xll.ohTrigger(RecalcTrigger,TriggerON)),NA())</f>
        <v>1.3917777868706072E-2</v>
      </c>
      <c r="H996" s="42">
        <f>_xll.qlCalendarAdvance(Calendar,$H995,B996,"f",FALSE)</f>
        <v>46637</v>
      </c>
      <c r="I996" s="140">
        <f>_xll.qlInterestRateIndexValueDate(Index1M,$H996)</f>
        <v>46637</v>
      </c>
      <c r="J996" s="145">
        <f>IFERROR(_xll.qlIndexFixing(Index1M,$H996,TRUE,_xll.ohTrigger(RecalcTrigger,Trigger1M)),NA())</f>
        <v>1.4639966937799492E-2</v>
      </c>
      <c r="K996" s="44">
        <f>IFERROR(_xll.qlIndexFixing(Index3M,H996,TRUE,_xll.ohTrigger(RecalcTrigger,Trigger3M)),NA())</f>
        <v>1.5149374706119408E-2</v>
      </c>
      <c r="L996" s="44">
        <f>IFERROR(_xll.qlIndexFixing(Index6M,$H996,TRUE,_xll.ohTrigger(RecalcTrigger,Trigger6M)),NA())</f>
        <v>1.536891491758724E-2</v>
      </c>
      <c r="M996" s="146">
        <f>IFERROR(_xll.qlIndexFixing(Index1Y,$H996,TRUE,_xll.ohTrigger(RecalcTrigger,Trigger1Y)),NA())</f>
        <v>1.5769578854219136E-2</v>
      </c>
      <c r="N996" s="145">
        <f>IFERROR(_xll.qlIndexFixing(ONIndex1M,I996,TRUE,_xll.ohTrigger(RecalcTrigger,Trigger1M)),NA())</f>
        <v>1.4623387464965942E-2</v>
      </c>
      <c r="O996" s="44">
        <f>IFERROR(_xll.qlIndexFixing(ONIndex3M,I996,TRUE,_xll.ohTrigger(RecalcTrigger,Trigger3M)),NA())</f>
        <v>1.5098676709081049E-2</v>
      </c>
      <c r="P996" s="44">
        <f>IFERROR(_xll.qlIndexFixing(ONIndex6M,I996,TRUE,_xll.ohTrigger(RecalcTrigger,Trigger6M)),NA())</f>
        <v>1.5310964577397446E-2</v>
      </c>
      <c r="Q996" s="146">
        <f>IFERROR(_xll.qlIndexFixing(ONIndex1Y,I996,TRUE,_xll.ohTrigger(RecalcTrigger,Trigger1Y)),NA())</f>
        <v>1.5674068442328437E-2</v>
      </c>
    </row>
    <row r="997" spans="2:17" x14ac:dyDescent="0.2">
      <c r="B997" s="39" t="s">
        <v>42</v>
      </c>
      <c r="D997" s="42">
        <f>_xll.qlCalendarAdvance(Calendar,$D996,B997,"f",FALSE)</f>
        <v>46644</v>
      </c>
      <c r="E997" s="140">
        <f>_xll.qlInterestRateIndexValueDate(IndexON,D997)</f>
        <v>46644</v>
      </c>
      <c r="F997" s="156">
        <f>IFERROR(_xll.qlIndexFixing(IndexON,D997,TRUE,_xll.ohTrigger(RecalcTrigger,TriggerON)),NA())</f>
        <v>1.3924064908803491E-2</v>
      </c>
      <c r="H997" s="42">
        <f>_xll.qlCalendarAdvance(Calendar,$H996,B997,"f",FALSE)</f>
        <v>46644</v>
      </c>
      <c r="I997" s="140">
        <f>_xll.qlInterestRateIndexValueDate(Index1M,$H997)</f>
        <v>46644</v>
      </c>
      <c r="J997" s="145">
        <f>IFERROR(_xll.qlIndexFixing(Index1M,$H997,TRUE,_xll.ohTrigger(RecalcTrigger,Trigger1M)),NA())</f>
        <v>1.4643659235842063E-2</v>
      </c>
      <c r="K997" s="44">
        <f>IFERROR(_xll.qlIndexFixing(Index3M,H997,TRUE,_xll.ohTrigger(RecalcTrigger,Trigger3M)),NA())</f>
        <v>1.5152424456796851E-2</v>
      </c>
      <c r="L997" s="44">
        <f>IFERROR(_xll.qlIndexFixing(Index6M,$H997,TRUE,_xll.ohTrigger(RecalcTrigger,Trigger6M)),NA())</f>
        <v>1.5368521377894337E-2</v>
      </c>
      <c r="M997" s="146">
        <f>IFERROR(_xll.qlIndexFixing(Index1Y,$H997,TRUE,_xll.ohTrigger(RecalcTrigger,Trigger1Y)),NA())</f>
        <v>1.5768376495307518E-2</v>
      </c>
      <c r="N997" s="145">
        <f>IFERROR(_xll.qlIndexFixing(ONIndex1M,I997,TRUE,_xll.ohTrigger(RecalcTrigger,Trigger1M)),NA())</f>
        <v>1.462744602710675E-2</v>
      </c>
      <c r="O997" s="44">
        <f>IFERROR(_xll.qlIndexFixing(ONIndex3M,I997,TRUE,_xll.ohTrigger(RecalcTrigger,Trigger3M)),NA())</f>
        <v>1.5102838083048686E-2</v>
      </c>
      <c r="P997" s="44">
        <f>IFERROR(_xll.qlIndexFixing(ONIndex6M,I997,TRUE,_xll.ohTrigger(RecalcTrigger,Trigger6M)),NA())</f>
        <v>1.5311562562954073E-2</v>
      </c>
      <c r="Q997" s="146">
        <f>IFERROR(_xll.qlIndexFixing(ONIndex1Y,I997,TRUE,_xll.ohTrigger(RecalcTrigger,Trigger1Y)),NA())</f>
        <v>1.56732002142701E-2</v>
      </c>
    </row>
    <row r="998" spans="2:17" x14ac:dyDescent="0.2">
      <c r="B998" s="39" t="s">
        <v>42</v>
      </c>
      <c r="D998" s="42">
        <f>_xll.qlCalendarAdvance(Calendar,$D997,B998,"f",FALSE)</f>
        <v>46651</v>
      </c>
      <c r="E998" s="140">
        <f>_xll.qlInterestRateIndexValueDate(IndexON,D998)</f>
        <v>46651</v>
      </c>
      <c r="F998" s="156">
        <f>IFERROR(_xll.qlIndexFixing(IndexON,D998,TRUE,_xll.ohTrigger(RecalcTrigger,TriggerON)),NA())</f>
        <v>1.3930132010772089E-2</v>
      </c>
      <c r="H998" s="42">
        <f>_xll.qlCalendarAdvance(Calendar,$H997,B998,"f",FALSE)</f>
        <v>46651</v>
      </c>
      <c r="I998" s="140">
        <f>_xll.qlInterestRateIndexValueDate(Index1M,$H998)</f>
        <v>46651</v>
      </c>
      <c r="J998" s="145">
        <f>IFERROR(_xll.qlIndexFixing(Index1M,$H998,TRUE,_xll.ohTrigger(RecalcTrigger,Trigger1M)),NA())</f>
        <v>1.4647172438461697E-2</v>
      </c>
      <c r="K998" s="44">
        <f>IFERROR(_xll.qlIndexFixing(Index3M,H998,TRUE,_xll.ohTrigger(RecalcTrigger,Trigger3M)),NA())</f>
        <v>1.5155298872107165E-2</v>
      </c>
      <c r="L998" s="44">
        <f>IFERROR(_xll.qlIndexFixing(Index6M,$H998,TRUE,_xll.ohTrigger(RecalcTrigger,Trigger6M)),NA())</f>
        <v>1.536805079324766E-2</v>
      </c>
      <c r="M998" s="146">
        <f>IFERROR(_xll.qlIndexFixing(Index1Y,$H998,TRUE,_xll.ohTrigger(RecalcTrigger,Trigger1Y)),NA())</f>
        <v>1.5767156269900075E-2</v>
      </c>
      <c r="N998" s="145">
        <f>IFERROR(_xll.qlIndexFixing(ONIndex1M,I998,TRUE,_xll.ohTrigger(RecalcTrigger,Trigger1M)),NA())</f>
        <v>1.4631325700978914E-2</v>
      </c>
      <c r="O998" s="44">
        <f>IFERROR(_xll.qlIndexFixing(ONIndex3M,I998,TRUE,_xll.ohTrigger(RecalcTrigger,Trigger3M)),NA())</f>
        <v>1.5106824772294081E-2</v>
      </c>
      <c r="P998" s="44">
        <f>IFERROR(_xll.qlIndexFixing(ONIndex6M,I998,TRUE,_xll.ohTrigger(RecalcTrigger,Trigger6M)),NA())</f>
        <v>1.5312084086207545E-2</v>
      </c>
      <c r="Q998" s="146">
        <f>IFERROR(_xll.qlIndexFixing(ONIndex1Y,I998,TRUE,_xll.ohTrigger(RecalcTrigger,Trigger1Y)),NA())</f>
        <v>1.5672321058660676E-2</v>
      </c>
    </row>
    <row r="999" spans="2:17" x14ac:dyDescent="0.2">
      <c r="B999" s="39" t="s">
        <v>42</v>
      </c>
      <c r="D999" s="42">
        <f>_xll.qlCalendarAdvance(Calendar,$D998,B999,"f",FALSE)</f>
        <v>46658</v>
      </c>
      <c r="E999" s="140">
        <f>_xll.qlInterestRateIndexValueDate(IndexON,D999)</f>
        <v>46658</v>
      </c>
      <c r="F999" s="156">
        <f>IFERROR(_xll.qlIndexFixing(IndexON,D999,TRUE,_xll.ohTrigger(RecalcTrigger,TriggerON)),NA())</f>
        <v>1.3935979174530821E-2</v>
      </c>
      <c r="H999" s="42">
        <f>_xll.qlCalendarAdvance(Calendar,$H998,B999,"f",FALSE)</f>
        <v>46658</v>
      </c>
      <c r="I999" s="140">
        <f>_xll.qlInterestRateIndexValueDate(Index1M,$H999)</f>
        <v>46658</v>
      </c>
      <c r="J999" s="145">
        <f>IFERROR(_xll.qlIndexFixing(Index1M,$H999,TRUE,_xll.ohTrigger(RecalcTrigger,Trigger1M)),NA())</f>
        <v>1.4650506545499006E-2</v>
      </c>
      <c r="K999" s="44">
        <f>IFERROR(_xll.qlIndexFixing(Index3M,H999,TRUE,_xll.ohTrigger(RecalcTrigger,Trigger3M)),NA())</f>
        <v>1.5158471110704331E-2</v>
      </c>
      <c r="L999" s="44">
        <f>IFERROR(_xll.qlIndexFixing(Index6M,$H999,TRUE,_xll.ohTrigger(RecalcTrigger,Trigger6M)),NA())</f>
        <v>1.5367503163699755E-2</v>
      </c>
      <c r="M999" s="146">
        <f>IFERROR(_xll.qlIndexFixing(Index1Y,$H999,TRUE,_xll.ohTrigger(RecalcTrigger,Trigger1Y)),NA())</f>
        <v>1.5765917510785297E-2</v>
      </c>
      <c r="N999" s="145">
        <f>IFERROR(_xll.qlIndexFixing(ONIndex1M,I999,TRUE,_xll.ohTrigger(RecalcTrigger,Trigger1M)),NA())</f>
        <v>1.463502648650139E-2</v>
      </c>
      <c r="O999" s="44">
        <f>IFERROR(_xll.qlIndexFixing(ONIndex3M,I999,TRUE,_xll.ohTrigger(RecalcTrigger,Trigger3M)),NA())</f>
        <v>1.5110636776736186E-2</v>
      </c>
      <c r="P999" s="44">
        <f>IFERROR(_xll.qlIndexFixing(ONIndex6M,I999,TRUE,_xll.ohTrigger(RecalcTrigger,Trigger6M)),NA())</f>
        <v>1.5312529146995768E-2</v>
      </c>
      <c r="Q999" s="146">
        <f>IFERROR(_xll.qlIndexFixing(ONIndex1Y,I999,TRUE,_xll.ohTrigger(RecalcTrigger,Trigger1Y)),NA())</f>
        <v>1.5671430975581213E-2</v>
      </c>
    </row>
    <row r="1000" spans="2:17" x14ac:dyDescent="0.2">
      <c r="B1000" s="39" t="s">
        <v>42</v>
      </c>
      <c r="D1000" s="42">
        <f>_xll.qlCalendarAdvance(Calendar,$D999,B1000,"f",FALSE)</f>
        <v>46665</v>
      </c>
      <c r="E1000" s="140">
        <f>_xll.qlInterestRateIndexValueDate(IndexON,D1000)</f>
        <v>46665</v>
      </c>
      <c r="F1000" s="156">
        <f>IFERROR(_xll.qlIndexFixing(IndexON,D1000,TRUE,_xll.ohTrigger(RecalcTrigger,TriggerON)),NA())</f>
        <v>1.3941606400241779E-2</v>
      </c>
      <c r="H1000" s="42">
        <f>_xll.qlCalendarAdvance(Calendar,$H999,B1000,"f",FALSE)</f>
        <v>46665</v>
      </c>
      <c r="I1000" s="140">
        <f>_xll.qlInterestRateIndexValueDate(Index1M,$H1000)</f>
        <v>46665</v>
      </c>
      <c r="J1000" s="145">
        <f>IFERROR(_xll.qlIndexFixing(Index1M,$H1000,TRUE,_xll.ohTrigger(RecalcTrigger,Trigger1M)),NA())</f>
        <v>1.4654164816438886E-2</v>
      </c>
      <c r="K1000" s="44">
        <f>IFERROR(_xll.qlIndexFixing(Index3M,H1000,TRUE,_xll.ohTrigger(RecalcTrigger,Trigger3M)),NA())</f>
        <v>1.5160982434241643E-2</v>
      </c>
      <c r="L1000" s="44">
        <f>IFERROR(_xll.qlIndexFixing(Index6M,$H1000,TRUE,_xll.ohTrigger(RecalcTrigger,Trigger6M)),NA())</f>
        <v>1.5367129668016139E-2</v>
      </c>
      <c r="M1000" s="146">
        <f>IFERROR(_xll.qlIndexFixing(Index1Y,$H1000,TRUE,_xll.ohTrigger(RecalcTrigger,Trigger1Y)),NA())</f>
        <v>1.5764659550756982E-2</v>
      </c>
      <c r="N1000" s="145">
        <f>IFERROR(_xll.qlIndexFixing(ONIndex1M,I1000,TRUE,_xll.ohTrigger(RecalcTrigger,Trigger1M)),NA())</f>
        <v>1.4638548383674177E-2</v>
      </c>
      <c r="O1000" s="44">
        <f>IFERROR(_xll.qlIndexFixing(ONIndex3M,I1000,TRUE,_xll.ohTrigger(RecalcTrigger,Trigger3M)),NA())</f>
        <v>1.511427409621291E-2</v>
      </c>
      <c r="P1000" s="44">
        <f>IFERROR(_xll.qlIndexFixing(ONIndex6M,I1000,TRUE,_xll.ohTrigger(RecalcTrigger,Trigger6M)),NA())</f>
        <v>1.5312897745561882E-2</v>
      </c>
      <c r="Q1000" s="146">
        <f>IFERROR(_xll.qlIndexFixing(ONIndex1Y,I1000,TRUE,_xll.ohTrigger(RecalcTrigger,Trigger1Y)),NA())</f>
        <v>1.5670529964869617E-2</v>
      </c>
    </row>
    <row r="1001" spans="2:17" x14ac:dyDescent="0.2">
      <c r="B1001" s="39" t="s">
        <v>42</v>
      </c>
      <c r="D1001" s="42">
        <f>_xll.qlCalendarAdvance(Calendar,$D1000,B1001,"f",FALSE)</f>
        <v>46672</v>
      </c>
      <c r="E1001" s="140">
        <f>_xll.qlInterestRateIndexValueDate(IndexON,D1001)</f>
        <v>46672</v>
      </c>
      <c r="F1001" s="156">
        <f>IFERROR(_xll.qlIndexFixing(IndexON,D1001,TRUE,_xll.ohTrigger(RecalcTrigger,TriggerON)),NA())</f>
        <v>1.3947013687823917E-2</v>
      </c>
      <c r="H1001" s="42">
        <f>_xll.qlCalendarAdvance(Calendar,$H1000,B1001,"f",FALSE)</f>
        <v>46672</v>
      </c>
      <c r="I1001" s="140">
        <f>_xll.qlInterestRateIndexValueDate(Index1M,$H1001)</f>
        <v>46672</v>
      </c>
      <c r="J1001" s="145">
        <f>IFERROR(_xll.qlIndexFixing(Index1M,$H1001,TRUE,_xll.ohTrigger(RecalcTrigger,Trigger1M)),NA())</f>
        <v>1.4657128058220335E-2</v>
      </c>
      <c r="K1001" s="44">
        <f>IFERROR(_xll.qlIndexFixing(Index3M,H1001,TRUE,_xll.ohTrigger(RecalcTrigger,Trigger3M)),NA())</f>
        <v>1.5163318414077332E-2</v>
      </c>
      <c r="L1001" s="44">
        <f>IFERROR(_xll.qlIndexFixing(Index6M,$H1001,TRUE,_xll.ohTrigger(RecalcTrigger,Trigger6M)),NA())</f>
        <v>1.5366422416016533E-2</v>
      </c>
      <c r="M1001" s="146">
        <f>IFERROR(_xll.qlIndexFixing(Index1Y,$H1001,TRUE,_xll.ohTrigger(RecalcTrigger,Trigger1Y)),NA())</f>
        <v>1.5763381722612473E-2</v>
      </c>
      <c r="N1001" s="145">
        <f>IFERROR(_xll.qlIndexFixing(ONIndex1M,I1001,TRUE,_xll.ohTrigger(RecalcTrigger,Trigger1M)),NA())</f>
        <v>1.4641891392578321E-2</v>
      </c>
      <c r="O1001" s="44">
        <f>IFERROR(_xll.qlIndexFixing(ONIndex3M,I1001,TRUE,_xll.ohTrigger(RecalcTrigger,Trigger3M)),NA())</f>
        <v>1.5117736730805298E-2</v>
      </c>
      <c r="P1001" s="44">
        <f>IFERROR(_xll.qlIndexFixing(ONIndex6M,I1001,TRUE,_xll.ohTrigger(RecalcTrigger,Trigger6M)),NA())</f>
        <v>1.5313189881743794E-2</v>
      </c>
      <c r="Q1001" s="146">
        <f>IFERROR(_xll.qlIndexFixing(ONIndex1Y,I1001,TRUE,_xll.ohTrigger(RecalcTrigger,Trigger1Y)),NA())</f>
        <v>1.5669618026769028E-2</v>
      </c>
    </row>
    <row r="1002" spans="2:17" x14ac:dyDescent="0.2">
      <c r="B1002" s="39" t="s">
        <v>42</v>
      </c>
      <c r="D1002" s="42">
        <f>_xll.qlCalendarAdvance(Calendar,$D1001,B1002,"f",FALSE)</f>
        <v>46679</v>
      </c>
      <c r="E1002" s="140">
        <f>_xll.qlInterestRateIndexValueDate(IndexON,D1002)</f>
        <v>46679</v>
      </c>
      <c r="F1002" s="156">
        <f>IFERROR(_xll.qlIndexFixing(IndexON,D1002,TRUE,_xll.ohTrigger(RecalcTrigger,TriggerON)),NA())</f>
        <v>1.3952201037115142E-2</v>
      </c>
      <c r="H1002" s="42">
        <f>_xll.qlCalendarAdvance(Calendar,$H1001,B1002,"f",FALSE)</f>
        <v>46679</v>
      </c>
      <c r="I1002" s="140">
        <f>_xll.qlInterestRateIndexValueDate(Index1M,$H1002)</f>
        <v>46679</v>
      </c>
      <c r="J1002" s="145">
        <f>IFERROR(_xll.qlIndexFixing(Index1M,$H1002,TRUE,_xll.ohTrigger(RecalcTrigger,Trigger1M)),NA())</f>
        <v>1.4659912196829777E-2</v>
      </c>
      <c r="K1002" s="44">
        <f>IFERROR(_xll.qlIndexFixing(Index3M,H1002,TRUE,_xll.ohTrigger(RecalcTrigger,Trigger3M)),NA())</f>
        <v>1.516547904990395E-2</v>
      </c>
      <c r="L1002" s="44">
        <f>IFERROR(_xll.qlIndexFixing(Index6M,$H1002,TRUE,_xll.ohTrigger(RecalcTrigger,Trigger6M)),NA())</f>
        <v>1.536563811610789E-2</v>
      </c>
      <c r="M1002" s="146">
        <f>IFERROR(_xll.qlIndexFixing(Index1Y,$H1002,TRUE,_xll.ohTrigger(RecalcTrigger,Trigger1Y)),NA())</f>
        <v>1.5762083359153987E-2</v>
      </c>
      <c r="N1002" s="145">
        <f>IFERROR(_xll.qlIndexFixing(ONIndex1M,I1002,TRUE,_xll.ohTrigger(RecalcTrigger,Trigger1M)),NA())</f>
        <v>1.4645055513132776E-2</v>
      </c>
      <c r="O1002" s="44">
        <f>IFERROR(_xll.qlIndexFixing(ONIndex3M,I1002,TRUE,_xll.ohTrigger(RecalcTrigger,Trigger3M)),NA())</f>
        <v>1.5121024680594397E-2</v>
      </c>
      <c r="P1002" s="44">
        <f>IFERROR(_xll.qlIndexFixing(ONIndex6M,I1002,TRUE,_xll.ohTrigger(RecalcTrigger,Trigger6M)),NA())</f>
        <v>1.531340555562255E-2</v>
      </c>
      <c r="Q1002" s="146">
        <f>IFERROR(_xll.qlIndexFixing(ONIndex1Y,I1002,TRUE,_xll.ohTrigger(RecalcTrigger,Trigger1Y)),NA())</f>
        <v>1.5668695160955259E-2</v>
      </c>
    </row>
    <row r="1003" spans="2:17" x14ac:dyDescent="0.2">
      <c r="B1003" s="39" t="s">
        <v>42</v>
      </c>
      <c r="D1003" s="42">
        <f>_xll.qlCalendarAdvance(Calendar,$D1002,B1003,"f",FALSE)</f>
        <v>46686</v>
      </c>
      <c r="E1003" s="140">
        <f>_xll.qlInterestRateIndexValueDate(IndexON,D1003)</f>
        <v>46686</v>
      </c>
      <c r="F1003" s="156">
        <f>IFERROR(_xll.qlIndexFixing(IndexON,D1003,TRUE,_xll.ohTrigger(RecalcTrigger,TriggerON)),NA())</f>
        <v>1.3957168448358592E-2</v>
      </c>
      <c r="H1003" s="42">
        <f>_xll.qlCalendarAdvance(Calendar,$H1002,B1003,"f",FALSE)</f>
        <v>46686</v>
      </c>
      <c r="I1003" s="140">
        <f>_xll.qlInterestRateIndexValueDate(Index1M,$H1003)</f>
        <v>46686</v>
      </c>
      <c r="J1003" s="145">
        <f>IFERROR(_xll.qlIndexFixing(Index1M,$H1003,TRUE,_xll.ohTrigger(RecalcTrigger,Trigger1M)),NA())</f>
        <v>1.4662517232139108E-2</v>
      </c>
      <c r="K1003" s="44">
        <f>IFERROR(_xll.qlIndexFixing(Index3M,H1003,TRUE,_xll.ohTrigger(RecalcTrigger,Trigger3M)),NA())</f>
        <v>1.5167464341436074E-2</v>
      </c>
      <c r="L1003" s="44">
        <f>IFERROR(_xll.qlIndexFixing(Index6M,$H1003,TRUE,_xll.ohTrigger(RecalcTrigger,Trigger6M)),NA())</f>
        <v>1.5364776768380557E-2</v>
      </c>
      <c r="M1003" s="146">
        <f>IFERROR(_xll.qlIndexFixing(Index1Y,$H1003,TRUE,_xll.ohTrigger(RecalcTrigger,Trigger1Y)),NA())</f>
        <v>1.5760763793188391E-2</v>
      </c>
      <c r="N1003" s="145">
        <f>IFERROR(_xll.qlIndexFixing(ONIndex1M,I1003,TRUE,_xll.ohTrigger(RecalcTrigger,Trigger1M)),NA())</f>
        <v>1.4648040745256496E-2</v>
      </c>
      <c r="O1003" s="44">
        <f>IFERROR(_xll.qlIndexFixing(ONIndex3M,I1003,TRUE,_xll.ohTrigger(RecalcTrigger,Trigger3M)),NA())</f>
        <v>1.5124137945499161E-2</v>
      </c>
      <c r="P1003" s="44">
        <f>IFERROR(_xll.qlIndexFixing(ONIndex6M,I1003,TRUE,_xll.ohTrigger(RecalcTrigger,Trigger6M)),NA())</f>
        <v>1.5313544767198151E-2</v>
      </c>
      <c r="Q1003" s="146">
        <f>IFERROR(_xll.qlIndexFixing(ONIndex1Y,I1003,TRUE,_xll.ohTrigger(RecalcTrigger,Trigger1Y)),NA())</f>
        <v>1.5667761367671451E-2</v>
      </c>
    </row>
    <row r="1004" spans="2:17" x14ac:dyDescent="0.2">
      <c r="B1004" s="39" t="s">
        <v>42</v>
      </c>
      <c r="D1004" s="42">
        <f>_xll.qlCalendarAdvance(Calendar,$D1003,B1004,"f",FALSE)</f>
        <v>46693</v>
      </c>
      <c r="E1004" s="140">
        <f>_xll.qlInterestRateIndexValueDate(IndexON,D1004)</f>
        <v>46693</v>
      </c>
      <c r="F1004" s="156">
        <f>IFERROR(_xll.qlIndexFixing(IndexON,D1004,TRUE,_xll.ohTrigger(RecalcTrigger,TriggerON)),NA())</f>
        <v>1.396191592131113E-2</v>
      </c>
      <c r="H1004" s="42">
        <f>_xll.qlCalendarAdvance(Calendar,$H1003,B1004,"f",FALSE)</f>
        <v>46693</v>
      </c>
      <c r="I1004" s="140">
        <f>_xll.qlInterestRateIndexValueDate(Index1M,$H1004)</f>
        <v>46693</v>
      </c>
      <c r="J1004" s="145">
        <f>IFERROR(_xll.qlIndexFixing(Index1M,$H1004,TRUE,_xll.ohTrigger(RecalcTrigger,Trigger1M)),NA())</f>
        <v>1.4664490642114874E-2</v>
      </c>
      <c r="K1004" s="44">
        <f>IFERROR(_xll.qlIndexFixing(Index3M,H1004,TRUE,_xll.ohTrigger(RecalcTrigger,Trigger3M)),NA())</f>
        <v>1.5169274288412065E-2</v>
      </c>
      <c r="L1004" s="44">
        <f>IFERROR(_xll.qlIndexFixing(Index6M,$H1004,TRUE,_xll.ohTrigger(RecalcTrigger,Trigger6M)),NA())</f>
        <v>1.5363609344952903E-2</v>
      </c>
      <c r="M1004" s="146">
        <f>IFERROR(_xll.qlIndexFixing(Index1Y,$H1004,TRUE,_xll.ohTrigger(RecalcTrigger,Trigger1Y)),NA())</f>
        <v>1.5759422357527419E-2</v>
      </c>
      <c r="N1004" s="145">
        <f>IFERROR(_xll.qlIndexFixing(ONIndex1M,I1004,TRUE,_xll.ohTrigger(RecalcTrigger,Trigger1M)),NA())</f>
        <v>1.4650847089111574E-2</v>
      </c>
      <c r="O1004" s="44">
        <f>IFERROR(_xll.qlIndexFixing(ONIndex3M,I1004,TRUE,_xll.ohTrigger(RecalcTrigger,Trigger3M)),NA())</f>
        <v>1.5127076525519589E-2</v>
      </c>
      <c r="P1004" s="44">
        <f>IFERROR(_xll.qlIndexFixing(ONIndex6M,I1004,TRUE,_xll.ohTrigger(RecalcTrigger,Trigger6M)),NA())</f>
        <v>1.5313607516470595E-2</v>
      </c>
      <c r="Q1004" s="146">
        <f>IFERROR(_xll.qlIndexFixing(ONIndex1Y,I1004,TRUE,_xll.ohTrigger(RecalcTrigger,Trigger1Y)),NA())</f>
        <v>1.5666816646917603E-2</v>
      </c>
    </row>
    <row r="1005" spans="2:17" x14ac:dyDescent="0.2">
      <c r="B1005" s="39" t="s">
        <v>42</v>
      </c>
      <c r="D1005" s="42">
        <f>_xll.qlCalendarAdvance(Calendar,$D1004,B1005,"f",FALSE)</f>
        <v>46700</v>
      </c>
      <c r="E1005" s="140">
        <f>_xll.qlInterestRateIndexValueDate(IndexON,D1005)</f>
        <v>46700</v>
      </c>
      <c r="F1005" s="156">
        <f>IFERROR(_xll.qlIndexFixing(IndexON,D1005,TRUE,_xll.ohTrigger(RecalcTrigger,TriggerON)),NA())</f>
        <v>1.3966443456134847E-2</v>
      </c>
      <c r="H1005" s="42">
        <f>_xll.qlCalendarAdvance(Calendar,$H1004,B1005,"f",FALSE)</f>
        <v>46700</v>
      </c>
      <c r="I1005" s="140">
        <f>_xll.qlInterestRateIndexValueDate(Index1M,$H1005)</f>
        <v>46700</v>
      </c>
      <c r="J1005" s="145">
        <f>IFERROR(_xll.qlIndexFixing(Index1M,$H1005,TRUE,_xll.ohTrigger(RecalcTrigger,Trigger1M)),NA())</f>
        <v>1.466675017286212E-2</v>
      </c>
      <c r="K1005" s="44">
        <f>IFERROR(_xll.qlIndexFixing(Index3M,H1005,TRUE,_xll.ohTrigger(RecalcTrigger,Trigger3M)),NA())</f>
        <v>1.5170908890591426E-2</v>
      </c>
      <c r="L1005" s="44">
        <f>IFERROR(_xll.qlIndexFixing(Index6M,$H1005,TRUE,_xll.ohTrigger(RecalcTrigger,Trigger6M)),NA())</f>
        <v>1.5362599447624791E-2</v>
      </c>
      <c r="M1005" s="146">
        <f>IFERROR(_xll.qlIndexFixing(Index1Y,$H1005,TRUE,_xll.ohTrigger(RecalcTrigger,Trigger1Y)),NA())</f>
        <v>1.5758058384987682E-2</v>
      </c>
      <c r="N1005" s="145">
        <f>IFERROR(_xll.qlIndexFixing(ONIndex1M,I1005,TRUE,_xll.ohTrigger(RecalcTrigger,Trigger1M)),NA())</f>
        <v>1.4653474544616962E-2</v>
      </c>
      <c r="O1005" s="44">
        <f>IFERROR(_xll.qlIndexFixing(ONIndex3M,I1005,TRUE,_xll.ohTrigger(RecalcTrigger,Trigger3M)),NA())</f>
        <v>1.5129840420655682E-2</v>
      </c>
      <c r="P1005" s="44">
        <f>IFERROR(_xll.qlIndexFixing(ONIndex6M,I1005,TRUE,_xll.ohTrigger(RecalcTrigger,Trigger6M)),NA())</f>
        <v>1.5313593803277792E-2</v>
      </c>
      <c r="Q1005" s="146">
        <f>IFERROR(_xll.qlIndexFixing(ONIndex1Y,I1005,TRUE,_xll.ohTrigger(RecalcTrigger,Trigger1Y)),NA())</f>
        <v>1.5665860998531622E-2</v>
      </c>
    </row>
    <row r="1006" spans="2:17" x14ac:dyDescent="0.2">
      <c r="B1006" s="39" t="s">
        <v>42</v>
      </c>
      <c r="D1006" s="42">
        <f>_xll.qlCalendarAdvance(Calendar,$D1005,B1006,"f",FALSE)</f>
        <v>46707</v>
      </c>
      <c r="E1006" s="140">
        <f>_xll.qlInterestRateIndexValueDate(IndexON,D1006)</f>
        <v>46707</v>
      </c>
      <c r="F1006" s="156">
        <f>IFERROR(_xll.qlIndexFixing(IndexON,D1006,TRUE,_xll.ohTrigger(RecalcTrigger,TriggerON)),NA())</f>
        <v>1.3970751052748698E-2</v>
      </c>
      <c r="H1006" s="42">
        <f>_xll.qlCalendarAdvance(Calendar,$H1005,B1006,"f",FALSE)</f>
        <v>46707</v>
      </c>
      <c r="I1006" s="140">
        <f>_xll.qlInterestRateIndexValueDate(Index1M,$H1006)</f>
        <v>46707</v>
      </c>
      <c r="J1006" s="145">
        <f>IFERROR(_xll.qlIndexFixing(Index1M,$H1006,TRUE,_xll.ohTrigger(RecalcTrigger,Trigger1M)),NA())</f>
        <v>1.4668830607165248E-2</v>
      </c>
      <c r="K1006" s="44">
        <f>IFERROR(_xll.qlIndexFixing(Index3M,H1006,TRUE,_xll.ohTrigger(RecalcTrigger,Trigger3M)),NA())</f>
        <v>1.5172368147760089E-2</v>
      </c>
      <c r="L1006" s="44">
        <f>IFERROR(_xll.qlIndexFixing(Index6M,$H1006,TRUE,_xll.ohTrigger(RecalcTrigger,Trigger6M)),NA())</f>
        <v>1.5361512506019772E-2</v>
      </c>
      <c r="M1006" s="146">
        <f>IFERROR(_xll.qlIndexFixing(Index1Y,$H1006,TRUE,_xll.ohTrigger(RecalcTrigger,Trigger1Y)),NA())</f>
        <v>1.5756671208390437E-2</v>
      </c>
      <c r="N1006" s="145">
        <f>IFERROR(_xll.qlIndexFixing(ONIndex1M,I1006,TRUE,_xll.ohTrigger(RecalcTrigger,Trigger1M)),NA())</f>
        <v>1.4655923111691616E-2</v>
      </c>
      <c r="O1006" s="44">
        <f>IFERROR(_xll.qlIndexFixing(ONIndex3M,I1006,TRUE,_xll.ohTrigger(RecalcTrigger,Trigger3M)),NA())</f>
        <v>1.513242963090744E-2</v>
      </c>
      <c r="P1006" s="44">
        <f>IFERROR(_xll.qlIndexFixing(ONIndex6M,I1006,TRUE,_xll.ohTrigger(RecalcTrigger,Trigger6M)),NA())</f>
        <v>1.5313503627862879E-2</v>
      </c>
      <c r="Q1006" s="146">
        <f>IFERROR(_xll.qlIndexFixing(ONIndex1Y,I1006,TRUE,_xll.ohTrigger(RecalcTrigger,Trigger1Y)),NA())</f>
        <v>1.5664894422594555E-2</v>
      </c>
    </row>
    <row r="1007" spans="2:17" x14ac:dyDescent="0.2">
      <c r="B1007" s="39" t="s">
        <v>42</v>
      </c>
      <c r="D1007" s="42">
        <f>_xll.qlCalendarAdvance(Calendar,$D1006,B1007,"f",FALSE)</f>
        <v>46714</v>
      </c>
      <c r="E1007" s="140">
        <f>_xll.qlInterestRateIndexValueDate(IndexON,D1007)</f>
        <v>46714</v>
      </c>
      <c r="F1007" s="156">
        <f>IFERROR(_xll.qlIndexFixing(IndexON,D1007,TRUE,_xll.ohTrigger(RecalcTrigger,TriggerON)),NA())</f>
        <v>1.3974838711152682E-2</v>
      </c>
      <c r="H1007" s="42">
        <f>_xll.qlCalendarAdvance(Calendar,$H1006,B1007,"f",FALSE)</f>
        <v>46714</v>
      </c>
      <c r="I1007" s="140">
        <f>_xll.qlInterestRateIndexValueDate(Index1M,$H1007)</f>
        <v>46714</v>
      </c>
      <c r="J1007" s="145">
        <f>IFERROR(_xll.qlIndexFixing(Index1M,$H1007,TRUE,_xll.ohTrigger(RecalcTrigger,Trigger1M)),NA())</f>
        <v>1.4670731944929702E-2</v>
      </c>
      <c r="K1007" s="44">
        <f>IFERROR(_xll.qlIndexFixing(Index3M,H1007,TRUE,_xll.ohTrigger(RecalcTrigger,Trigger3M)),NA())</f>
        <v>1.517365205972337E-2</v>
      </c>
      <c r="L1007" s="44">
        <f>IFERROR(_xll.qlIndexFixing(Index6M,$H1007,TRUE,_xll.ohTrigger(RecalcTrigger,Trigger6M)),NA())</f>
        <v>1.536034852026209E-2</v>
      </c>
      <c r="M1007" s="146">
        <f>IFERROR(_xll.qlIndexFixing(Index1Y,$H1007,TRUE,_xll.ohTrigger(RecalcTrigger,Trigger1Y)),NA())</f>
        <v>1.5755260160562702E-2</v>
      </c>
      <c r="N1007" s="145">
        <f>IFERROR(_xll.qlIndexFixing(ONIndex1M,I1007,TRUE,_xll.ohTrigger(RecalcTrigger,Trigger1M)),NA())</f>
        <v>1.4658192790497626E-2</v>
      </c>
      <c r="O1007" s="44">
        <f>IFERROR(_xll.qlIndexFixing(ONIndex3M,I1007,TRUE,_xll.ohTrigger(RecalcTrigger,Trigger3M)),NA())</f>
        <v>1.5134844156274863E-2</v>
      </c>
      <c r="P1007" s="44">
        <f>IFERROR(_xll.qlIndexFixing(ONIndex6M,I1007,TRUE,_xll.ohTrigger(RecalcTrigger,Trigger6M)),NA())</f>
        <v>1.5313336989982718E-2</v>
      </c>
      <c r="Q1007" s="146">
        <f>IFERROR(_xll.qlIndexFixing(ONIndex1Y,I1007,TRUE,_xll.ohTrigger(RecalcTrigger,Trigger1Y)),NA())</f>
        <v>1.5663916919106402E-2</v>
      </c>
    </row>
    <row r="1008" spans="2:17" x14ac:dyDescent="0.2">
      <c r="B1008" s="39" t="s">
        <v>42</v>
      </c>
      <c r="D1008" s="42">
        <f>_xll.qlCalendarAdvance(Calendar,$D1007,B1008,"f",FALSE)</f>
        <v>46721</v>
      </c>
      <c r="E1008" s="140">
        <f>_xll.qlInterestRateIndexValueDate(IndexON,D1008)</f>
        <v>46721</v>
      </c>
      <c r="F1008" s="156">
        <f>IFERROR(_xll.qlIndexFixing(IndexON,D1008,TRUE,_xll.ohTrigger(RecalcTrigger,TriggerON)),NA())</f>
        <v>1.3978706431346799E-2</v>
      </c>
      <c r="H1008" s="42">
        <f>_xll.qlCalendarAdvance(Calendar,$H1007,B1008,"f",FALSE)</f>
        <v>46721</v>
      </c>
      <c r="I1008" s="140">
        <f>_xll.qlInterestRateIndexValueDate(Index1M,$H1008)</f>
        <v>46721</v>
      </c>
      <c r="J1008" s="145">
        <f>IFERROR(_xll.qlIndexFixing(Index1M,$H1008,TRUE,_xll.ohTrigger(RecalcTrigger,Trigger1M)),NA())</f>
        <v>1.4672855855343532E-2</v>
      </c>
      <c r="K1008" s="44">
        <f>IFERROR(_xll.qlIndexFixing(Index3M,H1008,TRUE,_xll.ohTrigger(RecalcTrigger,Trigger3M)),NA())</f>
        <v>1.5174399508685031E-2</v>
      </c>
      <c r="L1008" s="44">
        <f>IFERROR(_xll.qlIndexFixing(Index6M,$H1008,TRUE,_xll.ohTrigger(RecalcTrigger,Trigger6M)),NA())</f>
        <v>1.5359314316238177E-2</v>
      </c>
      <c r="M1008" s="146">
        <f>IFERROR(_xll.qlIndexFixing(Index1Y,$H1008,TRUE,_xll.ohTrigger(RecalcTrigger,Trigger1Y)),NA())</f>
        <v>1.5753824574336585E-2</v>
      </c>
      <c r="N1008" s="145">
        <f>IFERROR(_xll.qlIndexFixing(ONIndex1M,I1008,TRUE,_xll.ohTrigger(RecalcTrigger,Trigger1M)),NA())</f>
        <v>1.4660283580872902E-2</v>
      </c>
      <c r="O1008" s="44">
        <f>IFERROR(_xll.qlIndexFixing(ONIndex3M,I1008,TRUE,_xll.ohTrigger(RecalcTrigger,Trigger3M)),NA())</f>
        <v>1.513708399675795E-2</v>
      </c>
      <c r="P1008" s="44">
        <f>IFERROR(_xll.qlIndexFixing(ONIndex6M,I1008,TRUE,_xll.ohTrigger(RecalcTrigger,Trigger6M)),NA())</f>
        <v>1.5313093889880447E-2</v>
      </c>
      <c r="Q1008" s="146">
        <f>IFERROR(_xll.qlIndexFixing(ONIndex1Y,I1008,TRUE,_xll.ohTrigger(RecalcTrigger,Trigger1Y)),NA())</f>
        <v>1.5662928488148209E-2</v>
      </c>
    </row>
    <row r="1009" spans="2:17" x14ac:dyDescent="0.2">
      <c r="B1009" s="39" t="s">
        <v>42</v>
      </c>
      <c r="D1009" s="42">
        <f>_xll.qlCalendarAdvance(Calendar,$D1008,B1009,"f",FALSE)</f>
        <v>46728</v>
      </c>
      <c r="E1009" s="140">
        <f>_xll.qlInterestRateIndexValueDate(IndexON,D1009)</f>
        <v>46728</v>
      </c>
      <c r="F1009" s="156">
        <f>IFERROR(_xll.qlIndexFixing(IndexON,D1009,TRUE,_xll.ohTrigger(RecalcTrigger,TriggerON)),NA())</f>
        <v>1.3982354213250003E-2</v>
      </c>
      <c r="H1009" s="42">
        <f>_xll.qlCalendarAdvance(Calendar,$H1008,B1009,"f",FALSE)</f>
        <v>46728</v>
      </c>
      <c r="I1009" s="140">
        <f>_xll.qlInterestRateIndexValueDate(Index1M,$H1009)</f>
        <v>46728</v>
      </c>
      <c r="J1009" s="145">
        <f>IFERROR(_xll.qlIndexFixing(Index1M,$H1009,TRUE,_xll.ohTrigger(RecalcTrigger,Trigger1M)),NA())</f>
        <v>1.4674386268656097E-2</v>
      </c>
      <c r="K1009" s="44">
        <f>IFERROR(_xll.qlIndexFixing(Index3M,H1009,TRUE,_xll.ohTrigger(RecalcTrigger,Trigger3M)),NA())</f>
        <v>1.517534521520034E-2</v>
      </c>
      <c r="L1009" s="44">
        <f>IFERROR(_xll.qlIndexFixing(Index6M,$H1009,TRUE,_xll.ohTrigger(RecalcTrigger,Trigger6M)),NA())</f>
        <v>1.5357990683988463E-2</v>
      </c>
      <c r="M1009" s="146">
        <f>IFERROR(_xll.qlIndexFixing(Index1Y,$H1009,TRUE,_xll.ohTrigger(RecalcTrigger,Trigger1Y)),NA())</f>
        <v>1.5752363782549957E-2</v>
      </c>
      <c r="N1009" s="145">
        <f>IFERROR(_xll.qlIndexFixing(ONIndex1M,I1009,TRUE,_xll.ohTrigger(RecalcTrigger,Trigger1M)),NA())</f>
        <v>1.4662195482898488E-2</v>
      </c>
      <c r="O1009" s="44">
        <f>IFERROR(_xll.qlIndexFixing(ONIndex3M,I1009,TRUE,_xll.ohTrigger(RecalcTrigger,Trigger3M)),NA())</f>
        <v>1.5139149152275655E-2</v>
      </c>
      <c r="P1009" s="44">
        <f>IFERROR(_xll.qlIndexFixing(ONIndex6M,I1009,TRUE,_xll.ohTrigger(RecalcTrigger,Trigger6M)),NA())</f>
        <v>1.5312774327475021E-2</v>
      </c>
      <c r="Q1009" s="146">
        <f>IFERROR(_xll.qlIndexFixing(ONIndex1Y,I1009,TRUE,_xll.ohTrigger(RecalcTrigger,Trigger1Y)),NA())</f>
        <v>1.566192912963893E-2</v>
      </c>
    </row>
    <row r="1010" spans="2:17" x14ac:dyDescent="0.2">
      <c r="B1010" s="39" t="s">
        <v>42</v>
      </c>
      <c r="D1010" s="42">
        <f>_xll.qlCalendarAdvance(Calendar,$D1009,B1010,"f",FALSE)</f>
        <v>46735</v>
      </c>
      <c r="E1010" s="140">
        <f>_xll.qlInterestRateIndexValueDate(IndexON,D1010)</f>
        <v>46735</v>
      </c>
      <c r="F1010" s="156">
        <f>IFERROR(_xll.qlIndexFixing(IndexON,D1010,TRUE,_xll.ohTrigger(RecalcTrigger,TriggerON)),NA())</f>
        <v>1.3985782057024387E-2</v>
      </c>
      <c r="H1010" s="42">
        <f>_xll.qlCalendarAdvance(Calendar,$H1009,B1010,"f",FALSE)</f>
        <v>46735</v>
      </c>
      <c r="I1010" s="140">
        <f>_xll.qlInterestRateIndexValueDate(Index1M,$H1010)</f>
        <v>46735</v>
      </c>
      <c r="J1010" s="145">
        <f>IFERROR(_xll.qlIndexFixing(Index1M,$H1010,TRUE,_xll.ohTrigger(RecalcTrigger,Trigger1M)),NA())</f>
        <v>1.4675737578009723E-2</v>
      </c>
      <c r="K1010" s="44">
        <f>IFERROR(_xll.qlIndexFixing(Index3M,H1010,TRUE,_xll.ohTrigger(RecalcTrigger,Trigger3M)),NA())</f>
        <v>1.517611558335337E-2</v>
      </c>
      <c r="L1010" s="44">
        <f>IFERROR(_xll.qlIndexFixing(Index6M,$H1010,TRUE,_xll.ohTrigger(RecalcTrigger,Trigger6M)),NA())</f>
        <v>1.5356590004798725E-2</v>
      </c>
      <c r="M1010" s="146">
        <f>IFERROR(_xll.qlIndexFixing(Index1Y,$H1010,TRUE,_xll.ohTrigger(RecalcTrigger,Trigger1Y)),NA())</f>
        <v>1.5750877118046215E-2</v>
      </c>
      <c r="N1010" s="145">
        <f>IFERROR(_xll.qlIndexFixing(ONIndex1M,I1010,TRUE,_xll.ohTrigger(RecalcTrigger,Trigger1M)),NA())</f>
        <v>1.4663928496574385E-2</v>
      </c>
      <c r="O1010" s="44">
        <f>IFERROR(_xll.qlIndexFixing(ONIndex3M,I1010,TRUE,_xll.ohTrigger(RecalcTrigger,Trigger3M)),NA())</f>
        <v>1.5141039622990071E-2</v>
      </c>
      <c r="P1010" s="44">
        <f>IFERROR(_xll.qlIndexFixing(ONIndex6M,I1010,TRUE,_xll.ohTrigger(RecalcTrigger,Trigger6M)),NA())</f>
        <v>1.5312378302604346E-2</v>
      </c>
      <c r="Q1010" s="146">
        <f>IFERROR(_xll.qlIndexFixing(ONIndex1Y,I1010,TRUE,_xll.ohTrigger(RecalcTrigger,Trigger1Y)),NA())</f>
        <v>1.5660918843497518E-2</v>
      </c>
    </row>
    <row r="1011" spans="2:17" x14ac:dyDescent="0.2">
      <c r="B1011" s="39" t="s">
        <v>42</v>
      </c>
      <c r="D1011" s="42">
        <f>_xll.qlCalendarAdvance(Calendar,$D1010,B1011,"f",FALSE)</f>
        <v>46742</v>
      </c>
      <c r="E1011" s="140">
        <f>_xll.qlInterestRateIndexValueDate(IndexON,D1011)</f>
        <v>46742</v>
      </c>
      <c r="F1011" s="156">
        <f>IFERROR(_xll.qlIndexFixing(IndexON,D1011,TRUE,_xll.ohTrigger(RecalcTrigger,TriggerON)),NA())</f>
        <v>1.3988989962507858E-2</v>
      </c>
      <c r="H1011" s="42">
        <f>_xll.qlCalendarAdvance(Calendar,$H1010,B1011,"f",FALSE)</f>
        <v>46742</v>
      </c>
      <c r="I1011" s="140">
        <f>_xll.qlInterestRateIndexValueDate(Index1M,$H1011)</f>
        <v>46742</v>
      </c>
      <c r="J1011" s="145">
        <f>IFERROR(_xll.qlIndexFixing(Index1M,$H1011,TRUE,_xll.ohTrigger(RecalcTrigger,Trigger1M)),NA())</f>
        <v>1.4676909783346893E-2</v>
      </c>
      <c r="K1011" s="44">
        <f>IFERROR(_xll.qlIndexFixing(Index3M,H1011,TRUE,_xll.ohTrigger(RecalcTrigger,Trigger3M)),NA())</f>
        <v>1.517671061304348E-2</v>
      </c>
      <c r="L1011" s="44">
        <f>IFERROR(_xll.qlIndexFixing(Index6M,$H1011,TRUE,_xll.ohTrigger(RecalcTrigger,Trigger6M)),NA())</f>
        <v>1.5355112278831058E-2</v>
      </c>
      <c r="M1011" s="146">
        <f>IFERROR(_xll.qlIndexFixing(Index1Y,$H1011,TRUE,_xll.ohTrigger(RecalcTrigger,Trigger1Y)),NA())</f>
        <v>1.5749363913674749E-2</v>
      </c>
      <c r="N1011" s="145">
        <f>IFERROR(_xll.qlIndexFixing(ONIndex1M,I1011,TRUE,_xll.ohTrigger(RecalcTrigger,Trigger1M)),NA())</f>
        <v>1.4665482621900594E-2</v>
      </c>
      <c r="O1011" s="44">
        <f>IFERROR(_xll.qlIndexFixing(ONIndex3M,I1011,TRUE,_xll.ohTrigger(RecalcTrigger,Trigger3M)),NA())</f>
        <v>1.5142755408820152E-2</v>
      </c>
      <c r="P1011" s="44">
        <f>IFERROR(_xll.qlIndexFixing(ONIndex6M,I1011,TRUE,_xll.ohTrigger(RecalcTrigger,Trigger6M)),NA())</f>
        <v>1.5311905815511562E-2</v>
      </c>
      <c r="Q1011" s="146">
        <f>IFERROR(_xll.qlIndexFixing(ONIndex1Y,I1011,TRUE,_xll.ohTrigger(RecalcTrigger,Trigger1Y)),NA())</f>
        <v>1.5659897629967112E-2</v>
      </c>
    </row>
    <row r="1012" spans="2:17" x14ac:dyDescent="0.2">
      <c r="B1012" s="39" t="s">
        <v>42</v>
      </c>
      <c r="D1012" s="42">
        <f>_xll.qlCalendarAdvance(Calendar,$D1011,B1012,"f",FALSE)</f>
        <v>46750</v>
      </c>
      <c r="E1012" s="140">
        <f>_xll.qlInterestRateIndexValueDate(IndexON,D1012)</f>
        <v>46750</v>
      </c>
      <c r="F1012" s="156">
        <f>IFERROR(_xll.qlIndexFixing(IndexON,D1012,TRUE,_xll.ohTrigger(RecalcTrigger,TriggerON)),NA())</f>
        <v>1.3992386828043379E-2</v>
      </c>
      <c r="H1012" s="42">
        <f>_xll.qlCalendarAdvance(Calendar,$H1011,B1012,"f",FALSE)</f>
        <v>46750</v>
      </c>
      <c r="I1012" s="140">
        <f>_xll.qlInterestRateIndexValueDate(Index1M,$H1012)</f>
        <v>46750</v>
      </c>
      <c r="J1012" s="145">
        <f>IFERROR(_xll.qlIndexFixing(Index1M,$H1012,TRUE,_xll.ohTrigger(RecalcTrigger,Trigger1M)),NA())</f>
        <v>1.4678724274961308E-2</v>
      </c>
      <c r="K1012" s="44">
        <f>IFERROR(_xll.qlIndexFixing(Index3M,H1012,TRUE,_xll.ohTrigger(RecalcTrigger,Trigger3M)),NA())</f>
        <v>1.5177175946717211E-2</v>
      </c>
      <c r="L1012" s="44">
        <f>IFERROR(_xll.qlIndexFixing(Index6M,$H1012,TRUE,_xll.ohTrigger(RecalcTrigger,Trigger6M)),NA())</f>
        <v>1.5353329106378592E-2</v>
      </c>
      <c r="M1012" s="146">
        <f>IFERROR(_xll.qlIndexFixing(Index1Y,$H1012,TRUE,_xll.ohTrigger(RecalcTrigger,Trigger1Y)),NA())</f>
        <v>1.5747601183640395E-2</v>
      </c>
      <c r="N1012" s="145">
        <f>IFERROR(_xll.qlIndexFixing(ONIndex1M,I1012,TRUE,_xll.ohTrigger(RecalcTrigger,Trigger1M)),NA())</f>
        <v>1.4667039718059272E-2</v>
      </c>
      <c r="O1012" s="44">
        <f>IFERROR(_xll.qlIndexFixing(ONIndex3M,I1012,TRUE,_xll.ohTrigger(RecalcTrigger,Trigger3M)),NA())</f>
        <v>1.5144502406950755E-2</v>
      </c>
      <c r="P1012" s="44">
        <f>IFERROR(_xll.qlIndexFixing(ONIndex6M,I1012,TRUE,_xll.ohTrigger(RecalcTrigger,Trigger6M)),NA())</f>
        <v>1.5311272202982451E-2</v>
      </c>
      <c r="Q1012" s="146">
        <f>IFERROR(_xll.qlIndexFixing(ONIndex1Y,I1012,TRUE,_xll.ohTrigger(RecalcTrigger,Trigger1Y)),NA())</f>
        <v>1.5658717148013812E-2</v>
      </c>
    </row>
    <row r="1013" spans="2:17" x14ac:dyDescent="0.2">
      <c r="B1013" s="39" t="s">
        <v>42</v>
      </c>
      <c r="D1013" s="42">
        <f>_xll.qlCalendarAdvance(Calendar,$D1012,B1013,"f",FALSE)</f>
        <v>46757</v>
      </c>
      <c r="E1013" s="140">
        <f>_xll.qlInterestRateIndexValueDate(IndexON,D1013)</f>
        <v>46757</v>
      </c>
      <c r="F1013" s="156">
        <f>IFERROR(_xll.qlIndexFixing(IndexON,D1013,TRUE,_xll.ohTrigger(RecalcTrigger,TriggerON)),NA())</f>
        <v>1.3995123437328116E-2</v>
      </c>
      <c r="H1013" s="42">
        <f>_xll.qlCalendarAdvance(Calendar,$H1012,B1013,"f",FALSE)</f>
        <v>46757</v>
      </c>
      <c r="I1013" s="140">
        <f>_xll.qlInterestRateIndexValueDate(Index1M,$H1013)</f>
        <v>46757</v>
      </c>
      <c r="J1013" s="145">
        <f>IFERROR(_xll.qlIndexFixing(Index1M,$H1013,TRUE,_xll.ohTrigger(RecalcTrigger,Trigger1M)),NA())</f>
        <v>1.4679487160807587E-2</v>
      </c>
      <c r="K1013" s="44">
        <f>IFERROR(_xll.qlIndexFixing(Index3M,H1013,TRUE,_xll.ohTrigger(RecalcTrigger,Trigger3M)),NA())</f>
        <v>1.5177395250895788E-2</v>
      </c>
      <c r="L1013" s="44">
        <f>IFERROR(_xll.qlIndexFixing(Index6M,$H1013,TRUE,_xll.ohTrigger(RecalcTrigger,Trigger6M)),NA())</f>
        <v>1.5351508076263971E-2</v>
      </c>
      <c r="M1013" s="146">
        <f>IFERROR(_xll.qlIndexFixing(Index1Y,$H1013,TRUE,_xll.ohTrigger(RecalcTrigger,Trigger1Y)),NA())</f>
        <v>1.5746028861623854E-2</v>
      </c>
      <c r="N1013" s="145">
        <f>IFERROR(_xll.qlIndexFixing(ONIndex1M,I1013,TRUE,_xll.ohTrigger(RecalcTrigger,Trigger1M)),NA())</f>
        <v>1.4668210511172841E-2</v>
      </c>
      <c r="O1013" s="44">
        <f>IFERROR(_xll.qlIndexFixing(ONIndex3M,I1013,TRUE,_xll.ohTrigger(RecalcTrigger,Trigger3M)),NA())</f>
        <v>1.5145843867889752E-2</v>
      </c>
      <c r="P1013" s="44">
        <f>IFERROR(_xll.qlIndexFixing(ONIndex6M,I1013,TRUE,_xll.ohTrigger(RecalcTrigger,Trigger6M)),NA())</f>
        <v>1.5310635867946676E-2</v>
      </c>
      <c r="Q1013" s="146">
        <f>IFERROR(_xll.qlIndexFixing(ONIndex1Y,I1013,TRUE,_xll.ohTrigger(RecalcTrigger,Trigger1Y)),NA())</f>
        <v>1.5657672518267773E-2</v>
      </c>
    </row>
    <row r="1014" spans="2:17" x14ac:dyDescent="0.2">
      <c r="B1014" s="39" t="s">
        <v>42</v>
      </c>
      <c r="D1014" s="42">
        <f>_xll.qlCalendarAdvance(Calendar,$D1013,B1014,"f",FALSE)</f>
        <v>46764</v>
      </c>
      <c r="E1014" s="140">
        <f>_xll.qlInterestRateIndexValueDate(IndexON,D1014)</f>
        <v>46764</v>
      </c>
      <c r="F1014" s="156">
        <f>IFERROR(_xll.qlIndexFixing(IndexON,D1014,TRUE,_xll.ohTrigger(RecalcTrigger,TriggerON)),NA())</f>
        <v>1.399764010832194E-2</v>
      </c>
      <c r="H1014" s="42">
        <f>_xll.qlCalendarAdvance(Calendar,$H1013,B1014,"f",FALSE)</f>
        <v>46764</v>
      </c>
      <c r="I1014" s="140">
        <f>_xll.qlInterestRateIndexValueDate(Index1M,$H1014)</f>
        <v>46764</v>
      </c>
      <c r="J1014" s="145">
        <f>IFERROR(_xll.qlIndexFixing(Index1M,$H1014,TRUE,_xll.ohTrigger(RecalcTrigger,Trigger1M)),NA())</f>
        <v>1.46800709280959E-2</v>
      </c>
      <c r="K1014" s="44">
        <f>IFERROR(_xll.qlIndexFixing(Index3M,H1014,TRUE,_xll.ohTrigger(RecalcTrigger,Trigger3M)),NA())</f>
        <v>1.5177439216444011E-2</v>
      </c>
      <c r="L1014" s="44">
        <f>IFERROR(_xll.qlIndexFixing(Index6M,$H1014,TRUE,_xll.ohTrigger(RecalcTrigger,Trigger6M)),NA())</f>
        <v>1.5349794033860959E-2</v>
      </c>
      <c r="M1014" s="146">
        <f>IFERROR(_xll.qlIndexFixing(Index1Y,$H1014,TRUE,_xll.ohTrigger(RecalcTrigger,Trigger1Y)),NA())</f>
        <v>1.5744427903020265E-2</v>
      </c>
      <c r="N1014" s="145">
        <f>IFERROR(_xll.qlIndexFixing(ONIndex1M,I1014,TRUE,_xll.ohTrigger(RecalcTrigger,Trigger1M)),NA())</f>
        <v>1.4669202415855676E-2</v>
      </c>
      <c r="O1014" s="44">
        <f>IFERROR(_xll.qlIndexFixing(ONIndex3M,I1014,TRUE,_xll.ohTrigger(RecalcTrigger,Trigger3M)),NA())</f>
        <v>1.5147010643944414E-2</v>
      </c>
      <c r="P1014" s="44">
        <f>IFERROR(_xll.qlIndexFixing(ONIndex6M,I1014,TRUE,_xll.ohTrigger(RecalcTrigger,Trigger6M)),NA())</f>
        <v>1.5309923070607745E-2</v>
      </c>
      <c r="Q1014" s="146">
        <f>IFERROR(_xll.qlIndexFixing(ONIndex1Y,I1014,TRUE,_xll.ohTrigger(RecalcTrigger,Trigger1Y)),NA())</f>
        <v>1.5656616960970648E-2</v>
      </c>
    </row>
    <row r="1015" spans="2:17" x14ac:dyDescent="0.2">
      <c r="B1015" s="39" t="s">
        <v>42</v>
      </c>
      <c r="D1015" s="42">
        <f>_xll.qlCalendarAdvance(Calendar,$D1014,B1015,"f",FALSE)</f>
        <v>46771</v>
      </c>
      <c r="E1015" s="140">
        <f>_xll.qlInterestRateIndexValueDate(IndexON,D1015)</f>
        <v>46771</v>
      </c>
      <c r="F1015" s="156">
        <f>IFERROR(_xll.qlIndexFixing(IndexON,D1015,TRUE,_xll.ohTrigger(RecalcTrigger,TriggerON)),NA())</f>
        <v>1.3999936841105898E-2</v>
      </c>
      <c r="H1015" s="42">
        <f>_xll.qlCalendarAdvance(Calendar,$H1014,B1015,"f",FALSE)</f>
        <v>46771</v>
      </c>
      <c r="I1015" s="140">
        <f>_xll.qlInterestRateIndexValueDate(Index1M,$H1015)</f>
        <v>46771</v>
      </c>
      <c r="J1015" s="145">
        <f>IFERROR(_xll.qlIndexFixing(Index1M,$H1015,TRUE,_xll.ohTrigger(RecalcTrigger,Trigger1M)),NA())</f>
        <v>1.4680475576796777E-2</v>
      </c>
      <c r="K1015" s="44">
        <f>IFERROR(_xll.qlIndexFixing(Index3M,H1015,TRUE,_xll.ohTrigger(RecalcTrigger,Trigger3M)),NA())</f>
        <v>1.5177307843356537E-2</v>
      </c>
      <c r="L1015" s="44">
        <f>IFERROR(_xll.qlIndexFixing(Index6M,$H1015,TRUE,_xll.ohTrigger(RecalcTrigger,Trigger6M)),NA())</f>
        <v>1.5348004474658072E-2</v>
      </c>
      <c r="M1015" s="146">
        <f>IFERROR(_xll.qlIndexFixing(Index1Y,$H1015,TRUE,_xll.ohTrigger(RecalcTrigger,Trigger1Y)),NA())</f>
        <v>1.5742797640705138E-2</v>
      </c>
      <c r="N1015" s="145">
        <f>IFERROR(_xll.qlIndexFixing(ONIndex1M,I1015,TRUE,_xll.ohTrigger(RecalcTrigger,Trigger1M)),NA())</f>
        <v>1.4670015432188821E-2</v>
      </c>
      <c r="O1015" s="44">
        <f>IFERROR(_xll.qlIndexFixing(ONIndex3M,I1015,TRUE,_xll.ohTrigger(RecalcTrigger,Trigger3M)),NA())</f>
        <v>1.5148002735114741E-2</v>
      </c>
      <c r="P1015" s="44">
        <f>IFERROR(_xll.qlIndexFixing(ONIndex6M,I1015,TRUE,_xll.ohTrigger(RecalcTrigger,Trigger6M)),NA())</f>
        <v>1.5309133810965658E-2</v>
      </c>
      <c r="Q1015" s="146">
        <f>IFERROR(_xll.qlIndexFixing(ONIndex1Y,I1015,TRUE,_xll.ohTrigger(RecalcTrigger,Trigger1Y)),NA())</f>
        <v>1.5655550476122437E-2</v>
      </c>
    </row>
    <row r="1016" spans="2:17" x14ac:dyDescent="0.2">
      <c r="B1016" s="39" t="s">
        <v>42</v>
      </c>
      <c r="D1016" s="42">
        <f>_xll.qlCalendarAdvance(Calendar,$D1015,B1016,"f",FALSE)</f>
        <v>46778</v>
      </c>
      <c r="E1016" s="140">
        <f>_xll.qlInterestRateIndexValueDate(IndexON,D1016)</f>
        <v>46778</v>
      </c>
      <c r="F1016" s="156">
        <f>IFERROR(_xll.qlIndexFixing(IndexON,D1016,TRUE,_xll.ohTrigger(RecalcTrigger,TriggerON)),NA())</f>
        <v>1.4002013635517896E-2</v>
      </c>
      <c r="H1016" s="42">
        <f>_xll.qlCalendarAdvance(Calendar,$H1015,B1016,"f",FALSE)</f>
        <v>46778</v>
      </c>
      <c r="I1016" s="140">
        <f>_xll.qlInterestRateIndexValueDate(Index1M,$H1016)</f>
        <v>46778</v>
      </c>
      <c r="J1016" s="145">
        <f>IFERROR(_xll.qlIndexFixing(Index1M,$H1016,TRUE,_xll.ohTrigger(RecalcTrigger,Trigger1M)),NA())</f>
        <v>1.4680701106893025E-2</v>
      </c>
      <c r="K1016" s="44">
        <f>IFERROR(_xll.qlIndexFixing(Index3M,H1016,TRUE,_xll.ohTrigger(RecalcTrigger,Trigger3M)),NA())</f>
        <v>1.5177001131649394E-2</v>
      </c>
      <c r="L1016" s="44">
        <f>IFERROR(_xll.qlIndexFixing(Index6M,$H1016,TRUE,_xll.ohTrigger(RecalcTrigger,Trigger6M)),NA())</f>
        <v>1.534614092486721E-2</v>
      </c>
      <c r="M1016" s="146">
        <f>IFERROR(_xll.qlIndexFixing(Index1Y,$H1016,TRUE,_xll.ohTrigger(RecalcTrigger,Trigger1Y)),NA())</f>
        <v>1.5741137407560623E-2</v>
      </c>
      <c r="N1016" s="145">
        <f>IFERROR(_xll.qlIndexFixing(ONIndex1M,I1016,TRUE,_xll.ohTrigger(RecalcTrigger,Trigger1M)),NA())</f>
        <v>1.4670649560091231E-2</v>
      </c>
      <c r="O1016" s="44">
        <f>IFERROR(_xll.qlIndexFixing(ONIndex3M,I1016,TRUE,_xll.ohTrigger(RecalcTrigger,Trigger3M)),NA())</f>
        <v>1.5148820141400732E-2</v>
      </c>
      <c r="P1016" s="44">
        <f>IFERROR(_xll.qlIndexFixing(ONIndex6M,I1016,TRUE,_xll.ohTrigger(RecalcTrigger,Trigger6M)),NA())</f>
        <v>1.5308268089020416E-2</v>
      </c>
      <c r="Q1016" s="146">
        <f>IFERROR(_xll.qlIndexFixing(ONIndex1Y,I1016,TRUE,_xll.ohTrigger(RecalcTrigger,Trigger1Y)),NA())</f>
        <v>1.5654473063804186E-2</v>
      </c>
    </row>
    <row r="1017" spans="2:17" x14ac:dyDescent="0.2">
      <c r="B1017" s="39" t="s">
        <v>42</v>
      </c>
      <c r="D1017" s="42">
        <f>_xll.qlCalendarAdvance(Calendar,$D1016,B1017,"f",FALSE)</f>
        <v>46785</v>
      </c>
      <c r="E1017" s="140">
        <f>_xll.qlInterestRateIndexValueDate(IndexON,D1017)</f>
        <v>46785</v>
      </c>
      <c r="F1017" s="156">
        <f>IFERROR(_xll.qlIndexFixing(IndexON,D1017,TRUE,_xll.ohTrigger(RecalcTrigger,TriggerON)),NA())</f>
        <v>1.4003870491720027E-2</v>
      </c>
      <c r="H1017" s="42">
        <f>_xll.qlCalendarAdvance(Calendar,$H1016,B1017,"f",FALSE)</f>
        <v>46785</v>
      </c>
      <c r="I1017" s="140">
        <f>_xll.qlInterestRateIndexValueDate(Index1M,$H1017)</f>
        <v>46785</v>
      </c>
      <c r="J1017" s="145">
        <f>IFERROR(_xll.qlIndexFixing(Index1M,$H1017,TRUE,_xll.ohTrigger(RecalcTrigger,Trigger1M)),NA())</f>
        <v>1.4679609931877004E-2</v>
      </c>
      <c r="K1017" s="44">
        <f>IFERROR(_xll.qlIndexFixing(Index3M,H1017,TRUE,_xll.ohTrigger(RecalcTrigger,Trigger3M)),NA())</f>
        <v>1.5176271197656842E-2</v>
      </c>
      <c r="L1017" s="44">
        <f>IFERROR(_xll.qlIndexFixing(Index6M,$H1017,TRUE,_xll.ohTrigger(RecalcTrigger,Trigger6M)),NA())</f>
        <v>1.5344204910704288E-2</v>
      </c>
      <c r="M1017" s="146">
        <f>IFERROR(_xll.qlIndexFixing(Index1Y,$H1017,TRUE,_xll.ohTrigger(RecalcTrigger,Trigger1Y)),NA())</f>
        <v>1.5739446536476184E-2</v>
      </c>
      <c r="N1017" s="145">
        <f>IFERROR(_xll.qlIndexFixing(ONIndex1M,I1017,TRUE,_xll.ohTrigger(RecalcTrigger,Trigger1M)),NA())</f>
        <v>1.4671104799562906E-2</v>
      </c>
      <c r="O1017" s="44">
        <f>IFERROR(_xll.qlIndexFixing(ONIndex3M,I1017,TRUE,_xll.ohTrigger(RecalcTrigger,Trigger3M)),NA())</f>
        <v>1.5149462862721341E-2</v>
      </c>
      <c r="P1017" s="44">
        <f>IFERROR(_xll.qlIndexFixing(ONIndex6M,I1017,TRUE,_xll.ohTrigger(RecalcTrigger,Trigger6M)),NA())</f>
        <v>1.5307325904690972E-2</v>
      </c>
      <c r="Q1017" s="146">
        <f>IFERROR(_xll.qlIndexFixing(ONIndex1Y,I1017,TRUE,_xll.ohTrigger(RecalcTrigger,Trigger1Y)),NA())</f>
        <v>1.5653384723853803E-2</v>
      </c>
    </row>
    <row r="1018" spans="2:17" x14ac:dyDescent="0.2">
      <c r="B1018" s="39" t="s">
        <v>42</v>
      </c>
      <c r="D1018" s="42">
        <f>_xll.qlCalendarAdvance(Calendar,$D1017,B1018,"f",FALSE)</f>
        <v>46792</v>
      </c>
      <c r="E1018" s="140">
        <f>_xll.qlInterestRateIndexValueDate(IndexON,D1018)</f>
        <v>46792</v>
      </c>
      <c r="F1018" s="156">
        <f>IFERROR(_xll.qlIndexFixing(IndexON,D1018,TRUE,_xll.ohTrigger(RecalcTrigger,TriggerON)),NA())</f>
        <v>1.4005507409712292E-2</v>
      </c>
      <c r="H1018" s="42">
        <f>_xll.qlCalendarAdvance(Calendar,$H1017,B1018,"f",FALSE)</f>
        <v>46792</v>
      </c>
      <c r="I1018" s="140">
        <f>_xll.qlInterestRateIndexValueDate(Index1M,$H1018)</f>
        <v>46792</v>
      </c>
      <c r="J1018" s="145">
        <f>IFERROR(_xll.qlIndexFixing(Index1M,$H1018,TRUE,_xll.ohTrigger(RecalcTrigger,Trigger1M)),NA())</f>
        <v>1.4679528414585965E-2</v>
      </c>
      <c r="K1018" s="44">
        <f>IFERROR(_xll.qlIndexFixing(Index3M,H1018,TRUE,_xll.ohTrigger(RecalcTrigger,Trigger3M)),NA())</f>
        <v>1.5175626359789196E-2</v>
      </c>
      <c r="L1018" s="44">
        <f>IFERROR(_xll.qlIndexFixing(Index6M,$H1018,TRUE,_xll.ohTrigger(RecalcTrigger,Trigger6M)),NA())</f>
        <v>1.5342197958385663E-2</v>
      </c>
      <c r="M1018" s="146">
        <f>IFERROR(_xll.qlIndexFixing(Index1Y,$H1018,TRUE,_xll.ohTrigger(RecalcTrigger,Trigger1Y)),NA())</f>
        <v>1.5737724360347927E-2</v>
      </c>
      <c r="N1018" s="145">
        <f>IFERROR(_xll.qlIndexFixing(ONIndex1M,I1018,TRUE,_xll.ohTrigger(RecalcTrigger,Trigger1M)),NA())</f>
        <v>1.4671381150846985E-2</v>
      </c>
      <c r="O1018" s="44">
        <f>IFERROR(_xll.qlIndexFixing(ONIndex3M,I1018,TRUE,_xll.ohTrigger(RecalcTrigger,Trigger3M)),NA())</f>
        <v>1.5149930899157615E-2</v>
      </c>
      <c r="P1018" s="44">
        <f>IFERROR(_xll.qlIndexFixing(ONIndex6M,I1018,TRUE,_xll.ohTrigger(RecalcTrigger,Trigger6M)),NA())</f>
        <v>1.5306307258058371E-2</v>
      </c>
      <c r="Q1018" s="146">
        <f>IFERROR(_xll.qlIndexFixing(ONIndex1Y,I1018,TRUE,_xll.ohTrigger(RecalcTrigger,Trigger1Y)),NA())</f>
        <v>1.5652285456433379E-2</v>
      </c>
    </row>
    <row r="1019" spans="2:17" x14ac:dyDescent="0.2">
      <c r="B1019" s="39" t="s">
        <v>42</v>
      </c>
      <c r="D1019" s="42">
        <f>_xll.qlCalendarAdvance(Calendar,$D1018,B1019,"f",FALSE)</f>
        <v>46799</v>
      </c>
      <c r="E1019" s="140">
        <f>_xll.qlInterestRateIndexValueDate(IndexON,D1019)</f>
        <v>46799</v>
      </c>
      <c r="F1019" s="156">
        <f>IFERROR(_xll.qlIndexFixing(IndexON,D1019,TRUE,_xll.ohTrigger(RecalcTrigger,TriggerON)),NA())</f>
        <v>1.4006924389413644E-2</v>
      </c>
      <c r="H1019" s="42">
        <f>_xll.qlCalendarAdvance(Calendar,$H1018,B1019,"f",FALSE)</f>
        <v>46799</v>
      </c>
      <c r="I1019" s="140">
        <f>_xll.qlInterestRateIndexValueDate(Index1M,$H1019)</f>
        <v>46799</v>
      </c>
      <c r="J1019" s="145">
        <f>IFERROR(_xll.qlIndexFixing(Index1M,$H1019,TRUE,_xll.ohTrigger(RecalcTrigger,Trigger1M)),NA())</f>
        <v>1.467926780747536E-2</v>
      </c>
      <c r="K1019" s="44">
        <f>IFERROR(_xll.qlIndexFixing(Index3M,H1019,TRUE,_xll.ohTrigger(RecalcTrigger,Trigger3M)),NA())</f>
        <v>1.5174806190758864E-2</v>
      </c>
      <c r="L1019" s="44">
        <f>IFERROR(_xll.qlIndexFixing(Index6M,$H1019,TRUE,_xll.ohTrigger(RecalcTrigger,Trigger6M)),NA())</f>
        <v>1.5340121594130363E-2</v>
      </c>
      <c r="M1019" s="146">
        <f>IFERROR(_xll.qlIndexFixing(Index1Y,$H1019,TRUE,_xll.ohTrigger(RecalcTrigger,Trigger1Y)),NA())</f>
        <v>1.573597021208015E-2</v>
      </c>
      <c r="N1019" s="145">
        <f>IFERROR(_xll.qlIndexFixing(ONIndex1M,I1019,TRUE,_xll.ohTrigger(RecalcTrigger,Trigger1M)),NA())</f>
        <v>1.4671478613538236E-2</v>
      </c>
      <c r="O1019" s="44">
        <f>IFERROR(_xll.qlIndexFixing(ONIndex3M,I1019,TRUE,_xll.ohTrigger(RecalcTrigger,Trigger3M)),NA())</f>
        <v>1.5150224250628508E-2</v>
      </c>
      <c r="P1019" s="44">
        <f>IFERROR(_xll.qlIndexFixing(ONIndex6M,I1019,TRUE,_xll.ohTrigger(RecalcTrigger,Trigger6M)),NA())</f>
        <v>1.5305212149122616E-2</v>
      </c>
      <c r="Q1019" s="146">
        <f>IFERROR(_xll.qlIndexFixing(ONIndex1Y,I1019,TRUE,_xll.ohTrigger(RecalcTrigger,Trigger1Y)),NA())</f>
        <v>1.5651175261380823E-2</v>
      </c>
    </row>
    <row r="1020" spans="2:17" x14ac:dyDescent="0.2">
      <c r="B1020" s="39" t="s">
        <v>42</v>
      </c>
      <c r="D1020" s="42">
        <f>_xll.qlCalendarAdvance(Calendar,$D1019,B1020,"f",FALSE)</f>
        <v>46806</v>
      </c>
      <c r="E1020" s="140">
        <f>_xll.qlInterestRateIndexValueDate(IndexON,D1020)</f>
        <v>46806</v>
      </c>
      <c r="F1020" s="156">
        <f>IFERROR(_xll.qlIndexFixing(IndexON,D1020,TRUE,_xll.ohTrigger(RecalcTrigger,TriggerON)),NA())</f>
        <v>1.4008121430824083E-2</v>
      </c>
      <c r="H1020" s="42">
        <f>_xll.qlCalendarAdvance(Calendar,$H1019,B1020,"f",FALSE)</f>
        <v>46806</v>
      </c>
      <c r="I1020" s="140">
        <f>_xll.qlInterestRateIndexValueDate(Index1M,$H1020)</f>
        <v>46806</v>
      </c>
      <c r="J1020" s="145">
        <f>IFERROR(_xll.qlIndexFixing(Index1M,$H1020,TRUE,_xll.ohTrigger(RecalcTrigger,Trigger1M)),NA())</f>
        <v>1.4678828110553576E-2</v>
      </c>
      <c r="K1020" s="44">
        <f>IFERROR(_xll.qlIndexFixing(Index3M,H1020,TRUE,_xll.ohTrigger(RecalcTrigger,Trigger3M)),NA())</f>
        <v>1.5173810690670303E-2</v>
      </c>
      <c r="L1020" s="44">
        <f>IFERROR(_xll.qlIndexFixing(Index6M,$H1020,TRUE,_xll.ohTrigger(RecalcTrigger,Trigger6M)),NA())</f>
        <v>1.5337977344157417E-2</v>
      </c>
      <c r="M1020" s="146">
        <f>IFERROR(_xll.qlIndexFixing(Index1Y,$H1020,TRUE,_xll.ohTrigger(RecalcTrigger,Trigger1Y)),NA())</f>
        <v>1.5734183424584242E-2</v>
      </c>
      <c r="N1020" s="145">
        <f>IFERROR(_xll.qlIndexFixing(ONIndex1M,I1020,TRUE,_xll.ohTrigger(RecalcTrigger,Trigger1M)),NA())</f>
        <v>1.4671397187960844E-2</v>
      </c>
      <c r="O1020" s="44">
        <f>IFERROR(_xll.qlIndexFixing(ONIndex3M,I1020,TRUE,_xll.ohTrigger(RecalcTrigger,Trigger3M)),NA())</f>
        <v>1.5150342917296111E-2</v>
      </c>
      <c r="P1020" s="44">
        <f>IFERROR(_xll.qlIndexFixing(ONIndex6M,I1020,TRUE,_xll.ohTrigger(RecalcTrigger,Trigger6M)),NA())</f>
        <v>1.5304040577883704E-2</v>
      </c>
      <c r="Q1020" s="146">
        <f>IFERROR(_xll.qlIndexFixing(ONIndex1Y,I1020,TRUE,_xll.ohTrigger(RecalcTrigger,Trigger1Y)),NA())</f>
        <v>1.5650054138939273E-2</v>
      </c>
    </row>
    <row r="1021" spans="2:17" x14ac:dyDescent="0.2">
      <c r="B1021" s="39" t="s">
        <v>42</v>
      </c>
      <c r="D1021" s="42">
        <f>_xll.qlCalendarAdvance(Calendar,$D1020,B1021,"f",FALSE)</f>
        <v>46813</v>
      </c>
      <c r="E1021" s="140">
        <f>_xll.qlInterestRateIndexValueDate(IndexON,D1021)</f>
        <v>46813</v>
      </c>
      <c r="F1021" s="156">
        <f>IFERROR(_xll.qlIndexFixing(IndexON,D1021,TRUE,_xll.ohTrigger(RecalcTrigger,TriggerON)),NA())</f>
        <v>1.4009098533862563E-2</v>
      </c>
      <c r="H1021" s="42">
        <f>_xll.qlCalendarAdvance(Calendar,$H1020,B1021,"f",FALSE)</f>
        <v>46813</v>
      </c>
      <c r="I1021" s="140">
        <f>_xll.qlInterestRateIndexValueDate(Index1M,$H1021)</f>
        <v>46813</v>
      </c>
      <c r="J1021" s="145">
        <f>IFERROR(_xll.qlIndexFixing(Index1M,$H1021,TRUE,_xll.ohTrigger(RecalcTrigger,Trigger1M)),NA())</f>
        <v>1.4679141978172217E-2</v>
      </c>
      <c r="K1021" s="44">
        <f>IFERROR(_xll.qlIndexFixing(Index3M,H1021,TRUE,_xll.ohTrigger(RecalcTrigger,Trigger3M)),NA())</f>
        <v>1.5173033938571534E-2</v>
      </c>
      <c r="L1021" s="44">
        <f>IFERROR(_xll.qlIndexFixing(Index6M,$H1021,TRUE,_xll.ohTrigger(RecalcTrigger,Trigger6M)),NA())</f>
        <v>1.5336046127636796E-2</v>
      </c>
      <c r="M1021" s="146">
        <f>IFERROR(_xll.qlIndexFixing(Index1Y,$H1021,TRUE,_xll.ohTrigger(RecalcTrigger,Trigger1Y)),NA())</f>
        <v>1.5732179783196631E-2</v>
      </c>
      <c r="N1021" s="145">
        <f>IFERROR(_xll.qlIndexFixing(ONIndex1M,I1021,TRUE,_xll.ohTrigger(RecalcTrigger,Trigger1M)),NA())</f>
        <v>1.4671136874033763E-2</v>
      </c>
      <c r="O1021" s="44">
        <f>IFERROR(_xll.qlIndexFixing(ONIndex3M,I1021,TRUE,_xll.ohTrigger(RecalcTrigger,Trigger3M)),NA())</f>
        <v>1.5150286898917287E-2</v>
      </c>
      <c r="P1021" s="44">
        <f>IFERROR(_xll.qlIndexFixing(ONIndex6M,I1021,TRUE,_xll.ohTrigger(RecalcTrigger,Trigger6M)),NA())</f>
        <v>1.5302792544179544E-2</v>
      </c>
      <c r="Q1021" s="146">
        <f>IFERROR(_xll.qlIndexFixing(ONIndex1Y,I1021,TRUE,_xll.ohTrigger(RecalcTrigger,Trigger1Y)),NA())</f>
        <v>1.5648922088784545E-2</v>
      </c>
    </row>
    <row r="1022" spans="2:17" x14ac:dyDescent="0.2">
      <c r="B1022" s="39" t="s">
        <v>42</v>
      </c>
      <c r="D1022" s="42">
        <f>_xll.qlCalendarAdvance(Calendar,$D1021,B1022,"f",FALSE)</f>
        <v>46820</v>
      </c>
      <c r="E1022" s="140">
        <f>_xll.qlInterestRateIndexValueDate(IndexON,D1022)</f>
        <v>46820</v>
      </c>
      <c r="F1022" s="156">
        <f>IFERROR(_xll.qlIndexFixing(IndexON,D1022,TRUE,_xll.ohTrigger(RecalcTrigger,TriggerON)),NA())</f>
        <v>1.4009855698772222E-2</v>
      </c>
      <c r="H1022" s="42">
        <f>_xll.qlCalendarAdvance(Calendar,$H1021,B1022,"f",FALSE)</f>
        <v>46820</v>
      </c>
      <c r="I1022" s="140">
        <f>_xll.qlInterestRateIndexValueDate(Index1M,$H1022)</f>
        <v>46820</v>
      </c>
      <c r="J1022" s="145">
        <f>IFERROR(_xll.qlIndexFixing(Index1M,$H1022,TRUE,_xll.ohTrigger(RecalcTrigger,Trigger1M)),NA())</f>
        <v>1.4678292796697179E-2</v>
      </c>
      <c r="K1022" s="44">
        <f>IFERROR(_xll.qlIndexFixing(Index3M,H1022,TRUE,_xll.ohTrigger(RecalcTrigger,Trigger3M)),NA())</f>
        <v>1.5171662615770954E-2</v>
      </c>
      <c r="L1022" s="44">
        <f>IFERROR(_xll.qlIndexFixing(Index6M,$H1022,TRUE,_xll.ohTrigger(RecalcTrigger,Trigger6M)),NA())</f>
        <v>1.5333762615360015E-2</v>
      </c>
      <c r="M1022" s="146">
        <f>IFERROR(_xll.qlIndexFixing(Index1Y,$H1022,TRUE,_xll.ohTrigger(RecalcTrigger,Trigger1Y)),NA())</f>
        <v>1.573032879968328E-2</v>
      </c>
      <c r="N1022" s="145">
        <f>IFERROR(_xll.qlIndexFixing(ONIndex1M,I1022,TRUE,_xll.ohTrigger(RecalcTrigger,Trigger1M)),NA())</f>
        <v>1.4670697671675947E-2</v>
      </c>
      <c r="O1022" s="44">
        <f>IFERROR(_xll.qlIndexFixing(ONIndex3M,I1022,TRUE,_xll.ohTrigger(RecalcTrigger,Trigger3M)),NA())</f>
        <v>1.5150056195735173E-2</v>
      </c>
      <c r="P1022" s="44">
        <f>IFERROR(_xll.qlIndexFixing(ONIndex6M,I1022,TRUE,_xll.ohTrigger(RecalcTrigger,Trigger6M)),NA())</f>
        <v>1.5301468048253275E-2</v>
      </c>
      <c r="Q1022" s="146">
        <f>IFERROR(_xll.qlIndexFixing(ONIndex1Y,I1022,TRUE,_xll.ohTrigger(RecalcTrigger,Trigger1Y)),NA())</f>
        <v>1.5647779111240823E-2</v>
      </c>
    </row>
    <row r="1023" spans="2:17" x14ac:dyDescent="0.2">
      <c r="B1023" s="39" t="s">
        <v>42</v>
      </c>
      <c r="D1023" s="42">
        <f>_xll.qlCalendarAdvance(Calendar,$D1022,B1023,"f",FALSE)</f>
        <v>46827</v>
      </c>
      <c r="E1023" s="140">
        <f>_xll.qlInterestRateIndexValueDate(IndexON,D1023)</f>
        <v>46827</v>
      </c>
      <c r="F1023" s="156">
        <f>IFERROR(_xll.qlIndexFixing(IndexON,D1023,TRUE,_xll.ohTrigger(RecalcTrigger,TriggerON)),NA())</f>
        <v>1.4010392925309922E-2</v>
      </c>
      <c r="H1023" s="42">
        <f>_xll.qlCalendarAdvance(Calendar,$H1022,B1023,"f",FALSE)</f>
        <v>46827</v>
      </c>
      <c r="I1023" s="140">
        <f>_xll.qlInterestRateIndexValueDate(Index1M,$H1023)</f>
        <v>46827</v>
      </c>
      <c r="J1023" s="145">
        <f>IFERROR(_xll.qlIndexFixing(Index1M,$H1023,TRUE,_xll.ohTrigger(RecalcTrigger,Trigger1M)),NA())</f>
        <v>1.4677468956445569E-2</v>
      </c>
      <c r="K1023" s="44">
        <f>IFERROR(_xll.qlIndexFixing(Index3M,H1023,TRUE,_xll.ohTrigger(RecalcTrigger,Trigger3M)),NA())</f>
        <v>1.5170115947859249E-2</v>
      </c>
      <c r="L1023" s="44">
        <f>IFERROR(_xll.qlIndexFixing(Index6M,$H1023,TRUE,_xll.ohTrigger(RecalcTrigger,Trigger6M)),NA())</f>
        <v>1.5331416072787218E-2</v>
      </c>
      <c r="M1023" s="146">
        <f>IFERROR(_xll.qlIndexFixing(Index1Y,$H1023,TRUE,_xll.ohTrigger(RecalcTrigger,Trigger1Y)),NA())</f>
        <v>1.5728443208255616E-2</v>
      </c>
      <c r="N1023" s="145">
        <f>IFERROR(_xll.qlIndexFixing(ONIndex1M,I1023,TRUE,_xll.ohTrigger(RecalcTrigger,Trigger1M)),NA())</f>
        <v>1.4670079580887396E-2</v>
      </c>
      <c r="O1023" s="44">
        <f>IFERROR(_xll.qlIndexFixing(ONIndex3M,I1023,TRUE,_xll.ohTrigger(RecalcTrigger,Trigger3M)),NA())</f>
        <v>1.5149650807587678E-2</v>
      </c>
      <c r="P1023" s="44">
        <f>IFERROR(_xll.qlIndexFixing(ONIndex6M,I1023,TRUE,_xll.ohTrigger(RecalcTrigger,Trigger6M)),NA())</f>
        <v>1.530006709002385E-2</v>
      </c>
      <c r="Q1023" s="146">
        <f>IFERROR(_xll.qlIndexFixing(ONIndex1Y,I1023,TRUE,_xll.ohTrigger(RecalcTrigger,Trigger1Y)),NA())</f>
        <v>1.5646625206064968E-2</v>
      </c>
    </row>
    <row r="1024" spans="2:17" x14ac:dyDescent="0.2">
      <c r="B1024" s="39" t="s">
        <v>42</v>
      </c>
      <c r="D1024" s="42">
        <f>_xll.qlCalendarAdvance(Calendar,$D1023,B1024,"f",FALSE)</f>
        <v>46834</v>
      </c>
      <c r="E1024" s="140">
        <f>_xll.qlInterestRateIndexValueDate(IndexON,D1024)</f>
        <v>46834</v>
      </c>
      <c r="F1024" s="156">
        <f>IFERROR(_xll.qlIndexFixing(IndexON,D1024,TRUE,_xll.ohTrigger(RecalcTrigger,TriggerON)),NA())</f>
        <v>1.4010710213637756E-2</v>
      </c>
      <c r="H1024" s="42">
        <f>_xll.qlCalendarAdvance(Calendar,$H1023,B1024,"f",FALSE)</f>
        <v>46834</v>
      </c>
      <c r="I1024" s="140">
        <f>_xll.qlInterestRateIndexValueDate(Index1M,$H1024)</f>
        <v>46834</v>
      </c>
      <c r="J1024" s="145">
        <f>IFERROR(_xll.qlIndexFixing(Index1M,$H1024,TRUE,_xll.ohTrigger(RecalcTrigger,Trigger1M)),NA())</f>
        <v>1.4676057078294244E-2</v>
      </c>
      <c r="K1024" s="44">
        <f>IFERROR(_xll.qlIndexFixing(Index3M,H1024,TRUE,_xll.ohTrigger(RecalcTrigger,Trigger3M)),NA())</f>
        <v>1.5168393935039919E-2</v>
      </c>
      <c r="L1024" s="44">
        <f>IFERROR(_xll.qlIndexFixing(Index6M,$H1024,TRUE,_xll.ohTrigger(RecalcTrigger,Trigger6M)),NA())</f>
        <v>1.5329008009677148E-2</v>
      </c>
      <c r="M1024" s="146">
        <f>IFERROR(_xll.qlIndexFixing(Index1Y,$H1024,TRUE,_xll.ohTrigger(RecalcTrigger,Trigger1Y)),NA())</f>
        <v>1.572652234005667E-2</v>
      </c>
      <c r="N1024" s="145">
        <f>IFERROR(_xll.qlIndexFixing(ONIndex1M,I1024,TRUE,_xll.ohTrigger(RecalcTrigger,Trigger1M)),NA())</f>
        <v>1.4669282601749156E-2</v>
      </c>
      <c r="O1024" s="44">
        <f>IFERROR(_xll.qlIndexFixing(ONIndex3M,I1024,TRUE,_xll.ohTrigger(RecalcTrigger,Trigger3M)),NA())</f>
        <v>1.5149070734474801E-2</v>
      </c>
      <c r="P1024" s="44">
        <f>IFERROR(_xll.qlIndexFixing(ONIndex6M,I1024,TRUE,_xll.ohTrigger(RecalcTrigger,Trigger6M)),NA())</f>
        <v>1.5298589669410223E-2</v>
      </c>
      <c r="Q1024" s="146">
        <f>IFERROR(_xll.qlIndexFixing(ONIndex1Y,I1024,TRUE,_xll.ohTrigger(RecalcTrigger,Trigger1Y)),NA())</f>
        <v>1.5645460373419073E-2</v>
      </c>
    </row>
    <row r="1025" spans="2:17" x14ac:dyDescent="0.2">
      <c r="B1025" s="39" t="s">
        <v>42</v>
      </c>
      <c r="D1025" s="42">
        <f>_xll.qlCalendarAdvance(Calendar,$D1024,B1025,"f",FALSE)</f>
        <v>46841</v>
      </c>
      <c r="E1025" s="140">
        <f>_xll.qlInterestRateIndexValueDate(IndexON,D1025)</f>
        <v>46841</v>
      </c>
      <c r="F1025" s="156">
        <f>IFERROR(_xll.qlIndexFixing(IndexON,D1025,TRUE,_xll.ohTrigger(RecalcTrigger,TriggerON)),NA())</f>
        <v>1.401080756359363E-2</v>
      </c>
      <c r="H1025" s="42">
        <f>_xll.qlCalendarAdvance(Calendar,$H1024,B1025,"f",FALSE)</f>
        <v>46841</v>
      </c>
      <c r="I1025" s="140">
        <f>_xll.qlInterestRateIndexValueDate(Index1M,$H1025)</f>
        <v>46841</v>
      </c>
      <c r="J1025" s="145">
        <f>IFERROR(_xll.qlIndexFixing(Index1M,$H1025,TRUE,_xll.ohTrigger(RecalcTrigger,Trigger1M)),NA())</f>
        <v>1.4674126924445327E-2</v>
      </c>
      <c r="K1025" s="44">
        <f>IFERROR(_xll.qlIndexFixing(Index3M,H1025,TRUE,_xll.ohTrigger(RecalcTrigger,Trigger3M)),NA())</f>
        <v>1.5166496577542885E-2</v>
      </c>
      <c r="L1025" s="44">
        <f>IFERROR(_xll.qlIndexFixing(Index6M,$H1025,TRUE,_xll.ohTrigger(RecalcTrigger,Trigger6M)),NA())</f>
        <v>1.5326539935789441E-2</v>
      </c>
      <c r="M1025" s="146">
        <f>IFERROR(_xll.qlIndexFixing(Index1Y,$H1025,TRUE,_xll.ohTrigger(RecalcTrigger,Trigger1Y)),NA())</f>
        <v>1.5724565526238798E-2</v>
      </c>
      <c r="N1025" s="145">
        <f>IFERROR(_xll.qlIndexFixing(ONIndex1M,I1025,TRUE,_xll.ohTrigger(RecalcTrigger,Trigger1M)),NA())</f>
        <v>1.4668306734261227E-2</v>
      </c>
      <c r="O1025" s="44">
        <f>IFERROR(_xll.qlIndexFixing(ONIndex3M,I1025,TRUE,_xll.ohTrigger(RecalcTrigger,Trigger3M)),NA())</f>
        <v>1.5148315976477589E-2</v>
      </c>
      <c r="P1025" s="44">
        <f>IFERROR(_xll.qlIndexFixing(ONIndex6M,I1025,TRUE,_xll.ohTrigger(RecalcTrigger,Trigger6M)),NA())</f>
        <v>1.529703578649344E-2</v>
      </c>
      <c r="Q1025" s="146">
        <f>IFERROR(_xll.qlIndexFixing(ONIndex1Y,I1025,TRUE,_xll.ohTrigger(RecalcTrigger,Trigger1Y)),NA())</f>
        <v>1.5644284613141046E-2</v>
      </c>
    </row>
    <row r="1026" spans="2:17" x14ac:dyDescent="0.2">
      <c r="B1026" s="39" t="s">
        <v>42</v>
      </c>
      <c r="D1026" s="42">
        <f>_xll.qlCalendarAdvance(Calendar,$D1025,B1026,"f",FALSE)</f>
        <v>46848</v>
      </c>
      <c r="E1026" s="140">
        <f>_xll.qlInterestRateIndexValueDate(IndexON,D1026)</f>
        <v>46848</v>
      </c>
      <c r="F1026" s="156">
        <f>IFERROR(_xll.qlIndexFixing(IndexON,D1026,TRUE,_xll.ohTrigger(RecalcTrigger,TriggerON)),NA())</f>
        <v>1.4010684975339638E-2</v>
      </c>
      <c r="H1026" s="42">
        <f>_xll.qlCalendarAdvance(Calendar,$H1025,B1026,"f",FALSE)</f>
        <v>46848</v>
      </c>
      <c r="I1026" s="140">
        <f>_xll.qlInterestRateIndexValueDate(Index1M,$H1026)</f>
        <v>46848</v>
      </c>
      <c r="J1026" s="145">
        <f>IFERROR(_xll.qlIndexFixing(Index1M,$H1026,TRUE,_xll.ohTrigger(RecalcTrigger,Trigger1M)),NA())</f>
        <v>1.4672599835861222E-2</v>
      </c>
      <c r="K1026" s="44">
        <f>IFERROR(_xll.qlIndexFixing(Index3M,H1026,TRUE,_xll.ohTrigger(RecalcTrigger,Trigger3M)),NA())</f>
        <v>1.5164290410691918E-2</v>
      </c>
      <c r="L1026" s="44">
        <f>IFERROR(_xll.qlIndexFixing(Index6M,$H1026,TRUE,_xll.ohTrigger(RecalcTrigger,Trigger6M)),NA())</f>
        <v>1.5323892684292205E-2</v>
      </c>
      <c r="M1026" s="146">
        <f>IFERROR(_xll.qlIndexFixing(Index1Y,$H1026,TRUE,_xll.ohTrigger(RecalcTrigger,Trigger1Y)),NA())</f>
        <v>1.5722572097963461E-2</v>
      </c>
      <c r="N1026" s="145">
        <f>IFERROR(_xll.qlIndexFixing(ONIndex1M,I1026,TRUE,_xll.ohTrigger(RecalcTrigger,Trigger1M)),NA())</f>
        <v>1.4667151978423609E-2</v>
      </c>
      <c r="O1026" s="44">
        <f>IFERROR(_xll.qlIndexFixing(ONIndex3M,I1026,TRUE,_xll.ohTrigger(RecalcTrigger,Trigger3M)),NA())</f>
        <v>1.5147386533596041E-2</v>
      </c>
      <c r="P1026" s="44">
        <f>IFERROR(_xll.qlIndexFixing(ONIndex6M,I1026,TRUE,_xll.ohTrigger(RecalcTrigger,Trigger6M)),NA())</f>
        <v>1.5295405441273502E-2</v>
      </c>
      <c r="Q1026" s="146">
        <f>IFERROR(_xll.qlIndexFixing(ONIndex1Y,I1026,TRUE,_xll.ohTrigger(RecalcTrigger,Trigger1Y)),NA())</f>
        <v>1.5643097925392979E-2</v>
      </c>
    </row>
    <row r="1027" spans="2:17" x14ac:dyDescent="0.2">
      <c r="B1027" s="39" t="s">
        <v>42</v>
      </c>
      <c r="D1027" s="42">
        <f>_xll.qlCalendarAdvance(Calendar,$D1026,B1027,"f",FALSE)</f>
        <v>46855</v>
      </c>
      <c r="E1027" s="140">
        <f>_xll.qlInterestRateIndexValueDate(IndexON,D1027)</f>
        <v>46855</v>
      </c>
      <c r="F1027" s="156">
        <f>IFERROR(_xll.qlIndexFixing(IndexON,D1027,TRUE,_xll.ohTrigger(RecalcTrigger,TriggerON)),NA())</f>
        <v>1.4010342448794733E-2</v>
      </c>
      <c r="H1027" s="42">
        <f>_xll.qlCalendarAdvance(Calendar,$H1026,B1027,"f",FALSE)</f>
        <v>46855</v>
      </c>
      <c r="I1027" s="140">
        <f>_xll.qlInterestRateIndexValueDate(Index1M,$H1027)</f>
        <v>46855</v>
      </c>
      <c r="J1027" s="145">
        <f>IFERROR(_xll.qlIndexFixing(Index1M,$H1027,TRUE,_xll.ohTrigger(RecalcTrigger,Trigger1M)),NA())</f>
        <v>1.4670893650573651E-2</v>
      </c>
      <c r="K1027" s="44">
        <f>IFERROR(_xll.qlIndexFixing(Index3M,H1027,TRUE,_xll.ohTrigger(RecalcTrigger,Trigger3M)),NA())</f>
        <v>1.5162056869126665E-2</v>
      </c>
      <c r="L1027" s="44">
        <f>IFERROR(_xll.qlIndexFixing(Index6M,$H1027,TRUE,_xll.ohTrigger(RecalcTrigger,Trigger6M)),NA())</f>
        <v>1.5321312539863689E-2</v>
      </c>
      <c r="M1027" s="146">
        <f>IFERROR(_xll.qlIndexFixing(Index1Y,$H1027,TRUE,_xll.ohTrigger(RecalcTrigger,Trigger1Y)),NA())</f>
        <v>1.5720541386400555E-2</v>
      </c>
      <c r="N1027" s="145">
        <f>IFERROR(_xll.qlIndexFixing(ONIndex1M,I1027,TRUE,_xll.ohTrigger(RecalcTrigger,Trigger1M)),NA())</f>
        <v>1.4665818334155256E-2</v>
      </c>
      <c r="O1027" s="44">
        <f>IFERROR(_xll.qlIndexFixing(ONIndex3M,I1027,TRUE,_xll.ohTrigger(RecalcTrigger,Trigger3M)),NA())</f>
        <v>1.5146282405830158E-2</v>
      </c>
      <c r="P1027" s="44">
        <f>IFERROR(_xll.qlIndexFixing(ONIndex6M,I1027,TRUE,_xll.ohTrigger(RecalcTrigger,Trigger6M)),NA())</f>
        <v>1.5293698633669361E-2</v>
      </c>
      <c r="Q1027" s="146">
        <f>IFERROR(_xll.qlIndexFixing(ONIndex1Y,I1027,TRUE,_xll.ohTrigger(RecalcTrigger,Trigger1Y)),NA())</f>
        <v>1.5641900310093826E-2</v>
      </c>
    </row>
    <row r="1028" spans="2:17" x14ac:dyDescent="0.2">
      <c r="B1028" s="39" t="s">
        <v>42</v>
      </c>
      <c r="D1028" s="42">
        <f>_xll.qlCalendarAdvance(Calendar,$D1027,B1028,"f",FALSE)</f>
        <v>46862</v>
      </c>
      <c r="E1028" s="140">
        <f>_xll.qlInterestRateIndexValueDate(IndexON,D1028)</f>
        <v>46862</v>
      </c>
      <c r="F1028" s="156">
        <f>IFERROR(_xll.qlIndexFixing(IndexON,D1028,TRUE,_xll.ohTrigger(RecalcTrigger,TriggerON)),NA())</f>
        <v>1.4009779983958914E-2</v>
      </c>
      <c r="H1028" s="42">
        <f>_xll.qlCalendarAdvance(Calendar,$H1027,B1028,"f",FALSE)</f>
        <v>46862</v>
      </c>
      <c r="I1028" s="140">
        <f>_xll.qlInterestRateIndexValueDate(Index1M,$H1028)</f>
        <v>46862</v>
      </c>
      <c r="J1028" s="145">
        <f>IFERROR(_xll.qlIndexFixing(Index1M,$H1028,TRUE,_xll.ohTrigger(RecalcTrigger,Trigger1M)),NA())</f>
        <v>1.4669008368660957E-2</v>
      </c>
      <c r="K1028" s="44">
        <f>IFERROR(_xll.qlIndexFixing(Index3M,H1028,TRUE,_xll.ohTrigger(RecalcTrigger,Trigger3M)),NA())</f>
        <v>1.5159659314521803E-2</v>
      </c>
      <c r="L1028" s="44">
        <f>IFERROR(_xll.qlIndexFixing(Index6M,$H1028,TRUE,_xll.ohTrigger(RecalcTrigger,Trigger6M)),NA())</f>
        <v>1.531867681722357E-2</v>
      </c>
      <c r="M1028" s="146">
        <f>IFERROR(_xll.qlIndexFixing(Index1Y,$H1028,TRUE,_xll.ohTrigger(RecalcTrigger,Trigger1Y)),NA())</f>
        <v>1.571847272272997E-2</v>
      </c>
      <c r="N1028" s="145">
        <f>IFERROR(_xll.qlIndexFixing(ONIndex1M,I1028,TRUE,_xll.ohTrigger(RecalcTrigger,Trigger1M)),NA())</f>
        <v>1.4664305801537214E-2</v>
      </c>
      <c r="O1028" s="44">
        <f>IFERROR(_xll.qlIndexFixing(ONIndex3M,I1028,TRUE,_xll.ohTrigger(RecalcTrigger,Trigger3M)),NA())</f>
        <v>1.5145003593098894E-2</v>
      </c>
      <c r="P1028" s="44">
        <f>IFERROR(_xll.qlIndexFixing(ONIndex6M,I1028,TRUE,_xll.ohTrigger(RecalcTrigger,Trigger6M)),NA())</f>
        <v>1.5291915363762065E-2</v>
      </c>
      <c r="Q1028" s="146">
        <f>IFERROR(_xll.qlIndexFixing(ONIndex1Y,I1028,TRUE,_xll.ohTrigger(RecalcTrigger,Trigger1Y)),NA())</f>
        <v>1.5640691767243586E-2</v>
      </c>
    </row>
    <row r="1029" spans="2:17" x14ac:dyDescent="0.2">
      <c r="B1029" s="39" t="s">
        <v>42</v>
      </c>
      <c r="D1029" s="42">
        <f>_xll.qlCalendarAdvance(Calendar,$D1028,B1029,"f",FALSE)</f>
        <v>46869</v>
      </c>
      <c r="E1029" s="140">
        <f>_xll.qlInterestRateIndexValueDate(IndexON,D1029)</f>
        <v>46869</v>
      </c>
      <c r="F1029" s="156">
        <f>IFERROR(_xll.qlIndexFixing(IndexON,D1029,TRUE,_xll.ohTrigger(RecalcTrigger,TriggerON)),NA())</f>
        <v>1.4008997580832183E-2</v>
      </c>
      <c r="H1029" s="42">
        <f>_xll.qlCalendarAdvance(Calendar,$H1028,B1029,"f",FALSE)</f>
        <v>46869</v>
      </c>
      <c r="I1029" s="140">
        <f>_xll.qlInterestRateIndexValueDate(Index1M,$H1029)</f>
        <v>46869</v>
      </c>
      <c r="J1029" s="145">
        <f>IFERROR(_xll.qlIndexFixing(Index1M,$H1029,TRUE,_xll.ohTrigger(RecalcTrigger,Trigger1M)),NA())</f>
        <v>1.4666943990201483E-2</v>
      </c>
      <c r="K1029" s="44">
        <f>IFERROR(_xll.qlIndexFixing(Index3M,H1029,TRUE,_xll.ohTrigger(RecalcTrigger,Trigger3M)),NA())</f>
        <v>1.5157109070750968E-2</v>
      </c>
      <c r="L1029" s="44">
        <f>IFERROR(_xll.qlIndexFixing(Index6M,$H1029,TRUE,_xll.ohTrigger(RecalcTrigger,Trigger6M)),NA())</f>
        <v>1.5315987034303586E-2</v>
      </c>
      <c r="M1029" s="146">
        <f>IFERROR(_xll.qlIndexFixing(Index1Y,$H1029,TRUE,_xll.ohTrigger(RecalcTrigger,Trigger1Y)),NA())</f>
        <v>1.57163654381407E-2</v>
      </c>
      <c r="N1029" s="145">
        <f>IFERROR(_xll.qlIndexFixing(ONIndex1M,I1029,TRUE,_xll.ohTrigger(RecalcTrigger,Trigger1M)),NA())</f>
        <v>1.4662614380488437E-2</v>
      </c>
      <c r="O1029" s="44">
        <f>IFERROR(_xll.qlIndexFixing(ONIndex3M,I1029,TRUE,_xll.ohTrigger(RecalcTrigger,Trigger3M)),NA())</f>
        <v>1.5143550095483294E-2</v>
      </c>
      <c r="P1029" s="44">
        <f>IFERROR(_xll.qlIndexFixing(ONIndex6M,I1029,TRUE,_xll.ohTrigger(RecalcTrigger,Trigger6M)),NA())</f>
        <v>1.529005563163266E-2</v>
      </c>
      <c r="Q1029" s="146">
        <f>IFERROR(_xll.qlIndexFixing(ONIndex1Y,I1029,TRUE,_xll.ohTrigger(RecalcTrigger,Trigger1Y)),NA())</f>
        <v>1.5639472296923307E-2</v>
      </c>
    </row>
    <row r="1030" spans="2:17" x14ac:dyDescent="0.2">
      <c r="B1030" s="39" t="s">
        <v>42</v>
      </c>
      <c r="D1030" s="42">
        <f>_xll.qlCalendarAdvance(Calendar,$D1029,B1030,"f",FALSE)</f>
        <v>46876</v>
      </c>
      <c r="E1030" s="140">
        <f>_xll.qlInterestRateIndexValueDate(IndexON,D1030)</f>
        <v>46876</v>
      </c>
      <c r="F1030" s="156">
        <f>IFERROR(_xll.qlIndexFixing(IndexON,D1030,TRUE,_xll.ohTrigger(RecalcTrigger,TriggerON)),NA())</f>
        <v>1.4007995239414539E-2</v>
      </c>
      <c r="H1030" s="42">
        <f>_xll.qlCalendarAdvance(Calendar,$H1029,B1030,"f",FALSE)</f>
        <v>46876</v>
      </c>
      <c r="I1030" s="140">
        <f>_xll.qlInterestRateIndexValueDate(Index1M,$H1030)</f>
        <v>46876</v>
      </c>
      <c r="J1030" s="145">
        <f>IFERROR(_xll.qlIndexFixing(Index1M,$H1030,TRUE,_xll.ohTrigger(RecalcTrigger,Trigger1M)),NA())</f>
        <v>1.4665051084141128E-2</v>
      </c>
      <c r="K1030" s="44">
        <f>IFERROR(_xll.qlIndexFixing(Index3M,H1030,TRUE,_xll.ohTrigger(RecalcTrigger,Trigger3M)),NA())</f>
        <v>1.5154512370010755E-2</v>
      </c>
      <c r="L1030" s="44">
        <f>IFERROR(_xll.qlIndexFixing(Index6M,$H1030,TRUE,_xll.ohTrigger(RecalcTrigger,Trigger6M)),NA())</f>
        <v>1.531335224604608E-2</v>
      </c>
      <c r="M1030" s="146">
        <f>IFERROR(_xll.qlIndexFixing(Index1Y,$H1030,TRUE,_xll.ohTrigger(RecalcTrigger,Trigger1Y)),NA())</f>
        <v>1.5714218863832174E-2</v>
      </c>
      <c r="N1030" s="145">
        <f>IFERROR(_xll.qlIndexFixing(ONIndex1M,I1030,TRUE,_xll.ohTrigger(RecalcTrigger,Trigger1M)),NA())</f>
        <v>1.4660744071171017E-2</v>
      </c>
      <c r="O1030" s="44">
        <f>IFERROR(_xll.qlIndexFixing(ONIndex3M,I1030,TRUE,_xll.ohTrigger(RecalcTrigger,Trigger3M)),NA())</f>
        <v>1.5141921912983358E-2</v>
      </c>
      <c r="P1030" s="44">
        <f>IFERROR(_xll.qlIndexFixing(ONIndex6M,I1030,TRUE,_xll.ohTrigger(RecalcTrigger,Trigger6M)),NA())</f>
        <v>1.5288119437119052E-2</v>
      </c>
      <c r="Q1030" s="146">
        <f>IFERROR(_xll.qlIndexFixing(ONIndex1Y,I1030,TRUE,_xll.ohTrigger(RecalcTrigger,Trigger1Y)),NA())</f>
        <v>1.5638241898970895E-2</v>
      </c>
    </row>
    <row r="1031" spans="2:17" x14ac:dyDescent="0.2">
      <c r="B1031" s="39" t="s">
        <v>42</v>
      </c>
      <c r="D1031" s="42">
        <f>_xll.qlCalendarAdvance(Calendar,$D1030,B1031,"f",FALSE)</f>
        <v>46883</v>
      </c>
      <c r="E1031" s="140">
        <f>_xll.qlInterestRateIndexValueDate(IndexON,D1031)</f>
        <v>46883</v>
      </c>
      <c r="F1031" s="156">
        <f>IFERROR(_xll.qlIndexFixing(IndexON,D1031,TRUE,_xll.ohTrigger(RecalcTrigger,TriggerON)),NA())</f>
        <v>1.4006772959705982E-2</v>
      </c>
      <c r="H1031" s="42">
        <f>_xll.qlCalendarAdvance(Calendar,$H1030,B1031,"f",FALSE)</f>
        <v>46883</v>
      </c>
      <c r="I1031" s="140">
        <f>_xll.qlInterestRateIndexValueDate(Index1M,$H1031)</f>
        <v>46883</v>
      </c>
      <c r="J1031" s="145">
        <f>IFERROR(_xll.qlIndexFixing(Index1M,$H1031,TRUE,_xll.ohTrigger(RecalcTrigger,Trigger1M)),NA())</f>
        <v>1.4662589838682408E-2</v>
      </c>
      <c r="K1031" s="44">
        <f>IFERROR(_xll.qlIndexFixing(Index3M,H1031,TRUE,_xll.ohTrigger(RecalcTrigger,Trigger3M)),NA())</f>
        <v>1.5151684141611681E-2</v>
      </c>
      <c r="L1031" s="44">
        <f>IFERROR(_xll.qlIndexFixing(Index6M,$H1031,TRUE,_xll.ohTrigger(RecalcTrigger,Trigger6M)),NA())</f>
        <v>1.531055581226814E-2</v>
      </c>
      <c r="M1031" s="146">
        <f>IFERROR(_xll.qlIndexFixing(Index1Y,$H1031,TRUE,_xll.ohTrigger(RecalcTrigger,Trigger1Y)),NA())</f>
        <v>1.5712032331013814E-2</v>
      </c>
      <c r="N1031" s="145">
        <f>IFERROR(_xll.qlIndexFixing(ONIndex1M,I1031,TRUE,_xll.ohTrigger(RecalcTrigger,Trigger1M)),NA())</f>
        <v>1.4658694873422862E-2</v>
      </c>
      <c r="O1031" s="44">
        <f>IFERROR(_xll.qlIndexFixing(ONIndex3M,I1031,TRUE,_xll.ohTrigger(RecalcTrigger,Trigger3M)),NA())</f>
        <v>1.5140119045518041E-2</v>
      </c>
      <c r="P1031" s="44">
        <f>IFERROR(_xll.qlIndexFixing(ONIndex6M,I1031,TRUE,_xll.ohTrigger(RecalcTrigger,Trigger6M)),NA())</f>
        <v>1.5286106780302289E-2</v>
      </c>
      <c r="Q1031" s="146">
        <f>IFERROR(_xll.qlIndexFixing(ONIndex1Y,I1031,TRUE,_xll.ohTrigger(RecalcTrigger,Trigger1Y)),NA())</f>
        <v>1.5637000573548443E-2</v>
      </c>
    </row>
    <row r="1032" spans="2:17" x14ac:dyDescent="0.2">
      <c r="B1032" s="39" t="s">
        <v>42</v>
      </c>
      <c r="D1032" s="42">
        <f>_xll.qlCalendarAdvance(Calendar,$D1031,B1032,"f",FALSE)</f>
        <v>46890</v>
      </c>
      <c r="E1032" s="140">
        <f>_xll.qlInterestRateIndexValueDate(IndexON,D1032)</f>
        <v>46890</v>
      </c>
      <c r="F1032" s="156">
        <f>IFERROR(_xll.qlIndexFixing(IndexON,D1032,TRUE,_xll.ohTrigger(RecalcTrigger,TriggerON)),NA())</f>
        <v>1.4005330741868605E-2</v>
      </c>
      <c r="H1032" s="42">
        <f>_xll.qlCalendarAdvance(Calendar,$H1031,B1032,"f",FALSE)</f>
        <v>46890</v>
      </c>
      <c r="I1032" s="140">
        <f>_xll.qlInterestRateIndexValueDate(Index1M,$H1032)</f>
        <v>46890</v>
      </c>
      <c r="J1032" s="145">
        <f>IFERROR(_xll.qlIndexFixing(Index1M,$H1032,TRUE,_xll.ohTrigger(RecalcTrigger,Trigger1M)),NA())</f>
        <v>1.4659949475481097E-2</v>
      </c>
      <c r="K1032" s="44">
        <f>IFERROR(_xll.qlIndexFixing(Index3M,H1032,TRUE,_xll.ohTrigger(RecalcTrigger,Trigger3M)),NA())</f>
        <v>1.5148738175409382E-2</v>
      </c>
      <c r="L1032" s="44">
        <f>IFERROR(_xll.qlIndexFixing(Index6M,$H1032,TRUE,_xll.ohTrigger(RecalcTrigger,Trigger6M)),NA())</f>
        <v>1.5307709935939674E-2</v>
      </c>
      <c r="M1032" s="146">
        <f>IFERROR(_xll.qlIndexFixing(Index1Y,$H1032,TRUE,_xll.ohTrigger(RecalcTrigger,Trigger1Y)),NA())</f>
        <v>1.5709805170905033E-2</v>
      </c>
      <c r="N1032" s="145">
        <f>IFERROR(_xll.qlIndexFixing(ONIndex1M,I1032,TRUE,_xll.ohTrigger(RecalcTrigger,Trigger1M)),NA())</f>
        <v>1.4656466787325018E-2</v>
      </c>
      <c r="O1032" s="44">
        <f>IFERROR(_xll.qlIndexFixing(ONIndex3M,I1032,TRUE,_xll.ohTrigger(RecalcTrigger,Trigger3M)),NA())</f>
        <v>1.5138141493168389E-2</v>
      </c>
      <c r="P1032" s="44">
        <f>IFERROR(_xll.qlIndexFixing(ONIndex6M,I1032,TRUE,_xll.ohTrigger(RecalcTrigger,Trigger6M)),NA())</f>
        <v>1.5284017661101323E-2</v>
      </c>
      <c r="Q1032" s="146">
        <f>IFERROR(_xll.qlIndexFixing(ONIndex1Y,I1032,TRUE,_xll.ohTrigger(RecalcTrigger,Trigger1Y)),NA())</f>
        <v>1.5635748320493859E-2</v>
      </c>
    </row>
    <row r="1033" spans="2:17" x14ac:dyDescent="0.2">
      <c r="B1033" s="39" t="s">
        <v>42</v>
      </c>
      <c r="D1033" s="42">
        <f>_xll.qlCalendarAdvance(Calendar,$D1032,B1033,"f",FALSE)</f>
        <v>46897</v>
      </c>
      <c r="E1033" s="140">
        <f>_xll.qlInterestRateIndexValueDate(IndexON,D1033)</f>
        <v>46897</v>
      </c>
      <c r="F1033" s="156">
        <f>IFERROR(_xll.qlIndexFixing(IndexON,D1033,TRUE,_xll.ohTrigger(RecalcTrigger,TriggerON)),NA())</f>
        <v>1.4003668585578222E-2</v>
      </c>
      <c r="H1033" s="42">
        <f>_xll.qlCalendarAdvance(Calendar,$H1032,B1033,"f",FALSE)</f>
        <v>46897</v>
      </c>
      <c r="I1033" s="140">
        <f>_xll.qlInterestRateIndexValueDate(Index1M,$H1033)</f>
        <v>46897</v>
      </c>
      <c r="J1033" s="145">
        <f>IFERROR(_xll.qlIndexFixing(Index1M,$H1033,TRUE,_xll.ohTrigger(RecalcTrigger,Trigger1M)),NA())</f>
        <v>1.4657129994672273E-2</v>
      </c>
      <c r="K1033" s="44">
        <f>IFERROR(_xll.qlIndexFixing(Index3M,H1033,TRUE,_xll.ohTrigger(RecalcTrigger,Trigger3M)),NA())</f>
        <v>1.5145685672596255E-2</v>
      </c>
      <c r="L1033" s="44">
        <f>IFERROR(_xll.qlIndexFixing(Index6M,$H1033,TRUE,_xll.ohTrigger(RecalcTrigger,Trigger6M)),NA())</f>
        <v>1.5304816126791243E-2</v>
      </c>
      <c r="M1033" s="146">
        <f>IFERROR(_xll.qlIndexFixing(Index1Y,$H1033,TRUE,_xll.ohTrigger(RecalcTrigger,Trigger1Y)),NA())</f>
        <v>1.5707536714737014E-2</v>
      </c>
      <c r="N1033" s="145">
        <f>IFERROR(_xll.qlIndexFixing(ONIndex1M,I1033,TRUE,_xll.ohTrigger(RecalcTrigger,Trigger1M)),NA())</f>
        <v>1.4654059812796438E-2</v>
      </c>
      <c r="O1033" s="44">
        <f>IFERROR(_xll.qlIndexFixing(ONIndex3M,I1033,TRUE,_xll.ohTrigger(RecalcTrigger,Trigger3M)),NA())</f>
        <v>1.5135989255934401E-2</v>
      </c>
      <c r="P1033" s="44">
        <f>IFERROR(_xll.qlIndexFixing(ONIndex6M,I1033,TRUE,_xll.ohTrigger(RecalcTrigger,Trigger6M)),NA())</f>
        <v>1.5281852079597202E-2</v>
      </c>
      <c r="Q1033" s="146">
        <f>IFERROR(_xll.qlIndexFixing(ONIndex1Y,I1033,TRUE,_xll.ohTrigger(RecalcTrigger,Trigger1Y)),NA())</f>
        <v>1.5634485139969234E-2</v>
      </c>
    </row>
    <row r="1034" spans="2:17" x14ac:dyDescent="0.2">
      <c r="B1034" s="39" t="s">
        <v>42</v>
      </c>
      <c r="D1034" s="42">
        <f>_xll.qlCalendarAdvance(Calendar,$D1033,B1034,"f",FALSE)</f>
        <v>46904</v>
      </c>
      <c r="E1034" s="140">
        <f>_xll.qlInterestRateIndexValueDate(IndexON,D1034)</f>
        <v>46904</v>
      </c>
      <c r="F1034" s="156">
        <f>IFERROR(_xll.qlIndexFixing(IndexON,D1034,TRUE,_xll.ohTrigger(RecalcTrigger,TriggerON)),NA())</f>
        <v>1.4001786491077972E-2</v>
      </c>
      <c r="H1034" s="42">
        <f>_xll.qlCalendarAdvance(Calendar,$H1033,B1034,"f",FALSE)</f>
        <v>46904</v>
      </c>
      <c r="I1034" s="140">
        <f>_xll.qlInterestRateIndexValueDate(Index1M,$H1034)</f>
        <v>46904</v>
      </c>
      <c r="J1034" s="145">
        <f>IFERROR(_xll.qlIndexFixing(Index1M,$H1034,TRUE,_xll.ohTrigger(RecalcTrigger,Trigger1M)),NA())</f>
        <v>1.4653935653227961E-2</v>
      </c>
      <c r="K1034" s="44">
        <f>IFERROR(_xll.qlIndexFixing(Index3M,H1034,TRUE,_xll.ohTrigger(RecalcTrigger,Trigger3M)),NA())</f>
        <v>1.5142537834340039E-2</v>
      </c>
      <c r="L1034" s="44">
        <f>IFERROR(_xll.qlIndexFixing(Index6M,$H1034,TRUE,_xll.ohTrigger(RecalcTrigger,Trigger6M)),NA())</f>
        <v>1.5301780342850742E-2</v>
      </c>
      <c r="M1034" s="146">
        <f>IFERROR(_xll.qlIndexFixing(Index1Y,$H1034,TRUE,_xll.ohTrigger(RecalcTrigger,Trigger1Y)),NA())</f>
        <v>1.5705226293750707E-2</v>
      </c>
      <c r="N1034" s="145">
        <f>IFERROR(_xll.qlIndexFixing(ONIndex1M,I1034,TRUE,_xll.ohTrigger(RecalcTrigger,Trigger1M)),NA())</f>
        <v>1.4651473949999216E-2</v>
      </c>
      <c r="O1034" s="44">
        <f>IFERROR(_xll.qlIndexFixing(ONIndex3M,I1034,TRUE,_xll.ohTrigger(RecalcTrigger,Trigger3M)),NA())</f>
        <v>1.5133662333897124E-2</v>
      </c>
      <c r="P1034" s="44">
        <f>IFERROR(_xll.qlIndexFixing(ONIndex6M,I1034,TRUE,_xll.ohTrigger(RecalcTrigger,Trigger6M)),NA())</f>
        <v>1.5279610035789926E-2</v>
      </c>
      <c r="Q1034" s="146">
        <f>IFERROR(_xll.qlIndexFixing(ONIndex1Y,I1034,TRUE,_xll.ohTrigger(RecalcTrigger,Trigger1Y)),NA())</f>
        <v>1.563321103197457E-2</v>
      </c>
    </row>
    <row r="1035" spans="2:17" x14ac:dyDescent="0.2">
      <c r="B1035" s="39" t="s">
        <v>42</v>
      </c>
      <c r="D1035" s="42">
        <f>_xll.qlCalendarAdvance(Calendar,$D1034,B1035,"f",FALSE)</f>
        <v>46911</v>
      </c>
      <c r="E1035" s="140">
        <f>_xll.qlInterestRateIndexValueDate(IndexON,D1035)</f>
        <v>46911</v>
      </c>
      <c r="F1035" s="156">
        <f>IFERROR(_xll.qlIndexFixing(IndexON,D1035,TRUE,_xll.ohTrigger(RecalcTrigger,TriggerON)),NA())</f>
        <v>1.3999684458367856E-2</v>
      </c>
      <c r="H1035" s="42">
        <f>_xll.qlCalendarAdvance(Calendar,$H1034,B1035,"f",FALSE)</f>
        <v>46911</v>
      </c>
      <c r="I1035" s="140">
        <f>_xll.qlInterestRateIndexValueDate(Index1M,$H1035)</f>
        <v>46911</v>
      </c>
      <c r="J1035" s="145">
        <f>IFERROR(_xll.qlIndexFixing(Index1M,$H1035,TRUE,_xll.ohTrigger(RecalcTrigger,Trigger1M)),NA())</f>
        <v>1.4650796842049212E-2</v>
      </c>
      <c r="K1035" s="44">
        <f>IFERROR(_xll.qlIndexFixing(Index3M,H1035,TRUE,_xll.ohTrigger(RecalcTrigger,Trigger3M)),NA())</f>
        <v>1.5139305861777636E-2</v>
      </c>
      <c r="L1035" s="44">
        <f>IFERROR(_xll.qlIndexFixing(Index6M,$H1035,TRUE,_xll.ohTrigger(RecalcTrigger,Trigger6M)),NA())</f>
        <v>1.5298798074593053E-2</v>
      </c>
      <c r="M1035" s="146">
        <f>IFERROR(_xll.qlIndexFixing(Index1Y,$H1035,TRUE,_xll.ohTrigger(RecalcTrigger,Trigger1Y)),NA())</f>
        <v>1.5702873239199056E-2</v>
      </c>
      <c r="N1035" s="145">
        <f>IFERROR(_xll.qlIndexFixing(ONIndex1M,I1035,TRUE,_xll.ohTrigger(RecalcTrigger,Trigger1M)),NA())</f>
        <v>1.4648709198852305E-2</v>
      </c>
      <c r="O1035" s="44">
        <f>IFERROR(_xll.qlIndexFixing(ONIndex3M,I1035,TRUE,_xll.ohTrigger(RecalcTrigger,Trigger3M)),NA())</f>
        <v>1.5131160726894466E-2</v>
      </c>
      <c r="P1035" s="44">
        <f>IFERROR(_xll.qlIndexFixing(ONIndex6M,I1035,TRUE,_xll.ohTrigger(RecalcTrigger,Trigger6M)),NA())</f>
        <v>1.5277291529760539E-2</v>
      </c>
      <c r="Q1035" s="146">
        <f>IFERROR(_xll.qlIndexFixing(ONIndex1Y,I1035,TRUE,_xll.ohTrigger(RecalcTrigger,Trigger1Y)),NA())</f>
        <v>1.5631925996347773E-2</v>
      </c>
    </row>
    <row r="1036" spans="2:17" x14ac:dyDescent="0.2">
      <c r="B1036" s="39" t="s">
        <v>42</v>
      </c>
      <c r="D1036" s="42">
        <f>_xll.qlCalendarAdvance(Calendar,$D1035,B1036,"f",FALSE)</f>
        <v>46918</v>
      </c>
      <c r="E1036" s="140">
        <f>_xll.qlInterestRateIndexValueDate(IndexON,D1036)</f>
        <v>46918</v>
      </c>
      <c r="F1036" s="156">
        <f>IFERROR(_xll.qlIndexFixing(IndexON,D1036,TRUE,_xll.ohTrigger(RecalcTrigger,TriggerON)),NA())</f>
        <v>1.3997362487366827E-2</v>
      </c>
      <c r="H1036" s="42">
        <f>_xll.qlCalendarAdvance(Calendar,$H1035,B1036,"f",FALSE)</f>
        <v>46918</v>
      </c>
      <c r="I1036" s="140">
        <f>_xll.qlInterestRateIndexValueDate(Index1M,$H1036)</f>
        <v>46918</v>
      </c>
      <c r="J1036" s="145">
        <f>IFERROR(_xll.qlIndexFixing(Index1M,$H1036,TRUE,_xll.ohTrigger(RecalcTrigger,Trigger1M)),NA())</f>
        <v>1.4647491800166817E-2</v>
      </c>
      <c r="K1036" s="44">
        <f>IFERROR(_xll.qlIndexFixing(Index3M,H1036,TRUE,_xll.ohTrigger(RecalcTrigger,Trigger3M)),NA())</f>
        <v>1.5136000956017755E-2</v>
      </c>
      <c r="L1036" s="44">
        <f>IFERROR(_xll.qlIndexFixing(Index6M,$H1036,TRUE,_xll.ohTrigger(RecalcTrigger,Trigger6M)),NA())</f>
        <v>1.5295772371454979E-2</v>
      </c>
      <c r="M1036" s="146">
        <f>IFERROR(_xll.qlIndexFixing(Index1Y,$H1036,TRUE,_xll.ohTrigger(RecalcTrigger,Trigger1Y)),NA())</f>
        <v>1.5700476882345882E-2</v>
      </c>
      <c r="N1036" s="145">
        <f>IFERROR(_xll.qlIndexFixing(ONIndex1M,I1036,TRUE,_xll.ohTrigger(RecalcTrigger,Trigger1M)),NA())</f>
        <v>1.4645765559274659E-2</v>
      </c>
      <c r="O1036" s="44">
        <f>IFERROR(_xll.qlIndexFixing(ONIndex3M,I1036,TRUE,_xll.ohTrigger(RecalcTrigger,Trigger3M)),NA())</f>
        <v>1.5128484435007472E-2</v>
      </c>
      <c r="P1036" s="44">
        <f>IFERROR(_xll.qlIndexFixing(ONIndex6M,I1036,TRUE,_xll.ohTrigger(RecalcTrigger,Trigger6M)),NA())</f>
        <v>1.5274896561346951E-2</v>
      </c>
      <c r="Q1036" s="146">
        <f>IFERROR(_xll.qlIndexFixing(ONIndex1Y,I1036,TRUE,_xll.ohTrigger(RecalcTrigger,Trigger1Y)),NA())</f>
        <v>1.5630630033250936E-2</v>
      </c>
    </row>
    <row r="1037" spans="2:17" x14ac:dyDescent="0.2">
      <c r="B1037" s="39" t="s">
        <v>42</v>
      </c>
      <c r="D1037" s="42">
        <f>_xll.qlCalendarAdvance(Calendar,$D1036,B1037,"f",FALSE)</f>
        <v>46925</v>
      </c>
      <c r="E1037" s="140">
        <f>_xll.qlInterestRateIndexValueDate(IndexON,D1037)</f>
        <v>46925</v>
      </c>
      <c r="F1037" s="156">
        <f>IFERROR(_xll.qlIndexFixing(IndexON,D1037,TRUE,_xll.ohTrigger(RecalcTrigger,TriggerON)),NA())</f>
        <v>1.3994820578074885E-2</v>
      </c>
      <c r="H1037" s="42">
        <f>_xll.qlCalendarAdvance(Calendar,$H1036,B1037,"f",FALSE)</f>
        <v>46925</v>
      </c>
      <c r="I1037" s="140">
        <f>_xll.qlInterestRateIndexValueDate(Index1M,$H1037)</f>
        <v>46925</v>
      </c>
      <c r="J1037" s="145">
        <f>IFERROR(_xll.qlIndexFixing(Index1M,$H1037,TRUE,_xll.ohTrigger(RecalcTrigger,Trigger1M)),NA())</f>
        <v>1.4644055405858522E-2</v>
      </c>
      <c r="K1037" s="44">
        <f>IFERROR(_xll.qlIndexFixing(Index3M,H1037,TRUE,_xll.ohTrigger(RecalcTrigger,Trigger3M)),NA())</f>
        <v>1.5132634318136513E-2</v>
      </c>
      <c r="L1037" s="44">
        <f>IFERROR(_xll.qlIndexFixing(Index6M,$H1037,TRUE,_xll.ohTrigger(RecalcTrigger,Trigger6M)),NA())</f>
        <v>1.5292704751329282E-2</v>
      </c>
      <c r="M1037" s="146">
        <f>IFERROR(_xll.qlIndexFixing(Index1Y,$H1037,TRUE,_xll.ohTrigger(RecalcTrigger,Trigger1Y)),NA())</f>
        <v>1.5698036554467665E-2</v>
      </c>
      <c r="N1037" s="145">
        <f>IFERROR(_xll.qlIndexFixing(ONIndex1M,I1037,TRUE,_xll.ohTrigger(RecalcTrigger,Trigger1M)),NA())</f>
        <v>1.4642643031428371E-2</v>
      </c>
      <c r="O1037" s="44">
        <f>IFERROR(_xll.qlIndexFixing(ONIndex3M,I1037,TRUE,_xll.ohTrigger(RecalcTrigger,Trigger3M)),NA())</f>
        <v>1.5125633458155097E-2</v>
      </c>
      <c r="P1037" s="44">
        <f>IFERROR(_xll.qlIndexFixing(ONIndex6M,I1037,TRUE,_xll.ohTrigger(RecalcTrigger,Trigger6M)),NA())</f>
        <v>1.5272425130630207E-2</v>
      </c>
      <c r="Q1037" s="146">
        <f>IFERROR(_xll.qlIndexFixing(ONIndex1Y,I1037,TRUE,_xll.ohTrigger(RecalcTrigger,Trigger1Y)),NA())</f>
        <v>1.5629323142521967E-2</v>
      </c>
    </row>
    <row r="1038" spans="2:17" x14ac:dyDescent="0.2">
      <c r="B1038" s="39" t="s">
        <v>42</v>
      </c>
      <c r="D1038" s="42">
        <f>_xll.qlCalendarAdvance(Calendar,$D1037,B1038,"f",FALSE)</f>
        <v>46932</v>
      </c>
      <c r="E1038" s="140">
        <f>_xll.qlInterestRateIndexValueDate(IndexON,D1038)</f>
        <v>46932</v>
      </c>
      <c r="F1038" s="156">
        <f>IFERROR(_xll.qlIndexFixing(IndexON,D1038,TRUE,_xll.ohTrigger(RecalcTrigger,TriggerON)),NA())</f>
        <v>1.3992058730573076E-2</v>
      </c>
      <c r="H1038" s="42">
        <f>_xll.qlCalendarAdvance(Calendar,$H1037,B1038,"f",FALSE)</f>
        <v>46932</v>
      </c>
      <c r="I1038" s="140">
        <f>_xll.qlInterestRateIndexValueDate(Index1M,$H1038)</f>
        <v>46932</v>
      </c>
      <c r="J1038" s="145">
        <f>IFERROR(_xll.qlIndexFixing(Index1M,$H1038,TRUE,_xll.ohTrigger(RecalcTrigger,Trigger1M)),NA())</f>
        <v>1.4640524792809306E-2</v>
      </c>
      <c r="K1038" s="44">
        <f>IFERROR(_xll.qlIndexFixing(Index3M,H1038,TRUE,_xll.ohTrigger(RecalcTrigger,Trigger3M)),NA())</f>
        <v>1.5129217149172151E-2</v>
      </c>
      <c r="L1038" s="44">
        <f>IFERROR(_xll.qlIndexFixing(Index6M,$H1038,TRUE,_xll.ohTrigger(RecalcTrigger,Trigger6M)),NA())</f>
        <v>1.52895967321012E-2</v>
      </c>
      <c r="M1038" s="146">
        <f>IFERROR(_xll.qlIndexFixing(Index1Y,$H1038,TRUE,_xll.ohTrigger(RecalcTrigger,Trigger1Y)),NA())</f>
        <v>1.569555158685243E-2</v>
      </c>
      <c r="N1038" s="145">
        <f>IFERROR(_xll.qlIndexFixing(ONIndex1M,I1038,TRUE,_xll.ohTrigger(RecalcTrigger,Trigger1M)),NA())</f>
        <v>1.4639341615313439E-2</v>
      </c>
      <c r="O1038" s="44">
        <f>IFERROR(_xll.qlIndexFixing(ONIndex3M,I1038,TRUE,_xll.ohTrigger(RecalcTrigger,Trigger3M)),NA())</f>
        <v>1.5122607796499432E-2</v>
      </c>
      <c r="P1038" s="44">
        <f>IFERROR(_xll.qlIndexFixing(ONIndex6M,I1038,TRUE,_xll.ohTrigger(RecalcTrigger,Trigger6M)),NA())</f>
        <v>1.5269877237610308E-2</v>
      </c>
      <c r="Q1038" s="146">
        <f>IFERROR(_xll.qlIndexFixing(ONIndex1Y,I1038,TRUE,_xll.ohTrigger(RecalcTrigger,Trigger1Y)),NA())</f>
        <v>1.5628005324322958E-2</v>
      </c>
    </row>
    <row r="1039" spans="2:17" x14ac:dyDescent="0.2">
      <c r="B1039" s="39" t="s">
        <v>42</v>
      </c>
      <c r="D1039" s="42">
        <f>_xll.qlCalendarAdvance(Calendar,$D1038,B1039,"f",FALSE)</f>
        <v>46939</v>
      </c>
      <c r="E1039" s="140">
        <f>_xll.qlInterestRateIndexValueDate(IndexON,D1039)</f>
        <v>46939</v>
      </c>
      <c r="F1039" s="156">
        <f>IFERROR(_xll.qlIndexFixing(IndexON,D1039,TRUE,_xll.ohTrigger(RecalcTrigger,TriggerON)),NA())</f>
        <v>1.3989077597770239E-2</v>
      </c>
      <c r="H1039" s="42">
        <f>_xll.qlCalendarAdvance(Calendar,$H1038,B1039,"f",FALSE)</f>
        <v>46939</v>
      </c>
      <c r="I1039" s="140">
        <f>_xll.qlInterestRateIndexValueDate(Index1M,$H1039)</f>
        <v>46939</v>
      </c>
      <c r="J1039" s="145">
        <f>IFERROR(_xll.qlIndexFixing(Index1M,$H1039,TRUE,_xll.ohTrigger(RecalcTrigger,Trigger1M)),NA())</f>
        <v>1.4637041200788509E-2</v>
      </c>
      <c r="K1039" s="44">
        <f>IFERROR(_xll.qlIndexFixing(Index3M,H1039,TRUE,_xll.ohTrigger(RecalcTrigger,Trigger3M)),NA())</f>
        <v>1.5125760650132951E-2</v>
      </c>
      <c r="L1039" s="44">
        <f>IFERROR(_xll.qlIndexFixing(Index6M,$H1039,TRUE,_xll.ohTrigger(RecalcTrigger,Trigger6M)),NA())</f>
        <v>1.5286531226892348E-2</v>
      </c>
      <c r="M1039" s="146">
        <f>IFERROR(_xll.qlIndexFixing(Index1Y,$H1039,TRUE,_xll.ohTrigger(RecalcTrigger,Trigger1Y)),NA())</f>
        <v>1.5693021310800415E-2</v>
      </c>
      <c r="N1039" s="145">
        <f>IFERROR(_xll.qlIndexFixing(ONIndex1M,I1039,TRUE,_xll.ohTrigger(RecalcTrigger,Trigger1M)),NA())</f>
        <v>1.4635861851346466E-2</v>
      </c>
      <c r="O1039" s="44">
        <f>IFERROR(_xll.qlIndexFixing(ONIndex3M,I1039,TRUE,_xll.ohTrigger(RecalcTrigger,Trigger3M)),NA())</f>
        <v>1.5119407948799291E-2</v>
      </c>
      <c r="P1039" s="44">
        <f>IFERROR(_xll.qlIndexFixing(ONIndex6M,I1039,TRUE,_xll.ohTrigger(RecalcTrigger,Trigger6M)),NA())</f>
        <v>1.5267253016256754E-2</v>
      </c>
      <c r="Q1039" s="146">
        <f>IFERROR(_xll.qlIndexFixing(ONIndex1Y,I1039,TRUE,_xll.ohTrigger(RecalcTrigger,Trigger1Y)),NA())</f>
        <v>1.5626676461785172E-2</v>
      </c>
    </row>
    <row r="1040" spans="2:17" x14ac:dyDescent="0.2">
      <c r="B1040" s="39" t="s">
        <v>42</v>
      </c>
      <c r="D1040" s="42">
        <f>_xll.qlCalendarAdvance(Calendar,$D1039,B1040,"f",FALSE)</f>
        <v>46946</v>
      </c>
      <c r="E1040" s="140">
        <f>_xll.qlInterestRateIndexValueDate(IndexON,D1040)</f>
        <v>46946</v>
      </c>
      <c r="F1040" s="156">
        <f>IFERROR(_xll.qlIndexFixing(IndexON,D1040,TRUE,_xll.ohTrigger(RecalcTrigger,TriggerON)),NA())</f>
        <v>1.3985985571367543E-2</v>
      </c>
      <c r="H1040" s="42">
        <f>_xll.qlCalendarAdvance(Calendar,$H1039,B1040,"f",FALSE)</f>
        <v>46946</v>
      </c>
      <c r="I1040" s="140">
        <f>_xll.qlInterestRateIndexValueDate(Index1M,$H1040)</f>
        <v>46946</v>
      </c>
      <c r="J1040" s="145">
        <f>IFERROR(_xll.qlIndexFixing(Index1M,$H1040,TRUE,_xll.ohTrigger(RecalcTrigger,Trigger1M)),NA())</f>
        <v>1.4633422651927587E-2</v>
      </c>
      <c r="K1040" s="44">
        <f>IFERROR(_xll.qlIndexFixing(Index3M,H1040,TRUE,_xll.ohTrigger(RecalcTrigger,Trigger3M)),NA())</f>
        <v>1.5122274155171049E-2</v>
      </c>
      <c r="L1040" s="44">
        <f>IFERROR(_xll.qlIndexFixing(Index6M,$H1040,TRUE,_xll.ohTrigger(RecalcTrigger,Trigger6M)),NA())</f>
        <v>1.5283343908394869E-2</v>
      </c>
      <c r="M1040" s="146">
        <f>IFERROR(_xll.qlIndexFixing(Index1Y,$H1040,TRUE,_xll.ohTrigger(RecalcTrigger,Trigger1Y)),NA())</f>
        <v>1.5690445169129319E-2</v>
      </c>
      <c r="N1040" s="145">
        <f>IFERROR(_xll.qlIndexFixing(ONIndex1M,I1040,TRUE,_xll.ohTrigger(RecalcTrigger,Trigger1M)),NA())</f>
        <v>1.4632293492204962E-2</v>
      </c>
      <c r="O1040" s="44">
        <f>IFERROR(_xll.qlIndexFixing(ONIndex3M,I1040,TRUE,_xll.ohTrigger(RecalcTrigger,Trigger3M)),NA())</f>
        <v>1.5116116722309059E-2</v>
      </c>
      <c r="P1040" s="44">
        <f>IFERROR(_xll.qlIndexFixing(ONIndex6M,I1040,TRUE,_xll.ohTrigger(RecalcTrigger,Trigger6M)),NA())</f>
        <v>1.5264574699590527E-2</v>
      </c>
      <c r="Q1040" s="146">
        <f>IFERROR(_xll.qlIndexFixing(ONIndex1Y,I1040,TRUE,_xll.ohTrigger(RecalcTrigger,Trigger1Y)),NA())</f>
        <v>1.5625317161425123E-2</v>
      </c>
    </row>
    <row r="1041" spans="2:17" x14ac:dyDescent="0.2">
      <c r="B1041" s="39" t="s">
        <v>42</v>
      </c>
      <c r="D1041" s="42">
        <f>_xll.qlCalendarAdvance(Calendar,$D1040,B1041,"f",FALSE)</f>
        <v>46953</v>
      </c>
      <c r="E1041" s="140">
        <f>_xll.qlInterestRateIndexValueDate(IndexON,D1041)</f>
        <v>46953</v>
      </c>
      <c r="F1041" s="156">
        <f>IFERROR(_xll.qlIndexFixing(IndexON,D1041,TRUE,_xll.ohTrigger(RecalcTrigger,TriggerON)),NA())</f>
        <v>1.3982865577595316E-2</v>
      </c>
      <c r="H1041" s="42">
        <f>_xll.qlCalendarAdvance(Calendar,$H1040,B1041,"f",FALSE)</f>
        <v>46953</v>
      </c>
      <c r="I1041" s="140">
        <f>_xll.qlInterestRateIndexValueDate(Index1M,$H1041)</f>
        <v>46953</v>
      </c>
      <c r="J1041" s="145">
        <f>IFERROR(_xll.qlIndexFixing(Index1M,$H1041,TRUE,_xll.ohTrigger(RecalcTrigger,Trigger1M)),NA())</f>
        <v>1.4629784149297961E-2</v>
      </c>
      <c r="K1041" s="44">
        <f>IFERROR(_xll.qlIndexFixing(Index3M,H1041,TRUE,_xll.ohTrigger(RecalcTrigger,Trigger3M)),NA())</f>
        <v>1.5118759531176952E-2</v>
      </c>
      <c r="L1041" s="44">
        <f>IFERROR(_xll.qlIndexFixing(Index6M,$H1041,TRUE,_xll.ohTrigger(RecalcTrigger,Trigger6M)),NA())</f>
        <v>1.5280119225204995E-2</v>
      </c>
      <c r="M1041" s="146">
        <f>IFERROR(_xll.qlIndexFixing(Index1Y,$H1041,TRUE,_xll.ohTrigger(RecalcTrigger,Trigger1Y)),NA())</f>
        <v>1.5687823050683836E-2</v>
      </c>
      <c r="N1041" s="145">
        <f>IFERROR(_xll.qlIndexFixing(ONIndex1M,I1041,TRUE,_xll.ohTrigger(RecalcTrigger,Trigger1M)),NA())</f>
        <v>1.4628705203701964E-2</v>
      </c>
      <c r="O1041" s="44">
        <f>IFERROR(_xll.qlIndexFixing(ONIndex3M,I1041,TRUE,_xll.ohTrigger(RecalcTrigger,Trigger3M)),NA())</f>
        <v>1.5112797469204464E-2</v>
      </c>
      <c r="P1041" s="44">
        <f>IFERROR(_xll.qlIndexFixing(ONIndex6M,I1041,TRUE,_xll.ohTrigger(RecalcTrigger,Trigger6M)),NA())</f>
        <v>1.5261859297199809E-2</v>
      </c>
      <c r="Q1041" s="146">
        <f>IFERROR(_xll.qlIndexFixing(ONIndex1Y,I1041,TRUE,_xll.ohTrigger(RecalcTrigger,Trigger1Y)),NA())</f>
        <v>1.5623912585938093E-2</v>
      </c>
    </row>
    <row r="1042" spans="2:17" x14ac:dyDescent="0.2">
      <c r="B1042" s="39" t="s">
        <v>42</v>
      </c>
      <c r="D1042" s="42">
        <f>_xll.qlCalendarAdvance(Calendar,$D1041,B1042,"f",FALSE)</f>
        <v>46960</v>
      </c>
      <c r="E1042" s="140">
        <f>_xll.qlInterestRateIndexValueDate(IndexON,D1042)</f>
        <v>46960</v>
      </c>
      <c r="F1042" s="156">
        <f>IFERROR(_xll.qlIndexFixing(IndexON,D1042,TRUE,_xll.ohTrigger(RecalcTrigger,TriggerON)),NA())</f>
        <v>1.3979717616453557E-2</v>
      </c>
      <c r="H1042" s="42">
        <f>_xll.qlCalendarAdvance(Calendar,$H1041,B1042,"f",FALSE)</f>
        <v>46960</v>
      </c>
      <c r="I1042" s="140">
        <f>_xll.qlInterestRateIndexValueDate(Index1M,$H1042)</f>
        <v>46960</v>
      </c>
      <c r="J1042" s="145">
        <f>IFERROR(_xll.qlIndexFixing(Index1M,$H1042,TRUE,_xll.ohTrigger(RecalcTrigger,Trigger1M)),NA())</f>
        <v>1.4626155384428886E-2</v>
      </c>
      <c r="K1042" s="44">
        <f>IFERROR(_xll.qlIndexFixing(Index3M,H1042,TRUE,_xll.ohTrigger(RecalcTrigger,Trigger3M)),NA())</f>
        <v>1.511521677822554E-2</v>
      </c>
      <c r="L1042" s="44">
        <f>IFERROR(_xll.qlIndexFixing(Index6M,$H1042,TRUE,_xll.ohTrigger(RecalcTrigger,Trigger6M)),NA())</f>
        <v>1.5276857177505076E-2</v>
      </c>
      <c r="M1042" s="146">
        <f>IFERROR(_xll.qlIndexFixing(Index1Y,$H1042,TRUE,_xll.ohTrigger(RecalcTrigger,Trigger1Y)),NA())</f>
        <v>1.5685154955820124E-2</v>
      </c>
      <c r="N1042" s="145">
        <f>IFERROR(_xll.qlIndexFixing(ONIndex1M,I1042,TRUE,_xll.ohTrigger(RecalcTrigger,Trigger1M)),NA())</f>
        <v>1.4625096985756425E-2</v>
      </c>
      <c r="O1042" s="44">
        <f>IFERROR(_xll.qlIndexFixing(ONIndex3M,I1042,TRUE,_xll.ohTrigger(RecalcTrigger,Trigger3M)),NA())</f>
        <v>1.5109450189890739E-2</v>
      </c>
      <c r="P1042" s="44">
        <f>IFERROR(_xll.qlIndexFixing(ONIndex6M,I1042,TRUE,_xll.ohTrigger(RecalcTrigger,Trigger6M)),NA())</f>
        <v>1.5259106809246692E-2</v>
      </c>
      <c r="Q1042" s="146">
        <f>IFERROR(_xll.qlIndexFixing(ONIndex1Y,I1042,TRUE,_xll.ohTrigger(RecalcTrigger,Trigger1Y)),NA())</f>
        <v>1.5622462735567222E-2</v>
      </c>
    </row>
    <row r="1043" spans="2:17" x14ac:dyDescent="0.2">
      <c r="B1043" s="39" t="s">
        <v>42</v>
      </c>
      <c r="D1043" s="42">
        <f>_xll.qlCalendarAdvance(Calendar,$D1042,B1043,"f",FALSE)</f>
        <v>46967</v>
      </c>
      <c r="E1043" s="140">
        <f>_xll.qlInterestRateIndexValueDate(IndexON,D1043)</f>
        <v>46967</v>
      </c>
      <c r="F1043" s="156">
        <f>IFERROR(_xll.qlIndexFixing(IndexON,D1043,TRUE,_xll.ohTrigger(RecalcTrigger,TriggerON)),NA())</f>
        <v>1.3976541687942268E-2</v>
      </c>
      <c r="H1043" s="42">
        <f>_xll.qlCalendarAdvance(Calendar,$H1042,B1043,"f",FALSE)</f>
        <v>46967</v>
      </c>
      <c r="I1043" s="140">
        <f>_xll.qlInterestRateIndexValueDate(Index1M,$H1043)</f>
        <v>46967</v>
      </c>
      <c r="J1043" s="145">
        <f>IFERROR(_xll.qlIndexFixing(Index1M,$H1043,TRUE,_xll.ohTrigger(RecalcTrigger,Trigger1M)),NA())</f>
        <v>1.4622447282811186E-2</v>
      </c>
      <c r="K1043" s="44">
        <f>IFERROR(_xll.qlIndexFixing(Index3M,H1043,TRUE,_xll.ohTrigger(RecalcTrigger,Trigger3M)),NA())</f>
        <v>1.5111645896389929E-2</v>
      </c>
      <c r="L1043" s="44">
        <f>IFERROR(_xll.qlIndexFixing(Index6M,$H1043,TRUE,_xll.ohTrigger(RecalcTrigger,Trigger6M)),NA())</f>
        <v>1.5273557765477031E-2</v>
      </c>
      <c r="M1043" s="146">
        <f>IFERROR(_xll.qlIndexFixing(Index1Y,$H1043,TRUE,_xll.ohTrigger(RecalcTrigger,Trigger1Y)),NA())</f>
        <v>1.5682440884900783E-2</v>
      </c>
      <c r="N1043" s="145">
        <f>IFERROR(_xll.qlIndexFixing(ONIndex1M,I1043,TRUE,_xll.ohTrigger(RecalcTrigger,Trigger1M)),NA())</f>
        <v>1.4621468838530438E-2</v>
      </c>
      <c r="O1043" s="44">
        <f>IFERROR(_xll.qlIndexFixing(ONIndex3M,I1043,TRUE,_xll.ohTrigger(RecalcTrigger,Trigger3M)),NA())</f>
        <v>1.5106074884043696E-2</v>
      </c>
      <c r="P1043" s="44">
        <f>IFERROR(_xll.qlIndexFixing(ONIndex6M,I1043,TRUE,_xll.ohTrigger(RecalcTrigger,Trigger6M)),NA())</f>
        <v>1.5256317235569083E-2</v>
      </c>
      <c r="Q1043" s="146">
        <f>IFERROR(_xll.qlIndexFixing(ONIndex1Y,I1043,TRUE,_xll.ohTrigger(RecalcTrigger,Trigger1Y)),NA())</f>
        <v>1.562096761006937E-2</v>
      </c>
    </row>
    <row r="1044" spans="2:17" x14ac:dyDescent="0.2">
      <c r="B1044" s="39" t="s">
        <v>42</v>
      </c>
      <c r="D1044" s="42">
        <f>_xll.qlCalendarAdvance(Calendar,$D1043,B1044,"f",FALSE)</f>
        <v>46974</v>
      </c>
      <c r="E1044" s="140">
        <f>_xll.qlInterestRateIndexValueDate(IndexON,D1044)</f>
        <v>46974</v>
      </c>
      <c r="F1044" s="156">
        <f>IFERROR(_xll.qlIndexFixing(IndexON,D1044,TRUE,_xll.ohTrigger(RecalcTrigger,TriggerON)),NA())</f>
        <v>1.39733377919804E-2</v>
      </c>
      <c r="H1044" s="42">
        <f>_xll.qlCalendarAdvance(Calendar,$H1043,B1044,"f",FALSE)</f>
        <v>46974</v>
      </c>
      <c r="I1044" s="140">
        <f>_xll.qlInterestRateIndexValueDate(Index1M,$H1044)</f>
        <v>46974</v>
      </c>
      <c r="J1044" s="145">
        <f>IFERROR(_xll.qlIndexFixing(Index1M,$H1044,TRUE,_xll.ohTrigger(RecalcTrigger,Trigger1M)),NA())</f>
        <v>1.4618748918993332E-2</v>
      </c>
      <c r="K1044" s="44">
        <f>IFERROR(_xll.qlIndexFixing(Index3M,H1044,TRUE,_xll.ohTrigger(RecalcTrigger,Trigger3M)),NA())</f>
        <v>1.5108046885746762E-2</v>
      </c>
      <c r="L1044" s="44">
        <f>IFERROR(_xll.qlIndexFixing(Index6M,$H1044,TRUE,_xll.ohTrigger(RecalcTrigger,Trigger6M)),NA())</f>
        <v>1.5270220989306731E-2</v>
      </c>
      <c r="M1044" s="146">
        <f>IFERROR(_xll.qlIndexFixing(Index1Y,$H1044,TRUE,_xll.ohTrigger(RecalcTrigger,Trigger1Y)),NA())</f>
        <v>1.5679680838294185E-2</v>
      </c>
      <c r="N1044" s="145">
        <f>IFERROR(_xll.qlIndexFixing(ONIndex1M,I1044,TRUE,_xll.ohTrigger(RecalcTrigger,Trigger1M)),NA())</f>
        <v>1.4617820762024003E-2</v>
      </c>
      <c r="O1044" s="44">
        <f>IFERROR(_xll.qlIndexFixing(ONIndex3M,I1044,TRUE,_xll.ohTrigger(RecalcTrigger,Trigger3M)),NA())</f>
        <v>1.5102671551744384E-2</v>
      </c>
      <c r="P1044" s="44">
        <f>IFERROR(_xll.qlIndexFixing(ONIndex6M,I1044,TRUE,_xll.ohTrigger(RecalcTrigger,Trigger6M)),NA())</f>
        <v>1.5253490576329076E-2</v>
      </c>
      <c r="Q1044" s="146">
        <f>IFERROR(_xll.qlIndexFixing(ONIndex1Y,I1044,TRUE,_xll.ohTrigger(RecalcTrigger,Trigger1Y)),NA())</f>
        <v>1.5619427209687675E-2</v>
      </c>
    </row>
    <row r="1045" spans="2:17" x14ac:dyDescent="0.2">
      <c r="B1045" s="39" t="s">
        <v>42</v>
      </c>
      <c r="D1045" s="42">
        <f>_xll.qlCalendarAdvance(Calendar,$D1044,B1045,"f",FALSE)</f>
        <v>46981</v>
      </c>
      <c r="E1045" s="140">
        <f>_xll.qlInterestRateIndexValueDate(IndexON,D1045)</f>
        <v>46981</v>
      </c>
      <c r="F1045" s="156">
        <f>IFERROR(_xll.qlIndexFixing(IndexON,D1045,TRUE,_xll.ohTrigger(RecalcTrigger,TriggerON)),NA())</f>
        <v>1.3970105928649001E-2</v>
      </c>
      <c r="H1045" s="42">
        <f>_xll.qlCalendarAdvance(Calendar,$H1044,B1045,"f",FALSE)</f>
        <v>46981</v>
      </c>
      <c r="I1045" s="140">
        <f>_xll.qlInterestRateIndexValueDate(Index1M,$H1045)</f>
        <v>46981</v>
      </c>
      <c r="J1045" s="145">
        <f>IFERROR(_xll.qlIndexFixing(Index1M,$H1045,TRUE,_xll.ohTrigger(RecalcTrigger,Trigger1M)),NA())</f>
        <v>1.4615030601482906E-2</v>
      </c>
      <c r="K1045" s="44">
        <f>IFERROR(_xll.qlIndexFixing(Index3M,H1045,TRUE,_xll.ohTrigger(RecalcTrigger,Trigger3M)),NA())</f>
        <v>1.51044197463718E-2</v>
      </c>
      <c r="L1045" s="44">
        <f>IFERROR(_xll.qlIndexFixing(Index6M,$H1045,TRUE,_xll.ohTrigger(RecalcTrigger,Trigger6M)),NA())</f>
        <v>1.526684684918006E-2</v>
      </c>
      <c r="M1045" s="146">
        <f>IFERROR(_xll.qlIndexFixing(Index1Y,$H1045,TRUE,_xll.ohTrigger(RecalcTrigger,Trigger1Y)),NA())</f>
        <v>1.5676874816375364E-2</v>
      </c>
      <c r="N1045" s="145">
        <f>IFERROR(_xll.qlIndexFixing(ONIndex1M,I1045,TRUE,_xll.ohTrigger(RecalcTrigger,Trigger1M)),NA())</f>
        <v>1.4614152755993981E-2</v>
      </c>
      <c r="O1045" s="44">
        <f>IFERROR(_xll.qlIndexFixing(ONIndex3M,I1045,TRUE,_xll.ohTrigger(RecalcTrigger,Trigger3M)),NA())</f>
        <v>1.5099240193154895E-2</v>
      </c>
      <c r="P1045" s="44">
        <f>IFERROR(_xll.qlIndexFixing(ONIndex6M,I1045,TRUE,_xll.ohTrigger(RecalcTrigger,Trigger6M)),NA())</f>
        <v>1.5250626831364578E-2</v>
      </c>
      <c r="Q1045" s="146">
        <f>IFERROR(_xll.qlIndexFixing(ONIndex1Y,I1045,TRUE,_xll.ohTrigger(RecalcTrigger,Trigger1Y)),NA())</f>
        <v>1.5617841534260046E-2</v>
      </c>
    </row>
    <row r="1046" spans="2:17" x14ac:dyDescent="0.2">
      <c r="B1046" s="39" t="s">
        <v>42</v>
      </c>
      <c r="D1046" s="42">
        <f>_xll.qlCalendarAdvance(Calendar,$D1045,B1046,"f",FALSE)</f>
        <v>46988</v>
      </c>
      <c r="E1046" s="140">
        <f>_xll.qlInterestRateIndexValueDate(IndexON,D1046)</f>
        <v>46988</v>
      </c>
      <c r="F1046" s="156">
        <f>IFERROR(_xll.qlIndexFixing(IndexON,D1046,TRUE,_xll.ohTrigger(RecalcTrigger,TriggerON)),NA())</f>
        <v>1.3966846097948071E-2</v>
      </c>
      <c r="H1046" s="42">
        <f>_xll.qlCalendarAdvance(Calendar,$H1045,B1046,"f",FALSE)</f>
        <v>46988</v>
      </c>
      <c r="I1046" s="140">
        <f>_xll.qlInterestRateIndexValueDate(Index1M,$H1046)</f>
        <v>46988</v>
      </c>
      <c r="J1046" s="145">
        <f>IFERROR(_xll.qlIndexFixing(Index1M,$H1046,TRUE,_xll.ohTrigger(RecalcTrigger,Trigger1M)),NA())</f>
        <v>1.4611292330306927E-2</v>
      </c>
      <c r="K1046" s="44">
        <f>IFERROR(_xll.qlIndexFixing(Index3M,H1046,TRUE,_xll.ohTrigger(RecalcTrigger,Trigger3M)),NA())</f>
        <v>1.5100764478342566E-2</v>
      </c>
      <c r="L1046" s="44">
        <f>IFERROR(_xll.qlIndexFixing(Index6M,$H1046,TRUE,_xll.ohTrigger(RecalcTrigger,Trigger6M)),NA())</f>
        <v>1.5263435345287298E-2</v>
      </c>
      <c r="M1046" s="146">
        <f>IFERROR(_xll.qlIndexFixing(Index1Y,$H1046,TRUE,_xll.ohTrigger(RecalcTrigger,Trigger1Y)),NA())</f>
        <v>1.5674022819525346E-2</v>
      </c>
      <c r="N1046" s="145">
        <f>IFERROR(_xll.qlIndexFixing(ONIndex1M,I1046,TRUE,_xll.ohTrigger(RecalcTrigger,Trigger1M)),NA())</f>
        <v>1.4610464820764557E-2</v>
      </c>
      <c r="O1046" s="44">
        <f>IFERROR(_xll.qlIndexFixing(ONIndex3M,I1046,TRUE,_xll.ohTrigger(RecalcTrigger,Trigger3M)),NA())</f>
        <v>1.5095780808032089E-2</v>
      </c>
      <c r="P1046" s="44">
        <f>IFERROR(_xll.qlIndexFixing(ONIndex6M,I1046,TRUE,_xll.ohTrigger(RecalcTrigger,Trigger6M)),NA())</f>
        <v>1.524772600083768E-2</v>
      </c>
      <c r="Q1046" s="146">
        <f>IFERROR(_xll.qlIndexFixing(ONIndex1Y,I1046,TRUE,_xll.ohTrigger(RecalcTrigger,Trigger1Y)),NA())</f>
        <v>1.5616210583867529E-2</v>
      </c>
    </row>
    <row r="1047" spans="2:17" x14ac:dyDescent="0.2">
      <c r="B1047" s="39" t="s">
        <v>42</v>
      </c>
      <c r="D1047" s="42">
        <f>_xll.qlCalendarAdvance(Calendar,$D1046,B1047,"f",FALSE)</f>
        <v>46995</v>
      </c>
      <c r="E1047" s="140">
        <f>_xll.qlInterestRateIndexValueDate(IndexON,D1047)</f>
        <v>46995</v>
      </c>
      <c r="F1047" s="156">
        <f>IFERROR(_xll.qlIndexFixing(IndexON,D1047,TRUE,_xll.ohTrigger(RecalcTrigger,TriggerON)),NA())</f>
        <v>1.3963558299796563E-2</v>
      </c>
      <c r="H1047" s="42">
        <f>_xll.qlCalendarAdvance(Calendar,$H1046,B1047,"f",FALSE)</f>
        <v>46995</v>
      </c>
      <c r="I1047" s="140">
        <f>_xll.qlInterestRateIndexValueDate(Index1M,$H1047)</f>
        <v>46995</v>
      </c>
      <c r="J1047" s="145">
        <f>IFERROR(_xll.qlIndexFixing(Index1M,$H1047,TRUE,_xll.ohTrigger(RecalcTrigger,Trigger1M)),NA())</f>
        <v>1.4607467745488305E-2</v>
      </c>
      <c r="K1047" s="44">
        <f>IFERROR(_xll.qlIndexFixing(Index3M,H1047,TRUE,_xll.ohTrigger(RecalcTrigger,Trigger3M)),NA())</f>
        <v>1.5097081081736581E-2</v>
      </c>
      <c r="L1047" s="44">
        <f>IFERROR(_xll.qlIndexFixing(Index6M,$H1047,TRUE,_xll.ohTrigger(RecalcTrigger,Trigger6M)),NA())</f>
        <v>1.5259868333197165E-2</v>
      </c>
      <c r="M1047" s="146">
        <f>IFERROR(_xll.qlIndexFixing(Index1Y,$H1047,TRUE,_xll.ohTrigger(RecalcTrigger,Trigger1Y)),NA())</f>
        <v>1.5671124848131601E-2</v>
      </c>
      <c r="N1047" s="145">
        <f>IFERROR(_xll.qlIndexFixing(ONIndex1M,I1047,TRUE,_xll.ohTrigger(RecalcTrigger,Trigger1M)),NA())</f>
        <v>1.4606756956092593E-2</v>
      </c>
      <c r="O1047" s="44">
        <f>IFERROR(_xll.qlIndexFixing(ONIndex3M,I1047,TRUE,_xll.ohTrigger(RecalcTrigger,Trigger3M)),NA())</f>
        <v>1.5092293396538059E-2</v>
      </c>
      <c r="P1047" s="44">
        <f>IFERROR(_xll.qlIndexFixing(ONIndex6M,I1047,TRUE,_xll.ohTrigger(RecalcTrigger,Trigger6M)),NA())</f>
        <v>1.5244788084586292E-2</v>
      </c>
      <c r="Q1047" s="146">
        <f>IFERROR(_xll.qlIndexFixing(ONIndex1Y,I1047,TRUE,_xll.ohTrigger(RecalcTrigger,Trigger1Y)),NA())</f>
        <v>1.5614534358429077E-2</v>
      </c>
    </row>
    <row r="1048" spans="2:17" x14ac:dyDescent="0.2">
      <c r="B1048" s="39" t="s">
        <v>42</v>
      </c>
      <c r="D1048" s="42">
        <f>_xll.qlCalendarAdvance(Calendar,$D1047,B1048,"f",FALSE)</f>
        <v>47002</v>
      </c>
      <c r="E1048" s="140">
        <f>_xll.qlInterestRateIndexValueDate(IndexON,D1048)</f>
        <v>47002</v>
      </c>
      <c r="F1048" s="156">
        <f>IFERROR(_xll.qlIndexFixing(IndexON,D1048,TRUE,_xll.ohTrigger(RecalcTrigger,TriggerON)),NA())</f>
        <v>1.3960242534437617E-2</v>
      </c>
      <c r="H1048" s="42">
        <f>_xll.qlCalendarAdvance(Calendar,$H1047,B1048,"f",FALSE)</f>
        <v>47002</v>
      </c>
      <c r="I1048" s="140">
        <f>_xll.qlInterestRateIndexValueDate(Index1M,$H1048)</f>
        <v>47002</v>
      </c>
      <c r="J1048" s="145">
        <f>IFERROR(_xll.qlIndexFixing(Index1M,$H1048,TRUE,_xll.ohTrigger(RecalcTrigger,Trigger1M)),NA())</f>
        <v>1.4603694295550826E-2</v>
      </c>
      <c r="K1048" s="44">
        <f>IFERROR(_xll.qlIndexFixing(Index3M,H1048,TRUE,_xll.ohTrigger(RecalcTrigger,Trigger3M)),NA())</f>
        <v>1.5093328295959359E-2</v>
      </c>
      <c r="L1048" s="44">
        <f>IFERROR(_xll.qlIndexFixing(Index6M,$H1048,TRUE,_xll.ohTrigger(RecalcTrigger,Trigger6M)),NA())</f>
        <v>1.5256331070591909E-2</v>
      </c>
      <c r="M1048" s="146">
        <f>IFERROR(_xll.qlIndexFixing(Index1Y,$H1048,TRUE,_xll.ohTrigger(RecalcTrigger,Trigger1Y)),NA())</f>
        <v>1.5668180902587148E-2</v>
      </c>
      <c r="N1048" s="145">
        <f>IFERROR(_xll.qlIndexFixing(ONIndex1M,I1048,TRUE,_xll.ohTrigger(RecalcTrigger,Trigger1M)),NA())</f>
        <v>1.4603029162059133E-2</v>
      </c>
      <c r="O1048" s="44">
        <f>IFERROR(_xll.qlIndexFixing(ONIndex3M,I1048,TRUE,_xll.ohTrigger(RecalcTrigger,Trigger3M)),NA())</f>
        <v>1.5088777958672805E-2</v>
      </c>
      <c r="P1048" s="44">
        <f>IFERROR(_xll.qlIndexFixing(ONIndex6M,I1048,TRUE,_xll.ohTrigger(RecalcTrigger,Trigger6M)),NA())</f>
        <v>1.5241813082691458E-2</v>
      </c>
      <c r="Q1048" s="146">
        <f>IFERROR(_xll.qlIndexFixing(ONIndex1Y,I1048,TRUE,_xll.ohTrigger(RecalcTrigger,Trigger1Y)),NA())</f>
        <v>1.5612812858025737E-2</v>
      </c>
    </row>
    <row r="1049" spans="2:17" x14ac:dyDescent="0.2">
      <c r="B1049" s="39" t="s">
        <v>42</v>
      </c>
      <c r="D1049" s="42">
        <f>_xll.qlCalendarAdvance(Calendar,$D1048,B1049,"f",FALSE)</f>
        <v>47009</v>
      </c>
      <c r="E1049" s="140">
        <f>_xll.qlInterestRateIndexValueDate(IndexON,D1049)</f>
        <v>47009</v>
      </c>
      <c r="F1049" s="156">
        <f>IFERROR(_xll.qlIndexFixing(IndexON,D1049,TRUE,_xll.ohTrigger(RecalcTrigger,TriggerON)),NA())</f>
        <v>1.3956898801547046E-2</v>
      </c>
      <c r="H1049" s="42">
        <f>_xll.qlCalendarAdvance(Calendar,$H1048,B1049,"f",FALSE)</f>
        <v>47009</v>
      </c>
      <c r="I1049" s="140">
        <f>_xll.qlInterestRateIndexValueDate(Index1M,$H1049)</f>
        <v>47009</v>
      </c>
      <c r="J1049" s="145">
        <f>IFERROR(_xll.qlIndexFixing(Index1M,$H1049,TRUE,_xll.ohTrigger(RecalcTrigger,Trigger1M)),NA())</f>
        <v>1.4599900894274803E-2</v>
      </c>
      <c r="K1049" s="44">
        <f>IFERROR(_xll.qlIndexFixing(Index3M,H1049,TRUE,_xll.ohTrigger(RecalcTrigger,Trigger3M)),NA())</f>
        <v>1.5089590805844551E-2</v>
      </c>
      <c r="L1049" s="44">
        <f>IFERROR(_xll.qlIndexFixing(Index6M,$H1049,TRUE,_xll.ohTrigger(RecalcTrigger,Trigger6M)),NA())</f>
        <v>1.5252815921973667E-2</v>
      </c>
      <c r="M1049" s="146">
        <f>IFERROR(_xll.qlIndexFixing(Index1Y,$H1049,TRUE,_xll.ohTrigger(RecalcTrigger,Trigger1Y)),NA())</f>
        <v>1.5665190983292554E-2</v>
      </c>
      <c r="N1049" s="145">
        <f>IFERROR(_xll.qlIndexFixing(ONIndex1M,I1049,TRUE,_xll.ohTrigger(RecalcTrigger,Trigger1M)),NA())</f>
        <v>1.4599281438745226E-2</v>
      </c>
      <c r="O1049" s="44">
        <f>IFERROR(_xll.qlIndexFixing(ONIndex3M,I1049,TRUE,_xll.ohTrigger(RecalcTrigger,Trigger3M)),NA())</f>
        <v>1.5085234494355282E-2</v>
      </c>
      <c r="P1049" s="44">
        <f>IFERROR(_xll.qlIndexFixing(ONIndex6M,I1049,TRUE,_xll.ohTrigger(RecalcTrigger,Trigger6M)),NA())</f>
        <v>1.5238800995234225E-2</v>
      </c>
      <c r="Q1049" s="146">
        <f>IFERROR(_xll.qlIndexFixing(ONIndex1Y,I1049,TRUE,_xll.ohTrigger(RecalcTrigger,Trigger1Y)),NA())</f>
        <v>1.5611046082576463E-2</v>
      </c>
    </row>
    <row r="1050" spans="2:17" x14ac:dyDescent="0.2">
      <c r="B1050" s="39" t="s">
        <v>42</v>
      </c>
      <c r="D1050" s="42">
        <f>_xll.qlCalendarAdvance(Calendar,$D1049,B1050,"f",FALSE)</f>
        <v>47016</v>
      </c>
      <c r="E1050" s="140">
        <f>_xll.qlInterestRateIndexValueDate(IndexON,D1050)</f>
        <v>47016</v>
      </c>
      <c r="F1050" s="156">
        <f>IFERROR(_xll.qlIndexFixing(IndexON,D1050,TRUE,_xll.ohTrigger(RecalcTrigger,TriggerON)),NA())</f>
        <v>1.3953527101286944E-2</v>
      </c>
      <c r="H1050" s="42">
        <f>_xll.qlCalendarAdvance(Calendar,$H1049,B1050,"f",FALSE)</f>
        <v>47016</v>
      </c>
      <c r="I1050" s="140">
        <f>_xll.qlInterestRateIndexValueDate(Index1M,$H1050)</f>
        <v>47016</v>
      </c>
      <c r="J1050" s="145">
        <f>IFERROR(_xll.qlIndexFixing(Index1M,$H1050,TRUE,_xll.ohTrigger(RecalcTrigger,Trigger1M)),NA())</f>
        <v>1.4596087541681846E-2</v>
      </c>
      <c r="K1050" s="44">
        <f>IFERROR(_xll.qlIndexFixing(Index3M,H1050,TRUE,_xll.ohTrigger(RecalcTrigger,Trigger3M)),NA())</f>
        <v>1.5085825188505774E-2</v>
      </c>
      <c r="L1050" s="44">
        <f>IFERROR(_xll.qlIndexFixing(Index6M,$H1050,TRUE,_xll.ohTrigger(RecalcTrigger,Trigger6M)),NA())</f>
        <v>1.5249263414887363E-2</v>
      </c>
      <c r="M1050" s="146">
        <f>IFERROR(_xll.qlIndexFixing(Index1Y,$H1050,TRUE,_xll.ohTrigger(RecalcTrigger,Trigger1Y)),NA())</f>
        <v>1.5662155090653496E-2</v>
      </c>
      <c r="N1050" s="145">
        <f>IFERROR(_xll.qlIndexFixing(ONIndex1M,I1050,TRUE,_xll.ohTrigger(RecalcTrigger,Trigger1M)),NA())</f>
        <v>1.4595513786069825E-2</v>
      </c>
      <c r="O1050" s="44">
        <f>IFERROR(_xll.qlIndexFixing(ONIndex3M,I1050,TRUE,_xll.ohTrigger(RecalcTrigger,Trigger3M)),NA())</f>
        <v>1.5081663003585488E-2</v>
      </c>
      <c r="P1050" s="44">
        <f>IFERROR(_xll.qlIndexFixing(ONIndex6M,I1050,TRUE,_xll.ohTrigger(RecalcTrigger,Trigger6M)),NA())</f>
        <v>1.5235751822052501E-2</v>
      </c>
      <c r="Q1050" s="146">
        <f>IFERROR(_xll.qlIndexFixing(ONIndex1Y,I1050,TRUE,_xll.ohTrigger(RecalcTrigger,Trigger1Y)),NA())</f>
        <v>1.56092340321623E-2</v>
      </c>
    </row>
    <row r="1051" spans="2:17" x14ac:dyDescent="0.2">
      <c r="B1051" s="39" t="s">
        <v>42</v>
      </c>
      <c r="D1051" s="42">
        <f>_xll.qlCalendarAdvance(Calendar,$D1050,B1051,"f",FALSE)</f>
        <v>47023</v>
      </c>
      <c r="E1051" s="140">
        <f>_xll.qlInterestRateIndexValueDate(IndexON,D1051)</f>
        <v>47023</v>
      </c>
      <c r="F1051" s="156">
        <f>IFERROR(_xll.qlIndexFixing(IndexON,D1051,TRUE,_xll.ohTrigger(RecalcTrigger,TriggerON)),NA())</f>
        <v>1.3950127433738357E-2</v>
      </c>
      <c r="H1051" s="42">
        <f>_xll.qlCalendarAdvance(Calendar,$H1050,B1051,"f",FALSE)</f>
        <v>47023</v>
      </c>
      <c r="I1051" s="140">
        <f>_xll.qlInterestRateIndexValueDate(Index1M,$H1051)</f>
        <v>47023</v>
      </c>
      <c r="J1051" s="145">
        <f>IFERROR(_xll.qlIndexFixing(Index1M,$H1051,TRUE,_xll.ohTrigger(RecalcTrigger,Trigger1M)),NA())</f>
        <v>1.4592254237788168E-2</v>
      </c>
      <c r="K1051" s="44">
        <f>IFERROR(_xll.qlIndexFixing(Index3M,H1051,TRUE,_xll.ohTrigger(RecalcTrigger,Trigger3M)),NA())</f>
        <v>1.5082031444021402E-2</v>
      </c>
      <c r="L1051" s="44">
        <f>IFERROR(_xll.qlIndexFixing(Index6M,$H1051,TRUE,_xll.ohTrigger(RecalcTrigger,Trigger6M)),NA())</f>
        <v>1.5245673549530464E-2</v>
      </c>
      <c r="M1051" s="146">
        <f>IFERROR(_xll.qlIndexFixing(Index1Y,$H1051,TRUE,_xll.ohTrigger(RecalcTrigger,Trigger1Y)),NA())</f>
        <v>1.5659073225082309E-2</v>
      </c>
      <c r="N1051" s="145">
        <f>IFERROR(_xll.qlIndexFixing(ONIndex1M,I1051,TRUE,_xll.ohTrigger(RecalcTrigger,Trigger1M)),NA())</f>
        <v>1.4591726203951882E-2</v>
      </c>
      <c r="O1051" s="44">
        <f>IFERROR(_xll.qlIndexFixing(ONIndex3M,I1051,TRUE,_xll.ohTrigger(RecalcTrigger,Trigger3M)),NA())</f>
        <v>1.5078063486525517E-2</v>
      </c>
      <c r="P1051" s="44">
        <f>IFERROR(_xll.qlIndexFixing(ONIndex6M,I1051,TRUE,_xll.ohTrigger(RecalcTrigger,Trigger6M)),NA())</f>
        <v>1.5232665563308379E-2</v>
      </c>
      <c r="Q1051" s="146">
        <f>IFERROR(_xll.qlIndexFixing(ONIndex1Y,I1051,TRUE,_xll.ohTrigger(RecalcTrigger,Trigger1Y)),NA())</f>
        <v>1.5607376706702203E-2</v>
      </c>
    </row>
    <row r="1052" spans="2:17" x14ac:dyDescent="0.2">
      <c r="B1052" s="39" t="s">
        <v>42</v>
      </c>
      <c r="D1052" s="42">
        <f>_xll.qlCalendarAdvance(Calendar,$D1051,B1052,"f",FALSE)</f>
        <v>47030</v>
      </c>
      <c r="E1052" s="140">
        <f>_xll.qlInterestRateIndexValueDate(IndexON,D1052)</f>
        <v>47030</v>
      </c>
      <c r="F1052" s="156">
        <f>IFERROR(_xll.qlIndexFixing(IndexON,D1052,TRUE,_xll.ohTrigger(RecalcTrigger,TriggerON)),NA())</f>
        <v>1.3946699798658146E-2</v>
      </c>
      <c r="H1052" s="42">
        <f>_xll.qlCalendarAdvance(Calendar,$H1051,B1052,"f",FALSE)</f>
        <v>47030</v>
      </c>
      <c r="I1052" s="140">
        <f>_xll.qlInterestRateIndexValueDate(Index1M,$H1052)</f>
        <v>47030</v>
      </c>
      <c r="J1052" s="145">
        <f>IFERROR(_xll.qlIndexFixing(Index1M,$H1052,TRUE,_xll.ohTrigger(RecalcTrigger,Trigger1M)),NA())</f>
        <v>1.4588443677323088E-2</v>
      </c>
      <c r="K1052" s="44">
        <f>IFERROR(_xll.qlIndexFixing(Index3M,H1052,TRUE,_xll.ohTrigger(RecalcTrigger,Trigger3M)),NA())</f>
        <v>1.507824217280216E-2</v>
      </c>
      <c r="L1052" s="44">
        <f>IFERROR(_xll.qlIndexFixing(Index6M,$H1052,TRUE,_xll.ohTrigger(RecalcTrigger,Trigger6M)),NA())</f>
        <v>1.5242091716632458E-2</v>
      </c>
      <c r="M1052" s="146">
        <f>IFERROR(_xll.qlIndexFixing(Index1Y,$H1052,TRUE,_xll.ohTrigger(RecalcTrigger,Trigger1Y)),NA())</f>
        <v>1.5655945386997328E-2</v>
      </c>
      <c r="N1052" s="145">
        <f>IFERROR(_xll.qlIndexFixing(ONIndex1M,I1052,TRUE,_xll.ohTrigger(RecalcTrigger,Trigger1M)),NA())</f>
        <v>1.4587918692634538E-2</v>
      </c>
      <c r="O1052" s="44">
        <f>IFERROR(_xll.qlIndexFixing(ONIndex3M,I1052,TRUE,_xll.ohTrigger(RecalcTrigger,Trigger3M)),NA())</f>
        <v>1.5074435942932229E-2</v>
      </c>
      <c r="P1052" s="44">
        <f>IFERROR(_xll.qlIndexFixing(ONIndex6M,I1052,TRUE,_xll.ohTrigger(RecalcTrigger,Trigger6M)),NA())</f>
        <v>1.5229542218758718E-2</v>
      </c>
      <c r="Q1052" s="146">
        <f>IFERROR(_xll.qlIndexFixing(ONIndex1Y,I1052,TRUE,_xll.ohTrigger(RecalcTrigger,Trigger1Y)),NA())</f>
        <v>1.5605474106358264E-2</v>
      </c>
    </row>
    <row r="1053" spans="2:17" x14ac:dyDescent="0.2">
      <c r="B1053" s="39" t="s">
        <v>42</v>
      </c>
      <c r="D1053" s="42">
        <f>_xll.qlCalendarAdvance(Calendar,$D1052,B1053,"f",FALSE)</f>
        <v>47037</v>
      </c>
      <c r="E1053" s="140">
        <f>_xll.qlInterestRateIndexValueDate(IndexON,D1053)</f>
        <v>47037</v>
      </c>
      <c r="F1053" s="156">
        <f>IFERROR(_xll.qlIndexFixing(IndexON,D1053,TRUE,_xll.ohTrigger(RecalcTrigger,TriggerON)),NA())</f>
        <v>1.394324419628945E-2</v>
      </c>
      <c r="H1053" s="42">
        <f>_xll.qlCalendarAdvance(Calendar,$H1052,B1053,"f",FALSE)</f>
        <v>47037</v>
      </c>
      <c r="I1053" s="140">
        <f>_xll.qlInterestRateIndexValueDate(Index1M,$H1053)</f>
        <v>47037</v>
      </c>
      <c r="J1053" s="145">
        <f>IFERROR(_xll.qlIndexFixing(Index1M,$H1053,TRUE,_xll.ohTrigger(RecalcTrigger,Trigger1M)),NA())</f>
        <v>1.4584565731030988E-2</v>
      </c>
      <c r="K1053" s="44">
        <f>IFERROR(_xll.qlIndexFixing(Index3M,H1053,TRUE,_xll.ohTrigger(RecalcTrigger,Trigger3M)),NA())</f>
        <v>1.5074390006393597E-2</v>
      </c>
      <c r="L1053" s="44">
        <f>IFERROR(_xll.qlIndexFixing(Index6M,$H1053,TRUE,_xll.ohTrigger(RecalcTrigger,Trigger6M)),NA())</f>
        <v>1.5238424314390101E-2</v>
      </c>
      <c r="M1053" s="146">
        <f>IFERROR(_xll.qlIndexFixing(Index1Y,$H1053,TRUE,_xll.ohTrigger(RecalcTrigger,Trigger1Y)),NA())</f>
        <v>1.5652771576823765E-2</v>
      </c>
      <c r="N1053" s="145">
        <f>IFERROR(_xll.qlIndexFixing(ONIndex1M,I1053,TRUE,_xll.ohTrigger(RecalcTrigger,Trigger1M)),NA())</f>
        <v>1.4584091251793607E-2</v>
      </c>
      <c r="O1053" s="44">
        <f>IFERROR(_xll.qlIndexFixing(ONIndex3M,I1053,TRUE,_xll.ohTrigger(RecalcTrigger,Trigger3M)),NA())</f>
        <v>1.5070780372967718E-2</v>
      </c>
      <c r="P1053" s="44">
        <f>IFERROR(_xll.qlIndexFixing(ONIndex6M,I1053,TRUE,_xll.ohTrigger(RecalcTrigger,Trigger6M)),NA())</f>
        <v>1.5226381788808752E-2</v>
      </c>
      <c r="Q1053" s="146">
        <f>IFERROR(_xll.qlIndexFixing(ONIndex1Y,I1053,TRUE,_xll.ohTrigger(RecalcTrigger,Trigger1Y)),NA())</f>
        <v>1.5603526230887343E-2</v>
      </c>
    </row>
    <row r="1054" spans="2:17" x14ac:dyDescent="0.2">
      <c r="B1054" s="39" t="s">
        <v>42</v>
      </c>
      <c r="D1054" s="42">
        <f>_xll.qlCalendarAdvance(Calendar,$D1053,B1054,"f",FALSE)</f>
        <v>47044</v>
      </c>
      <c r="E1054" s="140">
        <f>_xll.qlInterestRateIndexValueDate(IndexON,D1054)</f>
        <v>47044</v>
      </c>
      <c r="F1054" s="156">
        <f>IFERROR(_xll.qlIndexFixing(IndexON,D1054,TRUE,_xll.ohTrigger(RecalcTrigger,TriggerON)),NA())</f>
        <v>1.3939760626551223E-2</v>
      </c>
      <c r="H1054" s="42">
        <f>_xll.qlCalendarAdvance(Calendar,$H1053,B1054,"f",FALSE)</f>
        <v>47044</v>
      </c>
      <c r="I1054" s="140">
        <f>_xll.qlInterestRateIndexValueDate(Index1M,$H1054)</f>
        <v>47044</v>
      </c>
      <c r="J1054" s="145">
        <f>IFERROR(_xll.qlIndexFixing(Index1M,$H1054,TRUE,_xll.ohTrigger(RecalcTrigger,Trigger1M)),NA())</f>
        <v>1.4580667831232972E-2</v>
      </c>
      <c r="K1054" s="44">
        <f>IFERROR(_xll.qlIndexFixing(Index3M,H1054,TRUE,_xll.ohTrigger(RecalcTrigger,Trigger3M)),NA())</f>
        <v>1.5070509711966799E-2</v>
      </c>
      <c r="L1054" s="44">
        <f>IFERROR(_xll.qlIndexFixing(Index6M,$H1054,TRUE,_xll.ohTrigger(RecalcTrigger,Trigger6M)),NA())</f>
        <v>1.5234719552973995E-2</v>
      </c>
      <c r="M1054" s="146">
        <f>IFERROR(_xll.qlIndexFixing(Index1Y,$H1054,TRUE,_xll.ohTrigger(RecalcTrigger,Trigger1Y)),NA())</f>
        <v>1.5649551794992389E-2</v>
      </c>
      <c r="N1054" s="145">
        <f>IFERROR(_xll.qlIndexFixing(ONIndex1M,I1054,TRUE,_xll.ohTrigger(RecalcTrigger,Trigger1M)),NA())</f>
        <v>1.4580243881753274E-2</v>
      </c>
      <c r="O1054" s="44">
        <f>IFERROR(_xll.qlIndexFixing(ONIndex3M,I1054,TRUE,_xll.ohTrigger(RecalcTrigger,Trigger3M)),NA())</f>
        <v>1.5067096776631983E-2</v>
      </c>
      <c r="P1054" s="44">
        <f>IFERROR(_xll.qlIndexFixing(ONIndex6M,I1054,TRUE,_xll.ohTrigger(RecalcTrigger,Trigger6M)),NA())</f>
        <v>1.5223184273053247E-2</v>
      </c>
      <c r="Q1054" s="146">
        <f>IFERROR(_xll.qlIndexFixing(ONIndex1Y,I1054,TRUE,_xll.ohTrigger(RecalcTrigger,Trigger1Y)),NA())</f>
        <v>1.5601533080451535E-2</v>
      </c>
    </row>
    <row r="1055" spans="2:17" x14ac:dyDescent="0.2">
      <c r="B1055" s="39" t="s">
        <v>42</v>
      </c>
      <c r="D1055" s="42">
        <f>_xll.qlCalendarAdvance(Calendar,$D1054,B1055,"f",FALSE)</f>
        <v>47051</v>
      </c>
      <c r="E1055" s="140">
        <f>_xll.qlInterestRateIndexValueDate(IndexON,D1055)</f>
        <v>47051</v>
      </c>
      <c r="F1055" s="156">
        <f>IFERROR(_xll.qlIndexFixing(IndexON,D1055,TRUE,_xll.ohTrigger(RecalcTrigger,TriggerON)),NA())</f>
        <v>1.3936249089362418E-2</v>
      </c>
      <c r="H1055" s="42">
        <f>_xll.qlCalendarAdvance(Calendar,$H1054,B1055,"f",FALSE)</f>
        <v>47051</v>
      </c>
      <c r="I1055" s="140">
        <f>_xll.qlInterestRateIndexValueDate(Index1M,$H1055)</f>
        <v>47051</v>
      </c>
      <c r="J1055" s="145">
        <f>IFERROR(_xll.qlIndexFixing(Index1M,$H1055,TRUE,_xll.ohTrigger(RecalcTrigger,Trigger1M)),NA())</f>
        <v>1.4576749977953595E-2</v>
      </c>
      <c r="K1055" s="44">
        <f>IFERROR(_xll.qlIndexFixing(Index3M,H1055,TRUE,_xll.ohTrigger(RecalcTrigger,Trigger3M)),NA())</f>
        <v>1.5066601289604572E-2</v>
      </c>
      <c r="L1055" s="44">
        <f>IFERROR(_xll.qlIndexFixing(Index6M,$H1055,TRUE,_xll.ohTrigger(RecalcTrigger,Trigger6M)),NA())</f>
        <v>1.5230977432590314E-2</v>
      </c>
      <c r="M1055" s="146">
        <f>IFERROR(_xll.qlIndexFixing(Index1Y,$H1055,TRUE,_xll.ohTrigger(RecalcTrigger,Trigger1Y)),NA())</f>
        <v>1.5646286041940627E-2</v>
      </c>
      <c r="N1055" s="145">
        <f>IFERROR(_xll.qlIndexFixing(ONIndex1M,I1055,TRUE,_xll.ohTrigger(RecalcTrigger,Trigger1M)),NA())</f>
        <v>1.4576376582270401E-2</v>
      </c>
      <c r="O1055" s="44">
        <f>IFERROR(_xll.qlIndexFixing(ONIndex3M,I1055,TRUE,_xll.ohTrigger(RecalcTrigger,Trigger3M)),NA())</f>
        <v>1.5063385153843978E-2</v>
      </c>
      <c r="P1055" s="44">
        <f>IFERROR(_xll.qlIndexFixing(ONIndex6M,I1055,TRUE,_xll.ohTrigger(RecalcTrigger,Trigger6M)),NA())</f>
        <v>1.5219949671654298E-2</v>
      </c>
      <c r="Q1055" s="146">
        <f>IFERROR(_xll.qlIndexFixing(ONIndex1Y,I1055,TRUE,_xll.ohTrigger(RecalcTrigger,Trigger1Y)),NA())</f>
        <v>1.5599494655050838E-2</v>
      </c>
    </row>
    <row r="1056" spans="2:17" x14ac:dyDescent="0.2">
      <c r="B1056" s="39" t="s">
        <v>42</v>
      </c>
      <c r="D1056" s="42">
        <f>_xll.qlCalendarAdvance(Calendar,$D1055,B1056,"f",FALSE)</f>
        <v>47058</v>
      </c>
      <c r="E1056" s="140">
        <f>_xll.qlInterestRateIndexValueDate(IndexON,D1056)</f>
        <v>47058</v>
      </c>
      <c r="F1056" s="156">
        <f>IFERROR(_xll.qlIndexFixing(IndexON,D1056,TRUE,_xll.ohTrigger(RecalcTrigger,TriggerON)),NA())</f>
        <v>1.3932709584885128E-2</v>
      </c>
      <c r="H1056" s="42">
        <f>_xll.qlCalendarAdvance(Calendar,$H1055,B1056,"f",FALSE)</f>
        <v>47058</v>
      </c>
      <c r="I1056" s="140">
        <f>_xll.qlInterestRateIndexValueDate(Index1M,$H1056)</f>
        <v>47058</v>
      </c>
      <c r="J1056" s="145">
        <f>IFERROR(_xll.qlIndexFixing(Index1M,$H1056,TRUE,_xll.ohTrigger(RecalcTrigger,Trigger1M)),NA())</f>
        <v>1.4572788449487025E-2</v>
      </c>
      <c r="K1056" s="44">
        <f>IFERROR(_xll.qlIndexFixing(Index3M,H1056,TRUE,_xll.ohTrigger(RecalcTrigger,Trigger3M)),NA())</f>
        <v>1.5062664739388845E-2</v>
      </c>
      <c r="L1056" s="44">
        <f>IFERROR(_xll.qlIndexFixing(Index6M,$H1056,TRUE,_xll.ohTrigger(RecalcTrigger,Trigger6M)),NA())</f>
        <v>1.5227163855672672E-2</v>
      </c>
      <c r="M1056" s="146">
        <f>IFERROR(_xll.qlIndexFixing(Index1Y,$H1056,TRUE,_xll.ohTrigger(RecalcTrigger,Trigger1Y)),NA())</f>
        <v>1.5642974318111902E-2</v>
      </c>
      <c r="N1056" s="145">
        <f>IFERROR(_xll.qlIndexFixing(ONIndex1M,I1056,TRUE,_xll.ohTrigger(RecalcTrigger,Trigger1M)),NA())</f>
        <v>1.4572489353507079E-2</v>
      </c>
      <c r="O1056" s="44">
        <f>IFERROR(_xll.qlIndexFixing(ONIndex3M,I1056,TRUE,_xll.ohTrigger(RecalcTrigger,Trigger3M)),NA())</f>
        <v>1.5059645504684749E-2</v>
      </c>
      <c r="P1056" s="44">
        <f>IFERROR(_xll.qlIndexFixing(ONIndex6M,I1056,TRUE,_xll.ohTrigger(RecalcTrigger,Trigger6M)),NA())</f>
        <v>1.521667798469295E-2</v>
      </c>
      <c r="Q1056" s="146">
        <f>IFERROR(_xll.qlIndexFixing(ONIndex1Y,I1056,TRUE,_xll.ohTrigger(RecalcTrigger,Trigger1Y)),NA())</f>
        <v>1.5597410954685254E-2</v>
      </c>
    </row>
    <row r="1057" spans="2:17" x14ac:dyDescent="0.2">
      <c r="B1057" s="39" t="s">
        <v>42</v>
      </c>
      <c r="D1057" s="42">
        <f>_xll.qlCalendarAdvance(Calendar,$D1056,B1057,"f",FALSE)</f>
        <v>47065</v>
      </c>
      <c r="E1057" s="140">
        <f>_xll.qlInterestRateIndexValueDate(IndexON,D1057)</f>
        <v>47065</v>
      </c>
      <c r="F1057" s="156">
        <f>IFERROR(_xll.qlIndexFixing(IndexON,D1057,TRUE,_xll.ohTrigger(RecalcTrigger,TriggerON)),NA())</f>
        <v>1.3929142113038306E-2</v>
      </c>
      <c r="H1057" s="42">
        <f>_xll.qlCalendarAdvance(Calendar,$H1056,B1057,"f",FALSE)</f>
        <v>47065</v>
      </c>
      <c r="I1057" s="140">
        <f>_xll.qlInterestRateIndexValueDate(Index1M,$H1057)</f>
        <v>47065</v>
      </c>
      <c r="J1057" s="145">
        <f>IFERROR(_xll.qlIndexFixing(Index1M,$H1057,TRUE,_xll.ohTrigger(RecalcTrigger,Trigger1M)),NA())</f>
        <v>1.4568835438196944E-2</v>
      </c>
      <c r="K1057" s="44">
        <f>IFERROR(_xll.qlIndexFixing(Index3M,H1057,TRUE,_xll.ohTrigger(RecalcTrigger,Trigger3M)),NA())</f>
        <v>1.5058700061403306E-2</v>
      </c>
      <c r="L1057" s="44">
        <f>IFERROR(_xll.qlIndexFixing(Index6M,$H1057,TRUE,_xll.ohTrigger(RecalcTrigger,Trigger6M)),NA())</f>
        <v>1.5223349844916901E-2</v>
      </c>
      <c r="M1057" s="146">
        <f>IFERROR(_xll.qlIndexFixing(Index1Y,$H1057,TRUE,_xll.ohTrigger(RecalcTrigger,Trigger1Y)),NA())</f>
        <v>1.5639616623956076E-2</v>
      </c>
      <c r="N1057" s="145">
        <f>IFERROR(_xll.qlIndexFixing(ONIndex1M,I1057,TRUE,_xll.ohTrigger(RecalcTrigger,Trigger1M)),NA())</f>
        <v>1.4568582195382263E-2</v>
      </c>
      <c r="O1057" s="44">
        <f>IFERROR(_xll.qlIndexFixing(ONIndex3M,I1057,TRUE,_xll.ohTrigger(RecalcTrigger,Trigger3M)),NA())</f>
        <v>1.5055877829154296E-2</v>
      </c>
      <c r="P1057" s="44">
        <f>IFERROR(_xll.qlIndexFixing(ONIndex6M,I1057,TRUE,_xll.ohTrigger(RecalcTrigger,Trigger6M)),NA())</f>
        <v>1.5213369212088157E-2</v>
      </c>
      <c r="Q1057" s="146">
        <f>IFERROR(_xll.qlIndexFixing(ONIndex1Y,I1057,TRUE,_xll.ohTrigger(RecalcTrigger,Trigger1Y)),NA())</f>
        <v>1.559528197935478E-2</v>
      </c>
    </row>
    <row r="1058" spans="2:17" x14ac:dyDescent="0.2">
      <c r="B1058" s="39" t="s">
        <v>42</v>
      </c>
      <c r="D1058" s="42">
        <f>_xll.qlCalendarAdvance(Calendar,$D1057,B1058,"f",FALSE)</f>
        <v>47072</v>
      </c>
      <c r="E1058" s="140">
        <f>_xll.qlInterestRateIndexValueDate(IndexON,D1058)</f>
        <v>47072</v>
      </c>
      <c r="F1058" s="156">
        <f>IFERROR(_xll.qlIndexFixing(IndexON,D1058,TRUE,_xll.ohTrigger(RecalcTrigger,TriggerON)),NA())</f>
        <v>1.3925546673740907E-2</v>
      </c>
      <c r="H1058" s="42">
        <f>_xll.qlCalendarAdvance(Calendar,$H1057,B1058,"f",FALSE)</f>
        <v>47072</v>
      </c>
      <c r="I1058" s="140">
        <f>_xll.qlInterestRateIndexValueDate(Index1M,$H1058)</f>
        <v>47072</v>
      </c>
      <c r="J1058" s="145">
        <f>IFERROR(_xll.qlIndexFixing(Index1M,$H1058,TRUE,_xll.ohTrigger(RecalcTrigger,Trigger1M)),NA())</f>
        <v>1.4564862475741219E-2</v>
      </c>
      <c r="K1058" s="44">
        <f>IFERROR(_xll.qlIndexFixing(Index3M,H1058,TRUE,_xll.ohTrigger(RecalcTrigger,Trigger3M)),NA())</f>
        <v>1.5054707255732526E-2</v>
      </c>
      <c r="L1058" s="44">
        <f>IFERROR(_xll.qlIndexFixing(Index6M,$H1058,TRUE,_xll.ohTrigger(RecalcTrigger,Trigger6M)),NA())</f>
        <v>1.5219498477318469E-2</v>
      </c>
      <c r="M1058" s="146">
        <f>IFERROR(_xll.qlIndexFixing(Index1Y,$H1058,TRUE,_xll.ohTrigger(RecalcTrigger,Trigger1Y)),NA())</f>
        <v>1.5636212959928786E-2</v>
      </c>
      <c r="N1058" s="145">
        <f>IFERROR(_xll.qlIndexFixing(ONIndex1M,I1058,TRUE,_xll.ohTrigger(RecalcTrigger,Trigger1M)),NA())</f>
        <v>1.4564655107895952E-2</v>
      </c>
      <c r="O1058" s="44">
        <f>IFERROR(_xll.qlIndexFixing(ONIndex3M,I1058,TRUE,_xll.ohTrigger(RecalcTrigger,Trigger3M)),NA())</f>
        <v>1.5052082127171573E-2</v>
      </c>
      <c r="P1058" s="44">
        <f>IFERROR(_xll.qlIndexFixing(ONIndex6M,I1058,TRUE,_xll.ohTrigger(RecalcTrigger,Trigger6M)),NA())</f>
        <v>1.5210023353758872E-2</v>
      </c>
      <c r="Q1058" s="146">
        <f>IFERROR(_xll.qlIndexFixing(ONIndex1Y,I1058,TRUE,_xll.ohTrigger(RecalcTrigger,Trigger1Y)),NA())</f>
        <v>1.5593107728897326E-2</v>
      </c>
    </row>
    <row r="1059" spans="2:17" x14ac:dyDescent="0.2">
      <c r="B1059" s="39" t="s">
        <v>42</v>
      </c>
      <c r="D1059" s="42">
        <f>_xll.qlCalendarAdvance(Calendar,$D1058,B1059,"f",FALSE)</f>
        <v>47079</v>
      </c>
      <c r="E1059" s="140">
        <f>_xll.qlInterestRateIndexValueDate(IndexON,D1059)</f>
        <v>47079</v>
      </c>
      <c r="F1059" s="156">
        <f>IFERROR(_xll.qlIndexFixing(IndexON,D1059,TRUE,_xll.ohTrigger(RecalcTrigger,TriggerON)),NA())</f>
        <v>1.3921923267073977E-2</v>
      </c>
      <c r="H1059" s="42">
        <f>_xll.qlCalendarAdvance(Calendar,$H1058,B1059,"f",FALSE)</f>
        <v>47079</v>
      </c>
      <c r="I1059" s="140">
        <f>_xll.qlInterestRateIndexValueDate(Index1M,$H1059)</f>
        <v>47079</v>
      </c>
      <c r="J1059" s="145">
        <f>IFERROR(_xll.qlIndexFixing(Index1M,$H1059,TRUE,_xll.ohTrigger(RecalcTrigger,Trigger1M)),NA())</f>
        <v>1.4560869562136055E-2</v>
      </c>
      <c r="K1059" s="44">
        <f>IFERROR(_xll.qlIndexFixing(Index3M,H1059,TRUE,_xll.ohTrigger(RecalcTrigger,Trigger3M)),NA())</f>
        <v>1.5050686322460195E-2</v>
      </c>
      <c r="L1059" s="44">
        <f>IFERROR(_xll.qlIndexFixing(Index6M,$H1059,TRUE,_xll.ohTrigger(RecalcTrigger,Trigger6M)),NA())</f>
        <v>1.5215609753090966E-2</v>
      </c>
      <c r="M1059" s="146">
        <f>IFERROR(_xll.qlIndexFixing(Index1Y,$H1059,TRUE,_xll.ohTrigger(RecalcTrigger,Trigger1Y)),NA())</f>
        <v>1.5632763326492771E-2</v>
      </c>
      <c r="N1059" s="145">
        <f>IFERROR(_xll.qlIndexFixing(ONIndex1M,I1059,TRUE,_xll.ohTrigger(RecalcTrigger,Trigger1M)),NA())</f>
        <v>1.4560708091129193E-2</v>
      </c>
      <c r="O1059" s="44">
        <f>IFERROR(_xll.qlIndexFixing(ONIndex3M,I1059,TRUE,_xll.ohTrigger(RecalcTrigger,Trigger3M)),NA())</f>
        <v>1.504825839873658E-2</v>
      </c>
      <c r="P1059" s="44">
        <f>IFERROR(_xll.qlIndexFixing(ONIndex6M,I1059,TRUE,_xll.ohTrigger(RecalcTrigger,Trigger6M)),NA())</f>
        <v>1.5206640409867189E-2</v>
      </c>
      <c r="Q1059" s="146">
        <f>IFERROR(_xll.qlIndexFixing(ONIndex1Y,I1059,TRUE,_xll.ohTrigger(RecalcTrigger,Trigger1Y)),NA())</f>
        <v>1.559088820355603E-2</v>
      </c>
    </row>
    <row r="1060" spans="2:17" x14ac:dyDescent="0.2">
      <c r="B1060" s="39" t="s">
        <v>42</v>
      </c>
      <c r="D1060" s="42">
        <f>_xll.qlCalendarAdvance(Calendar,$D1059,B1060,"f",FALSE)</f>
        <v>47086</v>
      </c>
      <c r="E1060" s="140">
        <f>_xll.qlInterestRateIndexValueDate(IndexON,D1060)</f>
        <v>47086</v>
      </c>
      <c r="F1060" s="156">
        <f>IFERROR(_xll.qlIndexFixing(IndexON,D1060,TRUE,_xll.ohTrigger(RecalcTrigger,TriggerON)),NA())</f>
        <v>1.3918271893118561E-2</v>
      </c>
      <c r="H1060" s="42">
        <f>_xll.qlCalendarAdvance(Calendar,$H1059,B1060,"f",FALSE)</f>
        <v>47086</v>
      </c>
      <c r="I1060" s="140">
        <f>_xll.qlInterestRateIndexValueDate(Index1M,$H1060)</f>
        <v>47086</v>
      </c>
      <c r="J1060" s="145">
        <f>IFERROR(_xll.qlIndexFixing(Index1M,$H1060,TRUE,_xll.ohTrigger(RecalcTrigger,Trigger1M)),NA())</f>
        <v>1.455685669740577E-2</v>
      </c>
      <c r="K1060" s="44">
        <f>IFERROR(_xll.qlIndexFixing(Index3M,H1060,TRUE,_xll.ohTrigger(RecalcTrigger,Trigger3M)),NA())</f>
        <v>1.504662203542328E-2</v>
      </c>
      <c r="L1060" s="44">
        <f>IFERROR(_xll.qlIndexFixing(Index6M,$H1060,TRUE,_xll.ohTrigger(RecalcTrigger,Trigger6M)),NA())</f>
        <v>1.5211683672448422E-2</v>
      </c>
      <c r="M1060" s="146">
        <f>IFERROR(_xll.qlIndexFixing(Index1Y,$H1060,TRUE,_xll.ohTrigger(RecalcTrigger,Trigger1Y)),NA())</f>
        <v>1.5629267724116325E-2</v>
      </c>
      <c r="N1060" s="145">
        <f>IFERROR(_xll.qlIndexFixing(ONIndex1M,I1060,TRUE,_xll.ohTrigger(RecalcTrigger,Trigger1M)),NA())</f>
        <v>1.4556741144838847E-2</v>
      </c>
      <c r="O1060" s="44">
        <f>IFERROR(_xll.qlIndexFixing(ONIndex3M,I1060,TRUE,_xll.ohTrigger(RecalcTrigger,Trigger3M)),NA())</f>
        <v>1.5044406643930364E-2</v>
      </c>
      <c r="P1060" s="44">
        <f>IFERROR(_xll.qlIndexFixing(ONIndex6M,I1060,TRUE,_xll.ohTrigger(RecalcTrigger,Trigger6M)),NA())</f>
        <v>1.5203220380332061E-2</v>
      </c>
      <c r="Q1060" s="146">
        <f>IFERROR(_xll.qlIndexFixing(ONIndex1Y,I1060,TRUE,_xll.ohTrigger(RecalcTrigger,Trigger1Y)),NA())</f>
        <v>1.55886234031688E-2</v>
      </c>
    </row>
    <row r="1061" spans="2:17" x14ac:dyDescent="0.2">
      <c r="B1061" s="39" t="s">
        <v>42</v>
      </c>
      <c r="D1061" s="42">
        <f>_xll.qlCalendarAdvance(Calendar,$D1060,B1061,"f",FALSE)</f>
        <v>47093</v>
      </c>
      <c r="E1061" s="140">
        <f>_xll.qlInterestRateIndexValueDate(IndexON,D1061)</f>
        <v>47093</v>
      </c>
      <c r="F1061" s="156">
        <f>IFERROR(_xll.qlIndexFixing(IndexON,D1061,TRUE,_xll.ohTrigger(RecalcTrigger,TriggerON)),NA())</f>
        <v>1.3914592551712568E-2</v>
      </c>
      <c r="H1061" s="42">
        <f>_xll.qlCalendarAdvance(Calendar,$H1060,B1061,"f",FALSE)</f>
        <v>47093</v>
      </c>
      <c r="I1061" s="140">
        <f>_xll.qlInterestRateIndexValueDate(Index1M,$H1061)</f>
        <v>47093</v>
      </c>
      <c r="J1061" s="145">
        <f>IFERROR(_xll.qlIndexFixing(Index1M,$H1061,TRUE,_xll.ohTrigger(RecalcTrigger,Trigger1M)),NA())</f>
        <v>1.4552823836303451E-2</v>
      </c>
      <c r="K1061" s="44">
        <f>IFERROR(_xll.qlIndexFixing(Index3M,H1061,TRUE,_xll.ohTrigger(RecalcTrigger,Trigger3M)),NA())</f>
        <v>1.5042533767216254E-2</v>
      </c>
      <c r="L1061" s="44">
        <f>IFERROR(_xll.qlIndexFixing(Index6M,$H1061,TRUE,_xll.ohTrigger(RecalcTrigger,Trigger6M)),NA())</f>
        <v>1.5207740183730681E-2</v>
      </c>
      <c r="M1061" s="146">
        <f>IFERROR(_xll.qlIndexFixing(Index1Y,$H1061,TRUE,_xll.ohTrigger(RecalcTrigger,Trigger1Y)),NA())</f>
        <v>1.5625726153274178E-2</v>
      </c>
      <c r="N1061" s="145">
        <f>IFERROR(_xll.qlIndexFixing(ONIndex1M,I1061,TRUE,_xll.ohTrigger(RecalcTrigger,Trigger1M)),NA())</f>
        <v>1.45527542693491E-2</v>
      </c>
      <c r="O1061" s="44">
        <f>IFERROR(_xll.qlIndexFixing(ONIndex3M,I1061,TRUE,_xll.ohTrigger(RecalcTrigger,Trigger3M)),NA())</f>
        <v>1.5040526862752923E-2</v>
      </c>
      <c r="P1061" s="44">
        <f>IFERROR(_xll.qlIndexFixing(ONIndex6M,I1061,TRUE,_xll.ohTrigger(RecalcTrigger,Trigger6M)),NA())</f>
        <v>1.5199763265234534E-2</v>
      </c>
      <c r="Q1061" s="146">
        <f>IFERROR(_xll.qlIndexFixing(ONIndex1Y,I1061,TRUE,_xll.ohTrigger(RecalcTrigger,Trigger1Y)),NA())</f>
        <v>1.5586313327816681E-2</v>
      </c>
    </row>
    <row r="1062" spans="2:17" x14ac:dyDescent="0.2">
      <c r="B1062" s="39" t="s">
        <v>42</v>
      </c>
      <c r="D1062" s="42">
        <f>_xll.qlCalendarAdvance(Calendar,$D1061,B1062,"f",FALSE)</f>
        <v>47100</v>
      </c>
      <c r="E1062" s="140">
        <f>_xll.qlInterestRateIndexValueDate(IndexON,D1062)</f>
        <v>47100</v>
      </c>
      <c r="F1062" s="156">
        <f>IFERROR(_xll.qlIndexFixing(IndexON,D1062,TRUE,_xll.ohTrigger(RecalcTrigger,TriggerON)),NA())</f>
        <v>1.3910885242937043E-2</v>
      </c>
      <c r="H1062" s="42">
        <f>_xll.qlCalendarAdvance(Calendar,$H1061,B1062,"f",FALSE)</f>
        <v>47100</v>
      </c>
      <c r="I1062" s="140">
        <f>_xll.qlInterestRateIndexValueDate(Index1M,$H1062)</f>
        <v>47100</v>
      </c>
      <c r="J1062" s="145">
        <f>IFERROR(_xll.qlIndexFixing(Index1M,$H1062,TRUE,_xll.ohTrigger(RecalcTrigger,Trigger1M)),NA())</f>
        <v>1.4548766309234167E-2</v>
      </c>
      <c r="K1062" s="44">
        <f>IFERROR(_xll.qlIndexFixing(Index3M,H1062,TRUE,_xll.ohTrigger(RecalcTrigger,Trigger3M)),NA())</f>
        <v>1.5038432807195894E-2</v>
      </c>
      <c r="L1062" s="44">
        <f>IFERROR(_xll.qlIndexFixing(Index6M,$H1062,TRUE,_xll.ohTrigger(RecalcTrigger,Trigger6M)),NA())</f>
        <v>1.5203736556500157E-2</v>
      </c>
      <c r="M1062" s="146">
        <f>IFERROR(_xll.qlIndexFixing(Index1Y,$H1062,TRUE,_xll.ohTrigger(RecalcTrigger,Trigger1Y)),NA())</f>
        <v>1.5622138614447056E-2</v>
      </c>
      <c r="N1062" s="145">
        <f>IFERROR(_xll.qlIndexFixing(ONIndex1M,I1062,TRUE,_xll.ohTrigger(RecalcTrigger,Trigger1M)),NA())</f>
        <v>1.4548747464497858E-2</v>
      </c>
      <c r="O1062" s="44">
        <f>IFERROR(_xll.qlIndexFixing(ONIndex3M,I1062,TRUE,_xll.ohTrigger(RecalcTrigger,Trigger3M)),NA())</f>
        <v>1.5036619055204259E-2</v>
      </c>
      <c r="P1062" s="44">
        <f>IFERROR(_xll.qlIndexFixing(ONIndex6M,I1062,TRUE,_xll.ohTrigger(RecalcTrigger,Trigger6M)),NA())</f>
        <v>1.5196269064412515E-2</v>
      </c>
      <c r="Q1062" s="146">
        <f>IFERROR(_xll.qlIndexFixing(ONIndex1Y,I1062,TRUE,_xll.ohTrigger(RecalcTrigger,Trigger1Y)),NA())</f>
        <v>1.5583957977418628E-2</v>
      </c>
    </row>
    <row r="1063" spans="2:17" x14ac:dyDescent="0.2">
      <c r="B1063" s="39" t="s">
        <v>42</v>
      </c>
      <c r="D1063" s="42">
        <f>_xll.qlCalendarAdvance(Calendar,$D1062,B1063,"f",FALSE)</f>
        <v>47107</v>
      </c>
      <c r="E1063" s="140">
        <f>_xll.qlInterestRateIndexValueDate(IndexON,D1063)</f>
        <v>47107</v>
      </c>
      <c r="F1063" s="156">
        <f>IFERROR(_xll.qlIndexFixing(IndexON,D1063,TRUE,_xll.ohTrigger(RecalcTrigger,TriggerON)),NA())</f>
        <v>1.3907149966873034E-2</v>
      </c>
      <c r="H1063" s="42">
        <f>_xll.qlCalendarAdvance(Calendar,$H1062,B1063,"f",FALSE)</f>
        <v>47107</v>
      </c>
      <c r="I1063" s="140">
        <f>_xll.qlInterestRateIndexValueDate(Index1M,$H1063)</f>
        <v>47107</v>
      </c>
      <c r="J1063" s="145">
        <f>IFERROR(_xll.qlIndexFixing(Index1M,$H1063,TRUE,_xll.ohTrigger(RecalcTrigger,Trigger1M)),NA())</f>
        <v>1.4544688828855441E-2</v>
      </c>
      <c r="K1063" s="44">
        <f>IFERROR(_xll.qlIndexFixing(Index3M,H1063,TRUE,_xll.ohTrigger(RecalcTrigger,Trigger3M)),NA())</f>
        <v>1.5034303722126861E-2</v>
      </c>
      <c r="L1063" s="44">
        <f>IFERROR(_xll.qlIndexFixing(Index6M,$H1063,TRUE,_xll.ohTrigger(RecalcTrigger,Trigger6M)),NA())</f>
        <v>1.5199695572020062E-2</v>
      </c>
      <c r="M1063" s="146">
        <f>IFERROR(_xll.qlIndexFixing(Index1Y,$H1063,TRUE,_xll.ohTrigger(RecalcTrigger,Trigger1Y)),NA())</f>
        <v>1.5618505108122571E-2</v>
      </c>
      <c r="N1063" s="145">
        <f>IFERROR(_xll.qlIndexFixing(ONIndex1M,I1063,TRUE,_xll.ohTrigger(RecalcTrigger,Trigger1M)),NA())</f>
        <v>1.4544720730366167E-2</v>
      </c>
      <c r="O1063" s="44">
        <f>IFERROR(_xll.qlIndexFixing(ONIndex3M,I1063,TRUE,_xll.ohTrigger(RecalcTrigger,Trigger3M)),NA())</f>
        <v>1.5032683221203325E-2</v>
      </c>
      <c r="P1063" s="44">
        <f>IFERROR(_xll.qlIndexFixing(ONIndex6M,I1063,TRUE,_xll.ohTrigger(RecalcTrigger,Trigger6M)),NA())</f>
        <v>1.5192737778028098E-2</v>
      </c>
      <c r="Q1063" s="146">
        <f>IFERROR(_xll.qlIndexFixing(ONIndex1Y,I1063,TRUE,_xll.ohTrigger(RecalcTrigger,Trigger1Y)),NA())</f>
        <v>1.5581557352136732E-2</v>
      </c>
    </row>
    <row r="1064" spans="2:17" x14ac:dyDescent="0.2">
      <c r="B1064" s="39" t="s">
        <v>42</v>
      </c>
      <c r="D1064" s="42">
        <f>_xll.qlCalendarAdvance(Calendar,$D1063,B1064,"f",FALSE)</f>
        <v>47114</v>
      </c>
      <c r="E1064" s="140">
        <f>_xll.qlInterestRateIndexValueDate(IndexON,D1064)</f>
        <v>47114</v>
      </c>
      <c r="F1064" s="156">
        <f>IFERROR(_xll.qlIndexFixing(IndexON,D1064,TRUE,_xll.ohTrigger(RecalcTrigger,TriggerON)),NA())</f>
        <v>1.3903386723358446E-2</v>
      </c>
      <c r="H1064" s="42">
        <f>_xll.qlCalendarAdvance(Calendar,$H1063,B1064,"f",FALSE)</f>
        <v>47114</v>
      </c>
      <c r="I1064" s="140">
        <f>_xll.qlInterestRateIndexValueDate(Index1M,$H1064)</f>
        <v>47114</v>
      </c>
      <c r="J1064" s="145">
        <f>IFERROR(_xll.qlIndexFixing(Index1M,$H1064,TRUE,_xll.ohTrigger(RecalcTrigger,Trigger1M)),NA())</f>
        <v>1.4540591395184464E-2</v>
      </c>
      <c r="K1064" s="44">
        <f>IFERROR(_xll.qlIndexFixing(Index3M,H1064,TRUE,_xll.ohTrigger(RecalcTrigger,Trigger3M)),NA())</f>
        <v>1.5030146512095605E-2</v>
      </c>
      <c r="L1064" s="44">
        <f>IFERROR(_xll.qlIndexFixing(Index6M,$H1064,TRUE,_xll.ohTrigger(RecalcTrigger,Trigger6M)),NA())</f>
        <v>1.5195617230514833E-2</v>
      </c>
      <c r="M1064" s="146">
        <f>IFERROR(_xll.qlIndexFixing(Index1Y,$H1064,TRUE,_xll.ohTrigger(RecalcTrigger,Trigger1Y)),NA())</f>
        <v>1.5614825634793883E-2</v>
      </c>
      <c r="N1064" s="145">
        <f>IFERROR(_xll.qlIndexFixing(ONIndex1M,I1064,TRUE,_xll.ohTrigger(RecalcTrigger,Trigger1M)),NA())</f>
        <v>1.4540674066791937E-2</v>
      </c>
      <c r="O1064" s="44">
        <f>IFERROR(_xll.qlIndexFixing(ONIndex3M,I1064,TRUE,_xll.ohTrigger(RecalcTrigger,Trigger3M)),NA())</f>
        <v>1.5028719360831166E-2</v>
      </c>
      <c r="P1064" s="44">
        <f>IFERROR(_xll.qlIndexFixing(ONIndex6M,I1064,TRUE,_xll.ohTrigger(RecalcTrigger,Trigger6M)),NA())</f>
        <v>1.518916940591919E-2</v>
      </c>
      <c r="Q1064" s="146">
        <f>IFERROR(_xll.qlIndexFixing(ONIndex1Y,I1064,TRUE,_xll.ohTrigger(RecalcTrigger,Trigger1Y)),NA())</f>
        <v>1.5579111451727856E-2</v>
      </c>
    </row>
    <row r="1065" spans="2:17" x14ac:dyDescent="0.2">
      <c r="B1065" s="39" t="s">
        <v>42</v>
      </c>
      <c r="D1065" s="42">
        <f>_xll.qlCalendarAdvance(Calendar,$D1064,B1065,"f",FALSE)</f>
        <v>47121</v>
      </c>
      <c r="E1065" s="140">
        <f>_xll.qlInterestRateIndexValueDate(IndexON,D1065)</f>
        <v>47121</v>
      </c>
      <c r="F1065" s="156">
        <f>IFERROR(_xll.qlIndexFixing(IndexON,D1065,TRUE,_xll.ohTrigger(RecalcTrigger,TriggerON)),NA())</f>
        <v>1.3899595512474328E-2</v>
      </c>
      <c r="H1065" s="42">
        <f>_xll.qlCalendarAdvance(Calendar,$H1064,B1065,"f",FALSE)</f>
        <v>47121</v>
      </c>
      <c r="I1065" s="140">
        <f>_xll.qlInterestRateIndexValueDate(Index1M,$H1065)</f>
        <v>47121</v>
      </c>
      <c r="J1065" s="145">
        <f>IFERROR(_xll.qlIndexFixing(Index1M,$H1065,TRUE,_xll.ohTrigger(RecalcTrigger,Trigger1M)),NA())</f>
        <v>1.4536474008248252E-2</v>
      </c>
      <c r="K1065" s="44">
        <f>IFERROR(_xll.qlIndexFixing(Index3M,H1065,TRUE,_xll.ohTrigger(RecalcTrigger,Trigger3M)),NA())</f>
        <v>1.5025961177187673E-2</v>
      </c>
      <c r="L1065" s="44">
        <f>IFERROR(_xll.qlIndexFixing(Index6M,$H1065,TRUE,_xll.ohTrigger(RecalcTrigger,Trigger6M)),NA())</f>
        <v>1.519149293066205E-2</v>
      </c>
      <c r="M1065" s="146">
        <f>IFERROR(_xll.qlIndexFixing(Index1Y,$H1065,TRUE,_xll.ohTrigger(RecalcTrigger,Trigger1Y)),NA())</f>
        <v>1.5611100194960814E-2</v>
      </c>
      <c r="N1065" s="145">
        <f>IFERROR(_xll.qlIndexFixing(ONIndex1M,I1065,TRUE,_xll.ohTrigger(RecalcTrigger,Trigger1M)),NA())</f>
        <v>1.4536607473937257E-2</v>
      </c>
      <c r="O1065" s="44">
        <f>IFERROR(_xll.qlIndexFixing(ONIndex3M,I1065,TRUE,_xll.ohTrigger(RecalcTrigger,Trigger3M)),NA())</f>
        <v>1.5024727474006738E-2</v>
      </c>
      <c r="P1065" s="44">
        <f>IFERROR(_xll.qlIndexFixing(ONIndex6M,I1065,TRUE,_xll.ohTrigger(RecalcTrigger,Trigger6M)),NA())</f>
        <v>1.5185563948247882E-2</v>
      </c>
      <c r="Q1065" s="146">
        <f>IFERROR(_xll.qlIndexFixing(ONIndex1Y,I1065,TRUE,_xll.ohTrigger(RecalcTrigger,Trigger1Y)),NA())</f>
        <v>1.5576620276435138E-2</v>
      </c>
    </row>
    <row r="1066" spans="2:17" x14ac:dyDescent="0.2">
      <c r="B1066" s="39" t="s">
        <v>42</v>
      </c>
      <c r="D1066" s="42">
        <f>_xll.qlCalendarAdvance(Calendar,$D1065,B1066,"f",FALSE)</f>
        <v>47128</v>
      </c>
      <c r="E1066" s="140">
        <f>_xll.qlInterestRateIndexValueDate(IndexON,D1066)</f>
        <v>47128</v>
      </c>
      <c r="F1066" s="156">
        <f>IFERROR(_xll.qlIndexFixing(IndexON,D1066,TRUE,_xll.ohTrigger(RecalcTrigger,TriggerON)),NA())</f>
        <v>1.3895776334220677E-2</v>
      </c>
      <c r="H1066" s="42">
        <f>_xll.qlCalendarAdvance(Calendar,$H1065,B1066,"f",FALSE)</f>
        <v>47128</v>
      </c>
      <c r="I1066" s="140">
        <f>_xll.qlInterestRateIndexValueDate(Index1M,$H1066)</f>
        <v>47128</v>
      </c>
      <c r="J1066" s="145">
        <f>IFERROR(_xll.qlIndexFixing(Index1M,$H1066,TRUE,_xll.ohTrigger(RecalcTrigger,Trigger1M)),NA())</f>
        <v>1.4532336668068907E-2</v>
      </c>
      <c r="K1066" s="44">
        <f>IFERROR(_xll.qlIndexFixing(Index3M,H1066,TRUE,_xll.ohTrigger(RecalcTrigger,Trigger3M)),NA())</f>
        <v>1.5021747717490418E-2</v>
      </c>
      <c r="L1066" s="44">
        <f>IFERROR(_xll.qlIndexFixing(Index6M,$H1066,TRUE,_xll.ohTrigger(RecalcTrigger,Trigger6M)),NA())</f>
        <v>1.5187342716149804E-2</v>
      </c>
      <c r="M1066" s="146">
        <f>IFERROR(_xll.qlIndexFixing(Index1Y,$H1066,TRUE,_xll.ohTrigger(RecalcTrigger,Trigger1Y)),NA())</f>
        <v>1.5607328789129404E-2</v>
      </c>
      <c r="N1066" s="145">
        <f>IFERROR(_xll.qlIndexFixing(ONIndex1M,I1066,TRUE,_xll.ohTrigger(RecalcTrigger,Trigger1M)),NA())</f>
        <v>1.4532520951721084E-2</v>
      </c>
      <c r="O1066" s="44">
        <f>IFERROR(_xll.qlIndexFixing(ONIndex3M,I1066,TRUE,_xll.ohTrigger(RecalcTrigger,Trigger3M)),NA())</f>
        <v>1.5020707560892133E-2</v>
      </c>
      <c r="P1066" s="44">
        <f>IFERROR(_xll.qlIndexFixing(ONIndex6M,I1066,TRUE,_xll.ohTrigger(RecalcTrigger,Trigger6M)),NA())</f>
        <v>1.5181921405014176E-2</v>
      </c>
      <c r="Q1066" s="146">
        <f>IFERROR(_xll.qlIndexFixing(ONIndex1Y,I1066,TRUE,_xll.ohTrigger(RecalcTrigger,Trigger1Y)),NA())</f>
        <v>1.5574083826177532E-2</v>
      </c>
    </row>
    <row r="1067" spans="2:17" x14ac:dyDescent="0.2">
      <c r="B1067" s="39" t="s">
        <v>42</v>
      </c>
      <c r="D1067" s="42">
        <f>_xll.qlCalendarAdvance(Calendar,$D1066,B1067,"f",FALSE)</f>
        <v>47135</v>
      </c>
      <c r="E1067" s="140">
        <f>_xll.qlInterestRateIndexValueDate(IndexON,D1067)</f>
        <v>47135</v>
      </c>
      <c r="F1067" s="156">
        <f>IFERROR(_xll.qlIndexFixing(IndexON,D1067,TRUE,_xll.ohTrigger(RecalcTrigger,TriggerON)),NA())</f>
        <v>1.3891929188597496E-2</v>
      </c>
      <c r="H1067" s="42">
        <f>_xll.qlCalendarAdvance(Calendar,$H1066,B1067,"f",FALSE)</f>
        <v>47135</v>
      </c>
      <c r="I1067" s="140">
        <f>_xll.qlInterestRateIndexValueDate(Index1M,$H1067)</f>
        <v>47135</v>
      </c>
      <c r="J1067" s="145">
        <f>IFERROR(_xll.qlIndexFixing(Index1M,$H1067,TRUE,_xll.ohTrigger(RecalcTrigger,Trigger1M)),NA())</f>
        <v>1.4528179374663622E-2</v>
      </c>
      <c r="K1067" s="44">
        <f>IFERROR(_xll.qlIndexFixing(Index3M,H1067,TRUE,_xll.ohTrigger(RecalcTrigger,Trigger3M)),NA())</f>
        <v>1.5017506133090289E-2</v>
      </c>
      <c r="L1067" s="44">
        <f>IFERROR(_xll.qlIndexFixing(Index6M,$H1067,TRUE,_xll.ohTrigger(RecalcTrigger,Trigger6M)),NA())</f>
        <v>1.5183155146781653E-2</v>
      </c>
      <c r="M1067" s="146">
        <f>IFERROR(_xll.qlIndexFixing(Index1Y,$H1067,TRUE,_xll.ohTrigger(RecalcTrigger,Trigger1Y)),NA())</f>
        <v>1.5603511417811688E-2</v>
      </c>
      <c r="N1067" s="145">
        <f>IFERROR(_xll.qlIndexFixing(ONIndex1M,I1067,TRUE,_xll.ohTrigger(RecalcTrigger,Trigger1M)),NA())</f>
        <v>1.4528414500143416E-2</v>
      </c>
      <c r="O1067" s="44">
        <f>IFERROR(_xll.qlIndexFixing(ONIndex3M,I1067,TRUE,_xll.ohTrigger(RecalcTrigger,Trigger3M)),NA())</f>
        <v>1.501665962124421E-2</v>
      </c>
      <c r="P1067" s="44">
        <f>IFERROR(_xll.qlIndexFixing(ONIndex6M,I1067,TRUE,_xll.ohTrigger(RecalcTrigger,Trigger6M)),NA())</f>
        <v>1.5178241776055978E-2</v>
      </c>
      <c r="Q1067" s="146">
        <f>IFERROR(_xll.qlIndexFixing(ONIndex1Y,I1067,TRUE,_xll.ohTrigger(RecalcTrigger,Trigger1Y)),NA())</f>
        <v>1.5571502100873991E-2</v>
      </c>
    </row>
    <row r="1068" spans="2:17" x14ac:dyDescent="0.2">
      <c r="B1068" s="39" t="s">
        <v>42</v>
      </c>
      <c r="D1068" s="42">
        <f>_xll.qlCalendarAdvance(Calendar,$D1067,B1068,"f",FALSE)</f>
        <v>47142</v>
      </c>
      <c r="E1068" s="140">
        <f>_xll.qlInterestRateIndexValueDate(IndexON,D1068)</f>
        <v>47142</v>
      </c>
      <c r="F1068" s="156">
        <f>IFERROR(_xll.qlIndexFixing(IndexON,D1068,TRUE,_xll.ohTrigger(RecalcTrigger,TriggerON)),NA())</f>
        <v>1.3888054075604783E-2</v>
      </c>
      <c r="H1068" s="42">
        <f>_xll.qlCalendarAdvance(Calendar,$H1067,B1068,"f",FALSE)</f>
        <v>47142</v>
      </c>
      <c r="I1068" s="140">
        <f>_xll.qlInterestRateIndexValueDate(Index1M,$H1068)</f>
        <v>47142</v>
      </c>
      <c r="J1068" s="145">
        <f>IFERROR(_xll.qlIndexFixing(Index1M,$H1068,TRUE,_xll.ohTrigger(RecalcTrigger,Trigger1M)),NA())</f>
        <v>1.4524002128059413E-2</v>
      </c>
      <c r="K1068" s="44">
        <f>IFERROR(_xll.qlIndexFixing(Index3M,H1068,TRUE,_xll.ohTrigger(RecalcTrigger,Trigger3M)),NA())</f>
        <v>1.5013236424076433E-2</v>
      </c>
      <c r="L1068" s="44">
        <f>IFERROR(_xll.qlIndexFixing(Index6M,$H1068,TRUE,_xll.ohTrigger(RecalcTrigger,Trigger6M)),NA())</f>
        <v>1.5178930222788196E-2</v>
      </c>
      <c r="M1068" s="146">
        <f>IFERROR(_xll.qlIndexFixing(Index1Y,$H1068,TRUE,_xll.ohTrigger(RecalcTrigger,Trigger1Y)),NA())</f>
        <v>1.5599648081525919E-2</v>
      </c>
      <c r="N1068" s="145">
        <f>IFERROR(_xll.qlIndexFixing(ONIndex1M,I1068,TRUE,_xll.ohTrigger(RecalcTrigger,Trigger1M)),NA())</f>
        <v>1.45242881192853E-2</v>
      </c>
      <c r="O1068" s="44">
        <f>IFERROR(_xll.qlIndexFixing(ONIndex3M,I1068,TRUE,_xll.ohTrigger(RecalcTrigger,Trigger3M)),NA())</f>
        <v>1.5012583655306111E-2</v>
      </c>
      <c r="P1068" s="44">
        <f>IFERROR(_xll.qlIndexFixing(ONIndex6M,I1068,TRUE,_xll.ohTrigger(RecalcTrigger,Trigger6M)),NA())</f>
        <v>1.5174525061454336E-2</v>
      </c>
      <c r="Q1068" s="146">
        <f>IFERROR(_xll.qlIndexFixing(ONIndex1Y,I1068,TRUE,_xll.ohTrigger(RecalcTrigger,Trigger1Y)),NA())</f>
        <v>1.5568875100605561E-2</v>
      </c>
    </row>
    <row r="1069" spans="2:17" x14ac:dyDescent="0.2">
      <c r="B1069" s="39" t="s">
        <v>42</v>
      </c>
      <c r="D1069" s="42">
        <f>_xll.qlCalendarAdvance(Calendar,$D1068,B1069,"f",FALSE)</f>
        <v>47149</v>
      </c>
      <c r="E1069" s="140">
        <f>_xll.qlInterestRateIndexValueDate(IndexON,D1069)</f>
        <v>47149</v>
      </c>
      <c r="F1069" s="156">
        <f>IFERROR(_xll.qlIndexFixing(IndexON,D1069,TRUE,_xll.ohTrigger(RecalcTrigger,TriggerON)),NA())</f>
        <v>1.3884150995323585E-2</v>
      </c>
      <c r="H1069" s="42">
        <f>_xll.qlCalendarAdvance(Calendar,$H1068,B1069,"f",FALSE)</f>
        <v>47149</v>
      </c>
      <c r="I1069" s="140">
        <f>_xll.qlInterestRateIndexValueDate(Index1M,$H1069)</f>
        <v>47149</v>
      </c>
      <c r="J1069" s="145">
        <f>IFERROR(_xll.qlIndexFixing(Index1M,$H1069,TRUE,_xll.ohTrigger(RecalcTrigger,Trigger1M)),NA())</f>
        <v>1.4519867816717553E-2</v>
      </c>
      <c r="K1069" s="44">
        <f>IFERROR(_xll.qlIndexFixing(Index3M,H1069,TRUE,_xll.ohTrigger(RecalcTrigger,Trigger3M)),NA())</f>
        <v>1.5008942577635943E-2</v>
      </c>
      <c r="L1069" s="44">
        <f>IFERROR(_xll.qlIndexFixing(Index6M,$H1069,TRUE,_xll.ohTrigger(RecalcTrigger,Trigger6M)),NA())</f>
        <v>1.5174667944404068E-2</v>
      </c>
      <c r="M1069" s="146">
        <f>IFERROR(_xll.qlIndexFixing(Index1Y,$H1069,TRUE,_xll.ohTrigger(RecalcTrigger,Trigger1Y)),NA())</f>
        <v>1.559573878079723E-2</v>
      </c>
      <c r="N1069" s="145">
        <f>IFERROR(_xll.qlIndexFixing(ONIndex1M,I1069,TRUE,_xll.ohTrigger(RecalcTrigger,Trigger1M)),NA())</f>
        <v>1.452014180906569E-2</v>
      </c>
      <c r="O1069" s="44">
        <f>IFERROR(_xll.qlIndexFixing(ONIndex3M,I1069,TRUE,_xll.ohTrigger(RecalcTrigger,Trigger3M)),NA())</f>
        <v>1.5008479662834695E-2</v>
      </c>
      <c r="P1069" s="44">
        <f>IFERROR(_xll.qlIndexFixing(ONIndex6M,I1069,TRUE,_xll.ohTrigger(RecalcTrigger,Trigger6M)),NA())</f>
        <v>1.5170771261290295E-2</v>
      </c>
      <c r="Q1069" s="146">
        <f>IFERROR(_xll.qlIndexFixing(ONIndex1Y,I1069,TRUE,_xll.ohTrigger(RecalcTrigger,Trigger1Y)),NA())</f>
        <v>1.5566202825372244E-2</v>
      </c>
    </row>
    <row r="1070" spans="2:17" x14ac:dyDescent="0.2">
      <c r="B1070" s="39" t="s">
        <v>42</v>
      </c>
      <c r="D1070" s="42">
        <f>_xll.qlCalendarAdvance(Calendar,$D1069,B1070,"f",FALSE)</f>
        <v>47156</v>
      </c>
      <c r="E1070" s="140">
        <f>_xll.qlInterestRateIndexValueDate(IndexON,D1070)</f>
        <v>47156</v>
      </c>
      <c r="F1070" s="156">
        <f>IFERROR(_xll.qlIndexFixing(IndexON,D1070,TRUE,_xll.ohTrigger(RecalcTrigger,TriggerON)),NA())</f>
        <v>1.388021994759181E-2</v>
      </c>
      <c r="H1070" s="42">
        <f>_xll.qlCalendarAdvance(Calendar,$H1069,B1070,"f",FALSE)</f>
        <v>47156</v>
      </c>
      <c r="I1070" s="140">
        <f>_xll.qlInterestRateIndexValueDate(Index1M,$H1070)</f>
        <v>47156</v>
      </c>
      <c r="J1070" s="145">
        <f>IFERROR(_xll.qlIndexFixing(Index1M,$H1070,TRUE,_xll.ohTrigger(RecalcTrigger,Trigger1M)),NA())</f>
        <v>1.4515658626616523E-2</v>
      </c>
      <c r="K1070" s="44">
        <f>IFERROR(_xll.qlIndexFixing(Index3M,H1070,TRUE,_xll.ohTrigger(RecalcTrigger,Trigger3M)),NA())</f>
        <v>1.5004612632558751E-2</v>
      </c>
      <c r="L1070" s="44">
        <f>IFERROR(_xll.qlIndexFixing(Index6M,$H1070,TRUE,_xll.ohTrigger(RecalcTrigger,Trigger6M)),NA())</f>
        <v>1.5170368311863001E-2</v>
      </c>
      <c r="M1070" s="146">
        <f>IFERROR(_xll.qlIndexFixing(Index1Y,$H1070,TRUE,_xll.ohTrigger(RecalcTrigger,Trigger1Y)),NA())</f>
        <v>1.5591783516156088E-2</v>
      </c>
      <c r="N1070" s="145">
        <f>IFERROR(_xll.qlIndexFixing(ONIndex1M,I1070,TRUE,_xll.ohTrigger(RecalcTrigger,Trigger1M)),NA())</f>
        <v>1.4515975569484585E-2</v>
      </c>
      <c r="O1070" s="44">
        <f>IFERROR(_xll.qlIndexFixing(ONIndex3M,I1070,TRUE,_xll.ohTrigger(RecalcTrigger,Trigger3M)),NA())</f>
        <v>1.5004347644154148E-2</v>
      </c>
      <c r="P1070" s="44">
        <f>IFERROR(_xll.qlIndexFixing(ONIndex6M,I1070,TRUE,_xll.ohTrigger(RecalcTrigger,Trigger6M)),NA())</f>
        <v>1.5166980375482808E-2</v>
      </c>
      <c r="Q1070" s="146">
        <f>IFERROR(_xll.qlIndexFixing(ONIndex1Y,I1070,TRUE,_xll.ohTrigger(RecalcTrigger,Trigger1Y)),NA())</f>
        <v>1.5563485275174038E-2</v>
      </c>
    </row>
    <row r="1071" spans="2:17" x14ac:dyDescent="0.2">
      <c r="B1071" s="39" t="s">
        <v>42</v>
      </c>
      <c r="D1071" s="42">
        <f>_xll.qlCalendarAdvance(Calendar,$D1070,B1071,"f",FALSE)</f>
        <v>47163</v>
      </c>
      <c r="E1071" s="140">
        <f>_xll.qlInterestRateIndexValueDate(IndexON,D1071)</f>
        <v>47163</v>
      </c>
      <c r="F1071" s="156">
        <f>IFERROR(_xll.qlIndexFixing(IndexON,D1071,TRUE,_xll.ohTrigger(RecalcTrigger,TriggerON)),NA())</f>
        <v>1.3876260932490503E-2</v>
      </c>
      <c r="H1071" s="42">
        <f>_xll.qlCalendarAdvance(Calendar,$H1070,B1071,"f",FALSE)</f>
        <v>47163</v>
      </c>
      <c r="I1071" s="140">
        <f>_xll.qlInterestRateIndexValueDate(Index1M,$H1071)</f>
        <v>47163</v>
      </c>
      <c r="J1071" s="145">
        <f>IFERROR(_xll.qlIndexFixing(Index1M,$H1071,TRUE,_xll.ohTrigger(RecalcTrigger,Trigger1M)),NA())</f>
        <v>1.4511429487097938E-2</v>
      </c>
      <c r="K1071" s="44">
        <f>IFERROR(_xll.qlIndexFixing(Index3M,H1071,TRUE,_xll.ohTrigger(RecalcTrigger,Trigger3M)),NA())</f>
        <v>1.5000266911089292E-2</v>
      </c>
      <c r="L1071" s="44">
        <f>IFERROR(_xll.qlIndexFixing(Index6M,$H1071,TRUE,_xll.ohTrigger(RecalcTrigger,Trigger6M)),NA())</f>
        <v>1.5166031325402314E-2</v>
      </c>
      <c r="M1071" s="146">
        <f>IFERROR(_xll.qlIndexFixing(Index1Y,$H1071,TRUE,_xll.ohTrigger(RecalcTrigger,Trigger1Y)),NA())</f>
        <v>1.558778228813984E-2</v>
      </c>
      <c r="N1071" s="145">
        <f>IFERROR(_xll.qlIndexFixing(ONIndex1M,I1071,TRUE,_xll.ohTrigger(RecalcTrigger,Trigger1M)),NA())</f>
        <v>1.4511789400541986E-2</v>
      </c>
      <c r="O1071" s="44">
        <f>IFERROR(_xll.qlIndexFixing(ONIndex3M,I1071,TRUE,_xll.ohTrigger(RecalcTrigger,Trigger3M)),NA())</f>
        <v>1.5000187599021331E-2</v>
      </c>
      <c r="P1071" s="44">
        <f>IFERROR(_xll.qlIndexFixing(ONIndex6M,I1071,TRUE,_xll.ohTrigger(RecalcTrigger,Trigger6M)),NA())</f>
        <v>1.5163152404112923E-2</v>
      </c>
      <c r="Q1071" s="146">
        <f>IFERROR(_xll.qlIndexFixing(ONIndex1Y,I1071,TRUE,_xll.ohTrigger(RecalcTrigger,Trigger1Y)),NA())</f>
        <v>1.5560722449929898E-2</v>
      </c>
    </row>
    <row r="1072" spans="2:17" x14ac:dyDescent="0.2">
      <c r="B1072" s="39" t="s">
        <v>42</v>
      </c>
      <c r="D1072" s="42">
        <f>_xll.qlCalendarAdvance(Calendar,$D1071,B1072,"f",FALSE)</f>
        <v>47170</v>
      </c>
      <c r="E1072" s="140">
        <f>_xll.qlInterestRateIndexValueDate(IndexON,D1072)</f>
        <v>47170</v>
      </c>
      <c r="F1072" s="156">
        <f>IFERROR(_xll.qlIndexFixing(IndexON,D1072,TRUE,_xll.ohTrigger(RecalcTrigger,TriggerON)),NA())</f>
        <v>1.3872273950100711E-2</v>
      </c>
      <c r="H1072" s="42">
        <f>_xll.qlCalendarAdvance(Calendar,$H1071,B1072,"f",FALSE)</f>
        <v>47170</v>
      </c>
      <c r="I1072" s="140">
        <f>_xll.qlInterestRateIndexValueDate(Index1M,$H1072)</f>
        <v>47170</v>
      </c>
      <c r="J1072" s="145">
        <f>IFERROR(_xll.qlIndexFixing(Index1M,$H1072,TRUE,_xll.ohTrigger(RecalcTrigger,Trigger1M)),NA())</f>
        <v>1.4507180398179165E-2</v>
      </c>
      <c r="K1072" s="44">
        <f>IFERROR(_xll.qlIndexFixing(Index3M,H1072,TRUE,_xll.ohTrigger(RecalcTrigger,Trigger3M)),NA())</f>
        <v>1.4995886893029661E-2</v>
      </c>
      <c r="L1072" s="44">
        <f>IFERROR(_xll.qlIndexFixing(Index6M,$H1072,TRUE,_xll.ohTrigger(RecalcTrigger,Trigger6M)),NA())</f>
        <v>1.5161656985262012E-2</v>
      </c>
      <c r="M1072" s="146">
        <f>IFERROR(_xll.qlIndexFixing(Index1Y,$H1072,TRUE,_xll.ohTrigger(RecalcTrigger,Trigger1Y)),NA())</f>
        <v>1.5583735097291607E-2</v>
      </c>
      <c r="N1072" s="145">
        <f>IFERROR(_xll.qlIndexFixing(ONIndex1M,I1072,TRUE,_xll.ohTrigger(RecalcTrigger,Trigger1M)),NA())</f>
        <v>1.4507583302318938E-2</v>
      </c>
      <c r="O1072" s="44">
        <f>IFERROR(_xll.qlIndexFixing(ONIndex3M,I1072,TRUE,_xll.ohTrigger(RecalcTrigger,Trigger3M)),NA())</f>
        <v>1.4995999527436243E-2</v>
      </c>
      <c r="P1072" s="44">
        <f>IFERROR(_xll.qlIndexFixing(ONIndex6M,I1072,TRUE,_xll.ohTrigger(RecalcTrigger,Trigger6M)),NA())</f>
        <v>1.5159287347018546E-2</v>
      </c>
      <c r="Q1072" s="146">
        <f>IFERROR(_xll.qlIndexFixing(ONIndex1Y,I1072,TRUE,_xll.ohTrigger(RecalcTrigger,Trigger1Y)),NA())</f>
        <v>1.5557914349720869E-2</v>
      </c>
    </row>
    <row r="1073" spans="2:17" x14ac:dyDescent="0.2">
      <c r="B1073" s="39" t="s">
        <v>42</v>
      </c>
      <c r="D1073" s="42">
        <f>_xll.qlCalendarAdvance(Calendar,$D1072,B1073,"f",FALSE)</f>
        <v>47177</v>
      </c>
      <c r="E1073" s="140">
        <f>_xll.qlInterestRateIndexValueDate(IndexON,D1073)</f>
        <v>47177</v>
      </c>
      <c r="F1073" s="156">
        <f>IFERROR(_xll.qlIndexFixing(IndexON,D1073,TRUE,_xll.ohTrigger(RecalcTrigger,TriggerON)),NA())</f>
        <v>1.3868259000260341E-2</v>
      </c>
      <c r="H1073" s="42">
        <f>_xll.qlCalendarAdvance(Calendar,$H1072,B1073,"f",FALSE)</f>
        <v>47177</v>
      </c>
      <c r="I1073" s="140">
        <f>_xll.qlInterestRateIndexValueDate(Index1M,$H1073)</f>
        <v>47177</v>
      </c>
      <c r="J1073" s="145">
        <f>IFERROR(_xll.qlIndexFixing(Index1M,$H1073,TRUE,_xll.ohTrigger(RecalcTrigger,Trigger1M)),NA())</f>
        <v>1.4502892712411225E-2</v>
      </c>
      <c r="K1073" s="44">
        <f>IFERROR(_xll.qlIndexFixing(Index3M,H1073,TRUE,_xll.ohTrigger(RecalcTrigger,Trigger3M)),NA())</f>
        <v>1.4991439907338727E-2</v>
      </c>
      <c r="L1073" s="44">
        <f>IFERROR(_xll.qlIndexFixing(Index6M,$H1073,TRUE,_xll.ohTrigger(RecalcTrigger,Trigger6M)),NA())</f>
        <v>1.5157201985291417E-2</v>
      </c>
      <c r="M1073" s="146">
        <f>IFERROR(_xll.qlIndexFixing(Index1Y,$H1073,TRUE,_xll.ohTrigger(RecalcTrigger,Trigger1Y)),NA())</f>
        <v>1.5579641944161615E-2</v>
      </c>
      <c r="N1073" s="145">
        <f>IFERROR(_xll.qlIndexFixing(ONIndex1M,I1073,TRUE,_xll.ohTrigger(RecalcTrigger,Trigger1M)),NA())</f>
        <v>1.450335727465335E-2</v>
      </c>
      <c r="O1073" s="44">
        <f>IFERROR(_xll.qlIndexFixing(ONIndex3M,I1073,TRUE,_xll.ohTrigger(RecalcTrigger,Trigger3M)),NA())</f>
        <v>1.4991783429479932E-2</v>
      </c>
      <c r="P1073" s="44">
        <f>IFERROR(_xll.qlIndexFixing(ONIndex6M,I1073,TRUE,_xll.ohTrigger(RecalcTrigger,Trigger6M)),NA())</f>
        <v>1.5155385204361771E-2</v>
      </c>
      <c r="Q1073" s="146">
        <f>IFERROR(_xll.qlIndexFixing(ONIndex1Y,I1073,TRUE,_xll.ohTrigger(RecalcTrigger,Trigger1Y)),NA())</f>
        <v>1.5555060974546953E-2</v>
      </c>
    </row>
    <row r="1074" spans="2:17" x14ac:dyDescent="0.2">
      <c r="B1074" s="39" t="s">
        <v>42</v>
      </c>
      <c r="D1074" s="42">
        <f>_xll.qlCalendarAdvance(Calendar,$D1073,B1074,"f",FALSE)</f>
        <v>47184</v>
      </c>
      <c r="E1074" s="140">
        <f>_xll.qlInterestRateIndexValueDate(IndexON,D1074)</f>
        <v>47184</v>
      </c>
      <c r="F1074" s="156">
        <f>IFERROR(_xll.qlIndexFixing(IndexON,D1074,TRUE,_xll.ohTrigger(RecalcTrigger,TriggerON)),NA())</f>
        <v>1.3864216083131486E-2</v>
      </c>
      <c r="H1074" s="42">
        <f>_xll.qlCalendarAdvance(Calendar,$H1073,B1074,"f",FALSE)</f>
        <v>47184</v>
      </c>
      <c r="I1074" s="140">
        <f>_xll.qlInterestRateIndexValueDate(Index1M,$H1074)</f>
        <v>47184</v>
      </c>
      <c r="J1074" s="145">
        <f>IFERROR(_xll.qlIndexFixing(Index1M,$H1074,TRUE,_xll.ohTrigger(RecalcTrigger,Trigger1M)),NA())</f>
        <v>1.4498519632506816E-2</v>
      </c>
      <c r="K1074" s="44">
        <f>IFERROR(_xll.qlIndexFixing(Index3M,H1074,TRUE,_xll.ohTrigger(RecalcTrigger,Trigger3M)),NA())</f>
        <v>1.4986997070609961E-2</v>
      </c>
      <c r="L1074" s="44">
        <f>IFERROR(_xll.qlIndexFixing(Index6M,$H1074,TRUE,_xll.ohTrigger(RecalcTrigger,Trigger6M)),NA())</f>
        <v>1.5152744381267824E-2</v>
      </c>
      <c r="M1074" s="146">
        <f>IFERROR(_xll.qlIndexFixing(Index1Y,$H1074,TRUE,_xll.ohTrigger(RecalcTrigger,Trigger1Y)),NA())</f>
        <v>1.5575502829304977E-2</v>
      </c>
      <c r="N1074" s="145">
        <f>IFERROR(_xll.qlIndexFixing(ONIndex1M,I1074,TRUE,_xll.ohTrigger(RecalcTrigger,Trigger1M)),NA())</f>
        <v>1.449911131778836E-2</v>
      </c>
      <c r="O1074" s="44">
        <f>IFERROR(_xll.qlIndexFixing(ONIndex3M,I1074,TRUE,_xll.ohTrigger(RecalcTrigger,Trigger3M)),NA())</f>
        <v>1.4987539305233444E-2</v>
      </c>
      <c r="P1074" s="44">
        <f>IFERROR(_xll.qlIndexFixing(ONIndex6M,I1074,TRUE,_xll.ohTrigger(RecalcTrigger,Trigger6M)),NA())</f>
        <v>1.5151445976061551E-2</v>
      </c>
      <c r="Q1074" s="146">
        <f>IFERROR(_xll.qlIndexFixing(ONIndex1Y,I1074,TRUE,_xll.ohTrigger(RecalcTrigger,Trigger1Y)),NA())</f>
        <v>1.5552162324408147E-2</v>
      </c>
    </row>
    <row r="1075" spans="2:17" x14ac:dyDescent="0.2">
      <c r="B1075" s="39" t="s">
        <v>42</v>
      </c>
      <c r="D1075" s="42">
        <f>_xll.qlCalendarAdvance(Calendar,$D1074,B1075,"f",FALSE)</f>
        <v>47191</v>
      </c>
      <c r="E1075" s="140">
        <f>_xll.qlInterestRateIndexValueDate(IndexON,D1075)</f>
        <v>47191</v>
      </c>
      <c r="F1075" s="156">
        <f>IFERROR(_xll.qlIndexFixing(IndexON,D1075,TRUE,_xll.ohTrigger(RecalcTrigger,TriggerON)),NA())</f>
        <v>1.3860145198552054E-2</v>
      </c>
      <c r="H1075" s="42">
        <f>_xll.qlCalendarAdvance(Calendar,$H1074,B1075,"f",FALSE)</f>
        <v>47191</v>
      </c>
      <c r="I1075" s="140">
        <f>_xll.qlInterestRateIndexValueDate(Index1M,$H1075)</f>
        <v>47191</v>
      </c>
      <c r="J1075" s="145">
        <f>IFERROR(_xll.qlIndexFixing(Index1M,$H1075,TRUE,_xll.ohTrigger(RecalcTrigger,Trigger1M)),NA())</f>
        <v>1.4494202714141311E-2</v>
      </c>
      <c r="K1075" s="44">
        <f>IFERROR(_xll.qlIndexFixing(Index3M,H1075,TRUE,_xll.ohTrigger(RecalcTrigger,Trigger3M)),NA())</f>
        <v>1.4982526107713808E-2</v>
      </c>
      <c r="L1075" s="44">
        <f>IFERROR(_xll.qlIndexFixing(Index6M,$H1075,TRUE,_xll.ohTrigger(RecalcTrigger,Trigger6M)),NA())</f>
        <v>1.5148249419876832E-2</v>
      </c>
      <c r="M1075" s="146">
        <f>IFERROR(_xll.qlIndexFixing(Index1Y,$H1075,TRUE,_xll.ohTrigger(RecalcTrigger,Trigger1Y)),NA())</f>
        <v>1.5571317753284131E-2</v>
      </c>
      <c r="N1075" s="145">
        <f>IFERROR(_xll.qlIndexFixing(ONIndex1M,I1075,TRUE,_xll.ohTrigger(RecalcTrigger,Trigger1M)),NA())</f>
        <v>1.4494845431561876E-2</v>
      </c>
      <c r="O1075" s="44">
        <f>IFERROR(_xll.qlIndexFixing(ONIndex3M,I1075,TRUE,_xll.ohTrigger(RecalcTrigger,Trigger3M)),NA())</f>
        <v>1.4983267154453639E-2</v>
      </c>
      <c r="P1075" s="44">
        <f>IFERROR(_xll.qlIndexFixing(ONIndex6M,I1075,TRUE,_xll.ohTrigger(RecalcTrigger,Trigger6M)),NA())</f>
        <v>1.5147469662198931E-2</v>
      </c>
      <c r="Q1075" s="146">
        <f>IFERROR(_xll.qlIndexFixing(ONIndex1Y,I1075,TRUE,_xll.ohTrigger(RecalcTrigger,Trigger1Y)),NA())</f>
        <v>1.5549218399304454E-2</v>
      </c>
    </row>
    <row r="1076" spans="2:17" x14ac:dyDescent="0.2">
      <c r="B1076" s="39" t="s">
        <v>42</v>
      </c>
      <c r="D1076" s="42">
        <f>_xll.qlCalendarAdvance(Calendar,$D1075,B1076,"f",FALSE)</f>
        <v>47198</v>
      </c>
      <c r="E1076" s="140">
        <f>_xll.qlInterestRateIndexValueDate(IndexON,D1076)</f>
        <v>47198</v>
      </c>
      <c r="F1076" s="156">
        <f>IFERROR(_xll.qlIndexFixing(IndexON,D1076,TRUE,_xll.ohTrigger(RecalcTrigger,TriggerON)),NA())</f>
        <v>1.3856046346765183E-2</v>
      </c>
      <c r="H1076" s="42">
        <f>_xll.qlCalendarAdvance(Calendar,$H1075,B1076,"f",FALSE)</f>
        <v>47198</v>
      </c>
      <c r="I1076" s="140">
        <f>_xll.qlInterestRateIndexValueDate(Index1M,$H1076)</f>
        <v>47198</v>
      </c>
      <c r="J1076" s="145">
        <f>IFERROR(_xll.qlIndexFixing(Index1M,$H1076,TRUE,_xll.ohTrigger(RecalcTrigger,Trigger1M)),NA())</f>
        <v>1.4489865842758623E-2</v>
      </c>
      <c r="K1076" s="44">
        <f>IFERROR(_xll.qlIndexFixing(Index3M,H1076,TRUE,_xll.ohTrigger(RecalcTrigger,Trigger3M)),NA())</f>
        <v>1.4978027018746294E-2</v>
      </c>
      <c r="L1076" s="44">
        <f>IFERROR(_xll.qlIndexFixing(Index6M,$H1076,TRUE,_xll.ohTrigger(RecalcTrigger,Trigger6M)),NA())</f>
        <v>1.5143717101369948E-2</v>
      </c>
      <c r="M1076" s="146">
        <f>IFERROR(_xll.qlIndexFixing(Index1Y,$H1076,TRUE,_xll.ohTrigger(RecalcTrigger,Trigger1Y)),NA())</f>
        <v>1.5567086716667733E-2</v>
      </c>
      <c r="N1076" s="145">
        <f>IFERROR(_xll.qlIndexFixing(ONIndex1M,I1076,TRUE,_xll.ohTrigger(RecalcTrigger,Trigger1M)),NA())</f>
        <v>1.4490559615973897E-2</v>
      </c>
      <c r="O1076" s="44">
        <f>IFERROR(_xll.qlIndexFixing(ONIndex3M,I1076,TRUE,_xll.ohTrigger(RecalcTrigger,Trigger3M)),NA())</f>
        <v>1.4978966977383656E-2</v>
      </c>
      <c r="P1076" s="44">
        <f>IFERROR(_xll.qlIndexFixing(ONIndex6M,I1076,TRUE,_xll.ohTrigger(RecalcTrigger,Trigger6M)),NA())</f>
        <v>1.5143456262692867E-2</v>
      </c>
      <c r="Q1076" s="146">
        <f>IFERROR(_xll.qlIndexFixing(ONIndex1Y,I1076,TRUE,_xll.ohTrigger(RecalcTrigger,Trigger1Y)),NA())</f>
        <v>1.5546229199154826E-2</v>
      </c>
    </row>
    <row r="1077" spans="2:17" x14ac:dyDescent="0.2">
      <c r="B1077" s="39" t="s">
        <v>42</v>
      </c>
      <c r="D1077" s="42">
        <f>_xll.qlCalendarAdvance(Calendar,$D1076,B1077,"f",FALSE)</f>
        <v>47205</v>
      </c>
      <c r="E1077" s="140">
        <f>_xll.qlInterestRateIndexValueDate(IndexON,D1077)</f>
        <v>47205</v>
      </c>
      <c r="F1077" s="156">
        <f>IFERROR(_xll.qlIndexFixing(IndexON,D1077,TRUE,_xll.ohTrigger(RecalcTrigger,TriggerON)),NA())</f>
        <v>1.3851919527446688E-2</v>
      </c>
      <c r="H1077" s="42">
        <f>_xll.qlCalendarAdvance(Calendar,$H1076,B1077,"f",FALSE)</f>
        <v>47205</v>
      </c>
      <c r="I1077" s="140">
        <f>_xll.qlInterestRateIndexValueDate(Index1M,$H1077)</f>
        <v>47205</v>
      </c>
      <c r="J1077" s="145">
        <f>IFERROR(_xll.qlIndexFixing(Index1M,$H1077,TRUE,_xll.ohTrigger(RecalcTrigger,Trigger1M)),NA())</f>
        <v>1.4485509018383309E-2</v>
      </c>
      <c r="K1077" s="44">
        <f>IFERROR(_xll.qlIndexFixing(Index3M,H1077,TRUE,_xll.ohTrigger(RecalcTrigger,Trigger3M)),NA())</f>
        <v>1.4973499803803436E-2</v>
      </c>
      <c r="L1077" s="44">
        <f>IFERROR(_xll.qlIndexFixing(Index6M,$H1077,TRUE,_xll.ohTrigger(RecalcTrigger,Trigger6M)),NA())</f>
        <v>1.5139147426001765E-2</v>
      </c>
      <c r="M1077" s="146">
        <f>IFERROR(_xll.qlIndexFixing(Index1Y,$H1077,TRUE,_xll.ohTrigger(RecalcTrigger,Trigger1Y)),NA())</f>
        <v>1.5562809720029769E-2</v>
      </c>
      <c r="N1077" s="145">
        <f>IFERROR(_xll.qlIndexFixing(ONIndex1M,I1077,TRUE,_xll.ohTrigger(RecalcTrigger,Trigger1M)),NA())</f>
        <v>1.4486253871024424E-2</v>
      </c>
      <c r="O1077" s="44">
        <f>IFERROR(_xll.qlIndexFixing(ONIndex3M,I1077,TRUE,_xll.ohTrigger(RecalcTrigger,Trigger3M)),NA())</f>
        <v>1.4974638773861404E-2</v>
      </c>
      <c r="P1077" s="44">
        <f>IFERROR(_xll.qlIndexFixing(ONIndex6M,I1077,TRUE,_xll.ohTrigger(RecalcTrigger,Trigger6M)),NA())</f>
        <v>1.5139405777543358E-2</v>
      </c>
      <c r="Q1077" s="146">
        <f>IFERROR(_xll.qlIndexFixing(ONIndex1Y,I1077,TRUE,_xll.ohTrigger(RecalcTrigger,Trigger1Y)),NA())</f>
        <v>1.554319472404031E-2</v>
      </c>
    </row>
    <row r="1078" spans="2:17" x14ac:dyDescent="0.2">
      <c r="B1078" s="39" t="s">
        <v>42</v>
      </c>
      <c r="D1078" s="42">
        <f>_xll.qlCalendarAdvance(Calendar,$D1077,B1078,"f",FALSE)</f>
        <v>47212</v>
      </c>
      <c r="E1078" s="140">
        <f>_xll.qlInterestRateIndexValueDate(IndexON,D1078)</f>
        <v>47212</v>
      </c>
      <c r="F1078" s="156">
        <f>IFERROR(_xll.qlIndexFixing(IndexON,D1078,TRUE,_xll.ohTrigger(RecalcTrigger,TriggerON)),NA())</f>
        <v>1.3847764740920754E-2</v>
      </c>
      <c r="H1078" s="42">
        <f>_xll.qlCalendarAdvance(Calendar,$H1077,B1078,"f",FALSE)</f>
        <v>47212</v>
      </c>
      <c r="I1078" s="140">
        <f>_xll.qlInterestRateIndexValueDate(Index1M,$H1078)</f>
        <v>47212</v>
      </c>
      <c r="J1078" s="145">
        <f>IFERROR(_xll.qlIndexFixing(Index1M,$H1078,TRUE,_xll.ohTrigger(RecalcTrigger,Trigger1M)),NA())</f>
        <v>1.4481213512554974E-2</v>
      </c>
      <c r="K1078" s="44">
        <f>IFERROR(_xll.qlIndexFixing(Index3M,H1078,TRUE,_xll.ohTrigger(RecalcTrigger,Trigger3M)),NA())</f>
        <v>1.4968968586453035E-2</v>
      </c>
      <c r="L1078" s="44">
        <f>IFERROR(_xll.qlIndexFixing(Index6M,$H1078,TRUE,_xll.ohTrigger(RecalcTrigger,Trigger6M)),NA())</f>
        <v>1.5134569380019402E-2</v>
      </c>
      <c r="M1078" s="146">
        <f>IFERROR(_xll.qlIndexFixing(Index1Y,$H1078,TRUE,_xll.ohTrigger(RecalcTrigger,Trigger1Y)),NA())</f>
        <v>1.5558486763951551E-2</v>
      </c>
      <c r="N1078" s="145">
        <f>IFERROR(_xll.qlIndexFixing(ONIndex1M,I1078,TRUE,_xll.ohTrigger(RecalcTrigger,Trigger1M)),NA())</f>
        <v>1.4481928196794502E-2</v>
      </c>
      <c r="O1078" s="44">
        <f>IFERROR(_xll.qlIndexFixing(ONIndex3M,I1078,TRUE,_xll.ohTrigger(RecalcTrigger,Trigger3M)),NA())</f>
        <v>1.4970282543967928E-2</v>
      </c>
      <c r="P1078" s="44">
        <f>IFERROR(_xll.qlIndexFixing(ONIndex6M,I1078,TRUE,_xll.ohTrigger(RecalcTrigger,Trigger6M)),NA())</f>
        <v>1.513531820683145E-2</v>
      </c>
      <c r="Q1078" s="146">
        <f>IFERROR(_xll.qlIndexFixing(ONIndex1Y,I1078,TRUE,_xll.ohTrigger(RecalcTrigger,Trigger1Y)),NA())</f>
        <v>1.5540114974041952E-2</v>
      </c>
    </row>
    <row r="1079" spans="2:17" x14ac:dyDescent="0.2">
      <c r="B1079" s="39" t="s">
        <v>42</v>
      </c>
      <c r="D1079" s="42">
        <f>_xll.qlCalendarAdvance(Calendar,$D1078,B1079,"f",FALSE)</f>
        <v>47219</v>
      </c>
      <c r="E1079" s="140">
        <f>_xll.qlInterestRateIndexValueDate(IndexON,D1079)</f>
        <v>47219</v>
      </c>
      <c r="F1079" s="156">
        <f>IFERROR(_xll.qlIndexFixing(IndexON,D1079,TRUE,_xll.ohTrigger(RecalcTrigger,TriggerON)),NA())</f>
        <v>1.3843581986944242E-2</v>
      </c>
      <c r="H1079" s="42">
        <f>_xll.qlCalendarAdvance(Calendar,$H1078,B1079,"f",FALSE)</f>
        <v>47219</v>
      </c>
      <c r="I1079" s="140">
        <f>_xll.qlInterestRateIndexValueDate(Index1M,$H1079)</f>
        <v>47219</v>
      </c>
      <c r="J1079" s="145">
        <f>IFERROR(_xll.qlIndexFixing(Index1M,$H1079,TRUE,_xll.ohTrigger(RecalcTrigger,Trigger1M)),NA())</f>
        <v>1.4476821580278151E-2</v>
      </c>
      <c r="K1079" s="44">
        <f>IFERROR(_xll.qlIndexFixing(Index3M,H1079,TRUE,_xll.ohTrigger(RecalcTrigger,Trigger3M)),NA())</f>
        <v>1.4964387316329568E-2</v>
      </c>
      <c r="L1079" s="44">
        <f>IFERROR(_xll.qlIndexFixing(Index6M,$H1079,TRUE,_xll.ohTrigger(RecalcTrigger,Trigger6M)),NA())</f>
        <v>1.5129927851680991E-2</v>
      </c>
      <c r="M1079" s="146">
        <f>IFERROR(_xll.qlIndexFixing(Index1Y,$H1079,TRUE,_xll.ohTrigger(RecalcTrigger,Trigger1Y)),NA())</f>
        <v>1.5554117849019944E-2</v>
      </c>
      <c r="N1079" s="145">
        <f>IFERROR(_xll.qlIndexFixing(ONIndex1M,I1079,TRUE,_xll.ohTrigger(RecalcTrigger,Trigger1M)),NA())</f>
        <v>1.4477582593203087E-2</v>
      </c>
      <c r="O1079" s="44">
        <f>IFERROR(_xll.qlIndexFixing(ONIndex3M,I1079,TRUE,_xll.ohTrigger(RecalcTrigger,Trigger3M)),NA())</f>
        <v>1.4965898287784274E-2</v>
      </c>
      <c r="P1079" s="44">
        <f>IFERROR(_xll.qlIndexFixing(ONIndex6M,I1079,TRUE,_xll.ohTrigger(RecalcTrigger,Trigger6M)),NA())</f>
        <v>1.5131193550476096E-2</v>
      </c>
      <c r="Q1079" s="146">
        <f>IFERROR(_xll.qlIndexFixing(ONIndex1Y,I1079,TRUE,_xll.ohTrigger(RecalcTrigger,Trigger1Y)),NA())</f>
        <v>1.5536989948997659E-2</v>
      </c>
    </row>
    <row r="1080" spans="2:17" x14ac:dyDescent="0.2">
      <c r="B1080" s="39" t="s">
        <v>42</v>
      </c>
      <c r="D1080" s="42">
        <f>_xll.qlCalendarAdvance(Calendar,$D1079,B1080,"f",FALSE)</f>
        <v>47226</v>
      </c>
      <c r="E1080" s="140">
        <f>_xll.qlInterestRateIndexValueDate(IndexON,D1080)</f>
        <v>47226</v>
      </c>
      <c r="F1080" s="156">
        <f>IFERROR(_xll.qlIndexFixing(IndexON,D1080,TRUE,_xll.ohTrigger(RecalcTrigger,TriggerON)),NA())</f>
        <v>1.3839371265598199E-2</v>
      </c>
      <c r="H1080" s="42">
        <f>_xll.qlCalendarAdvance(Calendar,$H1079,B1080,"f",FALSE)</f>
        <v>47226</v>
      </c>
      <c r="I1080" s="140">
        <f>_xll.qlInterestRateIndexValueDate(Index1M,$H1080)</f>
        <v>47226</v>
      </c>
      <c r="J1080" s="145">
        <f>IFERROR(_xll.qlIndexFixing(Index1M,$H1080,TRUE,_xll.ohTrigger(RecalcTrigger,Trigger1M)),NA())</f>
        <v>1.4472409697286841E-2</v>
      </c>
      <c r="K1080" s="44">
        <f>IFERROR(_xll.qlIndexFixing(Index3M,H1080,TRUE,_xll.ohTrigger(RecalcTrigger,Trigger3M)),NA())</f>
        <v>1.4959777921605001E-2</v>
      </c>
      <c r="L1080" s="44">
        <f>IFERROR(_xll.qlIndexFixing(Index6M,$H1080,TRUE,_xll.ohTrigger(RecalcTrigger,Trigger6M)),NA())</f>
        <v>1.51252489687207E-2</v>
      </c>
      <c r="M1080" s="146">
        <f>IFERROR(_xll.qlIndexFixing(Index1Y,$H1080,TRUE,_xll.ohTrigger(RecalcTrigger,Trigger1Y)),NA())</f>
        <v>1.5549702975828028E-2</v>
      </c>
      <c r="N1080" s="145">
        <f>IFERROR(_xll.qlIndexFixing(ONIndex1M,I1080,TRUE,_xll.ohTrigger(RecalcTrigger,Trigger1M)),NA())</f>
        <v>1.4473217060331223E-2</v>
      </c>
      <c r="O1080" s="44">
        <f>IFERROR(_xll.qlIndexFixing(ONIndex3M,I1080,TRUE,_xll.ohTrigger(RecalcTrigger,Trigger3M)),NA())</f>
        <v>1.4961486005067304E-2</v>
      </c>
      <c r="P1080" s="44">
        <f>IFERROR(_xll.qlIndexFixing(ONIndex6M,I1080,TRUE,_xll.ohTrigger(RecalcTrigger,Trigger6M)),NA())</f>
        <v>1.5127031808477298E-2</v>
      </c>
      <c r="Q1080" s="146">
        <f>IFERROR(_xll.qlIndexFixing(ONIndex1Y,I1080,TRUE,_xll.ohTrigger(RecalcTrigger,Trigger1Y)),NA())</f>
        <v>1.5533819648988478E-2</v>
      </c>
    </row>
    <row r="1081" spans="2:17" x14ac:dyDescent="0.2">
      <c r="B1081" s="39" t="s">
        <v>42</v>
      </c>
      <c r="D1081" s="42">
        <f>_xll.qlCalendarAdvance(Calendar,$D1080,B1081,"f",FALSE)</f>
        <v>47233</v>
      </c>
      <c r="E1081" s="140">
        <f>_xll.qlInterestRateIndexValueDate(IndexON,D1081)</f>
        <v>47233</v>
      </c>
      <c r="F1081" s="156">
        <f>IFERROR(_xll.qlIndexFixing(IndexON,D1081,TRUE,_xll.ohTrigger(RecalcTrigger,TriggerON)),NA())</f>
        <v>1.3835132576882625E-2</v>
      </c>
      <c r="H1081" s="42">
        <f>_xll.qlCalendarAdvance(Calendar,$H1080,B1081,"f",FALSE)</f>
        <v>47233</v>
      </c>
      <c r="I1081" s="140">
        <f>_xll.qlInterestRateIndexValueDate(Index1M,$H1081)</f>
        <v>47233</v>
      </c>
      <c r="J1081" s="145">
        <f>IFERROR(_xll.qlIndexFixing(Index1M,$H1081,TRUE,_xll.ohTrigger(RecalcTrigger,Trigger1M)),NA())</f>
        <v>1.4467977863602655E-2</v>
      </c>
      <c r="K1081" s="44">
        <f>IFERROR(_xll.qlIndexFixing(Index3M,H1081,TRUE,_xll.ohTrigger(RecalcTrigger,Trigger3M)),NA())</f>
        <v>1.4955140402377307E-2</v>
      </c>
      <c r="L1081" s="44">
        <f>IFERROR(_xll.qlIndexFixing(Index6M,$H1081,TRUE,_xll.ohTrigger(RecalcTrigger,Trigger6M)),NA())</f>
        <v>1.5120532731400269E-2</v>
      </c>
      <c r="M1081" s="146">
        <f>IFERROR(_xll.qlIndexFixing(Index1Y,$H1081,TRUE,_xll.ohTrigger(RecalcTrigger,Trigger1Y)),NA())</f>
        <v>1.5545242144975768E-2</v>
      </c>
      <c r="N1081" s="145">
        <f>IFERROR(_xll.qlIndexFixing(ONIndex1M,I1081,TRUE,_xll.ohTrigger(RecalcTrigger,Trigger1M)),NA())</f>
        <v>1.4468831598097864E-2</v>
      </c>
      <c r="O1081" s="44">
        <f>IFERROR(_xll.qlIndexFixing(ONIndex3M,I1081,TRUE,_xll.ohTrigger(RecalcTrigger,Trigger3M)),NA())</f>
        <v>1.4957045696060156E-2</v>
      </c>
      <c r="P1081" s="44">
        <f>IFERROR(_xll.qlIndexFixing(ONIndex6M,I1081,TRUE,_xll.ohTrigger(RecalcTrigger,Trigger6M)),NA())</f>
        <v>1.5122832980916101E-2</v>
      </c>
      <c r="Q1081" s="146">
        <f>IFERROR(_xll.qlIndexFixing(ONIndex1Y,I1081,TRUE,_xll.ohTrigger(RecalcTrigger,Trigger1Y)),NA())</f>
        <v>1.5530604074014409E-2</v>
      </c>
    </row>
    <row r="1082" spans="2:17" x14ac:dyDescent="0.2">
      <c r="B1082" s="39" t="s">
        <v>42</v>
      </c>
      <c r="D1082" s="42">
        <f>_xll.qlCalendarAdvance(Calendar,$D1081,B1082,"f",FALSE)</f>
        <v>47240</v>
      </c>
      <c r="E1082" s="140">
        <f>_xll.qlInterestRateIndexValueDate(IndexON,D1082)</f>
        <v>47240</v>
      </c>
      <c r="F1082" s="156">
        <f>IFERROR(_xll.qlIndexFixing(IndexON,D1082,TRUE,_xll.ohTrigger(RecalcTrigger,TriggerON)),NA())</f>
        <v>1.3830865920959612E-2</v>
      </c>
      <c r="H1082" s="42">
        <f>_xll.qlCalendarAdvance(Calendar,$H1081,B1082,"f",FALSE)</f>
        <v>47240</v>
      </c>
      <c r="I1082" s="140">
        <f>_xll.qlInterestRateIndexValueDate(Index1M,$H1082)</f>
        <v>47240</v>
      </c>
      <c r="J1082" s="145">
        <f>IFERROR(_xll.qlIndexFixing(Index1M,$H1082,TRUE,_xll.ohTrigger(RecalcTrigger,Trigger1M)),NA())</f>
        <v>1.4463425602437649E-2</v>
      </c>
      <c r="K1082" s="44">
        <f>IFERROR(_xll.qlIndexFixing(Index3M,H1082,TRUE,_xll.ohTrigger(RecalcTrigger,Trigger3M)),NA())</f>
        <v>1.495044184282158E-2</v>
      </c>
      <c r="L1082" s="44">
        <f>IFERROR(_xll.qlIndexFixing(Index6M,$H1082,TRUE,_xll.ohTrigger(RecalcTrigger,Trigger6M)),NA())</f>
        <v>1.5115738705281975E-2</v>
      </c>
      <c r="M1082" s="146">
        <f>IFERROR(_xll.qlIndexFixing(Index1Y,$H1082,TRUE,_xll.ohTrigger(RecalcTrigger,Trigger1Y)),NA())</f>
        <v>1.554073535706868E-2</v>
      </c>
      <c r="N1082" s="145">
        <f>IFERROR(_xll.qlIndexFixing(ONIndex1M,I1082,TRUE,_xll.ohTrigger(RecalcTrigger,Trigger1M)),NA())</f>
        <v>1.4464426206503012E-2</v>
      </c>
      <c r="O1082" s="44">
        <f>IFERROR(_xll.qlIndexFixing(ONIndex3M,I1082,TRUE,_xll.ohTrigger(RecalcTrigger,Trigger3M)),NA())</f>
        <v>1.4952577360600738E-2</v>
      </c>
      <c r="P1082" s="44">
        <f>IFERROR(_xll.qlIndexFixing(ONIndex6M,I1082,TRUE,_xll.ohTrigger(RecalcTrigger,Trigger6M)),NA())</f>
        <v>1.5118597067792505E-2</v>
      </c>
      <c r="Q1082" s="146">
        <f>IFERROR(_xll.qlIndexFixing(ONIndex1Y,I1082,TRUE,_xll.ohTrigger(RecalcTrigger,Trigger1Y)),NA())</f>
        <v>1.5527343224156498E-2</v>
      </c>
    </row>
    <row r="1083" spans="2:17" x14ac:dyDescent="0.2">
      <c r="B1083" s="39" t="s">
        <v>42</v>
      </c>
      <c r="D1083" s="42">
        <f>_xll.qlCalendarAdvance(Calendar,$D1082,B1083,"f",FALSE)</f>
        <v>47247</v>
      </c>
      <c r="E1083" s="140">
        <f>_xll.qlInterestRateIndexValueDate(IndexON,D1083)</f>
        <v>47247</v>
      </c>
      <c r="F1083" s="156">
        <f>IFERROR(_xll.qlIndexFixing(IndexON,D1083,TRUE,_xll.ohTrigger(RecalcTrigger,TriggerON)),NA())</f>
        <v>1.3826571297504975E-2</v>
      </c>
      <c r="H1083" s="42">
        <f>_xll.qlCalendarAdvance(Calendar,$H1082,B1083,"f",FALSE)</f>
        <v>47247</v>
      </c>
      <c r="I1083" s="140">
        <f>_xll.qlInterestRateIndexValueDate(Index1M,$H1083)</f>
        <v>47247</v>
      </c>
      <c r="J1083" s="145">
        <f>IFERROR(_xll.qlIndexFixing(Index1M,$H1083,TRUE,_xll.ohTrigger(RecalcTrigger,Trigger1M)),NA())</f>
        <v>1.4458949060602687E-2</v>
      </c>
      <c r="K1083" s="44">
        <f>IFERROR(_xll.qlIndexFixing(Index3M,H1083,TRUE,_xll.ohTrigger(RecalcTrigger,Trigger3M)),NA())</f>
        <v>1.494574587405724E-2</v>
      </c>
      <c r="L1083" s="44">
        <f>IFERROR(_xll.qlIndexFixing(Index6M,$H1083,TRUE,_xll.ohTrigger(RecalcTrigger,Trigger6M)),NA())</f>
        <v>1.5110944894199878E-2</v>
      </c>
      <c r="M1083" s="146">
        <f>IFERROR(_xll.qlIndexFixing(Index1Y,$H1083,TRUE,_xll.ohTrigger(RecalcTrigger,Trigger1Y)),NA())</f>
        <v>1.5536182612718941E-2</v>
      </c>
      <c r="N1083" s="145">
        <f>IFERROR(_xll.qlIndexFixing(ONIndex1M,I1083,TRUE,_xll.ohTrigger(RecalcTrigger,Trigger1M)),NA())</f>
        <v>1.4460000885708757E-2</v>
      </c>
      <c r="O1083" s="44">
        <f>IFERROR(_xll.qlIndexFixing(ONIndex3M,I1083,TRUE,_xll.ohTrigger(RecalcTrigger,Trigger3M)),NA())</f>
        <v>1.4948080998851143E-2</v>
      </c>
      <c r="P1083" s="44">
        <f>IFERROR(_xll.qlIndexFixing(ONIndex6M,I1083,TRUE,_xll.ohTrigger(RecalcTrigger,Trigger6M)),NA())</f>
        <v>1.5114324068944418E-2</v>
      </c>
      <c r="Q1083" s="146">
        <f>IFERROR(_xll.qlIndexFixing(ONIndex1Y,I1083,TRUE,_xll.ohTrigger(RecalcTrigger,Trigger1Y)),NA())</f>
        <v>1.5524037099252652E-2</v>
      </c>
    </row>
    <row r="1084" spans="2:17" x14ac:dyDescent="0.2">
      <c r="B1084" s="39" t="s">
        <v>42</v>
      </c>
      <c r="D1084" s="42">
        <f>_xll.qlCalendarAdvance(Calendar,$D1083,B1084,"f",FALSE)</f>
        <v>47254</v>
      </c>
      <c r="E1084" s="140">
        <f>_xll.qlInterestRateIndexValueDate(IndexON,D1084)</f>
        <v>47254</v>
      </c>
      <c r="F1084" s="156">
        <f>IFERROR(_xll.qlIndexFixing(IndexON,D1084,TRUE,_xll.ohTrigger(RecalcTrigger,TriggerON)),NA())</f>
        <v>1.3822248706842899E-2</v>
      </c>
      <c r="H1084" s="42">
        <f>_xll.qlCalendarAdvance(Calendar,$H1083,B1084,"f",FALSE)</f>
        <v>47254</v>
      </c>
      <c r="I1084" s="140">
        <f>_xll.qlInterestRateIndexValueDate(Index1M,$H1084)</f>
        <v>47254</v>
      </c>
      <c r="J1084" s="145">
        <f>IFERROR(_xll.qlIndexFixing(Index1M,$H1084,TRUE,_xll.ohTrigger(RecalcTrigger,Trigger1M)),NA())</f>
        <v>1.4454452565942102E-2</v>
      </c>
      <c r="K1084" s="44">
        <f>IFERROR(_xll.qlIndexFixing(Index3M,H1084,TRUE,_xll.ohTrigger(RecalcTrigger,Trigger3M)),NA())</f>
        <v>1.4941021779999404E-2</v>
      </c>
      <c r="L1084" s="44">
        <f>IFERROR(_xll.qlIndexFixing(Index6M,$H1084,TRUE,_xll.ohTrigger(RecalcTrigger,Trigger6M)),NA())</f>
        <v>1.5106113728094117E-2</v>
      </c>
      <c r="M1084" s="146">
        <f>IFERROR(_xll.qlIndexFixing(Index1Y,$H1084,TRUE,_xll.ohTrigger(RecalcTrigger,Trigger1Y)),NA())</f>
        <v>1.5531583912544722E-2</v>
      </c>
      <c r="N1084" s="145">
        <f>IFERROR(_xll.qlIndexFixing(ONIndex1M,I1084,TRUE,_xll.ohTrigger(RecalcTrigger,Trigger1M)),NA())</f>
        <v>1.4455555635471962E-2</v>
      </c>
      <c r="O1084" s="44">
        <f>IFERROR(_xll.qlIndexFixing(ONIndex3M,I1084,TRUE,_xll.ohTrigger(RecalcTrigger,Trigger3M)),NA())</f>
        <v>1.4943556610649278E-2</v>
      </c>
      <c r="P1084" s="44">
        <f>IFERROR(_xll.qlIndexFixing(ONIndex6M,I1084,TRUE,_xll.ohTrigger(RecalcTrigger,Trigger6M)),NA())</f>
        <v>1.5110013984614978E-2</v>
      </c>
      <c r="Q1084" s="146">
        <f>IFERROR(_xll.qlIndexFixing(ONIndex1Y,I1084,TRUE,_xll.ohTrigger(RecalcTrigger,Trigger1Y)),NA())</f>
        <v>1.5520685699302872E-2</v>
      </c>
    </row>
    <row r="1085" spans="2:17" x14ac:dyDescent="0.2">
      <c r="B1085" s="39" t="s">
        <v>42</v>
      </c>
      <c r="D1085" s="42">
        <f>_xll.qlCalendarAdvance(Calendar,$D1084,B1085,"f",FALSE)</f>
        <v>47261</v>
      </c>
      <c r="E1085" s="140">
        <f>_xll.qlInterestRateIndexValueDate(IndexON,D1085)</f>
        <v>47261</v>
      </c>
      <c r="F1085" s="156">
        <f>IFERROR(_xll.qlIndexFixing(IndexON,D1085,TRUE,_xll.ohTrigger(RecalcTrigger,TriggerON)),NA())</f>
        <v>1.3817898148730245E-2</v>
      </c>
      <c r="H1085" s="42">
        <f>_xll.qlCalendarAdvance(Calendar,$H1084,B1085,"f",FALSE)</f>
        <v>47261</v>
      </c>
      <c r="I1085" s="140">
        <f>_xll.qlInterestRateIndexValueDate(Index1M,$H1085)</f>
        <v>47261</v>
      </c>
      <c r="J1085" s="145">
        <f>IFERROR(_xll.qlIndexFixing(Index1M,$H1085,TRUE,_xll.ohTrigger(RecalcTrigger,Trigger1M)),NA())</f>
        <v>1.4449936118478002E-2</v>
      </c>
      <c r="K1085" s="44">
        <f>IFERROR(_xll.qlIndexFixing(Index3M,H1085,TRUE,_xll.ohTrigger(RecalcTrigger,Trigger3M)),NA())</f>
        <v>1.4936269560750261E-2</v>
      </c>
      <c r="L1085" s="44">
        <f>IFERROR(_xll.qlIndexFixing(Index6M,$H1085,TRUE,_xll.ohTrigger(RecalcTrigger,Trigger6M)),NA())</f>
        <v>1.5101245207236021E-2</v>
      </c>
      <c r="M1085" s="146">
        <f>IFERROR(_xll.qlIndexFixing(Index1Y,$H1085,TRUE,_xll.ohTrigger(RecalcTrigger,Trigger1Y)),NA())</f>
        <v>1.5526939257170413E-2</v>
      </c>
      <c r="N1085" s="145">
        <f>IFERROR(_xll.qlIndexFixing(ONIndex1M,I1085,TRUE,_xll.ohTrigger(RecalcTrigger,Trigger1M)),NA())</f>
        <v>1.4451090455873672E-2</v>
      </c>
      <c r="O1085" s="44">
        <f>IFERROR(_xll.qlIndexFixing(ONIndex3M,I1085,TRUE,_xll.ohTrigger(RecalcTrigger,Trigger3M)),NA())</f>
        <v>1.4939004196157235E-2</v>
      </c>
      <c r="P1085" s="44">
        <f>IFERROR(_xll.qlIndexFixing(ONIndex6M,I1085,TRUE,_xll.ohTrigger(RecalcTrigger,Trigger6M)),NA())</f>
        <v>1.5105666814642094E-2</v>
      </c>
      <c r="Q1085" s="146">
        <f>IFERROR(_xll.qlIndexFixing(ONIndex1Y,I1085,TRUE,_xll.ohTrigger(RecalcTrigger,Trigger1Y)),NA())</f>
        <v>1.5517289024550296E-2</v>
      </c>
    </row>
    <row r="1086" spans="2:17" x14ac:dyDescent="0.2">
      <c r="B1086" s="39" t="s">
        <v>42</v>
      </c>
      <c r="D1086" s="42">
        <f>_xll.qlCalendarAdvance(Calendar,$D1085,B1086,"f",FALSE)</f>
        <v>47268</v>
      </c>
      <c r="E1086" s="140">
        <f>_xll.qlInterestRateIndexValueDate(IndexON,D1086)</f>
        <v>47268</v>
      </c>
      <c r="F1086" s="156">
        <f>IFERROR(_xll.qlIndexFixing(IndexON,D1086,TRUE,_xll.ohTrigger(RecalcTrigger,TriggerON)),NA())</f>
        <v>1.3813519623329107E-2</v>
      </c>
      <c r="H1086" s="42">
        <f>_xll.qlCalendarAdvance(Calendar,$H1085,B1086,"f",FALSE)</f>
        <v>47268</v>
      </c>
      <c r="I1086" s="140">
        <f>_xll.qlInterestRateIndexValueDate(Index1M,$H1086)</f>
        <v>47268</v>
      </c>
      <c r="J1086" s="145">
        <f>IFERROR(_xll.qlIndexFixing(Index1M,$H1086,TRUE,_xll.ohTrigger(RecalcTrigger,Trigger1M)),NA())</f>
        <v>1.4445519435574743E-2</v>
      </c>
      <c r="K1086" s="44">
        <f>IFERROR(_xll.qlIndexFixing(Index3M,H1086,TRUE,_xll.ohTrigger(RecalcTrigger,Trigger3M)),NA())</f>
        <v>1.493148921641024E-2</v>
      </c>
      <c r="L1086" s="44">
        <f>IFERROR(_xll.qlIndexFixing(Index6M,$H1086,TRUE,_xll.ohTrigger(RecalcTrigger,Trigger6M)),NA())</f>
        <v>1.5096339331897801E-2</v>
      </c>
      <c r="M1086" s="146">
        <f>IFERROR(_xll.qlIndexFixing(Index1Y,$H1086,TRUE,_xll.ohTrigger(RecalcTrigger,Trigger1Y)),NA())</f>
        <v>1.5522248647226844E-2</v>
      </c>
      <c r="N1086" s="145">
        <f>IFERROR(_xll.qlIndexFixing(ONIndex1M,I1086,TRUE,_xll.ohTrigger(RecalcTrigger,Trigger1M)),NA())</f>
        <v>1.4446605346994934E-2</v>
      </c>
      <c r="O1086" s="44">
        <f>IFERROR(_xll.qlIndexFixing(ONIndex3M,I1086,TRUE,_xll.ohTrigger(RecalcTrigger,Trigger3M)),NA())</f>
        <v>1.4934423755212922E-2</v>
      </c>
      <c r="P1086" s="44">
        <f>IFERROR(_xll.qlIndexFixing(ONIndex6M,I1086,TRUE,_xll.ohTrigger(RecalcTrigger,Trigger6M)),NA())</f>
        <v>1.5101282559025764E-2</v>
      </c>
      <c r="Q1086" s="146">
        <f>IFERROR(_xll.qlIndexFixing(ONIndex1Y,I1086,TRUE,_xll.ohTrigger(RecalcTrigger,Trigger1Y)),NA())</f>
        <v>1.5513847074670739E-2</v>
      </c>
    </row>
    <row r="1087" spans="2:17" x14ac:dyDescent="0.2">
      <c r="B1087" s="39" t="s">
        <v>42</v>
      </c>
      <c r="D1087" s="42">
        <f>_xll.qlCalendarAdvance(Calendar,$D1086,B1087,"f",FALSE)</f>
        <v>47275</v>
      </c>
      <c r="E1087" s="140">
        <f>_xll.qlInterestRateIndexValueDate(IndexON,D1087)</f>
        <v>47275</v>
      </c>
      <c r="F1087" s="156">
        <f>IFERROR(_xll.qlIndexFixing(IndexON,D1087,TRUE,_xll.ohTrigger(RecalcTrigger,TriggerON)),NA())</f>
        <v>1.3809113130558437E-2</v>
      </c>
      <c r="H1087" s="42">
        <f>_xll.qlCalendarAdvance(Calendar,$H1086,B1087,"f",FALSE)</f>
        <v>47275</v>
      </c>
      <c r="I1087" s="140">
        <f>_xll.qlInterestRateIndexValueDate(Index1M,$H1087)</f>
        <v>47275</v>
      </c>
      <c r="J1087" s="145">
        <f>IFERROR(_xll.qlIndexFixing(Index1M,$H1087,TRUE,_xll.ohTrigger(RecalcTrigger,Trigger1M)),NA())</f>
        <v>1.444096789819797E-2</v>
      </c>
      <c r="K1087" s="44">
        <f>IFERROR(_xll.qlIndexFixing(Index3M,H1087,TRUE,_xll.ohTrigger(RecalcTrigger,Trigger3M)),NA())</f>
        <v>1.4926680747079766E-2</v>
      </c>
      <c r="L1087" s="44">
        <f>IFERROR(_xll.qlIndexFixing(Index6M,$H1087,TRUE,_xll.ohTrigger(RecalcTrigger,Trigger6M)),NA())</f>
        <v>1.5091450880776347E-2</v>
      </c>
      <c r="M1087" s="146">
        <f>IFERROR(_xll.qlIndexFixing(Index1Y,$H1087,TRUE,_xll.ohTrigger(RecalcTrigger,Trigger1Y)),NA())</f>
        <v>1.5517512083351059E-2</v>
      </c>
      <c r="N1087" s="145">
        <f>IFERROR(_xll.qlIndexFixing(ONIndex1M,I1087,TRUE,_xll.ohTrigger(RecalcTrigger,Trigger1M)),NA())</f>
        <v>1.4442100308835748E-2</v>
      </c>
      <c r="O1087" s="44">
        <f>IFERROR(_xll.qlIndexFixing(ONIndex3M,I1087,TRUE,_xll.ohTrigger(RecalcTrigger,Trigger3M)),NA())</f>
        <v>1.4929815287978432E-2</v>
      </c>
      <c r="P1087" s="44">
        <f>IFERROR(_xll.qlIndexFixing(ONIndex6M,I1087,TRUE,_xll.ohTrigger(RecalcTrigger,Trigger6M)),NA())</f>
        <v>1.5096861217847035E-2</v>
      </c>
      <c r="Q1087" s="146">
        <f>IFERROR(_xll.qlIndexFixing(ONIndex1Y,I1087,TRUE,_xll.ohTrigger(RecalcTrigger,Trigger1Y)),NA())</f>
        <v>1.551035984990734E-2</v>
      </c>
    </row>
    <row r="1088" spans="2:17" x14ac:dyDescent="0.2">
      <c r="B1088" s="39" t="s">
        <v>42</v>
      </c>
      <c r="D1088" s="42">
        <f>_xll.qlCalendarAdvance(Calendar,$D1087,B1088,"f",FALSE)</f>
        <v>47282</v>
      </c>
      <c r="E1088" s="140">
        <f>_xll.qlInterestRateIndexValueDate(IndexON,D1088)</f>
        <v>47282</v>
      </c>
      <c r="F1088" s="156">
        <f>IFERROR(_xll.qlIndexFixing(IndexON,D1088,TRUE,_xll.ohTrigger(RecalcTrigger,TriggerON)),NA())</f>
        <v>1.3804678670418236E-2</v>
      </c>
      <c r="H1088" s="42">
        <f>_xll.qlCalendarAdvance(Calendar,$H1087,B1088,"f",FALSE)</f>
        <v>47282</v>
      </c>
      <c r="I1088" s="140">
        <f>_xll.qlInterestRateIndexValueDate(Index1M,$H1088)</f>
        <v>47282</v>
      </c>
      <c r="J1088" s="145">
        <f>IFERROR(_xll.qlIndexFixing(Index1M,$H1088,TRUE,_xll.ohTrigger(RecalcTrigger,Trigger1M)),NA())</f>
        <v>1.4436396410287711E-2</v>
      </c>
      <c r="K1088" s="44">
        <f>IFERROR(_xll.qlIndexFixing(Index3M,H1088,TRUE,_xll.ohTrigger(RecalcTrigger,Trigger3M)),NA())</f>
        <v>1.4921844152861028E-2</v>
      </c>
      <c r="L1088" s="44">
        <f>IFERROR(_xll.qlIndexFixing(Index6M,$H1088,TRUE,_xll.ohTrigger(RecalcTrigger,Trigger6M)),NA())</f>
        <v>1.5086473170412014E-2</v>
      </c>
      <c r="M1088" s="146">
        <f>IFERROR(_xll.qlIndexFixing(Index1Y,$H1088,TRUE,_xll.ohTrigger(RecalcTrigger,Trigger1Y)),NA())</f>
        <v>1.5512729566186101E-2</v>
      </c>
      <c r="N1088" s="145">
        <f>IFERROR(_xll.qlIndexFixing(ONIndex1M,I1088,TRUE,_xll.ohTrigger(RecalcTrigger,Trigger1M)),NA())</f>
        <v>1.4437575341315068E-2</v>
      </c>
      <c r="O1088" s="44">
        <f>IFERROR(_xll.qlIndexFixing(ONIndex3M,I1088,TRUE,_xll.ohTrigger(RecalcTrigger,Trigger3M)),NA())</f>
        <v>1.4925178794291671E-2</v>
      </c>
      <c r="P1088" s="44">
        <f>IFERROR(_xll.qlIndexFixing(ONIndex6M,I1088,TRUE,_xll.ohTrigger(RecalcTrigger,Trigger6M)),NA())</f>
        <v>1.5092402791105908E-2</v>
      </c>
      <c r="Q1088" s="146">
        <f>IFERROR(_xll.qlIndexFixing(ONIndex1Y,I1088,TRUE,_xll.ohTrigger(RecalcTrigger,Trigger1Y)),NA())</f>
        <v>1.5506827350179053E-2</v>
      </c>
    </row>
    <row r="1089" spans="2:17" x14ac:dyDescent="0.2">
      <c r="B1089" s="39" t="s">
        <v>42</v>
      </c>
      <c r="D1089" s="42">
        <f>_xll.qlCalendarAdvance(Calendar,$D1088,B1089,"f",FALSE)</f>
        <v>47289</v>
      </c>
      <c r="E1089" s="140">
        <f>_xll.qlInterestRateIndexValueDate(IndexON,D1089)</f>
        <v>47289</v>
      </c>
      <c r="F1089" s="156">
        <f>IFERROR(_xll.qlIndexFixing(IndexON,D1089,TRUE,_xll.ohTrigger(RecalcTrigger,TriggerON)),NA())</f>
        <v>1.3800216242908503E-2</v>
      </c>
      <c r="H1089" s="42">
        <f>_xll.qlCalendarAdvance(Calendar,$H1088,B1089,"f",FALSE)</f>
        <v>47289</v>
      </c>
      <c r="I1089" s="140">
        <f>_xll.qlInterestRateIndexValueDate(Index1M,$H1089)</f>
        <v>47289</v>
      </c>
      <c r="J1089" s="145">
        <f>IFERROR(_xll.qlIndexFixing(Index1M,$H1089,TRUE,_xll.ohTrigger(RecalcTrigger,Trigger1M)),NA())</f>
        <v>1.4431804971860179E-2</v>
      </c>
      <c r="K1089" s="44">
        <f>IFERROR(_xll.qlIndexFixing(Index3M,H1089,TRUE,_xll.ohTrigger(RecalcTrigger,Trigger3M)),NA())</f>
        <v>1.4916979433856215E-2</v>
      </c>
      <c r="L1089" s="44">
        <f>IFERROR(_xll.qlIndexFixing(Index6M,$H1089,TRUE,_xll.ohTrigger(RecalcTrigger,Trigger6M)),NA())</f>
        <v>1.5081458107849662E-2</v>
      </c>
      <c r="M1089" s="146">
        <f>IFERROR(_xll.qlIndexFixing(Index1Y,$H1089,TRUE,_xll.ohTrigger(RecalcTrigger,Trigger1Y)),NA())</f>
        <v>1.5507901096381671E-2</v>
      </c>
      <c r="N1089" s="145">
        <f>IFERROR(_xll.qlIndexFixing(ONIndex1M,I1089,TRUE,_xll.ohTrigger(RecalcTrigger,Trigger1M)),NA())</f>
        <v>1.4433030444432893E-2</v>
      </c>
      <c r="O1089" s="44">
        <f>IFERROR(_xll.qlIndexFixing(ONIndex3M,I1089,TRUE,_xll.ohTrigger(RecalcTrigger,Trigger3M)),NA())</f>
        <v>1.4920514274152641E-2</v>
      </c>
      <c r="P1089" s="44">
        <f>IFERROR(_xll.qlIndexFixing(ONIndex6M,I1089,TRUE,_xll.ohTrigger(RecalcTrigger,Trigger6M)),NA())</f>
        <v>1.5087907278640289E-2</v>
      </c>
      <c r="Q1089" s="146">
        <f>IFERROR(_xll.qlIndexFixing(ONIndex1Y,I1089,TRUE,_xll.ohTrigger(RecalcTrigger,Trigger1Y)),NA())</f>
        <v>1.5503249575566924E-2</v>
      </c>
    </row>
    <row r="1090" spans="2:17" x14ac:dyDescent="0.2">
      <c r="B1090" s="39" t="s">
        <v>42</v>
      </c>
      <c r="D1090" s="42">
        <f>_xll.qlCalendarAdvance(Calendar,$D1089,B1090,"f",FALSE)</f>
        <v>47296</v>
      </c>
      <c r="E1090" s="140">
        <f>_xll.qlInterestRateIndexValueDate(IndexON,D1090)</f>
        <v>47296</v>
      </c>
      <c r="F1090" s="156">
        <f>IFERROR(_xll.qlIndexFixing(IndexON,D1090,TRUE,_xll.ohTrigger(RecalcTrigger,TriggerON)),NA())</f>
        <v>1.3795725848110285E-2</v>
      </c>
      <c r="H1090" s="42">
        <f>_xll.qlCalendarAdvance(Calendar,$H1089,B1090,"f",FALSE)</f>
        <v>47296</v>
      </c>
      <c r="I1090" s="140">
        <f>_xll.qlInterestRateIndexValueDate(Index1M,$H1090)</f>
        <v>47296</v>
      </c>
      <c r="J1090" s="145">
        <f>IFERROR(_xll.qlIndexFixing(Index1M,$H1090,TRUE,_xll.ohTrigger(RecalcTrigger,Trigger1M)),NA())</f>
        <v>1.4427193582939684E-2</v>
      </c>
      <c r="K1090" s="44">
        <f>IFERROR(_xll.qlIndexFixing(Index3M,H1090,TRUE,_xll.ohTrigger(RecalcTrigger,Trigger3M)),NA())</f>
        <v>1.4912086590170159E-2</v>
      </c>
      <c r="L1090" s="44">
        <f>IFERROR(_xll.qlIndexFixing(Index6M,$H1090,TRUE,_xll.ohTrigger(RecalcTrigger,Trigger6M)),NA())</f>
        <v>1.5076405693368745E-2</v>
      </c>
      <c r="M1090" s="146">
        <f>IFERROR(_xll.qlIndexFixing(Index1Y,$H1090,TRUE,_xll.ohTrigger(RecalcTrigger,Trigger1Y)),NA())</f>
        <v>1.5503026674593245E-2</v>
      </c>
      <c r="N1090" s="145">
        <f>IFERROR(_xll.qlIndexFixing(ONIndex1M,I1090,TRUE,_xll.ohTrigger(RecalcTrigger,Trigger1M)),NA())</f>
        <v>1.442846561827027E-2</v>
      </c>
      <c r="O1090" s="44">
        <f>IFERROR(_xll.qlIndexFixing(ONIndex3M,I1090,TRUE,_xll.ohTrigger(RecalcTrigger,Trigger3M)),NA())</f>
        <v>1.4915821727804479E-2</v>
      </c>
      <c r="P1090" s="44">
        <f>IFERROR(_xll.qlIndexFixing(ONIndex6M,I1090,TRUE,_xll.ohTrigger(RecalcTrigger,Trigger6M)),NA())</f>
        <v>1.5083374680693318E-2</v>
      </c>
      <c r="Q1090" s="146">
        <f>IFERROR(_xll.qlIndexFixing(ONIndex1Y,I1090,TRUE,_xll.ohTrigger(RecalcTrigger,Trigger1Y)),NA())</f>
        <v>1.5499626525908861E-2</v>
      </c>
    </row>
    <row r="1091" spans="2:17" x14ac:dyDescent="0.2">
      <c r="B1091" s="39" t="s">
        <v>42</v>
      </c>
      <c r="D1091" s="42">
        <f>_xll.qlCalendarAdvance(Calendar,$D1090,B1091,"f",FALSE)</f>
        <v>47303</v>
      </c>
      <c r="E1091" s="140">
        <f>_xll.qlInterestRateIndexValueDate(IndexON,D1091)</f>
        <v>47303</v>
      </c>
      <c r="F1091" s="156">
        <f>IFERROR(_xll.qlIndexFixing(IndexON,D1091,TRUE,_xll.ohTrigger(RecalcTrigger,TriggerON)),NA())</f>
        <v>1.3791207485942536E-2</v>
      </c>
      <c r="H1091" s="42">
        <f>_xll.qlCalendarAdvance(Calendar,$H1090,B1091,"f",FALSE)</f>
        <v>47303</v>
      </c>
      <c r="I1091" s="140">
        <f>_xll.qlInterestRateIndexValueDate(Index1M,$H1091)</f>
        <v>47303</v>
      </c>
      <c r="J1091" s="145">
        <f>IFERROR(_xll.qlIndexFixing(Index1M,$H1091,TRUE,_xll.ohTrigger(RecalcTrigger,Trigger1M)),NA())</f>
        <v>1.4422418426243986E-2</v>
      </c>
      <c r="K1091" s="44">
        <f>IFERROR(_xll.qlIndexFixing(Index3M,H1091,TRUE,_xll.ohTrigger(RecalcTrigger,Trigger3M)),NA())</f>
        <v>1.4907165621905048E-2</v>
      </c>
      <c r="L1091" s="44">
        <f>IFERROR(_xll.qlIndexFixing(Index6M,$H1091,TRUE,_xll.ohTrigger(RecalcTrigger,Trigger6M)),NA())</f>
        <v>1.507124964771408E-2</v>
      </c>
      <c r="M1091" s="146">
        <f>IFERROR(_xll.qlIndexFixing(Index1Y,$H1091,TRUE,_xll.ohTrigger(RecalcTrigger,Trigger1Y)),NA())</f>
        <v>1.5498106301482961E-2</v>
      </c>
      <c r="N1091" s="145">
        <f>IFERROR(_xll.qlIndexFixing(ONIndex1M,I1091,TRUE,_xll.ohTrigger(RecalcTrigger,Trigger1M)),NA())</f>
        <v>1.4423880862746152E-2</v>
      </c>
      <c r="O1091" s="44">
        <f>IFERROR(_xll.qlIndexFixing(ONIndex3M,I1091,TRUE,_xll.ohTrigger(RecalcTrigger,Trigger3M)),NA())</f>
        <v>1.4911101155004047E-2</v>
      </c>
      <c r="P1091" s="44">
        <f>IFERROR(_xll.qlIndexFixing(ONIndex6M,I1091,TRUE,_xll.ohTrigger(RecalcTrigger,Trigger6M)),NA())</f>
        <v>1.5078804997102901E-2</v>
      </c>
      <c r="Q1091" s="146">
        <f>IFERROR(_xll.qlIndexFixing(ONIndex1Y,I1091,TRUE,_xll.ohTrigger(RecalcTrigger,Trigger1Y)),NA())</f>
        <v>1.5495958201285909E-2</v>
      </c>
    </row>
    <row r="1092" spans="2:17" x14ac:dyDescent="0.2">
      <c r="B1092" s="39" t="s">
        <v>42</v>
      </c>
      <c r="D1092" s="42">
        <f>_xll.qlCalendarAdvance(Calendar,$D1091,B1092,"f",FALSE)</f>
        <v>47310</v>
      </c>
      <c r="E1092" s="140">
        <f>_xll.qlInterestRateIndexValueDate(IndexON,D1092)</f>
        <v>47310</v>
      </c>
      <c r="F1092" s="156">
        <f>IFERROR(_xll.qlIndexFixing(IndexON,D1092,TRUE,_xll.ohTrigger(RecalcTrigger,TriggerON)),NA())</f>
        <v>1.3786661156486302E-2</v>
      </c>
      <c r="H1092" s="42">
        <f>_xll.qlCalendarAdvance(Calendar,$H1091,B1092,"f",FALSE)</f>
        <v>47310</v>
      </c>
      <c r="I1092" s="140">
        <f>_xll.qlInterestRateIndexValueDate(Index1M,$H1092)</f>
        <v>47310</v>
      </c>
      <c r="J1092" s="145">
        <f>IFERROR(_xll.qlIndexFixing(Index1M,$H1092,TRUE,_xll.ohTrigger(RecalcTrigger,Trigger1M)),NA())</f>
        <v>1.4417762309860121E-2</v>
      </c>
      <c r="K1092" s="44">
        <f>IFERROR(_xll.qlIndexFixing(Index3M,H1092,TRUE,_xll.ohTrigger(RecalcTrigger,Trigger3M)),NA())</f>
        <v>1.4902216529163953E-2</v>
      </c>
      <c r="L1092" s="44">
        <f>IFERROR(_xll.qlIndexFixing(Index6M,$H1092,TRUE,_xll.ohTrigger(RecalcTrigger,Trigger6M)),NA())</f>
        <v>1.5066119651348501E-2</v>
      </c>
      <c r="M1092" s="146">
        <f>IFERROR(_xll.qlIndexFixing(Index1Y,$H1092,TRUE,_xll.ohTrigger(RecalcTrigger,Trigger1Y)),NA())</f>
        <v>1.5493139977718728E-2</v>
      </c>
      <c r="N1092" s="145">
        <f>IFERROR(_xll.qlIndexFixing(ONIndex1M,I1092,TRUE,_xll.ohTrigger(RecalcTrigger,Trigger1M)),NA())</f>
        <v>1.4419276178022633E-2</v>
      </c>
      <c r="O1092" s="44">
        <f>IFERROR(_xll.qlIndexFixing(ONIndex3M,I1092,TRUE,_xll.ohTrigger(RecalcTrigger,Trigger3M)),NA())</f>
        <v>1.4906352555832392E-2</v>
      </c>
      <c r="P1092" s="44">
        <f>IFERROR(_xll.qlIndexFixing(ONIndex6M,I1092,TRUE,_xll.ohTrigger(RecalcTrigger,Trigger6M)),NA())</f>
        <v>1.5074198227950086E-2</v>
      </c>
      <c r="Q1092" s="146">
        <f>IFERROR(_xll.qlIndexFixing(ONIndex1Y,I1092,TRUE,_xll.ohTrigger(RecalcTrigger,Trigger1Y)),NA())</f>
        <v>1.5492244601698069E-2</v>
      </c>
    </row>
    <row r="1093" spans="2:17" x14ac:dyDescent="0.2">
      <c r="B1093" s="39" t="s">
        <v>42</v>
      </c>
      <c r="D1093" s="42">
        <f>_xll.qlCalendarAdvance(Calendar,$D1092,B1093,"f",FALSE)</f>
        <v>47317</v>
      </c>
      <c r="E1093" s="140">
        <f>_xll.qlInterestRateIndexValueDate(IndexON,D1093)</f>
        <v>47317</v>
      </c>
      <c r="F1093" s="156">
        <f>IFERROR(_xll.qlIndexFixing(IndexON,D1093,TRUE,_xll.ohTrigger(RecalcTrigger,TriggerON)),NA())</f>
        <v>1.378208685957949E-2</v>
      </c>
      <c r="H1093" s="42">
        <f>_xll.qlCalendarAdvance(Calendar,$H1092,B1093,"f",FALSE)</f>
        <v>47317</v>
      </c>
      <c r="I1093" s="140">
        <f>_xll.qlInterestRateIndexValueDate(Index1M,$H1093)</f>
        <v>47317</v>
      </c>
      <c r="J1093" s="145">
        <f>IFERROR(_xll.qlIndexFixing(Index1M,$H1093,TRUE,_xll.ohTrigger(RecalcTrigger,Trigger1M)),NA())</f>
        <v>1.4413086240874128E-2</v>
      </c>
      <c r="K1093" s="44">
        <f>IFERROR(_xll.qlIndexFixing(Index3M,H1093,TRUE,_xll.ohTrigger(RecalcTrigger,Trigger3M)),NA())</f>
        <v>1.4897239312054347E-2</v>
      </c>
      <c r="L1093" s="44">
        <f>IFERROR(_xll.qlIndexFixing(Index6M,$H1093,TRUE,_xll.ohTrigger(RecalcTrigger,Trigger6M)),NA())</f>
        <v>1.5060952302472574E-2</v>
      </c>
      <c r="M1093" s="146">
        <f>IFERROR(_xll.qlIndexFixing(Index1Y,$H1093,TRUE,_xll.ohTrigger(RecalcTrigger,Trigger1Y)),NA())</f>
        <v>1.5488127703975119E-2</v>
      </c>
      <c r="N1093" s="145">
        <f>IFERROR(_xll.qlIndexFixing(ONIndex1M,I1093,TRUE,_xll.ohTrigger(RecalcTrigger,Trigger1M)),NA())</f>
        <v>1.4414651563856573E-2</v>
      </c>
      <c r="O1093" s="44">
        <f>IFERROR(_xll.qlIndexFixing(ONIndex3M,I1093,TRUE,_xll.ohTrigger(RecalcTrigger,Trigger3M)),NA())</f>
        <v>1.4901575930289512E-2</v>
      </c>
      <c r="P1093" s="44">
        <f>IFERROR(_xll.qlIndexFixing(ONIndex6M,I1093,TRUE,_xll.ohTrigger(RecalcTrigger,Trigger6M)),NA())</f>
        <v>1.5069554373153826E-2</v>
      </c>
      <c r="Q1093" s="146">
        <f>IFERROR(_xll.qlIndexFixing(ONIndex1Y,I1093,TRUE,_xll.ohTrigger(RecalcTrigger,Trigger1Y)),NA())</f>
        <v>1.5488485727226387E-2</v>
      </c>
    </row>
    <row r="1094" spans="2:17" x14ac:dyDescent="0.2">
      <c r="B1094" s="39" t="s">
        <v>42</v>
      </c>
      <c r="D1094" s="42">
        <f>_xll.qlCalendarAdvance(Calendar,$D1093,B1094,"f",FALSE)</f>
        <v>47324</v>
      </c>
      <c r="E1094" s="140">
        <f>_xll.qlInterestRateIndexValueDate(IndexON,D1094)</f>
        <v>47324</v>
      </c>
      <c r="F1094" s="156">
        <f>IFERROR(_xll.qlIndexFixing(IndexON,D1094,TRUE,_xll.ohTrigger(RecalcTrigger,TriggerON)),NA())</f>
        <v>1.3777484595465239E-2</v>
      </c>
      <c r="H1094" s="42">
        <f>_xll.qlCalendarAdvance(Calendar,$H1093,B1094,"f",FALSE)</f>
        <v>47324</v>
      </c>
      <c r="I1094" s="140">
        <f>_xll.qlInterestRateIndexValueDate(Index1M,$H1094)</f>
        <v>47324</v>
      </c>
      <c r="J1094" s="145">
        <f>IFERROR(_xll.qlIndexFixing(Index1M,$H1094,TRUE,_xll.ohTrigger(RecalcTrigger,Trigger1M)),NA())</f>
        <v>1.440833714176307E-2</v>
      </c>
      <c r="K1094" s="44">
        <f>IFERROR(_xll.qlIndexFixing(Index3M,H1094,TRUE,_xll.ohTrigger(RecalcTrigger,Trigger3M)),NA())</f>
        <v>1.4892233970680182E-2</v>
      </c>
      <c r="L1094" s="44">
        <f>IFERROR(_xll.qlIndexFixing(Index6M,$H1094,TRUE,_xll.ohTrigger(RecalcTrigger,Trigger6M)),NA())</f>
        <v>1.5055747601376566E-2</v>
      </c>
      <c r="M1094" s="146">
        <f>IFERROR(_xll.qlIndexFixing(Index1Y,$H1094,TRUE,_xll.ohTrigger(RecalcTrigger,Trigger1Y)),NA())</f>
        <v>1.5483069480932699E-2</v>
      </c>
      <c r="N1094" s="145">
        <f>IFERROR(_xll.qlIndexFixing(ONIndex1M,I1094,TRUE,_xll.ohTrigger(RecalcTrigger,Trigger1M)),NA())</f>
        <v>1.4410007020410065E-2</v>
      </c>
      <c r="O1094" s="44">
        <f>IFERROR(_xll.qlIndexFixing(ONIndex3M,I1094,TRUE,_xll.ohTrigger(RecalcTrigger,Trigger3M)),NA())</f>
        <v>1.4896771278375409E-2</v>
      </c>
      <c r="P1094" s="44">
        <f>IFERROR(_xll.qlIndexFixing(ONIndex6M,I1094,TRUE,_xll.ohTrigger(RecalcTrigger,Trigger6M)),NA())</f>
        <v>1.5064873432795167E-2</v>
      </c>
      <c r="Q1094" s="146">
        <f>IFERROR(_xll.qlIndexFixing(ONIndex1Y,I1094,TRUE,_xll.ohTrigger(RecalcTrigger,Trigger1Y)),NA())</f>
        <v>1.5484681577789816E-2</v>
      </c>
    </row>
    <row r="1095" spans="2:17" x14ac:dyDescent="0.2">
      <c r="B1095" s="39" t="s">
        <v>42</v>
      </c>
      <c r="D1095" s="42">
        <f>_xll.qlCalendarAdvance(Calendar,$D1094,B1095,"f",FALSE)</f>
        <v>47331</v>
      </c>
      <c r="E1095" s="140">
        <f>_xll.qlInterestRateIndexValueDate(IndexON,D1095)</f>
        <v>47331</v>
      </c>
      <c r="F1095" s="156">
        <f>IFERROR(_xll.qlIndexFixing(IndexON,D1095,TRUE,_xll.ohTrigger(RecalcTrigger,TriggerON)),NA())</f>
        <v>1.3772854363900411E-2</v>
      </c>
      <c r="H1095" s="42">
        <f>_xll.qlCalendarAdvance(Calendar,$H1094,B1095,"f",FALSE)</f>
        <v>47331</v>
      </c>
      <c r="I1095" s="140">
        <f>_xll.qlInterestRateIndexValueDate(Index1M,$H1095)</f>
        <v>47331</v>
      </c>
      <c r="J1095" s="145">
        <f>IFERROR(_xll.qlIndexFixing(Index1M,$H1095,TRUE,_xll.ohTrigger(RecalcTrigger,Trigger1M)),NA())</f>
        <v>1.4403674245189079E-2</v>
      </c>
      <c r="K1095" s="44">
        <f>IFERROR(_xll.qlIndexFixing(Index3M,H1095,TRUE,_xll.ohTrigger(RecalcTrigger,Trigger3M)),NA())</f>
        <v>1.488720050514805E-2</v>
      </c>
      <c r="L1095" s="44">
        <f>IFERROR(_xll.qlIndexFixing(Index6M,$H1095,TRUE,_xll.ohTrigger(RecalcTrigger,Trigger6M)),NA())</f>
        <v>1.5050505548352511E-2</v>
      </c>
      <c r="M1095" s="146">
        <f>IFERROR(_xll.qlIndexFixing(Index1Y,$H1095,TRUE,_xll.ohTrigger(RecalcTrigger,Trigger1Y)),NA())</f>
        <v>1.5477965309278474E-2</v>
      </c>
      <c r="N1095" s="145">
        <f>IFERROR(_xll.qlIndexFixing(ONIndex1M,I1095,TRUE,_xll.ohTrigger(RecalcTrigger,Trigger1M)),NA())</f>
        <v>1.4405342547602062E-2</v>
      </c>
      <c r="O1095" s="44">
        <f>IFERROR(_xll.qlIndexFixing(ONIndex3M,I1095,TRUE,_xll.ohTrigger(RecalcTrigger,Trigger3M)),NA())</f>
        <v>1.4891938600090082E-2</v>
      </c>
      <c r="P1095" s="44">
        <f>IFERROR(_xll.qlIndexFixing(ONIndex6M,I1095,TRUE,_xll.ohTrigger(RecalcTrigger,Trigger6M)),NA())</f>
        <v>1.5060155406874109E-2</v>
      </c>
      <c r="Q1095" s="146">
        <f>IFERROR(_xll.qlIndexFixing(ONIndex1Y,I1095,TRUE,_xll.ohTrigger(RecalcTrigger,Trigger1Y)),NA())</f>
        <v>1.5480832153388357E-2</v>
      </c>
    </row>
    <row r="1096" spans="2:17" x14ac:dyDescent="0.2">
      <c r="B1096" s="39" t="s">
        <v>42</v>
      </c>
      <c r="D1096" s="42">
        <f>_xll.qlCalendarAdvance(Calendar,$D1095,B1096,"f",FALSE)</f>
        <v>47338</v>
      </c>
      <c r="E1096" s="140">
        <f>_xll.qlInterestRateIndexValueDate(IndexON,D1096)</f>
        <v>47338</v>
      </c>
      <c r="F1096" s="156">
        <f>IFERROR(_xll.qlIndexFixing(IndexON,D1096,TRUE,_xll.ohTrigger(RecalcTrigger,TriggerON)),NA())</f>
        <v>1.3768196164966051E-2</v>
      </c>
      <c r="H1096" s="42">
        <f>_xll.qlCalendarAdvance(Calendar,$H1095,B1096,"f",FALSE)</f>
        <v>47338</v>
      </c>
      <c r="I1096" s="140">
        <f>_xll.qlInterestRateIndexValueDate(Index1M,$H1096)</f>
        <v>47338</v>
      </c>
      <c r="J1096" s="145">
        <f>IFERROR(_xll.qlIndexFixing(Index1M,$H1096,TRUE,_xll.ohTrigger(RecalcTrigger,Trigger1M)),NA())</f>
        <v>1.4398938318544054E-2</v>
      </c>
      <c r="K1096" s="44">
        <f>IFERROR(_xll.qlIndexFixing(Index3M,H1096,TRUE,_xll.ohTrigger(RecalcTrigger,Trigger3M)),NA())</f>
        <v>1.4882138915563664E-2</v>
      </c>
      <c r="L1096" s="44">
        <f>IFERROR(_xll.qlIndexFixing(Index6M,$H1096,TRUE,_xll.ohTrigger(RecalcTrigger,Trigger6M)),NA())</f>
        <v>1.5045226143694202E-2</v>
      </c>
      <c r="M1096" s="146">
        <f>IFERROR(_xll.qlIndexFixing(Index1Y,$H1096,TRUE,_xll.ohTrigger(RecalcTrigger,Trigger1Y)),NA())</f>
        <v>1.5472815189705447E-2</v>
      </c>
      <c r="N1096" s="145">
        <f>IFERROR(_xll.qlIndexFixing(ONIndex1M,I1096,TRUE,_xll.ohTrigger(RecalcTrigger,Trigger1M)),NA())</f>
        <v>1.4400658145513612E-2</v>
      </c>
      <c r="O1096" s="44">
        <f>IFERROR(_xll.qlIndexFixing(ONIndex3M,I1096,TRUE,_xll.ohTrigger(RecalcTrigger,Trigger3M)),NA())</f>
        <v>1.4887077895433531E-2</v>
      </c>
      <c r="P1096" s="44">
        <f>IFERROR(_xll.qlIndexFixing(ONIndex6M,I1096,TRUE,_xll.ohTrigger(RecalcTrigger,Trigger6M)),NA())</f>
        <v>1.5055400295309607E-2</v>
      </c>
      <c r="Q1096" s="146">
        <f>IFERROR(_xll.qlIndexFixing(ONIndex1Y,I1096,TRUE,_xll.ohTrigger(RecalcTrigger,Trigger1Y)),NA())</f>
        <v>1.5476937454022011E-2</v>
      </c>
    </row>
    <row r="1097" spans="2:17" x14ac:dyDescent="0.2">
      <c r="B1097" s="39" t="s">
        <v>42</v>
      </c>
      <c r="D1097" s="42">
        <f>_xll.qlCalendarAdvance(Calendar,$D1096,B1097,"f",FALSE)</f>
        <v>47345</v>
      </c>
      <c r="E1097" s="140">
        <f>_xll.qlInterestRateIndexValueDate(IndexON,D1097)</f>
        <v>47345</v>
      </c>
      <c r="F1097" s="156">
        <f>IFERROR(_xll.qlIndexFixing(IndexON,D1097,TRUE,_xll.ohTrigger(RecalcTrigger,TriggerON)),NA())</f>
        <v>1.3763509998824253E-2</v>
      </c>
      <c r="H1097" s="42">
        <f>_xll.qlCalendarAdvance(Calendar,$H1096,B1097,"f",FALSE)</f>
        <v>47345</v>
      </c>
      <c r="I1097" s="140">
        <f>_xll.qlInterestRateIndexValueDate(Index1M,$H1097)</f>
        <v>47345</v>
      </c>
      <c r="J1097" s="145">
        <f>IFERROR(_xll.qlIndexFixing(Index1M,$H1097,TRUE,_xll.ohTrigger(RecalcTrigger,Trigger1M)),NA())</f>
        <v>1.4394182439397593E-2</v>
      </c>
      <c r="K1097" s="44">
        <f>IFERROR(_xll.qlIndexFixing(Index3M,H1097,TRUE,_xll.ohTrigger(RecalcTrigger,Trigger3M)),NA())</f>
        <v>1.4877049202036261E-2</v>
      </c>
      <c r="L1097" s="44">
        <f>IFERROR(_xll.qlIndexFixing(Index6M,$H1097,TRUE,_xll.ohTrigger(RecalcTrigger,Trigger6M)),NA())</f>
        <v>1.5039909387697193E-2</v>
      </c>
      <c r="M1097" s="146">
        <f>IFERROR(_xll.qlIndexFixing(Index1Y,$H1097,TRUE,_xll.ohTrigger(RecalcTrigger,Trigger1Y)),NA())</f>
        <v>1.5467619122912835E-2</v>
      </c>
      <c r="N1097" s="145">
        <f>IFERROR(_xll.qlIndexFixing(ONIndex1M,I1097,TRUE,_xll.ohTrigger(RecalcTrigger,Trigger1M)),NA())</f>
        <v>1.4395953814144713E-2</v>
      </c>
      <c r="O1097" s="44">
        <f>IFERROR(_xll.qlIndexFixing(ONIndex3M,I1097,TRUE,_xll.ohTrigger(RecalcTrigger,Trigger3M)),NA())</f>
        <v>1.4882189164486803E-2</v>
      </c>
      <c r="P1097" s="44">
        <f>IFERROR(_xll.qlIndexFixing(ONIndex6M,I1097,TRUE,_xll.ohTrigger(RecalcTrigger,Trigger6M)),NA())</f>
        <v>1.5050608098182705E-2</v>
      </c>
      <c r="Q1097" s="146">
        <f>IFERROR(_xll.qlIndexFixing(ONIndex1Y,I1097,TRUE,_xll.ohTrigger(RecalcTrigger,Trigger1Y)),NA())</f>
        <v>1.5472997479690775E-2</v>
      </c>
    </row>
    <row r="1098" spans="2:17" x14ac:dyDescent="0.2">
      <c r="B1098" s="39" t="s">
        <v>42</v>
      </c>
      <c r="D1098" s="42">
        <f>_xll.qlCalendarAdvance(Calendar,$D1097,B1098,"f",FALSE)</f>
        <v>47352</v>
      </c>
      <c r="E1098" s="140">
        <f>_xll.qlInterestRateIndexValueDate(IndexON,D1098)</f>
        <v>47352</v>
      </c>
      <c r="F1098" s="156">
        <f>IFERROR(_xll.qlIndexFixing(IndexON,D1098,TRUE,_xll.ohTrigger(RecalcTrigger,TriggerON)),NA())</f>
        <v>1.3758795865231876E-2</v>
      </c>
      <c r="H1098" s="42">
        <f>_xll.qlCalendarAdvance(Calendar,$H1097,B1098,"f",FALSE)</f>
        <v>47352</v>
      </c>
      <c r="I1098" s="140">
        <f>_xll.qlInterestRateIndexValueDate(Index1M,$H1098)</f>
        <v>47352</v>
      </c>
      <c r="J1098" s="145">
        <f>IFERROR(_xll.qlIndexFixing(Index1M,$H1098,TRUE,_xll.ohTrigger(RecalcTrigger,Trigger1M)),NA())</f>
        <v>1.4389406607774257E-2</v>
      </c>
      <c r="K1098" s="44">
        <f>IFERROR(_xll.qlIndexFixing(Index3M,H1098,TRUE,_xll.ohTrigger(RecalcTrigger,Trigger3M)),NA())</f>
        <v>1.4871931364671553E-2</v>
      </c>
      <c r="L1098" s="44">
        <f>IFERROR(_xll.qlIndexFixing(Index6M,$H1098,TRUE,_xll.ohTrigger(RecalcTrigger,Trigger6M)),NA())</f>
        <v>1.5034555280659678E-2</v>
      </c>
      <c r="M1098" s="146">
        <f>IFERROR(_xll.qlIndexFixing(Index1Y,$H1098,TRUE,_xll.ohTrigger(RecalcTrigger,Trigger1Y)),NA())</f>
        <v>1.5462377109606296E-2</v>
      </c>
      <c r="N1098" s="145">
        <f>IFERROR(_xll.qlIndexFixing(ONIndex1M,I1098,TRUE,_xll.ohTrigger(RecalcTrigger,Trigger1M)),NA())</f>
        <v>1.439122955341432E-2</v>
      </c>
      <c r="O1098" s="44">
        <f>IFERROR(_xll.qlIndexFixing(ONIndex3M,I1098,TRUE,_xll.ohTrigger(RecalcTrigger,Trigger3M)),NA())</f>
        <v>1.4877272407087805E-2</v>
      </c>
      <c r="P1098" s="44">
        <f>IFERROR(_xll.qlIndexFixing(ONIndex6M,I1098,TRUE,_xll.ohTrigger(RecalcTrigger,Trigger6M)),NA())</f>
        <v>1.5045778815412358E-2</v>
      </c>
      <c r="Q1098" s="146">
        <f>IFERROR(_xll.qlIndexFixing(ONIndex1Y,I1098,TRUE,_xll.ohTrigger(RecalcTrigger,Trigger1Y)),NA())</f>
        <v>1.5469012230394652E-2</v>
      </c>
    </row>
    <row r="1099" spans="2:17" x14ac:dyDescent="0.2">
      <c r="B1099" s="39" t="s">
        <v>42</v>
      </c>
      <c r="D1099" s="42">
        <f>_xll.qlCalendarAdvance(Calendar,$D1098,B1099,"f",FALSE)</f>
        <v>47359</v>
      </c>
      <c r="E1099" s="140">
        <f>_xll.qlInterestRateIndexValueDate(IndexON,D1099)</f>
        <v>47359</v>
      </c>
      <c r="F1099" s="156">
        <f>IFERROR(_xll.qlIndexFixing(IndexON,D1099,TRUE,_xll.ohTrigger(RecalcTrigger,TriggerON)),NA())</f>
        <v>1.3754053764351015E-2</v>
      </c>
      <c r="H1099" s="42">
        <f>_xll.qlCalendarAdvance(Calendar,$H1098,B1099,"f",FALSE)</f>
        <v>47359</v>
      </c>
      <c r="I1099" s="140">
        <f>_xll.qlInterestRateIndexValueDate(Index1M,$H1099)</f>
        <v>47359</v>
      </c>
      <c r="J1099" s="145">
        <f>IFERROR(_xll.qlIndexFixing(Index1M,$H1099,TRUE,_xll.ohTrigger(RecalcTrigger,Trigger1M)),NA())</f>
        <v>1.4384793314283847E-2</v>
      </c>
      <c r="K1099" s="44">
        <f>IFERROR(_xll.qlIndexFixing(Index3M,H1099,TRUE,_xll.ohTrigger(RecalcTrigger,Trigger3M)),NA())</f>
        <v>1.4866785403578777E-2</v>
      </c>
      <c r="L1099" s="44">
        <f>IFERROR(_xll.qlIndexFixing(Index6M,$H1099,TRUE,_xll.ohTrigger(RecalcTrigger,Trigger6M)),NA())</f>
        <v>1.5029253173894383E-2</v>
      </c>
      <c r="M1099" s="146">
        <f>IFERROR(_xll.qlIndexFixing(Index1Y,$H1099,TRUE,_xll.ohTrigger(RecalcTrigger,Trigger1Y)),NA())</f>
        <v>1.5457089150498149E-2</v>
      </c>
      <c r="N1099" s="145">
        <f>IFERROR(_xll.qlIndexFixing(ONIndex1M,I1099,TRUE,_xll.ohTrigger(RecalcTrigger,Trigger1M)),NA())</f>
        <v>1.4386485363403478E-2</v>
      </c>
      <c r="O1099" s="44">
        <f>IFERROR(_xll.qlIndexFixing(ONIndex3M,I1099,TRUE,_xll.ohTrigger(RecalcTrigger,Trigger3M)),NA())</f>
        <v>1.4872327623317583E-2</v>
      </c>
      <c r="P1099" s="44">
        <f>IFERROR(_xll.qlIndexFixing(ONIndex6M,I1099,TRUE,_xll.ohTrigger(RecalcTrigger,Trigger6M)),NA())</f>
        <v>1.5040912447160659E-2</v>
      </c>
      <c r="Q1099" s="146">
        <f>IFERROR(_xll.qlIndexFixing(ONIndex1Y,I1099,TRUE,_xll.ohTrigger(RecalcTrigger,Trigger1Y)),NA())</f>
        <v>1.5464981706214687E-2</v>
      </c>
    </row>
    <row r="1100" spans="2:17" x14ac:dyDescent="0.2">
      <c r="B1100" s="39" t="s">
        <v>42</v>
      </c>
      <c r="D1100" s="42">
        <f>_xll.qlCalendarAdvance(Calendar,$D1099,B1100,"f",FALSE)</f>
        <v>47366</v>
      </c>
      <c r="E1100" s="140">
        <f>_xll.qlInterestRateIndexValueDate(IndexON,D1100)</f>
        <v>47366</v>
      </c>
      <c r="F1100" s="156">
        <f>IFERROR(_xll.qlIndexFixing(IndexON,D1100,TRUE,_xll.ohTrigger(RecalcTrigger,TriggerON)),NA())</f>
        <v>1.3749283696100623E-2</v>
      </c>
      <c r="H1100" s="42">
        <f>_xll.qlCalendarAdvance(Calendar,$H1099,B1100,"f",FALSE)</f>
        <v>47366</v>
      </c>
      <c r="I1100" s="140">
        <f>_xll.qlInterestRateIndexValueDate(Index1M,$H1100)</f>
        <v>47366</v>
      </c>
      <c r="J1100" s="145">
        <f>IFERROR(_xll.qlIndexFixing(Index1M,$H1100,TRUE,_xll.ohTrigger(RecalcTrigger,Trigger1M)),NA())</f>
        <v>1.4379982421700762E-2</v>
      </c>
      <c r="K1100" s="44">
        <f>IFERROR(_xll.qlIndexFixing(Index3M,H1100,TRUE,_xll.ohTrigger(RecalcTrigger,Trigger3M)),NA())</f>
        <v>1.4861684014164924E-2</v>
      </c>
      <c r="L1100" s="44">
        <f>IFERROR(_xll.qlIndexFixing(Index6M,$H1100,TRUE,_xll.ohTrigger(RecalcTrigger,Trigger6M)),NA())</f>
        <v>1.5024010903393425E-2</v>
      </c>
      <c r="M1100" s="146">
        <f>IFERROR(_xll.qlIndexFixing(Index1Y,$H1100,TRUE,_xll.ohTrigger(RecalcTrigger,Trigger1Y)),NA())</f>
        <v>1.5451755246305598E-2</v>
      </c>
      <c r="N1100" s="145">
        <f>IFERROR(_xll.qlIndexFixing(ONIndex1M,I1100,TRUE,_xll.ohTrigger(RecalcTrigger,Trigger1M)),NA())</f>
        <v>1.4381721244031143E-2</v>
      </c>
      <c r="O1100" s="44">
        <f>IFERROR(_xll.qlIndexFixing(ONIndex3M,I1100,TRUE,_xll.ohTrigger(RecalcTrigger,Trigger3M)),NA())</f>
        <v>1.4867354813257183E-2</v>
      </c>
      <c r="P1100" s="44">
        <f>IFERROR(_xll.qlIndexFixing(ONIndex6M,I1100,TRUE,_xll.ohTrigger(RecalcTrigger,Trigger6M)),NA())</f>
        <v>1.5036008993265515E-2</v>
      </c>
      <c r="Q1100" s="146">
        <f>IFERROR(_xll.qlIndexFixing(ONIndex1Y,I1100,TRUE,_xll.ohTrigger(RecalcTrigger,Trigger1Y)),NA())</f>
        <v>1.5460905907069833E-2</v>
      </c>
    </row>
    <row r="1101" spans="2:17" x14ac:dyDescent="0.2">
      <c r="B1101" s="39" t="s">
        <v>42</v>
      </c>
      <c r="D1101" s="42">
        <f>_xll.qlCalendarAdvance(Calendar,$D1100,B1101,"f",FALSE)</f>
        <v>47373</v>
      </c>
      <c r="E1101" s="140">
        <f>_xll.qlInterestRateIndexValueDate(IndexON,D1101)</f>
        <v>47373</v>
      </c>
      <c r="F1101" s="156">
        <f>IFERROR(_xll.qlIndexFixing(IndexON,D1101,TRUE,_xll.ohTrigger(RecalcTrigger,TriggerON)),NA())</f>
        <v>1.3744485660561745E-2</v>
      </c>
      <c r="H1101" s="42">
        <f>_xll.qlCalendarAdvance(Calendar,$H1100,B1101,"f",FALSE)</f>
        <v>47373</v>
      </c>
      <c r="I1101" s="140">
        <f>_xll.qlInterestRateIndexValueDate(Index1M,$H1101)</f>
        <v>47373</v>
      </c>
      <c r="J1101" s="145">
        <f>IFERROR(_xll.qlIndexFixing(Index1M,$H1101,TRUE,_xll.ohTrigger(RecalcTrigger,Trigger1M)),NA())</f>
        <v>1.4375151578881362E-2</v>
      </c>
      <c r="K1101" s="44">
        <f>IFERROR(_xll.qlIndexFixing(Index3M,H1101,TRUE,_xll.ohTrigger(RecalcTrigger,Trigger3M)),NA())</f>
        <v>1.4856484026060674E-2</v>
      </c>
      <c r="L1101" s="44">
        <f>IFERROR(_xll.qlIndexFixing(Index6M,$H1101,TRUE,_xll.ohTrigger(RecalcTrigger,Trigger6M)),NA())</f>
        <v>1.5018553419863993E-2</v>
      </c>
      <c r="M1101" s="146">
        <f>IFERROR(_xll.qlIndexFixing(Index1Y,$H1101,TRUE,_xll.ohTrigger(RecalcTrigger,Trigger1Y)),NA())</f>
        <v>1.5446375397753842E-2</v>
      </c>
      <c r="N1101" s="145">
        <f>IFERROR(_xll.qlIndexFixing(ONIndex1M,I1101,TRUE,_xll.ohTrigger(RecalcTrigger,Trigger1M)),NA())</f>
        <v>1.4376937195297312E-2</v>
      </c>
      <c r="O1101" s="44">
        <f>IFERROR(_xll.qlIndexFixing(ONIndex3M,I1101,TRUE,_xll.ohTrigger(RecalcTrigger,Trigger3M)),NA())</f>
        <v>1.486235397682556E-2</v>
      </c>
      <c r="P1101" s="44">
        <f>IFERROR(_xll.qlIndexFixing(ONIndex6M,I1101,TRUE,_xll.ohTrigger(RecalcTrigger,Trigger6M)),NA())</f>
        <v>1.5031068453807972E-2</v>
      </c>
      <c r="Q1101" s="146">
        <f>IFERROR(_xll.qlIndexFixing(ONIndex1Y,I1101,TRUE,_xll.ohTrigger(RecalcTrigger,Trigger1Y)),NA())</f>
        <v>1.5456784832960091E-2</v>
      </c>
    </row>
    <row r="1102" spans="2:17" x14ac:dyDescent="0.2">
      <c r="B1102" s="39" t="s">
        <v>42</v>
      </c>
      <c r="D1102" s="42">
        <f>_xll.qlCalendarAdvance(Calendar,$D1101,B1102,"f",FALSE)</f>
        <v>47380</v>
      </c>
      <c r="E1102" s="140">
        <f>_xll.qlInterestRateIndexValueDate(IndexON,D1102)</f>
        <v>47380</v>
      </c>
      <c r="F1102" s="156">
        <f>IFERROR(_xll.qlIndexFixing(IndexON,D1102,TRUE,_xll.ohTrigger(RecalcTrigger,TriggerON)),NA())</f>
        <v>1.3739659657734382E-2</v>
      </c>
      <c r="H1102" s="42">
        <f>_xll.qlCalendarAdvance(Calendar,$H1101,B1102,"f",FALSE)</f>
        <v>47380</v>
      </c>
      <c r="I1102" s="140">
        <f>_xll.qlInterestRateIndexValueDate(Index1M,$H1102)</f>
        <v>47380</v>
      </c>
      <c r="J1102" s="145">
        <f>IFERROR(_xll.qlIndexFixing(Index1M,$H1102,TRUE,_xll.ohTrigger(RecalcTrigger,Trigger1M)),NA())</f>
        <v>1.4370300785849962E-2</v>
      </c>
      <c r="K1102" s="44">
        <f>IFERROR(_xll.qlIndexFixing(Index3M,H1102,TRUE,_xll.ohTrigger(RecalcTrigger,Trigger3M)),NA())</f>
        <v>1.4851255915617499E-2</v>
      </c>
      <c r="L1102" s="44">
        <f>IFERROR(_xll.qlIndexFixing(Index6M,$H1102,TRUE,_xll.ohTrigger(RecalcTrigger,Trigger6M)),NA())</f>
        <v>1.5013058590789575E-2</v>
      </c>
      <c r="M1102" s="146">
        <f>IFERROR(_xll.qlIndexFixing(Index1Y,$H1102,TRUE,_xll.ohTrigger(RecalcTrigger,Trigger1Y)),NA())</f>
        <v>1.5440949605572518E-2</v>
      </c>
      <c r="N1102" s="145">
        <f>IFERROR(_xll.qlIndexFixing(ONIndex1M,I1102,TRUE,_xll.ohTrigger(RecalcTrigger,Trigger1M)),NA())</f>
        <v>1.437213321736408E-2</v>
      </c>
      <c r="O1102" s="44">
        <f>IFERROR(_xll.qlIndexFixing(ONIndex3M,I1102,TRUE,_xll.ohTrigger(RecalcTrigger,Trigger3M)),NA())</f>
        <v>1.4857325113941666E-2</v>
      </c>
      <c r="P1102" s="44">
        <f>IFERROR(_xll.qlIndexFixing(ONIndex6M,I1102,TRUE,_xll.ohTrigger(RecalcTrigger,Trigger6M)),NA())</f>
        <v>1.502609082878803E-2</v>
      </c>
      <c r="Q1102" s="146">
        <f>IFERROR(_xll.qlIndexFixing(ONIndex1Y,I1102,TRUE,_xll.ohTrigger(RecalcTrigger,Trigger1Y)),NA())</f>
        <v>1.5452618483966507E-2</v>
      </c>
    </row>
    <row r="1103" spans="2:17" x14ac:dyDescent="0.2">
      <c r="B1103" s="39" t="s">
        <v>42</v>
      </c>
      <c r="D1103" s="42">
        <f>_xll.qlCalendarAdvance(Calendar,$D1102,B1103,"f",FALSE)</f>
        <v>47387</v>
      </c>
      <c r="E1103" s="140">
        <f>_xll.qlInterestRateIndexValueDate(IndexON,D1103)</f>
        <v>47387</v>
      </c>
      <c r="F1103" s="156">
        <f>IFERROR(_xll.qlIndexFixing(IndexON,D1103,TRUE,_xll.ohTrigger(RecalcTrigger,TriggerON)),NA())</f>
        <v>1.3734805687456442E-2</v>
      </c>
      <c r="H1103" s="42">
        <f>_xll.qlCalendarAdvance(Calendar,$H1102,B1103,"f",FALSE)</f>
        <v>47387</v>
      </c>
      <c r="I1103" s="140">
        <f>_xll.qlInterestRateIndexValueDate(Index1M,$H1103)</f>
        <v>47387</v>
      </c>
      <c r="J1103" s="145">
        <f>IFERROR(_xll.qlIndexFixing(Index1M,$H1103,TRUE,_xll.ohTrigger(RecalcTrigger,Trigger1M)),NA())</f>
        <v>1.4365430042628174E-2</v>
      </c>
      <c r="K1103" s="44">
        <f>IFERROR(_xll.qlIndexFixing(Index3M,H1103,TRUE,_xll.ohTrigger(RecalcTrigger,Trigger3M)),NA())</f>
        <v>1.4845920324118758E-2</v>
      </c>
      <c r="L1103" s="44">
        <f>IFERROR(_xll.qlIndexFixing(Index6M,$H1103,TRUE,_xll.ohTrigger(RecalcTrigger,Trigger6M)),NA())</f>
        <v>1.5007526416474204E-2</v>
      </c>
      <c r="M1103" s="146">
        <f>IFERROR(_xll.qlIndexFixing(Index1Y,$H1103,TRUE,_xll.ohTrigger(RecalcTrigger,Trigger1Y)),NA())</f>
        <v>1.5435477870499037E-2</v>
      </c>
      <c r="N1103" s="145">
        <f>IFERROR(_xll.qlIndexFixing(ONIndex1M,I1103,TRUE,_xll.ohTrigger(RecalcTrigger,Trigger1M)),NA())</f>
        <v>1.4367309310069354E-2</v>
      </c>
      <c r="O1103" s="44">
        <f>IFERROR(_xll.qlIndexFixing(ONIndex3M,I1103,TRUE,_xll.ohTrigger(RecalcTrigger,Trigger3M)),NA())</f>
        <v>1.4852268224848642E-2</v>
      </c>
      <c r="P1103" s="44">
        <f>IFERROR(_xll.qlIndexFixing(ONIndex6M,I1103,TRUE,_xll.ohTrigger(RecalcTrigger,Trigger6M)),NA())</f>
        <v>1.502107611820569E-2</v>
      </c>
      <c r="Q1103" s="146">
        <f>IFERROR(_xll.qlIndexFixing(ONIndex1Y,I1103,TRUE,_xll.ohTrigger(RecalcTrigger,Trigger1Y)),NA())</f>
        <v>1.5448406860008035E-2</v>
      </c>
    </row>
    <row r="1104" spans="2:17" x14ac:dyDescent="0.2">
      <c r="B1104" s="39" t="s">
        <v>42</v>
      </c>
      <c r="D1104" s="42">
        <f>_xll.qlCalendarAdvance(Calendar,$D1103,B1104,"f",FALSE)</f>
        <v>47394</v>
      </c>
      <c r="E1104" s="140">
        <f>_xll.qlInterestRateIndexValueDate(IndexON,D1104)</f>
        <v>47394</v>
      </c>
      <c r="F1104" s="156">
        <f>IFERROR(_xll.qlIndexFixing(IndexON,D1104,TRUE,_xll.ohTrigger(RecalcTrigger,TriggerON)),NA())</f>
        <v>1.3729923749971062E-2</v>
      </c>
      <c r="H1104" s="42">
        <f>_xll.qlCalendarAdvance(Calendar,$H1103,B1104,"f",FALSE)</f>
        <v>47394</v>
      </c>
      <c r="I1104" s="140">
        <f>_xll.qlInterestRateIndexValueDate(Index1M,$H1104)</f>
        <v>47394</v>
      </c>
      <c r="J1104" s="145">
        <f>IFERROR(_xll.qlIndexFixing(Index1M,$H1104,TRUE,_xll.ohTrigger(RecalcTrigger,Trigger1M)),NA())</f>
        <v>1.4360332617500776E-2</v>
      </c>
      <c r="K1104" s="44">
        <f>IFERROR(_xll.qlIndexFixing(Index3M,H1104,TRUE,_xll.ohTrigger(RecalcTrigger,Trigger3M)),NA())</f>
        <v>1.4840633746033872E-2</v>
      </c>
      <c r="L1104" s="44">
        <f>IFERROR(_xll.qlIndexFixing(Index6M,$H1104,TRUE,_xll.ohTrigger(RecalcTrigger,Trigger6M)),NA())</f>
        <v>1.5001853638672312E-2</v>
      </c>
      <c r="M1104" s="146">
        <f>IFERROR(_xll.qlIndexFixing(Index1Y,$H1104,TRUE,_xll.ohTrigger(RecalcTrigger,Trigger1Y)),NA())</f>
        <v>1.5429960193276138E-2</v>
      </c>
      <c r="N1104" s="145">
        <f>IFERROR(_xll.qlIndexFixing(ONIndex1M,I1104,TRUE,_xll.ohTrigger(RecalcTrigger,Trigger1M)),NA())</f>
        <v>1.4362465473413133E-2</v>
      </c>
      <c r="O1104" s="44">
        <f>IFERROR(_xll.qlIndexFixing(ONIndex3M,I1104,TRUE,_xll.ohTrigger(RecalcTrigger,Trigger3M)),NA())</f>
        <v>1.4847183309303347E-2</v>
      </c>
      <c r="P1104" s="44">
        <f>IFERROR(_xll.qlIndexFixing(ONIndex6M,I1104,TRUE,_xll.ohTrigger(RecalcTrigger,Trigger6M)),NA())</f>
        <v>1.5016024321979904E-2</v>
      </c>
      <c r="Q1104" s="146">
        <f>IFERROR(_xll.qlIndexFixing(ONIndex1Y,I1104,TRUE,_xll.ohTrigger(RecalcTrigger,Trigger1Y)),NA())</f>
        <v>1.5444149961084674E-2</v>
      </c>
    </row>
    <row r="1105" spans="2:17" x14ac:dyDescent="0.2">
      <c r="B1105" s="39" t="s">
        <v>42</v>
      </c>
      <c r="D1105" s="42">
        <f>_xll.qlCalendarAdvance(Calendar,$D1104,B1105,"f",FALSE)</f>
        <v>47401</v>
      </c>
      <c r="E1105" s="140">
        <f>_xll.qlInterestRateIndexValueDate(IndexON,D1105)</f>
        <v>47401</v>
      </c>
      <c r="F1105" s="156">
        <f>IFERROR(_xll.qlIndexFixing(IndexON,D1105,TRUE,_xll.ohTrigger(RecalcTrigger,TriggerON)),NA())</f>
        <v>1.3725013845035106E-2</v>
      </c>
      <c r="H1105" s="42">
        <f>_xll.qlCalendarAdvance(Calendar,$H1104,B1105,"f",FALSE)</f>
        <v>47401</v>
      </c>
      <c r="I1105" s="140">
        <f>_xll.qlInterestRateIndexValueDate(Index1M,$H1105)</f>
        <v>47401</v>
      </c>
      <c r="J1105" s="145">
        <f>IFERROR(_xll.qlIndexFixing(Index1M,$H1105,TRUE,_xll.ohTrigger(RecalcTrigger,Trigger1M)),NA())</f>
        <v>1.4355417119276091E-2</v>
      </c>
      <c r="K1105" s="44">
        <f>IFERROR(_xll.qlIndexFixing(Index3M,H1105,TRUE,_xll.ohTrigger(RecalcTrigger,Trigger3M)),NA())</f>
        <v>1.4835319044884266E-2</v>
      </c>
      <c r="L1105" s="44">
        <f>IFERROR(_xll.qlIndexFixing(Index6M,$H1105,TRUE,_xll.ohTrigger(RecalcTrigger,Trigger6M)),NA())</f>
        <v>1.4996243877700106E-2</v>
      </c>
      <c r="M1105" s="146">
        <f>IFERROR(_xll.qlIndexFixing(Index1Y,$H1105,TRUE,_xll.ohTrigger(RecalcTrigger,Trigger1Y)),NA())</f>
        <v>1.5424396574653443E-2</v>
      </c>
      <c r="N1105" s="145">
        <f>IFERROR(_xll.qlIndexFixing(ONIndex1M,I1105,TRUE,_xll.ohTrigger(RecalcTrigger,Trigger1M)),NA())</f>
        <v>1.4357601707476464E-2</v>
      </c>
      <c r="O1105" s="44">
        <f>IFERROR(_xll.qlIndexFixing(ONIndex3M,I1105,TRUE,_xll.ohTrigger(RecalcTrigger,Trigger3M)),NA())</f>
        <v>1.4842070367386828E-2</v>
      </c>
      <c r="P1105" s="44">
        <f>IFERROR(_xll.qlIndexFixing(ONIndex6M,I1105,TRUE,_xll.ohTrigger(RecalcTrigger,Trigger6M)),NA())</f>
        <v>1.5010935440272766E-2</v>
      </c>
      <c r="Q1105" s="146">
        <f>IFERROR(_xll.qlIndexFixing(ONIndex1Y,I1105,TRUE,_xll.ohTrigger(RecalcTrigger,Trigger1Y)),NA())</f>
        <v>1.5439847787196426E-2</v>
      </c>
    </row>
    <row r="1106" spans="2:17" x14ac:dyDescent="0.2">
      <c r="B1106" s="39" t="s">
        <v>42</v>
      </c>
      <c r="D1106" s="42">
        <f>_xll.qlCalendarAdvance(Calendar,$D1105,B1106,"f",FALSE)</f>
        <v>47408</v>
      </c>
      <c r="E1106" s="140">
        <f>_xll.qlInterestRateIndexValueDate(IndexON,D1106)</f>
        <v>47408</v>
      </c>
      <c r="F1106" s="156">
        <f>IFERROR(_xll.qlIndexFixing(IndexON,D1106,TRUE,_xll.ohTrigger(RecalcTrigger,TriggerON)),NA())</f>
        <v>1.372007597289171E-2</v>
      </c>
      <c r="H1106" s="42">
        <f>_xll.qlCalendarAdvance(Calendar,$H1105,B1106,"f",FALSE)</f>
        <v>47408</v>
      </c>
      <c r="I1106" s="140">
        <f>_xll.qlInterestRateIndexValueDate(Index1M,$H1106)</f>
        <v>47408</v>
      </c>
      <c r="J1106" s="145">
        <f>IFERROR(_xll.qlIndexFixing(Index1M,$H1106,TRUE,_xll.ohTrigger(RecalcTrigger,Trigger1M)),NA())</f>
        <v>1.4350481668783287E-2</v>
      </c>
      <c r="K1106" s="44">
        <f>IFERROR(_xll.qlIndexFixing(Index3M,H1106,TRUE,_xll.ohTrigger(RecalcTrigger,Trigger3M)),NA())</f>
        <v>1.4829976220782696E-2</v>
      </c>
      <c r="L1106" s="44">
        <f>IFERROR(_xll.qlIndexFixing(Index6M,$H1106,TRUE,_xll.ohTrigger(RecalcTrigger,Trigger6M)),NA())</f>
        <v>1.4990596770987345E-2</v>
      </c>
      <c r="M1106" s="146">
        <f>IFERROR(_xll.qlIndexFixing(Index1Y,$H1106,TRUE,_xll.ohTrigger(RecalcTrigger,Trigger1Y)),NA())</f>
        <v>1.5418787015385904E-2</v>
      </c>
      <c r="N1106" s="145">
        <f>IFERROR(_xll.qlIndexFixing(ONIndex1M,I1106,TRUE,_xll.ohTrigger(RecalcTrigger,Trigger1M)),NA())</f>
        <v>1.4352718012259347E-2</v>
      </c>
      <c r="O1106" s="44">
        <f>IFERROR(_xll.qlIndexFixing(ONIndex3M,I1106,TRUE,_xll.ohTrigger(RecalcTrigger,Trigger3M)),NA())</f>
        <v>1.4836929399180132E-2</v>
      </c>
      <c r="P1106" s="44">
        <f>IFERROR(_xll.qlIndexFixing(ONIndex6M,I1106,TRUE,_xll.ohTrigger(RecalcTrigger,Trigger6M)),NA())</f>
        <v>1.5005809472841136E-2</v>
      </c>
      <c r="Q1106" s="146">
        <f>IFERROR(_xll.qlIndexFixing(ONIndex1Y,I1106,TRUE,_xll.ohTrigger(RecalcTrigger,Trigger1Y)),NA())</f>
        <v>1.5435500338424335E-2</v>
      </c>
    </row>
    <row r="1107" spans="2:17" x14ac:dyDescent="0.2">
      <c r="B1107" s="39" t="s">
        <v>42</v>
      </c>
      <c r="D1107" s="42">
        <f>_xll.qlCalendarAdvance(Calendar,$D1106,B1107,"f",FALSE)</f>
        <v>47415</v>
      </c>
      <c r="E1107" s="140">
        <f>_xll.qlInterestRateIndexValueDate(IndexON,D1107)</f>
        <v>47415</v>
      </c>
      <c r="F1107" s="156">
        <f>IFERROR(_xll.qlIndexFixing(IndexON,D1107,TRUE,_xll.ohTrigger(RecalcTrigger,TriggerON)),NA())</f>
        <v>1.3715110133297737E-2</v>
      </c>
      <c r="H1107" s="42">
        <f>_xll.qlCalendarAdvance(Calendar,$H1106,B1107,"f",FALSE)</f>
        <v>47415</v>
      </c>
      <c r="I1107" s="140">
        <f>_xll.qlInterestRateIndexValueDate(Index1M,$H1107)</f>
        <v>47415</v>
      </c>
      <c r="J1107" s="145">
        <f>IFERROR(_xll.qlIndexFixing(Index1M,$H1107,TRUE,_xll.ohTrigger(RecalcTrigger,Trigger1M)),NA())</f>
        <v>1.4345526266054289E-2</v>
      </c>
      <c r="K1107" s="44">
        <f>IFERROR(_xll.qlIndexFixing(Index3M,H1107,TRUE,_xll.ohTrigger(RecalcTrigger,Trigger3M)),NA())</f>
        <v>1.4824605273841924E-2</v>
      </c>
      <c r="L1107" s="44">
        <f>IFERROR(_xll.qlIndexFixing(Index6M,$H1107,TRUE,_xll.ohTrigger(RecalcTrigger,Trigger6M)),NA())</f>
        <v>1.4984912318847975E-2</v>
      </c>
      <c r="M1107" s="146">
        <f>IFERROR(_xll.qlIndexFixing(Index1Y,$H1107,TRUE,_xll.ohTrigger(RecalcTrigger,Trigger1Y)),NA())</f>
        <v>1.5413131516235357E-2</v>
      </c>
      <c r="N1107" s="145">
        <f>IFERROR(_xll.qlIndexFixing(ONIndex1M,I1107,TRUE,_xll.ohTrigger(RecalcTrigger,Trigger1M)),NA())</f>
        <v>1.4347814387761781E-2</v>
      </c>
      <c r="O1107" s="44">
        <f>IFERROR(_xll.qlIndexFixing(ONIndex3M,I1107,TRUE,_xll.ohTrigger(RecalcTrigger,Trigger3M)),NA())</f>
        <v>1.4831760404521166E-2</v>
      </c>
      <c r="P1107" s="44">
        <f>IFERROR(_xll.qlIndexFixing(ONIndex6M,I1107,TRUE,_xll.ohTrigger(RecalcTrigger,Trigger6M)),NA())</f>
        <v>1.5000646419928154E-2</v>
      </c>
      <c r="Q1107" s="146">
        <f>IFERROR(_xll.qlIndexFixing(ONIndex1Y,I1107,TRUE,_xll.ohTrigger(RecalcTrigger,Trigger1Y)),NA())</f>
        <v>1.5431107614687356E-2</v>
      </c>
    </row>
    <row r="1108" spans="2:17" x14ac:dyDescent="0.2">
      <c r="B1108" s="39" t="s">
        <v>42</v>
      </c>
      <c r="D1108" s="42">
        <f>_xll.qlCalendarAdvance(Calendar,$D1107,B1108,"f",FALSE)</f>
        <v>47422</v>
      </c>
      <c r="E1108" s="140">
        <f>_xll.qlInterestRateIndexValueDate(IndexON,D1108)</f>
        <v>47422</v>
      </c>
      <c r="F1108" s="156">
        <f>IFERROR(_xll.qlIndexFixing(IndexON,D1108,TRUE,_xll.ohTrigger(RecalcTrigger,TriggerON)),NA())</f>
        <v>1.3710116326496324E-2</v>
      </c>
      <c r="H1108" s="42">
        <f>_xll.qlCalendarAdvance(Calendar,$H1107,B1108,"f",FALSE)</f>
        <v>47422</v>
      </c>
      <c r="I1108" s="140">
        <f>_xll.qlInterestRateIndexValueDate(Index1M,$H1108)</f>
        <v>47422</v>
      </c>
      <c r="J1108" s="145">
        <f>IFERROR(_xll.qlIndexFixing(Index1M,$H1108,TRUE,_xll.ohTrigger(RecalcTrigger,Trigger1M)),NA())</f>
        <v>1.4340777074500877E-2</v>
      </c>
      <c r="K1108" s="44">
        <f>IFERROR(_xll.qlIndexFixing(Index3M,H1108,TRUE,_xll.ohTrigger(RecalcTrigger,Trigger3M)),NA())</f>
        <v>1.4819206204176472E-2</v>
      </c>
      <c r="L1108" s="44">
        <f>IFERROR(_xll.qlIndexFixing(Index6M,$H1108,TRUE,_xll.ohTrigger(RecalcTrigger,Trigger6M)),NA())</f>
        <v>1.4979305377023733E-2</v>
      </c>
      <c r="M1108" s="146">
        <f>IFERROR(_xll.qlIndexFixing(Index1Y,$H1108,TRUE,_xll.ohTrigger(RecalcTrigger,Trigger1Y)),NA())</f>
        <v>1.5407430077970075E-2</v>
      </c>
      <c r="N1108" s="145">
        <f>IFERROR(_xll.qlIndexFixing(ONIndex1M,I1108,TRUE,_xll.ohTrigger(RecalcTrigger,Trigger1M)),NA())</f>
        <v>1.4342890833902722E-2</v>
      </c>
      <c r="O1108" s="44">
        <f>IFERROR(_xll.qlIndexFixing(ONIndex3M,I1108,TRUE,_xll.ohTrigger(RecalcTrigger,Trigger3M)),NA())</f>
        <v>1.4826563383653069E-2</v>
      </c>
      <c r="P1108" s="44">
        <f>IFERROR(_xll.qlIndexFixing(ONIndex6M,I1108,TRUE,_xll.ohTrigger(RecalcTrigger,Trigger6M)),NA())</f>
        <v>1.4995446281452773E-2</v>
      </c>
      <c r="Q1108" s="146">
        <f>IFERROR(_xll.qlIndexFixing(ONIndex1Y,I1108,TRUE,_xll.ohTrigger(RecalcTrigger,Trigger1Y)),NA())</f>
        <v>1.5426669616066535E-2</v>
      </c>
    </row>
    <row r="1109" spans="2:17" x14ac:dyDescent="0.2">
      <c r="B1109" s="39" t="s">
        <v>42</v>
      </c>
      <c r="D1109" s="42">
        <f>_xll.qlCalendarAdvance(Calendar,$D1108,B1109,"f",FALSE)</f>
        <v>47429</v>
      </c>
      <c r="E1109" s="140">
        <f>_xll.qlInterestRateIndexValueDate(IndexON,D1109)</f>
        <v>47429</v>
      </c>
      <c r="F1109" s="156">
        <f>IFERROR(_xll.qlIndexFixing(IndexON,D1109,TRUE,_xll.ohTrigger(RecalcTrigger,TriggerON)),NA())</f>
        <v>1.3705094552244335E-2</v>
      </c>
      <c r="H1109" s="42">
        <f>_xll.qlCalendarAdvance(Calendar,$H1108,B1109,"f",FALSE)</f>
        <v>47429</v>
      </c>
      <c r="I1109" s="140">
        <f>_xll.qlInterestRateIndexValueDate(Index1M,$H1109)</f>
        <v>47429</v>
      </c>
      <c r="J1109" s="145">
        <f>IFERROR(_xll.qlIndexFixing(Index1M,$H1109,TRUE,_xll.ohTrigger(RecalcTrigger,Trigger1M)),NA())</f>
        <v>1.4335786630641945E-2</v>
      </c>
      <c r="K1109" s="44">
        <f>IFERROR(_xll.qlIndexFixing(Index3M,H1109,TRUE,_xll.ohTrigger(RecalcTrigger,Trigger3M)),NA())</f>
        <v>1.481377901189998E-2</v>
      </c>
      <c r="L1109" s="44">
        <f>IFERROR(_xll.qlIndexFixing(Index6M,$H1109,TRUE,_xll.ohTrigger(RecalcTrigger,Trigger6M)),NA())</f>
        <v>1.4973549137738747E-2</v>
      </c>
      <c r="M1109" s="146">
        <f>IFERROR(_xll.qlIndexFixing(Index1Y,$H1109,TRUE,_xll.ohTrigger(RecalcTrigger,Trigger1Y)),NA())</f>
        <v>1.5401682701363884E-2</v>
      </c>
      <c r="N1109" s="145">
        <f>IFERROR(_xll.qlIndexFixing(ONIndex1M,I1109,TRUE,_xll.ohTrigger(RecalcTrigger,Trigger1M)),NA())</f>
        <v>1.4337947350682168E-2</v>
      </c>
      <c r="O1109" s="44">
        <f>IFERROR(_xll.qlIndexFixing(ONIndex3M,I1109,TRUE,_xll.ohTrigger(RecalcTrigger,Trigger3M)),NA())</f>
        <v>1.4821338336332701E-2</v>
      </c>
      <c r="P1109" s="44">
        <f>IFERROR(_xll.qlIndexFixing(ONIndex6M,I1109,TRUE,_xll.ohTrigger(RecalcTrigger,Trigger6M)),NA())</f>
        <v>1.4990209057414994E-2</v>
      </c>
      <c r="Q1109" s="146">
        <f>IFERROR(_xll.qlIndexFixing(ONIndex1Y,I1109,TRUE,_xll.ohTrigger(RecalcTrigger,Trigger1Y)),NA())</f>
        <v>1.5422186342480826E-2</v>
      </c>
    </row>
    <row r="1110" spans="2:17" x14ac:dyDescent="0.2">
      <c r="B1110" s="39" t="s">
        <v>42</v>
      </c>
      <c r="D1110" s="42">
        <f>_xll.qlCalendarAdvance(Calendar,$D1109,B1110,"f",FALSE)</f>
        <v>47436</v>
      </c>
      <c r="E1110" s="140">
        <f>_xll.qlInterestRateIndexValueDate(IndexON,D1110)</f>
        <v>47436</v>
      </c>
      <c r="F1110" s="156">
        <f>IFERROR(_xll.qlIndexFixing(IndexON,D1110,TRUE,_xll.ohTrigger(RecalcTrigger,TriggerON)),NA())</f>
        <v>1.370004481070386E-2</v>
      </c>
      <c r="H1110" s="42">
        <f>_xll.qlCalendarAdvance(Calendar,$H1109,B1110,"f",FALSE)</f>
        <v>47436</v>
      </c>
      <c r="I1110" s="140">
        <f>_xll.qlInterestRateIndexValueDate(Index1M,$H1110)</f>
        <v>47436</v>
      </c>
      <c r="J1110" s="145">
        <f>IFERROR(_xll.qlIndexFixing(Index1M,$H1110,TRUE,_xll.ohTrigger(RecalcTrigger,Trigger1M)),NA())</f>
        <v>1.4330776236765524E-2</v>
      </c>
      <c r="K1110" s="44">
        <f>IFERROR(_xll.qlIndexFixing(Index3M,H1110,TRUE,_xll.ohTrigger(RecalcTrigger,Trigger3M)),NA())</f>
        <v>1.4808323697127852E-2</v>
      </c>
      <c r="L1110" s="44">
        <f>IFERROR(_xll.qlIndexFixing(Index6M,$H1110,TRUE,_xll.ohTrigger(RecalcTrigger,Trigger6M)),NA())</f>
        <v>1.4967755555391656E-2</v>
      </c>
      <c r="M1110" s="146">
        <f>IFERROR(_xll.qlIndexFixing(Index1Y,$H1110,TRUE,_xll.ohTrigger(RecalcTrigger,Trigger1Y)),NA())</f>
        <v>1.539588938719727E-2</v>
      </c>
      <c r="N1110" s="145">
        <f>IFERROR(_xll.qlIndexFixing(ONIndex1M,I1110,TRUE,_xll.ohTrigger(RecalcTrigger,Trigger1M)),NA())</f>
        <v>1.4332983938262212E-2</v>
      </c>
      <c r="O1110" s="44">
        <f>IFERROR(_xll.qlIndexFixing(ONIndex3M,I1110,TRUE,_xll.ohTrigger(RecalcTrigger,Trigger3M)),NA())</f>
        <v>1.4816085262722156E-2</v>
      </c>
      <c r="P1110" s="44">
        <f>IFERROR(_xll.qlIndexFixing(ONIndex6M,I1110,TRUE,_xll.ohTrigger(RecalcTrigger,Trigger6M)),NA())</f>
        <v>1.4984934747814815E-2</v>
      </c>
      <c r="Q1110" s="146">
        <f>IFERROR(_xll.qlIndexFixing(ONIndex1Y,I1110,TRUE,_xll.ohTrigger(RecalcTrigger,Trigger1Y)),NA())</f>
        <v>1.5417657793930228E-2</v>
      </c>
    </row>
    <row r="1111" spans="2:17" x14ac:dyDescent="0.2">
      <c r="B1111" s="39" t="s">
        <v>42</v>
      </c>
      <c r="D1111" s="42">
        <f>_xll.qlCalendarAdvance(Calendar,$D1110,B1111,"f",FALSE)</f>
        <v>47443</v>
      </c>
      <c r="E1111" s="140">
        <f>_xll.qlInterestRateIndexValueDate(IndexON,D1111)</f>
        <v>47443</v>
      </c>
      <c r="F1111" s="156">
        <f>IFERROR(_xll.qlIndexFixing(IndexON,D1111,TRUE,_xll.ohTrigger(RecalcTrigger,TriggerON)),NA())</f>
        <v>1.36949671018749E-2</v>
      </c>
      <c r="H1111" s="42">
        <f>_xll.qlCalendarAdvance(Calendar,$H1110,B1111,"f",FALSE)</f>
        <v>47443</v>
      </c>
      <c r="I1111" s="140">
        <f>_xll.qlInterestRateIndexValueDate(Index1M,$H1111)</f>
        <v>47443</v>
      </c>
      <c r="J1111" s="145">
        <f>IFERROR(_xll.qlIndexFixing(Index1M,$H1111,TRUE,_xll.ohTrigger(RecalcTrigger,Trigger1M)),NA())</f>
        <v>1.4325745892890523E-2</v>
      </c>
      <c r="K1111" s="44">
        <f>IFERROR(_xll.qlIndexFixing(Index3M,H1111,TRUE,_xll.ohTrigger(RecalcTrigger,Trigger3M)),NA())</f>
        <v>1.4802840259974609E-2</v>
      </c>
      <c r="L1111" s="44">
        <f>IFERROR(_xll.qlIndexFixing(Index6M,$H1111,TRUE,_xll.ohTrigger(RecalcTrigger,Trigger6M)),NA())</f>
        <v>1.4961924630301719E-2</v>
      </c>
      <c r="M1111" s="146">
        <f>IFERROR(_xll.qlIndexFixing(Index1Y,$H1111,TRUE,_xll.ohTrigger(RecalcTrigger,Trigger1Y)),NA())</f>
        <v>1.5390050136257161E-2</v>
      </c>
      <c r="N1111" s="145">
        <f>IFERROR(_xll.qlIndexFixing(ONIndex1M,I1111,TRUE,_xll.ohTrigger(RecalcTrigger,Trigger1M)),NA())</f>
        <v>1.4328000596480761E-2</v>
      </c>
      <c r="O1111" s="44">
        <f>IFERROR(_xll.qlIndexFixing(ONIndex3M,I1111,TRUE,_xll.ohTrigger(RecalcTrigger,Trigger3M)),NA())</f>
        <v>1.4810804162659341E-2</v>
      </c>
      <c r="P1111" s="44">
        <f>IFERROR(_xll.qlIndexFixing(ONIndex6M,I1111,TRUE,_xll.ohTrigger(RecalcTrigger,Trigger6M)),NA())</f>
        <v>1.4979623352652238E-2</v>
      </c>
      <c r="Q1111" s="146">
        <f>IFERROR(_xll.qlIndexFixing(ONIndex1Y,I1111,TRUE,_xll.ohTrigger(RecalcTrigger,Trigger1Y)),NA())</f>
        <v>1.5413083970576835E-2</v>
      </c>
    </row>
    <row r="1112" spans="2:17" x14ac:dyDescent="0.2">
      <c r="B1112" s="39" t="s">
        <v>42</v>
      </c>
      <c r="D1112" s="42">
        <f>_xll.qlCalendarAdvance(Calendar,$D1111,B1112,"f",FALSE)</f>
        <v>47450</v>
      </c>
      <c r="E1112" s="140">
        <f>_xll.qlInterestRateIndexValueDate(IndexON,D1112)</f>
        <v>47450</v>
      </c>
      <c r="F1112" s="156">
        <f>IFERROR(_xll.qlIndexFixing(IndexON,D1112,TRUE,_xll.ohTrigger(RecalcTrigger,TriggerON)),NA())</f>
        <v>1.3689861425757455E-2</v>
      </c>
      <c r="H1112" s="42">
        <f>_xll.qlCalendarAdvance(Calendar,$H1111,B1112,"f",FALSE)</f>
        <v>47450</v>
      </c>
      <c r="I1112" s="140">
        <f>_xll.qlInterestRateIndexValueDate(Index1M,$H1112)</f>
        <v>47450</v>
      </c>
      <c r="J1112" s="145">
        <f>IFERROR(_xll.qlIndexFixing(Index1M,$H1112,TRUE,_xll.ohTrigger(RecalcTrigger,Trigger1M)),NA())</f>
        <v>1.4320695599046659E-2</v>
      </c>
      <c r="K1112" s="44">
        <f>IFERROR(_xll.qlIndexFixing(Index3M,H1112,TRUE,_xll.ohTrigger(RecalcTrigger,Trigger3M)),NA())</f>
        <v>1.4797328700558297E-2</v>
      </c>
      <c r="L1112" s="44">
        <f>IFERROR(_xll.qlIndexFixing(Index6M,$H1112,TRUE,_xll.ohTrigger(RecalcTrigger,Trigger6M)),NA())</f>
        <v>1.4956056362790883E-2</v>
      </c>
      <c r="M1112" s="146">
        <f>IFERROR(_xll.qlIndexFixing(Index1Y,$H1112,TRUE,_xll.ohTrigger(RecalcTrigger,Trigger1Y)),NA())</f>
        <v>1.5384164949336254E-2</v>
      </c>
      <c r="N1112" s="145">
        <f>IFERROR(_xll.qlIndexFixing(ONIndex1M,I1112,TRUE,_xll.ohTrigger(RecalcTrigger,Trigger1M)),NA())</f>
        <v>1.4322997325418863E-2</v>
      </c>
      <c r="O1112" s="44">
        <f>IFERROR(_xll.qlIndexFixing(ONIndex3M,I1112,TRUE,_xll.ohTrigger(RecalcTrigger,Trigger3M)),NA())</f>
        <v>1.4805495036306349E-2</v>
      </c>
      <c r="P1112" s="44">
        <f>IFERROR(_xll.qlIndexFixing(ONIndex6M,I1112,TRUE,_xll.ohTrigger(RecalcTrigger,Trigger6M)),NA())</f>
        <v>1.4974274871846216E-2</v>
      </c>
      <c r="Q1112" s="146">
        <f>IFERROR(_xll.qlIndexFixing(ONIndex1Y,I1112,TRUE,_xll.ohTrigger(RecalcTrigger,Trigger1Y)),NA())</f>
        <v>1.5408464872177507E-2</v>
      </c>
    </row>
    <row r="1113" spans="2:17" x14ac:dyDescent="0.2">
      <c r="B1113" s="39" t="s">
        <v>42</v>
      </c>
      <c r="D1113" s="42">
        <f>_xll.qlCalendarAdvance(Calendar,$D1112,B1113,"f",FALSE)</f>
        <v>47457</v>
      </c>
      <c r="E1113" s="140">
        <f>_xll.qlInterestRateIndexValueDate(IndexON,D1113)</f>
        <v>47457</v>
      </c>
      <c r="F1113" s="156">
        <f>IFERROR(_xll.qlIndexFixing(IndexON,D1113,TRUE,_xll.ohTrigger(RecalcTrigger,TriggerON)),NA())</f>
        <v>1.3684727782270478E-2</v>
      </c>
      <c r="H1113" s="42">
        <f>_xll.qlCalendarAdvance(Calendar,$H1112,B1113,"f",FALSE)</f>
        <v>47457</v>
      </c>
      <c r="I1113" s="140">
        <f>_xll.qlInterestRateIndexValueDate(Index1M,$H1113)</f>
        <v>47457</v>
      </c>
      <c r="J1113" s="145">
        <f>IFERROR(_xll.qlIndexFixing(Index1M,$H1113,TRUE,_xll.ohTrigger(RecalcTrigger,Trigger1M)),NA())</f>
        <v>1.4315374854147146E-2</v>
      </c>
      <c r="K1113" s="44">
        <f>IFERROR(_xll.qlIndexFixing(Index3M,H1113,TRUE,_xll.ohTrigger(RecalcTrigger,Trigger3M)),NA())</f>
        <v>1.4791992081649856E-2</v>
      </c>
      <c r="L1113" s="44">
        <f>IFERROR(_xll.qlIndexFixing(Index6M,$H1113,TRUE,_xll.ohTrigger(RecalcTrigger,Trigger6M)),NA())</f>
        <v>1.4950021369850599E-2</v>
      </c>
      <c r="M1113" s="146">
        <f>IFERROR(_xll.qlIndexFixing(Index1Y,$H1113,TRUE,_xll.ohTrigger(RecalcTrigger,Trigger1Y)),NA())</f>
        <v>1.5378233827233467E-2</v>
      </c>
      <c r="N1113" s="145">
        <f>IFERROR(_xll.qlIndexFixing(ONIndex1M,I1113,TRUE,_xll.ohTrigger(RecalcTrigger,Trigger1M)),NA())</f>
        <v>1.431797412499547E-2</v>
      </c>
      <c r="O1113" s="44">
        <f>IFERROR(_xll.qlIndexFixing(ONIndex3M,I1113,TRUE,_xll.ohTrigger(RecalcTrigger,Trigger3M)),NA())</f>
        <v>1.4800157883663179E-2</v>
      </c>
      <c r="P1113" s="44">
        <f>IFERROR(_xll.qlIndexFixing(ONIndex6M,I1113,TRUE,_xll.ohTrigger(RecalcTrigger,Trigger6M)),NA())</f>
        <v>1.4968889305558841E-2</v>
      </c>
      <c r="Q1113" s="146">
        <f>IFERROR(_xll.qlIndexFixing(ONIndex1Y,I1113,TRUE,_xll.ohTrigger(RecalcTrigger,Trigger1Y)),NA())</f>
        <v>1.5403800498894338E-2</v>
      </c>
    </row>
    <row r="1114" spans="2:17" x14ac:dyDescent="0.2">
      <c r="B1114" s="39" t="s">
        <v>42</v>
      </c>
      <c r="D1114" s="42">
        <f>_xll.qlCalendarAdvance(Calendar,$D1113,B1114,"f",FALSE)</f>
        <v>47464</v>
      </c>
      <c r="E1114" s="140">
        <f>_xll.qlInterestRateIndexValueDate(IndexON,D1114)</f>
        <v>47464</v>
      </c>
      <c r="F1114" s="156">
        <f>IFERROR(_xll.qlIndexFixing(IndexON,D1114,TRUE,_xll.ohTrigger(RecalcTrigger,TriggerON)),NA())</f>
        <v>1.3679566171495017E-2</v>
      </c>
      <c r="H1114" s="42">
        <f>_xll.qlCalendarAdvance(Calendar,$H1113,B1114,"f",FALSE)</f>
        <v>47464</v>
      </c>
      <c r="I1114" s="140">
        <f>_xll.qlInterestRateIndexValueDate(Index1M,$H1114)</f>
        <v>47464</v>
      </c>
      <c r="J1114" s="145">
        <f>IFERROR(_xll.qlIndexFixing(Index1M,$H1114,TRUE,_xll.ohTrigger(RecalcTrigger,Trigger1M)),NA())</f>
        <v>1.4310279786496669E-2</v>
      </c>
      <c r="K1114" s="44">
        <f>IFERROR(_xll.qlIndexFixing(Index3M,H1114,TRUE,_xll.ohTrigger(RecalcTrigger,Trigger3M)),NA())</f>
        <v>1.4786428745503696E-2</v>
      </c>
      <c r="L1114" s="44">
        <f>IFERROR(_xll.qlIndexFixing(Index6M,$H1114,TRUE,_xll.ohTrigger(RecalcTrigger,Trigger6M)),NA())</f>
        <v>1.4944075508667208E-2</v>
      </c>
      <c r="M1114" s="146">
        <f>IFERROR(_xll.qlIndexFixing(Index1Y,$H1114,TRUE,_xll.ohTrigger(RecalcTrigger,Trigger1Y)),NA())</f>
        <v>1.53722567707546E-2</v>
      </c>
      <c r="N1114" s="145">
        <f>IFERROR(_xll.qlIndexFixing(ONIndex1M,I1114,TRUE,_xll.ohTrigger(RecalcTrigger,Trigger1M)),NA())</f>
        <v>1.4312930995372675E-2</v>
      </c>
      <c r="O1114" s="44">
        <f>IFERROR(_xll.qlIndexFixing(ONIndex3M,I1114,TRUE,_xll.ohTrigger(RecalcTrigger,Trigger3M)),NA())</f>
        <v>1.4794792704648785E-2</v>
      </c>
      <c r="P1114" s="44">
        <f>IFERROR(_xll.qlIndexFixing(ONIndex6M,I1114,TRUE,_xll.ohTrigger(RecalcTrigger,Trigger6M)),NA())</f>
        <v>1.4963466653709068E-2</v>
      </c>
      <c r="Q1114" s="146">
        <f>IFERROR(_xll.qlIndexFixing(ONIndex1Y,I1114,TRUE,_xll.ohTrigger(RecalcTrigger,Trigger1Y)),NA())</f>
        <v>1.539909085064628E-2</v>
      </c>
    </row>
    <row r="1115" spans="2:17" x14ac:dyDescent="0.2">
      <c r="B1115" s="39" t="s">
        <v>42</v>
      </c>
      <c r="D1115" s="42">
        <f>_xll.qlCalendarAdvance(Calendar,$D1114,B1115,"f",FALSE)</f>
        <v>47471</v>
      </c>
      <c r="E1115" s="140">
        <f>_xll.qlInterestRateIndexValueDate(IndexON,D1115)</f>
        <v>47471</v>
      </c>
      <c r="F1115" s="156">
        <f>IFERROR(_xll.qlIndexFixing(IndexON,D1115,TRUE,_xll.ohTrigger(RecalcTrigger,TriggerON)),NA())</f>
        <v>1.3674376593350024E-2</v>
      </c>
      <c r="H1115" s="42">
        <f>_xll.qlCalendarAdvance(Calendar,$H1114,B1115,"f",FALSE)</f>
        <v>47471</v>
      </c>
      <c r="I1115" s="140">
        <f>_xll.qlInterestRateIndexValueDate(Index1M,$H1115)</f>
        <v>47471</v>
      </c>
      <c r="J1115" s="145">
        <f>IFERROR(_xll.qlIndexFixing(Index1M,$H1115,TRUE,_xll.ohTrigger(RecalcTrigger,Trigger1M)),NA())</f>
        <v>1.4305164766821209E-2</v>
      </c>
      <c r="K1115" s="44">
        <f>IFERROR(_xll.qlIndexFixing(Index3M,H1115,TRUE,_xll.ohTrigger(RecalcTrigger,Trigger3M)),NA())</f>
        <v>1.4780837289531848E-2</v>
      </c>
      <c r="L1115" s="44">
        <f>IFERROR(_xll.qlIndexFixing(Index6M,$H1115,TRUE,_xll.ohTrigger(RecalcTrigger,Trigger6M)),NA())</f>
        <v>1.4938092304637773E-2</v>
      </c>
      <c r="M1115" s="146">
        <f>IFERROR(_xll.qlIndexFixing(Index1Y,$H1115,TRUE,_xll.ohTrigger(RecalcTrigger,Trigger1Y)),NA())</f>
        <v>1.5366233780710781E-2</v>
      </c>
      <c r="N1115" s="145">
        <f>IFERROR(_xll.qlIndexFixing(ONIndex1M,I1115,TRUE,_xll.ohTrigger(RecalcTrigger,Trigger1M)),NA())</f>
        <v>1.4307867936307339E-2</v>
      </c>
      <c r="O1115" s="44">
        <f>IFERROR(_xll.qlIndexFixing(ONIndex3M,I1115,TRUE,_xll.ohTrigger(RecalcTrigger,Trigger3M)),NA())</f>
        <v>1.4789399499182121E-2</v>
      </c>
      <c r="P1115" s="44">
        <f>IFERROR(_xll.qlIndexFixing(ONIndex6M,I1115,TRUE,_xll.ohTrigger(RecalcTrigger,Trigger6M)),NA())</f>
        <v>1.4958006916215849E-2</v>
      </c>
      <c r="Q1115" s="146">
        <f>IFERROR(_xll.qlIndexFixing(ONIndex1Y,I1115,TRUE,_xll.ohTrigger(RecalcTrigger,Trigger1Y)),NA())</f>
        <v>1.539433592751438E-2</v>
      </c>
    </row>
    <row r="1116" spans="2:17" x14ac:dyDescent="0.2">
      <c r="B1116" s="39" t="s">
        <v>42</v>
      </c>
      <c r="D1116" s="42">
        <f>_xll.qlCalendarAdvance(Calendar,$D1115,B1116,"f",FALSE)</f>
        <v>47479</v>
      </c>
      <c r="E1116" s="140">
        <f>_xll.qlInterestRateIndexValueDate(IndexON,D1116)</f>
        <v>47479</v>
      </c>
      <c r="F1116" s="156">
        <f>IFERROR(_xll.qlIndexFixing(IndexON,D1116,TRUE,_xll.ohTrigger(RecalcTrigger,TriggerON)),NA())</f>
        <v>1.3668411401244196E-2</v>
      </c>
      <c r="H1116" s="42">
        <f>_xll.qlCalendarAdvance(Calendar,$H1115,B1116,"f",FALSE)</f>
        <v>47479</v>
      </c>
      <c r="I1116" s="140">
        <f>_xll.qlInterestRateIndexValueDate(Index1M,$H1116)</f>
        <v>47479</v>
      </c>
      <c r="J1116" s="145">
        <f>IFERROR(_xll.qlIndexFixing(Index1M,$H1116,TRUE,_xll.ohTrigger(RecalcTrigger,Trigger1M)),NA())</f>
        <v>1.4299383365104466E-2</v>
      </c>
      <c r="K1116" s="44">
        <f>IFERROR(_xll.qlIndexFixing(Index3M,H1116,TRUE,_xll.ohTrigger(RecalcTrigger,Trigger3M)),NA())</f>
        <v>1.4774412621847151E-2</v>
      </c>
      <c r="L1116" s="44">
        <f>IFERROR(_xll.qlIndexFixing(Index6M,$H1116,TRUE,_xll.ohTrigger(RecalcTrigger,Trigger6M)),NA())</f>
        <v>1.4931208631667083E-2</v>
      </c>
      <c r="M1116" s="146">
        <f>IFERROR(_xll.qlIndexFixing(Index1Y,$H1116,TRUE,_xll.ohTrigger(RecalcTrigger,Trigger1Y)),NA())</f>
        <v>1.535929411938608E-2</v>
      </c>
      <c r="N1116" s="145">
        <f>IFERROR(_xll.qlIndexFixing(ONIndex1M,I1116,TRUE,_xll.ohTrigger(RecalcTrigger,Trigger1M)),NA())</f>
        <v>1.4302057179996774E-2</v>
      </c>
      <c r="O1116" s="44">
        <f>IFERROR(_xll.qlIndexFixing(ONIndex3M,I1116,TRUE,_xll.ohTrigger(RecalcTrigger,Trigger3M)),NA())</f>
        <v>1.4783201517925004E-2</v>
      </c>
      <c r="P1116" s="44">
        <f>IFERROR(_xll.qlIndexFixing(ONIndex6M,I1116,TRUE,_xll.ohTrigger(RecalcTrigger,Trigger6M)),NA())</f>
        <v>1.4951721805506191E-2</v>
      </c>
      <c r="Q1116" s="146">
        <f>IFERROR(_xll.qlIndexFixing(ONIndex1Y,I1116,TRUE,_xll.ohTrigger(RecalcTrigger,Trigger1Y)),NA())</f>
        <v>1.538884629107562E-2</v>
      </c>
    </row>
    <row r="1117" spans="2:17" x14ac:dyDescent="0.2">
      <c r="B1117" s="39" t="s">
        <v>42</v>
      </c>
      <c r="D1117" s="42">
        <f>_xll.qlCalendarAdvance(Calendar,$D1116,B1117,"f",FALSE)</f>
        <v>47486</v>
      </c>
      <c r="E1117" s="140">
        <f>_xll.qlInterestRateIndexValueDate(IndexON,D1117)</f>
        <v>47486</v>
      </c>
      <c r="F1117" s="156">
        <f>IFERROR(_xll.qlIndexFixing(IndexON,D1117,TRUE,_xll.ohTrigger(RecalcTrigger,TriggerON)),NA())</f>
        <v>1.3663161893102682E-2</v>
      </c>
      <c r="H1117" s="42">
        <f>_xll.qlCalendarAdvance(Calendar,$H1116,B1117,"f",FALSE)</f>
        <v>47486</v>
      </c>
      <c r="I1117" s="140">
        <f>_xll.qlInterestRateIndexValueDate(Index1M,$H1117)</f>
        <v>47486</v>
      </c>
      <c r="J1117" s="145">
        <f>IFERROR(_xll.qlIndexFixing(Index1M,$H1117,TRUE,_xll.ohTrigger(RecalcTrigger,Trigger1M)),NA())</f>
        <v>1.4294227218167865E-2</v>
      </c>
      <c r="K1117" s="44">
        <f>IFERROR(_xll.qlIndexFixing(Index3M,H1117,TRUE,_xll.ohTrigger(RecalcTrigger,Trigger3M)),NA())</f>
        <v>1.4768760909501806E-2</v>
      </c>
      <c r="L1117" s="44">
        <f>IFERROR(_xll.qlIndexFixing(Index6M,$H1117,TRUE,_xll.ohTrigger(RecalcTrigger,Trigger6M)),NA())</f>
        <v>1.492528685572656E-2</v>
      </c>
      <c r="M1117" s="146">
        <f>IFERROR(_xll.qlIndexFixing(Index1Y,$H1117,TRUE,_xll.ohTrigger(RecalcTrigger,Trigger1Y)),NA())</f>
        <v>1.5353172703036932E-2</v>
      </c>
      <c r="N1117" s="145">
        <f>IFERROR(_xll.qlIndexFixing(ONIndex1M,I1117,TRUE,_xll.ohTrigger(RecalcTrigger,Trigger1M)),NA())</f>
        <v>1.4296951415295744E-2</v>
      </c>
      <c r="O1117" s="44">
        <f>IFERROR(_xll.qlIndexFixing(ONIndex3M,I1117,TRUE,_xll.ohTrigger(RecalcTrigger,Trigger3M)),NA())</f>
        <v>1.4777748256110668E-2</v>
      </c>
      <c r="P1117" s="44">
        <f>IFERROR(_xll.qlIndexFixing(ONIndex6M,I1117,TRUE,_xll.ohTrigger(RecalcTrigger,Trigger6M)),NA())</f>
        <v>1.4946182598973845E-2</v>
      </c>
      <c r="Q1117" s="146">
        <f>IFERROR(_xll.qlIndexFixing(ONIndex1Y,I1117,TRUE,_xll.ohTrigger(RecalcTrigger,Trigger1Y)),NA())</f>
        <v>1.538399435019655E-2</v>
      </c>
    </row>
    <row r="1118" spans="2:17" x14ac:dyDescent="0.2">
      <c r="B1118" s="39" t="s">
        <v>42</v>
      </c>
      <c r="D1118" s="42">
        <f>_xll.qlCalendarAdvance(Calendar,$D1117,B1118,"f",FALSE)</f>
        <v>47493</v>
      </c>
      <c r="E1118" s="140">
        <f>_xll.qlInterestRateIndexValueDate(IndexON,D1118)</f>
        <v>47493</v>
      </c>
      <c r="F1118" s="156">
        <f>IFERROR(_xll.qlIndexFixing(IndexON,D1118,TRUE,_xll.ohTrigger(RecalcTrigger,TriggerON)),NA())</f>
        <v>1.365788441775373E-2</v>
      </c>
      <c r="H1118" s="42">
        <f>_xll.qlCalendarAdvance(Calendar,$H1117,B1118,"f",FALSE)</f>
        <v>47493</v>
      </c>
      <c r="I1118" s="140">
        <f>_xll.qlInterestRateIndexValueDate(Index1M,$H1118)</f>
        <v>47493</v>
      </c>
      <c r="J1118" s="145">
        <f>IFERROR(_xll.qlIndexFixing(Index1M,$H1118,TRUE,_xll.ohTrigger(RecalcTrigger,Trigger1M)),NA())</f>
        <v>1.4289051120005003E-2</v>
      </c>
      <c r="K1118" s="44">
        <f>IFERROR(_xll.qlIndexFixing(Index3M,H1118,TRUE,_xll.ohTrigger(RecalcTrigger,Trigger3M)),NA())</f>
        <v>1.476308107769638E-2</v>
      </c>
      <c r="L1118" s="44">
        <f>IFERROR(_xll.qlIndexFixing(Index6M,$H1118,TRUE,_xll.ohTrigger(RecalcTrigger,Trigger6M)),NA())</f>
        <v>1.4919189206237094E-2</v>
      </c>
      <c r="M1118" s="146">
        <f>IFERROR(_xll.qlIndexFixing(Index1Y,$H1118,TRUE,_xll.ohTrigger(RecalcTrigger,Trigger1Y)),NA())</f>
        <v>1.5347005355714316E-2</v>
      </c>
      <c r="N1118" s="145">
        <f>IFERROR(_xll.qlIndexFixing(ONIndex1M,I1118,TRUE,_xll.ohTrigger(RecalcTrigger,Trigger1M)),NA())</f>
        <v>1.4291825721395313E-2</v>
      </c>
      <c r="O1118" s="44">
        <f>IFERROR(_xll.qlIndexFixing(ONIndex3M,I1118,TRUE,_xll.ohTrigger(RecalcTrigger,Trigger3M)),NA())</f>
        <v>1.4772266967925107E-2</v>
      </c>
      <c r="P1118" s="44">
        <f>IFERROR(_xll.qlIndexFixing(ONIndex6M,I1118,TRUE,_xll.ohTrigger(RecalcTrigger,Trigger6M)),NA())</f>
        <v>1.4940606306960147E-2</v>
      </c>
      <c r="Q1118" s="146">
        <f>IFERROR(_xll.qlIndexFixing(ONIndex1Y,I1118,TRUE,_xll.ohTrigger(RecalcTrigger,Trigger1Y)),NA())</f>
        <v>1.5379097134514685E-2</v>
      </c>
    </row>
    <row r="1119" spans="2:17" x14ac:dyDescent="0.2">
      <c r="B1119" s="39" t="s">
        <v>42</v>
      </c>
      <c r="D1119" s="42">
        <f>_xll.qlCalendarAdvance(Calendar,$D1118,B1119,"f",FALSE)</f>
        <v>47500</v>
      </c>
      <c r="E1119" s="140">
        <f>_xll.qlInterestRateIndexValueDate(IndexON,D1119)</f>
        <v>47500</v>
      </c>
      <c r="F1119" s="156">
        <f>IFERROR(_xll.qlIndexFixing(IndexON,D1119,TRUE,_xll.ohTrigger(RecalcTrigger,TriggerON)),NA())</f>
        <v>1.3652578975035246E-2</v>
      </c>
      <c r="H1119" s="42">
        <f>_xll.qlCalendarAdvance(Calendar,$H1118,B1119,"f",FALSE)</f>
        <v>47500</v>
      </c>
      <c r="I1119" s="140">
        <f>_xll.qlInterestRateIndexValueDate(Index1M,$H1119)</f>
        <v>47500</v>
      </c>
      <c r="J1119" s="145">
        <f>IFERROR(_xll.qlIndexFixing(Index1M,$H1119,TRUE,_xll.ohTrigger(RecalcTrigger,Trigger1M)),NA())</f>
        <v>1.4283855070638674E-2</v>
      </c>
      <c r="K1119" s="44">
        <f>IFERROR(_xll.qlIndexFixing(Index3M,H1119,TRUE,_xll.ohTrigger(RecalcTrigger,Trigger3M)),NA())</f>
        <v>1.4757373126551541E-2</v>
      </c>
      <c r="L1119" s="44">
        <f>IFERROR(_xll.qlIndexFixing(Index6M,$H1119,TRUE,_xll.ohTrigger(RecalcTrigger,Trigger6M)),NA())</f>
        <v>1.4913054216683342E-2</v>
      </c>
      <c r="M1119" s="146">
        <f>IFERROR(_xll.qlIndexFixing(Index1Y,$H1119,TRUE,_xll.ohTrigger(RecalcTrigger,Trigger1Y)),NA())</f>
        <v>1.5340792078255783E-2</v>
      </c>
      <c r="N1119" s="145">
        <f>IFERROR(_xll.qlIndexFixing(ONIndex1M,I1119,TRUE,_xll.ohTrigger(RecalcTrigger,Trigger1M)),NA())</f>
        <v>1.4286680098214433E-2</v>
      </c>
      <c r="O1119" s="44">
        <f>IFERROR(_xll.qlIndexFixing(ONIndex3M,I1119,TRUE,_xll.ohTrigger(RecalcTrigger,Trigger3M)),NA())</f>
        <v>1.4766757653449369E-2</v>
      </c>
      <c r="P1119" s="44">
        <f>IFERROR(_xll.qlIndexFixing(ONIndex6M,I1119,TRUE,_xll.ohTrigger(RecalcTrigger,Trigger6M)),NA())</f>
        <v>1.4934992929303004E-2</v>
      </c>
      <c r="Q1119" s="146">
        <f>IFERROR(_xll.qlIndexFixing(ONIndex1Y,I1119,TRUE,_xll.ohTrigger(RecalcTrigger,Trigger1Y)),NA())</f>
        <v>1.5374154643867932E-2</v>
      </c>
    </row>
    <row r="1120" spans="2:17" x14ac:dyDescent="0.2">
      <c r="B1120" s="39" t="s">
        <v>42</v>
      </c>
      <c r="D1120" s="42">
        <f>_xll.qlCalendarAdvance(Calendar,$D1119,B1120,"f",FALSE)</f>
        <v>47507</v>
      </c>
      <c r="E1120" s="140">
        <f>_xll.qlInterestRateIndexValueDate(IndexON,D1120)</f>
        <v>47507</v>
      </c>
      <c r="F1120" s="156">
        <f>IFERROR(_xll.qlIndexFixing(IndexON,D1120,TRUE,_xll.ohTrigger(RecalcTrigger,TriggerON)),NA())</f>
        <v>1.3647245565028276E-2</v>
      </c>
      <c r="H1120" s="42">
        <f>_xll.qlCalendarAdvance(Calendar,$H1119,B1120,"f",FALSE)</f>
        <v>47507</v>
      </c>
      <c r="I1120" s="140">
        <f>_xll.qlInterestRateIndexValueDate(Index1M,$H1120)</f>
        <v>47507</v>
      </c>
      <c r="J1120" s="145">
        <f>IFERROR(_xll.qlIndexFixing(Index1M,$H1120,TRUE,_xll.ohTrigger(RecalcTrigger,Trigger1M)),NA())</f>
        <v>1.4278639070096737E-2</v>
      </c>
      <c r="K1120" s="44">
        <f>IFERROR(_xll.qlIndexFixing(Index3M,H1120,TRUE,_xll.ohTrigger(RecalcTrigger,Trigger3M)),NA())</f>
        <v>1.4751637056184357E-2</v>
      </c>
      <c r="L1120" s="44">
        <f>IFERROR(_xll.qlIndexFixing(Index6M,$H1120,TRUE,_xll.ohTrigger(RecalcTrigger,Trigger6M)),NA())</f>
        <v>1.4906881887405158E-2</v>
      </c>
      <c r="M1120" s="146">
        <f>IFERROR(_xll.qlIndexFixing(Index1Y,$H1120,TRUE,_xll.ohTrigger(RecalcTrigger,Trigger1Y)),NA())</f>
        <v>1.533453287150488E-2</v>
      </c>
      <c r="N1120" s="145">
        <f>IFERROR(_xll.qlIndexFixing(ONIndex1M,I1120,TRUE,_xll.ohTrigger(RecalcTrigger,Trigger1M)),NA())</f>
        <v>1.4281514545591012E-2</v>
      </c>
      <c r="O1120" s="44">
        <f>IFERROR(_xll.qlIndexFixing(ONIndex3M,I1120,TRUE,_xll.ohTrigger(RecalcTrigger,Trigger3M)),NA())</f>
        <v>1.4761220312602408E-2</v>
      </c>
      <c r="P1120" s="44">
        <f>IFERROR(_xll.qlIndexFixing(ONIndex6M,I1120,TRUE,_xll.ohTrigger(RecalcTrigger,Trigger6M)),NA())</f>
        <v>1.4929342466164508E-2</v>
      </c>
      <c r="Q1120" s="146">
        <f>IFERROR(_xll.qlIndexFixing(ONIndex1Y,I1120,TRUE,_xll.ohTrigger(RecalcTrigger,Trigger1Y)),NA())</f>
        <v>1.5369166878337337E-2</v>
      </c>
    </row>
    <row r="1121" spans="2:17" x14ac:dyDescent="0.2">
      <c r="B1121" s="39" t="s">
        <v>42</v>
      </c>
      <c r="D1121" s="42">
        <f>_xll.qlCalendarAdvance(Calendar,$D1120,B1121,"f",FALSE)</f>
        <v>47514</v>
      </c>
      <c r="E1121" s="140">
        <f>_xll.qlInterestRateIndexValueDate(IndexON,D1121)</f>
        <v>47514</v>
      </c>
      <c r="F1121" s="156">
        <f>IFERROR(_xll.qlIndexFixing(IndexON,D1121,TRUE,_xll.ohTrigger(RecalcTrigger,TriggerON)),NA())</f>
        <v>1.3641884187732822E-2</v>
      </c>
      <c r="H1121" s="42">
        <f>_xll.qlCalendarAdvance(Calendar,$H1120,B1121,"f",FALSE)</f>
        <v>47514</v>
      </c>
      <c r="I1121" s="140">
        <f>_xll.qlInterestRateIndexValueDate(Index1M,$H1121)</f>
        <v>47514</v>
      </c>
      <c r="J1121" s="145">
        <f>IFERROR(_xll.qlIndexFixing(Index1M,$H1121,TRUE,_xll.ohTrigger(RecalcTrigger,Trigger1M)),NA())</f>
        <v>1.4273789172314444E-2</v>
      </c>
      <c r="K1121" s="44">
        <f>IFERROR(_xll.qlIndexFixing(Index3M,H1121,TRUE,_xll.ohTrigger(RecalcTrigger,Trigger3M)),NA())</f>
        <v>1.4745992291792633E-2</v>
      </c>
      <c r="L1121" s="44">
        <f>IFERROR(_xll.qlIndexFixing(Index6M,$H1121,TRUE,_xll.ohTrigger(RecalcTrigger,Trigger6M)),NA())</f>
        <v>1.4900672218741057E-2</v>
      </c>
      <c r="M1121" s="146">
        <f>IFERROR(_xll.qlIndexFixing(Index1Y,$H1121,TRUE,_xll.ohTrigger(RecalcTrigger,Trigger1Y)),NA())</f>
        <v>1.5328227736311373E-2</v>
      </c>
      <c r="N1121" s="145">
        <f>IFERROR(_xll.qlIndexFixing(ONIndex1M,I1121,TRUE,_xll.ohTrigger(RecalcTrigger,Trigger1M)),NA())</f>
        <v>1.4276329063768189E-2</v>
      </c>
      <c r="O1121" s="44">
        <f>IFERROR(_xll.qlIndexFixing(ONIndex3M,I1121,TRUE,_xll.ohTrigger(RecalcTrigger,Trigger3M)),NA())</f>
        <v>1.4755654945384222E-2</v>
      </c>
      <c r="P1121" s="44">
        <f>IFERROR(_xll.qlIndexFixing(ONIndex6M,I1121,TRUE,_xll.ohTrigger(RecalcTrigger,Trigger6M)),NA())</f>
        <v>1.492365491754466E-2</v>
      </c>
      <c r="Q1121" s="146">
        <f>IFERROR(_xll.qlIndexFixing(ONIndex1Y,I1121,TRUE,_xll.ohTrigger(RecalcTrigger,Trigger1Y)),NA())</f>
        <v>1.5364133837841853E-2</v>
      </c>
    </row>
    <row r="1122" spans="2:17" x14ac:dyDescent="0.2">
      <c r="B1122" s="39" t="s">
        <v>42</v>
      </c>
      <c r="D1122" s="42">
        <f>_xll.qlCalendarAdvance(Calendar,$D1121,B1122,"f",FALSE)</f>
        <v>47521</v>
      </c>
      <c r="E1122" s="140">
        <f>_xll.qlInterestRateIndexValueDate(IndexON,D1122)</f>
        <v>47521</v>
      </c>
      <c r="F1122" s="156">
        <f>IFERROR(_xll.qlIndexFixing(IndexON,D1122,TRUE,_xll.ohTrigger(RecalcTrigger,TriggerON)),NA())</f>
        <v>1.3636494843067837E-2</v>
      </c>
      <c r="H1122" s="42">
        <f>_xll.qlCalendarAdvance(Calendar,$H1121,B1122,"f",FALSE)</f>
        <v>47521</v>
      </c>
      <c r="I1122" s="140">
        <f>_xll.qlInterestRateIndexValueDate(Index1M,$H1122)</f>
        <v>47521</v>
      </c>
      <c r="J1122" s="145">
        <f>IFERROR(_xll.qlIndexFixing(Index1M,$H1122,TRUE,_xll.ohTrigger(RecalcTrigger,Trigger1M)),NA())</f>
        <v>1.4268539790419881E-2</v>
      </c>
      <c r="K1122" s="44">
        <f>IFERROR(_xll.qlIndexFixing(Index3M,H1122,TRUE,_xll.ohTrigger(RecalcTrigger,Trigger3M)),NA())</f>
        <v>1.4740202225286245E-2</v>
      </c>
      <c r="L1122" s="44">
        <f>IFERROR(_xll.qlIndexFixing(Index6M,$H1122,TRUE,_xll.ohTrigger(RecalcTrigger,Trigger6M)),NA())</f>
        <v>1.4894425211035373E-2</v>
      </c>
      <c r="M1122" s="146">
        <f>IFERROR(_xll.qlIndexFixing(Index1Y,$H1122,TRUE,_xll.ohTrigger(RecalcTrigger,Trigger1Y)),NA())</f>
        <v>1.5321876673531687E-2</v>
      </c>
      <c r="N1122" s="145">
        <f>IFERROR(_xll.qlIndexFixing(ONIndex1M,I1122,TRUE,_xll.ohTrigger(RecalcTrigger,Trigger1M)),NA())</f>
        <v>1.4271123652664919E-2</v>
      </c>
      <c r="O1122" s="44">
        <f>IFERROR(_xll.qlIndexFixing(ONIndex3M,I1122,TRUE,_xll.ohTrigger(RecalcTrigger,Trigger3M)),NA())</f>
        <v>1.4750061551875859E-2</v>
      </c>
      <c r="P1122" s="44">
        <f>IFERROR(_xll.qlIndexFixing(ONIndex6M,I1122,TRUE,_xll.ohTrigger(RecalcTrigger,Trigger6M)),NA())</f>
        <v>1.4917930283281366E-2</v>
      </c>
      <c r="Q1122" s="146">
        <f>IFERROR(_xll.qlIndexFixing(ONIndex1Y,I1122,TRUE,_xll.ohTrigger(RecalcTrigger,Trigger1Y)),NA())</f>
        <v>1.5359055522462528E-2</v>
      </c>
    </row>
    <row r="1123" spans="2:17" x14ac:dyDescent="0.2">
      <c r="B1123" s="39" t="s">
        <v>42</v>
      </c>
      <c r="D1123" s="42">
        <f>_xll.qlCalendarAdvance(Calendar,$D1122,B1123,"f",FALSE)</f>
        <v>47528</v>
      </c>
      <c r="E1123" s="140">
        <f>_xll.qlInterestRateIndexValueDate(IndexON,D1123)</f>
        <v>47528</v>
      </c>
      <c r="F1123" s="156">
        <f>IFERROR(_xll.qlIndexFixing(IndexON,D1123,TRUE,_xll.ohTrigger(RecalcTrigger,TriggerON)),NA())</f>
        <v>1.363107753103332E-2</v>
      </c>
      <c r="H1123" s="42">
        <f>_xll.qlCalendarAdvance(Calendar,$H1122,B1123,"f",FALSE)</f>
        <v>47528</v>
      </c>
      <c r="I1123" s="140">
        <f>_xll.qlInterestRateIndexValueDate(Index1M,$H1123)</f>
        <v>47528</v>
      </c>
      <c r="J1123" s="145">
        <f>IFERROR(_xll.qlIndexFixing(Index1M,$H1123,TRUE,_xll.ohTrigger(RecalcTrigger,Trigger1M)),NA())</f>
        <v>1.4263270460239515E-2</v>
      </c>
      <c r="K1123" s="44">
        <f>IFERROR(_xll.qlIndexFixing(Index3M,H1123,TRUE,_xll.ohTrigger(RecalcTrigger,Trigger3M)),NA())</f>
        <v>1.4734384040948361E-2</v>
      </c>
      <c r="L1123" s="44">
        <f>IFERROR(_xll.qlIndexFixing(Index6M,$H1123,TRUE,_xll.ohTrigger(RecalcTrigger,Trigger6M)),NA())</f>
        <v>1.4888140864631994E-2</v>
      </c>
      <c r="M1123" s="146">
        <f>IFERROR(_xll.qlIndexFixing(Index1Y,$H1123,TRUE,_xll.ohTrigger(RecalcTrigger,Trigger1Y)),NA())</f>
        <v>1.53154796840278E-2</v>
      </c>
      <c r="N1123" s="145">
        <f>IFERROR(_xll.qlIndexFixing(ONIndex1M,I1123,TRUE,_xll.ohTrigger(RecalcTrigger,Trigger1M)),NA())</f>
        <v>1.4265898312200154E-2</v>
      </c>
      <c r="O1123" s="44">
        <f>IFERROR(_xll.qlIndexFixing(ONIndex3M,I1123,TRUE,_xll.ohTrigger(RecalcTrigger,Trigger3M)),NA())</f>
        <v>1.4744440131996273E-2</v>
      </c>
      <c r="P1123" s="44">
        <f>IFERROR(_xll.qlIndexFixing(ONIndex6M,I1123,TRUE,_xll.ohTrigger(RecalcTrigger,Trigger6M)),NA())</f>
        <v>1.4912168563536721E-2</v>
      </c>
      <c r="Q1123" s="146">
        <f>IFERROR(_xll.qlIndexFixing(ONIndex1Y,I1123,TRUE,_xll.ohTrigger(RecalcTrigger,Trigger1Y)),NA())</f>
        <v>1.5353931932199361E-2</v>
      </c>
    </row>
    <row r="1124" spans="2:17" x14ac:dyDescent="0.2">
      <c r="B1124" s="39" t="s">
        <v>42</v>
      </c>
      <c r="D1124" s="42">
        <f>_xll.qlCalendarAdvance(Calendar,$D1123,B1124,"f",FALSE)</f>
        <v>47535</v>
      </c>
      <c r="E1124" s="140">
        <f>_xll.qlInterestRateIndexValueDate(IndexON,D1124)</f>
        <v>47535</v>
      </c>
      <c r="F1124" s="156">
        <f>IFERROR(_xll.qlIndexFixing(IndexON,D1124,TRUE,_xll.ohTrigger(RecalcTrigger,TriggerON)),NA())</f>
        <v>1.3625632251791364E-2</v>
      </c>
      <c r="H1124" s="42">
        <f>_xll.qlCalendarAdvance(Calendar,$H1123,B1124,"f",FALSE)</f>
        <v>47535</v>
      </c>
      <c r="I1124" s="140">
        <f>_xll.qlInterestRateIndexValueDate(Index1M,$H1124)</f>
        <v>47535</v>
      </c>
      <c r="J1124" s="145">
        <f>IFERROR(_xll.qlIndexFixing(Index1M,$H1124,TRUE,_xll.ohTrigger(RecalcTrigger,Trigger1M)),NA())</f>
        <v>1.4257981181796504E-2</v>
      </c>
      <c r="K1124" s="44">
        <f>IFERROR(_xll.qlIndexFixing(Index3M,H1124,TRUE,_xll.ohTrigger(RecalcTrigger,Trigger3M)),NA())</f>
        <v>1.4728537738899185E-2</v>
      </c>
      <c r="L1124" s="44">
        <f>IFERROR(_xll.qlIndexFixing(Index6M,$H1124,TRUE,_xll.ohTrigger(RecalcTrigger,Trigger6M)),NA())</f>
        <v>1.4881819179877494E-2</v>
      </c>
      <c r="M1124" s="146">
        <f>IFERROR(_xll.qlIndexFixing(Index1Y,$H1124,TRUE,_xll.ohTrigger(RecalcTrigger,Trigger1Y)),NA())</f>
        <v>1.5309036768668793E-2</v>
      </c>
      <c r="N1124" s="145">
        <f>IFERROR(_xll.qlIndexFixing(ONIndex1M,I1124,TRUE,_xll.ohTrigger(RecalcTrigger,Trigger1M)),NA())</f>
        <v>1.4260653042535987E-2</v>
      </c>
      <c r="O1124" s="44">
        <f>IFERROR(_xll.qlIndexFixing(ONIndex3M,I1124,TRUE,_xll.ohTrigger(RecalcTrigger,Trigger3M)),NA())</f>
        <v>1.4738790685826508E-2</v>
      </c>
      <c r="P1124" s="44">
        <f>IFERROR(_xll.qlIndexFixing(ONIndex6M,I1124,TRUE,_xll.ohTrigger(RecalcTrigger,Trigger6M)),NA())</f>
        <v>1.4906369758229676E-2</v>
      </c>
      <c r="Q1124" s="146">
        <f>IFERROR(_xll.qlIndexFixing(ONIndex1Y,I1124,TRUE,_xll.ohTrigger(RecalcTrigger,Trigger1Y)),NA())</f>
        <v>1.5348763067052351E-2</v>
      </c>
    </row>
    <row r="1125" spans="2:17" x14ac:dyDescent="0.2">
      <c r="B1125" s="39" t="s">
        <v>42</v>
      </c>
      <c r="D1125" s="42">
        <f>_xll.qlCalendarAdvance(Calendar,$D1124,B1125,"f",FALSE)</f>
        <v>47542</v>
      </c>
      <c r="E1125" s="140">
        <f>_xll.qlInterestRateIndexValueDate(IndexON,D1125)</f>
        <v>47542</v>
      </c>
      <c r="F1125" s="156">
        <f>IFERROR(_xll.qlIndexFixing(IndexON,D1125,TRUE,_xll.ohTrigger(RecalcTrigger,TriggerON)),NA())</f>
        <v>1.3620159005260923E-2</v>
      </c>
      <c r="H1125" s="42">
        <f>_xll.qlCalendarAdvance(Calendar,$H1124,B1125,"f",FALSE)</f>
        <v>47542</v>
      </c>
      <c r="I1125" s="140">
        <f>_xll.qlInterestRateIndexValueDate(Index1M,$H1125)</f>
        <v>47542</v>
      </c>
      <c r="J1125" s="145">
        <f>IFERROR(_xll.qlIndexFixing(Index1M,$H1125,TRUE,_xll.ohTrigger(RecalcTrigger,Trigger1M)),NA())</f>
        <v>1.4252569153858525E-2</v>
      </c>
      <c r="K1125" s="44">
        <f>IFERROR(_xll.qlIndexFixing(Index3M,H1125,TRUE,_xll.ohTrigger(RecalcTrigger,Trigger3M)),NA())</f>
        <v>1.4722277469377119E-2</v>
      </c>
      <c r="L1125" s="44">
        <f>IFERROR(_xll.qlIndexFixing(Index6M,$H1125,TRUE,_xll.ohTrigger(RecalcTrigger,Trigger6M)),NA())</f>
        <v>1.487513025112761E-2</v>
      </c>
      <c r="M1125" s="146">
        <f>IFERROR(_xll.qlIndexFixing(Index1Y,$H1125,TRUE,_xll.ohTrigger(RecalcTrigger,Trigger1Y)),NA())</f>
        <v>1.5302547928328858E-2</v>
      </c>
      <c r="N1125" s="145">
        <f>IFERROR(_xll.qlIndexFixing(ONIndex1M,I1125,TRUE,_xll.ohTrigger(RecalcTrigger,Trigger1M)),NA())</f>
        <v>1.4255387843429279E-2</v>
      </c>
      <c r="O1125" s="44">
        <f>IFERROR(_xll.qlIndexFixing(ONIndex3M,I1125,TRUE,_xll.ohTrigger(RecalcTrigger,Trigger3M)),NA())</f>
        <v>1.4733113213366567E-2</v>
      </c>
      <c r="P1125" s="44">
        <f>IFERROR(_xll.qlIndexFixing(ONIndex6M,I1125,TRUE,_xll.ohTrigger(RecalcTrigger,Trigger6M)),NA())</f>
        <v>1.4900533867360233E-2</v>
      </c>
      <c r="Q1125" s="146">
        <f>IFERROR(_xll.qlIndexFixing(ONIndex1Y,I1125,TRUE,_xll.ohTrigger(RecalcTrigger,Trigger1Y)),NA())</f>
        <v>1.53435489270215E-2</v>
      </c>
    </row>
    <row r="1126" spans="2:17" x14ac:dyDescent="0.2">
      <c r="B1126" s="39" t="s">
        <v>42</v>
      </c>
      <c r="D1126" s="42">
        <f>_xll.qlCalendarAdvance(Calendar,$D1125,B1126,"f",FALSE)</f>
        <v>47549</v>
      </c>
      <c r="E1126" s="140">
        <f>_xll.qlInterestRateIndexValueDate(IndexON,D1126)</f>
        <v>47549</v>
      </c>
      <c r="F1126" s="156">
        <f>IFERROR(_xll.qlIndexFixing(IndexON,D1126,TRUE,_xll.ohTrigger(RecalcTrigger,TriggerON)),NA())</f>
        <v>1.3614657791360951E-2</v>
      </c>
      <c r="H1126" s="42">
        <f>_xll.qlCalendarAdvance(Calendar,$H1125,B1126,"f",FALSE)</f>
        <v>47549</v>
      </c>
      <c r="I1126" s="140">
        <f>_xll.qlInterestRateIndexValueDate(Index1M,$H1126)</f>
        <v>47549</v>
      </c>
      <c r="J1126" s="145">
        <f>IFERROR(_xll.qlIndexFixing(Index1M,$H1126,TRUE,_xll.ohTrigger(RecalcTrigger,Trigger1M)),NA())</f>
        <v>1.4246924093712435E-2</v>
      </c>
      <c r="K1126" s="44">
        <f>IFERROR(_xll.qlIndexFixing(Index3M,H1126,TRUE,_xll.ohTrigger(RecalcTrigger,Trigger3M)),NA())</f>
        <v>1.4716368193584657E-2</v>
      </c>
      <c r="L1126" s="44">
        <f>IFERROR(_xll.qlIndexFixing(Index6M,$H1126,TRUE,_xll.ohTrigger(RecalcTrigger,Trigger6M)),NA())</f>
        <v>1.4868222267361448E-2</v>
      </c>
      <c r="M1126" s="146">
        <f>IFERROR(_xll.qlIndexFixing(Index1Y,$H1126,TRUE,_xll.ohTrigger(RecalcTrigger,Trigger1Y)),NA())</f>
        <v>1.529601316388951E-2</v>
      </c>
      <c r="N1126" s="145">
        <f>IFERROR(_xll.qlIndexFixing(ONIndex1M,I1126,TRUE,_xll.ohTrigger(RecalcTrigger,Trigger1M)),NA())</f>
        <v>1.425010271512317E-2</v>
      </c>
      <c r="O1126" s="44">
        <f>IFERROR(_xll.qlIndexFixing(ONIndex3M,I1126,TRUE,_xll.ohTrigger(RecalcTrigger,Trigger3M)),NA())</f>
        <v>1.4727407714454355E-2</v>
      </c>
      <c r="P1126" s="44">
        <f>IFERROR(_xll.qlIndexFixing(ONIndex6M,I1126,TRUE,_xll.ohTrigger(RecalcTrigger,Trigger6M)),NA())</f>
        <v>1.4894660890928391E-2</v>
      </c>
      <c r="Q1126" s="146">
        <f>IFERROR(_xll.qlIndexFixing(ONIndex1Y,I1126,TRUE,_xll.ohTrigger(RecalcTrigger,Trigger1Y)),NA())</f>
        <v>1.533828951202576E-2</v>
      </c>
    </row>
    <row r="1127" spans="2:17" x14ac:dyDescent="0.2">
      <c r="B1127" s="39" t="s">
        <v>42</v>
      </c>
      <c r="D1127" s="42">
        <f>_xll.qlCalendarAdvance(Calendar,$D1126,B1127,"f",FALSE)</f>
        <v>47556</v>
      </c>
      <c r="E1127" s="140">
        <f>_xll.qlInterestRateIndexValueDate(IndexON,D1127)</f>
        <v>47556</v>
      </c>
      <c r="F1127" s="156">
        <f>IFERROR(_xll.qlIndexFixing(IndexON,D1127,TRUE,_xll.ohTrigger(RecalcTrigger,TriggerON)),NA())</f>
        <v>1.3609128610172494E-2</v>
      </c>
      <c r="H1127" s="42">
        <f>_xll.qlCalendarAdvance(Calendar,$H1126,B1127,"f",FALSE)</f>
        <v>47556</v>
      </c>
      <c r="I1127" s="140">
        <f>_xll.qlInterestRateIndexValueDate(Index1M,$H1127)</f>
        <v>47556</v>
      </c>
      <c r="J1127" s="145">
        <f>IFERROR(_xll.qlIndexFixing(Index1M,$H1127,TRUE,_xll.ohTrigger(RecalcTrigger,Trigger1M)),NA())</f>
        <v>1.4241568435721316E-2</v>
      </c>
      <c r="K1127" s="44">
        <f>IFERROR(_xll.qlIndexFixing(Index3M,H1127,TRUE,_xll.ohTrigger(RecalcTrigger,Trigger3M)),NA())</f>
        <v>1.4710430797360598E-2</v>
      </c>
      <c r="L1127" s="44">
        <f>IFERROR(_xll.qlIndexFixing(Index6M,$H1127,TRUE,_xll.ohTrigger(RecalcTrigger,Trigger6M)),NA())</f>
        <v>1.4861773927180374E-2</v>
      </c>
      <c r="M1127" s="146">
        <f>IFERROR(_xll.qlIndexFixing(Index1Y,$H1127,TRUE,_xll.ohTrigger(RecalcTrigger,Trigger1Y)),NA())</f>
        <v>1.5289432476237597E-2</v>
      </c>
      <c r="N1127" s="145">
        <f>IFERROR(_xll.qlIndexFixing(ONIndex1M,I1127,TRUE,_xll.ohTrigger(RecalcTrigger,Trigger1M)),NA())</f>
        <v>1.4244797657536612E-2</v>
      </c>
      <c r="O1127" s="44">
        <f>IFERROR(_xll.qlIndexFixing(ONIndex3M,I1127,TRUE,_xll.ohTrigger(RecalcTrigger,Trigger3M)),NA())</f>
        <v>1.4721674189333012E-2</v>
      </c>
      <c r="P1127" s="44">
        <f>IFERROR(_xll.qlIndexFixing(ONIndex6M,I1127,TRUE,_xll.ohTrigger(RecalcTrigger,Trigger6M)),NA())</f>
        <v>1.4888750829015196E-2</v>
      </c>
      <c r="Q1127" s="146">
        <f>IFERROR(_xll.qlIndexFixing(ONIndex1Y,I1127,TRUE,_xll.ohTrigger(RecalcTrigger,Trigger1Y)),NA())</f>
        <v>1.5332984822146178E-2</v>
      </c>
    </row>
    <row r="1128" spans="2:17" x14ac:dyDescent="0.2">
      <c r="B1128" s="39" t="s">
        <v>42</v>
      </c>
      <c r="D1128" s="42">
        <f>_xll.qlCalendarAdvance(Calendar,$D1127,B1128,"f",FALSE)</f>
        <v>47563</v>
      </c>
      <c r="E1128" s="140">
        <f>_xll.qlInterestRateIndexValueDate(IndexON,D1128)</f>
        <v>47563</v>
      </c>
      <c r="F1128" s="156">
        <f>IFERROR(_xll.qlIndexFixing(IndexON,D1128,TRUE,_xll.ohTrigger(RecalcTrigger,TriggerON)),NA())</f>
        <v>1.3603571461776598E-2</v>
      </c>
      <c r="H1128" s="42">
        <f>_xll.qlCalendarAdvance(Calendar,$H1127,B1128,"f",FALSE)</f>
        <v>47563</v>
      </c>
      <c r="I1128" s="140">
        <f>_xll.qlInterestRateIndexValueDate(Index1M,$H1128)</f>
        <v>47563</v>
      </c>
      <c r="J1128" s="145">
        <f>IFERROR(_xll.qlIndexFixing(Index1M,$H1128,TRUE,_xll.ohTrigger(RecalcTrigger,Trigger1M)),NA())</f>
        <v>1.4236084490561917E-2</v>
      </c>
      <c r="K1128" s="44">
        <f>IFERROR(_xll.qlIndexFixing(Index3M,H1128,TRUE,_xll.ohTrigger(RecalcTrigger,Trigger3M)),NA())</f>
        <v>1.4704465280830912E-2</v>
      </c>
      <c r="L1128" s="44">
        <f>IFERROR(_xll.qlIndexFixing(Index6M,$H1128,TRUE,_xll.ohTrigger(RecalcTrigger,Trigger6M)),NA())</f>
        <v>1.4855288243178135E-2</v>
      </c>
      <c r="M1128" s="146">
        <f>IFERROR(_xll.qlIndexFixing(Index1Y,$H1128,TRUE,_xll.ohTrigger(RecalcTrigger,Trigger1Y)),NA())</f>
        <v>1.5282805866267068E-2</v>
      </c>
      <c r="N1128" s="145">
        <f>IFERROR(_xll.qlIndexFixing(ONIndex1M,I1128,TRUE,_xll.ohTrigger(RecalcTrigger,Trigger1M)),NA())</f>
        <v>1.4239472670669606E-2</v>
      </c>
      <c r="O1128" s="44">
        <f>IFERROR(_xll.qlIndexFixing(ONIndex3M,I1128,TRUE,_xll.ohTrigger(RecalcTrigger,Trigger3M)),NA())</f>
        <v>1.4715912637759399E-2</v>
      </c>
      <c r="P1128" s="44">
        <f>IFERROR(_xll.qlIndexFixing(ONIndex6M,I1128,TRUE,_xll.ohTrigger(RecalcTrigger,Trigger6M)),NA())</f>
        <v>1.4882803681458556E-2</v>
      </c>
      <c r="Q1128" s="146">
        <f>IFERROR(_xll.qlIndexFixing(ONIndex1Y,I1128,TRUE,_xll.ohTrigger(RecalcTrigger,Trigger1Y)),NA())</f>
        <v>1.5327634857463801E-2</v>
      </c>
    </row>
    <row r="1129" spans="2:17" x14ac:dyDescent="0.2">
      <c r="B1129" s="39" t="s">
        <v>42</v>
      </c>
      <c r="D1129" s="42">
        <f>_xll.qlCalendarAdvance(Calendar,$D1128,B1129,"f",FALSE)</f>
        <v>47570</v>
      </c>
      <c r="E1129" s="140">
        <f>_xll.qlInterestRateIndexValueDate(IndexON,D1129)</f>
        <v>47570</v>
      </c>
      <c r="F1129" s="156">
        <f>IFERROR(_xll.qlIndexFixing(IndexON,D1129,TRUE,_xll.ohTrigger(RecalcTrigger,TriggerON)),NA())</f>
        <v>1.3597986345930124E-2</v>
      </c>
      <c r="H1129" s="42">
        <f>_xll.qlCalendarAdvance(Calendar,$H1128,B1129,"f",FALSE)</f>
        <v>47570</v>
      </c>
      <c r="I1129" s="140">
        <f>_xll.qlInterestRateIndexValueDate(Index1M,$H1129)</f>
        <v>47570</v>
      </c>
      <c r="J1129" s="145">
        <f>IFERROR(_xll.qlIndexFixing(Index1M,$H1129,TRUE,_xll.ohTrigger(RecalcTrigger,Trigger1M)),NA())</f>
        <v>1.423079726690115E-2</v>
      </c>
      <c r="K1129" s="44">
        <f>IFERROR(_xll.qlIndexFixing(Index3M,H1129,TRUE,_xll.ohTrigger(RecalcTrigger,Trigger3M)),NA())</f>
        <v>1.4698471644122458E-2</v>
      </c>
      <c r="L1129" s="44">
        <f>IFERROR(_xll.qlIndexFixing(Index6M,$H1129,TRUE,_xll.ohTrigger(RecalcTrigger,Trigger6M)),NA())</f>
        <v>1.4848765215723796E-2</v>
      </c>
      <c r="M1129" s="146">
        <f>IFERROR(_xll.qlIndexFixing(Index1Y,$H1129,TRUE,_xll.ohTrigger(RecalcTrigger,Trigger1Y)),NA())</f>
        <v>1.5276133334877651E-2</v>
      </c>
      <c r="N1129" s="145">
        <f>IFERROR(_xll.qlIndexFixing(ONIndex1M,I1129,TRUE,_xll.ohTrigger(RecalcTrigger,Trigger1M)),NA())</f>
        <v>1.4234127754441106E-2</v>
      </c>
      <c r="O1129" s="44">
        <f>IFERROR(_xll.qlIndexFixing(ONIndex3M,I1129,TRUE,_xll.ohTrigger(RecalcTrigger,Trigger3M)),NA())</f>
        <v>1.4710123059976654E-2</v>
      </c>
      <c r="P1129" s="44">
        <f>IFERROR(_xll.qlIndexFixing(ONIndex6M,I1129,TRUE,_xll.ohTrigger(RecalcTrigger,Trigger6M)),NA())</f>
        <v>1.487681944850161E-2</v>
      </c>
      <c r="Q1129" s="146">
        <f>IFERROR(_xll.qlIndexFixing(ONIndex1Y,I1129,TRUE,_xll.ohTrigger(RecalcTrigger,Trigger1Y)),NA())</f>
        <v>1.5322239617735489E-2</v>
      </c>
    </row>
    <row r="1130" spans="2:17" x14ac:dyDescent="0.2">
      <c r="B1130" s="39" t="s">
        <v>42</v>
      </c>
      <c r="D1130" s="42">
        <f>_xll.qlCalendarAdvance(Calendar,$D1129,B1130,"f",FALSE)</f>
        <v>47577</v>
      </c>
      <c r="E1130" s="140">
        <f>_xll.qlInterestRateIndexValueDate(IndexON,D1130)</f>
        <v>47577</v>
      </c>
      <c r="F1130" s="156">
        <f>IFERROR(_xll.qlIndexFixing(IndexON,D1130,TRUE,_xll.ohTrigger(RecalcTrigger,TriggerON)),NA())</f>
        <v>1.3592373262876212E-2</v>
      </c>
      <c r="H1130" s="42">
        <f>_xll.qlCalendarAdvance(Calendar,$H1129,B1130,"f",FALSE)</f>
        <v>47577</v>
      </c>
      <c r="I1130" s="140">
        <f>_xll.qlInterestRateIndexValueDate(Index1M,$H1130)</f>
        <v>47577</v>
      </c>
      <c r="J1130" s="145">
        <f>IFERROR(_xll.qlIndexFixing(Index1M,$H1130,TRUE,_xll.ohTrigger(RecalcTrigger,Trigger1M)),NA())</f>
        <v>1.4225270148442538E-2</v>
      </c>
      <c r="K1130" s="44">
        <f>IFERROR(_xll.qlIndexFixing(Index3M,H1130,TRUE,_xll.ohTrigger(RecalcTrigger,Trigger3M)),NA())</f>
        <v>1.4692589963739627E-2</v>
      </c>
      <c r="L1130" s="44">
        <f>IFERROR(_xll.qlIndexFixing(Index6M,$H1130,TRUE,_xll.ohTrigger(RecalcTrigger,Trigger6M)),NA())</f>
        <v>1.4842745784099094E-2</v>
      </c>
      <c r="M1130" s="146">
        <f>IFERROR(_xll.qlIndexFixing(Index1Y,$H1130,TRUE,_xll.ohTrigger(RecalcTrigger,Trigger1Y)),NA())</f>
        <v>1.5269414882975063E-2</v>
      </c>
      <c r="N1130" s="145">
        <f>IFERROR(_xll.qlIndexFixing(ONIndex1M,I1130,TRUE,_xll.ohTrigger(RecalcTrigger,Trigger1M)),NA())</f>
        <v>1.4228762909013204E-2</v>
      </c>
      <c r="O1130" s="44">
        <f>IFERROR(_xll.qlIndexFixing(ONIndex3M,I1130,TRUE,_xll.ohTrigger(RecalcTrigger,Trigger3M)),NA())</f>
        <v>1.4704305455822686E-2</v>
      </c>
      <c r="P1130" s="44">
        <f>IFERROR(_xll.qlIndexFixing(ONIndex6M,I1130,TRUE,_xll.ohTrigger(RecalcTrigger,Trigger6M)),NA())</f>
        <v>1.4870798129982266E-2</v>
      </c>
      <c r="Q1130" s="146">
        <f>IFERROR(_xll.qlIndexFixing(ONIndex1Y,I1130,TRUE,_xll.ohTrigger(RecalcTrigger,Trigger1Y)),NA())</f>
        <v>1.5316799103204382E-2</v>
      </c>
    </row>
    <row r="1131" spans="2:17" x14ac:dyDescent="0.2">
      <c r="B1131" s="39" t="s">
        <v>42</v>
      </c>
      <c r="D1131" s="42">
        <f>_xll.qlCalendarAdvance(Calendar,$D1130,B1131,"f",FALSE)</f>
        <v>47584</v>
      </c>
      <c r="E1131" s="140">
        <f>_xll.qlInterestRateIndexValueDate(IndexON,D1131)</f>
        <v>47584</v>
      </c>
      <c r="F1131" s="156">
        <f>IFERROR(_xll.qlIndexFixing(IndexON,D1131,TRUE,_xll.ohTrigger(RecalcTrigger,TriggerON)),NA())</f>
        <v>1.3586732212533814E-2</v>
      </c>
      <c r="H1131" s="42">
        <f>_xll.qlCalendarAdvance(Calendar,$H1130,B1131,"f",FALSE)</f>
        <v>47584</v>
      </c>
      <c r="I1131" s="140">
        <f>_xll.qlInterestRateIndexValueDate(Index1M,$H1131)</f>
        <v>47584</v>
      </c>
      <c r="J1131" s="145">
        <f>IFERROR(_xll.qlIndexFixing(Index1M,$H1131,TRUE,_xll.ohTrigger(RecalcTrigger,Trigger1M)),NA())</f>
        <v>1.4219946294495474E-2</v>
      </c>
      <c r="K1131" s="44">
        <f>IFERROR(_xll.qlIndexFixing(Index3M,H1131,TRUE,_xll.ohTrigger(RecalcTrigger,Trigger3M)),NA())</f>
        <v>1.4686542338557622E-2</v>
      </c>
      <c r="L1131" s="44">
        <f>IFERROR(_xll.qlIndexFixing(Index6M,$H1131,TRUE,_xll.ohTrigger(RecalcTrigger,Trigger6M)),NA())</f>
        <v>1.4836156873421836E-2</v>
      </c>
      <c r="M1131" s="146">
        <f>IFERROR(_xll.qlIndexFixing(Index1Y,$H1131,TRUE,_xll.ohTrigger(RecalcTrigger,Trigger1Y)),NA())</f>
        <v>1.5261864360668993E-2</v>
      </c>
      <c r="N1131" s="145">
        <f>IFERROR(_xll.qlIndexFixing(ONIndex1M,I1131,TRUE,_xll.ohTrigger(RecalcTrigger,Trigger1M)),NA())</f>
        <v>1.4223378134223807E-2</v>
      </c>
      <c r="O1131" s="44">
        <f>IFERROR(_xll.qlIndexFixing(ONIndex3M,I1131,TRUE,_xll.ohTrigger(RecalcTrigger,Trigger3M)),NA())</f>
        <v>1.4698459825297494E-2</v>
      </c>
      <c r="P1131" s="44">
        <f>IFERROR(_xll.qlIndexFixing(ONIndex6M,I1131,TRUE,_xll.ohTrigger(RecalcTrigger,Trigger6M)),NA())</f>
        <v>1.4864739725900522E-2</v>
      </c>
      <c r="Q1131" s="146">
        <f>IFERROR(_xll.qlIndexFixing(ONIndex1Y,I1131,TRUE,_xll.ohTrigger(RecalcTrigger,Trigger1Y)),NA())</f>
        <v>1.5311313313789432E-2</v>
      </c>
    </row>
    <row r="1132" spans="2:17" x14ac:dyDescent="0.2">
      <c r="B1132" s="39" t="s">
        <v>42</v>
      </c>
      <c r="D1132" s="42">
        <f>_xll.qlCalendarAdvance(Calendar,$D1131,B1132,"f",FALSE)</f>
        <v>47591</v>
      </c>
      <c r="E1132" s="140">
        <f>_xll.qlInterestRateIndexValueDate(IndexON,D1132)</f>
        <v>47591</v>
      </c>
      <c r="F1132" s="156">
        <f>IFERROR(_xll.qlIndexFixing(IndexON,D1132,TRUE,_xll.ohTrigger(RecalcTrigger,TriggerON)),NA())</f>
        <v>1.3580448222629382E-2</v>
      </c>
      <c r="H1132" s="42">
        <f>_xll.qlCalendarAdvance(Calendar,$H1131,B1132,"f",FALSE)</f>
        <v>47591</v>
      </c>
      <c r="I1132" s="140">
        <f>_xll.qlInterestRateIndexValueDate(Index1M,$H1132)</f>
        <v>47591</v>
      </c>
      <c r="J1132" s="145">
        <f>IFERROR(_xll.qlIndexFixing(Index1M,$H1132,TRUE,_xll.ohTrigger(RecalcTrigger,Trigger1M)),NA())</f>
        <v>1.4214490882016768E-2</v>
      </c>
      <c r="K1132" s="44">
        <f>IFERROR(_xll.qlIndexFixing(Index3M,H1132,TRUE,_xll.ohTrigger(RecalcTrigger,Trigger3M)),NA())</f>
        <v>1.4680466594600055E-2</v>
      </c>
      <c r="L1132" s="44">
        <f>IFERROR(_xll.qlIndexFixing(Index6M,$H1132,TRUE,_xll.ohTrigger(RecalcTrigger,Trigger6M)),NA())</f>
        <v>1.4829530624506006E-2</v>
      </c>
      <c r="M1132" s="146">
        <f>IFERROR(_xll.qlIndexFixing(Index1Y,$H1132,TRUE,_xll.ohTrigger(RecalcTrigger,Trigger1Y)),NA())</f>
        <v>1.5255840221285233E-2</v>
      </c>
      <c r="N1132" s="145">
        <f>IFERROR(_xll.qlIndexFixing(ONIndex1M,I1132,TRUE,_xll.ohTrigger(RecalcTrigger,Trigger1M)),NA())</f>
        <v>1.421753263914316E-2</v>
      </c>
      <c r="O1132" s="44">
        <f>IFERROR(_xll.qlIndexFixing(ONIndex3M,I1132,TRUE,_xll.ohTrigger(RecalcTrigger,Trigger3M)),NA())</f>
        <v>1.4692084898467295E-2</v>
      </c>
      <c r="P1132" s="44">
        <f>IFERROR(_xll.qlIndexFixing(ONIndex6M,I1132,TRUE,_xll.ohTrigger(RecalcTrigger,Trigger6M)),NA())</f>
        <v>1.4858104613423295E-2</v>
      </c>
      <c r="Q1132" s="146">
        <f>IFERROR(_xll.qlIndexFixing(ONIndex1Y,I1132,TRUE,_xll.ohTrigger(RecalcTrigger,Trigger1Y)),NA())</f>
        <v>1.530547614744604E-2</v>
      </c>
    </row>
    <row r="1133" spans="2:17" x14ac:dyDescent="0.2">
      <c r="B1133" s="39" t="s">
        <v>42</v>
      </c>
      <c r="D1133" s="42">
        <f>_xll.qlCalendarAdvance(Calendar,$D1132,B1133,"f",FALSE)</f>
        <v>47598</v>
      </c>
      <c r="E1133" s="140">
        <f>_xll.qlInterestRateIndexValueDate(IndexON,D1133)</f>
        <v>47598</v>
      </c>
      <c r="F1133" s="156">
        <f>IFERROR(_xll.qlIndexFixing(IndexON,D1133,TRUE,_xll.ohTrigger(RecalcTrigger,TriggerON)),NA())</f>
        <v>1.3575366209902517E-2</v>
      </c>
      <c r="H1133" s="42">
        <f>_xll.qlCalendarAdvance(Calendar,$H1132,B1133,"f",FALSE)</f>
        <v>47598</v>
      </c>
      <c r="I1133" s="140">
        <f>_xll.qlInterestRateIndexValueDate(Index1M,$H1133)</f>
        <v>47598</v>
      </c>
      <c r="J1133" s="145">
        <f>IFERROR(_xll.qlIndexFixing(Index1M,$H1133,TRUE,_xll.ohTrigger(RecalcTrigger,Trigger1M)),NA())</f>
        <v>1.4208898998616356E-2</v>
      </c>
      <c r="K1133" s="44">
        <f>IFERROR(_xll.qlIndexFixing(Index3M,H1133,TRUE,_xll.ohTrigger(RecalcTrigger,Trigger3M)),NA())</f>
        <v>1.4674362731990723E-2</v>
      </c>
      <c r="L1133" s="44">
        <f>IFERROR(_xll.qlIndexFixing(Index6M,$H1133,TRUE,_xll.ohTrigger(RecalcTrigger,Trigger6M)),NA())</f>
        <v>1.4822867037722291E-2</v>
      </c>
      <c r="M1133" s="146">
        <f>IFERROR(_xll.qlIndexFixing(Index1Y,$H1133,TRUE,_xll.ohTrigger(RecalcTrigger,Trigger1Y)),NA())</f>
        <v>1.5248984013341405E-2</v>
      </c>
      <c r="N1133" s="145">
        <f>IFERROR(_xll.qlIndexFixing(ONIndex1M,I1133,TRUE,_xll.ohTrigger(RecalcTrigger,Trigger1M)),NA())</f>
        <v>1.421254879680367E-2</v>
      </c>
      <c r="O1133" s="44">
        <f>IFERROR(_xll.qlIndexFixing(ONIndex3M,I1133,TRUE,_xll.ohTrigger(RecalcTrigger,Trigger3M)),NA())</f>
        <v>1.4686684485457624E-2</v>
      </c>
      <c r="P1133" s="44">
        <f>IFERROR(_xll.qlIndexFixing(ONIndex6M,I1133,TRUE,_xll.ohTrigger(RecalcTrigger,Trigger6M)),NA())</f>
        <v>1.4852511661130885E-2</v>
      </c>
      <c r="Q1133" s="146">
        <f>IFERROR(_xll.qlIndexFixing(ONIndex1Y,I1133,TRUE,_xll.ohTrigger(RecalcTrigger,Trigger1Y)),NA())</f>
        <v>1.5300205910308007E-2</v>
      </c>
    </row>
    <row r="1134" spans="2:17" x14ac:dyDescent="0.2">
      <c r="B1134" s="39" t="s">
        <v>42</v>
      </c>
      <c r="D1134" s="42">
        <f>_xll.qlCalendarAdvance(Calendar,$D1133,B1134,"f",FALSE)</f>
        <v>47605</v>
      </c>
      <c r="E1134" s="140">
        <f>_xll.qlInterestRateIndexValueDate(IndexON,D1134)</f>
        <v>47605</v>
      </c>
      <c r="F1134" s="156">
        <f>IFERROR(_xll.qlIndexFixing(IndexON,D1134,TRUE,_xll.ohTrigger(RecalcTrigger,TriggerON)),NA())</f>
        <v>1.3569641257613618E-2</v>
      </c>
      <c r="H1134" s="42">
        <f>_xll.qlCalendarAdvance(Calendar,$H1133,B1134,"f",FALSE)</f>
        <v>47605</v>
      </c>
      <c r="I1134" s="140">
        <f>_xll.qlInterestRateIndexValueDate(Index1M,$H1134)</f>
        <v>47605</v>
      </c>
      <c r="J1134" s="145">
        <f>IFERROR(_xll.qlIndexFixing(Index1M,$H1134,TRUE,_xll.ohTrigger(RecalcTrigger,Trigger1M)),NA())</f>
        <v>1.420352020465452E-2</v>
      </c>
      <c r="K1134" s="44">
        <f>IFERROR(_xll.qlIndexFixing(Index3M,H1134,TRUE,_xll.ohTrigger(RecalcTrigger,Trigger3M)),NA())</f>
        <v>1.466808166235177E-2</v>
      </c>
      <c r="L1134" s="44">
        <f>IFERROR(_xll.qlIndexFixing(Index6M,$H1134,TRUE,_xll.ohTrigger(RecalcTrigger,Trigger6M)),NA())</f>
        <v>1.48155899396733E-2</v>
      </c>
      <c r="M1134" s="146">
        <f>IFERROR(_xll.qlIndexFixing(Index1Y,$H1134,TRUE,_xll.ohTrigger(RecalcTrigger,Trigger1Y)),NA())</f>
        <v>1.5242081888570791E-2</v>
      </c>
      <c r="N1134" s="145">
        <f>IFERROR(_xll.qlIndexFixing(ONIndex1M,I1134,TRUE,_xll.ohTrigger(RecalcTrigger,Trigger1M)),NA())</f>
        <v>1.4207104234172929E-2</v>
      </c>
      <c r="O1134" s="44">
        <f>IFERROR(_xll.qlIndexFixing(ONIndex3M,I1134,TRUE,_xll.ohTrigger(RecalcTrigger,Trigger3M)),NA())</f>
        <v>1.4680754775980853E-2</v>
      </c>
      <c r="P1134" s="44">
        <f>IFERROR(_xll.qlIndexFixing(ONIndex6M,I1134,TRUE,_xll.ohTrigger(RecalcTrigger,Trigger6M)),NA())</f>
        <v>1.4846342000442991E-2</v>
      </c>
      <c r="Q1134" s="146">
        <f>IFERROR(_xll.qlIndexFixing(ONIndex1Y,I1134,TRUE,_xll.ohTrigger(RecalcTrigger,Trigger1Y)),NA())</f>
        <v>1.5294584296160485E-2</v>
      </c>
    </row>
    <row r="1135" spans="2:17" x14ac:dyDescent="0.2">
      <c r="B1135" s="39" t="s">
        <v>42</v>
      </c>
      <c r="D1135" s="42">
        <f>_xll.qlCalendarAdvance(Calendar,$D1134,B1135,"f",FALSE)</f>
        <v>47612</v>
      </c>
      <c r="E1135" s="140">
        <f>_xll.qlInterestRateIndexValueDate(IndexON,D1135)</f>
        <v>47612</v>
      </c>
      <c r="F1135" s="156">
        <f>IFERROR(_xll.qlIndexFixing(IndexON,D1135,TRUE,_xll.ohTrigger(RecalcTrigger,TriggerON)),NA())</f>
        <v>1.3563888338036234E-2</v>
      </c>
      <c r="H1135" s="42">
        <f>_xll.qlCalendarAdvance(Calendar,$H1134,B1135,"f",FALSE)</f>
        <v>47612</v>
      </c>
      <c r="I1135" s="140">
        <f>_xll.qlInterestRateIndexValueDate(Index1M,$H1135)</f>
        <v>47612</v>
      </c>
      <c r="J1135" s="145">
        <f>IFERROR(_xll.qlIndexFixing(Index1M,$H1135,TRUE,_xll.ohTrigger(RecalcTrigger,Trigger1M)),NA())</f>
        <v>1.4198004939831761E-2</v>
      </c>
      <c r="K1135" s="44">
        <f>IFERROR(_xll.qlIndexFixing(Index3M,H1135,TRUE,_xll.ohTrigger(RecalcTrigger,Trigger3M)),NA())</f>
        <v>1.4661919307253151E-2</v>
      </c>
      <c r="L1135" s="44">
        <f>IFERROR(_xll.qlIndexFixing(Index6M,$H1135,TRUE,_xll.ohTrigger(RecalcTrigger,Trigger6M)),NA())</f>
        <v>1.4808842859340835E-2</v>
      </c>
      <c r="M1135" s="146">
        <f>IFERROR(_xll.qlIndexFixing(Index1Y,$H1135,TRUE,_xll.ohTrigger(RecalcTrigger,Trigger1Y)),NA())</f>
        <v>1.523513384791042E-2</v>
      </c>
      <c r="N1135" s="145">
        <f>IFERROR(_xll.qlIndexFixing(ONIndex1M,I1135,TRUE,_xll.ohTrigger(RecalcTrigger,Trigger1M)),NA())</f>
        <v>1.420163974226174E-2</v>
      </c>
      <c r="O1135" s="44">
        <f>IFERROR(_xll.qlIndexFixing(ONIndex3M,I1135,TRUE,_xll.ohTrigger(RecalcTrigger,Trigger3M)),NA())</f>
        <v>1.4674797040213905E-2</v>
      </c>
      <c r="P1135" s="44">
        <f>IFERROR(_xll.qlIndexFixing(ONIndex6M,I1135,TRUE,_xll.ohTrigger(RecalcTrigger,Trigger6M)),NA())</f>
        <v>1.4840135254354792E-2</v>
      </c>
      <c r="Q1135" s="146">
        <f>IFERROR(_xll.qlIndexFixing(ONIndex1Y,I1135,TRUE,_xll.ohTrigger(RecalcTrigger,Trigger1Y)),NA())</f>
        <v>1.5288917407210167E-2</v>
      </c>
    </row>
    <row r="1136" spans="2:17" x14ac:dyDescent="0.2">
      <c r="B1136" s="39" t="s">
        <v>42</v>
      </c>
      <c r="D1136" s="42">
        <f>_xll.qlCalendarAdvance(Calendar,$D1135,B1136,"f",FALSE)</f>
        <v>47619</v>
      </c>
      <c r="E1136" s="140">
        <f>_xll.qlInterestRateIndexValueDate(IndexON,D1136)</f>
        <v>47619</v>
      </c>
      <c r="F1136" s="156">
        <f>IFERROR(_xll.qlIndexFixing(IndexON,D1136,TRUE,_xll.ohTrigger(RecalcTrigger,TriggerON)),NA())</f>
        <v>1.3558107451170365E-2</v>
      </c>
      <c r="H1136" s="42">
        <f>_xll.qlCalendarAdvance(Calendar,$H1135,B1136,"f",FALSE)</f>
        <v>47619</v>
      </c>
      <c r="I1136" s="140">
        <f>_xll.qlInterestRateIndexValueDate(Index1M,$H1136)</f>
        <v>47619</v>
      </c>
      <c r="J1136" s="145">
        <f>IFERROR(_xll.qlIndexFixing(Index1M,$H1136,TRUE,_xll.ohTrigger(RecalcTrigger,Trigger1M)),NA())</f>
        <v>1.419246972427915E-2</v>
      </c>
      <c r="K1136" s="44">
        <f>IFERROR(_xll.qlIndexFixing(Index3M,H1136,TRUE,_xll.ohTrigger(RecalcTrigger,Trigger3M)),NA())</f>
        <v>1.4655728832877841E-2</v>
      </c>
      <c r="L1136" s="44">
        <f>IFERROR(_xll.qlIndexFixing(Index6M,$H1136,TRUE,_xll.ohTrigger(RecalcTrigger,Trigger6M)),NA())</f>
        <v>1.480205843818766E-2</v>
      </c>
      <c r="M1136" s="146">
        <f>IFERROR(_xll.qlIndexFixing(Index1Y,$H1136,TRUE,_xll.ohTrigger(RecalcTrigger,Trigger1Y)),NA())</f>
        <v>1.5228139892303316E-2</v>
      </c>
      <c r="N1136" s="145">
        <f>IFERROR(_xll.qlIndexFixing(ONIndex1M,I1136,TRUE,_xll.ohTrigger(RecalcTrigger,Trigger1M)),NA())</f>
        <v>1.4196155321070103E-2</v>
      </c>
      <c r="O1136" s="44">
        <f>IFERROR(_xll.qlIndexFixing(ONIndex3M,I1136,TRUE,_xll.ohTrigger(RecalcTrigger,Trigger3M)),NA())</f>
        <v>1.4668811278156779E-2</v>
      </c>
      <c r="P1136" s="44">
        <f>IFERROR(_xll.qlIndexFixing(ONIndex6M,I1136,TRUE,_xll.ohTrigger(RecalcTrigger,Trigger6M)),NA())</f>
        <v>1.4833891422623147E-2</v>
      </c>
      <c r="Q1136" s="146">
        <f>IFERROR(_xll.qlIndexFixing(ONIndex1Y,I1136,TRUE,_xll.ohTrigger(RecalcTrigger,Trigger1Y)),NA())</f>
        <v>1.5283205243294962E-2</v>
      </c>
    </row>
    <row r="1137" spans="2:17" x14ac:dyDescent="0.2">
      <c r="B1137" s="39" t="s">
        <v>42</v>
      </c>
      <c r="D1137" s="42">
        <f>_xll.qlCalendarAdvance(Calendar,$D1136,B1137,"f",FALSE)</f>
        <v>47626</v>
      </c>
      <c r="E1137" s="140">
        <f>_xll.qlInterestRateIndexValueDate(IndexON,D1137)</f>
        <v>47626</v>
      </c>
      <c r="F1137" s="156">
        <f>IFERROR(_xll.qlIndexFixing(IndexON,D1137,TRUE,_xll.ohTrigger(RecalcTrigger,TriggerON)),NA())</f>
        <v>1.3552298597097057E-2</v>
      </c>
      <c r="H1137" s="42">
        <f>_xll.qlCalendarAdvance(Calendar,$H1136,B1137,"f",FALSE)</f>
        <v>47626</v>
      </c>
      <c r="I1137" s="140">
        <f>_xll.qlInterestRateIndexValueDate(Index1M,$H1137)</f>
        <v>47626</v>
      </c>
      <c r="J1137" s="145">
        <f>IFERROR(_xll.qlIndexFixing(Index1M,$H1137,TRUE,_xll.ohTrigger(RecalcTrigger,Trigger1M)),NA())</f>
        <v>1.4186914558034676E-2</v>
      </c>
      <c r="K1137" s="44">
        <f>IFERROR(_xll.qlIndexFixing(Index3M,H1137,TRUE,_xll.ohTrigger(RecalcTrigger,Trigger3M)),NA())</f>
        <v>1.464951023935622E-2</v>
      </c>
      <c r="L1137" s="44">
        <f>IFERROR(_xll.qlIndexFixing(Index6M,$H1137,TRUE,_xll.ohTrigger(RecalcTrigger,Trigger6M)),NA())</f>
        <v>1.4795236676599398E-2</v>
      </c>
      <c r="M1137" s="146">
        <f>IFERROR(_xll.qlIndexFixing(Index1Y,$H1137,TRUE,_xll.ohTrigger(RecalcTrigger,Trigger1Y)),NA())</f>
        <v>1.5221100022699607E-2</v>
      </c>
      <c r="N1137" s="145">
        <f>IFERROR(_xll.qlIndexFixing(ONIndex1M,I1137,TRUE,_xll.ohTrigger(RecalcTrigger,Trigger1M)),NA())</f>
        <v>1.4190650970516971E-2</v>
      </c>
      <c r="O1137" s="44">
        <f>IFERROR(_xll.qlIndexFixing(ONIndex3M,I1137,TRUE,_xll.ohTrigger(RecalcTrigger,Trigger3M)),NA())</f>
        <v>1.4662797489809476E-2</v>
      </c>
      <c r="P1137" s="44">
        <f>IFERROR(_xll.qlIndexFixing(ONIndex6M,I1137,TRUE,_xll.ohTrigger(RecalcTrigger,Trigger6M)),NA())</f>
        <v>1.4827610505410149E-2</v>
      </c>
      <c r="Q1137" s="146">
        <f>IFERROR(_xll.qlIndexFixing(ONIndex1Y,I1137,TRUE,_xll.ohTrigger(RecalcTrigger,Trigger1Y)),NA())</f>
        <v>1.5277447804658006E-2</v>
      </c>
    </row>
    <row r="1138" spans="2:17" x14ac:dyDescent="0.2">
      <c r="B1138" s="39" t="s">
        <v>42</v>
      </c>
      <c r="D1138" s="42">
        <f>_xll.qlCalendarAdvance(Calendar,$D1137,B1138,"f",FALSE)</f>
        <v>47633</v>
      </c>
      <c r="E1138" s="140">
        <f>_xll.qlInterestRateIndexValueDate(IndexON,D1138)</f>
        <v>47633</v>
      </c>
      <c r="F1138" s="156">
        <f>IFERROR(_xll.qlIndexFixing(IndexON,D1138,TRUE,_xll.ohTrigger(RecalcTrigger,TriggerON)),NA())</f>
        <v>1.3546461775654217E-2</v>
      </c>
      <c r="H1138" s="42">
        <f>_xll.qlCalendarAdvance(Calendar,$H1137,B1138,"f",FALSE)</f>
        <v>47633</v>
      </c>
      <c r="I1138" s="140">
        <f>_xll.qlInterestRateIndexValueDate(Index1M,$H1138)</f>
        <v>47633</v>
      </c>
      <c r="J1138" s="145">
        <f>IFERROR(_xll.qlIndexFixing(Index1M,$H1138,TRUE,_xll.ohTrigger(RecalcTrigger,Trigger1M)),NA())</f>
        <v>1.4181712647162285E-2</v>
      </c>
      <c r="K1138" s="44">
        <f>IFERROR(_xll.qlIndexFixing(Index3M,H1138,TRUE,_xll.ohTrigger(RecalcTrigger,Trigger3M)),NA())</f>
        <v>1.4643263526818669E-2</v>
      </c>
      <c r="L1138" s="44">
        <f>IFERROR(_xll.qlIndexFixing(Index6M,$H1138,TRUE,_xll.ohTrigger(RecalcTrigger,Trigger6M)),NA())</f>
        <v>1.4788989048857353E-2</v>
      </c>
      <c r="M1138" s="146">
        <f>IFERROR(_xll.qlIndexFixing(Index1Y,$H1138,TRUE,_xll.ohTrigger(RecalcTrigger,Trigger1Y)),NA())</f>
        <v>1.5214014240054752E-2</v>
      </c>
      <c r="N1138" s="145">
        <f>IFERROR(_xll.qlIndexFixing(ONIndex1M,I1138,TRUE,_xll.ohTrigger(RecalcTrigger,Trigger1M)),NA())</f>
        <v>1.4185126690764438E-2</v>
      </c>
      <c r="O1138" s="44">
        <f>IFERROR(_xll.qlIndexFixing(ONIndex3M,I1138,TRUE,_xll.ohTrigger(RecalcTrigger,Trigger3M)),NA())</f>
        <v>1.4656755675090949E-2</v>
      </c>
      <c r="P1138" s="44">
        <f>IFERROR(_xll.qlIndexFixing(ONIndex6M,I1138,TRUE,_xll.ohTrigger(RecalcTrigger,Trigger6M)),NA())</f>
        <v>1.4821292502715799E-2</v>
      </c>
      <c r="Q1138" s="146">
        <f>IFERROR(_xll.qlIndexFixing(ONIndex1Y,I1138,TRUE,_xll.ohTrigger(RecalcTrigger,Trigger1Y)),NA())</f>
        <v>1.5271645091056163E-2</v>
      </c>
    </row>
    <row r="1139" spans="2:17" x14ac:dyDescent="0.2">
      <c r="B1139" s="39" t="s">
        <v>42</v>
      </c>
      <c r="D1139" s="42">
        <f>_xll.qlCalendarAdvance(Calendar,$D1138,B1139,"f",FALSE)</f>
        <v>47640</v>
      </c>
      <c r="E1139" s="140">
        <f>_xll.qlInterestRateIndexValueDate(IndexON,D1139)</f>
        <v>47640</v>
      </c>
      <c r="F1139" s="156">
        <f>IFERROR(_xll.qlIndexFixing(IndexON,D1139,TRUE,_xll.ohTrigger(RecalcTrigger,TriggerON)),NA())</f>
        <v>1.3540596986922893E-2</v>
      </c>
      <c r="H1139" s="42">
        <f>_xll.qlCalendarAdvance(Calendar,$H1138,B1139,"f",FALSE)</f>
        <v>47640</v>
      </c>
      <c r="I1139" s="140">
        <f>_xll.qlInterestRateIndexValueDate(Index1M,$H1139)</f>
        <v>47640</v>
      </c>
      <c r="J1139" s="145">
        <f>IFERROR(_xll.qlIndexFixing(Index1M,$H1139,TRUE,_xll.ohTrigger(RecalcTrigger,Trigger1M)),NA())</f>
        <v>1.4175744373571449E-2</v>
      </c>
      <c r="K1139" s="44">
        <f>IFERROR(_xll.qlIndexFixing(Index3M,H1139,TRUE,_xll.ohTrigger(RecalcTrigger,Trigger3M)),NA())</f>
        <v>1.4636988695399086E-2</v>
      </c>
      <c r="L1139" s="44">
        <f>IFERROR(_xll.qlIndexFixing(Index6M,$H1139,TRUE,_xll.ohTrigger(RecalcTrigger,Trigger6M)),NA())</f>
        <v>1.4782101442739771E-2</v>
      </c>
      <c r="M1139" s="146">
        <f>IFERROR(_xll.qlIndexFixing(Index1Y,$H1139,TRUE,_xll.ohTrigger(RecalcTrigger,Trigger1Y)),NA())</f>
        <v>1.5206882545330869E-2</v>
      </c>
      <c r="N1139" s="145">
        <f>IFERROR(_xll.qlIndexFixing(ONIndex1M,I1139,TRUE,_xll.ohTrigger(RecalcTrigger,Trigger1M)),NA())</f>
        <v>1.4179582481731456E-2</v>
      </c>
      <c r="O1139" s="44">
        <f>IFERROR(_xll.qlIndexFixing(ONIndex3M,I1139,TRUE,_xll.ohTrigger(RecalcTrigger,Trigger3M)),NA())</f>
        <v>1.4650685834001198E-2</v>
      </c>
      <c r="P1139" s="44">
        <f>IFERROR(_xll.qlIndexFixing(ONIndex6M,I1139,TRUE,_xll.ohTrigger(RecalcTrigger,Trigger6M)),NA())</f>
        <v>1.4814937414459051E-2</v>
      </c>
      <c r="Q1139" s="146">
        <f>IFERROR(_xll.qlIndexFixing(ONIndex1Y,I1139,TRUE,_xll.ohTrigger(RecalcTrigger,Trigger1Y)),NA())</f>
        <v>1.5265797102489431E-2</v>
      </c>
    </row>
    <row r="1140" spans="2:17" x14ac:dyDescent="0.2">
      <c r="B1140" s="39" t="s">
        <v>42</v>
      </c>
      <c r="D1140" s="42">
        <f>_xll.qlCalendarAdvance(Calendar,$D1139,B1140,"f",FALSE)</f>
        <v>47647</v>
      </c>
      <c r="E1140" s="140">
        <f>_xll.qlInterestRateIndexValueDate(IndexON,D1140)</f>
        <v>47647</v>
      </c>
      <c r="F1140" s="156">
        <f>IFERROR(_xll.qlIndexFixing(IndexON,D1140,TRUE,_xll.ohTrigger(RecalcTrigger,TriggerON)),NA())</f>
        <v>1.3534704230903083E-2</v>
      </c>
      <c r="H1140" s="42">
        <f>_xll.qlCalendarAdvance(Calendar,$H1139,B1140,"f",FALSE)</f>
        <v>47647</v>
      </c>
      <c r="I1140" s="140">
        <f>_xll.qlInterestRateIndexValueDate(Index1M,$H1140)</f>
        <v>47647</v>
      </c>
      <c r="J1140" s="145">
        <f>IFERROR(_xll.qlIndexFixing(Index1M,$H1140,TRUE,_xll.ohTrigger(RecalcTrigger,Trigger1M)),NA())</f>
        <v>1.417012935541348E-2</v>
      </c>
      <c r="K1140" s="44">
        <f>IFERROR(_xll.qlIndexFixing(Index3M,H1140,TRUE,_xll.ohTrigger(RecalcTrigger,Trigger3M)),NA())</f>
        <v>1.4630685745229615E-2</v>
      </c>
      <c r="L1140" s="44">
        <f>IFERROR(_xll.qlIndexFixing(Index6M,$H1140,TRUE,_xll.ohTrigger(RecalcTrigger,Trigger6M)),NA())</f>
        <v>1.4775176501398715E-2</v>
      </c>
      <c r="M1140" s="146">
        <f>IFERROR(_xll.qlIndexFixing(Index1Y,$H1140,TRUE,_xll.ohTrigger(RecalcTrigger,Trigger1Y)),NA())</f>
        <v>1.5199704939496517E-2</v>
      </c>
      <c r="N1140" s="145">
        <f>IFERROR(_xll.qlIndexFixing(ONIndex1M,I1140,TRUE,_xll.ohTrigger(RecalcTrigger,Trigger1M)),NA())</f>
        <v>1.417401834333698E-2</v>
      </c>
      <c r="O1140" s="44">
        <f>IFERROR(_xll.qlIndexFixing(ONIndex3M,I1140,TRUE,_xll.ohTrigger(RecalcTrigger,Trigger3M)),NA())</f>
        <v>1.4644587966702316E-2</v>
      </c>
      <c r="P1140" s="44">
        <f>IFERROR(_xll.qlIndexFixing(ONIndex6M,I1140,TRUE,_xll.ohTrigger(RecalcTrigger,Trigger6M)),NA())</f>
        <v>1.4808545240639903E-2</v>
      </c>
      <c r="Q1140" s="146">
        <f>IFERROR(_xll.qlIndexFixing(ONIndex1Y,I1140,TRUE,_xll.ohTrigger(RecalcTrigger,Trigger1Y)),NA())</f>
        <v>1.5259903839281996E-2</v>
      </c>
    </row>
    <row r="1141" spans="2:17" x14ac:dyDescent="0.2">
      <c r="B1141" s="39" t="s">
        <v>42</v>
      </c>
      <c r="D1141" s="42">
        <f>_xll.qlCalendarAdvance(Calendar,$D1140,B1141,"f",FALSE)</f>
        <v>47654</v>
      </c>
      <c r="E1141" s="140">
        <f>_xll.qlInterestRateIndexValueDate(IndexON,D1141)</f>
        <v>47654</v>
      </c>
      <c r="F1141" s="156">
        <f>IFERROR(_xll.qlIndexFixing(IndexON,D1141,TRUE,_xll.ohTrigger(RecalcTrigger,TriggerON)),NA())</f>
        <v>1.3528783507594788E-2</v>
      </c>
      <c r="H1141" s="42">
        <f>_xll.qlCalendarAdvance(Calendar,$H1140,B1141,"f",FALSE)</f>
        <v>47654</v>
      </c>
      <c r="I1141" s="140">
        <f>_xll.qlInterestRateIndexValueDate(Index1M,$H1141)</f>
        <v>47654</v>
      </c>
      <c r="J1141" s="145">
        <f>IFERROR(_xll.qlIndexFixing(Index1M,$H1141,TRUE,_xll.ohTrigger(RecalcTrigger,Trigger1M)),NA())</f>
        <v>1.4164494386675087E-2</v>
      </c>
      <c r="K1141" s="44">
        <f>IFERROR(_xll.qlIndexFixing(Index3M,H1141,TRUE,_xll.ohTrigger(RecalcTrigger,Trigger3M)),NA())</f>
        <v>1.4624354676444157E-2</v>
      </c>
      <c r="L1141" s="44">
        <f>IFERROR(_xll.qlIndexFixing(Index6M,$H1141,TRUE,_xll.ohTrigger(RecalcTrigger,Trigger6M)),NA())</f>
        <v>1.4768214225220374E-2</v>
      </c>
      <c r="M1141" s="146">
        <f>IFERROR(_xll.qlIndexFixing(Index1Y,$H1141,TRUE,_xll.ohTrigger(RecalcTrigger,Trigger1Y)),NA())</f>
        <v>1.5192481423525583E-2</v>
      </c>
      <c r="N1141" s="145">
        <f>IFERROR(_xll.qlIndexFixing(ONIndex1M,I1141,TRUE,_xll.ohTrigger(RecalcTrigger,Trigger1M)),NA())</f>
        <v>1.4168434275743103E-2</v>
      </c>
      <c r="O1141" s="44">
        <f>IFERROR(_xll.qlIndexFixing(ONIndex3M,I1141,TRUE,_xll.ohTrigger(RecalcTrigger,Trigger3M)),NA())</f>
        <v>1.4638462073113256E-2</v>
      </c>
      <c r="P1141" s="44">
        <f>IFERROR(_xll.qlIndexFixing(ONIndex6M,I1141,TRUE,_xll.ohTrigger(RecalcTrigger,Trigger6M)),NA())</f>
        <v>1.4802115981420449E-2</v>
      </c>
      <c r="Q1141" s="146">
        <f>IFERROR(_xll.qlIndexFixing(ONIndex1Y,I1141,TRUE,_xll.ohTrigger(RecalcTrigger,Trigger1Y)),NA())</f>
        <v>1.5253965301028627E-2</v>
      </c>
    </row>
    <row r="1142" spans="2:17" x14ac:dyDescent="0.2">
      <c r="B1142" s="39" t="s">
        <v>42</v>
      </c>
      <c r="D1142" s="42">
        <f>_xll.qlCalendarAdvance(Calendar,$D1141,B1142,"f",FALSE)</f>
        <v>47661</v>
      </c>
      <c r="E1142" s="140">
        <f>_xll.qlInterestRateIndexValueDate(IndexON,D1142)</f>
        <v>47661</v>
      </c>
      <c r="F1142" s="156">
        <f>IFERROR(_xll.qlIndexFixing(IndexON,D1142,TRUE,_xll.ohTrigger(RecalcTrigger,TriggerON)),NA())</f>
        <v>1.3522834817079055E-2</v>
      </c>
      <c r="H1142" s="42">
        <f>_xll.qlCalendarAdvance(Calendar,$H1141,B1142,"f",FALSE)</f>
        <v>47661</v>
      </c>
      <c r="I1142" s="140">
        <f>_xll.qlInterestRateIndexValueDate(Index1M,$H1142)</f>
        <v>47661</v>
      </c>
      <c r="J1142" s="145">
        <f>IFERROR(_xll.qlIndexFixing(Index1M,$H1142,TRUE,_xll.ohTrigger(RecalcTrigger,Trigger1M)),NA())</f>
        <v>1.4158839467389196E-2</v>
      </c>
      <c r="K1142" s="44">
        <f>IFERROR(_xll.qlIndexFixing(Index3M,H1142,TRUE,_xll.ohTrigger(RecalcTrigger,Trigger3M)),NA())</f>
        <v>1.4617995489176616E-2</v>
      </c>
      <c r="L1142" s="44">
        <f>IFERROR(_xll.qlIndexFixing(Index6M,$H1142,TRUE,_xll.ohTrigger(RecalcTrigger,Trigger6M)),NA())</f>
        <v>1.4761214614593147E-2</v>
      </c>
      <c r="M1142" s="146">
        <f>IFERROR(_xll.qlIndexFixing(Index1Y,$H1142,TRUE,_xll.ohTrigger(RecalcTrigger,Trigger1Y)),NA())</f>
        <v>1.5185211998399506E-2</v>
      </c>
      <c r="N1142" s="145">
        <f>IFERROR(_xll.qlIndexFixing(ONIndex1M,I1142,TRUE,_xll.ohTrigger(RecalcTrigger,Trigger1M)),NA())</f>
        <v>1.4162830278868777E-2</v>
      </c>
      <c r="O1142" s="44">
        <f>IFERROR(_xll.qlIndexFixing(ONIndex3M,I1142,TRUE,_xll.ohTrigger(RecalcTrigger,Trigger3M)),NA())</f>
        <v>1.4632308153152973E-2</v>
      </c>
      <c r="P1142" s="44">
        <f>IFERROR(_xll.qlIndexFixing(ONIndex6M,I1142,TRUE,_xll.ohTrigger(RecalcTrigger,Trigger6M)),NA())</f>
        <v>1.4795649636557551E-2</v>
      </c>
      <c r="Q1142" s="146">
        <f>IFERROR(_xll.qlIndexFixing(ONIndex1Y,I1142,TRUE,_xll.ohTrigger(RecalcTrigger,Trigger1Y)),NA())</f>
        <v>1.5247981487891415E-2</v>
      </c>
    </row>
    <row r="1143" spans="2:17" x14ac:dyDescent="0.2">
      <c r="B1143" s="39" t="s">
        <v>42</v>
      </c>
      <c r="D1143" s="42">
        <f>_xll.qlCalendarAdvance(Calendar,$D1142,B1143,"f",FALSE)</f>
        <v>47668</v>
      </c>
      <c r="E1143" s="140">
        <f>_xll.qlInterestRateIndexValueDate(IndexON,D1143)</f>
        <v>47668</v>
      </c>
      <c r="F1143" s="156">
        <f>IFERROR(_xll.qlIndexFixing(IndexON,D1143,TRUE,_xll.ohTrigger(RecalcTrigger,TriggerON)),NA())</f>
        <v>1.351685815919379E-2</v>
      </c>
      <c r="H1143" s="42">
        <f>_xll.qlCalendarAdvance(Calendar,$H1142,B1143,"f",FALSE)</f>
        <v>47668</v>
      </c>
      <c r="I1143" s="140">
        <f>_xll.qlInterestRateIndexValueDate(Index1M,$H1143)</f>
        <v>47668</v>
      </c>
      <c r="J1143" s="145">
        <f>IFERROR(_xll.qlIndexFixing(Index1M,$H1143,TRUE,_xll.ohTrigger(RecalcTrigger,Trigger1M)),NA())</f>
        <v>1.4153164597581133E-2</v>
      </c>
      <c r="K1143" s="44">
        <f>IFERROR(_xll.qlIndexFixing(Index3M,H1143,TRUE,_xll.ohTrigger(RecalcTrigger,Trigger3M)),NA())</f>
        <v>1.4611608183561773E-2</v>
      </c>
      <c r="L1143" s="44">
        <f>IFERROR(_xll.qlIndexFixing(Index6M,$H1143,TRUE,_xll.ohTrigger(RecalcTrigger,Trigger6M)),NA())</f>
        <v>1.4753521979720506E-2</v>
      </c>
      <c r="M1143" s="146">
        <f>IFERROR(_xll.qlIndexFixing(Index1Y,$H1143,TRUE,_xll.ohTrigger(RecalcTrigger,Trigger1Y)),NA())</f>
        <v>1.5177896665104607E-2</v>
      </c>
      <c r="N1143" s="145">
        <f>IFERROR(_xll.qlIndexFixing(ONIndex1M,I1143,TRUE,_xll.ohTrigger(RecalcTrigger,Trigger1M)),NA())</f>
        <v>1.4157206352714002E-2</v>
      </c>
      <c r="O1143" s="44">
        <f>IFERROR(_xll.qlIndexFixing(ONIndex3M,I1143,TRUE,_xll.ohTrigger(RecalcTrigger,Trigger3M)),NA())</f>
        <v>1.4626126206821466E-2</v>
      </c>
      <c r="P1143" s="44">
        <f>IFERROR(_xll.qlIndexFixing(ONIndex6M,I1143,TRUE,_xll.ohTrigger(RecalcTrigger,Trigger6M)),NA())</f>
        <v>1.4789146206294346E-2</v>
      </c>
      <c r="Q1143" s="146">
        <f>IFERROR(_xll.qlIndexFixing(ONIndex1Y,I1143,TRUE,_xll.ohTrigger(RecalcTrigger,Trigger1Y)),NA())</f>
        <v>1.5241952400032455E-2</v>
      </c>
    </row>
    <row r="1144" spans="2:17" x14ac:dyDescent="0.2">
      <c r="B1144" s="39" t="s">
        <v>42</v>
      </c>
      <c r="D1144" s="42">
        <f>_xll.qlCalendarAdvance(Calendar,$D1143,B1144,"f",FALSE)</f>
        <v>47675</v>
      </c>
      <c r="E1144" s="140">
        <f>_xll.qlInterestRateIndexValueDate(IndexON,D1144)</f>
        <v>47675</v>
      </c>
      <c r="F1144" s="156">
        <f>IFERROR(_xll.qlIndexFixing(IndexON,D1144,TRUE,_xll.ohTrigger(RecalcTrigger,TriggerON)),NA())</f>
        <v>1.3510853534101086E-2</v>
      </c>
      <c r="H1144" s="42">
        <f>_xll.qlCalendarAdvance(Calendar,$H1143,B1144,"f",FALSE)</f>
        <v>47675</v>
      </c>
      <c r="I1144" s="140">
        <f>_xll.qlInterestRateIndexValueDate(Index1M,$H1144)</f>
        <v>47675</v>
      </c>
      <c r="J1144" s="145">
        <f>IFERROR(_xll.qlIndexFixing(Index1M,$H1144,TRUE,_xll.ohTrigger(RecalcTrigger,Trigger1M)),NA())</f>
        <v>1.4147469777286356E-2</v>
      </c>
      <c r="K1144" s="44">
        <f>IFERROR(_xll.qlIndexFixing(Index3M,H1144,TRUE,_xll.ohTrigger(RecalcTrigger,Trigger3M)),NA())</f>
        <v>1.4605192759736178E-2</v>
      </c>
      <c r="L1144" s="44">
        <f>IFERROR(_xll.qlIndexFixing(Index6M,$H1144,TRUE,_xll.ohTrigger(RecalcTrigger,Trigger6M)),NA())</f>
        <v>1.4746438846027447E-2</v>
      </c>
      <c r="M1144" s="146">
        <f>IFERROR(_xll.qlIndexFixing(Index1Y,$H1144,TRUE,_xll.ohTrigger(RecalcTrigger,Trigger1Y)),NA())</f>
        <v>1.5170535444327893E-2</v>
      </c>
      <c r="N1144" s="145">
        <f>IFERROR(_xll.qlIndexFixing(ONIndex1M,I1144,TRUE,_xll.ohTrigger(RecalcTrigger,Trigger1M)),NA())</f>
        <v>1.415156249727878E-2</v>
      </c>
      <c r="O1144" s="44">
        <f>IFERROR(_xll.qlIndexFixing(ONIndex3M,I1144,TRUE,_xll.ohTrigger(RecalcTrigger,Trigger3M)),NA())</f>
        <v>1.4619916234280828E-2</v>
      </c>
      <c r="P1144" s="44">
        <f>IFERROR(_xll.qlIndexFixing(ONIndex6M,I1144,TRUE,_xll.ohTrigger(RecalcTrigger,Trigger6M)),NA())</f>
        <v>1.4782605690468742E-2</v>
      </c>
      <c r="Q1144" s="146">
        <f>IFERROR(_xll.qlIndexFixing(ONIndex1Y,I1144,TRUE,_xll.ohTrigger(RecalcTrigger,Trigger1Y)),NA())</f>
        <v>1.5235878037208606E-2</v>
      </c>
    </row>
    <row r="1145" spans="2:17" x14ac:dyDescent="0.2">
      <c r="B1145" s="39" t="s">
        <v>42</v>
      </c>
      <c r="D1145" s="42">
        <f>_xll.qlCalendarAdvance(Calendar,$D1144,B1145,"f",FALSE)</f>
        <v>47682</v>
      </c>
      <c r="E1145" s="140">
        <f>_xll.qlInterestRateIndexValueDate(IndexON,D1145)</f>
        <v>47682</v>
      </c>
      <c r="F1145" s="156">
        <f>IFERROR(_xll.qlIndexFixing(IndexON,D1145,TRUE,_xll.ohTrigger(RecalcTrigger,TriggerON)),NA())</f>
        <v>1.3504820941719897E-2</v>
      </c>
      <c r="H1145" s="42">
        <f>_xll.qlCalendarAdvance(Calendar,$H1144,B1145,"f",FALSE)</f>
        <v>47682</v>
      </c>
      <c r="I1145" s="140">
        <f>_xll.qlInterestRateIndexValueDate(Index1M,$H1145)</f>
        <v>47682</v>
      </c>
      <c r="J1145" s="145">
        <f>IFERROR(_xll.qlIndexFixing(Index1M,$H1145,TRUE,_xll.ohTrigger(RecalcTrigger,Trigger1M)),NA())</f>
        <v>1.4141755006532725E-2</v>
      </c>
      <c r="K1145" s="44">
        <f>IFERROR(_xll.qlIndexFixing(Index3M,H1145,TRUE,_xll.ohTrigger(RecalcTrigger,Trigger3M)),NA())</f>
        <v>1.4598749217832847E-2</v>
      </c>
      <c r="L1145" s="44">
        <f>IFERROR(_xll.qlIndexFixing(Index6M,$H1145,TRUE,_xll.ohTrigger(RecalcTrigger,Trigger6M)),NA())</f>
        <v>1.4739318375051392E-2</v>
      </c>
      <c r="M1145" s="146">
        <f>IFERROR(_xll.qlIndexFixing(Index1Y,$H1145,TRUE,_xll.ohTrigger(RecalcTrigger,Trigger1Y)),NA())</f>
        <v>1.5163128687548211E-2</v>
      </c>
      <c r="N1145" s="145">
        <f>IFERROR(_xll.qlIndexFixing(ONIndex1M,I1145,TRUE,_xll.ohTrigger(RecalcTrigger,Trigger1M)),NA())</f>
        <v>1.414589871256311E-2</v>
      </c>
      <c r="O1145" s="44">
        <f>IFERROR(_xll.qlIndexFixing(ONIndex3M,I1145,TRUE,_xll.ohTrigger(RecalcTrigger,Trigger3M)),NA())</f>
        <v>1.4613678235450012E-2</v>
      </c>
      <c r="P1145" s="44">
        <f>IFERROR(_xll.qlIndexFixing(ONIndex6M,I1145,TRUE,_xll.ohTrigger(RecalcTrigger,Trigger6M)),NA())</f>
        <v>1.4776028089242832E-2</v>
      </c>
      <c r="Q1145" s="146">
        <f>IFERROR(_xll.qlIndexFixing(ONIndex1Y,I1145,TRUE,_xll.ohTrigger(RecalcTrigger,Trigger1Y)),NA())</f>
        <v>1.5229758399500914E-2</v>
      </c>
    </row>
    <row r="1146" spans="2:17" x14ac:dyDescent="0.2">
      <c r="B1146" s="39" t="s">
        <v>42</v>
      </c>
      <c r="D1146" s="42">
        <f>_xll.qlCalendarAdvance(Calendar,$D1145,B1146,"f",FALSE)</f>
        <v>47689</v>
      </c>
      <c r="E1146" s="140">
        <f>_xll.qlInterestRateIndexValueDate(IndexON,D1146)</f>
        <v>47689</v>
      </c>
      <c r="F1146" s="156">
        <f>IFERROR(_xll.qlIndexFixing(IndexON,D1146,TRUE,_xll.ohTrigger(RecalcTrigger,TriggerON)),NA())</f>
        <v>1.3498760381969177E-2</v>
      </c>
      <c r="H1146" s="42">
        <f>_xll.qlCalendarAdvance(Calendar,$H1145,B1146,"f",FALSE)</f>
        <v>47689</v>
      </c>
      <c r="I1146" s="140">
        <f>_xll.qlInterestRateIndexValueDate(Index1M,$H1146)</f>
        <v>47689</v>
      </c>
      <c r="J1146" s="145">
        <f>IFERROR(_xll.qlIndexFixing(Index1M,$H1146,TRUE,_xll.ohTrigger(RecalcTrigger,Trigger1M)),NA())</f>
        <v>1.4135882406437752E-2</v>
      </c>
      <c r="K1146" s="44">
        <f>IFERROR(_xll.qlIndexFixing(Index3M,H1146,TRUE,_xll.ohTrigger(RecalcTrigger,Trigger3M)),NA())</f>
        <v>1.4592277557991853E-2</v>
      </c>
      <c r="L1146" s="44">
        <f>IFERROR(_xll.qlIndexFixing(Index6M,$H1146,TRUE,_xll.ohTrigger(RecalcTrigger,Trigger6M)),NA())</f>
        <v>1.473216056719583E-2</v>
      </c>
      <c r="M1146" s="146">
        <f>IFERROR(_xll.qlIndexFixing(Index1Y,$H1146,TRUE,_xll.ohTrigger(RecalcTrigger,Trigger1Y)),NA())</f>
        <v>1.5155677020714631E-2</v>
      </c>
      <c r="N1146" s="145">
        <f>IFERROR(_xll.qlIndexFixing(ONIndex1M,I1146,TRUE,_xll.ohTrigger(RecalcTrigger,Trigger1M)),NA())</f>
        <v>1.4140214998485945E-2</v>
      </c>
      <c r="O1146" s="44">
        <f>IFERROR(_xll.qlIndexFixing(ONIndex3M,I1146,TRUE,_xll.ohTrigger(RecalcTrigger,Trigger3M)),NA())</f>
        <v>1.4607412210329018E-2</v>
      </c>
      <c r="P1146" s="44">
        <f>IFERROR(_xll.qlIndexFixing(ONIndex6M,I1146,TRUE,_xll.ohTrigger(RecalcTrigger,Trigger6M)),NA())</f>
        <v>1.4769413402373477E-2</v>
      </c>
      <c r="Q1146" s="146">
        <f>IFERROR(_xll.qlIndexFixing(ONIndex1Y,I1146,TRUE,_xll.ohTrigger(RecalcTrigger,Trigger1Y)),NA())</f>
        <v>1.5223593486990428E-2</v>
      </c>
    </row>
    <row r="1147" spans="2:17" x14ac:dyDescent="0.2">
      <c r="B1147" s="39" t="s">
        <v>42</v>
      </c>
      <c r="D1147" s="42">
        <f>_xll.qlCalendarAdvance(Calendar,$D1146,B1147,"f",FALSE)</f>
        <v>47696</v>
      </c>
      <c r="E1147" s="140">
        <f>_xll.qlInterestRateIndexValueDate(IndexON,D1147)</f>
        <v>47696</v>
      </c>
      <c r="F1147" s="156">
        <f>IFERROR(_xll.qlIndexFixing(IndexON,D1147,TRUE,_xll.ohTrigger(RecalcTrigger,TriggerON)),NA())</f>
        <v>1.3492671855011018E-2</v>
      </c>
      <c r="H1147" s="42">
        <f>_xll.qlCalendarAdvance(Calendar,$H1146,B1147,"f",FALSE)</f>
        <v>47696</v>
      </c>
      <c r="I1147" s="140">
        <f>_xll.qlInterestRateIndexValueDate(Index1M,$H1147)</f>
        <v>47696</v>
      </c>
      <c r="J1147" s="145">
        <f>IFERROR(_xll.qlIndexFixing(Index1M,$H1147,TRUE,_xll.ohTrigger(RecalcTrigger,Trigger1M)),NA())</f>
        <v>1.4130265613757804E-2</v>
      </c>
      <c r="K1147" s="44">
        <f>IFERROR(_xll.qlIndexFixing(Index3M,H1147,TRUE,_xll.ohTrigger(RecalcTrigger,Trigger3M)),NA())</f>
        <v>1.458577778034886E-2</v>
      </c>
      <c r="L1147" s="44">
        <f>IFERROR(_xll.qlIndexFixing(Index6M,$H1147,TRUE,_xll.ohTrigger(RecalcTrigger,Trigger6M)),NA())</f>
        <v>1.4724965422866425E-2</v>
      </c>
      <c r="M1147" s="146">
        <f>IFERROR(_xll.qlIndexFixing(Index1Y,$H1147,TRUE,_xll.ohTrigger(RecalcTrigger,Trigger1Y)),NA())</f>
        <v>1.514818107807181E-2</v>
      </c>
      <c r="N1147" s="145">
        <f>IFERROR(_xll.qlIndexFixing(ONIndex1M,I1147,TRUE,_xll.ohTrigger(RecalcTrigger,Trigger1M)),NA())</f>
        <v>1.4134511355209378E-2</v>
      </c>
      <c r="O1147" s="44">
        <f>IFERROR(_xll.qlIndexFixing(ONIndex3M,I1147,TRUE,_xll.ohTrigger(RecalcTrigger,Trigger3M)),NA())</f>
        <v>1.4601118158836801E-2</v>
      </c>
      <c r="P1147" s="44">
        <f>IFERROR(_xll.qlIndexFixing(ONIndex6M,I1147,TRUE,_xll.ohTrigger(RecalcTrigger,Trigger6M)),NA())</f>
        <v>1.4762761630103816E-2</v>
      </c>
      <c r="Q1147" s="146">
        <f>IFERROR(_xll.qlIndexFixing(ONIndex1Y,I1147,TRUE,_xll.ohTrigger(RecalcTrigger,Trigger1Y)),NA())</f>
        <v>1.5217383299677145E-2</v>
      </c>
    </row>
    <row r="1148" spans="2:17" x14ac:dyDescent="0.2">
      <c r="B1148" s="39" t="s">
        <v>42</v>
      </c>
      <c r="D1148" s="42">
        <f>_xll.qlCalendarAdvance(Calendar,$D1147,B1148,"f",FALSE)</f>
        <v>47703</v>
      </c>
      <c r="E1148" s="140">
        <f>_xll.qlInterestRateIndexValueDate(IndexON,D1148)</f>
        <v>47703</v>
      </c>
      <c r="F1148" s="156">
        <f>IFERROR(_xll.qlIndexFixing(IndexON,D1148,TRUE,_xll.ohTrigger(RecalcTrigger,TriggerON)),NA())</f>
        <v>1.3486555360764374E-2</v>
      </c>
      <c r="H1148" s="42">
        <f>_xll.qlCalendarAdvance(Calendar,$H1147,B1148,"f",FALSE)</f>
        <v>47703</v>
      </c>
      <c r="I1148" s="140">
        <f>_xll.qlInterestRateIndexValueDate(Index1M,$H1148)</f>
        <v>47703</v>
      </c>
      <c r="J1148" s="145">
        <f>IFERROR(_xll.qlIndexFixing(Index1M,$H1148,TRUE,_xll.ohTrigger(RecalcTrigger,Trigger1M)),NA())</f>
        <v>1.4124490991802366E-2</v>
      </c>
      <c r="K1148" s="44">
        <f>IFERROR(_xll.qlIndexFixing(Index3M,H1148,TRUE,_xll.ohTrigger(RecalcTrigger,Trigger3M)),NA())</f>
        <v>1.4579249885040411E-2</v>
      </c>
      <c r="L1148" s="44">
        <f>IFERROR(_xll.qlIndexFixing(Index6M,$H1148,TRUE,_xll.ohTrigger(RecalcTrigger,Trigger6M)),NA())</f>
        <v>1.4717732942471027E-2</v>
      </c>
      <c r="M1148" s="146">
        <f>IFERROR(_xll.qlIndexFixing(Index1Y,$H1148,TRUE,_xll.ohTrigger(RecalcTrigger,Trigger1Y)),NA())</f>
        <v>1.5140641493851081E-2</v>
      </c>
      <c r="N1148" s="145">
        <f>IFERROR(_xll.qlIndexFixing(ONIndex1M,I1148,TRUE,_xll.ohTrigger(RecalcTrigger,Trigger1M)),NA())</f>
        <v>1.4128787782652363E-2</v>
      </c>
      <c r="O1148" s="44">
        <f>IFERROR(_xll.qlIndexFixing(ONIndex3M,I1148,TRUE,_xll.ohTrigger(RecalcTrigger,Trigger3M)),NA())</f>
        <v>1.4594796081054406E-2</v>
      </c>
      <c r="P1148" s="44">
        <f>IFERROR(_xll.qlIndexFixing(ONIndex6M,I1148,TRUE,_xll.ohTrigger(RecalcTrigger,Trigger6M)),NA())</f>
        <v>1.4756072772271756E-2</v>
      </c>
      <c r="Q1148" s="146">
        <f>IFERROR(_xll.qlIndexFixing(ONIndex1Y,I1148,TRUE,_xll.ohTrigger(RecalcTrigger,Trigger1Y)),NA())</f>
        <v>1.5211127837398974E-2</v>
      </c>
    </row>
    <row r="1149" spans="2:17" x14ac:dyDescent="0.2">
      <c r="B1149" s="39" t="s">
        <v>42</v>
      </c>
      <c r="D1149" s="42">
        <f>_xll.qlCalendarAdvance(Calendar,$D1148,B1149,"f",FALSE)</f>
        <v>47710</v>
      </c>
      <c r="E1149" s="140">
        <f>_xll.qlInterestRateIndexValueDate(IndexON,D1149)</f>
        <v>47710</v>
      </c>
      <c r="F1149" s="156">
        <f>IFERROR(_xll.qlIndexFixing(IndexON,D1149,TRUE,_xll.ohTrigger(RecalcTrigger,TriggerON)),NA())</f>
        <v>1.3480410899229245E-2</v>
      </c>
      <c r="H1149" s="42">
        <f>_xll.qlCalendarAdvance(Calendar,$H1148,B1149,"f",FALSE)</f>
        <v>47710</v>
      </c>
      <c r="I1149" s="140">
        <f>_xll.qlInterestRateIndexValueDate(Index1M,$H1149)</f>
        <v>47710</v>
      </c>
      <c r="J1149" s="145">
        <f>IFERROR(_xll.qlIndexFixing(Index1M,$H1149,TRUE,_xll.ohTrigger(RecalcTrigger,Trigger1M)),NA())</f>
        <v>1.4118696419504577E-2</v>
      </c>
      <c r="K1149" s="44">
        <f>IFERROR(_xll.qlIndexFixing(Index3M,H1149,TRUE,_xll.ohTrigger(RecalcTrigger,Trigger3M)),NA())</f>
        <v>1.4572693872205696E-2</v>
      </c>
      <c r="L1149" s="44">
        <f>IFERROR(_xll.qlIndexFixing(Index6M,$H1149,TRUE,_xll.ohTrigger(RecalcTrigger,Trigger6M)),NA())</f>
        <v>1.4710463126419658E-2</v>
      </c>
      <c r="M1149" s="146">
        <f>IFERROR(_xll.qlIndexFixing(Index1Y,$H1149,TRUE,_xll.ohTrigger(RecalcTrigger,Trigger1Y)),NA())</f>
        <v>1.5133058902271568E-2</v>
      </c>
      <c r="N1149" s="145">
        <f>IFERROR(_xll.qlIndexFixing(ONIndex1M,I1149,TRUE,_xll.ohTrigger(RecalcTrigger,Trigger1M)),NA())</f>
        <v>1.41230442808149E-2</v>
      </c>
      <c r="O1149" s="44">
        <f>IFERROR(_xll.qlIndexFixing(ONIndex3M,I1149,TRUE,_xll.ohTrigger(RecalcTrigger,Trigger3M)),NA())</f>
        <v>1.458844597706288E-2</v>
      </c>
      <c r="P1149" s="44">
        <f>IFERROR(_xll.qlIndexFixing(ONIndex6M,I1149,TRUE,_xll.ohTrigger(RecalcTrigger,Trigger6M)),NA())</f>
        <v>1.4749346829039389E-2</v>
      </c>
      <c r="Q1149" s="146">
        <f>IFERROR(_xll.qlIndexFixing(ONIndex1Y,I1149,TRUE,_xll.ohTrigger(RecalcTrigger,Trigger1Y)),NA())</f>
        <v>1.5204827100318008E-2</v>
      </c>
    </row>
    <row r="1150" spans="2:17" x14ac:dyDescent="0.2">
      <c r="B1150" s="39" t="s">
        <v>42</v>
      </c>
      <c r="D1150" s="42">
        <f>_xll.qlCalendarAdvance(Calendar,$D1149,B1150,"f",FALSE)</f>
        <v>47717</v>
      </c>
      <c r="E1150" s="140">
        <f>_xll.qlInterestRateIndexValueDate(IndexON,D1150)</f>
        <v>47717</v>
      </c>
      <c r="F1150" s="156">
        <f>IFERROR(_xll.qlIndexFixing(IndexON,D1150,TRUE,_xll.ohTrigger(RecalcTrigger,TriggerON)),NA())</f>
        <v>1.3474238470405631E-2</v>
      </c>
      <c r="H1150" s="42">
        <f>_xll.qlCalendarAdvance(Calendar,$H1149,B1150,"f",FALSE)</f>
        <v>47717</v>
      </c>
      <c r="I1150" s="140">
        <f>_xll.qlInterestRateIndexValueDate(Index1M,$H1150)</f>
        <v>47717</v>
      </c>
      <c r="J1150" s="145">
        <f>IFERROR(_xll.qlIndexFixing(Index1M,$H1150,TRUE,_xll.ohTrigger(RecalcTrigger,Trigger1M)),NA())</f>
        <v>1.4112881896902428E-2</v>
      </c>
      <c r="K1150" s="44">
        <f>IFERROR(_xll.qlIndexFixing(Index3M,H1150,TRUE,_xll.ohTrigger(RecalcTrigger,Trigger3M)),NA())</f>
        <v>1.4566109741983904E-2</v>
      </c>
      <c r="L1150" s="44">
        <f>IFERROR(_xll.qlIndexFixing(Index6M,$H1150,TRUE,_xll.ohTrigger(RecalcTrigger,Trigger6M)),NA())</f>
        <v>1.4703155975124085E-2</v>
      </c>
      <c r="M1150" s="146">
        <f>IFERROR(_xll.qlIndexFixing(Index1Y,$H1150,TRUE,_xll.ohTrigger(RecalcTrigger,Trigger1Y)),NA())</f>
        <v>1.5125433937537958E-2</v>
      </c>
      <c r="N1150" s="145">
        <f>IFERROR(_xll.qlIndexFixing(ONIndex1M,I1150,TRUE,_xll.ohTrigger(RecalcTrigger,Trigger1M)),NA())</f>
        <v>1.4117280849778036E-2</v>
      </c>
      <c r="O1150" s="44">
        <f>IFERROR(_xll.qlIndexFixing(ONIndex3M,I1150,TRUE,_xll.ohTrigger(RecalcTrigger,Trigger3M)),NA())</f>
        <v>1.4582067846619085E-2</v>
      </c>
      <c r="P1150" s="44">
        <f>IFERROR(_xll.qlIndexFixing(ONIndex6M,I1150,TRUE,_xll.ohTrigger(RecalcTrigger,Trigger6M)),NA())</f>
        <v>1.4742583800163578E-2</v>
      </c>
      <c r="Q1150" s="146">
        <f>IFERROR(_xll.qlIndexFixing(ONIndex1Y,I1150,TRUE,_xll.ohTrigger(RecalcTrigger,Trigger1Y)),NA())</f>
        <v>1.5198481088434246E-2</v>
      </c>
    </row>
    <row r="1151" spans="2:17" x14ac:dyDescent="0.2">
      <c r="B1151" s="39" t="s">
        <v>42</v>
      </c>
      <c r="D1151" s="42">
        <f>_xll.qlCalendarAdvance(Calendar,$D1150,B1151,"f",FALSE)</f>
        <v>47724</v>
      </c>
      <c r="E1151" s="140">
        <f>_xll.qlInterestRateIndexValueDate(IndexON,D1151)</f>
        <v>47724</v>
      </c>
      <c r="F1151" s="156">
        <f>IFERROR(_xll.qlIndexFixing(IndexON,D1151,TRUE,_xll.ohTrigger(RecalcTrigger,TriggerON)),NA())</f>
        <v>1.3468038074374578E-2</v>
      </c>
      <c r="H1151" s="42">
        <f>_xll.qlCalendarAdvance(Calendar,$H1150,B1151,"f",FALSE)</f>
        <v>47724</v>
      </c>
      <c r="I1151" s="140">
        <f>_xll.qlInterestRateIndexValueDate(Index1M,$H1151)</f>
        <v>47724</v>
      </c>
      <c r="J1151" s="145">
        <f>IFERROR(_xll.qlIndexFixing(Index1M,$H1151,TRUE,_xll.ohTrigger(RecalcTrigger,Trigger1M)),NA())</f>
        <v>1.4107047424018714E-2</v>
      </c>
      <c r="K1151" s="44">
        <f>IFERROR(_xll.qlIndexFixing(Index3M,H1151,TRUE,_xll.ohTrigger(RecalcTrigger,Trigger3M)),NA())</f>
        <v>1.4559497494514222E-2</v>
      </c>
      <c r="L1151" s="44">
        <f>IFERROR(_xll.qlIndexFixing(Index6M,$H1151,TRUE,_xll.ohTrigger(RecalcTrigger,Trigger6M)),NA())</f>
        <v>1.4696538133836468E-2</v>
      </c>
      <c r="M1151" s="146">
        <f>IFERROR(_xll.qlIndexFixing(Index1Y,$H1151,TRUE,_xll.ohTrigger(RecalcTrigger,Trigger1Y)),NA())</f>
        <v>1.5117767233842061E-2</v>
      </c>
      <c r="N1151" s="145">
        <f>IFERROR(_xll.qlIndexFixing(ONIndex1M,I1151,TRUE,_xll.ohTrigger(RecalcTrigger,Trigger1M)),NA())</f>
        <v>1.4111497489379676E-2</v>
      </c>
      <c r="O1151" s="44">
        <f>IFERROR(_xll.qlIndexFixing(ONIndex3M,I1151,TRUE,_xll.ohTrigger(RecalcTrigger,Trigger3M)),NA())</f>
        <v>1.4575661689966157E-2</v>
      </c>
      <c r="P1151" s="44">
        <f>IFERROR(_xll.qlIndexFixing(ONIndex6M,I1151,TRUE,_xll.ohTrigger(RecalcTrigger,Trigger6M)),NA())</f>
        <v>1.473578368588746E-2</v>
      </c>
      <c r="Q1151" s="146">
        <f>IFERROR(_xll.qlIndexFixing(ONIndex1Y,I1151,TRUE,_xll.ohTrigger(RecalcTrigger,Trigger1Y)),NA())</f>
        <v>1.5192089801666642E-2</v>
      </c>
    </row>
    <row r="1152" spans="2:17" x14ac:dyDescent="0.2">
      <c r="B1152" s="39" t="s">
        <v>42</v>
      </c>
      <c r="D1152" s="42">
        <f>_xll.qlCalendarAdvance(Calendar,$D1151,B1152,"f",FALSE)</f>
        <v>47731</v>
      </c>
      <c r="E1152" s="140">
        <f>_xll.qlInterestRateIndexValueDate(IndexON,D1152)</f>
        <v>47731</v>
      </c>
      <c r="F1152" s="156">
        <f>IFERROR(_xll.qlIndexFixing(IndexON,D1152,TRUE,_xll.ohTrigger(RecalcTrigger,TriggerON)),NA())</f>
        <v>1.3461809711055039E-2</v>
      </c>
      <c r="H1152" s="42">
        <f>_xll.qlCalendarAdvance(Calendar,$H1151,B1152,"f",FALSE)</f>
        <v>47731</v>
      </c>
      <c r="I1152" s="140">
        <f>_xll.qlInterestRateIndexValueDate(Index1M,$H1152)</f>
        <v>47731</v>
      </c>
      <c r="J1152" s="145">
        <f>IFERROR(_xll.qlIndexFixing(Index1M,$H1152,TRUE,_xll.ohTrigger(RecalcTrigger,Trigger1M)),NA())</f>
        <v>1.4101193000886358E-2</v>
      </c>
      <c r="K1152" s="44">
        <f>IFERROR(_xll.qlIndexFixing(Index3M,H1152,TRUE,_xll.ohTrigger(RecalcTrigger,Trigger3M)),NA())</f>
        <v>1.4553046972726727E-2</v>
      </c>
      <c r="L1152" s="44">
        <f>IFERROR(_xll.qlIndexFixing(Index6M,$H1152,TRUE,_xll.ohTrigger(RecalcTrigger,Trigger6M)),NA())</f>
        <v>1.4689654108337219E-2</v>
      </c>
      <c r="M1152" s="146">
        <f>IFERROR(_xll.qlIndexFixing(Index1Y,$H1152,TRUE,_xll.ohTrigger(RecalcTrigger,Trigger1Y)),NA())</f>
        <v>1.5110059425361699E-2</v>
      </c>
      <c r="N1152" s="145">
        <f>IFERROR(_xll.qlIndexFixing(ONIndex1M,I1152,TRUE,_xll.ohTrigger(RecalcTrigger,Trigger1M)),NA())</f>
        <v>1.4105694199700869E-2</v>
      </c>
      <c r="O1152" s="44">
        <f>IFERROR(_xll.qlIndexFixing(ONIndex3M,I1152,TRUE,_xll.ohTrigger(RecalcTrigger,Trigger3M)),NA())</f>
        <v>1.4569227507023053E-2</v>
      </c>
      <c r="P1152" s="44">
        <f>IFERROR(_xll.qlIndexFixing(ONIndex6M,I1152,TRUE,_xll.ohTrigger(RecalcTrigger,Trigger6M)),NA())</f>
        <v>1.472894648612999E-2</v>
      </c>
      <c r="Q1152" s="146">
        <f>IFERROR(_xll.qlIndexFixing(ONIndex1Y,I1152,TRUE,_xll.ohTrigger(RecalcTrigger,Trigger1Y)),NA())</f>
        <v>1.5185653240015196E-2</v>
      </c>
    </row>
    <row r="1153" spans="2:17" x14ac:dyDescent="0.2">
      <c r="B1153" s="39" t="s">
        <v>42</v>
      </c>
      <c r="D1153" s="42">
        <f>_xll.qlCalendarAdvance(Calendar,$D1152,B1153,"f",FALSE)</f>
        <v>47738</v>
      </c>
      <c r="E1153" s="140">
        <f>_xll.qlInterestRateIndexValueDate(IndexON,D1153)</f>
        <v>47738</v>
      </c>
      <c r="F1153" s="156">
        <f>IFERROR(_xll.qlIndexFixing(IndexON,D1153,TRUE,_xll.ohTrigger(RecalcTrigger,TriggerON)),NA())</f>
        <v>1.3455553380447016E-2</v>
      </c>
      <c r="H1153" s="42">
        <f>_xll.qlCalendarAdvance(Calendar,$H1152,B1153,"f",FALSE)</f>
        <v>47738</v>
      </c>
      <c r="I1153" s="140">
        <f>_xll.qlInterestRateIndexValueDate(Index1M,$H1153)</f>
        <v>47738</v>
      </c>
      <c r="J1153" s="145">
        <f>IFERROR(_xll.qlIndexFixing(Index1M,$H1153,TRUE,_xll.ohTrigger(RecalcTrigger,Trigger1M)),NA())</f>
        <v>1.4095318627535755E-2</v>
      </c>
      <c r="K1153" s="44">
        <f>IFERROR(_xll.qlIndexFixing(Index3M,H1153,TRUE,_xll.ohTrigger(RecalcTrigger,Trigger3M)),NA())</f>
        <v>1.454638076477942E-2</v>
      </c>
      <c r="L1153" s="44">
        <f>IFERROR(_xll.qlIndexFixing(Index6M,$H1153,TRUE,_xll.ohTrigger(RecalcTrigger,Trigger6M)),NA())</f>
        <v>1.4682249771442859E-2</v>
      </c>
      <c r="M1153" s="146">
        <f>IFERROR(_xll.qlIndexFixing(Index1Y,$H1153,TRUE,_xll.ohTrigger(RecalcTrigger,Trigger1Y)),NA())</f>
        <v>1.5102311146259817E-2</v>
      </c>
      <c r="N1153" s="145">
        <f>IFERROR(_xll.qlIndexFixing(ONIndex1M,I1153,TRUE,_xll.ohTrigger(RecalcTrigger,Trigger1M)),NA())</f>
        <v>1.409987098082266E-2</v>
      </c>
      <c r="O1153" s="44">
        <f>IFERROR(_xll.qlIndexFixing(ONIndex3M,I1153,TRUE,_xll.ohTrigger(RecalcTrigger,Trigger3M)),NA())</f>
        <v>1.456276529778977E-2</v>
      </c>
      <c r="P1153" s="44">
        <f>IFERROR(_xll.qlIndexFixing(ONIndex6M,I1153,TRUE,_xll.ohTrigger(RecalcTrigger,Trigger6M)),NA())</f>
        <v>1.4722072200891168E-2</v>
      </c>
      <c r="Q1153" s="146">
        <f>IFERROR(_xll.qlIndexFixing(ONIndex1Y,I1153,TRUE,_xll.ohTrigger(RecalcTrigger,Trigger1Y)),NA())</f>
        <v>1.5179171403560954E-2</v>
      </c>
    </row>
    <row r="1154" spans="2:17" x14ac:dyDescent="0.2">
      <c r="B1154" s="39" t="s">
        <v>42</v>
      </c>
      <c r="D1154" s="42">
        <f>_xll.qlCalendarAdvance(Calendar,$D1153,B1154,"f",FALSE)</f>
        <v>47745</v>
      </c>
      <c r="E1154" s="140">
        <f>_xll.qlInterestRateIndexValueDate(IndexON,D1154)</f>
        <v>47745</v>
      </c>
      <c r="F1154" s="156">
        <f>IFERROR(_xll.qlIndexFixing(IndexON,D1154,TRUE,_xll.ohTrigger(RecalcTrigger,TriggerON)),NA())</f>
        <v>1.3449269082631554E-2</v>
      </c>
      <c r="H1154" s="42">
        <f>_xll.qlCalendarAdvance(Calendar,$H1153,B1154,"f",FALSE)</f>
        <v>47745</v>
      </c>
      <c r="I1154" s="140">
        <f>_xll.qlInterestRateIndexValueDate(Index1M,$H1154)</f>
        <v>47745</v>
      </c>
      <c r="J1154" s="145">
        <f>IFERROR(_xll.qlIndexFixing(Index1M,$H1154,TRUE,_xll.ohTrigger(RecalcTrigger,Trigger1M)),NA())</f>
        <v>1.4089424303999828E-2</v>
      </c>
      <c r="K1154" s="44">
        <f>IFERROR(_xll.qlIndexFixing(Index3M,H1154,TRUE,_xll.ohTrigger(RecalcTrigger,Trigger3M)),NA())</f>
        <v>1.4539686440993809E-2</v>
      </c>
      <c r="L1154" s="44">
        <f>IFERROR(_xll.qlIndexFixing(Index6M,$H1154,TRUE,_xll.ohTrigger(RecalcTrigger,Trigger6M)),NA())</f>
        <v>1.4674808107553705E-2</v>
      </c>
      <c r="M1154" s="146">
        <f>IFERROR(_xll.qlIndexFixing(Index1Y,$H1154,TRUE,_xll.ohTrigger(RecalcTrigger,Trigger1Y)),NA())</f>
        <v>1.5094523030685592E-2</v>
      </c>
      <c r="N1154" s="145">
        <f>IFERROR(_xll.qlIndexFixing(ONIndex1M,I1154,TRUE,_xll.ohTrigger(RecalcTrigger,Trigger1M)),NA())</f>
        <v>1.4094027832664002E-2</v>
      </c>
      <c r="O1154" s="44">
        <f>IFERROR(_xll.qlIndexFixing(ONIndex3M,I1154,TRUE,_xll.ohTrigger(RecalcTrigger,Trigger3M)),NA())</f>
        <v>1.4556275062347357E-2</v>
      </c>
      <c r="P1154" s="44">
        <f>IFERROR(_xll.qlIndexFixing(ONIndex6M,I1154,TRUE,_xll.ohTrigger(RecalcTrigger,Trigger6M)),NA())</f>
        <v>1.4715160830089946E-2</v>
      </c>
      <c r="Q1154" s="146">
        <f>IFERROR(_xll.qlIndexFixing(ONIndex1Y,I1154,TRUE,_xll.ohTrigger(RecalcTrigger,Trigger1Y)),NA())</f>
        <v>1.5172644292303916E-2</v>
      </c>
    </row>
    <row r="1155" spans="2:17" x14ac:dyDescent="0.2">
      <c r="B1155" s="39" t="s">
        <v>42</v>
      </c>
      <c r="D1155" s="42">
        <f>_xll.qlCalendarAdvance(Calendar,$D1154,B1155,"f",FALSE)</f>
        <v>47752</v>
      </c>
      <c r="E1155" s="140">
        <f>_xll.qlInterestRateIndexValueDate(IndexON,D1155)</f>
        <v>47752</v>
      </c>
      <c r="F1155" s="156">
        <f>IFERROR(_xll.qlIndexFixing(IndexON,D1155,TRUE,_xll.ohTrigger(RecalcTrigger,TriggerON)),NA())</f>
        <v>1.3442956817527607E-2</v>
      </c>
      <c r="H1155" s="42">
        <f>_xll.qlCalendarAdvance(Calendar,$H1154,B1155,"f",FALSE)</f>
        <v>47752</v>
      </c>
      <c r="I1155" s="140">
        <f>_xll.qlInterestRateIndexValueDate(Index1M,$H1155)</f>
        <v>47752</v>
      </c>
      <c r="J1155" s="145">
        <f>IFERROR(_xll.qlIndexFixing(Index1M,$H1155,TRUE,_xll.ohTrigger(RecalcTrigger,Trigger1M)),NA())</f>
        <v>1.4083510030308971E-2</v>
      </c>
      <c r="K1155" s="44">
        <f>IFERROR(_xll.qlIndexFixing(Index3M,H1155,TRUE,_xll.ohTrigger(RecalcTrigger,Trigger3M)),NA())</f>
        <v>1.4532767334969427E-2</v>
      </c>
      <c r="L1155" s="44">
        <f>IFERROR(_xll.qlIndexFixing(Index6M,$H1155,TRUE,_xll.ohTrigger(RecalcTrigger,Trigger6M)),NA())</f>
        <v>1.4667329117080366E-2</v>
      </c>
      <c r="M1155" s="146">
        <f>IFERROR(_xll.qlIndexFixing(Index1Y,$H1155,TRUE,_xll.ohTrigger(RecalcTrigger,Trigger1Y)),NA())</f>
        <v>1.5086695712773546E-2</v>
      </c>
      <c r="N1155" s="145">
        <f>IFERROR(_xll.qlIndexFixing(ONIndex1M,I1155,TRUE,_xll.ohTrigger(RecalcTrigger,Trigger1M)),NA())</f>
        <v>1.408816475514385E-2</v>
      </c>
      <c r="O1155" s="44">
        <f>IFERROR(_xll.qlIndexFixing(ONIndex3M,I1155,TRUE,_xll.ohTrigger(RecalcTrigger,Trigger3M)),NA())</f>
        <v>1.4549756800452673E-2</v>
      </c>
      <c r="P1155" s="44">
        <f>IFERROR(_xll.qlIndexFixing(ONIndex6M,I1155,TRUE,_xll.ohTrigger(RecalcTrigger,Trigger6M)),NA())</f>
        <v>1.4708212373888419E-2</v>
      </c>
      <c r="Q1155" s="146">
        <f>IFERROR(_xll.qlIndexFixing(ONIndex1Y,I1155,TRUE,_xll.ohTrigger(RecalcTrigger,Trigger1Y)),NA())</f>
        <v>1.5166071906163037E-2</v>
      </c>
    </row>
    <row r="1156" spans="2:17" x14ac:dyDescent="0.2">
      <c r="B1156" s="39" t="s">
        <v>42</v>
      </c>
      <c r="D1156" s="42">
        <f>_xll.qlCalendarAdvance(Calendar,$D1155,B1156,"f",FALSE)</f>
        <v>47759</v>
      </c>
      <c r="E1156" s="140">
        <f>_xll.qlInterestRateIndexValueDate(IndexON,D1156)</f>
        <v>47759</v>
      </c>
      <c r="F1156" s="156">
        <f>IFERROR(_xll.qlIndexFixing(IndexON,D1156,TRUE,_xll.ohTrigger(RecalcTrigger,TriggerON)),NA())</f>
        <v>1.3436616585054129E-2</v>
      </c>
      <c r="H1156" s="42">
        <f>_xll.qlCalendarAdvance(Calendar,$H1155,B1156,"f",FALSE)</f>
        <v>47759</v>
      </c>
      <c r="I1156" s="140">
        <f>_xll.qlInterestRateIndexValueDate(Index1M,$H1156)</f>
        <v>47759</v>
      </c>
      <c r="J1156" s="145">
        <f>IFERROR(_xll.qlIndexFixing(Index1M,$H1156,TRUE,_xll.ohTrigger(RecalcTrigger,Trigger1M)),NA())</f>
        <v>1.4077575806491043E-2</v>
      </c>
      <c r="K1156" s="44">
        <f>IFERROR(_xll.qlIndexFixing(Index3M,H1156,TRUE,_xll.ohTrigger(RecalcTrigger,Trigger3M)),NA())</f>
        <v>1.4526014503374547E-2</v>
      </c>
      <c r="L1156" s="44">
        <f>IFERROR(_xll.qlIndexFixing(Index6M,$H1156,TRUE,_xll.ohTrigger(RecalcTrigger,Trigger6M)),NA())</f>
        <v>1.4659556630813827E-2</v>
      </c>
      <c r="M1156" s="146">
        <f>IFERROR(_xll.qlIndexFixing(Index1Y,$H1156,TRUE,_xll.ohTrigger(RecalcTrigger,Trigger1Y)),NA())</f>
        <v>1.5078829826642437E-2</v>
      </c>
      <c r="N1156" s="145">
        <f>IFERROR(_xll.qlIndexFixing(ONIndex1M,I1156,TRUE,_xll.ohTrigger(RecalcTrigger,Trigger1M)),NA())</f>
        <v>1.4082281748424297E-2</v>
      </c>
      <c r="O1156" s="44">
        <f>IFERROR(_xll.qlIndexFixing(ONIndex3M,I1156,TRUE,_xll.ohTrigger(RecalcTrigger,Trigger3M)),NA())</f>
        <v>1.4543210512348859E-2</v>
      </c>
      <c r="P1156" s="44">
        <f>IFERROR(_xll.qlIndexFixing(ONIndex6M,I1156,TRUE,_xll.ohTrigger(RecalcTrigger,Trigger6M)),NA())</f>
        <v>1.4701226832205538E-2</v>
      </c>
      <c r="Q1156" s="146">
        <f>IFERROR(_xll.qlIndexFixing(ONIndex1Y,I1156,TRUE,_xll.ohTrigger(RecalcTrigger,Trigger1Y)),NA())</f>
        <v>1.5159454245219361E-2</v>
      </c>
    </row>
    <row r="1157" spans="2:17" x14ac:dyDescent="0.2">
      <c r="B1157" s="39" t="s">
        <v>42</v>
      </c>
      <c r="D1157" s="42">
        <f>_xll.qlCalendarAdvance(Calendar,$D1156,B1157,"f",FALSE)</f>
        <v>47766</v>
      </c>
      <c r="E1157" s="140">
        <f>_xll.qlInterestRateIndexValueDate(IndexON,D1157)</f>
        <v>47766</v>
      </c>
      <c r="F1157" s="156">
        <f>IFERROR(_xll.qlIndexFixing(IndexON,D1157,TRUE,_xll.ohTrigger(RecalcTrigger,TriggerON)),NA())</f>
        <v>1.3430248385373211E-2</v>
      </c>
      <c r="H1157" s="42">
        <f>_xll.qlCalendarAdvance(Calendar,$H1156,B1157,"f",FALSE)</f>
        <v>47766</v>
      </c>
      <c r="I1157" s="140">
        <f>_xll.qlInterestRateIndexValueDate(Index1M,$H1157)</f>
        <v>47766</v>
      </c>
      <c r="J1157" s="145">
        <f>IFERROR(_xll.qlIndexFixing(Index1M,$H1157,TRUE,_xll.ohTrigger(RecalcTrigger,Trigger1M)),NA())</f>
        <v>1.4071621632581501E-2</v>
      </c>
      <c r="K1157" s="44">
        <f>IFERROR(_xll.qlIndexFixing(Index3M,H1157,TRUE,_xll.ohTrigger(RecalcTrigger,Trigger3M)),NA())</f>
        <v>1.4519233555381881E-2</v>
      </c>
      <c r="L1157" s="44">
        <f>IFERROR(_xll.qlIndexFixing(Index6M,$H1157,TRUE,_xll.ohTrigger(RecalcTrigger,Trigger6M)),NA())</f>
        <v>1.4652000020034986E-2</v>
      </c>
      <c r="M1157" s="146">
        <f>IFERROR(_xll.qlIndexFixing(Index1Y,$H1157,TRUE,_xll.ohTrigger(RecalcTrigger,Trigger1Y)),NA())</f>
        <v>1.5070926006397034E-2</v>
      </c>
      <c r="N1157" s="145">
        <f>IFERROR(_xll.qlIndexFixing(ONIndex1M,I1157,TRUE,_xll.ohTrigger(RecalcTrigger,Trigger1M)),NA())</f>
        <v>1.4076378812505341E-2</v>
      </c>
      <c r="O1157" s="44">
        <f>IFERROR(_xll.qlIndexFixing(ONIndex3M,I1157,TRUE,_xll.ohTrigger(RecalcTrigger,Trigger3M)),NA())</f>
        <v>1.4536636197954866E-2</v>
      </c>
      <c r="P1157" s="44">
        <f>IFERROR(_xll.qlIndexFixing(ONIndex6M,I1157,TRUE,_xll.ohTrigger(RecalcTrigger,Trigger6M)),NA())</f>
        <v>1.4694204205041306E-2</v>
      </c>
      <c r="Q1157" s="146">
        <f>IFERROR(_xll.qlIndexFixing(ONIndex1Y,I1157,TRUE,_xll.ohTrigger(RecalcTrigger,Trigger1Y)),NA())</f>
        <v>1.5152791309391844E-2</v>
      </c>
    </row>
    <row r="1158" spans="2:17" x14ac:dyDescent="0.2">
      <c r="B1158" s="39" t="s">
        <v>42</v>
      </c>
      <c r="D1158" s="42">
        <f>_xll.qlCalendarAdvance(Calendar,$D1157,B1158,"f",FALSE)</f>
        <v>47773</v>
      </c>
      <c r="E1158" s="140">
        <f>_xll.qlInterestRateIndexValueDate(IndexON,D1158)</f>
        <v>47773</v>
      </c>
      <c r="F1158" s="156">
        <f>IFERROR(_xll.qlIndexFixing(IndexON,D1158,TRUE,_xll.ohTrigger(RecalcTrigger,TriggerON)),NA())</f>
        <v>1.3423852218484855E-2</v>
      </c>
      <c r="H1158" s="42">
        <f>_xll.qlCalendarAdvance(Calendar,$H1157,B1158,"f",FALSE)</f>
        <v>47773</v>
      </c>
      <c r="I1158" s="140">
        <f>_xll.qlInterestRateIndexValueDate(Index1M,$H1158)</f>
        <v>47773</v>
      </c>
      <c r="J1158" s="145">
        <f>IFERROR(_xll.qlIndexFixing(Index1M,$H1158,TRUE,_xll.ohTrigger(RecalcTrigger,Trigger1M)),NA())</f>
        <v>1.4065647508608205E-2</v>
      </c>
      <c r="K1158" s="44">
        <f>IFERROR(_xll.qlIndexFixing(Index3M,H1158,TRUE,_xll.ohTrigger(RecalcTrigger,Trigger3M)),NA())</f>
        <v>1.4512424491134141E-2</v>
      </c>
      <c r="L1158" s="44">
        <f>IFERROR(_xll.qlIndexFixing(Index6M,$H1158,TRUE,_xll.ohTrigger(RecalcTrigger,Trigger6M)),NA())</f>
        <v>1.4644406082609114E-2</v>
      </c>
      <c r="M1158" s="146">
        <f>IFERROR(_xll.qlIndexFixing(Index1Y,$H1158,TRUE,_xll.ohTrigger(RecalcTrigger,Trigger1Y)),NA())</f>
        <v>1.5062984886125896E-2</v>
      </c>
      <c r="N1158" s="145">
        <f>IFERROR(_xll.qlIndexFixing(ONIndex1M,I1158,TRUE,_xll.ohTrigger(RecalcTrigger,Trigger1M)),NA())</f>
        <v>1.4070455947305938E-2</v>
      </c>
      <c r="O1158" s="44">
        <f>IFERROR(_xll.qlIndexFixing(ONIndex3M,I1158,TRUE,_xll.ohTrigger(RecalcTrigger,Trigger3M)),NA())</f>
        <v>1.4530033857270697E-2</v>
      </c>
      <c r="P1158" s="44">
        <f>IFERROR(_xll.qlIndexFixing(ONIndex6M,I1158,TRUE,_xll.ohTrigger(RecalcTrigger,Trigger6M)),NA())</f>
        <v>1.4687144492314674E-2</v>
      </c>
      <c r="Q1158" s="146">
        <f>IFERROR(_xll.qlIndexFixing(ONIndex1Y,I1158,TRUE,_xll.ohTrigger(RecalcTrigger,Trigger1Y)),NA())</f>
        <v>1.5146083098761531E-2</v>
      </c>
    </row>
    <row r="1159" spans="2:17" x14ac:dyDescent="0.2">
      <c r="B1159" s="39" t="s">
        <v>42</v>
      </c>
      <c r="D1159" s="42">
        <f>_xll.qlCalendarAdvance(Calendar,$D1158,B1159,"f",FALSE)</f>
        <v>47780</v>
      </c>
      <c r="E1159" s="140">
        <f>_xll.qlInterestRateIndexValueDate(IndexON,D1159)</f>
        <v>47780</v>
      </c>
      <c r="F1159" s="156">
        <f>IFERROR(_xll.qlIndexFixing(IndexON,D1159,TRUE,_xll.ohTrigger(RecalcTrigger,TriggerON)),NA())</f>
        <v>1.341742808438906E-2</v>
      </c>
      <c r="H1159" s="42">
        <f>_xll.qlCalendarAdvance(Calendar,$H1158,B1159,"f",FALSE)</f>
        <v>47780</v>
      </c>
      <c r="I1159" s="140">
        <f>_xll.qlInterestRateIndexValueDate(Index1M,$H1159)</f>
        <v>47780</v>
      </c>
      <c r="J1159" s="145">
        <f>IFERROR(_xll.qlIndexFixing(Index1M,$H1159,TRUE,_xll.ohTrigger(RecalcTrigger,Trigger1M)),NA())</f>
        <v>1.405965343460408E-2</v>
      </c>
      <c r="K1159" s="44">
        <f>IFERROR(_xll.qlIndexFixing(Index3M,H1159,TRUE,_xll.ohTrigger(RecalcTrigger,Trigger3M)),NA())</f>
        <v>1.4505587310776684E-2</v>
      </c>
      <c r="L1159" s="44">
        <f>IFERROR(_xll.qlIndexFixing(Index6M,$H1159,TRUE,_xll.ohTrigger(RecalcTrigger,Trigger6M)),NA())</f>
        <v>1.4636774818957031E-2</v>
      </c>
      <c r="M1159" s="146">
        <f>IFERROR(_xll.qlIndexFixing(Index1Y,$H1159,TRUE,_xll.ohTrigger(RecalcTrigger,Trigger1Y)),NA())</f>
        <v>1.5055007099901818E-2</v>
      </c>
      <c r="N1159" s="145">
        <f>IFERROR(_xll.qlIndexFixing(ONIndex1M,I1159,TRUE,_xll.ohTrigger(RecalcTrigger,Trigger1M)),NA())</f>
        <v>1.406451315274504E-2</v>
      </c>
      <c r="O1159" s="44">
        <f>IFERROR(_xll.qlIndexFixing(ONIndex3M,I1159,TRUE,_xll.ohTrigger(RecalcTrigger,Trigger3M)),NA())</f>
        <v>1.4523403490377396E-2</v>
      </c>
      <c r="P1159" s="44">
        <f>IFERROR(_xll.qlIndexFixing(ONIndex6M,I1159,TRUE,_xll.ohTrigger(RecalcTrigger,Trigger6M)),NA())</f>
        <v>1.4680047694187737E-2</v>
      </c>
      <c r="Q1159" s="146">
        <f>IFERROR(_xll.qlIndexFixing(ONIndex1Y,I1159,TRUE,_xll.ohTrigger(RecalcTrigger,Trigger1Y)),NA())</f>
        <v>1.5139329613328423E-2</v>
      </c>
    </row>
    <row r="1160" spans="2:17" x14ac:dyDescent="0.2">
      <c r="B1160" s="39" t="s">
        <v>42</v>
      </c>
      <c r="D1160" s="42">
        <f>_xll.qlCalendarAdvance(Calendar,$D1159,B1160,"f",FALSE)</f>
        <v>47787</v>
      </c>
      <c r="E1160" s="140">
        <f>_xll.qlInterestRateIndexValueDate(IndexON,D1160)</f>
        <v>47787</v>
      </c>
      <c r="F1160" s="156">
        <f>IFERROR(_xll.qlIndexFixing(IndexON,D1160,TRUE,_xll.ohTrigger(RecalcTrigger,TriggerON)),NA())</f>
        <v>1.3410975982923734E-2</v>
      </c>
      <c r="H1160" s="42">
        <f>_xll.qlCalendarAdvance(Calendar,$H1159,B1160,"f",FALSE)</f>
        <v>47787</v>
      </c>
      <c r="I1160" s="140">
        <f>_xll.qlInterestRateIndexValueDate(Index1M,$H1160)</f>
        <v>47787</v>
      </c>
      <c r="J1160" s="145">
        <f>IFERROR(_xll.qlIndexFixing(Index1M,$H1160,TRUE,_xll.ohTrigger(RecalcTrigger,Trigger1M)),NA())</f>
        <v>1.4054121466012546E-2</v>
      </c>
      <c r="K1160" s="44">
        <f>IFERROR(_xll.qlIndexFixing(Index3M,H1160,TRUE,_xll.ohTrigger(RecalcTrigger,Trigger3M)),NA())</f>
        <v>1.4498722014453983E-2</v>
      </c>
      <c r="L1160" s="44">
        <f>IFERROR(_xll.qlIndexFixing(Index6M,$H1160,TRUE,_xll.ohTrigger(RecalcTrigger,Trigger6M)),NA())</f>
        <v>1.4629374280460386E-2</v>
      </c>
      <c r="M1160" s="146">
        <f>IFERROR(_xll.qlIndexFixing(Index1Y,$H1160,TRUE,_xll.ohTrigger(RecalcTrigger,Trigger1Y)),NA())</f>
        <v>1.5046993281782273E-2</v>
      </c>
      <c r="N1160" s="145">
        <f>IFERROR(_xll.qlIndexFixing(ONIndex1M,I1160,TRUE,_xll.ohTrigger(RecalcTrigger,Trigger1M)),NA())</f>
        <v>1.405855042898474E-2</v>
      </c>
      <c r="O1160" s="44">
        <f>IFERROR(_xll.qlIndexFixing(ONIndex3M,I1160,TRUE,_xll.ohTrigger(RecalcTrigger,Trigger3M)),NA())</f>
        <v>1.4516745097112871E-2</v>
      </c>
      <c r="P1160" s="44">
        <f>IFERROR(_xll.qlIndexFixing(ONIndex6M,I1160,TRUE,_xll.ohTrigger(RecalcTrigger,Trigger6M)),NA())</f>
        <v>1.4672913810579447E-2</v>
      </c>
      <c r="Q1160" s="146">
        <f>IFERROR(_xll.qlIndexFixing(ONIndex1Y,I1160,TRUE,_xll.ohTrigger(RecalcTrigger,Trigger1Y)),NA())</f>
        <v>1.5132530853092518E-2</v>
      </c>
    </row>
    <row r="1161" spans="2:17" x14ac:dyDescent="0.2">
      <c r="B1161" s="39" t="s">
        <v>42</v>
      </c>
      <c r="D1161" s="42">
        <f>_xll.qlCalendarAdvance(Calendar,$D1160,B1161,"f",FALSE)</f>
        <v>47794</v>
      </c>
      <c r="E1161" s="140">
        <f>_xll.qlInterestRateIndexValueDate(IndexON,D1161)</f>
        <v>47794</v>
      </c>
      <c r="F1161" s="156">
        <f>IFERROR(_xll.qlIndexFixing(IndexON,D1161,TRUE,_xll.ohTrigger(RecalcTrigger,TriggerON)),NA())</f>
        <v>1.3404495914169923E-2</v>
      </c>
      <c r="H1161" s="42">
        <f>_xll.qlCalendarAdvance(Calendar,$H1160,B1161,"f",FALSE)</f>
        <v>47794</v>
      </c>
      <c r="I1161" s="140">
        <f>_xll.qlInterestRateIndexValueDate(Index1M,$H1161)</f>
        <v>47794</v>
      </c>
      <c r="J1161" s="145">
        <f>IFERROR(_xll.qlIndexFixing(Index1M,$H1161,TRUE,_xll.ohTrigger(RecalcTrigger,Trigger1M)),NA())</f>
        <v>1.4047605436627447E-2</v>
      </c>
      <c r="K1161" s="44">
        <f>IFERROR(_xll.qlIndexFixing(Index3M,H1161,TRUE,_xll.ohTrigger(RecalcTrigger,Trigger3M)),NA())</f>
        <v>1.449182860231051E-2</v>
      </c>
      <c r="L1161" s="44">
        <f>IFERROR(_xll.qlIndexFixing(Index6M,$H1161,TRUE,_xll.ohTrigger(RecalcTrigger,Trigger6M)),NA())</f>
        <v>1.4621671339216118E-2</v>
      </c>
      <c r="M1161" s="146">
        <f>IFERROR(_xll.qlIndexFixing(Index1Y,$H1161,TRUE,_xll.ohTrigger(RecalcTrigger,Trigger1Y)),NA())</f>
        <v>1.5038944065808524E-2</v>
      </c>
      <c r="N1161" s="145">
        <f>IFERROR(_xll.qlIndexFixing(ONIndex1M,I1161,TRUE,_xll.ohTrigger(RecalcTrigger,Trigger1M)),NA())</f>
        <v>1.4052567775943992E-2</v>
      </c>
      <c r="O1161" s="44">
        <f>IFERROR(_xll.qlIndexFixing(ONIndex3M,I1161,TRUE,_xll.ohTrigger(RecalcTrigger,Trigger3M)),NA())</f>
        <v>1.4510058677558169E-2</v>
      </c>
      <c r="P1161" s="44">
        <f>IFERROR(_xll.qlIndexFixing(ONIndex6M,I1161,TRUE,_xll.ohTrigger(RecalcTrigger,Trigger6M)),NA())</f>
        <v>1.4665742841489804E-2</v>
      </c>
      <c r="Q1161" s="146">
        <f>IFERROR(_xll.qlIndexFixing(ONIndex1Y,I1161,TRUE,_xll.ohTrigger(RecalcTrigger,Trigger1Y)),NA())</f>
        <v>1.5125686818053818E-2</v>
      </c>
    </row>
    <row r="1162" spans="2:17" x14ac:dyDescent="0.2">
      <c r="B1162" s="39" t="s">
        <v>42</v>
      </c>
      <c r="D1162" s="42">
        <f>_xll.qlCalendarAdvance(Calendar,$D1161,B1162,"f",FALSE)</f>
        <v>47801</v>
      </c>
      <c r="E1162" s="140">
        <f>_xll.qlInterestRateIndexValueDate(IndexON,D1162)</f>
        <v>47801</v>
      </c>
      <c r="F1162" s="156">
        <f>IFERROR(_xll.qlIndexFixing(IndexON,D1162,TRUE,_xll.ohTrigger(RecalcTrigger,TriggerON)),NA())</f>
        <v>1.3397987878208673E-2</v>
      </c>
      <c r="H1162" s="42">
        <f>_xll.qlCalendarAdvance(Calendar,$H1161,B1162,"f",FALSE)</f>
        <v>47801</v>
      </c>
      <c r="I1162" s="140">
        <f>_xll.qlInterestRateIndexValueDate(Index1M,$H1162)</f>
        <v>47801</v>
      </c>
      <c r="J1162" s="145">
        <f>IFERROR(_xll.qlIndexFixing(Index1M,$H1162,TRUE,_xll.ohTrigger(RecalcTrigger,Trigger1M)),NA())</f>
        <v>1.4041551512720789E-2</v>
      </c>
      <c r="K1162" s="44">
        <f>IFERROR(_xll.qlIndexFixing(Index3M,H1162,TRUE,_xll.ohTrigger(RecalcTrigger,Trigger3M)),NA())</f>
        <v>1.4484907074494265E-2</v>
      </c>
      <c r="L1162" s="44">
        <f>IFERROR(_xll.qlIndexFixing(Index6M,$H1162,TRUE,_xll.ohTrigger(RecalcTrigger,Trigger6M)),NA())</f>
        <v>1.461393107431876E-2</v>
      </c>
      <c r="M1162" s="146">
        <f>IFERROR(_xll.qlIndexFixing(Index1Y,$H1162,TRUE,_xll.ohTrigger(RecalcTrigger,Trigger1Y)),NA())</f>
        <v>1.503086008600496E-2</v>
      </c>
      <c r="N1162" s="145">
        <f>IFERROR(_xll.qlIndexFixing(ONIndex1M,I1162,TRUE,_xll.ohTrigger(RecalcTrigger,Trigger1M)),NA())</f>
        <v>1.4046565193622795E-2</v>
      </c>
      <c r="O1162" s="44">
        <f>IFERROR(_xll.qlIndexFixing(ONIndex3M,I1162,TRUE,_xll.ohTrigger(RecalcTrigger,Trigger3M)),NA())</f>
        <v>1.4503344231713289E-2</v>
      </c>
      <c r="P1162" s="44">
        <f>IFERROR(_xll.qlIndexFixing(ONIndex6M,I1162,TRUE,_xll.ohTrigger(RecalcTrigger,Trigger6M)),NA())</f>
        <v>1.4658534786918809E-2</v>
      </c>
      <c r="Q1162" s="146">
        <f>IFERROR(_xll.qlIndexFixing(ONIndex1Y,I1162,TRUE,_xll.ohTrigger(RecalcTrigger,Trigger1Y)),NA())</f>
        <v>1.5118797508131276E-2</v>
      </c>
    </row>
    <row r="1163" spans="2:17" x14ac:dyDescent="0.2">
      <c r="B1163" s="39" t="s">
        <v>42</v>
      </c>
      <c r="D1163" s="42">
        <f>_xll.qlCalendarAdvance(Calendar,$D1162,B1163,"f",FALSE)</f>
        <v>47808</v>
      </c>
      <c r="E1163" s="140">
        <f>_xll.qlInterestRateIndexValueDate(IndexON,D1163)</f>
        <v>47808</v>
      </c>
      <c r="F1163" s="156">
        <f>IFERROR(_xll.qlIndexFixing(IndexON,D1163,TRUE,_xll.ohTrigger(RecalcTrigger,TriggerON)),NA())</f>
        <v>1.3391451875039984E-2</v>
      </c>
      <c r="H1163" s="42">
        <f>_xll.qlCalendarAdvance(Calendar,$H1162,B1163,"f",FALSE)</f>
        <v>47808</v>
      </c>
      <c r="I1163" s="140">
        <f>_xll.qlInterestRateIndexValueDate(Index1M,$H1163)</f>
        <v>47808</v>
      </c>
      <c r="J1163" s="145">
        <f>IFERROR(_xll.qlIndexFixing(Index1M,$H1163,TRUE,_xll.ohTrigger(RecalcTrigger,Trigger1M)),NA())</f>
        <v>1.4035477638904871E-2</v>
      </c>
      <c r="K1163" s="44">
        <f>IFERROR(_xll.qlIndexFixing(Index3M,H1163,TRUE,_xll.ohTrigger(RecalcTrigger,Trigger3M)),NA())</f>
        <v>1.4477957431149721E-2</v>
      </c>
      <c r="L1163" s="44">
        <f>IFERROR(_xll.qlIndexFixing(Index6M,$H1163,TRUE,_xll.ohTrigger(RecalcTrigger,Trigger6M)),NA())</f>
        <v>1.4606153486195039E-2</v>
      </c>
      <c r="M1163" s="146">
        <f>IFERROR(_xll.qlIndexFixing(Index1Y,$H1163,TRUE,_xll.ohTrigger(RecalcTrigger,Trigger1Y)),NA())</f>
        <v>1.5022741976379761E-2</v>
      </c>
      <c r="N1163" s="145">
        <f>IFERROR(_xll.qlIndexFixing(ONIndex1M,I1163,TRUE,_xll.ohTrigger(RecalcTrigger,Trigger1M)),NA())</f>
        <v>1.4040542682021151E-2</v>
      </c>
      <c r="O1163" s="44">
        <f>IFERROR(_xll.qlIndexFixing(ONIndex3M,I1163,TRUE,_xll.ohTrigger(RecalcTrigger,Trigger3M)),NA())</f>
        <v>1.4496601759659278E-2</v>
      </c>
      <c r="P1163" s="44">
        <f>IFERROR(_xll.qlIndexFixing(ONIndex6M,I1163,TRUE,_xll.ohTrigger(RecalcTrigger,Trigger6M)),NA())</f>
        <v>1.4651289646866461E-2</v>
      </c>
      <c r="Q1163" s="146">
        <f>IFERROR(_xll.qlIndexFixing(ONIndex1Y,I1163,TRUE,_xll.ohTrigger(RecalcTrigger,Trigger1Y)),NA())</f>
        <v>1.5111862923324892E-2</v>
      </c>
    </row>
    <row r="1164" spans="2:17" x14ac:dyDescent="0.2">
      <c r="B1164" s="39" t="s">
        <v>42</v>
      </c>
      <c r="D1164" s="42">
        <f>_xll.qlCalendarAdvance(Calendar,$D1163,B1164,"f",FALSE)</f>
        <v>47815</v>
      </c>
      <c r="E1164" s="140">
        <f>_xll.qlInterestRateIndexValueDate(IndexON,D1164)</f>
        <v>47815</v>
      </c>
      <c r="F1164" s="156">
        <f>IFERROR(_xll.qlIndexFixing(IndexON,D1164,TRUE,_xll.ohTrigger(RecalcTrigger,TriggerON)),NA())</f>
        <v>1.338488790458281E-2</v>
      </c>
      <c r="H1164" s="42">
        <f>_xll.qlCalendarAdvance(Calendar,$H1163,B1164,"f",FALSE)</f>
        <v>47815</v>
      </c>
      <c r="I1164" s="140">
        <f>_xll.qlInterestRateIndexValueDate(Index1M,$H1164)</f>
        <v>47815</v>
      </c>
      <c r="J1164" s="145">
        <f>IFERROR(_xll.qlIndexFixing(Index1M,$H1164,TRUE,_xll.ohTrigger(RecalcTrigger,Trigger1M)),NA())</f>
        <v>1.4029383815220217E-2</v>
      </c>
      <c r="K1164" s="44">
        <f>IFERROR(_xll.qlIndexFixing(Index3M,H1164,TRUE,_xll.ohTrigger(RecalcTrigger,Trigger3M)),NA())</f>
        <v>1.4470979672425756E-2</v>
      </c>
      <c r="L1164" s="44">
        <f>IFERROR(_xll.qlIndexFixing(Index6M,$H1164,TRUE,_xll.ohTrigger(RecalcTrigger,Trigger6M)),NA())</f>
        <v>1.4598338575273472E-2</v>
      </c>
      <c r="M1164" s="146">
        <f>IFERROR(_xll.qlIndexFixing(Index1Y,$H1164,TRUE,_xll.ohTrigger(RecalcTrigger,Trigger1Y)),NA())</f>
        <v>1.5014590370924452E-2</v>
      </c>
      <c r="N1164" s="145">
        <f>IFERROR(_xll.qlIndexFixing(ONIndex1M,I1164,TRUE,_xll.ohTrigger(RecalcTrigger,Trigger1M)),NA())</f>
        <v>1.4034500241301151E-2</v>
      </c>
      <c r="O1164" s="44">
        <f>IFERROR(_xll.qlIndexFixing(ONIndex3M,I1164,TRUE,_xll.ohTrigger(RecalcTrigger,Trigger3M)),NA())</f>
        <v>1.4489831261315089E-2</v>
      </c>
      <c r="P1164" s="44">
        <f>IFERROR(_xll.qlIndexFixing(ONIndex6M,I1164,TRUE,_xll.ohTrigger(RecalcTrigger,Trigger6M)),NA())</f>
        <v>1.4644007421413807E-2</v>
      </c>
      <c r="Q1164" s="146">
        <f>IFERROR(_xll.qlIndexFixing(ONIndex1Y,I1164,TRUE,_xll.ohTrigger(RecalcTrigger,Trigger1Y)),NA())</f>
        <v>1.5104883063796759E-2</v>
      </c>
    </row>
    <row r="1165" spans="2:17" x14ac:dyDescent="0.2">
      <c r="B1165" s="39" t="s">
        <v>42</v>
      </c>
      <c r="D1165" s="42">
        <f>_xll.qlCalendarAdvance(Calendar,$D1164,B1165,"f",FALSE)</f>
        <v>47822</v>
      </c>
      <c r="E1165" s="140">
        <f>_xll.qlInterestRateIndexValueDate(IndexON,D1165)</f>
        <v>47822</v>
      </c>
      <c r="F1165" s="156">
        <f>IFERROR(_xll.qlIndexFixing(IndexON,D1165,TRUE,_xll.ohTrigger(RecalcTrigger,TriggerON)),NA())</f>
        <v>1.337829596683715E-2</v>
      </c>
      <c r="H1165" s="42">
        <f>_xll.qlCalendarAdvance(Calendar,$H1164,B1165,"f",FALSE)</f>
        <v>47822</v>
      </c>
      <c r="I1165" s="140">
        <f>_xll.qlInterestRateIndexValueDate(Index1M,$H1165)</f>
        <v>47822</v>
      </c>
      <c r="J1165" s="145">
        <f>IFERROR(_xll.qlIndexFixing(Index1M,$H1165,TRUE,_xll.ohTrigger(RecalcTrigger,Trigger1M)),NA())</f>
        <v>1.4023270041692154E-2</v>
      </c>
      <c r="K1165" s="44">
        <f>IFERROR(_xll.qlIndexFixing(Index3M,H1165,TRUE,_xll.ohTrigger(RecalcTrigger,Trigger3M)),NA())</f>
        <v>1.4464412526833653E-2</v>
      </c>
      <c r="L1165" s="44">
        <f>IFERROR(_xll.qlIndexFixing(Index6M,$H1165,TRUE,_xll.ohTrigger(RecalcTrigger,Trigger6M)),NA())</f>
        <v>1.459020341013993E-2</v>
      </c>
      <c r="M1165" s="146">
        <f>IFERROR(_xll.qlIndexFixing(Index1Y,$H1165,TRUE,_xll.ohTrigger(RecalcTrigger,Trigger1Y)),NA())</f>
        <v>1.5006405903613684E-2</v>
      </c>
      <c r="N1165" s="145">
        <f>IFERROR(_xll.qlIndexFixing(ONIndex1M,I1165,TRUE,_xll.ohTrigger(RecalcTrigger,Trigger1M)),NA())</f>
        <v>1.4028437871300703E-2</v>
      </c>
      <c r="O1165" s="44">
        <f>IFERROR(_xll.qlIndexFixing(ONIndex3M,I1165,TRUE,_xll.ohTrigger(RecalcTrigger,Trigger3M)),NA())</f>
        <v>1.4483032736680723E-2</v>
      </c>
      <c r="P1165" s="44">
        <f>IFERROR(_xll.qlIndexFixing(ONIndex6M,I1165,TRUE,_xll.ohTrigger(RecalcTrigger,Trigger6M)),NA())</f>
        <v>1.4636688110479801E-2</v>
      </c>
      <c r="Q1165" s="146">
        <f>IFERROR(_xll.qlIndexFixing(ONIndex1Y,I1165,TRUE,_xll.ohTrigger(RecalcTrigger,Trigger1Y)),NA())</f>
        <v>1.509785792946583E-2</v>
      </c>
    </row>
    <row r="1166" spans="2:17" x14ac:dyDescent="0.2">
      <c r="B1166" s="39" t="s">
        <v>42</v>
      </c>
      <c r="D1166" s="42">
        <f>_xll.qlCalendarAdvance(Calendar,$D1165,B1166,"f",FALSE)</f>
        <v>47829</v>
      </c>
      <c r="E1166" s="140">
        <f>_xll.qlInterestRateIndexValueDate(IndexON,D1166)</f>
        <v>47829</v>
      </c>
      <c r="F1166" s="156">
        <f>IFERROR(_xll.qlIndexFixing(IndexON,D1166,TRUE,_xll.ohTrigger(RecalcTrigger,TriggerON)),NA())</f>
        <v>1.3371676061884052E-2</v>
      </c>
      <c r="H1166" s="42">
        <f>_xll.qlCalendarAdvance(Calendar,$H1165,B1166,"f",FALSE)</f>
        <v>47829</v>
      </c>
      <c r="I1166" s="140">
        <f>_xll.qlInterestRateIndexValueDate(Index1M,$H1166)</f>
        <v>47829</v>
      </c>
      <c r="J1166" s="145">
        <f>IFERROR(_xll.qlIndexFixing(Index1M,$H1166,TRUE,_xll.ohTrigger(RecalcTrigger,Trigger1M)),NA())</f>
        <v>1.401713631835614E-2</v>
      </c>
      <c r="K1166" s="44">
        <f>IFERROR(_xll.qlIndexFixing(Index3M,H1166,TRUE,_xll.ohTrigger(RecalcTrigger,Trigger3M)),NA())</f>
        <v>1.4457383110236971E-2</v>
      </c>
      <c r="L1166" s="44">
        <f>IFERROR(_xll.qlIndexFixing(Index6M,$H1166,TRUE,_xll.ohTrigger(RecalcTrigger,Trigger6M)),NA())</f>
        <v>1.4582310874871156E-2</v>
      </c>
      <c r="M1166" s="146">
        <f>IFERROR(_xll.qlIndexFixing(Index1Y,$H1166,TRUE,_xll.ohTrigger(RecalcTrigger,Trigger1Y)),NA())</f>
        <v>1.4998189208404344E-2</v>
      </c>
      <c r="N1166" s="145">
        <f>IFERROR(_xll.qlIndexFixing(ONIndex1M,I1166,TRUE,_xll.ohTrigger(RecalcTrigger,Trigger1M)),NA())</f>
        <v>1.4022355571857714E-2</v>
      </c>
      <c r="O1166" s="44">
        <f>IFERROR(_xll.qlIndexFixing(ONIndex3M,I1166,TRUE,_xll.ohTrigger(RecalcTrigger,Trigger3M)),NA())</f>
        <v>1.4476206185837226E-2</v>
      </c>
      <c r="P1166" s="44">
        <f>IFERROR(_xll.qlIndexFixing(ONIndex6M,I1166,TRUE,_xll.ohTrigger(RecalcTrigger,Trigger6M)),NA())</f>
        <v>1.4629331714064442E-2</v>
      </c>
      <c r="Q1166" s="146">
        <f>IFERROR(_xll.qlIndexFixing(ONIndex1Y,I1166,TRUE,_xll.ohTrigger(RecalcTrigger,Trigger1Y)),NA())</f>
        <v>1.5090787520332105E-2</v>
      </c>
    </row>
    <row r="1167" spans="2:17" x14ac:dyDescent="0.2">
      <c r="B1167" s="39" t="s">
        <v>42</v>
      </c>
      <c r="D1167" s="42">
        <f>_xll.qlCalendarAdvance(Calendar,$D1166,B1167,"f",FALSE)</f>
        <v>47836</v>
      </c>
      <c r="E1167" s="140">
        <f>_xll.qlInterestRateIndexValueDate(IndexON,D1167)</f>
        <v>47836</v>
      </c>
      <c r="F1167" s="156">
        <f>IFERROR(_xll.qlIndexFixing(IndexON,D1167,TRUE,_xll.ohTrigger(RecalcTrigger,TriggerON)),NA())</f>
        <v>1.3365028189804562E-2</v>
      </c>
      <c r="H1167" s="42">
        <f>_xll.qlCalendarAdvance(Calendar,$H1166,B1167,"f",FALSE)</f>
        <v>47836</v>
      </c>
      <c r="I1167" s="140">
        <f>_xll.qlInterestRateIndexValueDate(Index1M,$H1167)</f>
        <v>47836</v>
      </c>
      <c r="J1167" s="145">
        <f>IFERROR(_xll.qlIndexFixing(Index1M,$H1167,TRUE,_xll.ohTrigger(RecalcTrigger,Trigger1M)),NA())</f>
        <v>1.4010982645242566E-2</v>
      </c>
      <c r="K1167" s="44">
        <f>IFERROR(_xll.qlIndexFixing(Index3M,H1167,TRUE,_xll.ohTrigger(RecalcTrigger,Trigger3M)),NA())</f>
        <v>1.4450325580635996E-2</v>
      </c>
      <c r="L1167" s="44">
        <f>IFERROR(_xll.qlIndexFixing(Index6M,$H1167,TRUE,_xll.ohTrigger(RecalcTrigger,Trigger6M)),NA())</f>
        <v>1.4574381016819743E-2</v>
      </c>
      <c r="M1167" s="146">
        <f>IFERROR(_xll.qlIndexFixing(Index1Y,$H1167,TRUE,_xll.ohTrigger(RecalcTrigger,Trigger1Y)),NA())</f>
        <v>1.4989940919236666E-2</v>
      </c>
      <c r="N1167" s="145">
        <f>IFERROR(_xll.qlIndexFixing(ONIndex1M,I1167,TRUE,_xll.ohTrigger(RecalcTrigger,Trigger1M)),NA())</f>
        <v>1.401625334329637E-2</v>
      </c>
      <c r="O1167" s="44">
        <f>IFERROR(_xll.qlIndexFixing(ONIndex3M,I1167,TRUE,_xll.ohTrigger(RecalcTrigger,Trigger3M)),NA())</f>
        <v>1.4469351608622505E-2</v>
      </c>
      <c r="P1167" s="44">
        <f>IFERROR(_xll.qlIndexFixing(ONIndex6M,I1167,TRUE,_xll.ohTrigger(RecalcTrigger,Trigger6M)),NA())</f>
        <v>1.462193823216773E-2</v>
      </c>
      <c r="Q1167" s="146">
        <f>IFERROR(_xll.qlIndexFixing(ONIndex1Y,I1167,TRUE,_xll.ohTrigger(RecalcTrigger,Trigger1Y)),NA())</f>
        <v>1.5083671836395585E-2</v>
      </c>
    </row>
    <row r="1168" spans="2:17" x14ac:dyDescent="0.2">
      <c r="B1168" s="39" t="s">
        <v>42</v>
      </c>
      <c r="D1168" s="42">
        <f>_xll.qlCalendarAdvance(Calendar,$D1167,B1168,"f",FALSE)</f>
        <v>47844</v>
      </c>
      <c r="E1168" s="140">
        <f>_xll.qlInterestRateIndexValueDate(IndexON,D1168)</f>
        <v>47844</v>
      </c>
      <c r="F1168" s="156">
        <f>IFERROR(_xll.qlIndexFixing(IndexON,D1168,TRUE,_xll.ohTrigger(RecalcTrigger,TriggerON)),NA())</f>
        <v>1.335692839843176E-2</v>
      </c>
      <c r="H1168" s="42">
        <f>_xll.qlCalendarAdvance(Calendar,$H1167,B1168,"f",FALSE)</f>
        <v>47844</v>
      </c>
      <c r="I1168" s="140">
        <f>_xll.qlInterestRateIndexValueDate(Index1M,$H1168)</f>
        <v>47844</v>
      </c>
      <c r="J1168" s="145">
        <f>IFERROR(_xll.qlIndexFixing(Index1M,$H1168,TRUE,_xll.ohTrigger(RecalcTrigger,Trigger1M)),NA())</f>
        <v>1.4004099807439488E-2</v>
      </c>
      <c r="K1168" s="44">
        <f>IFERROR(_xll.qlIndexFixing(Index3M,H1168,TRUE,_xll.ohTrigger(RecalcTrigger,Trigger3M)),NA())</f>
        <v>1.4442225408623031E-2</v>
      </c>
      <c r="L1168" s="44">
        <f>IFERROR(_xll.qlIndexFixing(Index6M,$H1168,TRUE,_xll.ohTrigger(RecalcTrigger,Trigger6M)),NA())</f>
        <v>1.4565272621101502E-2</v>
      </c>
      <c r="M1168" s="146">
        <f>IFERROR(_xll.qlIndexFixing(Index1Y,$H1168,TRUE,_xll.ohTrigger(RecalcTrigger,Trigger1Y)),NA())</f>
        <v>1.4979864191057785E-2</v>
      </c>
      <c r="N1168" s="145">
        <f>IFERROR(_xll.qlIndexFixing(ONIndex1M,I1168,TRUE,_xll.ohTrigger(RecalcTrigger,Trigger1M)),NA())</f>
        <v>1.4008915837580387E-2</v>
      </c>
      <c r="O1168" s="44">
        <f>IFERROR(_xll.qlIndexFixing(ONIndex3M,I1168,TRUE,_xll.ohTrigger(RecalcTrigger,Trigger3M)),NA())</f>
        <v>1.4461070109380952E-2</v>
      </c>
      <c r="P1168" s="44">
        <f>IFERROR(_xll.qlIndexFixing(ONIndex6M,I1168,TRUE,_xll.ohTrigger(RecalcTrigger,Trigger6M)),NA())</f>
        <v>1.4612962580203098E-2</v>
      </c>
      <c r="Q1168" s="146">
        <f>IFERROR(_xll.qlIndexFixing(ONIndex1Y,I1168,TRUE,_xll.ohTrigger(RecalcTrigger,Trigger1Y)),NA())</f>
        <v>1.507507884744445E-2</v>
      </c>
    </row>
    <row r="1169" spans="2:17" x14ac:dyDescent="0.2">
      <c r="B1169" s="39" t="s">
        <v>42</v>
      </c>
      <c r="D1169" s="42">
        <f>_xll.qlCalendarAdvance(Calendar,$D1168,B1169,"f",FALSE)</f>
        <v>47851</v>
      </c>
      <c r="E1169" s="140">
        <f>_xll.qlInterestRateIndexValueDate(IndexON,D1169)</f>
        <v>47851</v>
      </c>
      <c r="F1169" s="156">
        <f>IFERROR(_xll.qlIndexFixing(IndexON,D1169,TRUE,_xll.ohTrigger(RecalcTrigger,TriggerON)),NA())</f>
        <v>1.3350216110011861E-2</v>
      </c>
      <c r="H1169" s="42">
        <f>_xll.qlCalendarAdvance(Calendar,$H1168,B1169,"f",FALSE)</f>
        <v>47851</v>
      </c>
      <c r="I1169" s="140">
        <f>_xll.qlInterestRateIndexValueDate(Index1M,$H1169)</f>
        <v>47851</v>
      </c>
      <c r="J1169" s="145">
        <f>IFERROR(_xll.qlIndexFixing(Index1M,$H1169,TRUE,_xll.ohTrigger(RecalcTrigger,Trigger1M)),NA())</f>
        <v>1.3997905047379874E-2</v>
      </c>
      <c r="K1169" s="44">
        <f>IFERROR(_xll.qlIndexFixing(Index3M,H1169,TRUE,_xll.ohTrigger(RecalcTrigger,Trigger3M)),NA())</f>
        <v>1.4435107637365663E-2</v>
      </c>
      <c r="L1169" s="44">
        <f>IFERROR(_xll.qlIndexFixing(Index6M,$H1169,TRUE,_xll.ohTrigger(RecalcTrigger,Trigger6M)),NA())</f>
        <v>1.4557558073246862E-2</v>
      </c>
      <c r="M1169" s="146">
        <f>IFERROR(_xll.qlIndexFixing(Index1Y,$H1169,TRUE,_xll.ohTrigger(RecalcTrigger,Trigger1Y)),NA())</f>
        <v>1.4971546568482021E-2</v>
      </c>
      <c r="N1169" s="145">
        <f>IFERROR(_xll.qlIndexFixing(ONIndex1M,I1169,TRUE,_xll.ohTrigger(RecalcTrigger,Trigger1M)),NA())</f>
        <v>1.4002767584619196E-2</v>
      </c>
      <c r="O1169" s="44">
        <f>IFERROR(_xll.qlIndexFixing(ONIndex3M,I1169,TRUE,_xll.ohTrigger(RecalcTrigger,Trigger3M)),NA())</f>
        <v>1.4454150924097336E-2</v>
      </c>
      <c r="P1169" s="44">
        <f>IFERROR(_xll.qlIndexFixing(ONIndex6M,I1169,TRUE,_xll.ohTrigger(RecalcTrigger,Trigger6M)),NA())</f>
        <v>1.4605483732961224E-2</v>
      </c>
      <c r="Q1169" s="146">
        <f>IFERROR(_xll.qlIndexFixing(ONIndex1Y,I1169,TRUE,_xll.ohTrigger(RecalcTrigger,Trigger1Y)),NA())</f>
        <v>1.5067859082064096E-2</v>
      </c>
    </row>
    <row r="1170" spans="2:17" x14ac:dyDescent="0.2">
      <c r="B1170" s="39" t="s">
        <v>42</v>
      </c>
      <c r="D1170" s="42">
        <f>_xll.qlCalendarAdvance(Calendar,$D1169,B1170,"f",FALSE)</f>
        <v>47858</v>
      </c>
      <c r="E1170" s="140">
        <f>_xll.qlInterestRateIndexValueDate(IndexON,D1170)</f>
        <v>47858</v>
      </c>
      <c r="F1170" s="156">
        <f>IFERROR(_xll.qlIndexFixing(IndexON,D1170,TRUE,_xll.ohTrigger(RecalcTrigger,TriggerON)),NA())</f>
        <v>1.3343475852547472E-2</v>
      </c>
      <c r="H1170" s="42">
        <f>_xll.qlCalendarAdvance(Calendar,$H1169,B1170,"f",FALSE)</f>
        <v>47858</v>
      </c>
      <c r="I1170" s="140">
        <f>_xll.qlInterestRateIndexValueDate(Index1M,$H1170)</f>
        <v>47858</v>
      </c>
      <c r="J1170" s="145">
        <f>IFERROR(_xll.qlIndexFixing(Index1M,$H1170,TRUE,_xll.ohTrigger(RecalcTrigger,Trigger1M)),NA())</f>
        <v>1.3991690338298505E-2</v>
      </c>
      <c r="K1170" s="44">
        <f>IFERROR(_xll.qlIndexFixing(Index3M,H1170,TRUE,_xll.ohTrigger(RecalcTrigger,Trigger3M)),NA())</f>
        <v>1.4427961753565964E-2</v>
      </c>
      <c r="L1170" s="44">
        <f>IFERROR(_xll.qlIndexFixing(Index6M,$H1170,TRUE,_xll.ohTrigger(RecalcTrigger,Trigger6M)),NA())</f>
        <v>1.4549513917770707E-2</v>
      </c>
      <c r="M1170" s="146">
        <f>IFERROR(_xll.qlIndexFixing(Index1Y,$H1170,TRUE,_xll.ohTrigger(RecalcTrigger,Trigger1Y)),NA())</f>
        <v>1.4963199433460712E-2</v>
      </c>
      <c r="N1170" s="145">
        <f>IFERROR(_xll.qlIndexFixing(ONIndex1M,I1170,TRUE,_xll.ohTrigger(RecalcTrigger,Trigger1M)),NA())</f>
        <v>1.3996599401080816E-2</v>
      </c>
      <c r="O1170" s="44">
        <f>IFERROR(_xll.qlIndexFixing(ONIndex3M,I1170,TRUE,_xll.ohTrigger(RecalcTrigger,Trigger3M)),NA())</f>
        <v>1.4447203710578432E-2</v>
      </c>
      <c r="P1170" s="44">
        <f>IFERROR(_xll.qlIndexFixing(ONIndex6M,I1170,TRUE,_xll.ohTrigger(RecalcTrigger,Trigger6M)),NA())</f>
        <v>1.45979677976175E-2</v>
      </c>
      <c r="Q1170" s="146">
        <f>IFERROR(_xll.qlIndexFixing(ONIndex1Y,I1170,TRUE,_xll.ohTrigger(RecalcTrigger,Trigger1Y)),NA())</f>
        <v>1.5060594038422971E-2</v>
      </c>
    </row>
    <row r="1171" spans="2:17" x14ac:dyDescent="0.2">
      <c r="B1171" s="39" t="s">
        <v>42</v>
      </c>
      <c r="D1171" s="42">
        <f>_xll.qlCalendarAdvance(Calendar,$D1170,B1171,"f",FALSE)</f>
        <v>47865</v>
      </c>
      <c r="E1171" s="140">
        <f>_xll.qlInterestRateIndexValueDate(IndexON,D1171)</f>
        <v>47865</v>
      </c>
      <c r="F1171" s="156">
        <f>IFERROR(_xll.qlIndexFixing(IndexON,D1171,TRUE,_xll.ohTrigger(RecalcTrigger,TriggerON)),NA())</f>
        <v>1.3336707626038596E-2</v>
      </c>
      <c r="H1171" s="42">
        <f>_xll.qlCalendarAdvance(Calendar,$H1170,B1171,"f",FALSE)</f>
        <v>47865</v>
      </c>
      <c r="I1171" s="140">
        <f>_xll.qlInterestRateIndexValueDate(Index1M,$H1171)</f>
        <v>47865</v>
      </c>
      <c r="J1171" s="145">
        <f>IFERROR(_xll.qlIndexFixing(Index1M,$H1171,TRUE,_xll.ohTrigger(RecalcTrigger,Trigger1M)),NA())</f>
        <v>1.3985455680231986E-2</v>
      </c>
      <c r="K1171" s="44">
        <f>IFERROR(_xll.qlIndexFixing(Index3M,H1171,TRUE,_xll.ohTrigger(RecalcTrigger,Trigger3M)),NA())</f>
        <v>1.442078775737252E-2</v>
      </c>
      <c r="L1171" s="44">
        <f>IFERROR(_xll.qlIndexFixing(Index6M,$H1171,TRUE,_xll.ohTrigger(RecalcTrigger,Trigger6M)),NA())</f>
        <v>1.4541432951544869E-2</v>
      </c>
      <c r="M1171" s="146">
        <f>IFERROR(_xll.qlIndexFixing(Index1Y,$H1171,TRUE,_xll.ohTrigger(RecalcTrigger,Trigger1Y)),NA())</f>
        <v>1.495482341646215E-2</v>
      </c>
      <c r="N1171" s="145">
        <f>IFERROR(_xll.qlIndexFixing(ONIndex1M,I1171,TRUE,_xll.ohTrigger(RecalcTrigger,Trigger1M)),NA())</f>
        <v>1.3990411286965248E-2</v>
      </c>
      <c r="O1171" s="44">
        <f>IFERROR(_xll.qlIndexFixing(ONIndex3M,I1171,TRUE,_xll.ohTrigger(RecalcTrigger,Trigger3M)),NA())</f>
        <v>1.4440228468878271E-2</v>
      </c>
      <c r="P1171" s="44">
        <f>IFERROR(_xll.qlIndexFixing(ONIndex6M,I1171,TRUE,_xll.ohTrigger(RecalcTrigger,Trigger6M)),NA())</f>
        <v>1.4590414774171927E-2</v>
      </c>
      <c r="Q1171" s="146">
        <f>IFERROR(_xll.qlIndexFixing(ONIndex1Y,I1171,TRUE,_xll.ohTrigger(RecalcTrigger,Trigger1Y)),NA())</f>
        <v>1.5053283716548092E-2</v>
      </c>
    </row>
    <row r="1172" spans="2:17" x14ac:dyDescent="0.2">
      <c r="B1172" s="39" t="s">
        <v>42</v>
      </c>
      <c r="D1172" s="42">
        <f>_xll.qlCalendarAdvance(Calendar,$D1171,B1172,"f",FALSE)</f>
        <v>47872</v>
      </c>
      <c r="E1172" s="140">
        <f>_xll.qlInterestRateIndexValueDate(IndexON,D1172)</f>
        <v>47872</v>
      </c>
      <c r="F1172" s="156">
        <f>IFERROR(_xll.qlIndexFixing(IndexON,D1172,TRUE,_xll.ohTrigger(RecalcTrigger,TriggerON)),NA())</f>
        <v>1.3329911430512247E-2</v>
      </c>
      <c r="H1172" s="42">
        <f>_xll.qlCalendarAdvance(Calendar,$H1171,B1172,"f",FALSE)</f>
        <v>47872</v>
      </c>
      <c r="I1172" s="140">
        <f>_xll.qlInterestRateIndexValueDate(Index1M,$H1172)</f>
        <v>47872</v>
      </c>
      <c r="J1172" s="145">
        <f>IFERROR(_xll.qlIndexFixing(Index1M,$H1172,TRUE,_xll.ohTrigger(RecalcTrigger,Trigger1M)),NA())</f>
        <v>1.3979201073209073E-2</v>
      </c>
      <c r="K1172" s="44">
        <f>IFERROR(_xll.qlIndexFixing(Index3M,H1172,TRUE,_xll.ohTrigger(RecalcTrigger,Trigger3M)),NA())</f>
        <v>1.4413585648933013E-2</v>
      </c>
      <c r="L1172" s="44">
        <f>IFERROR(_xll.qlIndexFixing(Index6M,$H1172,TRUE,_xll.ohTrigger(RecalcTrigger,Trigger6M)),NA())</f>
        <v>1.4533316247725985E-2</v>
      </c>
      <c r="M1172" s="146">
        <f>IFERROR(_xll.qlIndexFixing(Index1Y,$H1172,TRUE,_xll.ohTrigger(RecalcTrigger,Trigger1Y)),NA())</f>
        <v>1.4946419147935859E-2</v>
      </c>
      <c r="N1172" s="145">
        <f>IFERROR(_xll.qlIndexFixing(ONIndex1M,I1172,TRUE,_xll.ohTrigger(RecalcTrigger,Trigger1M)),NA())</f>
        <v>1.3984203242299506E-2</v>
      </c>
      <c r="O1172" s="44">
        <f>IFERROR(_xll.qlIndexFixing(ONIndex3M,I1172,TRUE,_xll.ohTrigger(RecalcTrigger,Trigger3M)),NA())</f>
        <v>1.4433225198915805E-2</v>
      </c>
      <c r="P1172" s="44">
        <f>IFERROR(_xll.qlIndexFixing(ONIndex6M,I1172,TRUE,_xll.ohTrigger(RecalcTrigger,Trigger6M)),NA())</f>
        <v>1.4582824662624507E-2</v>
      </c>
      <c r="Q1172" s="146">
        <f>IFERROR(_xll.qlIndexFixing(ONIndex1Y,I1172,TRUE,_xll.ohTrigger(RecalcTrigger,Trigger1Y)),NA())</f>
        <v>1.5045928116439457E-2</v>
      </c>
    </row>
    <row r="1173" spans="2:17" x14ac:dyDescent="0.2">
      <c r="B1173" s="39" t="s">
        <v>42</v>
      </c>
      <c r="D1173" s="42">
        <f>_xll.qlCalendarAdvance(Calendar,$D1172,B1173,"f",FALSE)</f>
        <v>47879</v>
      </c>
      <c r="E1173" s="140">
        <f>_xll.qlInterestRateIndexValueDate(IndexON,D1173)</f>
        <v>47879</v>
      </c>
      <c r="F1173" s="156">
        <f>IFERROR(_xll.qlIndexFixing(IndexON,D1173,TRUE,_xll.ohTrigger(RecalcTrigger,TriggerON)),NA())</f>
        <v>1.3323087265914395E-2</v>
      </c>
      <c r="H1173" s="42">
        <f>_xll.qlCalendarAdvance(Calendar,$H1172,B1173,"f",FALSE)</f>
        <v>47879</v>
      </c>
      <c r="I1173" s="140">
        <f>_xll.qlInterestRateIndexValueDate(Index1M,$H1173)</f>
        <v>47879</v>
      </c>
      <c r="J1173" s="145">
        <f>IFERROR(_xll.qlIndexFixing(Index1M,$H1173,TRUE,_xll.ohTrigger(RecalcTrigger,Trigger1M)),NA())</f>
        <v>1.3973473573237432E-2</v>
      </c>
      <c r="K1173" s="44">
        <f>IFERROR(_xll.qlIndexFixing(Index3M,H1173,TRUE,_xll.ohTrigger(RecalcTrigger,Trigger3M)),NA())</f>
        <v>1.4406593099553493E-2</v>
      </c>
      <c r="L1173" s="44">
        <f>IFERROR(_xll.qlIndexFixing(Index6M,$H1173,TRUE,_xll.ohTrigger(RecalcTrigger,Trigger6M)),NA())</f>
        <v>1.4525164913887606E-2</v>
      </c>
      <c r="M1173" s="146">
        <f>IFERROR(_xll.qlIndexFixing(Index1Y,$H1173,TRUE,_xll.ohTrigger(RecalcTrigger,Trigger1Y)),NA())</f>
        <v>1.493893235748406E-2</v>
      </c>
      <c r="N1173" s="145">
        <f>IFERROR(_xll.qlIndexFixing(ONIndex1M,I1173,TRUE,_xll.ohTrigger(RecalcTrigger,Trigger1M)),NA())</f>
        <v>1.3977975267083591E-2</v>
      </c>
      <c r="O1173" s="44">
        <f>IFERROR(_xll.qlIndexFixing(ONIndex3M,I1173,TRUE,_xll.ohTrigger(RecalcTrigger,Trigger3M)),NA())</f>
        <v>1.4426193900772082E-2</v>
      </c>
      <c r="P1173" s="44">
        <f>IFERROR(_xll.qlIndexFixing(ONIndex6M,I1173,TRUE,_xll.ohTrigger(RecalcTrigger,Trigger6M)),NA())</f>
        <v>1.4575197462975236E-2</v>
      </c>
      <c r="Q1173" s="146">
        <f>IFERROR(_xll.qlIndexFixing(ONIndex1Y,I1173,TRUE,_xll.ohTrigger(RecalcTrigger,Trigger1Y)),NA())</f>
        <v>1.5038527238124082E-2</v>
      </c>
    </row>
    <row r="1174" spans="2:17" x14ac:dyDescent="0.2">
      <c r="B1174" s="39" t="s">
        <v>42</v>
      </c>
      <c r="D1174" s="42">
        <f>_xll.qlCalendarAdvance(Calendar,$D1173,B1174,"f",FALSE)</f>
        <v>47886</v>
      </c>
      <c r="E1174" s="140">
        <f>_xll.qlInterestRateIndexValueDate(IndexON,D1174)</f>
        <v>47886</v>
      </c>
      <c r="F1174" s="156">
        <f>IFERROR(_xll.qlIndexFixing(IndexON,D1174,TRUE,_xll.ohTrigger(RecalcTrigger,TriggerON)),NA())</f>
        <v>1.3316235132353102E-2</v>
      </c>
      <c r="H1174" s="42">
        <f>_xll.qlCalendarAdvance(Calendar,$H1173,B1174,"f",FALSE)</f>
        <v>47886</v>
      </c>
      <c r="I1174" s="140">
        <f>_xll.qlInterestRateIndexValueDate(Index1M,$H1174)</f>
        <v>47886</v>
      </c>
      <c r="J1174" s="145">
        <f>IFERROR(_xll.qlIndexFixing(Index1M,$H1174,TRUE,_xll.ohTrigger(RecalcTrigger,Trigger1M)),NA())</f>
        <v>1.3967184065002889E-2</v>
      </c>
      <c r="K1174" s="44">
        <f>IFERROR(_xll.qlIndexFixing(Index3M,H1174,TRUE,_xll.ohTrigger(RecalcTrigger,Trigger3M)),NA())</f>
        <v>1.4399337060885403E-2</v>
      </c>
      <c r="L1174" s="44">
        <f>IFERROR(_xll.qlIndexFixing(Index6M,$H1174,TRUE,_xll.ohTrigger(RecalcTrigger,Trigger6M)),NA())</f>
        <v>1.4516980057584471E-2</v>
      </c>
      <c r="M1174" s="146">
        <f>IFERROR(_xll.qlIndexFixing(Index1Y,$H1174,TRUE,_xll.ohTrigger(RecalcTrigger,Trigger1Y)),NA())</f>
        <v>1.4929528378004766E-2</v>
      </c>
      <c r="N1174" s="145">
        <f>IFERROR(_xll.qlIndexFixing(ONIndex1M,I1174,TRUE,_xll.ohTrigger(RecalcTrigger,Trigger1M)),NA())</f>
        <v>1.3971727361263472E-2</v>
      </c>
      <c r="O1174" s="44">
        <f>IFERROR(_xll.qlIndexFixing(ONIndex3M,I1174,TRUE,_xll.ohTrigger(RecalcTrigger,Trigger3M)),NA())</f>
        <v>1.4419134574393071E-2</v>
      </c>
      <c r="P1174" s="44">
        <f>IFERROR(_xll.qlIndexFixing(ONIndex6M,I1174,TRUE,_xll.ohTrigger(RecalcTrigger,Trigger6M)),NA())</f>
        <v>1.4567533175278148E-2</v>
      </c>
      <c r="Q1174" s="146">
        <f>IFERROR(_xll.qlIndexFixing(ONIndex1Y,I1174,TRUE,_xll.ohTrigger(RecalcTrigger,Trigger1Y)),NA())</f>
        <v>1.5031081081574953E-2</v>
      </c>
    </row>
    <row r="1175" spans="2:17" x14ac:dyDescent="0.2">
      <c r="B1175" s="39" t="s">
        <v>42</v>
      </c>
      <c r="D1175" s="42">
        <f>_xll.qlCalendarAdvance(Calendar,$D1174,B1175,"f",FALSE)</f>
        <v>47893</v>
      </c>
      <c r="E1175" s="140">
        <f>_xll.qlInterestRateIndexValueDate(IndexON,D1175)</f>
        <v>47893</v>
      </c>
      <c r="F1175" s="156">
        <f>IFERROR(_xll.qlIndexFixing(IndexON,D1175,TRUE,_xll.ohTrigger(RecalcTrigger,TriggerON)),NA())</f>
        <v>1.3309355029747321E-2</v>
      </c>
      <c r="H1175" s="42">
        <f>_xll.qlCalendarAdvance(Calendar,$H1174,B1175,"f",FALSE)</f>
        <v>47893</v>
      </c>
      <c r="I1175" s="140">
        <f>_xll.qlInterestRateIndexValueDate(Index1M,$H1175)</f>
        <v>47893</v>
      </c>
      <c r="J1175" s="145">
        <f>IFERROR(_xll.qlIndexFixing(Index1M,$H1175,TRUE,_xll.ohTrigger(RecalcTrigger,Trigger1M)),NA())</f>
        <v>1.3960874609866121E-2</v>
      </c>
      <c r="K1175" s="44">
        <f>IFERROR(_xll.qlIndexFixing(Index3M,H1175,TRUE,_xll.ohTrigger(RecalcTrigger,Trigger3M)),NA())</f>
        <v>1.439205291137401E-2</v>
      </c>
      <c r="L1175" s="44">
        <f>IFERROR(_xll.qlIndexFixing(Index6M,$H1175,TRUE,_xll.ohTrigger(RecalcTrigger,Trigger6M)),NA())</f>
        <v>1.4508762786356995E-2</v>
      </c>
      <c r="M1175" s="146">
        <f>IFERROR(_xll.qlIndexFixing(Index1Y,$H1175,TRUE,_xll.ohTrigger(RecalcTrigger,Trigger1Y)),NA())</f>
        <v>1.4921043137405816E-2</v>
      </c>
      <c r="N1175" s="145">
        <f>IFERROR(_xll.qlIndexFixing(ONIndex1M,I1175,TRUE,_xll.ohTrigger(RecalcTrigger,Trigger1M)),NA())</f>
        <v>1.3965459524893181E-2</v>
      </c>
      <c r="O1175" s="44">
        <f>IFERROR(_xll.qlIndexFixing(ONIndex3M,I1175,TRUE,_xll.ohTrigger(RecalcTrigger,Trigger3M)),NA())</f>
        <v>1.4412047219859819E-2</v>
      </c>
      <c r="P1175" s="44">
        <f>IFERROR(_xll.qlIndexFixing(ONIndex6M,I1175,TRUE,_xll.ohTrigger(RecalcTrigger,Trigger6M)),NA())</f>
        <v>1.4559831799452196E-2</v>
      </c>
      <c r="Q1175" s="146">
        <f>IFERROR(_xll.qlIndexFixing(ONIndex1Y,I1175,TRUE,_xll.ohTrigger(RecalcTrigger,Trigger1Y)),NA())</f>
        <v>1.5023589646819085E-2</v>
      </c>
    </row>
    <row r="1176" spans="2:17" x14ac:dyDescent="0.2">
      <c r="B1176" s="39" t="s">
        <v>42</v>
      </c>
      <c r="D1176" s="42">
        <f>_xll.qlCalendarAdvance(Calendar,$D1175,B1176,"f",FALSE)</f>
        <v>47900</v>
      </c>
      <c r="E1176" s="140">
        <f>_xll.qlInterestRateIndexValueDate(IndexON,D1176)</f>
        <v>47900</v>
      </c>
      <c r="F1176" s="156">
        <f>IFERROR(_xll.qlIndexFixing(IndexON,D1176,TRUE,_xll.ohTrigger(RecalcTrigger,TriggerON)),NA())</f>
        <v>1.3302446958151084E-2</v>
      </c>
      <c r="H1176" s="42">
        <f>_xll.qlCalendarAdvance(Calendar,$H1175,B1176,"f",FALSE)</f>
        <v>47900</v>
      </c>
      <c r="I1176" s="140">
        <f>_xll.qlInterestRateIndexValueDate(Index1M,$H1176)</f>
        <v>47900</v>
      </c>
      <c r="J1176" s="145">
        <f>IFERROR(_xll.qlIndexFixing(Index1M,$H1176,TRUE,_xll.ohTrigger(RecalcTrigger,Trigger1M)),NA())</f>
        <v>1.395454520785318E-2</v>
      </c>
      <c r="K1176" s="44">
        <f>IFERROR(_xll.qlIndexFixing(Index3M,H1176,TRUE,_xll.ohTrigger(RecalcTrigger,Trigger3M)),NA())</f>
        <v>1.4384740651167745E-2</v>
      </c>
      <c r="L1176" s="44">
        <f>IFERROR(_xll.qlIndexFixing(Index6M,$H1176,TRUE,_xll.ohTrigger(RecalcTrigger,Trigger6M)),NA())</f>
        <v>1.450051420772947E-2</v>
      </c>
      <c r="M1176" s="146">
        <f>IFERROR(_xll.qlIndexFixing(Index1Y,$H1176,TRUE,_xll.ohTrigger(RecalcTrigger,Trigger1Y)),NA())</f>
        <v>1.4912532166889519E-2</v>
      </c>
      <c r="N1176" s="145">
        <f>IFERROR(_xll.qlIndexFixing(ONIndex1M,I1176,TRUE,_xll.ohTrigger(RecalcTrigger,Trigger1M)),NA())</f>
        <v>1.395917175799973E-2</v>
      </c>
      <c r="O1176" s="44">
        <f>IFERROR(_xll.qlIndexFixing(ONIndex3M,I1176,TRUE,_xll.ohTrigger(RecalcTrigger,Trigger3M)),NA())</f>
        <v>1.4404931837091278E-2</v>
      </c>
      <c r="P1176" s="44">
        <f>IFERROR(_xll.qlIndexFixing(ONIndex6M,I1176,TRUE,_xll.ohTrigger(RecalcTrigger,Trigger6M)),NA())</f>
        <v>1.455209333560544E-2</v>
      </c>
      <c r="Q1176" s="146">
        <f>IFERROR(_xll.qlIndexFixing(ONIndex1Y,I1176,TRUE,_xll.ohTrigger(RecalcTrigger,Trigger1Y)),NA())</f>
        <v>1.5016052933856477E-2</v>
      </c>
    </row>
    <row r="1177" spans="2:17" x14ac:dyDescent="0.2">
      <c r="B1177" s="39" t="s">
        <v>42</v>
      </c>
      <c r="D1177" s="42">
        <f>_xll.qlCalendarAdvance(Calendar,$D1176,B1177,"f",FALSE)</f>
        <v>47907</v>
      </c>
      <c r="E1177" s="140">
        <f>_xll.qlInterestRateIndexValueDate(IndexON,D1177)</f>
        <v>47907</v>
      </c>
      <c r="F1177" s="156">
        <f>IFERROR(_xll.qlIndexFixing(IndexON,D1177,TRUE,_xll.ohTrigger(RecalcTrigger,TriggerON)),NA())</f>
        <v>1.3295510917510358E-2</v>
      </c>
      <c r="H1177" s="42">
        <f>_xll.qlCalendarAdvance(Calendar,$H1176,B1177,"f",FALSE)</f>
        <v>47907</v>
      </c>
      <c r="I1177" s="140">
        <f>_xll.qlInterestRateIndexValueDate(Index1M,$H1177)</f>
        <v>47907</v>
      </c>
      <c r="J1177" s="145">
        <f>IFERROR(_xll.qlIndexFixing(Index1M,$H1177,TRUE,_xll.ohTrigger(RecalcTrigger,Trigger1M)),NA())</f>
        <v>1.3947628804888477E-2</v>
      </c>
      <c r="K1177" s="44">
        <f>IFERROR(_xll.qlIndexFixing(Index3M,H1177,TRUE,_xll.ohTrigger(RecalcTrigger,Trigger3M)),NA())</f>
        <v>1.4376906350699313E-2</v>
      </c>
      <c r="L1177" s="44">
        <f>IFERROR(_xll.qlIndexFixing(Index6M,$H1177,TRUE,_xll.ohTrigger(RecalcTrigger,Trigger6M)),NA())</f>
        <v>1.4491920236273714E-2</v>
      </c>
      <c r="M1177" s="146">
        <f>IFERROR(_xll.qlIndexFixing(Index1Y,$H1177,TRUE,_xll.ohTrigger(RecalcTrigger,Trigger1Y)),NA())</f>
        <v>1.4904960704009835E-2</v>
      </c>
      <c r="N1177" s="145">
        <f>IFERROR(_xll.qlIndexFixing(ONIndex1M,I1177,TRUE,_xll.ohTrigger(RecalcTrigger,Trigger1M)),NA())</f>
        <v>1.3952864060529093E-2</v>
      </c>
      <c r="O1177" s="44">
        <f>IFERROR(_xll.qlIndexFixing(ONIndex3M,I1177,TRUE,_xll.ohTrigger(RecalcTrigger,Trigger3M)),NA())</f>
        <v>1.4397788426168494E-2</v>
      </c>
      <c r="P1177" s="44">
        <f>IFERROR(_xll.qlIndexFixing(ONIndex6M,I1177,TRUE,_xll.ohTrigger(RecalcTrigger,Trigger6M)),NA())</f>
        <v>1.4544317783683852E-2</v>
      </c>
      <c r="Q1177" s="146">
        <f>IFERROR(_xll.qlIndexFixing(ONIndex1Y,I1177,TRUE,_xll.ohTrigger(RecalcTrigger,Trigger1Y)),NA())</f>
        <v>1.5008470942741161E-2</v>
      </c>
    </row>
    <row r="1178" spans="2:17" x14ac:dyDescent="0.2">
      <c r="B1178" s="39" t="s">
        <v>42</v>
      </c>
      <c r="D1178" s="42">
        <f>_xll.qlCalendarAdvance(Calendar,$D1177,B1178,"f",FALSE)</f>
        <v>47914</v>
      </c>
      <c r="E1178" s="140">
        <f>_xll.qlInterestRateIndexValueDate(IndexON,D1178)</f>
        <v>47914</v>
      </c>
      <c r="F1178" s="156">
        <f>IFERROR(_xll.qlIndexFixing(IndexON,D1178,TRUE,_xll.ohTrigger(RecalcTrigger,TriggerON)),NA())</f>
        <v>1.3288546907879175E-2</v>
      </c>
      <c r="H1178" s="42">
        <f>_xll.qlCalendarAdvance(Calendar,$H1177,B1178,"f",FALSE)</f>
        <v>47914</v>
      </c>
      <c r="I1178" s="140">
        <f>_xll.qlInterestRateIndexValueDate(Index1M,$H1178)</f>
        <v>47914</v>
      </c>
      <c r="J1178" s="145">
        <f>IFERROR(_xll.qlIndexFixing(Index1M,$H1178,TRUE,_xll.ohTrigger(RecalcTrigger,Trigger1M)),NA())</f>
        <v>1.3941254504806945E-2</v>
      </c>
      <c r="K1178" s="44">
        <f>IFERROR(_xll.qlIndexFixing(Index3M,H1178,TRUE,_xll.ohTrigger(RecalcTrigger,Trigger3M)),NA())</f>
        <v>1.4368783793975307E-2</v>
      </c>
      <c r="L1178" s="44">
        <f>IFERROR(_xll.qlIndexFixing(Index6M,$H1178,TRUE,_xll.ohTrigger(RecalcTrigger,Trigger6M)),NA())</f>
        <v>1.448265813341012E-2</v>
      </c>
      <c r="M1178" s="146">
        <f>IFERROR(_xll.qlIndexFixing(Index1Y,$H1178,TRUE,_xll.ohTrigger(RecalcTrigger,Trigger1Y)),NA())</f>
        <v>1.4895435557506788E-2</v>
      </c>
      <c r="N1178" s="145">
        <f>IFERROR(_xll.qlIndexFixing(ONIndex1M,I1178,TRUE,_xll.ohTrigger(RecalcTrigger,Trigger1M)),NA())</f>
        <v>1.3946536432535296E-2</v>
      </c>
      <c r="O1178" s="44">
        <f>IFERROR(_xll.qlIndexFixing(ONIndex3M,I1178,TRUE,_xll.ohTrigger(RecalcTrigger,Trigger3M)),NA())</f>
        <v>1.4390616987064455E-2</v>
      </c>
      <c r="P1178" s="44">
        <f>IFERROR(_xll.qlIndexFixing(ONIndex6M,I1178,TRUE,_xll.ohTrigger(RecalcTrigger,Trigger6M)),NA())</f>
        <v>1.4536505143714445E-2</v>
      </c>
      <c r="Q1178" s="146">
        <f>IFERROR(_xll.qlIndexFixing(ONIndex1Y,I1178,TRUE,_xll.ohTrigger(RecalcTrigger,Trigger1Y)),NA())</f>
        <v>1.500084367344612E-2</v>
      </c>
    </row>
    <row r="1179" spans="2:17" x14ac:dyDescent="0.2">
      <c r="B1179" s="39" t="s">
        <v>42</v>
      </c>
      <c r="D1179" s="42">
        <f>_xll.qlCalendarAdvance(Calendar,$D1178,B1179,"f",FALSE)</f>
        <v>47921</v>
      </c>
      <c r="E1179" s="140">
        <f>_xll.qlInterestRateIndexValueDate(IndexON,D1179)</f>
        <v>47921</v>
      </c>
      <c r="F1179" s="156">
        <f>IFERROR(_xll.qlIndexFixing(IndexON,D1179,TRUE,_xll.ohTrigger(RecalcTrigger,TriggerON)),NA())</f>
        <v>1.328155492928455E-2</v>
      </c>
      <c r="H1179" s="42">
        <f>_xll.qlCalendarAdvance(Calendar,$H1178,B1179,"f",FALSE)</f>
        <v>47921</v>
      </c>
      <c r="I1179" s="140">
        <f>_xll.qlInterestRateIndexValueDate(Index1M,$H1179)</f>
        <v>47921</v>
      </c>
      <c r="J1179" s="145">
        <f>IFERROR(_xll.qlIndexFixing(Index1M,$H1179,TRUE,_xll.ohTrigger(RecalcTrigger,Trigger1M)),NA())</f>
        <v>1.3934667573189397E-2</v>
      </c>
      <c r="K1179" s="44">
        <f>IFERROR(_xll.qlIndexFixing(Index3M,H1179,TRUE,_xll.ohTrigger(RecalcTrigger,Trigger3M)),NA())</f>
        <v>1.4361375708347534E-2</v>
      </c>
      <c r="L1179" s="44">
        <f>IFERROR(_xll.qlIndexFixing(Index6M,$H1179,TRUE,_xll.ohTrigger(RecalcTrigger,Trigger6M)),NA())</f>
        <v>1.4474315045234555E-2</v>
      </c>
      <c r="M1179" s="146">
        <f>IFERROR(_xll.qlIndexFixing(Index1Y,$H1179,TRUE,_xll.ohTrigger(RecalcTrigger,Trigger1Y)),NA())</f>
        <v>1.4886851179291623E-2</v>
      </c>
      <c r="N1179" s="145">
        <f>IFERROR(_xll.qlIndexFixing(ONIndex1M,I1179,TRUE,_xll.ohTrigger(RecalcTrigger,Trigger1M)),NA())</f>
        <v>1.3940188873964312E-2</v>
      </c>
      <c r="O1179" s="44">
        <f>IFERROR(_xll.qlIndexFixing(ONIndex3M,I1179,TRUE,_xll.ohTrigger(RecalcTrigger,Trigger3M)),NA())</f>
        <v>1.4383417519752141E-2</v>
      </c>
      <c r="P1179" s="44">
        <f>IFERROR(_xll.qlIndexFixing(ONIndex6M,I1179,TRUE,_xll.ohTrigger(RecalcTrigger,Trigger6M)),NA())</f>
        <v>1.4528655415697219E-2</v>
      </c>
      <c r="Q1179" s="146">
        <f>IFERROR(_xll.qlIndexFixing(ONIndex1Y,I1179,TRUE,_xll.ohTrigger(RecalcTrigger,Trigger1Y)),NA())</f>
        <v>1.499317112594434E-2</v>
      </c>
    </row>
    <row r="1180" spans="2:17" x14ac:dyDescent="0.2">
      <c r="B1180" s="39" t="s">
        <v>42</v>
      </c>
      <c r="D1180" s="42">
        <f>_xll.qlCalendarAdvance(Calendar,$D1179,B1180,"f",FALSE)</f>
        <v>47928</v>
      </c>
      <c r="E1180" s="140">
        <f>_xll.qlInterestRateIndexValueDate(IndexON,D1180)</f>
        <v>47928</v>
      </c>
      <c r="F1180" s="156">
        <f>IFERROR(_xll.qlIndexFixing(IndexON,D1180,TRUE,_xll.ohTrigger(RecalcTrigger,TriggerON)),NA())</f>
        <v>1.3274534981645438E-2</v>
      </c>
      <c r="H1180" s="42">
        <f>_xll.qlCalendarAdvance(Calendar,$H1179,B1180,"f",FALSE)</f>
        <v>47928</v>
      </c>
      <c r="I1180" s="140">
        <f>_xll.qlInterestRateIndexValueDate(Index1M,$H1180)</f>
        <v>47928</v>
      </c>
      <c r="J1180" s="145">
        <f>IFERROR(_xll.qlIndexFixing(Index1M,$H1180,TRUE,_xll.ohTrigger(RecalcTrigger,Trigger1M)),NA())</f>
        <v>1.3928446058485816E-2</v>
      </c>
      <c r="K1180" s="44">
        <f>IFERROR(_xll.qlIndexFixing(Index3M,H1180,TRUE,_xll.ohTrigger(RecalcTrigger,Trigger3M)),NA())</f>
        <v>1.4353939507914113E-2</v>
      </c>
      <c r="L1180" s="44">
        <f>IFERROR(_xll.qlIndexFixing(Index6M,$H1180,TRUE,_xll.ohTrigger(RecalcTrigger,Trigger6M)),NA())</f>
        <v>1.4465945469499919E-2</v>
      </c>
      <c r="M1180" s="146">
        <f>IFERROR(_xll.qlIndexFixing(Index1Y,$H1180,TRUE,_xll.ohTrigger(RecalcTrigger,Trigger1Y)),NA())</f>
        <v>1.487824359246275E-2</v>
      </c>
      <c r="N1180" s="145">
        <f>IFERROR(_xll.qlIndexFixing(ONIndex1M,I1180,TRUE,_xll.ohTrigger(RecalcTrigger,Trigger1M)),NA())</f>
        <v>1.3933821384870168E-2</v>
      </c>
      <c r="O1180" s="44">
        <f>IFERROR(_xll.qlIndexFixing(ONIndex3M,I1180,TRUE,_xll.ohTrigger(RecalcTrigger,Trigger3M)),NA())</f>
        <v>1.4376190024312601E-2</v>
      </c>
      <c r="P1180" s="44">
        <f>IFERROR(_xll.qlIndexFixing(ONIndex6M,I1180,TRUE,_xll.ohTrigger(RecalcTrigger,Trigger6M)),NA())</f>
        <v>1.4520768599632177E-2</v>
      </c>
      <c r="Q1180" s="146">
        <f>IFERROR(_xll.qlIndexFixing(ONIndex1Y,I1180,TRUE,_xll.ohTrigger(RecalcTrigger,Trigger1Y)),NA())</f>
        <v>1.4985453300289851E-2</v>
      </c>
    </row>
    <row r="1181" spans="2:17" x14ac:dyDescent="0.2">
      <c r="B1181" s="39" t="s">
        <v>42</v>
      </c>
      <c r="D1181" s="42">
        <f>_xll.qlCalendarAdvance(Calendar,$D1180,B1181,"f",FALSE)</f>
        <v>47935</v>
      </c>
      <c r="E1181" s="140">
        <f>_xll.qlInterestRateIndexValueDate(IndexON,D1181)</f>
        <v>47935</v>
      </c>
      <c r="F1181" s="156">
        <f>IFERROR(_xll.qlIndexFixing(IndexON,D1181,TRUE,_xll.ohTrigger(RecalcTrigger,TriggerON)),NA())</f>
        <v>1.3267487065042884E-2</v>
      </c>
      <c r="H1181" s="42">
        <f>_xll.qlCalendarAdvance(Calendar,$H1180,B1181,"f",FALSE)</f>
        <v>47935</v>
      </c>
      <c r="I1181" s="140">
        <f>_xll.qlInterestRateIndexValueDate(Index1M,$H1181)</f>
        <v>47935</v>
      </c>
      <c r="J1181" s="145">
        <f>IFERROR(_xll.qlIndexFixing(Index1M,$H1181,TRUE,_xll.ohTrigger(RecalcTrigger,Trigger1M)),NA())</f>
        <v>1.3922011912308964E-2</v>
      </c>
      <c r="K1181" s="44">
        <f>IFERROR(_xll.qlIndexFixing(Index3M,H1181,TRUE,_xll.ohTrigger(RecalcTrigger,Trigger3M)),NA())</f>
        <v>1.4346475192836272E-2</v>
      </c>
      <c r="L1181" s="44">
        <f>IFERROR(_xll.qlIndexFixing(Index6M,$H1181,TRUE,_xll.ohTrigger(RecalcTrigger,Trigger6M)),NA())</f>
        <v>1.4457550489880414E-2</v>
      </c>
      <c r="M1181" s="146">
        <f>IFERROR(_xll.qlIndexFixing(Index1Y,$H1181,TRUE,_xll.ohTrigger(RecalcTrigger,Trigger1Y)),NA())</f>
        <v>1.4869285616656982E-2</v>
      </c>
      <c r="N1181" s="145">
        <f>IFERROR(_xll.qlIndexFixing(ONIndex1M,I1181,TRUE,_xll.ohTrigger(RecalcTrigger,Trigger1M)),NA())</f>
        <v>1.3927433965225852E-2</v>
      </c>
      <c r="O1181" s="44">
        <f>IFERROR(_xll.qlIndexFixing(ONIndex3M,I1181,TRUE,_xll.ohTrigger(RecalcTrigger,Trigger3M)),NA())</f>
        <v>1.4368934500637772E-2</v>
      </c>
      <c r="P1181" s="44">
        <f>IFERROR(_xll.qlIndexFixing(ONIndex6M,I1181,TRUE,_xll.ohTrigger(RecalcTrigger,Trigger6M)),NA())</f>
        <v>1.4512844695546331E-2</v>
      </c>
      <c r="Q1181" s="146">
        <f>IFERROR(_xll.qlIndexFixing(ONIndex1Y,I1181,TRUE,_xll.ohTrigger(RecalcTrigger,Trigger1Y)),NA())</f>
        <v>1.4977690196509668E-2</v>
      </c>
    </row>
    <row r="1182" spans="2:17" x14ac:dyDescent="0.2">
      <c r="B1182" s="39" t="s">
        <v>42</v>
      </c>
      <c r="D1182" s="42">
        <f>_xll.qlCalendarAdvance(Calendar,$D1181,B1182,"f",FALSE)</f>
        <v>47942</v>
      </c>
      <c r="E1182" s="140">
        <f>_xll.qlInterestRateIndexValueDate(IndexON,D1182)</f>
        <v>47942</v>
      </c>
      <c r="F1182" s="156">
        <f>IFERROR(_xll.qlIndexFixing(IndexON,D1182,TRUE,_xll.ohTrigger(RecalcTrigger,TriggerON)),NA())</f>
        <v>1.3260411179476888E-2</v>
      </c>
      <c r="H1182" s="42">
        <f>_xll.qlCalendarAdvance(Calendar,$H1181,B1182,"f",FALSE)</f>
        <v>47942</v>
      </c>
      <c r="I1182" s="140">
        <f>_xll.qlInterestRateIndexValueDate(Index1M,$H1182)</f>
        <v>47942</v>
      </c>
      <c r="J1182" s="145">
        <f>IFERROR(_xll.qlIndexFixing(Index1M,$H1182,TRUE,_xll.ohTrigger(RecalcTrigger,Trigger1M)),NA())</f>
        <v>1.3915360123853658E-2</v>
      </c>
      <c r="K1182" s="44">
        <f>IFERROR(_xll.qlIndexFixing(Index3M,H1182,TRUE,_xll.ohTrigger(RecalcTrigger,Trigger3M)),NA())</f>
        <v>1.4339759848373832E-2</v>
      </c>
      <c r="L1182" s="44">
        <f>IFERROR(_xll.qlIndexFixing(Index6M,$H1182,TRUE,_xll.ohTrigger(RecalcTrigger,Trigger6M)),NA())</f>
        <v>1.4449131190034031E-2</v>
      </c>
      <c r="M1182" s="146">
        <f>IFERROR(_xll.qlIndexFixing(Index1Y,$H1182,TRUE,_xll.ohTrigger(RecalcTrigger,Trigger1Y)),NA())</f>
        <v>1.4860961314048897E-2</v>
      </c>
      <c r="N1182" s="145">
        <f>IFERROR(_xll.qlIndexFixing(ONIndex1M,I1182,TRUE,_xll.ohTrigger(RecalcTrigger,Trigger1M)),NA())</f>
        <v>1.3921026615031364E-2</v>
      </c>
      <c r="O1182" s="44">
        <f>IFERROR(_xll.qlIndexFixing(ONIndex3M,I1182,TRUE,_xll.ohTrigger(RecalcTrigger,Trigger3M)),NA())</f>
        <v>1.4361650948862733E-2</v>
      </c>
      <c r="P1182" s="44">
        <f>IFERROR(_xll.qlIndexFixing(ONIndex6M,I1182,TRUE,_xll.ohTrigger(RecalcTrigger,Trigger6M)),NA())</f>
        <v>1.4504883703412668E-2</v>
      </c>
      <c r="Q1182" s="146">
        <f>IFERROR(_xll.qlIndexFixing(ONIndex1Y,I1182,TRUE,_xll.ohTrigger(RecalcTrigger,Trigger1Y)),NA())</f>
        <v>1.4969881814522747E-2</v>
      </c>
    </row>
    <row r="1183" spans="2:17" x14ac:dyDescent="0.2">
      <c r="B1183" s="39" t="s">
        <v>42</v>
      </c>
      <c r="D1183" s="42">
        <f>_xll.qlCalendarAdvance(Calendar,$D1182,B1183,"f",FALSE)</f>
        <v>47953</v>
      </c>
      <c r="E1183" s="140">
        <f>_xll.qlInterestRateIndexValueDate(IndexON,D1183)</f>
        <v>47953</v>
      </c>
      <c r="F1183" s="156">
        <f>IFERROR(_xll.qlIndexFixing(IndexON,D1183,TRUE,_xll.ohTrigger(RecalcTrigger,TriggerON)),NA())</f>
        <v>1.3249773461615488E-2</v>
      </c>
      <c r="H1183" s="42">
        <f>_xll.qlCalendarAdvance(Calendar,$H1182,B1183,"f",FALSE)</f>
        <v>47953</v>
      </c>
      <c r="I1183" s="140">
        <f>_xll.qlInterestRateIndexValueDate(Index1M,$H1183)</f>
        <v>47953</v>
      </c>
      <c r="J1183" s="145">
        <f>IFERROR(_xll.qlIndexFixing(Index1M,$H1183,TRUE,_xll.ohTrigger(RecalcTrigger,Trigger1M)),NA())</f>
        <v>1.3905575520494059E-2</v>
      </c>
      <c r="K1183" s="44">
        <f>IFERROR(_xll.qlIndexFixing(Index3M,H1183,TRUE,_xll.ohTrigger(RecalcTrigger,Trigger3M)),NA())</f>
        <v>1.4327940391672333E-2</v>
      </c>
      <c r="L1183" s="44">
        <f>IFERROR(_xll.qlIndexFixing(Index6M,$H1183,TRUE,_xll.ohTrigger(RecalcTrigger,Trigger6M)),NA())</f>
        <v>1.4436507124402431E-2</v>
      </c>
      <c r="M1183" s="146">
        <f>IFERROR(_xll.qlIndexFixing(Index1Y,$H1183,TRUE,_xll.ohTrigger(RecalcTrigger,Trigger1Y)),NA())</f>
        <v>1.4847653629576867E-2</v>
      </c>
      <c r="N1183" s="145">
        <f>IFERROR(_xll.qlIndexFixing(ONIndex1M,I1183,TRUE,_xll.ohTrigger(RecalcTrigger,Trigger1M)),NA())</f>
        <v>1.3911308609013684E-2</v>
      </c>
      <c r="O1183" s="44">
        <f>IFERROR(_xll.qlIndexFixing(ONIndex3M,I1183,TRUE,_xll.ohTrigger(RecalcTrigger,Trigger3M)),NA())</f>
        <v>1.4350633216796416E-2</v>
      </c>
      <c r="P1183" s="44">
        <f>IFERROR(_xll.qlIndexFixing(ONIndex6M,I1183,TRUE,_xll.ohTrigger(RecalcTrigger,Trigger6M)),NA())</f>
        <v>1.4492871304795374E-2</v>
      </c>
      <c r="Q1183" s="146">
        <f>IFERROR(_xll.qlIndexFixing(ONIndex1Y,I1183,TRUE,_xll.ohTrigger(RecalcTrigger,Trigger1Y)),NA())</f>
        <v>1.4958035745026299E-2</v>
      </c>
    </row>
    <row r="1184" spans="2:17" x14ac:dyDescent="0.2">
      <c r="B1184" s="39" t="s">
        <v>42</v>
      </c>
      <c r="D1184" s="42">
        <f>_xll.qlCalendarAdvance(Calendar,$D1183,B1184,"f",FALSE)</f>
        <v>47960</v>
      </c>
      <c r="E1184" s="140">
        <f>_xll.qlInterestRateIndexValueDate(IndexON,D1184)</f>
        <v>47960</v>
      </c>
      <c r="F1184" s="156">
        <f>IFERROR(_xll.qlIndexFixing(IndexON,D1184,TRUE,_xll.ohTrigger(RecalcTrigger,TriggerON)),NA())</f>
        <v>1.3242630169830738E-2</v>
      </c>
      <c r="H1184" s="42">
        <f>_xll.qlCalendarAdvance(Calendar,$H1183,B1184,"f",FALSE)</f>
        <v>47960</v>
      </c>
      <c r="I1184" s="140">
        <f>_xll.qlInterestRateIndexValueDate(Index1M,$H1184)</f>
        <v>47960</v>
      </c>
      <c r="J1184" s="145">
        <f>IFERROR(_xll.qlIndexFixing(Index1M,$H1184,TRUE,_xll.ohTrigger(RecalcTrigger,Trigger1M)),NA())</f>
        <v>1.3899071801824963E-2</v>
      </c>
      <c r="K1184" s="44">
        <f>IFERROR(_xll.qlIndexFixing(Index3M,H1184,TRUE,_xll.ohTrigger(RecalcTrigger,Trigger3M)),NA())</f>
        <v>1.4320384294556359E-2</v>
      </c>
      <c r="L1184" s="44">
        <f>IFERROR(_xll.qlIndexFixing(Index6M,$H1184,TRUE,_xll.ohTrigger(RecalcTrigger,Trigger6M)),NA())</f>
        <v>1.4428032935659696E-2</v>
      </c>
      <c r="M1184" s="146">
        <f>IFERROR(_xll.qlIndexFixing(Index1Y,$H1184,TRUE,_xll.ohTrigger(RecalcTrigger,Trigger1Y)),NA())</f>
        <v>1.4838949353265619E-2</v>
      </c>
      <c r="N1184" s="145">
        <f>IFERROR(_xll.qlIndexFixing(ONIndex1M,I1184,TRUE,_xll.ohTrigger(RecalcTrigger,Trigger1M)),NA())</f>
        <v>1.3904853348040147E-2</v>
      </c>
      <c r="O1184" s="44">
        <f>IFERROR(_xll.qlIndexFixing(ONIndex3M,I1184,TRUE,_xll.ohTrigger(RecalcTrigger,Trigger3M)),NA())</f>
        <v>1.4343282174541505E-2</v>
      </c>
      <c r="P1184" s="44">
        <f>IFERROR(_xll.qlIndexFixing(ONIndex6M,I1184,TRUE,_xll.ohTrigger(RecalcTrigger,Trigger6M)),NA())</f>
        <v>1.4484820880873439E-2</v>
      </c>
      <c r="Q1184" s="146">
        <f>IFERROR(_xll.qlIndexFixing(ONIndex1Y,I1184,TRUE,_xll.ohTrigger(RecalcTrigger,Trigger1Y)),NA())</f>
        <v>1.4950118050679473E-2</v>
      </c>
    </row>
    <row r="1185" spans="2:17" x14ac:dyDescent="0.2">
      <c r="B1185" s="39" t="s">
        <v>42</v>
      </c>
      <c r="D1185" s="42">
        <f>_xll.qlCalendarAdvance(Calendar,$D1184,B1185,"f",FALSE)</f>
        <v>47967</v>
      </c>
      <c r="E1185" s="140">
        <f>_xll.qlInterestRateIndexValueDate(IndexON,D1185)</f>
        <v>47967</v>
      </c>
      <c r="F1185" s="156">
        <f>IFERROR(_xll.qlIndexFixing(IndexON,D1185,TRUE,_xll.ohTrigger(RecalcTrigger,TriggerON)),NA())</f>
        <v>1.3235458910838549E-2</v>
      </c>
      <c r="H1185" s="42">
        <f>_xll.qlCalendarAdvance(Calendar,$H1184,B1185,"f",FALSE)</f>
        <v>47967</v>
      </c>
      <c r="I1185" s="140">
        <f>_xll.qlInterestRateIndexValueDate(Index1M,$H1185)</f>
        <v>47967</v>
      </c>
      <c r="J1185" s="145">
        <f>IFERROR(_xll.qlIndexFixing(Index1M,$H1185,TRUE,_xll.ohTrigger(RecalcTrigger,Trigger1M)),NA())</f>
        <v>1.3892548135280699E-2</v>
      </c>
      <c r="K1185" s="44">
        <f>IFERROR(_xll.qlIndexFixing(Index3M,H1185,TRUE,_xll.ohTrigger(RecalcTrigger,Trigger3M)),NA())</f>
        <v>1.4312802725566884E-2</v>
      </c>
      <c r="L1185" s="44">
        <f>IFERROR(_xll.qlIndexFixing(Index6M,$H1185,TRUE,_xll.ohTrigger(RecalcTrigger,Trigger6M)),NA())</f>
        <v>1.4419538169406216E-2</v>
      </c>
      <c r="M1185" s="146">
        <f>IFERROR(_xll.qlIndexFixing(Index1Y,$H1185,TRUE,_xll.ohTrigger(RecalcTrigger,Trigger1Y)),NA())</f>
        <v>1.4830225361506339E-2</v>
      </c>
      <c r="N1185" s="145">
        <f>IFERROR(_xll.qlIndexFixing(ONIndex1M,I1185,TRUE,_xll.ohTrigger(RecalcTrigger,Trigger1M)),NA())</f>
        <v>1.3898378157867208E-2</v>
      </c>
      <c r="O1185" s="44">
        <f>IFERROR(_xll.qlIndexFixing(ONIndex3M,I1185,TRUE,_xll.ohTrigger(RecalcTrigger,Trigger3M)),NA())</f>
        <v>1.4335903106077463E-2</v>
      </c>
      <c r="P1185" s="44">
        <f>IFERROR(_xll.qlIndexFixing(ONIndex6M,I1185,TRUE,_xll.ohTrigger(RecalcTrigger,Trigger6M)),NA())</f>
        <v>1.4476733371632244E-2</v>
      </c>
      <c r="Q1185" s="146">
        <f>IFERROR(_xll.qlIndexFixing(ONIndex1Y,I1185,TRUE,_xll.ohTrigger(RecalcTrigger,Trigger1Y)),NA())</f>
        <v>1.4942155081610897E-2</v>
      </c>
    </row>
    <row r="1186" spans="2:17" x14ac:dyDescent="0.2">
      <c r="B1186" s="39" t="s">
        <v>42</v>
      </c>
      <c r="D1186" s="42">
        <f>_xll.qlCalendarAdvance(Calendar,$D1185,B1186,"f",FALSE)</f>
        <v>47974</v>
      </c>
      <c r="E1186" s="140">
        <f>_xll.qlInterestRateIndexValueDate(IndexON,D1186)</f>
        <v>47974</v>
      </c>
      <c r="F1186" s="156">
        <f>IFERROR(_xll.qlIndexFixing(IndexON,D1186,TRUE,_xll.ohTrigger(RecalcTrigger,TriggerON)),NA())</f>
        <v>1.3228259684638921E-2</v>
      </c>
      <c r="H1186" s="42">
        <f>_xll.qlCalendarAdvance(Calendar,$H1185,B1186,"f",FALSE)</f>
        <v>47974</v>
      </c>
      <c r="I1186" s="140">
        <f>_xll.qlInterestRateIndexValueDate(Index1M,$H1186)</f>
        <v>47974</v>
      </c>
      <c r="J1186" s="145">
        <f>IFERROR(_xll.qlIndexFixing(Index1M,$H1186,TRUE,_xll.ohTrigger(RecalcTrigger,Trigger1M)),NA())</f>
        <v>1.3885799345267616E-2</v>
      </c>
      <c r="K1186" s="44">
        <f>IFERROR(_xll.qlIndexFixing(Index3M,H1186,TRUE,_xll.ohTrigger(RecalcTrigger,Trigger3M)),NA())</f>
        <v>1.4304928968149224E-2</v>
      </c>
      <c r="L1186" s="44">
        <f>IFERROR(_xll.qlIndexFixing(Index6M,$H1186,TRUE,_xll.ohTrigger(RecalcTrigger,Trigger6M)),NA())</f>
        <v>1.4410693753845629E-2</v>
      </c>
      <c r="M1186" s="146">
        <f>IFERROR(_xll.qlIndexFixing(Index1Y,$H1186,TRUE,_xll.ohTrigger(RecalcTrigger,Trigger1Y)),NA())</f>
        <v>1.4821482286157095E-2</v>
      </c>
      <c r="N1186" s="145">
        <f>IFERROR(_xll.qlIndexFixing(ONIndex1M,I1186,TRUE,_xll.ohTrigger(RecalcTrigger,Trigger1M)),NA())</f>
        <v>1.3891883038494868E-2</v>
      </c>
      <c r="O1186" s="44">
        <f>IFERROR(_xll.qlIndexFixing(ONIndex3M,I1186,TRUE,_xll.ohTrigger(RecalcTrigger,Trigger3M)),NA())</f>
        <v>1.4328496011323244E-2</v>
      </c>
      <c r="P1186" s="44">
        <f>IFERROR(_xll.qlIndexFixing(ONIndex6M,I1186,TRUE,_xll.ohTrigger(RecalcTrigger,Trigger6M)),NA())</f>
        <v>1.4468608776909697E-2</v>
      </c>
      <c r="Q1186" s="146">
        <f>IFERROR(_xll.qlIndexFixing(ONIndex1Y,I1186,TRUE,_xll.ohTrigger(RecalcTrigger,Trigger1Y)),NA())</f>
        <v>1.4934146837739526E-2</v>
      </c>
    </row>
    <row r="1187" spans="2:17" x14ac:dyDescent="0.2">
      <c r="B1187" s="39" t="s">
        <v>42</v>
      </c>
      <c r="D1187" s="42">
        <f>_xll.qlCalendarAdvance(Calendar,$D1186,B1187,"f",FALSE)</f>
        <v>47981</v>
      </c>
      <c r="E1187" s="140">
        <f>_xll.qlInterestRateIndexValueDate(IndexON,D1187)</f>
        <v>47981</v>
      </c>
      <c r="F1187" s="156">
        <f>IFERROR(_xll.qlIndexFixing(IndexON,D1187,TRUE,_xll.ohTrigger(RecalcTrigger,TriggerON)),NA())</f>
        <v>1.3221032491231854E-2</v>
      </c>
      <c r="H1187" s="42">
        <f>_xll.qlCalendarAdvance(Calendar,$H1186,B1187,"f",FALSE)</f>
        <v>47981</v>
      </c>
      <c r="I1187" s="140">
        <f>_xll.qlInterestRateIndexValueDate(Index1M,$H1187)</f>
        <v>47981</v>
      </c>
      <c r="J1187" s="145">
        <f>IFERROR(_xll.qlIndexFixing(Index1M,$H1187,TRUE,_xll.ohTrigger(RecalcTrigger,Trigger1M)),NA())</f>
        <v>1.3879234108676685E-2</v>
      </c>
      <c r="K1187" s="44">
        <f>IFERROR(_xll.qlIndexFixing(Index3M,H1187,TRUE,_xll.ohTrigger(RecalcTrigger,Trigger3M)),NA())</f>
        <v>1.4297298520034933E-2</v>
      </c>
      <c r="L1187" s="44">
        <f>IFERROR(_xll.qlIndexFixing(Index6M,$H1187,TRUE,_xll.ohTrigger(RecalcTrigger,Trigger6M)),NA())</f>
        <v>1.4402159954337083E-2</v>
      </c>
      <c r="M1187" s="146">
        <f>IFERROR(_xll.qlIndexFixing(Index1Y,$H1187,TRUE,_xll.ohTrigger(RecalcTrigger,Trigger1Y)),NA())</f>
        <v>1.4812720759054467E-2</v>
      </c>
      <c r="N1187" s="145">
        <f>IFERROR(_xll.qlIndexFixing(ONIndex1M,I1187,TRUE,_xll.ohTrigger(RecalcTrigger,Trigger1M)),NA())</f>
        <v>1.3885367989761033E-2</v>
      </c>
      <c r="O1187" s="44">
        <f>IFERROR(_xll.qlIndexFixing(ONIndex3M,I1187,TRUE,_xll.ohTrigger(RecalcTrigger,Trigger3M)),NA())</f>
        <v>1.4321060890278847E-2</v>
      </c>
      <c r="P1187" s="44">
        <f>IFERROR(_xll.qlIndexFixing(ONIndex6M,I1187,TRUE,_xll.ohTrigger(RecalcTrigger,Trigger6M)),NA())</f>
        <v>1.4460447096786844E-2</v>
      </c>
      <c r="Q1187" s="146">
        <f>IFERROR(_xll.qlIndexFixing(ONIndex1Y,I1187,TRUE,_xll.ohTrigger(RecalcTrigger,Trigger1Y)),NA())</f>
        <v>1.4926093319227451E-2</v>
      </c>
    </row>
    <row r="1188" spans="2:17" x14ac:dyDescent="0.2">
      <c r="B1188" s="39" t="s">
        <v>42</v>
      </c>
      <c r="D1188" s="42">
        <f>_xll.qlCalendarAdvance(Calendar,$D1187,B1188,"f",FALSE)</f>
        <v>47988</v>
      </c>
      <c r="E1188" s="140">
        <f>_xll.qlInterestRateIndexValueDate(IndexON,D1188)</f>
        <v>47988</v>
      </c>
      <c r="F1188" s="156">
        <f>IFERROR(_xll.qlIndexFixing(IndexON,D1188,TRUE,_xll.ohTrigger(RecalcTrigger,TriggerON)),NA())</f>
        <v>1.3213777330698395E-2</v>
      </c>
      <c r="H1188" s="42">
        <f>_xll.qlCalendarAdvance(Calendar,$H1187,B1188,"f",FALSE)</f>
        <v>47988</v>
      </c>
      <c r="I1188" s="140">
        <f>_xll.qlInterestRateIndexValueDate(Index1M,$H1188)</f>
        <v>47988</v>
      </c>
      <c r="J1188" s="145">
        <f>IFERROR(_xll.qlIndexFixing(Index1M,$H1188,TRUE,_xll.ohTrigger(RecalcTrigger,Trigger1M)),NA())</f>
        <v>1.3872648923670541E-2</v>
      </c>
      <c r="K1188" s="44">
        <f>IFERROR(_xll.qlIndexFixing(Index3M,H1188,TRUE,_xll.ohTrigger(RecalcTrigger,Trigger3M)),NA())</f>
        <v>1.4289646399880878E-2</v>
      </c>
      <c r="L1188" s="44">
        <f>IFERROR(_xll.qlIndexFixing(Index6M,$H1188,TRUE,_xll.ohTrigger(RecalcTrigger,Trigger6M)),NA())</f>
        <v>1.4393608909544997E-2</v>
      </c>
      <c r="M1188" s="146">
        <f>IFERROR(_xll.qlIndexFixing(Index1Y,$H1188,TRUE,_xll.ohTrigger(RecalcTrigger,Trigger1Y)),NA())</f>
        <v>1.480394141201489E-2</v>
      </c>
      <c r="N1188" s="145">
        <f>IFERROR(_xll.qlIndexFixing(ONIndex1M,I1188,TRUE,_xll.ohTrigger(RecalcTrigger,Trigger1M)),NA())</f>
        <v>1.3878833011908842E-2</v>
      </c>
      <c r="O1188" s="44">
        <f>IFERROR(_xll.qlIndexFixing(ONIndex3M,I1188,TRUE,_xll.ohTrigger(RecalcTrigger,Trigger3M)),NA())</f>
        <v>1.4313597743025319E-2</v>
      </c>
      <c r="P1188" s="44">
        <f>IFERROR(_xll.qlIndexFixing(ONIndex6M,I1188,TRUE,_xll.ohTrigger(RecalcTrigger,Trigger6M)),NA())</f>
        <v>1.445224833134473E-2</v>
      </c>
      <c r="Q1188" s="146">
        <f>IFERROR(_xll.qlIndexFixing(ONIndex1Y,I1188,TRUE,_xll.ohTrigger(RecalcTrigger,Trigger1Y)),NA())</f>
        <v>1.4917994525831535E-2</v>
      </c>
    </row>
    <row r="1189" spans="2:17" x14ac:dyDescent="0.2">
      <c r="B1189" s="39" t="s">
        <v>42</v>
      </c>
      <c r="D1189" s="42">
        <f>_xll.qlCalendarAdvance(Calendar,$D1188,B1189,"f",FALSE)</f>
        <v>47995</v>
      </c>
      <c r="E1189" s="140">
        <f>_xll.qlInterestRateIndexValueDate(IndexON,D1189)</f>
        <v>47995</v>
      </c>
      <c r="F1189" s="156">
        <f>IFERROR(_xll.qlIndexFixing(IndexON,D1189,TRUE,_xll.ohTrigger(RecalcTrigger,TriggerON)),NA())</f>
        <v>1.3206494202795405E-2</v>
      </c>
      <c r="H1189" s="42">
        <f>_xll.qlCalendarAdvance(Calendar,$H1188,B1189,"f",FALSE)</f>
        <v>47995</v>
      </c>
      <c r="I1189" s="140">
        <f>_xll.qlInterestRateIndexValueDate(Index1M,$H1189)</f>
        <v>47995</v>
      </c>
      <c r="J1189" s="145">
        <f>IFERROR(_xll.qlIndexFixing(Index1M,$H1189,TRUE,_xll.ohTrigger(RecalcTrigger,Trigger1M)),NA())</f>
        <v>1.3866043790283169E-2</v>
      </c>
      <c r="K1189" s="44">
        <f>IFERROR(_xll.qlIndexFixing(Index3M,H1189,TRUE,_xll.ohTrigger(RecalcTrigger,Trigger3M)),NA())</f>
        <v>1.4281973826106006E-2</v>
      </c>
      <c r="L1189" s="44">
        <f>IFERROR(_xll.qlIndexFixing(Index6M,$H1189,TRUE,_xll.ohTrigger(RecalcTrigger,Trigger6M)),NA())</f>
        <v>1.4385041708835335E-2</v>
      </c>
      <c r="M1189" s="146">
        <f>IFERROR(_xll.qlIndexFixing(Index1Y,$H1189,TRUE,_xll.ohTrigger(RecalcTrigger,Trigger1Y)),NA())</f>
        <v>1.4795144876833758E-2</v>
      </c>
      <c r="N1189" s="145">
        <f>IFERROR(_xll.qlIndexFixing(ONIndex1M,I1189,TRUE,_xll.ohTrigger(RecalcTrigger,Trigger1M)),NA())</f>
        <v>1.3872278104776203E-2</v>
      </c>
      <c r="O1189" s="44">
        <f>IFERROR(_xll.qlIndexFixing(ONIndex3M,I1189,TRUE,_xll.ohTrigger(RecalcTrigger,Trigger3M)),NA())</f>
        <v>1.4306106569643706E-2</v>
      </c>
      <c r="P1189" s="44">
        <f>IFERROR(_xll.qlIndexFixing(ONIndex6M,I1189,TRUE,_xll.ohTrigger(RecalcTrigger,Trigger6M)),NA())</f>
        <v>1.4444012480421264E-2</v>
      </c>
      <c r="Q1189" s="146">
        <f>IFERROR(_xll.qlIndexFixing(ONIndex1Y,I1189,TRUE,_xll.ohTrigger(RecalcTrigger,Trigger1Y)),NA())</f>
        <v>1.4909850457794915E-2</v>
      </c>
    </row>
    <row r="1190" spans="2:17" x14ac:dyDescent="0.2">
      <c r="B1190" s="39" t="s">
        <v>42</v>
      </c>
      <c r="D1190" s="42">
        <f>_xll.qlCalendarAdvance(Calendar,$D1189,B1190,"f",FALSE)</f>
        <v>48002</v>
      </c>
      <c r="E1190" s="140">
        <f>_xll.qlInterestRateIndexValueDate(IndexON,D1190)</f>
        <v>48002</v>
      </c>
      <c r="F1190" s="156">
        <f>IFERROR(_xll.qlIndexFixing(IndexON,D1190,TRUE,_xll.ohTrigger(RecalcTrigger,TriggerON)),NA())</f>
        <v>1.3199183107847068E-2</v>
      </c>
      <c r="H1190" s="42">
        <f>_xll.qlCalendarAdvance(Calendar,$H1189,B1190,"f",FALSE)</f>
        <v>48002</v>
      </c>
      <c r="I1190" s="140">
        <f>_xll.qlInterestRateIndexValueDate(Index1M,$H1190)</f>
        <v>48002</v>
      </c>
      <c r="J1190" s="145">
        <f>IFERROR(_xll.qlIndexFixing(Index1M,$H1190,TRUE,_xll.ohTrigger(RecalcTrigger,Trigger1M)),NA())</f>
        <v>1.3859630585571936E-2</v>
      </c>
      <c r="K1190" s="44">
        <f>IFERROR(_xll.qlIndexFixing(Index3M,H1190,TRUE,_xll.ohTrigger(RecalcTrigger,Trigger3M)),NA())</f>
        <v>1.4274282017120466E-2</v>
      </c>
      <c r="L1190" s="44">
        <f>IFERROR(_xll.qlIndexFixing(Index6M,$H1190,TRUE,_xll.ohTrigger(RecalcTrigger,Trigger6M)),NA())</f>
        <v>1.4376794011361377E-2</v>
      </c>
      <c r="M1190" s="146">
        <f>IFERROR(_xll.qlIndexFixing(Index1Y,$H1190,TRUE,_xll.ohTrigger(RecalcTrigger,Trigger1Y)),NA())</f>
        <v>1.4786331785285212E-2</v>
      </c>
      <c r="N1190" s="145">
        <f>IFERROR(_xll.qlIndexFixing(ONIndex1M,I1190,TRUE,_xll.ohTrigger(RecalcTrigger,Trigger1M)),NA())</f>
        <v>1.3865703268444163E-2</v>
      </c>
      <c r="O1190" s="44">
        <f>IFERROR(_xll.qlIndexFixing(ONIndex3M,I1190,TRUE,_xll.ohTrigger(RecalcTrigger,Trigger3M)),NA())</f>
        <v>1.4298587369971916E-2</v>
      </c>
      <c r="P1190" s="44">
        <f>IFERROR(_xll.qlIndexFixing(ONIndex6M,I1190,TRUE,_xll.ohTrigger(RecalcTrigger,Trigger6M)),NA())</f>
        <v>1.4435739544097492E-2</v>
      </c>
      <c r="Q1190" s="146">
        <f>IFERROR(_xll.qlIndexFixing(ONIndex1Y,I1190,TRUE,_xll.ohTrigger(RecalcTrigger,Trigger1Y)),NA())</f>
        <v>1.4901661115036546E-2</v>
      </c>
    </row>
    <row r="1191" spans="2:17" x14ac:dyDescent="0.2">
      <c r="B1191" s="39" t="s">
        <v>42</v>
      </c>
      <c r="D1191" s="42">
        <f>_xll.qlCalendarAdvance(Calendar,$D1190,B1191,"f",FALSE)</f>
        <v>48009</v>
      </c>
      <c r="E1191" s="140">
        <f>_xll.qlInterestRateIndexValueDate(IndexON,D1191)</f>
        <v>48009</v>
      </c>
      <c r="F1191" s="156">
        <f>IFERROR(_xll.qlIndexFixing(IndexON,D1191,TRUE,_xll.ohTrigger(RecalcTrigger,TriggerON)),NA())</f>
        <v>1.31918440455292E-2</v>
      </c>
      <c r="H1191" s="42">
        <f>_xll.qlCalendarAdvance(Calendar,$H1190,B1191,"f",FALSE)</f>
        <v>48009</v>
      </c>
      <c r="I1191" s="140">
        <f>_xll.qlInterestRateIndexValueDate(Index1M,$H1191)</f>
        <v>48009</v>
      </c>
      <c r="J1191" s="145">
        <f>IFERROR(_xll.qlIndexFixing(Index1M,$H1191,TRUE,_xll.ohTrigger(RecalcTrigger,Trigger1M)),NA())</f>
        <v>1.3852987246262346E-2</v>
      </c>
      <c r="K1191" s="44">
        <f>IFERROR(_xll.qlIndexFixing(Index3M,H1191,TRUE,_xll.ohTrigger(RecalcTrigger,Trigger3M)),NA())</f>
        <v>1.4266572191324708E-2</v>
      </c>
      <c r="L1191" s="44">
        <f>IFERROR(_xll.qlIndexFixing(Index6M,$H1191,TRUE,_xll.ohTrigger(RecalcTrigger,Trigger6M)),NA())</f>
        <v>1.43681987813207E-2</v>
      </c>
      <c r="M1191" s="146">
        <f>IFERROR(_xll.qlIndexFixing(Index1Y,$H1191,TRUE,_xll.ohTrigger(RecalcTrigger,Trigger1Y)),NA())</f>
        <v>1.4777502769121908E-2</v>
      </c>
      <c r="N1191" s="145">
        <f>IFERROR(_xll.qlIndexFixing(ONIndex1M,I1191,TRUE,_xll.ohTrigger(RecalcTrigger,Trigger1M)),NA())</f>
        <v>1.385910850291272E-2</v>
      </c>
      <c r="O1191" s="44">
        <f>IFERROR(_xll.qlIndexFixing(ONIndex3M,I1191,TRUE,_xll.ohTrigger(RecalcTrigger,Trigger3M)),NA())</f>
        <v>1.4291040144090994E-2</v>
      </c>
      <c r="P1191" s="44">
        <f>IFERROR(_xll.qlIndexFixing(ONIndex6M,I1191,TRUE,_xll.ohTrigger(RecalcTrigger,Trigger6M)),NA())</f>
        <v>1.442742952245446E-2</v>
      </c>
      <c r="Q1191" s="146">
        <f>IFERROR(_xll.qlIndexFixing(ONIndex1Y,I1191,TRUE,_xll.ohTrigger(RecalcTrigger,Trigger1Y)),NA())</f>
        <v>1.4893426497394335E-2</v>
      </c>
    </row>
    <row r="1192" spans="2:17" x14ac:dyDescent="0.2">
      <c r="B1192" s="39" t="s">
        <v>42</v>
      </c>
      <c r="D1192" s="42">
        <f>_xll.qlCalendarAdvance(Calendar,$D1191,B1192,"f",FALSE)</f>
        <v>48016</v>
      </c>
      <c r="E1192" s="140">
        <f>_xll.qlInterestRateIndexValueDate(IndexON,D1192)</f>
        <v>48016</v>
      </c>
      <c r="F1192" s="156">
        <f>IFERROR(_xll.qlIndexFixing(IndexON,D1192,TRUE,_xll.ohTrigger(RecalcTrigger,TriggerON)),NA())</f>
        <v>1.3184477016084939E-2</v>
      </c>
      <c r="H1192" s="42">
        <f>_xll.qlCalendarAdvance(Calendar,$H1191,B1192,"f",FALSE)</f>
        <v>48016</v>
      </c>
      <c r="I1192" s="140">
        <f>_xll.qlInterestRateIndexValueDate(Index1M,$H1192)</f>
        <v>48016</v>
      </c>
      <c r="J1192" s="145">
        <f>IFERROR(_xll.qlIndexFixing(Index1M,$H1192,TRUE,_xll.ohTrigger(RecalcTrigger,Trigger1M)),NA())</f>
        <v>1.3846324442886065E-2</v>
      </c>
      <c r="K1192" s="44">
        <f>IFERROR(_xll.qlIndexFixing(Index3M,H1192,TRUE,_xll.ohTrigger(RecalcTrigger,Trigger3M)),NA())</f>
        <v>1.4258845567109494E-2</v>
      </c>
      <c r="L1192" s="44">
        <f>IFERROR(_xll.qlIndexFixing(Index6M,$H1192,TRUE,_xll.ohTrigger(RecalcTrigger,Trigger6M)),NA())</f>
        <v>1.4359590640692079E-2</v>
      </c>
      <c r="M1192" s="146">
        <f>IFERROR(_xll.qlIndexFixing(Index1Y,$H1192,TRUE,_xll.ohTrigger(RecalcTrigger,Trigger1Y)),NA())</f>
        <v>1.4768658460076136E-2</v>
      </c>
      <c r="N1192" s="145">
        <f>IFERROR(_xll.qlIndexFixing(ONIndex1M,I1192,TRUE,_xll.ohTrigger(RecalcTrigger,Trigger1M)),NA())</f>
        <v>1.385249380810083E-2</v>
      </c>
      <c r="O1192" s="44">
        <f>IFERROR(_xll.qlIndexFixing(ONIndex3M,I1192,TRUE,_xll.ohTrigger(RecalcTrigger,Trigger3M)),NA())</f>
        <v>1.4283464891919895E-2</v>
      </c>
      <c r="P1192" s="44">
        <f>IFERROR(_xll.qlIndexFixing(ONIndex6M,I1192,TRUE,_xll.ohTrigger(RecalcTrigger,Trigger6M)),NA())</f>
        <v>1.4419082415330076E-2</v>
      </c>
      <c r="Q1192" s="146">
        <f>IFERROR(_xll.qlIndexFixing(ONIndex1Y,I1192,TRUE,_xll.ohTrigger(RecalcTrigger,Trigger1Y)),NA())</f>
        <v>1.4885146605192467E-2</v>
      </c>
    </row>
    <row r="1193" spans="2:17" x14ac:dyDescent="0.2">
      <c r="B1193" s="39" t="s">
        <v>42</v>
      </c>
      <c r="D1193" s="42">
        <f>_xll.qlCalendarAdvance(Calendar,$D1192,B1193,"f",FALSE)</f>
        <v>48023</v>
      </c>
      <c r="E1193" s="140">
        <f>_xll.qlInterestRateIndexValueDate(IndexON,D1193)</f>
        <v>48023</v>
      </c>
      <c r="F1193" s="156">
        <f>IFERROR(_xll.qlIndexFixing(IndexON,D1193,TRUE,_xll.ohTrigger(RecalcTrigger,TriggerON)),NA())</f>
        <v>1.3177082019433239E-2</v>
      </c>
      <c r="H1193" s="42">
        <f>_xll.qlCalendarAdvance(Calendar,$H1192,B1193,"f",FALSE)</f>
        <v>48023</v>
      </c>
      <c r="I1193" s="140">
        <f>_xll.qlInterestRateIndexValueDate(Index1M,$H1193)</f>
        <v>48023</v>
      </c>
      <c r="J1193" s="145">
        <f>IFERROR(_xll.qlIndexFixing(Index1M,$H1193,TRUE,_xll.ohTrigger(RecalcTrigger,Trigger1M)),NA())</f>
        <v>1.3839643194786477E-2</v>
      </c>
      <c r="K1193" s="44">
        <f>IFERROR(_xll.qlIndexFixing(Index3M,H1193,TRUE,_xll.ohTrigger(RecalcTrigger,Trigger3M)),NA())</f>
        <v>1.425110336285766E-2</v>
      </c>
      <c r="L1193" s="44">
        <f>IFERROR(_xll.qlIndexFixing(Index6M,$H1193,TRUE,_xll.ohTrigger(RecalcTrigger,Trigger6M)),NA())</f>
        <v>1.4350970684675611E-2</v>
      </c>
      <c r="M1193" s="146">
        <f>IFERROR(_xll.qlIndexFixing(Index1Y,$H1193,TRUE,_xll.ohTrigger(RecalcTrigger,Trigger1Y)),NA())</f>
        <v>1.4759799489858255E-2</v>
      </c>
      <c r="N1193" s="145">
        <f>IFERROR(_xll.qlIndexFixing(ONIndex1M,I1193,TRUE,_xll.ohTrigger(RecalcTrigger,Trigger1M)),NA())</f>
        <v>1.3845859184089537E-2</v>
      </c>
      <c r="O1193" s="44">
        <f>IFERROR(_xll.qlIndexFixing(ONIndex3M,I1193,TRUE,_xll.ohTrigger(RecalcTrigger,Trigger3M)),NA())</f>
        <v>1.4275861613539664E-2</v>
      </c>
      <c r="P1193" s="44">
        <f>IFERROR(_xll.qlIndexFixing(ONIndex6M,I1193,TRUE,_xll.ohTrigger(RecalcTrigger,Trigger6M)),NA())</f>
        <v>1.4410698222805385E-2</v>
      </c>
      <c r="Q1193" s="146">
        <f>IFERROR(_xll.qlIndexFixing(ONIndex1Y,I1193,TRUE,_xll.ohTrigger(RecalcTrigger,Trigger1Y)),NA())</f>
        <v>1.4876821438187804E-2</v>
      </c>
    </row>
    <row r="1194" spans="2:17" x14ac:dyDescent="0.2">
      <c r="B1194" s="39" t="s">
        <v>42</v>
      </c>
      <c r="D1194" s="42">
        <f>_xll.qlCalendarAdvance(Calendar,$D1193,B1194,"f",FALSE)</f>
        <v>48030</v>
      </c>
      <c r="E1194" s="140">
        <f>_xll.qlInterestRateIndexValueDate(IndexON,D1194)</f>
        <v>48030</v>
      </c>
      <c r="F1194" s="156">
        <f>IFERROR(_xll.qlIndexFixing(IndexON,D1194,TRUE,_xll.ohTrigger(RecalcTrigger,TriggerON)),NA())</f>
        <v>1.3169659055574101E-2</v>
      </c>
      <c r="H1194" s="42">
        <f>_xll.qlCalendarAdvance(Calendar,$H1193,B1194,"f",FALSE)</f>
        <v>48030</v>
      </c>
      <c r="I1194" s="140">
        <f>_xll.qlInterestRateIndexValueDate(Index1M,$H1194)</f>
        <v>48030</v>
      </c>
      <c r="J1194" s="145">
        <f>IFERROR(_xll.qlIndexFixing(Index1M,$H1194,TRUE,_xll.ohTrigger(RecalcTrigger,Trigger1M)),NA())</f>
        <v>1.3832726628739833E-2</v>
      </c>
      <c r="K1194" s="44">
        <f>IFERROR(_xll.qlIndexFixing(Index3M,H1194,TRUE,_xll.ohTrigger(RecalcTrigger,Trigger3M)),NA())</f>
        <v>1.4243346796942349E-2</v>
      </c>
      <c r="L1194" s="44">
        <f>IFERROR(_xll.qlIndexFixing(Index6M,$H1194,TRUE,_xll.ohTrigger(RecalcTrigger,Trigger6M)),NA())</f>
        <v>1.43416628773543E-2</v>
      </c>
      <c r="M1194" s="146">
        <f>IFERROR(_xll.qlIndexFixing(Index1Y,$H1194,TRUE,_xll.ohTrigger(RecalcTrigger,Trigger1Y)),NA())</f>
        <v>1.4750926490157154E-2</v>
      </c>
      <c r="N1194" s="145">
        <f>IFERROR(_xll.qlIndexFixing(ONIndex1M,I1194,TRUE,_xll.ohTrigger(RecalcTrigger,Trigger1M)),NA())</f>
        <v>1.3839204630797797E-2</v>
      </c>
      <c r="O1194" s="44">
        <f>IFERROR(_xll.qlIndexFixing(ONIndex3M,I1194,TRUE,_xll.ohTrigger(RecalcTrigger,Trigger3M)),NA())</f>
        <v>1.4268230308950303E-2</v>
      </c>
      <c r="P1194" s="44">
        <f>IFERROR(_xll.qlIndexFixing(ONIndex6M,I1194,TRUE,_xll.ohTrigger(RecalcTrigger,Trigger6M)),NA())</f>
        <v>1.4402276944961434E-2</v>
      </c>
      <c r="Q1194" s="146">
        <f>IFERROR(_xll.qlIndexFixing(ONIndex1Y,I1194,TRUE,_xll.ohTrigger(RecalcTrigger,Trigger1Y)),NA())</f>
        <v>1.4868450996380345E-2</v>
      </c>
    </row>
    <row r="1195" spans="2:17" x14ac:dyDescent="0.2">
      <c r="B1195" s="39" t="s">
        <v>42</v>
      </c>
      <c r="D1195" s="42">
        <f>_xll.qlCalendarAdvance(Calendar,$D1194,B1195,"f",FALSE)</f>
        <v>48037</v>
      </c>
      <c r="E1195" s="140">
        <f>_xll.qlInterestRateIndexValueDate(IndexON,D1195)</f>
        <v>48037</v>
      </c>
      <c r="F1195" s="156">
        <f>IFERROR(_xll.qlIndexFixing(IndexON,D1195,TRUE,_xll.ohTrigger(RecalcTrigger,TriggerON)),NA())</f>
        <v>1.3162208524065688E-2</v>
      </c>
      <c r="H1195" s="42">
        <f>_xll.qlCalendarAdvance(Calendar,$H1194,B1195,"f",FALSE)</f>
        <v>48037</v>
      </c>
      <c r="I1195" s="140">
        <f>_xll.qlInterestRateIndexValueDate(Index1M,$H1195)</f>
        <v>48037</v>
      </c>
      <c r="J1195" s="145">
        <f>IFERROR(_xll.qlIndexFixing(Index1M,$H1195,TRUE,_xll.ohTrigger(RecalcTrigger,Trigger1M)),NA())</f>
        <v>1.3826010286197602E-2</v>
      </c>
      <c r="K1195" s="44">
        <f>IFERROR(_xll.qlIndexFixing(Index3M,H1195,TRUE,_xll.ohTrigger(RecalcTrigger,Trigger3M)),NA())</f>
        <v>1.4235577087134143E-2</v>
      </c>
      <c r="L1195" s="44">
        <f>IFERROR(_xll.qlIndexFixing(Index6M,$H1195,TRUE,_xll.ohTrigger(RecalcTrigger,Trigger6M)),NA())</f>
        <v>1.4333360232002225E-2</v>
      </c>
      <c r="M1195" s="146">
        <f>IFERROR(_xll.qlIndexFixing(Index1Y,$H1195,TRUE,_xll.ohTrigger(RecalcTrigger,Trigger1Y)),NA())</f>
        <v>1.4742040092333764E-2</v>
      </c>
      <c r="N1195" s="145">
        <f>IFERROR(_xll.qlIndexFixing(ONIndex1M,I1195,TRUE,_xll.ohTrigger(RecalcTrigger,Trigger1M)),NA())</f>
        <v>1.3832530255530884E-2</v>
      </c>
      <c r="O1195" s="44">
        <f>IFERROR(_xll.qlIndexFixing(ONIndex3M,I1195,TRUE,_xll.ohTrigger(RecalcTrigger,Trigger3M)),NA())</f>
        <v>1.4260571357934682E-2</v>
      </c>
      <c r="P1195" s="44">
        <f>IFERROR(_xll.qlIndexFixing(ONIndex6M,I1195,TRUE,_xll.ohTrigger(RecalcTrigger,Trigger6M)),NA())</f>
        <v>1.4393819258453622E-2</v>
      </c>
      <c r="Q1195" s="146">
        <f>IFERROR(_xll.qlIndexFixing(ONIndex1Y,I1195,TRUE,_xll.ohTrigger(RecalcTrigger,Trigger1Y)),NA())</f>
        <v>1.4860036054491488E-2</v>
      </c>
    </row>
    <row r="1196" spans="2:17" x14ac:dyDescent="0.2">
      <c r="B1196" s="39" t="s">
        <v>42</v>
      </c>
      <c r="D1196" s="42">
        <f>_xll.qlCalendarAdvance(Calendar,$D1195,B1196,"f",FALSE)</f>
        <v>48044</v>
      </c>
      <c r="E1196" s="140">
        <f>_xll.qlInterestRateIndexValueDate(IndexON,D1196)</f>
        <v>48044</v>
      </c>
      <c r="F1196" s="156">
        <f>IFERROR(_xll.qlIndexFixing(IndexON,D1196,TRUE,_xll.ohTrigger(RecalcTrigger,TriggerON)),NA())</f>
        <v>1.3154741611888232E-2</v>
      </c>
      <c r="H1196" s="42">
        <f>_xll.qlCalendarAdvance(Calendar,$H1195,B1196,"f",FALSE)</f>
        <v>48044</v>
      </c>
      <c r="I1196" s="140">
        <f>_xll.qlInterestRateIndexValueDate(Index1M,$H1196)</f>
        <v>48044</v>
      </c>
      <c r="J1196" s="145">
        <f>IFERROR(_xll.qlIndexFixing(Index1M,$H1196,TRUE,_xll.ohTrigger(RecalcTrigger,Trigger1M)),NA())</f>
        <v>1.3819278397488508E-2</v>
      </c>
      <c r="K1196" s="44">
        <f>IFERROR(_xll.qlIndexFixing(Index3M,H1196,TRUE,_xll.ohTrigger(RecalcTrigger,Trigger3M)),NA())</f>
        <v>1.4227795150476116E-2</v>
      </c>
      <c r="L1196" s="44">
        <f>IFERROR(_xll.qlIndexFixing(Index6M,$H1196,TRUE,_xll.ohTrigger(RecalcTrigger,Trigger6M)),NA())</f>
        <v>1.4324710170165303E-2</v>
      </c>
      <c r="M1196" s="146">
        <f>IFERROR(_xll.qlIndexFixing(Index1Y,$H1196,TRUE,_xll.ohTrigger(RecalcTrigger,Trigger1Y)),NA())</f>
        <v>1.473314077189769E-2</v>
      </c>
      <c r="N1196" s="145">
        <f>IFERROR(_xll.qlIndexFixing(ONIndex1M,I1196,TRUE,_xll.ohTrigger(RecalcTrigger,Trigger1M)),NA())</f>
        <v>1.3825839060810363E-2</v>
      </c>
      <c r="O1196" s="44">
        <f>IFERROR(_xll.qlIndexFixing(ONIndex3M,I1196,TRUE,_xll.ohTrigger(RecalcTrigger,Trigger3M)),NA())</f>
        <v>1.4252895397411924E-2</v>
      </c>
      <c r="P1196" s="44">
        <f>IFERROR(_xll.qlIndexFixing(ONIndex6M,I1196,TRUE,_xll.ohTrigger(RecalcTrigger,Trigger6M)),NA())</f>
        <v>1.4385344112631815E-2</v>
      </c>
      <c r="Q1196" s="146">
        <f>IFERROR(_xll.qlIndexFixing(ONIndex1Y,I1196,TRUE,_xll.ohTrigger(RecalcTrigger,Trigger1Y)),NA())</f>
        <v>1.4851598297750401E-2</v>
      </c>
    </row>
    <row r="1197" spans="2:17" x14ac:dyDescent="0.2">
      <c r="B1197" s="39" t="s">
        <v>42</v>
      </c>
      <c r="D1197" s="42">
        <f>_xll.qlCalendarAdvance(Calendar,$D1196,B1197,"f",FALSE)</f>
        <v>48051</v>
      </c>
      <c r="E1197" s="140">
        <f>_xll.qlInterestRateIndexValueDate(IndexON,D1197)</f>
        <v>48051</v>
      </c>
      <c r="F1197" s="156">
        <f>IFERROR(_xll.qlIndexFixing(IndexON,D1197,TRUE,_xll.ohTrigger(RecalcTrigger,TriggerON)),NA())</f>
        <v>1.3147263513135776E-2</v>
      </c>
      <c r="H1197" s="42">
        <f>_xll.qlCalendarAdvance(Calendar,$H1196,B1197,"f",FALSE)</f>
        <v>48051</v>
      </c>
      <c r="I1197" s="140">
        <f>_xll.qlInterestRateIndexValueDate(Index1M,$H1197)</f>
        <v>48051</v>
      </c>
      <c r="J1197" s="145">
        <f>IFERROR(_xll.qlIndexFixing(Index1M,$H1197,TRUE,_xll.ohTrigger(RecalcTrigger,Trigger1M)),NA())</f>
        <v>1.3812531069499524E-2</v>
      </c>
      <c r="K1197" s="44">
        <f>IFERROR(_xll.qlIndexFixing(Index3M,H1197,TRUE,_xll.ohTrigger(RecalcTrigger,Trigger3M)),NA())</f>
        <v>1.4220001114903343E-2</v>
      </c>
      <c r="L1197" s="44">
        <f>IFERROR(_xll.qlIndexFixing(Index6M,$H1197,TRUE,_xll.ohTrigger(RecalcTrigger,Trigger6M)),NA())</f>
        <v>1.4316051421987538E-2</v>
      </c>
      <c r="M1197" s="146">
        <f>IFERROR(_xll.qlIndexFixing(Index1Y,$H1197,TRUE,_xll.ohTrigger(RecalcTrigger,Trigger1Y)),NA())</f>
        <v>1.4724228595449043E-2</v>
      </c>
      <c r="N1197" s="145">
        <f>IFERROR(_xll.qlIndexFixing(ONIndex1M,I1197,TRUE,_xll.ohTrigger(RecalcTrigger,Trigger1M)),NA())</f>
        <v>1.3819132440551218E-2</v>
      </c>
      <c r="O1197" s="44">
        <f>IFERROR(_xll.qlIndexFixing(ONIndex3M,I1197,TRUE,_xll.ohTrigger(RecalcTrigger,Trigger3M)),NA())</f>
        <v>1.4245207365694013E-2</v>
      </c>
      <c r="P1197" s="44">
        <f>IFERROR(_xll.qlIndexFixing(ONIndex6M,I1197,TRUE,_xll.ohTrigger(RecalcTrigger,Trigger6M)),NA())</f>
        <v>1.4376860305312933E-2</v>
      </c>
      <c r="Q1197" s="146">
        <f>IFERROR(_xll.qlIndexFixing(ONIndex1Y,I1197,TRUE,_xll.ohTrigger(RecalcTrigger,Trigger1Y)),NA())</f>
        <v>1.4843147794698641E-2</v>
      </c>
    </row>
    <row r="1198" spans="2:17" x14ac:dyDescent="0.2">
      <c r="B1198" s="39" t="s">
        <v>42</v>
      </c>
      <c r="D1198" s="42">
        <f>_xll.qlCalendarAdvance(Calendar,$D1197,B1198,"f",FALSE)</f>
        <v>48058</v>
      </c>
      <c r="E1198" s="140">
        <f>_xll.qlInterestRateIndexValueDate(IndexON,D1198)</f>
        <v>48058</v>
      </c>
      <c r="F1198" s="156">
        <f>IFERROR(_xll.qlIndexFixing(IndexON,D1198,TRUE,_xll.ohTrigger(RecalcTrigger,TriggerON)),NA())</f>
        <v>1.3139774227889367E-2</v>
      </c>
      <c r="H1198" s="42">
        <f>_xll.qlCalendarAdvance(Calendar,$H1197,B1198,"f",FALSE)</f>
        <v>48058</v>
      </c>
      <c r="I1198" s="140">
        <f>_xll.qlInterestRateIndexValueDate(Index1M,$H1198)</f>
        <v>48058</v>
      </c>
      <c r="J1198" s="145">
        <f>IFERROR(_xll.qlIndexFixing(Index1M,$H1198,TRUE,_xll.ohTrigger(RecalcTrigger,Trigger1M)),NA())</f>
        <v>1.3805768302251564E-2</v>
      </c>
      <c r="K1198" s="44">
        <f>IFERROR(_xll.qlIndexFixing(Index3M,H1198,TRUE,_xll.ohTrigger(RecalcTrigger,Trigger3M)),NA())</f>
        <v>1.4212194980488944E-2</v>
      </c>
      <c r="L1198" s="44">
        <f>IFERROR(_xll.qlIndexFixing(Index6M,$H1198,TRUE,_xll.ohTrigger(RecalcTrigger,Trigger6M)),NA())</f>
        <v>1.4307383987582573E-2</v>
      </c>
      <c r="M1198" s="146">
        <f>IFERROR(_xll.qlIndexFixing(Index1Y,$H1198,TRUE,_xll.ohTrigger(RecalcTrigger,Trigger1Y)),NA())</f>
        <v>1.4715303563328619E-2</v>
      </c>
      <c r="N1198" s="145">
        <f>IFERROR(_xll.qlIndexFixing(ONIndex1M,I1198,TRUE,_xll.ohTrigger(RecalcTrigger,Trigger1M)),NA())</f>
        <v>1.3812410394753449E-2</v>
      </c>
      <c r="O1198" s="44">
        <f>IFERROR(_xll.qlIndexFixing(ONIndex3M,I1198,TRUE,_xll.ohTrigger(RecalcTrigger,Trigger3M)),NA())</f>
        <v>1.4237507262780946E-2</v>
      </c>
      <c r="P1198" s="44">
        <f>IFERROR(_xll.qlIndexFixing(ONIndex6M,I1198,TRUE,_xll.ohTrigger(RecalcTrigger,Trigger6M)),NA())</f>
        <v>1.4368367836659068E-2</v>
      </c>
      <c r="Q1198" s="146">
        <f>IFERROR(_xll.qlIndexFixing(ONIndex1Y,I1198,TRUE,_xll.ohTrigger(RecalcTrigger,Trigger1Y)),NA())</f>
        <v>1.4834684545255161E-2</v>
      </c>
    </row>
    <row r="1199" spans="2:17" x14ac:dyDescent="0.2">
      <c r="B1199" s="39" t="s">
        <v>42</v>
      </c>
      <c r="D1199" s="42">
        <f>_xll.qlCalendarAdvance(Calendar,$D1198,B1199,"f",FALSE)</f>
        <v>48065</v>
      </c>
      <c r="E1199" s="140">
        <f>_xll.qlInterestRateIndexValueDate(IndexON,D1199)</f>
        <v>48065</v>
      </c>
      <c r="F1199" s="156">
        <f>IFERROR(_xll.qlIndexFixing(IndexON,D1199,TRUE,_xll.ohTrigger(RecalcTrigger,TriggerON)),NA())</f>
        <v>1.3132273755905866E-2</v>
      </c>
      <c r="H1199" s="42">
        <f>_xll.qlCalendarAdvance(Calendar,$H1198,B1199,"f",FALSE)</f>
        <v>48065</v>
      </c>
      <c r="I1199" s="140">
        <f>_xll.qlInterestRateIndexValueDate(Index1M,$H1199)</f>
        <v>48065</v>
      </c>
      <c r="J1199" s="145">
        <f>IFERROR(_xll.qlIndexFixing(Index1M,$H1199,TRUE,_xll.ohTrigger(RecalcTrigger,Trigger1M)),NA())</f>
        <v>1.3798990095778617E-2</v>
      </c>
      <c r="K1199" s="44">
        <f>IFERROR(_xll.qlIndexFixing(Index3M,H1199,TRUE,_xll.ohTrigger(RecalcTrigger,Trigger3M)),NA())</f>
        <v>1.4204376747302513E-2</v>
      </c>
      <c r="L1199" s="44">
        <f>IFERROR(_xll.qlIndexFixing(Index6M,$H1199,TRUE,_xll.ohTrigger(RecalcTrigger,Trigger6M)),NA())</f>
        <v>1.4298707867063604E-2</v>
      </c>
      <c r="M1199" s="146">
        <f>IFERROR(_xll.qlIndexFixing(Index1Y,$H1199,TRUE,_xll.ohTrigger(RecalcTrigger,Trigger1Y)),NA())</f>
        <v>1.4706365675878094E-2</v>
      </c>
      <c r="N1199" s="145">
        <f>IFERROR(_xll.qlIndexFixing(ONIndex1M,I1199,TRUE,_xll.ohTrigger(RecalcTrigger,Trigger1M)),NA())</f>
        <v>1.3805672923579149E-2</v>
      </c>
      <c r="O1199" s="44">
        <f>IFERROR(_xll.qlIndexFixing(ONIndex3M,I1199,TRUE,_xll.ohTrigger(RecalcTrigger,Trigger3M)),NA())</f>
        <v>1.4229795088672725E-2</v>
      </c>
      <c r="P1199" s="44">
        <f>IFERROR(_xll.qlIndexFixing(ONIndex6M,I1199,TRUE,_xll.ohTrigger(RecalcTrigger,Trigger6M)),NA())</f>
        <v>1.4359866706589175E-2</v>
      </c>
      <c r="Q1199" s="146">
        <f>IFERROR(_xll.qlIndexFixing(ONIndex1Y,I1199,TRUE,_xll.ohTrigger(RecalcTrigger,Trigger1Y)),NA())</f>
        <v>1.4826208549338915E-2</v>
      </c>
    </row>
    <row r="1200" spans="2:17" x14ac:dyDescent="0.2">
      <c r="B1200" s="39" t="s">
        <v>42</v>
      </c>
      <c r="D1200" s="42">
        <f>_xll.qlCalendarAdvance(Calendar,$D1199,B1200,"f",FALSE)</f>
        <v>48072</v>
      </c>
      <c r="E1200" s="140">
        <f>_xll.qlInterestRateIndexValueDate(IndexON,D1200)</f>
        <v>48072</v>
      </c>
      <c r="F1200" s="156">
        <f>IFERROR(_xll.qlIndexFixing(IndexON,D1200,TRUE,_xll.ohTrigger(RecalcTrigger,TriggerON)),NA())</f>
        <v>1.3124762097347364E-2</v>
      </c>
      <c r="H1200" s="42">
        <f>_xll.qlCalendarAdvance(Calendar,$H1199,B1200,"f",FALSE)</f>
        <v>48072</v>
      </c>
      <c r="I1200" s="140">
        <f>_xll.qlInterestRateIndexValueDate(Index1M,$H1200)</f>
        <v>48072</v>
      </c>
      <c r="J1200" s="145">
        <f>IFERROR(_xll.qlIndexFixing(Index1M,$H1200,TRUE,_xll.ohTrigger(RecalcTrigger,Trigger1M)),NA())</f>
        <v>1.3792196450101596E-2</v>
      </c>
      <c r="K1200" s="44">
        <f>IFERROR(_xll.qlIndexFixing(Index3M,H1200,TRUE,_xll.ohTrigger(RecalcTrigger,Trigger3M)),NA())</f>
        <v>1.4196546415415404E-2</v>
      </c>
      <c r="L1200" s="44">
        <f>IFERROR(_xll.qlIndexFixing(Index6M,$H1200,TRUE,_xll.ohTrigger(RecalcTrigger,Trigger6M)),NA())</f>
        <v>1.4290023060544273E-2</v>
      </c>
      <c r="M1200" s="146">
        <f>IFERROR(_xll.qlIndexFixing(Index1Y,$H1200,TRUE,_xll.ohTrigger(RecalcTrigger,Trigger1Y)),NA())</f>
        <v>1.4697414933439588E-2</v>
      </c>
      <c r="N1200" s="145">
        <f>IFERROR(_xll.qlIndexFixing(ONIndex1M,I1200,TRUE,_xll.ohTrigger(RecalcTrigger,Trigger1M)),NA())</f>
        <v>1.3798920026866224E-2</v>
      </c>
      <c r="O1200" s="44">
        <f>IFERROR(_xll.qlIndexFixing(ONIndex3M,I1200,TRUE,_xll.ohTrigger(RecalcTrigger,Trigger3M)),NA())</f>
        <v>1.4222070843450396E-2</v>
      </c>
      <c r="P1200" s="44">
        <f>IFERROR(_xll.qlIndexFixing(ONIndex6M,I1200,TRUE,_xll.ohTrigger(RecalcTrigger,Trigger6M)),NA())</f>
        <v>1.4351356915103253E-2</v>
      </c>
      <c r="Q1200" s="146">
        <f>IFERROR(_xll.qlIndexFixing(ONIndex1Y,I1200,TRUE,_xll.ohTrigger(RecalcTrigger,Trigger1Y)),NA())</f>
        <v>1.4817719807111995E-2</v>
      </c>
    </row>
    <row r="1201" spans="2:17" x14ac:dyDescent="0.2">
      <c r="B1201" s="39" t="s">
        <v>42</v>
      </c>
      <c r="D1201" s="42">
        <f>_xll.qlCalendarAdvance(Calendar,$D1200,B1201,"f",FALSE)</f>
        <v>48079</v>
      </c>
      <c r="E1201" s="140">
        <f>_xll.qlInterestRateIndexValueDate(IndexON,D1201)</f>
        <v>48079</v>
      </c>
      <c r="F1201" s="156">
        <f>IFERROR(_xll.qlIndexFixing(IndexON,D1201,TRUE,_xll.ohTrigger(RecalcTrigger,TriggerON)),NA())</f>
        <v>1.311723925229491E-2</v>
      </c>
      <c r="H1201" s="42">
        <f>_xll.qlCalendarAdvance(Calendar,$H1200,B1201,"f",FALSE)</f>
        <v>48079</v>
      </c>
      <c r="I1201" s="140">
        <f>_xll.qlInterestRateIndexValueDate(Index1M,$H1201)</f>
        <v>48079</v>
      </c>
      <c r="J1201" s="145">
        <f>IFERROR(_xll.qlIndexFixing(Index1M,$H1201,TRUE,_xll.ohTrigger(RecalcTrigger,Trigger1M)),NA())</f>
        <v>1.3785387365246647E-2</v>
      </c>
      <c r="K1201" s="44">
        <f>IFERROR(_xll.qlIndexFixing(Index3M,H1201,TRUE,_xll.ohTrigger(RecalcTrigger,Trigger3M)),NA())</f>
        <v>1.4188703984900738E-2</v>
      </c>
      <c r="L1201" s="44">
        <f>IFERROR(_xll.qlIndexFixing(Index6M,$H1201,TRUE,_xll.ohTrigger(RecalcTrigger,Trigger6M)),NA())</f>
        <v>1.4281329568138223E-2</v>
      </c>
      <c r="M1201" s="146">
        <f>IFERROR(_xll.qlIndexFixing(Index1Y,$H1201,TRUE,_xll.ohTrigger(RecalcTrigger,Trigger1Y)),NA())</f>
        <v>1.4688451336355449E-2</v>
      </c>
      <c r="N1201" s="145">
        <f>IFERROR(_xll.qlIndexFixing(ONIndex1M,I1201,TRUE,_xll.ohTrigger(RecalcTrigger,Trigger1M)),NA())</f>
        <v>1.3792151704614675E-2</v>
      </c>
      <c r="O1201" s="44">
        <f>IFERROR(_xll.qlIndexFixing(ONIndex3M,I1201,TRUE,_xll.ohTrigger(RecalcTrigger,Trigger3M)),NA())</f>
        <v>1.4214334527032912E-2</v>
      </c>
      <c r="P1201" s="44">
        <f>IFERROR(_xll.qlIndexFixing(ONIndex6M,I1201,TRUE,_xll.ohTrigger(RecalcTrigger,Trigger6M)),NA())</f>
        <v>1.4342838462120255E-2</v>
      </c>
      <c r="Q1201" s="146">
        <f>IFERROR(_xll.qlIndexFixing(ONIndex1Y,I1201,TRUE,_xll.ohTrigger(RecalcTrigger,Trigger1Y)),NA())</f>
        <v>1.4809218318412309E-2</v>
      </c>
    </row>
    <row r="1202" spans="2:17" x14ac:dyDescent="0.2">
      <c r="B1202" s="39" t="s">
        <v>42</v>
      </c>
      <c r="D1202" s="42">
        <f>_xll.qlCalendarAdvance(Calendar,$D1201,B1202,"f",FALSE)</f>
        <v>48086</v>
      </c>
      <c r="E1202" s="140">
        <f>_xll.qlInterestRateIndexValueDate(IndexON,D1202)</f>
        <v>48086</v>
      </c>
      <c r="F1202" s="156">
        <f>IFERROR(_xll.qlIndexFixing(IndexON,D1202,TRUE,_xll.ohTrigger(RecalcTrigger,TriggerON)),NA())</f>
        <v>1.3109705220505363E-2</v>
      </c>
      <c r="H1202" s="42">
        <f>_xll.qlCalendarAdvance(Calendar,$H1201,B1202,"f",FALSE)</f>
        <v>48086</v>
      </c>
      <c r="I1202" s="140">
        <f>_xll.qlInterestRateIndexValueDate(Index1M,$H1202)</f>
        <v>48086</v>
      </c>
      <c r="J1202" s="145">
        <f>IFERROR(_xll.qlIndexFixing(Index1M,$H1202,TRUE,_xll.ohTrigger(RecalcTrigger,Trigger1M)),NA())</f>
        <v>1.3778562841245142E-2</v>
      </c>
      <c r="K1202" s="44">
        <f>IFERROR(_xll.qlIndexFixing(Index3M,H1202,TRUE,_xll.ohTrigger(RecalcTrigger,Trigger3M)),NA())</f>
        <v>1.4180849455828107E-2</v>
      </c>
      <c r="L1202" s="44">
        <f>IFERROR(_xll.qlIndexFixing(Index6M,$H1202,TRUE,_xll.ohTrigger(RecalcTrigger,Trigger6M)),NA())</f>
        <v>1.4272627389958653E-2</v>
      </c>
      <c r="M1202" s="146">
        <f>IFERROR(_xll.qlIndexFixing(Index1Y,$H1202,TRUE,_xll.ohTrigger(RecalcTrigger,Trigger1Y)),NA())</f>
        <v>1.4679474884968459E-2</v>
      </c>
      <c r="N1202" s="145">
        <f>IFERROR(_xll.qlIndexFixing(ONIndex1M,I1202,TRUE,_xll.ohTrigger(RecalcTrigger,Trigger1M)),NA())</f>
        <v>1.3785367956905548E-2</v>
      </c>
      <c r="O1202" s="44">
        <f>IFERROR(_xll.qlIndexFixing(ONIndex3M,I1202,TRUE,_xll.ohTrigger(RecalcTrigger,Trigger3M)),NA())</f>
        <v>1.420658613950132E-2</v>
      </c>
      <c r="P1202" s="44">
        <f>IFERROR(_xll.qlIndexFixing(ONIndex6M,I1202,TRUE,_xll.ohTrigger(RecalcTrigger,Trigger6M)),NA())</f>
        <v>1.4334311347721229E-2</v>
      </c>
      <c r="Q1202" s="146">
        <f>IFERROR(_xll.qlIndexFixing(ONIndex1Y,I1202,TRUE,_xll.ohTrigger(RecalcTrigger,Trigger1Y)),NA())</f>
        <v>1.480070408340195E-2</v>
      </c>
    </row>
    <row r="1203" spans="2:17" x14ac:dyDescent="0.2">
      <c r="B1203" s="39" t="s">
        <v>42</v>
      </c>
      <c r="D1203" s="42">
        <f>_xll.qlCalendarAdvance(Calendar,$D1202,B1203,"f",FALSE)</f>
        <v>48093</v>
      </c>
      <c r="E1203" s="140">
        <f>_xll.qlInterestRateIndexValueDate(IndexON,D1203)</f>
        <v>48093</v>
      </c>
      <c r="F1203" s="156">
        <f>IFERROR(_xll.qlIndexFixing(IndexON,D1203,TRUE,_xll.ohTrigger(RecalcTrigger,TriggerON)),NA())</f>
        <v>1.3102160002221863E-2</v>
      </c>
      <c r="H1203" s="42">
        <f>_xll.qlCalendarAdvance(Calendar,$H1202,B1203,"f",FALSE)</f>
        <v>48093</v>
      </c>
      <c r="I1203" s="140">
        <f>_xll.qlInterestRateIndexValueDate(Index1M,$H1203)</f>
        <v>48093</v>
      </c>
      <c r="J1203" s="145">
        <f>IFERROR(_xll.qlIndexFixing(Index1M,$H1203,TRUE,_xll.ohTrigger(RecalcTrigger,Trigger1M)),NA())</f>
        <v>1.377195303730013E-2</v>
      </c>
      <c r="K1203" s="44">
        <f>IFERROR(_xll.qlIndexFixing(Index3M,H1203,TRUE,_xll.ohTrigger(RecalcTrigger,Trigger3M)),NA())</f>
        <v>1.4173272156215524E-2</v>
      </c>
      <c r="L1203" s="44">
        <f>IFERROR(_xll.qlIndexFixing(Index6M,$H1203,TRUE,_xll.ohTrigger(RecalcTrigger,Trigger6M)),NA())</f>
        <v>1.4264610722553004E-2</v>
      </c>
      <c r="M1203" s="146">
        <f>IFERROR(_xll.qlIndexFixing(Index1Y,$H1203,TRUE,_xll.ohTrigger(RecalcTrigger,Trigger1Y)),NA())</f>
        <v>1.4670485579622512E-2</v>
      </c>
      <c r="N1203" s="145">
        <f>IFERROR(_xll.qlIndexFixing(ONIndex1M,I1203,TRUE,_xll.ohTrigger(RecalcTrigger,Trigger1M)),NA())</f>
        <v>1.3778568783738843E-2</v>
      </c>
      <c r="O1203" s="44">
        <f>IFERROR(_xll.qlIndexFixing(ONIndex3M,I1203,TRUE,_xll.ohTrigger(RecalcTrigger,Trigger3M)),NA())</f>
        <v>1.4198825680774574E-2</v>
      </c>
      <c r="P1203" s="44">
        <f>IFERROR(_xll.qlIndexFixing(ONIndex6M,I1203,TRUE,_xll.ohTrigger(RecalcTrigger,Trigger6M)),NA())</f>
        <v>1.4325775571906174E-2</v>
      </c>
      <c r="Q1203" s="146">
        <f>IFERROR(_xll.qlIndexFixing(ONIndex1Y,I1203,TRUE,_xll.ohTrigger(RecalcTrigger,Trigger1Y)),NA())</f>
        <v>1.4792177101918824E-2</v>
      </c>
    </row>
    <row r="1204" spans="2:17" x14ac:dyDescent="0.2">
      <c r="B1204" s="39" t="s">
        <v>42</v>
      </c>
      <c r="D1204" s="42">
        <f>_xll.qlCalendarAdvance(Calendar,$D1203,B1204,"f",FALSE)</f>
        <v>48100</v>
      </c>
      <c r="E1204" s="140">
        <f>_xll.qlInterestRateIndexValueDate(IndexON,D1204)</f>
        <v>48100</v>
      </c>
      <c r="F1204" s="156">
        <f>IFERROR(_xll.qlIndexFixing(IndexON,D1204,TRUE,_xll.ohTrigger(RecalcTrigger,TriggerON)),NA())</f>
        <v>1.3094603597201271E-2</v>
      </c>
      <c r="H1204" s="42">
        <f>_xll.qlCalendarAdvance(Calendar,$H1203,B1204,"f",FALSE)</f>
        <v>48100</v>
      </c>
      <c r="I1204" s="140">
        <f>_xll.qlInterestRateIndexValueDate(Index1M,$H1204)</f>
        <v>48100</v>
      </c>
      <c r="J1204" s="145">
        <f>IFERROR(_xll.qlIndexFixing(Index1M,$H1204,TRUE,_xll.ohTrigger(RecalcTrigger,Trigger1M)),NA())</f>
        <v>1.3765098996282199E-2</v>
      </c>
      <c r="K1204" s="44">
        <f>IFERROR(_xll.qlIndexFixing(Index3M,H1204,TRUE,_xll.ohTrigger(RecalcTrigger,Trigger3M)),NA())</f>
        <v>1.4165394599683905E-2</v>
      </c>
      <c r="L1204" s="44">
        <f>IFERROR(_xll.qlIndexFixing(Index6M,$H1204,TRUE,_xll.ohTrigger(RecalcTrigger,Trigger6M)),NA())</f>
        <v>1.4255893092727612E-2</v>
      </c>
      <c r="M1204" s="146">
        <f>IFERROR(_xll.qlIndexFixing(Index1Y,$H1204,TRUE,_xll.ohTrigger(RecalcTrigger,Trigger1Y)),NA())</f>
        <v>1.466148342066128E-2</v>
      </c>
      <c r="N1204" s="145">
        <f>IFERROR(_xll.qlIndexFixing(ONIndex1M,I1204,TRUE,_xll.ohTrigger(RecalcTrigger,Trigger1M)),NA())</f>
        <v>1.377175418511456E-2</v>
      </c>
      <c r="O1204" s="44">
        <f>IFERROR(_xll.qlIndexFixing(ONIndex3M,I1204,TRUE,_xll.ohTrigger(RecalcTrigger,Trigger3M)),NA())</f>
        <v>1.4191053150852673E-2</v>
      </c>
      <c r="P1204" s="44">
        <f>IFERROR(_xll.qlIndexFixing(ONIndex6M,I1204,TRUE,_xll.ohTrigger(RecalcTrigger,Trigger6M)),NA())</f>
        <v>1.431723113467509E-2</v>
      </c>
      <c r="Q1204" s="146">
        <f>IFERROR(_xll.qlIndexFixing(ONIndex1Y,I1204,TRUE,_xll.ohTrigger(RecalcTrigger,Trigger1Y)),NA())</f>
        <v>1.4783637374043979E-2</v>
      </c>
    </row>
    <row r="1205" spans="2:17" x14ac:dyDescent="0.2">
      <c r="B1205" s="39" t="s">
        <v>42</v>
      </c>
      <c r="D1205" s="42">
        <f>_xll.qlCalendarAdvance(Calendar,$D1204,B1205,"f",FALSE)</f>
        <v>48107</v>
      </c>
      <c r="E1205" s="140">
        <f>_xll.qlInterestRateIndexValueDate(IndexON,D1205)</f>
        <v>48107</v>
      </c>
      <c r="F1205" s="156">
        <f>IFERROR(_xll.qlIndexFixing(IndexON,D1205,TRUE,_xll.ohTrigger(RecalcTrigger,TriggerON)),NA())</f>
        <v>1.3087036005686725E-2</v>
      </c>
      <c r="H1205" s="42">
        <f>_xll.qlCalendarAdvance(Calendar,$H1204,B1205,"f",FALSE)</f>
        <v>48107</v>
      </c>
      <c r="I1205" s="140">
        <f>_xll.qlInterestRateIndexValueDate(Index1M,$H1205)</f>
        <v>48107</v>
      </c>
      <c r="J1205" s="145">
        <f>IFERROR(_xll.qlIndexFixing(Index1M,$H1205,TRUE,_xll.ohTrigger(RecalcTrigger,Trigger1M)),NA())</f>
        <v>1.3758229516644776E-2</v>
      </c>
      <c r="K1205" s="44">
        <f>IFERROR(_xll.qlIndexFixing(Index3M,H1205,TRUE,_xll.ohTrigger(RecalcTrigger,Trigger3M)),NA())</f>
        <v>1.4157504945104985E-2</v>
      </c>
      <c r="L1205" s="44">
        <f>IFERROR(_xll.qlIndexFixing(Index6M,$H1205,TRUE,_xll.ohTrigger(RecalcTrigger,Trigger6M)),NA())</f>
        <v>1.4247166777717367E-2</v>
      </c>
      <c r="M1205" s="146">
        <f>IFERROR(_xll.qlIndexFixing(Index1Y,$H1205,TRUE,_xll.ohTrigger(RecalcTrigger,Trigger1Y)),NA())</f>
        <v>1.46524684084291E-2</v>
      </c>
      <c r="N1205" s="145">
        <f>IFERROR(_xll.qlIndexFixing(ONIndex1M,I1205,TRUE,_xll.ohTrigger(RecalcTrigger,Trigger1M)),NA())</f>
        <v>1.3764924160951653E-2</v>
      </c>
      <c r="O1205" s="44">
        <f>IFERROR(_xll.qlIndexFixing(ONIndex3M,I1205,TRUE,_xll.ohTrigger(RecalcTrigger,Trigger3M)),NA())</f>
        <v>1.4183268549735617E-2</v>
      </c>
      <c r="P1205" s="44">
        <f>IFERROR(_xll.qlIndexFixing(ONIndex6M,I1205,TRUE,_xll.ohTrigger(RecalcTrigger,Trigger6M)),NA())</f>
        <v>1.4308678036109024E-2</v>
      </c>
      <c r="Q1205" s="146">
        <f>IFERROR(_xll.qlIndexFixing(ONIndex1Y,I1205,TRUE,_xll.ohTrigger(RecalcTrigger,Trigger1Y)),NA())</f>
        <v>1.4775084899777413E-2</v>
      </c>
    </row>
    <row r="1206" spans="2:17" x14ac:dyDescent="0.2">
      <c r="B1206" s="39" t="s">
        <v>42</v>
      </c>
      <c r="D1206" s="42">
        <f>_xll.qlCalendarAdvance(Calendar,$D1205,B1206,"f",FALSE)</f>
        <v>48114</v>
      </c>
      <c r="E1206" s="140">
        <f>_xll.qlInterestRateIndexValueDate(IndexON,D1206)</f>
        <v>48114</v>
      </c>
      <c r="F1206" s="156">
        <f>IFERROR(_xll.qlIndexFixing(IndexON,D1206,TRUE,_xll.ohTrigger(RecalcTrigger,TriggerON)),NA())</f>
        <v>1.307945722759718E-2</v>
      </c>
      <c r="H1206" s="42">
        <f>_xll.qlCalendarAdvance(Calendar,$H1205,B1206,"f",FALSE)</f>
        <v>48114</v>
      </c>
      <c r="I1206" s="140">
        <f>_xll.qlInterestRateIndexValueDate(Index1M,$H1206)</f>
        <v>48114</v>
      </c>
      <c r="J1206" s="145">
        <f>IFERROR(_xll.qlIndexFixing(Index1M,$H1206,TRUE,_xll.ohTrigger(RecalcTrigger,Trigger1M)),NA())</f>
        <v>1.3751344598414872E-2</v>
      </c>
      <c r="K1206" s="44">
        <f>IFERROR(_xll.qlIndexFixing(Index3M,H1206,TRUE,_xll.ohTrigger(RecalcTrigger,Trigger3M)),NA())</f>
        <v>1.4149603192549124E-2</v>
      </c>
      <c r="L1206" s="44">
        <f>IFERROR(_xll.qlIndexFixing(Index6M,$H1206,TRUE,_xll.ohTrigger(RecalcTrigger,Trigger6M)),NA())</f>
        <v>1.4238431777633592E-2</v>
      </c>
      <c r="M1206" s="146">
        <f>IFERROR(_xll.qlIndexFixing(Index1Y,$H1206,TRUE,_xll.ohTrigger(RecalcTrigger,Trigger1Y)),NA())</f>
        <v>1.4643440543271413E-2</v>
      </c>
      <c r="N1206" s="145">
        <f>IFERROR(_xll.qlIndexFixing(ONIndex1M,I1206,TRUE,_xll.ohTrigger(RecalcTrigger,Trigger1M)),NA())</f>
        <v>1.3758078711331168E-2</v>
      </c>
      <c r="O1206" s="44">
        <f>IFERROR(_xll.qlIndexFixing(ONIndex3M,I1206,TRUE,_xll.ohTrigger(RecalcTrigger,Trigger3M)),NA())</f>
        <v>1.4175471877504453E-2</v>
      </c>
      <c r="P1206" s="44">
        <f>IFERROR(_xll.qlIndexFixing(ONIndex6M,I1206,TRUE,_xll.ohTrigger(RecalcTrigger,Trigger6M)),NA())</f>
        <v>1.4300116276045882E-2</v>
      </c>
      <c r="Q1206" s="146">
        <f>IFERROR(_xll.qlIndexFixing(ONIndex1Y,I1206,TRUE,_xll.ohTrigger(RecalcTrigger,Trigger1Y)),NA())</f>
        <v>1.4766519679119128E-2</v>
      </c>
    </row>
    <row r="1207" spans="2:17" x14ac:dyDescent="0.2">
      <c r="B1207" s="39" t="s">
        <v>42</v>
      </c>
      <c r="D1207" s="42">
        <f>_xll.qlCalendarAdvance(Calendar,$D1206,B1207,"f",FALSE)</f>
        <v>48121</v>
      </c>
      <c r="E1207" s="140">
        <f>_xll.qlInterestRateIndexValueDate(IndexON,D1207)</f>
        <v>48121</v>
      </c>
      <c r="F1207" s="156">
        <f>IFERROR(_xll.qlIndexFixing(IndexON,D1207,TRUE,_xll.ohTrigger(RecalcTrigger,TriggerON)),NA())</f>
        <v>1.3071867262851589E-2</v>
      </c>
      <c r="H1207" s="42">
        <f>_xll.qlCalendarAdvance(Calendar,$H1206,B1207,"f",FALSE)</f>
        <v>48121</v>
      </c>
      <c r="I1207" s="140">
        <f>_xll.qlInterestRateIndexValueDate(Index1M,$H1207)</f>
        <v>48121</v>
      </c>
      <c r="J1207" s="145">
        <f>IFERROR(_xll.qlIndexFixing(Index1M,$H1207,TRUE,_xll.ohTrigger(RecalcTrigger,Trigger1M)),NA())</f>
        <v>1.3744208634951694E-2</v>
      </c>
      <c r="K1207" s="44">
        <f>IFERROR(_xll.qlIndexFixing(Index3M,H1207,TRUE,_xll.ohTrigger(RecalcTrigger,Trigger3M)),NA())</f>
        <v>1.4141395334619366E-2</v>
      </c>
      <c r="L1207" s="44">
        <f>IFERROR(_xll.qlIndexFixing(Index6M,$H1207,TRUE,_xll.ohTrigger(RecalcTrigger,Trigger6M)),NA())</f>
        <v>1.4229337204889874E-2</v>
      </c>
      <c r="M1207" s="146">
        <f>IFERROR(_xll.qlIndexFixing(Index1Y,$H1207,TRUE,_xll.ohTrigger(RecalcTrigger,Trigger1Y)),NA())</f>
        <v>1.4634399825533219E-2</v>
      </c>
      <c r="N1207" s="145">
        <f>IFERROR(_xll.qlIndexFixing(ONIndex1M,I1207,TRUE,_xll.ohTrigger(RecalcTrigger,Trigger1M)),NA())</f>
        <v>1.3751217836172058E-2</v>
      </c>
      <c r="O1207" s="44">
        <f>IFERROR(_xll.qlIndexFixing(ONIndex3M,I1207,TRUE,_xll.ohTrigger(RecalcTrigger,Trigger3M)),NA())</f>
        <v>1.4167663134159181E-2</v>
      </c>
      <c r="P1207" s="44">
        <f>IFERROR(_xll.qlIndexFixing(ONIndex6M,I1207,TRUE,_xll.ohTrigger(RecalcTrigger,Trigger6M)),NA())</f>
        <v>1.4291545854566712E-2</v>
      </c>
      <c r="Q1207" s="146">
        <f>IFERROR(_xll.qlIndexFixing(ONIndex1Y,I1207,TRUE,_xll.ohTrigger(RecalcTrigger,Trigger1Y)),NA())</f>
        <v>1.4757941712069123E-2</v>
      </c>
    </row>
    <row r="1208" spans="2:17" x14ac:dyDescent="0.2">
      <c r="B1208" s="39" t="s">
        <v>42</v>
      </c>
      <c r="D1208" s="42">
        <f>_xll.qlCalendarAdvance(Calendar,$D1207,B1208,"f",FALSE)</f>
        <v>48128</v>
      </c>
      <c r="E1208" s="140">
        <f>_xll.qlInterestRateIndexValueDate(IndexON,D1208)</f>
        <v>48128</v>
      </c>
      <c r="F1208" s="156">
        <f>IFERROR(_xll.qlIndexFixing(IndexON,D1208,TRUE,_xll.ohTrigger(RecalcTrigger,TriggerON)),NA())</f>
        <v>1.3064266111530998E-2</v>
      </c>
      <c r="H1208" s="42">
        <f>_xll.qlCalendarAdvance(Calendar,$H1207,B1208,"f",FALSE)</f>
        <v>48128</v>
      </c>
      <c r="I1208" s="140">
        <f>_xll.qlInterestRateIndexValueDate(Index1M,$H1208)</f>
        <v>48128</v>
      </c>
      <c r="J1208" s="145">
        <f>IFERROR(_xll.qlIndexFixing(Index1M,$H1208,TRUE,_xll.ohTrigger(RecalcTrigger,Trigger1M)),NA())</f>
        <v>1.3737291476625104E-2</v>
      </c>
      <c r="K1208" s="44">
        <f>IFERROR(_xll.qlIndexFixing(Index3M,H1208,TRUE,_xll.ohTrigger(RecalcTrigger,Trigger3M)),NA())</f>
        <v>1.4133468215713279E-2</v>
      </c>
      <c r="L1208" s="44">
        <f>IFERROR(_xll.qlIndexFixing(Index6M,$H1208,TRUE,_xll.ohTrigger(RecalcTrigger,Trigger6M)),NA())</f>
        <v>1.4220583874748297E-2</v>
      </c>
      <c r="M1208" s="146">
        <f>IFERROR(_xll.qlIndexFixing(Index1Y,$H1208,TRUE,_xll.ohTrigger(RecalcTrigger,Trigger1Y)),NA())</f>
        <v>1.4625346255560629E-2</v>
      </c>
      <c r="N1208" s="145">
        <f>IFERROR(_xll.qlIndexFixing(ONIndex1M,I1208,TRUE,_xll.ohTrigger(RecalcTrigger,Trigger1M)),NA())</f>
        <v>1.3744341535555371E-2</v>
      </c>
      <c r="O1208" s="44">
        <f>IFERROR(_xll.qlIndexFixing(ONIndex3M,I1208,TRUE,_xll.ohTrigger(RecalcTrigger,Trigger3M)),NA())</f>
        <v>1.4159842319618754E-2</v>
      </c>
      <c r="P1208" s="44">
        <f>IFERROR(_xll.qlIndexFixing(ONIndex6M,I1208,TRUE,_xll.ohTrigger(RecalcTrigger,Trigger6M)),NA())</f>
        <v>1.4282966771590466E-2</v>
      </c>
      <c r="Q1208" s="146">
        <f>IFERROR(_xll.qlIndexFixing(ONIndex1Y,I1208,TRUE,_xll.ohTrigger(RecalcTrigger,Trigger1Y)),NA())</f>
        <v>1.4749350998627397E-2</v>
      </c>
    </row>
    <row r="1209" spans="2:17" x14ac:dyDescent="0.2">
      <c r="B1209" s="39" t="s">
        <v>42</v>
      </c>
      <c r="D1209" s="42">
        <f>_xll.qlCalendarAdvance(Calendar,$D1208,B1209,"f",FALSE)</f>
        <v>48135</v>
      </c>
      <c r="E1209" s="140">
        <f>_xll.qlInterestRateIndexValueDate(IndexON,D1209)</f>
        <v>48135</v>
      </c>
      <c r="F1209" s="156">
        <f>IFERROR(_xll.qlIndexFixing(IndexON,D1209,TRUE,_xll.ohTrigger(RecalcTrigger,TriggerON)),NA())</f>
        <v>1.3056653773635407E-2</v>
      </c>
      <c r="H1209" s="42">
        <f>_xll.qlCalendarAdvance(Calendar,$H1208,B1209,"f",FALSE)</f>
        <v>48135</v>
      </c>
      <c r="I1209" s="140">
        <f>_xll.qlInterestRateIndexValueDate(Index1M,$H1209)</f>
        <v>48135</v>
      </c>
      <c r="J1209" s="145">
        <f>IFERROR(_xll.qlIndexFixing(Index1M,$H1209,TRUE,_xll.ohTrigger(RecalcTrigger,Trigger1M)),NA())</f>
        <v>1.373035887933758E-2</v>
      </c>
      <c r="K1209" s="44">
        <f>IFERROR(_xll.qlIndexFixing(Index3M,H1209,TRUE,_xll.ohTrigger(RecalcTrigger,Trigger3M)),NA())</f>
        <v>1.4125528998753124E-2</v>
      </c>
      <c r="L1209" s="44">
        <f>IFERROR(_xll.qlIndexFixing(Index6M,$H1209,TRUE,_xll.ohTrigger(RecalcTrigger,Trigger6M)),NA())</f>
        <v>1.4211821859753259E-2</v>
      </c>
      <c r="M1209" s="146">
        <f>IFERROR(_xll.qlIndexFixing(Index1Y,$H1209,TRUE,_xll.ohTrigger(RecalcTrigger,Trigger1Y)),NA())</f>
        <v>1.461627983369997E-2</v>
      </c>
      <c r="N1209" s="145">
        <f>IFERROR(_xll.qlIndexFixing(ONIndex1M,I1209,TRUE,_xll.ohTrigger(RecalcTrigger,Trigger1M)),NA())</f>
        <v>1.3737449809481106E-2</v>
      </c>
      <c r="O1209" s="44">
        <f>IFERROR(_xll.qlIndexFixing(ONIndex3M,I1209,TRUE,_xll.ohTrigger(RecalcTrigger,Trigger3M)),NA())</f>
        <v>1.4152009433883173E-2</v>
      </c>
      <c r="P1209" s="44">
        <f>IFERROR(_xll.qlIndexFixing(ONIndex6M,I1209,TRUE,_xll.ohTrigger(RecalcTrigger,Trigger6M)),NA())</f>
        <v>1.4274379027360284E-2</v>
      </c>
      <c r="Q1209" s="146">
        <f>IFERROR(_xll.qlIndexFixing(ONIndex1Y,I1209,TRUE,_xll.ohTrigger(RecalcTrigger,Trigger1Y)),NA())</f>
        <v>1.4740747538793952E-2</v>
      </c>
    </row>
    <row r="1210" spans="2:17" x14ac:dyDescent="0.2">
      <c r="B1210" s="39" t="s">
        <v>42</v>
      </c>
      <c r="D1210" s="42">
        <f>_xll.qlCalendarAdvance(Calendar,$D1209,B1210,"f",FALSE)</f>
        <v>48142</v>
      </c>
      <c r="E1210" s="140">
        <f>_xll.qlInterestRateIndexValueDate(IndexON,D1210)</f>
        <v>48142</v>
      </c>
      <c r="F1210" s="156">
        <f>IFERROR(_xll.qlIndexFixing(IndexON,D1210,TRUE,_xll.ohTrigger(RecalcTrigger,TriggerON)),NA())</f>
        <v>1.3049030249164817E-2</v>
      </c>
      <c r="H1210" s="42">
        <f>_xll.qlCalendarAdvance(Calendar,$H1209,B1210,"f",FALSE)</f>
        <v>48142</v>
      </c>
      <c r="I1210" s="140">
        <f>_xll.qlInterestRateIndexValueDate(Index1M,$H1210)</f>
        <v>48142</v>
      </c>
      <c r="J1210" s="145">
        <f>IFERROR(_xll.qlIndexFixing(Index1M,$H1210,TRUE,_xll.ohTrigger(RecalcTrigger,Trigger1M)),NA())</f>
        <v>1.3723410843117879E-2</v>
      </c>
      <c r="K1210" s="44">
        <f>IFERROR(_xll.qlIndexFixing(Index3M,H1210,TRUE,_xll.ohTrigger(RecalcTrigger,Trigger3M)),NA())</f>
        <v>1.4117577683812018E-2</v>
      </c>
      <c r="L1210" s="44">
        <f>IFERROR(_xll.qlIndexFixing(Index6M,$H1210,TRUE,_xll.ohTrigger(RecalcTrigger,Trigger6M)),NA())</f>
        <v>1.4203051160017693E-2</v>
      </c>
      <c r="M1210" s="146">
        <f>IFERROR(_xll.qlIndexFixing(Index1Y,$H1210,TRUE,_xll.ohTrigger(RecalcTrigger,Trigger1Y)),NA())</f>
        <v>1.4607200560298012E-2</v>
      </c>
      <c r="N1210" s="145">
        <f>IFERROR(_xll.qlIndexFixing(ONIndex1M,I1210,TRUE,_xll.ohTrigger(RecalcTrigger,Trigger1M)),NA())</f>
        <v>1.3730542657949263E-2</v>
      </c>
      <c r="O1210" s="44">
        <f>IFERROR(_xll.qlIndexFixing(ONIndex3M,I1210,TRUE,_xll.ohTrigger(RecalcTrigger,Trigger3M)),NA())</f>
        <v>1.4144164477033483E-2</v>
      </c>
      <c r="P1210" s="44">
        <f>IFERROR(_xll.qlIndexFixing(ONIndex6M,I1210,TRUE,_xll.ohTrigger(RecalcTrigger,Trigger6M)),NA())</f>
        <v>1.4265782621551981E-2</v>
      </c>
      <c r="Q1210" s="146">
        <f>IFERROR(_xll.qlIndexFixing(ONIndex1Y,I1210,TRUE,_xll.ohTrigger(RecalcTrigger,Trigger1Y)),NA())</f>
        <v>1.4732131332568787E-2</v>
      </c>
    </row>
    <row r="1211" spans="2:17" x14ac:dyDescent="0.2">
      <c r="B1211" s="39" t="s">
        <v>42</v>
      </c>
      <c r="D1211" s="42">
        <f>_xll.qlCalendarAdvance(Calendar,$D1210,B1211,"f",FALSE)</f>
        <v>48149</v>
      </c>
      <c r="E1211" s="140">
        <f>_xll.qlInterestRateIndexValueDate(IndexON,D1211)</f>
        <v>48149</v>
      </c>
      <c r="F1211" s="156">
        <f>IFERROR(_xll.qlIndexFixing(IndexON,D1211,TRUE,_xll.ohTrigger(RecalcTrigger,TriggerON)),NA())</f>
        <v>1.3041395538038181E-2</v>
      </c>
      <c r="H1211" s="42">
        <f>_xll.qlCalendarAdvance(Calendar,$H1210,B1211,"f",FALSE)</f>
        <v>48149</v>
      </c>
      <c r="I1211" s="140">
        <f>_xll.qlInterestRateIndexValueDate(Index1M,$H1211)</f>
        <v>48149</v>
      </c>
      <c r="J1211" s="145">
        <f>IFERROR(_xll.qlIndexFixing(Index1M,$H1211,TRUE,_xll.ohTrigger(RecalcTrigger,Trigger1M)),NA())</f>
        <v>1.3716447367994761E-2</v>
      </c>
      <c r="K1211" s="44">
        <f>IFERROR(_xll.qlIndexFixing(Index3M,H1211,TRUE,_xll.ohTrigger(RecalcTrigger,Trigger3M)),NA())</f>
        <v>1.410961427096308E-2</v>
      </c>
      <c r="L1211" s="44">
        <f>IFERROR(_xll.qlIndexFixing(Index6M,$H1211,TRUE,_xll.ohTrigger(RecalcTrigger,Trigger6M)),NA())</f>
        <v>1.4194271775657631E-2</v>
      </c>
      <c r="M1211" s="146">
        <f>IFERROR(_xll.qlIndexFixing(Index1Y,$H1211,TRUE,_xll.ohTrigger(RecalcTrigger,Trigger1Y)),NA())</f>
        <v>1.4598108435702636E-2</v>
      </c>
      <c r="N1211" s="145">
        <f>IFERROR(_xll.qlIndexFixing(ONIndex1M,I1211,TRUE,_xll.ohTrigger(RecalcTrigger,Trigger1M)),NA())</f>
        <v>1.3723620080878796E-2</v>
      </c>
      <c r="O1211" s="44">
        <f>IFERROR(_xll.qlIndexFixing(ONIndex3M,I1211,TRUE,_xll.ohTrigger(RecalcTrigger,Trigger3M)),NA())</f>
        <v>1.4136307448988639E-2</v>
      </c>
      <c r="P1211" s="44">
        <f>IFERROR(_xll.qlIndexFixing(ONIndex6M,I1211,TRUE,_xll.ohTrigger(RecalcTrigger,Trigger6M)),NA())</f>
        <v>1.4257177554408695E-2</v>
      </c>
      <c r="Q1211" s="146">
        <f>IFERROR(_xll.qlIndexFixing(ONIndex1Y,I1211,TRUE,_xll.ohTrigger(RecalcTrigger,Trigger1Y)),NA())</f>
        <v>1.4723502379951903E-2</v>
      </c>
    </row>
    <row r="1212" spans="2:17" x14ac:dyDescent="0.2">
      <c r="B1212" s="39" t="s">
        <v>42</v>
      </c>
      <c r="D1212" s="42">
        <f>_xll.qlCalendarAdvance(Calendar,$D1211,B1212,"f",FALSE)</f>
        <v>48156</v>
      </c>
      <c r="E1212" s="140">
        <f>_xll.qlInterestRateIndexValueDate(IndexON,D1212)</f>
        <v>48156</v>
      </c>
      <c r="F1212" s="156">
        <f>IFERROR(_xll.qlIndexFixing(IndexON,D1212,TRUE,_xll.ohTrigger(RecalcTrigger,TriggerON)),NA())</f>
        <v>1.3033749640255499E-2</v>
      </c>
      <c r="H1212" s="42">
        <f>_xll.qlCalendarAdvance(Calendar,$H1211,B1212,"f",FALSE)</f>
        <v>48156</v>
      </c>
      <c r="I1212" s="140">
        <f>_xll.qlInterestRateIndexValueDate(Index1M,$H1212)</f>
        <v>48156</v>
      </c>
      <c r="J1212" s="145">
        <f>IFERROR(_xll.qlIndexFixing(Index1M,$H1212,TRUE,_xll.ohTrigger(RecalcTrigger,Trigger1M)),NA())</f>
        <v>1.3709710880117076E-2</v>
      </c>
      <c r="K1212" s="44">
        <f>IFERROR(_xll.qlIndexFixing(Index3M,H1212,TRUE,_xll.ohTrigger(RecalcTrigger,Trigger3M)),NA())</f>
        <v>1.4101638760279426E-2</v>
      </c>
      <c r="L1212" s="44">
        <f>IFERROR(_xll.qlIndexFixing(Index6M,$H1212,TRUE,_xll.ohTrigger(RecalcTrigger,Trigger6M)),NA())</f>
        <v>1.4185839396943669E-2</v>
      </c>
      <c r="M1212" s="146">
        <f>IFERROR(_xll.qlIndexFixing(Index1Y,$H1212,TRUE,_xll.ohTrigger(RecalcTrigger,Trigger1Y)),NA())</f>
        <v>1.45890034602615E-2</v>
      </c>
      <c r="N1212" s="145">
        <f>IFERROR(_xll.qlIndexFixing(ONIndex1M,I1212,TRUE,_xll.ohTrigger(RecalcTrigger,Trigger1M)),NA())</f>
        <v>1.371668207835075E-2</v>
      </c>
      <c r="O1212" s="44">
        <f>IFERROR(_xll.qlIndexFixing(ONIndex3M,I1212,TRUE,_xll.ohTrigger(RecalcTrigger,Trigger3M)),NA())</f>
        <v>1.4128438349910732E-2</v>
      </c>
      <c r="P1212" s="44">
        <f>IFERROR(_xll.qlIndexFixing(ONIndex6M,I1212,TRUE,_xll.ohTrigger(RecalcTrigger,Trigger6M)),NA())</f>
        <v>1.4248563825768334E-2</v>
      </c>
      <c r="Q1212" s="146">
        <f>IFERROR(_xll.qlIndexFixing(ONIndex1Y,I1212,TRUE,_xll.ohTrigger(RecalcTrigger,Trigger1Y)),NA())</f>
        <v>1.4714860680943298E-2</v>
      </c>
    </row>
    <row r="1213" spans="2:17" x14ac:dyDescent="0.2">
      <c r="B1213" s="39" t="s">
        <v>42</v>
      </c>
      <c r="D1213" s="42">
        <f>_xll.qlCalendarAdvance(Calendar,$D1212,B1213,"f",FALSE)</f>
        <v>48163</v>
      </c>
      <c r="E1213" s="140">
        <f>_xll.qlInterestRateIndexValueDate(IndexON,D1213)</f>
        <v>48163</v>
      </c>
      <c r="F1213" s="156">
        <f>IFERROR(_xll.qlIndexFixing(IndexON,D1213,TRUE,_xll.ohTrigger(RecalcTrigger,TriggerON)),NA())</f>
        <v>1.3026092556059909E-2</v>
      </c>
      <c r="H1213" s="42">
        <f>_xll.qlCalendarAdvance(Calendar,$H1212,B1213,"f",FALSE)</f>
        <v>48163</v>
      </c>
      <c r="I1213" s="140">
        <f>_xll.qlInterestRateIndexValueDate(Index1M,$H1213)</f>
        <v>48163</v>
      </c>
      <c r="J1213" s="145">
        <f>IFERROR(_xll.qlIndexFixing(Index1M,$H1213,TRUE,_xll.ohTrigger(RecalcTrigger,Trigger1M)),NA())</f>
        <v>1.3702717892490853E-2</v>
      </c>
      <c r="K1213" s="44">
        <f>IFERROR(_xll.qlIndexFixing(Index3M,H1213,TRUE,_xll.ohTrigger(RecalcTrigger,Trigger3M)),NA())</f>
        <v>1.4093651151831534E-2</v>
      </c>
      <c r="L1213" s="44">
        <f>IFERROR(_xll.qlIndexFixing(Index6M,$H1213,TRUE,_xll.ohTrigger(RecalcTrigger,Trigger6M)),NA())</f>
        <v>1.4177043604522488E-2</v>
      </c>
      <c r="M1213" s="146">
        <f>IFERROR(_xll.qlIndexFixing(Index1Y,$H1213,TRUE,_xll.ohTrigger(RecalcTrigger,Trigger1Y)),NA())</f>
        <v>1.4579885634322703E-2</v>
      </c>
      <c r="N1213" s="145">
        <f>IFERROR(_xll.qlIndexFixing(ONIndex1M,I1213,TRUE,_xll.ohTrigger(RecalcTrigger,Trigger1M)),NA())</f>
        <v>1.3709728650284081E-2</v>
      </c>
      <c r="O1213" s="44">
        <f>IFERROR(_xll.qlIndexFixing(ONIndex3M,I1213,TRUE,_xll.ohTrigger(RecalcTrigger,Trigger3M)),NA())</f>
        <v>1.4120557179475579E-2</v>
      </c>
      <c r="P1213" s="44">
        <f>IFERROR(_xll.qlIndexFixing(ONIndex6M,I1213,TRUE,_xll.ohTrigger(RecalcTrigger,Trigger6M)),NA())</f>
        <v>1.4239941435792991E-2</v>
      </c>
      <c r="Q1213" s="146">
        <f>IFERROR(_xll.qlIndexFixing(ONIndex1Y,I1213,TRUE,_xll.ohTrigger(RecalcTrigger,Trigger1Y)),NA())</f>
        <v>1.4706206235461927E-2</v>
      </c>
    </row>
    <row r="1214" spans="2:17" x14ac:dyDescent="0.2">
      <c r="B1214" s="39" t="s">
        <v>42</v>
      </c>
      <c r="D1214" s="42">
        <f>_xll.qlCalendarAdvance(Calendar,$D1213,B1214,"f",FALSE)</f>
        <v>48170</v>
      </c>
      <c r="E1214" s="140">
        <f>_xll.qlInterestRateIndexValueDate(IndexON,D1214)</f>
        <v>48170</v>
      </c>
      <c r="F1214" s="156">
        <f>IFERROR(_xll.qlIndexFixing(IndexON,D1214,TRUE,_xll.ohTrigger(RecalcTrigger,TriggerON)),NA())</f>
        <v>1.3018424285208274E-2</v>
      </c>
      <c r="H1214" s="42">
        <f>_xll.qlCalendarAdvance(Calendar,$H1213,B1214,"f",FALSE)</f>
        <v>48170</v>
      </c>
      <c r="I1214" s="140">
        <f>_xll.qlInterestRateIndexValueDate(Index1M,$H1214)</f>
        <v>48170</v>
      </c>
      <c r="J1214" s="145">
        <f>IFERROR(_xll.qlIndexFixing(Index1M,$H1214,TRUE,_xll.ohTrigger(RecalcTrigger,Trigger1M)),NA())</f>
        <v>1.3695709466485573E-2</v>
      </c>
      <c r="K1214" s="44">
        <f>IFERROR(_xll.qlIndexFixing(Index3M,H1214,TRUE,_xll.ohTrigger(RecalcTrigger,Trigger3M)),NA())</f>
        <v>1.4085651445694281E-2</v>
      </c>
      <c r="L1214" s="44">
        <f>IFERROR(_xll.qlIndexFixing(Index6M,$H1214,TRUE,_xll.ohTrigger(RecalcTrigger,Trigger6M)),NA())</f>
        <v>1.4168239127935318E-2</v>
      </c>
      <c r="M1214" s="146">
        <f>IFERROR(_xll.qlIndexFixing(Index1Y,$H1214,TRUE,_xll.ohTrigger(RecalcTrigger,Trigger1Y)),NA())</f>
        <v>1.4570754958235453E-2</v>
      </c>
      <c r="N1214" s="145">
        <f>IFERROR(_xll.qlIndexFixing(ONIndex1M,I1214,TRUE,_xll.ohTrigger(RecalcTrigger,Trigger1M)),NA())</f>
        <v>1.370275979684088E-2</v>
      </c>
      <c r="O1214" s="44">
        <f>IFERROR(_xll.qlIndexFixing(ONIndex3M,I1214,TRUE,_xll.ohTrigger(RecalcTrigger,Trigger3M)),NA())</f>
        <v>1.4112663938007364E-2</v>
      </c>
      <c r="P1214" s="44">
        <f>IFERROR(_xll.qlIndexFixing(ONIndex6M,I1214,TRUE,_xll.ohTrigger(RecalcTrigger,Trigger6M)),NA())</f>
        <v>1.4231310384482665E-2</v>
      </c>
      <c r="Q1214" s="146">
        <f>IFERROR(_xll.qlIndexFixing(ONIndex1Y,I1214,TRUE,_xll.ohTrigger(RecalcTrigger,Trigger1Y)),NA())</f>
        <v>1.4697539043750929E-2</v>
      </c>
    </row>
    <row r="1215" spans="2:17" x14ac:dyDescent="0.2">
      <c r="B1215" s="39" t="s">
        <v>42</v>
      </c>
      <c r="D1215" s="42">
        <f>_xll.qlCalendarAdvance(Calendar,$D1214,B1215,"f",FALSE)</f>
        <v>48177</v>
      </c>
      <c r="E1215" s="140">
        <f>_xll.qlInterestRateIndexValueDate(IndexON,D1215)</f>
        <v>48177</v>
      </c>
      <c r="F1215" s="156">
        <f>IFERROR(_xll.qlIndexFixing(IndexON,D1215,TRUE,_xll.ohTrigger(RecalcTrigger,TriggerON)),NA())</f>
        <v>1.3010744827700593E-2</v>
      </c>
      <c r="H1215" s="42">
        <f>_xll.qlCalendarAdvance(Calendar,$H1214,B1215,"f",FALSE)</f>
        <v>48177</v>
      </c>
      <c r="I1215" s="140">
        <f>_xll.qlInterestRateIndexValueDate(Index1M,$H1215)</f>
        <v>48177</v>
      </c>
      <c r="J1215" s="145">
        <f>IFERROR(_xll.qlIndexFixing(Index1M,$H1215,TRUE,_xll.ohTrigger(RecalcTrigger,Trigger1M)),NA())</f>
        <v>1.3687698691514061E-2</v>
      </c>
      <c r="K1215" s="44">
        <f>IFERROR(_xll.qlIndexFixing(Index3M,H1215,TRUE,_xll.ohTrigger(RecalcTrigger,Trigger3M)),NA())</f>
        <v>1.4077639641939905E-2</v>
      </c>
      <c r="L1215" s="44">
        <f>IFERROR(_xll.qlIndexFixing(Index6M,$H1215,TRUE,_xll.ohTrigger(RecalcTrigger,Trigger6M)),NA())</f>
        <v>1.415942596729705E-2</v>
      </c>
      <c r="M1215" s="146">
        <f>IFERROR(_xll.qlIndexFixing(Index1Y,$H1215,TRUE,_xll.ohTrigger(RecalcTrigger,Trigger1Y)),NA())</f>
        <v>1.4561611432348735E-2</v>
      </c>
      <c r="N1215" s="145">
        <f>IFERROR(_xll.qlIndexFixing(ONIndex1M,I1215,TRUE,_xll.ohTrigger(RecalcTrigger,Trigger1M)),NA())</f>
        <v>1.3695775517859055E-2</v>
      </c>
      <c r="O1215" s="44">
        <f>IFERROR(_xll.qlIndexFixing(ONIndex3M,I1215,TRUE,_xll.ohTrigger(RecalcTrigger,Trigger3M)),NA())</f>
        <v>1.410475862542504E-2</v>
      </c>
      <c r="P1215" s="44">
        <f>IFERROR(_xll.qlIndexFixing(ONIndex6M,I1215,TRUE,_xll.ohTrigger(RecalcTrigger,Trigger6M)),NA())</f>
        <v>1.4222670671594217E-2</v>
      </c>
      <c r="Q1215" s="146">
        <f>IFERROR(_xll.qlIndexFixing(ONIndex1Y,I1215,TRUE,_xll.ohTrigger(RecalcTrigger,Trigger1Y)),NA())</f>
        <v>1.4688859105567165E-2</v>
      </c>
    </row>
    <row r="1216" spans="2:17" x14ac:dyDescent="0.2">
      <c r="B1216" s="39" t="s">
        <v>42</v>
      </c>
      <c r="D1216" s="42">
        <f>_xll.qlCalendarAdvance(Calendar,$D1215,B1216,"f",FALSE)</f>
        <v>48184</v>
      </c>
      <c r="E1216" s="140">
        <f>_xll.qlInterestRateIndexValueDate(IndexON,D1216)</f>
        <v>48184</v>
      </c>
      <c r="F1216" s="156">
        <f>IFERROR(_xll.qlIndexFixing(IndexON,D1216,TRUE,_xll.ohTrigger(RecalcTrigger,TriggerON)),NA())</f>
        <v>1.3003054183617913E-2</v>
      </c>
      <c r="H1216" s="42">
        <f>_xll.qlCalendarAdvance(Calendar,$H1215,B1216,"f",FALSE)</f>
        <v>48184</v>
      </c>
      <c r="I1216" s="140">
        <f>_xll.qlInterestRateIndexValueDate(Index1M,$H1216)</f>
        <v>48184</v>
      </c>
      <c r="J1216" s="145">
        <f>IFERROR(_xll.qlIndexFixing(Index1M,$H1216,TRUE,_xll.ohTrigger(RecalcTrigger,Trigger1M)),NA())</f>
        <v>1.3681398409756022E-2</v>
      </c>
      <c r="K1216" s="44">
        <f>IFERROR(_xll.qlIndexFixing(Index3M,H1216,TRUE,_xll.ohTrigger(RecalcTrigger,Trigger3M)),NA())</f>
        <v>1.4069920294011922E-2</v>
      </c>
      <c r="L1216" s="44">
        <f>IFERROR(_xll.qlIndexFixing(Index6M,$H1216,TRUE,_xll.ohTrigger(RecalcTrigger,Trigger6M)),NA())</f>
        <v>1.4150244588471798E-2</v>
      </c>
      <c r="M1216" s="146">
        <f>IFERROR(_xll.qlIndexFixing(Index1Y,$H1216,TRUE,_xll.ohTrigger(RecalcTrigger,Trigger1Y)),NA())</f>
        <v>1.4552455057012867E-2</v>
      </c>
      <c r="N1216" s="145">
        <f>IFERROR(_xll.qlIndexFixing(ONIndex1M,I1216,TRUE,_xll.ohTrigger(RecalcTrigger,Trigger1M)),NA())</f>
        <v>1.3688775813419651E-2</v>
      </c>
      <c r="O1216" s="44">
        <f>IFERROR(_xll.qlIndexFixing(ONIndex3M,I1216,TRUE,_xll.ohTrigger(RecalcTrigger,Trigger3M)),NA())</f>
        <v>1.4096841241566516E-2</v>
      </c>
      <c r="P1216" s="44">
        <f>IFERROR(_xll.qlIndexFixing(ONIndex6M,I1216,TRUE,_xll.ohTrigger(RecalcTrigger,Trigger6M)),NA())</f>
        <v>1.4214022297370787E-2</v>
      </c>
      <c r="Q1216" s="146">
        <f>IFERROR(_xll.qlIndexFixing(ONIndex1Y,I1216,TRUE,_xll.ohTrigger(RecalcTrigger,Trigger1Y)),NA())</f>
        <v>1.468016642099168E-2</v>
      </c>
    </row>
    <row r="1217" spans="2:17" x14ac:dyDescent="0.2">
      <c r="B1217" s="39" t="s">
        <v>42</v>
      </c>
      <c r="D1217" s="42">
        <f>_xll.qlCalendarAdvance(Calendar,$D1216,B1217,"f",FALSE)</f>
        <v>48191</v>
      </c>
      <c r="E1217" s="140">
        <f>_xll.qlInterestRateIndexValueDate(IndexON,D1217)</f>
        <v>48191</v>
      </c>
      <c r="F1217" s="156">
        <f>IFERROR(_xll.qlIndexFixing(IndexON,D1217,TRUE,_xll.ohTrigger(RecalcTrigger,TriggerON)),NA())</f>
        <v>1.2995352352960232E-2</v>
      </c>
      <c r="H1217" s="42">
        <f>_xll.qlCalendarAdvance(Calendar,$H1216,B1217,"f",FALSE)</f>
        <v>48191</v>
      </c>
      <c r="I1217" s="140">
        <f>_xll.qlInterestRateIndexValueDate(Index1M,$H1217)</f>
        <v>48191</v>
      </c>
      <c r="J1217" s="145">
        <f>IFERROR(_xll.qlIndexFixing(Index1M,$H1217,TRUE,_xll.ohTrigger(RecalcTrigger,Trigger1M)),NA())</f>
        <v>1.3674342301779724E-2</v>
      </c>
      <c r="K1217" s="44">
        <f>IFERROR(_xll.qlIndexFixing(Index3M,H1217,TRUE,_xll.ohTrigger(RecalcTrigger,Trigger3M)),NA())</f>
        <v>1.4061885468442437E-2</v>
      </c>
      <c r="L1217" s="44">
        <f>IFERROR(_xll.qlIndexFixing(Index6M,$H1217,TRUE,_xll.ohTrigger(RecalcTrigger,Trigger6M)),NA())</f>
        <v>1.4141413098759841E-2</v>
      </c>
      <c r="M1217" s="146">
        <f>IFERROR(_xll.qlIndexFixing(Index1Y,$H1217,TRUE,_xll.ohTrigger(RecalcTrigger,Trigger1Y)),NA())</f>
        <v>1.4543285832577718E-2</v>
      </c>
      <c r="N1217" s="145">
        <f>IFERROR(_xll.qlIndexFixing(ONIndex1M,I1217,TRUE,_xll.ohTrigger(RecalcTrigger,Trigger1M)),NA())</f>
        <v>1.368176068352267E-2</v>
      </c>
      <c r="O1217" s="44">
        <f>IFERROR(_xll.qlIndexFixing(ONIndex3M,I1217,TRUE,_xll.ohTrigger(RecalcTrigger,Trigger3M)),NA())</f>
        <v>1.4088911786674929E-2</v>
      </c>
      <c r="P1217" s="44">
        <f>IFERROR(_xll.qlIndexFixing(ONIndex6M,I1217,TRUE,_xll.ohTrigger(RecalcTrigger,Trigger6M)),NA())</f>
        <v>1.4205365261731329E-2</v>
      </c>
      <c r="Q1217" s="146">
        <f>IFERROR(_xll.qlIndexFixing(ONIndex1Y,I1217,TRUE,_xll.ohTrigger(RecalcTrigger,Trigger1Y)),NA())</f>
        <v>1.4671460990024476E-2</v>
      </c>
    </row>
    <row r="1218" spans="2:17" x14ac:dyDescent="0.2">
      <c r="B1218" s="39" t="s">
        <v>42</v>
      </c>
      <c r="D1218" s="42">
        <f>_xll.qlCalendarAdvance(Calendar,$D1217,B1218,"f",FALSE)</f>
        <v>48198</v>
      </c>
      <c r="E1218" s="140">
        <f>_xll.qlInterestRateIndexValueDate(IndexON,D1218)</f>
        <v>48198</v>
      </c>
      <c r="F1218" s="156">
        <f>IFERROR(_xll.qlIndexFixing(IndexON,D1218,TRUE,_xll.ohTrigger(RecalcTrigger,TriggerON)),NA())</f>
        <v>1.2987639335808598E-2</v>
      </c>
      <c r="H1218" s="42">
        <f>_xll.qlCalendarAdvance(Calendar,$H1217,B1218,"f",FALSE)</f>
        <v>48198</v>
      </c>
      <c r="I1218" s="140">
        <f>_xll.qlInterestRateIndexValueDate(Index1M,$H1218)</f>
        <v>48198</v>
      </c>
      <c r="J1218" s="145">
        <f>IFERROR(_xll.qlIndexFixing(Index1M,$H1218,TRUE,_xll.ohTrigger(RecalcTrigger,Trigger1M)),NA())</f>
        <v>1.3667270755088246E-2</v>
      </c>
      <c r="K1218" s="44">
        <f>IFERROR(_xll.qlIndexFixing(Index3M,H1218,TRUE,_xll.ohTrigger(RecalcTrigger,Trigger3M)),NA())</f>
        <v>1.405383854575902E-2</v>
      </c>
      <c r="L1218" s="44">
        <f>IFERROR(_xll.qlIndexFixing(Index6M,$H1218,TRUE,_xll.ohTrigger(RecalcTrigger,Trigger6M)),NA())</f>
        <v>1.4132572925223665E-2</v>
      </c>
      <c r="M1218" s="146">
        <f>IFERROR(_xll.qlIndexFixing(Index1Y,$H1218,TRUE,_xll.ohTrigger(RecalcTrigger,Trigger1Y)),NA())</f>
        <v>1.4534103759394268E-2</v>
      </c>
      <c r="N1218" s="145">
        <f>IFERROR(_xll.qlIndexFixing(ONIndex1M,I1218,TRUE,_xll.ohTrigger(RecalcTrigger,Trigger1M)),NA())</f>
        <v>1.3674730128168111E-2</v>
      </c>
      <c r="O1218" s="44">
        <f>IFERROR(_xll.qlIndexFixing(ONIndex3M,I1218,TRUE,_xll.ohTrigger(RecalcTrigger,Trigger3M)),NA())</f>
        <v>1.4080970260507142E-2</v>
      </c>
      <c r="P1218" s="44">
        <f>IFERROR(_xll.qlIndexFixing(ONIndex6M,I1218,TRUE,_xll.ohTrigger(RecalcTrigger,Trigger6M)),NA())</f>
        <v>1.4196699564675841E-2</v>
      </c>
      <c r="Q1218" s="146">
        <f>IFERROR(_xll.qlIndexFixing(ONIndex1Y,I1218,TRUE,_xll.ohTrigger(RecalcTrigger,Trigger1Y)),NA())</f>
        <v>1.4662742812665552E-2</v>
      </c>
    </row>
    <row r="1219" spans="2:17" x14ac:dyDescent="0.2">
      <c r="B1219" s="39" t="s">
        <v>42</v>
      </c>
      <c r="D1219" s="42">
        <f>_xll.qlCalendarAdvance(Calendar,$D1218,B1219,"f",FALSE)</f>
        <v>48205</v>
      </c>
      <c r="E1219" s="140">
        <f>_xll.qlInterestRateIndexValueDate(IndexON,D1219)</f>
        <v>48205</v>
      </c>
      <c r="F1219" s="156">
        <f>IFERROR(_xll.qlIndexFixing(IndexON,D1219,TRUE,_xll.ohTrigger(RecalcTrigger,TriggerON)),NA())</f>
        <v>1.2979915131919872E-2</v>
      </c>
      <c r="H1219" s="42">
        <f>_xll.qlCalendarAdvance(Calendar,$H1218,B1219,"f",FALSE)</f>
        <v>48205</v>
      </c>
      <c r="I1219" s="140">
        <f>_xll.qlInterestRateIndexValueDate(Index1M,$H1219)</f>
        <v>48205</v>
      </c>
      <c r="J1219" s="145">
        <f>IFERROR(_xll.qlIndexFixing(Index1M,$H1219,TRUE,_xll.ohTrigger(RecalcTrigger,Trigger1M)),NA())</f>
        <v>1.3660183769715572E-2</v>
      </c>
      <c r="K1219" s="44">
        <f>IFERROR(_xll.qlIndexFixing(Index3M,H1219,TRUE,_xll.ohTrigger(RecalcTrigger,Trigger3M)),NA())</f>
        <v>1.404577952603381E-2</v>
      </c>
      <c r="L1219" s="44">
        <f>IFERROR(_xll.qlIndexFixing(Index6M,$H1219,TRUE,_xll.ohTrigger(RecalcTrigger,Trigger6M)),NA())</f>
        <v>1.4123724067978859E-2</v>
      </c>
      <c r="M1219" s="146">
        <f>IFERROR(_xll.qlIndexFixing(Index1Y,$H1219,TRUE,_xll.ohTrigger(RecalcTrigger,Trigger1Y)),NA())</f>
        <v>1.4524908837814161E-2</v>
      </c>
      <c r="N1219" s="145">
        <f>IFERROR(_xll.qlIndexFixing(ONIndex1M,I1219,TRUE,_xll.ohTrigger(RecalcTrigger,Trigger1M)),NA())</f>
        <v>1.3667684147274928E-2</v>
      </c>
      <c r="O1219" s="44">
        <f>IFERROR(_xll.qlIndexFixing(ONIndex3M,I1219,TRUE,_xll.ohTrigger(RecalcTrigger,Trigger3M)),NA())</f>
        <v>1.4073016663306293E-2</v>
      </c>
      <c r="P1219" s="44">
        <f>IFERROR(_xll.qlIndexFixing(ONIndex6M,I1219,TRUE,_xll.ohTrigger(RecalcTrigger,Trigger6M)),NA())</f>
        <v>1.4188025206123278E-2</v>
      </c>
      <c r="Q1219" s="146">
        <f>IFERROR(_xll.qlIndexFixing(ONIndex1Y,I1219,TRUE,_xll.ohTrigger(RecalcTrigger,Trigger1Y)),NA())</f>
        <v>1.4654011888995955E-2</v>
      </c>
    </row>
    <row r="1220" spans="2:17" x14ac:dyDescent="0.2">
      <c r="B1220" s="39" t="s">
        <v>42</v>
      </c>
      <c r="D1220" s="42">
        <f>_xll.qlCalendarAdvance(Calendar,$D1219,B1220,"f",FALSE)</f>
        <v>48212</v>
      </c>
      <c r="E1220" s="140">
        <f>_xll.qlInterestRateIndexValueDate(IndexON,D1220)</f>
        <v>48212</v>
      </c>
      <c r="F1220" s="156">
        <f>IFERROR(_xll.qlIndexFixing(IndexON,D1220,TRUE,_xll.ohTrigger(RecalcTrigger,TriggerON)),NA())</f>
        <v>1.2972179741537193E-2</v>
      </c>
      <c r="H1220" s="42">
        <f>_xll.qlCalendarAdvance(Calendar,$H1219,B1220,"f",FALSE)</f>
        <v>48212</v>
      </c>
      <c r="I1220" s="140">
        <f>_xll.qlInterestRateIndexValueDate(Index1M,$H1220)</f>
        <v>48212</v>
      </c>
      <c r="J1220" s="145">
        <f>IFERROR(_xll.qlIndexFixing(Index1M,$H1220,TRUE,_xll.ohTrigger(RecalcTrigger,Trigger1M)),NA())</f>
        <v>1.3653081345682621E-2</v>
      </c>
      <c r="K1220" s="44">
        <f>IFERROR(_xll.qlIndexFixing(Index3M,H1220,TRUE,_xll.ohTrigger(RecalcTrigger,Trigger3M)),NA())</f>
        <v>1.4037708409340727E-2</v>
      </c>
      <c r="L1220" s="44">
        <f>IFERROR(_xll.qlIndexFixing(Index6M,$H1220,TRUE,_xll.ohTrigger(RecalcTrigger,Trigger6M)),NA())</f>
        <v>1.4114866527140576E-2</v>
      </c>
      <c r="M1220" s="146">
        <f>IFERROR(_xll.qlIndexFixing(Index1Y,$H1220,TRUE,_xll.ohTrigger(RecalcTrigger,Trigger1Y)),NA())</f>
        <v>1.4515701068188818E-2</v>
      </c>
      <c r="N1220" s="145">
        <f>IFERROR(_xll.qlIndexFixing(ONIndex1M,I1220,TRUE,_xll.ohTrigger(RecalcTrigger,Trigger1M)),NA())</f>
        <v>1.3660622741005213E-2</v>
      </c>
      <c r="O1220" s="44">
        <f>IFERROR(_xll.qlIndexFixing(ONIndex3M,I1220,TRUE,_xll.ohTrigger(RecalcTrigger,Trigger3M)),NA())</f>
        <v>1.4065050994829242E-2</v>
      </c>
      <c r="P1220" s="44">
        <f>IFERROR(_xll.qlIndexFixing(ONIndex6M,I1220,TRUE,_xll.ohTrigger(RecalcTrigger,Trigger6M)),NA())</f>
        <v>1.4179342186316779E-2</v>
      </c>
      <c r="Q1220" s="146">
        <f>IFERROR(_xll.qlIndexFixing(ONIndex1Y,I1220,TRUE,_xll.ohTrigger(RecalcTrigger,Trigger1Y)),NA())</f>
        <v>1.4645268218853591E-2</v>
      </c>
    </row>
    <row r="1221" spans="2:17" x14ac:dyDescent="0.2">
      <c r="B1221" s="39" t="s">
        <v>42</v>
      </c>
      <c r="D1221" s="42">
        <f>_xll.qlCalendarAdvance(Calendar,$D1220,B1221,"f",FALSE)</f>
        <v>48219</v>
      </c>
      <c r="E1221" s="140">
        <f>_xll.qlInterestRateIndexValueDate(IndexON,D1221)</f>
        <v>48219</v>
      </c>
      <c r="F1221" s="156">
        <f>IFERROR(_xll.qlIndexFixing(IndexON,D1221,TRUE,_xll.ohTrigger(RecalcTrigger,TriggerON)),NA())</f>
        <v>1.2964433164498468E-2</v>
      </c>
      <c r="H1221" s="42">
        <f>_xll.qlCalendarAdvance(Calendar,$H1220,B1221,"f",FALSE)</f>
        <v>48219</v>
      </c>
      <c r="I1221" s="140">
        <f>_xll.qlInterestRateIndexValueDate(Index1M,$H1221)</f>
        <v>48219</v>
      </c>
      <c r="J1221" s="145">
        <f>IFERROR(_xll.qlIndexFixing(Index1M,$H1221,TRUE,_xll.ohTrigger(RecalcTrigger,Trigger1M)),NA())</f>
        <v>1.3645963483023379E-2</v>
      </c>
      <c r="K1221" s="44">
        <f>IFERROR(_xll.qlIndexFixing(Index3M,H1221,TRUE,_xll.ohTrigger(RecalcTrigger,Trigger3M)),NA())</f>
        <v>1.4029625195751023E-2</v>
      </c>
      <c r="L1221" s="44">
        <f>IFERROR(_xll.qlIndexFixing(Index6M,$H1221,TRUE,_xll.ohTrigger(RecalcTrigger,Trigger6M)),NA())</f>
        <v>1.4106364644777913E-2</v>
      </c>
      <c r="M1221" s="146">
        <f>IFERROR(_xll.qlIndexFixing(Index1Y,$H1221,TRUE,_xll.ohTrigger(RecalcTrigger,Trigger1Y)),NA())</f>
        <v>1.450648045087077E-2</v>
      </c>
      <c r="N1221" s="145">
        <f>IFERROR(_xll.qlIndexFixing(ONIndex1M,I1221,TRUE,_xll.ohTrigger(RecalcTrigger,Trigger1M)),NA())</f>
        <v>1.3653545909115827E-2</v>
      </c>
      <c r="O1221" s="44">
        <f>IFERROR(_xll.qlIndexFixing(ONIndex3M,I1221,TRUE,_xll.ohTrigger(RecalcTrigger,Trigger3M)),NA())</f>
        <v>1.405707325531913E-2</v>
      </c>
      <c r="P1221" s="44">
        <f>IFERROR(_xll.qlIndexFixing(ONIndex6M,I1221,TRUE,_xll.ohTrigger(RecalcTrigger,Trigger6M)),NA())</f>
        <v>1.4170650505013205E-2</v>
      </c>
      <c r="Q1221" s="146">
        <f>IFERROR(_xll.qlIndexFixing(ONIndex1Y,I1221,TRUE,_xll.ohTrigger(RecalcTrigger,Trigger1Y)),NA())</f>
        <v>1.4636511802400554E-2</v>
      </c>
    </row>
    <row r="1222" spans="2:17" x14ac:dyDescent="0.2">
      <c r="B1222" s="39" t="s">
        <v>42</v>
      </c>
      <c r="D1222" s="42">
        <f>_xll.qlCalendarAdvance(Calendar,$D1221,B1222,"f",FALSE)</f>
        <v>48226</v>
      </c>
      <c r="E1222" s="140">
        <f>_xll.qlInterestRateIndexValueDate(IndexON,D1222)</f>
        <v>48226</v>
      </c>
      <c r="F1222" s="156">
        <f>IFERROR(_xll.qlIndexFixing(IndexON,D1222,TRUE,_xll.ohTrigger(RecalcTrigger,TriggerON)),NA())</f>
        <v>1.2956675400965789E-2</v>
      </c>
      <c r="H1222" s="42">
        <f>_xll.qlCalendarAdvance(Calendar,$H1221,B1222,"f",FALSE)</f>
        <v>48226</v>
      </c>
      <c r="I1222" s="140">
        <f>_xll.qlInterestRateIndexValueDate(Index1M,$H1222)</f>
        <v>48226</v>
      </c>
      <c r="J1222" s="145">
        <f>IFERROR(_xll.qlIndexFixing(Index1M,$H1222,TRUE,_xll.ohTrigger(RecalcTrigger,Trigger1M)),NA())</f>
        <v>1.3638830181763989E-2</v>
      </c>
      <c r="K1222" s="44">
        <f>IFERROR(_xll.qlIndexFixing(Index3M,H1222,TRUE,_xll.ohTrigger(RecalcTrigger,Trigger3M)),NA())</f>
        <v>1.4021529885339508E-2</v>
      </c>
      <c r="L1222" s="44">
        <f>IFERROR(_xll.qlIndexFixing(Index6M,$H1222,TRUE,_xll.ohTrigger(RecalcTrigger,Trigger6M)),NA())</f>
        <v>1.4097490698977949E-2</v>
      </c>
      <c r="M1222" s="146">
        <f>IFERROR(_xll.qlIndexFixing(Index1Y,$H1222,TRUE,_xll.ohTrigger(RecalcTrigger,Trigger1Y)),NA())</f>
        <v>1.4497246986212544E-2</v>
      </c>
      <c r="N1222" s="145">
        <f>IFERROR(_xll.qlIndexFixing(ONIndex1M,I1222,TRUE,_xll.ohTrigger(RecalcTrigger,Trigger1M)),NA())</f>
        <v>1.364645365184991E-2</v>
      </c>
      <c r="O1222" s="44">
        <f>IFERROR(_xll.qlIndexFixing(ONIndex3M,I1222,TRUE,_xll.ohTrigger(RecalcTrigger,Trigger3M)),NA())</f>
        <v>1.404908344469491E-2</v>
      </c>
      <c r="P1222" s="44">
        <f>IFERROR(_xll.qlIndexFixing(ONIndex6M,I1222,TRUE,_xll.ohTrigger(RecalcTrigger,Trigger6M)),NA())</f>
        <v>1.4161950162212555E-2</v>
      </c>
      <c r="Q1222" s="146">
        <f>IFERROR(_xll.qlIndexFixing(ONIndex1Y,I1222,TRUE,_xll.ohTrigger(RecalcTrigger,Trigger1Y)),NA())</f>
        <v>1.4627742639555796E-2</v>
      </c>
    </row>
    <row r="1223" spans="2:17" x14ac:dyDescent="0.2">
      <c r="B1223" s="39" t="s">
        <v>42</v>
      </c>
      <c r="D1223" s="42">
        <f>_xll.qlCalendarAdvance(Calendar,$D1222,B1223,"f",FALSE)</f>
        <v>48233</v>
      </c>
      <c r="E1223" s="140">
        <f>_xll.qlInterestRateIndexValueDate(IndexON,D1223)</f>
        <v>48233</v>
      </c>
      <c r="F1223" s="156">
        <f>IFERROR(_xll.qlIndexFixing(IndexON,D1223,TRUE,_xll.ohTrigger(RecalcTrigger,TriggerON)),NA())</f>
        <v>1.2948906450777065E-2</v>
      </c>
      <c r="H1223" s="42">
        <f>_xll.qlCalendarAdvance(Calendar,$H1222,B1223,"f",FALSE)</f>
        <v>48233</v>
      </c>
      <c r="I1223" s="140">
        <f>_xll.qlInterestRateIndexValueDate(Index1M,$H1223)</f>
        <v>48233</v>
      </c>
      <c r="J1223" s="145">
        <f>IFERROR(_xll.qlIndexFixing(Index1M,$H1223,TRUE,_xll.ohTrigger(RecalcTrigger,Trigger1M)),NA())</f>
        <v>1.3631681441930596E-2</v>
      </c>
      <c r="K1223" s="44">
        <f>IFERROR(_xll.qlIndexFixing(Index3M,H1223,TRUE,_xll.ohTrigger(RecalcTrigger,Trigger3M)),NA())</f>
        <v>1.4013422478178323E-2</v>
      </c>
      <c r="L1223" s="44">
        <f>IFERROR(_xll.qlIndexFixing(Index6M,$H1223,TRUE,_xll.ohTrigger(RecalcTrigger,Trigger6M)),NA())</f>
        <v>1.4088608070041109E-2</v>
      </c>
      <c r="M1223" s="146">
        <f>IFERROR(_xll.qlIndexFixing(Index1Y,$H1223,TRUE,_xll.ohTrigger(RecalcTrigger,Trigger1Y)),NA())</f>
        <v>1.4488000674567555E-2</v>
      </c>
      <c r="N1223" s="145">
        <f>IFERROR(_xll.qlIndexFixing(ONIndex1M,I1223,TRUE,_xll.ohTrigger(RecalcTrigger,Trigger1M)),NA())</f>
        <v>1.3639345969126415E-2</v>
      </c>
      <c r="O1223" s="44">
        <f>IFERROR(_xll.qlIndexFixing(ONIndex3M,I1223,TRUE,_xll.ohTrigger(RecalcTrigger,Trigger3M)),NA())</f>
        <v>1.4041081562794488E-2</v>
      </c>
      <c r="P1223" s="44">
        <f>IFERROR(_xll.qlIndexFixing(ONIndex6M,I1223,TRUE,_xll.ohTrigger(RecalcTrigger,Trigger6M)),NA())</f>
        <v>1.415324115815797E-2</v>
      </c>
      <c r="Q1223" s="146">
        <f>IFERROR(_xll.qlIndexFixing(ONIndex1Y,I1223,TRUE,_xll.ohTrigger(RecalcTrigger,Trigger1Y)),NA())</f>
        <v>1.4618960730319319E-2</v>
      </c>
    </row>
    <row r="1224" spans="2:17" x14ac:dyDescent="0.2">
      <c r="B1224" s="39" t="s">
        <v>42</v>
      </c>
      <c r="D1224" s="42">
        <f>_xll.qlCalendarAdvance(Calendar,$D1223,B1224,"f",FALSE)</f>
        <v>48240</v>
      </c>
      <c r="E1224" s="140">
        <f>_xll.qlInterestRateIndexValueDate(IndexON,D1224)</f>
        <v>48240</v>
      </c>
      <c r="F1224" s="156">
        <f>IFERROR(_xll.qlIndexFixing(IndexON,D1224,TRUE,_xll.ohTrigger(RecalcTrigger,TriggerON)),NA())</f>
        <v>1.2941126313932294E-2</v>
      </c>
      <c r="H1224" s="42">
        <f>_xll.qlCalendarAdvance(Calendar,$H1223,B1224,"f",FALSE)</f>
        <v>48240</v>
      </c>
      <c r="I1224" s="140">
        <f>_xll.qlInterestRateIndexValueDate(Index1M,$H1224)</f>
        <v>48240</v>
      </c>
      <c r="J1224" s="145">
        <f>IFERROR(_xll.qlIndexFixing(Index1M,$H1224,TRUE,_xll.ohTrigger(RecalcTrigger,Trigger1M)),NA())</f>
        <v>1.3624517263554571E-2</v>
      </c>
      <c r="K1224" s="44">
        <f>IFERROR(_xll.qlIndexFixing(Index3M,H1224,TRUE,_xll.ohTrigger(RecalcTrigger,Trigger3M)),NA())</f>
        <v>1.4005302974339608E-2</v>
      </c>
      <c r="L1224" s="44">
        <f>IFERROR(_xll.qlIndexFixing(Index6M,$H1224,TRUE,_xll.ohTrigger(RecalcTrigger,Trigger6M)),NA())</f>
        <v>1.4079716758083616E-2</v>
      </c>
      <c r="M1224" s="146">
        <f>IFERROR(_xll.qlIndexFixing(Index1Y,$H1224,TRUE,_xll.ohTrigger(RecalcTrigger,Trigger1Y)),NA())</f>
        <v>1.4478741516289442E-2</v>
      </c>
      <c r="N1224" s="145">
        <f>IFERROR(_xll.qlIndexFixing(ONIndex1M,I1224,TRUE,_xll.ohTrigger(RecalcTrigger,Trigger1M)),NA())</f>
        <v>1.3632222860945342E-2</v>
      </c>
      <c r="O1224" s="44">
        <f>IFERROR(_xll.qlIndexFixing(ONIndex3M,I1224,TRUE,_xll.ohTrigger(RecalcTrigger,Trigger3M)),NA())</f>
        <v>1.4033067609779959E-2</v>
      </c>
      <c r="P1224" s="44">
        <f>IFERROR(_xll.qlIndexFixing(ONIndex6M,I1224,TRUE,_xll.ohTrigger(RecalcTrigger,Trigger6M)),NA())</f>
        <v>1.4144523492606309E-2</v>
      </c>
      <c r="Q1224" s="146">
        <f>IFERROR(_xll.qlIndexFixing(ONIndex1Y,I1224,TRUE,_xll.ohTrigger(RecalcTrigger,Trigger1Y)),NA())</f>
        <v>1.4610166074691122E-2</v>
      </c>
    </row>
    <row r="1225" spans="2:17" x14ac:dyDescent="0.2">
      <c r="B1225" s="39" t="s">
        <v>42</v>
      </c>
      <c r="D1225" s="42">
        <f>_xll.qlCalendarAdvance(Calendar,$D1224,B1225,"f",FALSE)</f>
        <v>48247</v>
      </c>
      <c r="E1225" s="140">
        <f>_xll.qlInterestRateIndexValueDate(IndexON,D1225)</f>
        <v>48247</v>
      </c>
      <c r="F1225" s="156">
        <f>IFERROR(_xll.qlIndexFixing(IndexON,D1225,TRUE,_xll.ohTrigger(RecalcTrigger,TriggerON)),NA())</f>
        <v>1.293333499059357E-2</v>
      </c>
      <c r="H1225" s="42">
        <f>_xll.qlCalendarAdvance(Calendar,$H1224,B1225,"f",FALSE)</f>
        <v>48247</v>
      </c>
      <c r="I1225" s="140">
        <f>_xll.qlInterestRateIndexValueDate(Index1M,$H1225)</f>
        <v>48247</v>
      </c>
      <c r="J1225" s="145">
        <f>IFERROR(_xll.qlIndexFixing(Index1M,$H1225,TRUE,_xll.ohTrigger(RecalcTrigger,Trigger1M)),NA())</f>
        <v>1.3617857926364567E-2</v>
      </c>
      <c r="K1225" s="44">
        <f>IFERROR(_xll.qlIndexFixing(Index3M,H1225,TRUE,_xll.ohTrigger(RecalcTrigger,Trigger3M)),NA())</f>
        <v>1.3997171373899065E-2</v>
      </c>
      <c r="L1225" s="44">
        <f>IFERROR(_xll.qlIndexFixing(Index6M,$H1225,TRUE,_xll.ohTrigger(RecalcTrigger,Trigger6M)),NA())</f>
        <v>1.4070816763219024E-2</v>
      </c>
      <c r="M1225" s="146">
        <f>IFERROR(_xll.qlIndexFixing(Index1Y,$H1225,TRUE,_xll.ohTrigger(RecalcTrigger,Trigger1Y)),NA())</f>
        <v>1.4469469511732723E-2</v>
      </c>
      <c r="N1225" s="145">
        <f>IFERROR(_xll.qlIndexFixing(ONIndex1M,I1225,TRUE,_xll.ohTrigger(RecalcTrigger,Trigger1M)),NA())</f>
        <v>1.3625084327225645E-2</v>
      </c>
      <c r="O1225" s="44">
        <f>IFERROR(_xll.qlIndexFixing(ONIndex3M,I1225,TRUE,_xll.ohTrigger(RecalcTrigger,Trigger3M)),NA())</f>
        <v>1.4025041585651321E-2</v>
      </c>
      <c r="P1225" s="44">
        <f>IFERROR(_xll.qlIndexFixing(ONIndex6M,I1225,TRUE,_xll.ohTrigger(RecalcTrigger,Trigger6M)),NA())</f>
        <v>1.4135797165638619E-2</v>
      </c>
      <c r="Q1225" s="146">
        <f>IFERROR(_xll.qlIndexFixing(ONIndex1Y,I1225,TRUE,_xll.ohTrigger(RecalcTrigger,Trigger1Y)),NA())</f>
        <v>1.4601358672671205E-2</v>
      </c>
    </row>
    <row r="1226" spans="2:17" x14ac:dyDescent="0.2">
      <c r="B1226" s="39" t="s">
        <v>42</v>
      </c>
      <c r="D1226" s="42">
        <f>_xll.qlCalendarAdvance(Calendar,$D1225,B1226,"f",FALSE)</f>
        <v>48254</v>
      </c>
      <c r="E1226" s="140">
        <f>_xll.qlInterestRateIndexValueDate(IndexON,D1226)</f>
        <v>48254</v>
      </c>
      <c r="F1226" s="156">
        <f>IFERROR(_xll.qlIndexFixing(IndexON,D1226,TRUE,_xll.ohTrigger(RecalcTrigger,TriggerON)),NA())</f>
        <v>1.2925532480760893E-2</v>
      </c>
      <c r="H1226" s="42">
        <f>_xll.qlCalendarAdvance(Calendar,$H1225,B1226,"f",FALSE)</f>
        <v>48254</v>
      </c>
      <c r="I1226" s="140">
        <f>_xll.qlInterestRateIndexValueDate(Index1M,$H1226)</f>
        <v>48254</v>
      </c>
      <c r="J1226" s="145">
        <f>IFERROR(_xll.qlIndexFixing(Index1M,$H1226,TRUE,_xll.ohTrigger(RecalcTrigger,Trigger1M)),NA())</f>
        <v>1.3610665612744759E-2</v>
      </c>
      <c r="K1226" s="44">
        <f>IFERROR(_xll.qlIndexFixing(Index3M,H1226,TRUE,_xll.ohTrigger(RecalcTrigger,Trigger3M)),NA())</f>
        <v>1.3989343854774265E-2</v>
      </c>
      <c r="L1226" s="44">
        <f>IFERROR(_xll.qlIndexFixing(Index6M,$H1226,TRUE,_xll.ohTrigger(RecalcTrigger,Trigger6M)),NA())</f>
        <v>1.4061908085564453E-2</v>
      </c>
      <c r="M1226" s="146">
        <f>IFERROR(_xll.qlIndexFixing(Index1Y,$H1226,TRUE,_xll.ohTrigger(RecalcTrigger,Trigger1Y)),NA())</f>
        <v>1.4460184661251702E-2</v>
      </c>
      <c r="N1226" s="145">
        <f>IFERROR(_xll.qlIndexFixing(ONIndex1M,I1226,TRUE,_xll.ohTrigger(RecalcTrigger,Trigger1M)),NA())</f>
        <v>1.361793036804837E-2</v>
      </c>
      <c r="O1226" s="44">
        <f>IFERROR(_xll.qlIndexFixing(ONIndex3M,I1226,TRUE,_xll.ohTrigger(RecalcTrigger,Trigger3M)),NA())</f>
        <v>1.4017003490408575E-2</v>
      </c>
      <c r="P1226" s="44">
        <f>IFERROR(_xll.qlIndexFixing(ONIndex6M,I1226,TRUE,_xll.ohTrigger(RecalcTrigger,Trigger6M)),NA())</f>
        <v>1.4127062177335947E-2</v>
      </c>
      <c r="Q1226" s="146">
        <f>IFERROR(_xll.qlIndexFixing(ONIndex1Y,I1226,TRUE,_xll.ohTrigger(RecalcTrigger,Trigger1Y)),NA())</f>
        <v>1.4592538524340615E-2</v>
      </c>
    </row>
    <row r="1227" spans="2:17" x14ac:dyDescent="0.2">
      <c r="B1227" s="39" t="s">
        <v>42</v>
      </c>
      <c r="D1227" s="42">
        <f>_xll.qlCalendarAdvance(Calendar,$D1226,B1227,"f",FALSE)</f>
        <v>48261</v>
      </c>
      <c r="E1227" s="140">
        <f>_xll.qlInterestRateIndexValueDate(IndexON,D1227)</f>
        <v>48261</v>
      </c>
      <c r="F1227" s="156">
        <f>IFERROR(_xll.qlIndexFixing(IndexON,D1227,TRUE,_xll.ohTrigger(RecalcTrigger,TriggerON)),NA())</f>
        <v>1.291771878427217E-2</v>
      </c>
      <c r="H1227" s="42">
        <f>_xll.qlCalendarAdvance(Calendar,$H1226,B1227,"f",FALSE)</f>
        <v>48261</v>
      </c>
      <c r="I1227" s="140">
        <f>_xll.qlInterestRateIndexValueDate(Index1M,$H1227)</f>
        <v>48261</v>
      </c>
      <c r="J1227" s="145">
        <f>IFERROR(_xll.qlIndexFixing(Index1M,$H1227,TRUE,_xll.ohTrigger(RecalcTrigger,Trigger1M)),NA())</f>
        <v>1.3603457861529993E-2</v>
      </c>
      <c r="K1227" s="44">
        <f>IFERROR(_xll.qlIndexFixing(Index3M,H1227,TRUE,_xll.ohTrigger(RecalcTrigger,Trigger3M)),NA())</f>
        <v>1.3981189237292673E-2</v>
      </c>
      <c r="L1227" s="44">
        <f>IFERROR(_xll.qlIndexFixing(Index6M,$H1227,TRUE,_xll.ohTrigger(RecalcTrigger,Trigger6M)),NA())</f>
        <v>1.4052990725233009E-2</v>
      </c>
      <c r="M1227" s="146">
        <f>IFERROR(_xll.qlIndexFixing(Index1Y,$H1227,TRUE,_xll.ohTrigger(RecalcTrigger,Trigger1Y)),NA())</f>
        <v>1.4450886965202008E-2</v>
      </c>
      <c r="N1227" s="145">
        <f>IFERROR(_xll.qlIndexFixing(ONIndex1M,I1227,TRUE,_xll.ohTrigger(RecalcTrigger,Trigger1M)),NA())</f>
        <v>1.3610760983494563E-2</v>
      </c>
      <c r="O1227" s="44">
        <f>IFERROR(_xll.qlIndexFixing(ONIndex3M,I1227,TRUE,_xll.ohTrigger(RecalcTrigger,Trigger3M)),NA())</f>
        <v>1.4008953323970674E-2</v>
      </c>
      <c r="P1227" s="44">
        <f>IFERROR(_xll.qlIndexFixing(ONIndex6M,I1227,TRUE,_xll.ohTrigger(RecalcTrigger,Trigger6M)),NA())</f>
        <v>1.41183185275362E-2</v>
      </c>
      <c r="Q1227" s="146">
        <f>IFERROR(_xll.qlIndexFixing(ONIndex1Y,I1227,TRUE,_xll.ohTrigger(RecalcTrigger,Trigger1Y)),NA())</f>
        <v>1.4583705629537258E-2</v>
      </c>
    </row>
    <row r="1228" spans="2:17" x14ac:dyDescent="0.2">
      <c r="B1228" s="39" t="s">
        <v>42</v>
      </c>
      <c r="D1228" s="42">
        <f>_xll.qlCalendarAdvance(Calendar,$D1227,B1228,"f",FALSE)</f>
        <v>48268</v>
      </c>
      <c r="E1228" s="140">
        <f>_xll.qlInterestRateIndexValueDate(IndexON,D1228)</f>
        <v>48268</v>
      </c>
      <c r="F1228" s="156">
        <f>IFERROR(_xll.qlIndexFixing(IndexON,D1228,TRUE,_xll.ohTrigger(RecalcTrigger,TriggerON)),NA())</f>
        <v>1.2909893901208447E-2</v>
      </c>
      <c r="H1228" s="42">
        <f>_xll.qlCalendarAdvance(Calendar,$H1227,B1228,"f",FALSE)</f>
        <v>48268</v>
      </c>
      <c r="I1228" s="140">
        <f>_xll.qlInterestRateIndexValueDate(Index1M,$H1228)</f>
        <v>48268</v>
      </c>
      <c r="J1228" s="145">
        <f>IFERROR(_xll.qlIndexFixing(Index1M,$H1228,TRUE,_xll.ohTrigger(RecalcTrigger,Trigger1M)),NA())</f>
        <v>1.3596234672742628E-2</v>
      </c>
      <c r="K1228" s="44">
        <f>IFERROR(_xll.qlIndexFixing(Index3M,H1228,TRUE,_xll.ohTrigger(RecalcTrigger,Trigger3M)),NA())</f>
        <v>1.39730225237023E-2</v>
      </c>
      <c r="L1228" s="44">
        <f>IFERROR(_xll.qlIndexFixing(Index6M,$H1228,TRUE,_xll.ohTrigger(RecalcTrigger,Trigger6M)),NA())</f>
        <v>1.4044064682341361E-2</v>
      </c>
      <c r="M1228" s="146">
        <f>IFERROR(_xll.qlIndexFixing(Index1Y,$H1228,TRUE,_xll.ohTrigger(RecalcTrigger,Trigger1Y)),NA())</f>
        <v>1.4441576423939491E-2</v>
      </c>
      <c r="N1228" s="145">
        <f>IFERROR(_xll.qlIndexFixing(ONIndex1M,I1228,TRUE,_xll.ohTrigger(RecalcTrigger,Trigger1M)),NA())</f>
        <v>1.3603576173402132E-2</v>
      </c>
      <c r="O1228" s="44">
        <f>IFERROR(_xll.qlIndexFixing(ONIndex3M,I1228,TRUE,_xll.ohTrigger(RecalcTrigger,Trigger3M)),NA())</f>
        <v>1.4000891086337619E-2</v>
      </c>
      <c r="P1228" s="44">
        <f>IFERROR(_xll.qlIndexFixing(ONIndex6M,I1228,TRUE,_xll.ohTrigger(RecalcTrigger,Trigger6M)),NA())</f>
        <v>1.410956621640147E-2</v>
      </c>
      <c r="Q1228" s="146">
        <f>IFERROR(_xll.qlIndexFixing(ONIndex1Y,I1228,TRUE,_xll.ohTrigger(RecalcTrigger,Trigger1Y)),NA())</f>
        <v>1.4574859988423228E-2</v>
      </c>
    </row>
    <row r="1229" spans="2:17" x14ac:dyDescent="0.2">
      <c r="B1229" s="39" t="s">
        <v>42</v>
      </c>
      <c r="D1229" s="42">
        <f>_xll.qlCalendarAdvance(Calendar,$D1228,B1229,"f",FALSE)</f>
        <v>48275</v>
      </c>
      <c r="E1229" s="140">
        <f>_xll.qlInterestRateIndexValueDate(IndexON,D1229)</f>
        <v>48275</v>
      </c>
      <c r="F1229" s="156">
        <f>IFERROR(_xll.qlIndexFixing(IndexON,D1229,TRUE,_xll.ohTrigger(RecalcTrigger,TriggerON)),NA())</f>
        <v>1.2902057831488678E-2</v>
      </c>
      <c r="H1229" s="42">
        <f>_xll.qlCalendarAdvance(Calendar,$H1228,B1229,"f",FALSE)</f>
        <v>48275</v>
      </c>
      <c r="I1229" s="140">
        <f>_xll.qlInterestRateIndexValueDate(Index1M,$H1229)</f>
        <v>48275</v>
      </c>
      <c r="J1229" s="145">
        <f>IFERROR(_xll.qlIndexFixing(Index1M,$H1229,TRUE,_xll.ohTrigger(RecalcTrigger,Trigger1M)),NA())</f>
        <v>1.3588464794484017E-2</v>
      </c>
      <c r="K1229" s="44">
        <f>IFERROR(_xll.qlIndexFixing(Index3M,H1229,TRUE,_xll.ohTrigger(RecalcTrigger,Trigger3M)),NA())</f>
        <v>1.396420418073638E-2</v>
      </c>
      <c r="L1229" s="44">
        <f>IFERROR(_xll.qlIndexFixing(Index6M,$H1229,TRUE,_xll.ohTrigger(RecalcTrigger,Trigger6M)),NA())</f>
        <v>1.4034385775453885E-2</v>
      </c>
      <c r="M1229" s="146">
        <f>IFERROR(_xll.qlIndexFixing(Index1Y,$H1229,TRUE,_xll.ohTrigger(RecalcTrigger,Trigger1Y)),NA())</f>
        <v>1.4432643472659823E-2</v>
      </c>
      <c r="N1229" s="145">
        <f>IFERROR(_xll.qlIndexFixing(ONIndex1M,I1229,TRUE,_xll.ohTrigger(RecalcTrigger,Trigger1M)),NA())</f>
        <v>1.3596375937852123E-2</v>
      </c>
      <c r="O1229" s="44">
        <f>IFERROR(_xll.qlIndexFixing(ONIndex3M,I1229,TRUE,_xll.ohTrigger(RecalcTrigger,Trigger3M)),NA())</f>
        <v>1.3992816777671502E-2</v>
      </c>
      <c r="P1229" s="44">
        <f>IFERROR(_xll.qlIndexFixing(ONIndex6M,I1229,TRUE,_xll.ohTrigger(RecalcTrigger,Trigger6M)),NA())</f>
        <v>1.4100805243769665E-2</v>
      </c>
      <c r="Q1229" s="146">
        <f>IFERROR(_xll.qlIndexFixing(ONIndex1Y,I1229,TRUE,_xll.ohTrigger(RecalcTrigger,Trigger1Y)),NA())</f>
        <v>1.4566001600917478E-2</v>
      </c>
    </row>
    <row r="1230" spans="2:17" x14ac:dyDescent="0.2">
      <c r="B1230" s="39" t="s">
        <v>42</v>
      </c>
      <c r="D1230" s="42">
        <f>_xll.qlCalendarAdvance(Calendar,$D1229,B1230,"f",FALSE)</f>
        <v>48282</v>
      </c>
      <c r="E1230" s="140">
        <f>_xll.qlInterestRateIndexValueDate(IndexON,D1230)</f>
        <v>48282</v>
      </c>
      <c r="F1230" s="156">
        <f>IFERROR(_xll.qlIndexFixing(IndexON,D1230,TRUE,_xll.ohTrigger(RecalcTrigger,TriggerON)),NA())</f>
        <v>1.2894210575274956E-2</v>
      </c>
      <c r="H1230" s="42">
        <f>_xll.qlCalendarAdvance(Calendar,$H1229,B1230,"f",FALSE)</f>
        <v>48282</v>
      </c>
      <c r="I1230" s="140">
        <f>_xll.qlInterestRateIndexValueDate(Index1M,$H1230)</f>
        <v>48282</v>
      </c>
      <c r="J1230" s="145">
        <f>IFERROR(_xll.qlIndexFixing(Index1M,$H1230,TRUE,_xll.ohTrigger(RecalcTrigger,Trigger1M)),NA())</f>
        <v>1.3581207985432605E-2</v>
      </c>
      <c r="K1230" s="44">
        <f>IFERROR(_xll.qlIndexFixing(Index3M,H1230,TRUE,_xll.ohTrigger(RecalcTrigger,Trigger3M)),NA())</f>
        <v>1.3956010921560966E-2</v>
      </c>
      <c r="L1230" s="44">
        <f>IFERROR(_xll.qlIndexFixing(Index6M,$H1230,TRUE,_xll.ohTrigger(RecalcTrigger,Trigger6M)),NA())</f>
        <v>1.4025440442251737E-2</v>
      </c>
      <c r="M1230" s="146">
        <f>IFERROR(_xll.qlIndexFixing(Index1Y,$H1230,TRUE,_xll.ohTrigger(RecalcTrigger,Trigger1Y)),NA())</f>
        <v>1.4423308525787215E-2</v>
      </c>
      <c r="N1230" s="145">
        <f>IFERROR(_xll.qlIndexFixing(ONIndex1M,I1230,TRUE,_xll.ohTrigger(RecalcTrigger,Trigger1M)),NA())</f>
        <v>1.3589160276925583E-2</v>
      </c>
      <c r="O1230" s="44">
        <f>IFERROR(_xll.qlIndexFixing(ONIndex3M,I1230,TRUE,_xll.ohTrigger(RecalcTrigger,Trigger3M)),NA())</f>
        <v>1.3984730397729184E-2</v>
      </c>
      <c r="P1230" s="44">
        <f>IFERROR(_xll.qlIndexFixing(ONIndex6M,I1230,TRUE,_xll.ohTrigger(RecalcTrigger,Trigger6M)),NA())</f>
        <v>1.4092035609883924E-2</v>
      </c>
      <c r="Q1230" s="146">
        <f>IFERROR(_xll.qlIndexFixing(ONIndex1Y,I1230,TRUE,_xll.ohTrigger(RecalcTrigger,Trigger1Y)),NA())</f>
        <v>1.4557130467020007E-2</v>
      </c>
    </row>
    <row r="1231" spans="2:17" x14ac:dyDescent="0.2">
      <c r="B1231" s="39" t="s">
        <v>42</v>
      </c>
      <c r="D1231" s="42">
        <f>_xll.qlCalendarAdvance(Calendar,$D1230,B1231,"f",FALSE)</f>
        <v>48289</v>
      </c>
      <c r="E1231" s="140">
        <f>_xll.qlInterestRateIndexValueDate(IndexON,D1231)</f>
        <v>48289</v>
      </c>
      <c r="F1231" s="156">
        <f>IFERROR(_xll.qlIndexFixing(IndexON,D1231,TRUE,_xll.ohTrigger(RecalcTrigger,TriggerON)),NA())</f>
        <v>1.2886352132405188E-2</v>
      </c>
      <c r="H1231" s="42">
        <f>_xll.qlCalendarAdvance(Calendar,$H1230,B1231,"f",FALSE)</f>
        <v>48289</v>
      </c>
      <c r="I1231" s="140">
        <f>_xll.qlInterestRateIndexValueDate(Index1M,$H1231)</f>
        <v>48289</v>
      </c>
      <c r="J1231" s="145">
        <f>IFERROR(_xll.qlIndexFixing(Index1M,$H1231,TRUE,_xll.ohTrigger(RecalcTrigger,Trigger1M)),NA())</f>
        <v>1.3573935738037257E-2</v>
      </c>
      <c r="K1231" s="44">
        <f>IFERROR(_xll.qlIndexFixing(Index3M,H1231,TRUE,_xll.ohTrigger(RecalcTrigger,Trigger3M)),NA())</f>
        <v>1.3947805565951528E-2</v>
      </c>
      <c r="L1231" s="44">
        <f>IFERROR(_xll.qlIndexFixing(Index6M,$H1231,TRUE,_xll.ohTrigger(RecalcTrigger,Trigger6M)),NA())</f>
        <v>1.4016486426622753E-2</v>
      </c>
      <c r="M1231" s="146">
        <f>IFERROR(_xll.qlIndexFixing(Index1Y,$H1231,TRUE,_xll.ohTrigger(RecalcTrigger,Trigger1Y)),NA())</f>
        <v>1.441396073501422E-2</v>
      </c>
      <c r="N1231" s="145">
        <f>IFERROR(_xll.qlIndexFixing(ONIndex1M,I1231,TRUE,_xll.ohTrigger(RecalcTrigger,Trigger1M)),NA())</f>
        <v>1.3581929190379372E-2</v>
      </c>
      <c r="O1231" s="44">
        <f>IFERROR(_xll.qlIndexFixing(ONIndex3M,I1231,TRUE,_xll.ohTrigger(RecalcTrigger,Trigger3M)),NA())</f>
        <v>1.3976631946753804E-2</v>
      </c>
      <c r="P1231" s="44">
        <f>IFERROR(_xll.qlIndexFixing(ONIndex6M,I1231,TRUE,_xll.ohTrigger(RecalcTrigger,Trigger6M)),NA())</f>
        <v>1.4083257314420061E-2</v>
      </c>
      <c r="Q1231" s="146">
        <f>IFERROR(_xll.qlIndexFixing(ONIndex1Y,I1231,TRUE,_xll.ohTrigger(RecalcTrigger,Trigger1Y)),NA())</f>
        <v>1.4548246586811864E-2</v>
      </c>
    </row>
    <row r="1232" spans="2:17" x14ac:dyDescent="0.2">
      <c r="B1232" s="39" t="s">
        <v>42</v>
      </c>
      <c r="D1232" s="42">
        <f>_xll.qlCalendarAdvance(Calendar,$D1231,B1232,"f",FALSE)</f>
        <v>48296</v>
      </c>
      <c r="E1232" s="140">
        <f>_xll.qlInterestRateIndexValueDate(IndexON,D1232)</f>
        <v>48296</v>
      </c>
      <c r="F1232" s="156">
        <f>IFERROR(_xll.qlIndexFixing(IndexON,D1232,TRUE,_xll.ohTrigger(RecalcTrigger,TriggerON)),NA())</f>
        <v>1.2878482503041466E-2</v>
      </c>
      <c r="H1232" s="42">
        <f>_xll.qlCalendarAdvance(Calendar,$H1231,B1232,"f",FALSE)</f>
        <v>48296</v>
      </c>
      <c r="I1232" s="140">
        <f>_xll.qlInterestRateIndexValueDate(Index1M,$H1232)</f>
        <v>48296</v>
      </c>
      <c r="J1232" s="145">
        <f>IFERROR(_xll.qlIndexFixing(Index1M,$H1232,TRUE,_xll.ohTrigger(RecalcTrigger,Trigger1M)),NA())</f>
        <v>1.35666480523215E-2</v>
      </c>
      <c r="K1232" s="44">
        <f>IFERROR(_xll.qlIndexFixing(Index3M,H1232,TRUE,_xll.ohTrigger(RecalcTrigger,Trigger3M)),NA())</f>
        <v>1.3939588113982946E-2</v>
      </c>
      <c r="L1232" s="44">
        <f>IFERROR(_xll.qlIndexFixing(Index6M,$H1232,TRUE,_xll.ohTrigger(RecalcTrigger,Trigger6M)),NA())</f>
        <v>1.4007523728684978E-2</v>
      </c>
      <c r="M1232" s="146">
        <f>IFERROR(_xll.qlIndexFixing(Index1Y,$H1232,TRUE,_xll.ohTrigger(RecalcTrigger,Trigger1Y)),NA())</f>
        <v>1.4404600100697218E-2</v>
      </c>
      <c r="N1232" s="145">
        <f>IFERROR(_xll.qlIndexFixing(ONIndex1M,I1232,TRUE,_xll.ohTrigger(RecalcTrigger,Trigger1M)),NA())</f>
        <v>1.3574682678537675E-2</v>
      </c>
      <c r="O1232" s="44">
        <f>IFERROR(_xll.qlIndexFixing(ONIndex3M,I1232,TRUE,_xll.ohTrigger(RecalcTrigger,Trigger3M)),NA())</f>
        <v>1.3968521424664315E-2</v>
      </c>
      <c r="P1232" s="44">
        <f>IFERROR(_xll.qlIndexFixing(ONIndex6M,I1232,TRUE,_xll.ohTrigger(RecalcTrigger,Trigger6M)),NA())</f>
        <v>1.4074470357621216E-2</v>
      </c>
      <c r="Q1232" s="146">
        <f>IFERROR(_xll.qlIndexFixing(ONIndex1Y,I1232,TRUE,_xll.ohTrigger(RecalcTrigger,Trigger1Y)),NA())</f>
        <v>1.4539349960130954E-2</v>
      </c>
    </row>
    <row r="1233" spans="2:17" x14ac:dyDescent="0.2">
      <c r="B1233" s="39" t="s">
        <v>42</v>
      </c>
      <c r="D1233" s="42">
        <f>_xll.qlCalendarAdvance(Calendar,$D1232,B1233,"f",FALSE)</f>
        <v>48303</v>
      </c>
      <c r="E1233" s="140">
        <f>_xll.qlInterestRateIndexValueDate(IndexON,D1233)</f>
        <v>48303</v>
      </c>
      <c r="F1233" s="156">
        <f>IFERROR(_xll.qlIndexFixing(IndexON,D1233,TRUE,_xll.ohTrigger(RecalcTrigger,TriggerON)),NA())</f>
        <v>1.2870601687021699E-2</v>
      </c>
      <c r="H1233" s="42">
        <f>_xll.qlCalendarAdvance(Calendar,$H1232,B1233,"f",FALSE)</f>
        <v>48303</v>
      </c>
      <c r="I1233" s="140">
        <f>_xll.qlInterestRateIndexValueDate(Index1M,$H1233)</f>
        <v>48303</v>
      </c>
      <c r="J1233" s="145">
        <f>IFERROR(_xll.qlIndexFixing(Index1M,$H1233,TRUE,_xll.ohTrigger(RecalcTrigger,Trigger1M)),NA())</f>
        <v>1.3559344928316711E-2</v>
      </c>
      <c r="K1233" s="44">
        <f>IFERROR(_xll.qlIndexFixing(Index3M,H1233,TRUE,_xll.ohTrigger(RecalcTrigger,Trigger3M)),NA())</f>
        <v>1.39313585657301E-2</v>
      </c>
      <c r="L1233" s="44">
        <f>IFERROR(_xll.qlIndexFixing(Index6M,$H1233,TRUE,_xll.ohTrigger(RecalcTrigger,Trigger6M)),NA())</f>
        <v>1.3998552348554695E-2</v>
      </c>
      <c r="M1233" s="146">
        <f>IFERROR(_xll.qlIndexFixing(Index1Y,$H1233,TRUE,_xll.ohTrigger(RecalcTrigger,Trigger1Y)),NA())</f>
        <v>1.4395226623193924E-2</v>
      </c>
      <c r="N1233" s="145">
        <f>IFERROR(_xll.qlIndexFixing(ONIndex1M,I1233,TRUE,_xll.ohTrigger(RecalcTrigger,Trigger1M)),NA())</f>
        <v>1.3567420741076308E-2</v>
      </c>
      <c r="O1233" s="44">
        <f>IFERROR(_xll.qlIndexFixing(ONIndex3M,I1233,TRUE,_xll.ohTrigger(RecalcTrigger,Trigger3M)),NA())</f>
        <v>1.3960398831298626E-2</v>
      </c>
      <c r="P1233" s="44">
        <f>IFERROR(_xll.qlIndexFixing(ONIndex6M,I1233,TRUE,_xll.ohTrigger(RecalcTrigger,Trigger6M)),NA())</f>
        <v>1.4065674739487388E-2</v>
      </c>
      <c r="Q1233" s="146">
        <f>IFERROR(_xll.qlIndexFixing(ONIndex1Y,I1233,TRUE,_xll.ohTrigger(RecalcTrigger,Trigger1Y)),NA())</f>
        <v>1.453044058713937E-2</v>
      </c>
    </row>
    <row r="1234" spans="2:17" x14ac:dyDescent="0.2">
      <c r="B1234" s="39" t="s">
        <v>42</v>
      </c>
      <c r="D1234" s="42">
        <f>_xll.qlCalendarAdvance(Calendar,$D1233,B1234,"f",FALSE)</f>
        <v>48310</v>
      </c>
      <c r="E1234" s="140">
        <f>_xll.qlInterestRateIndexValueDate(IndexON,D1234)</f>
        <v>48310</v>
      </c>
      <c r="F1234" s="156">
        <f>IFERROR(_xll.qlIndexFixing(IndexON,D1234,TRUE,_xll.ohTrigger(RecalcTrigger,TriggerON)),NA())</f>
        <v>1.2862709684426932E-2</v>
      </c>
      <c r="H1234" s="42">
        <f>_xll.qlCalendarAdvance(Calendar,$H1233,B1234,"f",FALSE)</f>
        <v>48310</v>
      </c>
      <c r="I1234" s="140">
        <f>_xll.qlInterestRateIndexValueDate(Index1M,$H1234)</f>
        <v>48310</v>
      </c>
      <c r="J1234" s="145">
        <f>IFERROR(_xll.qlIndexFixing(Index1M,$H1234,TRUE,_xll.ohTrigger(RecalcTrigger,Trigger1M)),NA())</f>
        <v>1.3552298928138695E-2</v>
      </c>
      <c r="K1234" s="44">
        <f>IFERROR(_xll.qlIndexFixing(Index3M,H1234,TRUE,_xll.ohTrigger(RecalcTrigger,Trigger3M)),NA())</f>
        <v>1.3923442634926045E-2</v>
      </c>
      <c r="L1234" s="44">
        <f>IFERROR(_xll.qlIndexFixing(Index6M,$H1234,TRUE,_xll.ohTrigger(RecalcTrigger,Trigger6M)),NA())</f>
        <v>1.3989949242790704E-2</v>
      </c>
      <c r="M1234" s="146">
        <f>IFERROR(_xll.qlIndexFixing(Index1Y,$H1234,TRUE,_xll.ohTrigger(RecalcTrigger,Trigger1Y)),NA())</f>
        <v>1.4385840302861608E-2</v>
      </c>
      <c r="N1234" s="145">
        <f>IFERROR(_xll.qlIndexFixing(ONIndex1M,I1234,TRUE,_xll.ohTrigger(RecalcTrigger,Trigger1M)),NA())</f>
        <v>1.356014337823841E-2</v>
      </c>
      <c r="O1234" s="44">
        <f>IFERROR(_xll.qlIndexFixing(ONIndex3M,I1234,TRUE,_xll.ohTrigger(RecalcTrigger,Trigger3M)),NA())</f>
        <v>1.3952264166899875E-2</v>
      </c>
      <c r="P1234" s="44">
        <f>IFERROR(_xll.qlIndexFixing(ONIndex6M,I1234,TRUE,_xll.ohTrigger(RecalcTrigger,Trigger6M)),NA())</f>
        <v>1.4056870459856485E-2</v>
      </c>
      <c r="Q1234" s="146">
        <f>IFERROR(_xll.qlIndexFixing(ONIndex1Y,I1234,TRUE,_xll.ohTrigger(RecalcTrigger,Trigger1Y)),NA())</f>
        <v>1.4521518467756067E-2</v>
      </c>
    </row>
    <row r="1235" spans="2:17" x14ac:dyDescent="0.2">
      <c r="B1235" s="39" t="s">
        <v>42</v>
      </c>
      <c r="D1235" s="42">
        <f>_xll.qlCalendarAdvance(Calendar,$D1234,B1235,"f",FALSE)</f>
        <v>48317</v>
      </c>
      <c r="E1235" s="140">
        <f>_xll.qlInterestRateIndexValueDate(IndexON,D1235)</f>
        <v>48317</v>
      </c>
      <c r="F1235" s="156">
        <f>IFERROR(_xll.qlIndexFixing(IndexON,D1235,TRUE,_xll.ohTrigger(RecalcTrigger,TriggerON)),NA())</f>
        <v>1.2854806495338211E-2</v>
      </c>
      <c r="H1235" s="42">
        <f>_xll.qlCalendarAdvance(Calendar,$H1234,B1235,"f",FALSE)</f>
        <v>48317</v>
      </c>
      <c r="I1235" s="140">
        <f>_xll.qlInterestRateIndexValueDate(Index1M,$H1235)</f>
        <v>48317</v>
      </c>
      <c r="J1235" s="145">
        <f>IFERROR(_xll.qlIndexFixing(Index1M,$H1235,TRUE,_xll.ohTrigger(RecalcTrigger,Trigger1M)),NA())</f>
        <v>1.3544966302411088E-2</v>
      </c>
      <c r="K1235" s="44">
        <f>IFERROR(_xll.qlIndexFixing(Index3M,H1235,TRUE,_xll.ohTrigger(RecalcTrigger,Trigger3M)),NA())</f>
        <v>1.3915190072506181E-2</v>
      </c>
      <c r="L1235" s="44">
        <f>IFERROR(_xll.qlIndexFixing(Index6M,$H1235,TRUE,_xll.ohTrigger(RecalcTrigger,Trigger6M)),NA())</f>
        <v>1.3980961461936149E-2</v>
      </c>
      <c r="M1235" s="146">
        <f>IFERROR(_xll.qlIndexFixing(Index1Y,$H1235,TRUE,_xll.ohTrigger(RecalcTrigger,Trigger1Y)),NA())</f>
        <v>1.4376441140058205E-2</v>
      </c>
      <c r="N1235" s="145">
        <f>IFERROR(_xll.qlIndexFixing(ONIndex1M,I1235,TRUE,_xll.ohTrigger(RecalcTrigger,Trigger1M)),NA())</f>
        <v>1.3552850589942933E-2</v>
      </c>
      <c r="O1235" s="44">
        <f>IFERROR(_xll.qlIndexFixing(ONIndex3M,I1235,TRUE,_xll.ohTrigger(RecalcTrigger,Trigger3M)),NA())</f>
        <v>1.3944117431305969E-2</v>
      </c>
      <c r="P1235" s="44">
        <f>IFERROR(_xll.qlIndexFixing(ONIndex6M,I1235,TRUE,_xll.ohTrigger(RecalcTrigger,Trigger6M)),NA())</f>
        <v>1.40480575188906E-2</v>
      </c>
      <c r="Q1235" s="146">
        <f>IFERROR(_xll.qlIndexFixing(ONIndex1Y,I1235,TRUE,_xll.ohTrigger(RecalcTrigger,Trigger1Y)),NA())</f>
        <v>1.451258360206209E-2</v>
      </c>
    </row>
    <row r="1236" spans="2:17" x14ac:dyDescent="0.2">
      <c r="B1236" s="39" t="s">
        <v>42</v>
      </c>
      <c r="D1236" s="42">
        <f>_xll.qlCalendarAdvance(Calendar,$D1235,B1236,"f",FALSE)</f>
        <v>48324</v>
      </c>
      <c r="E1236" s="140">
        <f>_xll.qlInterestRateIndexValueDate(IndexON,D1236)</f>
        <v>48324</v>
      </c>
      <c r="F1236" s="156">
        <f>IFERROR(_xll.qlIndexFixing(IndexON,D1236,TRUE,_xll.ohTrigger(RecalcTrigger,TriggerON)),NA())</f>
        <v>1.2846892119593445E-2</v>
      </c>
      <c r="H1236" s="42">
        <f>_xll.qlCalendarAdvance(Calendar,$H1235,B1236,"f",FALSE)</f>
        <v>48324</v>
      </c>
      <c r="I1236" s="140">
        <f>_xll.qlInterestRateIndexValueDate(Index1M,$H1236)</f>
        <v>48324</v>
      </c>
      <c r="J1236" s="145">
        <f>IFERROR(_xll.qlIndexFixing(Index1M,$H1236,TRUE,_xll.ohTrigger(RecalcTrigger,Trigger1M)),NA())</f>
        <v>1.3537618238901466E-2</v>
      </c>
      <c r="K1236" s="44">
        <f>IFERROR(_xll.qlIndexFixing(Index3M,H1236,TRUE,_xll.ohTrigger(RecalcTrigger,Trigger3M)),NA())</f>
        <v>1.3906925414296733E-2</v>
      </c>
      <c r="L1236" s="44">
        <f>IFERROR(_xll.qlIndexFixing(Index6M,$H1236,TRUE,_xll.ohTrigger(RecalcTrigger,Trigger6M)),NA())</f>
        <v>1.3971964999344208E-2</v>
      </c>
      <c r="M1236" s="146">
        <f>IFERROR(_xll.qlIndexFixing(Index1Y,$H1236,TRUE,_xll.ohTrigger(RecalcTrigger,Trigger1Y)),NA())</f>
        <v>1.4367029135142539E-2</v>
      </c>
      <c r="N1236" s="145">
        <f>IFERROR(_xll.qlIndexFixing(ONIndex1M,I1236,TRUE,_xll.ohTrigger(RecalcTrigger,Trigger1M)),NA())</f>
        <v>1.3545542376189879E-2</v>
      </c>
      <c r="O1236" s="44">
        <f>IFERROR(_xll.qlIndexFixing(ONIndex3M,I1236,TRUE,_xll.ohTrigger(RecalcTrigger,Trigger3M)),NA())</f>
        <v>1.3935958624597955E-2</v>
      </c>
      <c r="P1236" s="44">
        <f>IFERROR(_xll.qlIndexFixing(ONIndex6M,I1236,TRUE,_xll.ohTrigger(RecalcTrigger,Trigger6M)),NA())</f>
        <v>1.4039235916427639E-2</v>
      </c>
      <c r="Q1236" s="146">
        <f>IFERROR(_xll.qlIndexFixing(ONIndex1Y,I1236,TRUE,_xll.ohTrigger(RecalcTrigger,Trigger1Y)),NA())</f>
        <v>1.4503635989895347E-2</v>
      </c>
    </row>
    <row r="1237" spans="2:17" x14ac:dyDescent="0.2">
      <c r="B1237" s="39" t="s">
        <v>42</v>
      </c>
      <c r="D1237" s="42">
        <f>_xll.qlCalendarAdvance(Calendar,$D1236,B1237,"f",FALSE)</f>
        <v>48331</v>
      </c>
      <c r="E1237" s="140">
        <f>_xll.qlInterestRateIndexValueDate(IndexON,D1237)</f>
        <v>48331</v>
      </c>
      <c r="F1237" s="156">
        <f>IFERROR(_xll.qlIndexFixing(IndexON,D1237,TRUE,_xll.ohTrigger(RecalcTrigger,TriggerON)),NA())</f>
        <v>1.2838966557354725E-2</v>
      </c>
      <c r="H1237" s="42">
        <f>_xll.qlCalendarAdvance(Calendar,$H1236,B1237,"f",FALSE)</f>
        <v>48331</v>
      </c>
      <c r="I1237" s="140">
        <f>_xll.qlInterestRateIndexValueDate(Index1M,$H1237)</f>
        <v>48331</v>
      </c>
      <c r="J1237" s="145">
        <f>IFERROR(_xll.qlIndexFixing(Index1M,$H1237,TRUE,_xll.ohTrigger(RecalcTrigger,Trigger1M)),NA())</f>
        <v>1.3530254737639543E-2</v>
      </c>
      <c r="K1237" s="44">
        <f>IFERROR(_xll.qlIndexFixing(Index3M,H1237,TRUE,_xll.ohTrigger(RecalcTrigger,Trigger3M)),NA())</f>
        <v>1.3898648660371622E-2</v>
      </c>
      <c r="L1237" s="44">
        <f>IFERROR(_xll.qlIndexFixing(Index6M,$H1237,TRUE,_xll.ohTrigger(RecalcTrigger,Trigger6M)),NA())</f>
        <v>1.3962959855133126E-2</v>
      </c>
      <c r="M1237" s="146">
        <f>IFERROR(_xll.qlIndexFixing(Index1Y,$H1237,TRUE,_xll.ohTrigger(RecalcTrigger,Trigger1Y)),NA())</f>
        <v>1.435760428847388E-2</v>
      </c>
      <c r="N1237" s="145">
        <f>IFERROR(_xll.qlIndexFixing(ONIndex1M,I1237,TRUE,_xll.ohTrigger(RecalcTrigger,Trigger1M)),NA())</f>
        <v>1.3538218736979246E-2</v>
      </c>
      <c r="O1237" s="44">
        <f>IFERROR(_xll.qlIndexFixing(ONIndex3M,I1237,TRUE,_xll.ohTrigger(RecalcTrigger,Trigger3M)),NA())</f>
        <v>1.3927787746856879E-2</v>
      </c>
      <c r="P1237" s="44">
        <f>IFERROR(_xll.qlIndexFixing(ONIndex6M,I1237,TRUE,_xll.ohTrigger(RecalcTrigger,Trigger6M)),NA())</f>
        <v>1.4030405652629696E-2</v>
      </c>
      <c r="Q1237" s="146">
        <f>IFERROR(_xll.qlIndexFixing(ONIndex1Y,I1237,TRUE,_xll.ohTrigger(RecalcTrigger,Trigger1Y)),NA())</f>
        <v>1.4494675631498977E-2</v>
      </c>
    </row>
    <row r="1238" spans="2:17" x14ac:dyDescent="0.2">
      <c r="B1238" s="39" t="s">
        <v>42</v>
      </c>
      <c r="D1238" s="42">
        <f>_xll.qlCalendarAdvance(Calendar,$D1237,B1238,"f",FALSE)</f>
        <v>48338</v>
      </c>
      <c r="E1238" s="140">
        <f>_xll.qlInterestRateIndexValueDate(IndexON,D1238)</f>
        <v>48338</v>
      </c>
      <c r="F1238" s="156">
        <f>IFERROR(_xll.qlIndexFixing(IndexON,D1238,TRUE,_xll.ohTrigger(RecalcTrigger,TriggerON)),NA())</f>
        <v>1.2831029808459959E-2</v>
      </c>
      <c r="H1238" s="42">
        <f>_xll.qlCalendarAdvance(Calendar,$H1237,B1238,"f",FALSE)</f>
        <v>48338</v>
      </c>
      <c r="I1238" s="140">
        <f>_xll.qlInterestRateIndexValueDate(Index1M,$H1238)</f>
        <v>48338</v>
      </c>
      <c r="J1238" s="145">
        <f>IFERROR(_xll.qlIndexFixing(Index1M,$H1238,TRUE,_xll.ohTrigger(RecalcTrigger,Trigger1M)),NA())</f>
        <v>1.3522597734969019E-2</v>
      </c>
      <c r="K1238" s="44">
        <f>IFERROR(_xll.qlIndexFixing(Index3M,H1238,TRUE,_xll.ohTrigger(RecalcTrigger,Trigger3M)),NA())</f>
        <v>1.3890029382831506E-2</v>
      </c>
      <c r="L1238" s="44">
        <f>IFERROR(_xll.qlIndexFixing(Index6M,$H1238,TRUE,_xll.ohTrigger(RecalcTrigger,Trigger6M)),NA())</f>
        <v>1.3953565219135379E-2</v>
      </c>
      <c r="M1238" s="146">
        <f>IFERROR(_xll.qlIndexFixing(Index1Y,$H1238,TRUE,_xll.ohTrigger(RecalcTrigger,Trigger1Y)),NA())</f>
        <v>1.4348166600411494E-2</v>
      </c>
      <c r="N1238" s="145">
        <f>IFERROR(_xll.qlIndexFixing(ONIndex1M,I1238,TRUE,_xll.ohTrigger(RecalcTrigger,Trigger1M)),NA())</f>
        <v>1.3530879672311036E-2</v>
      </c>
      <c r="O1238" s="44">
        <f>IFERROR(_xll.qlIndexFixing(ONIndex3M,I1238,TRUE,_xll.ohTrigger(RecalcTrigger,Trigger3M)),NA())</f>
        <v>1.3919604797839602E-2</v>
      </c>
      <c r="P1238" s="44">
        <f>IFERROR(_xll.qlIndexFixing(ONIndex6M,I1238,TRUE,_xll.ohTrigger(RecalcTrigger,Trigger6M)),NA())</f>
        <v>1.4021566727415724E-2</v>
      </c>
      <c r="Q1238" s="146">
        <f>IFERROR(_xll.qlIndexFixing(ONIndex1Y,I1238,TRUE,_xll.ohTrigger(RecalcTrigger,Trigger1Y)),NA())</f>
        <v>1.4485702526710886E-2</v>
      </c>
    </row>
    <row r="1239" spans="2:17" x14ac:dyDescent="0.2">
      <c r="B1239" s="39" t="s">
        <v>42</v>
      </c>
      <c r="D1239" s="42">
        <f>_xll.qlCalendarAdvance(Calendar,$D1238,B1239,"f",FALSE)</f>
        <v>48345</v>
      </c>
      <c r="E1239" s="140">
        <f>_xll.qlInterestRateIndexValueDate(IndexON,D1239)</f>
        <v>48345</v>
      </c>
      <c r="F1239" s="156">
        <f>IFERROR(_xll.qlIndexFixing(IndexON,D1239,TRUE,_xll.ohTrigger(RecalcTrigger,TriggerON)),NA())</f>
        <v>1.2823081872990194E-2</v>
      </c>
      <c r="H1239" s="42">
        <f>_xll.qlCalendarAdvance(Calendar,$H1238,B1239,"f",FALSE)</f>
        <v>48345</v>
      </c>
      <c r="I1239" s="140">
        <f>_xll.qlInterestRateIndexValueDate(Index1M,$H1239)</f>
        <v>48345</v>
      </c>
      <c r="J1239" s="145">
        <f>IFERROR(_xll.qlIndexFixing(Index1M,$H1239,TRUE,_xll.ohTrigger(RecalcTrigger,Trigger1M)),NA())</f>
        <v>1.3515201981833948E-2</v>
      </c>
      <c r="K1239" s="44">
        <f>IFERROR(_xll.qlIndexFixing(Index3M,H1239,TRUE,_xll.ohTrigger(RecalcTrigger,Trigger3M)),NA())</f>
        <v>1.3881727258453477E-2</v>
      </c>
      <c r="L1239" s="44">
        <f>IFERROR(_xll.qlIndexFixing(Index6M,$H1239,TRUE,_xll.ohTrigger(RecalcTrigger,Trigger6M)),NA())</f>
        <v>1.3944541748321526E-2</v>
      </c>
      <c r="M1239" s="146">
        <f>IFERROR(_xll.qlIndexFixing(Index1Y,$H1239,TRUE,_xll.ohTrigger(RecalcTrigger,Trigger1Y)),NA())</f>
        <v>1.4338716071315538E-2</v>
      </c>
      <c r="N1239" s="145">
        <f>IFERROR(_xll.qlIndexFixing(ONIndex1M,I1239,TRUE,_xll.ohTrigger(RecalcTrigger,Trigger1M)),NA())</f>
        <v>1.3523525182104201E-2</v>
      </c>
      <c r="O1239" s="44">
        <f>IFERROR(_xll.qlIndexFixing(ONIndex3M,I1239,TRUE,_xll.ohTrigger(RecalcTrigger,Trigger3M)),NA())</f>
        <v>1.3911409777708217E-2</v>
      </c>
      <c r="P1239" s="44">
        <f>IFERROR(_xll.qlIndexFixing(ONIndex6M,I1239,TRUE,_xll.ohTrigger(RecalcTrigger,Trigger6M)),NA())</f>
        <v>1.401271914086677E-2</v>
      </c>
      <c r="Q1239" s="146">
        <f>IFERROR(_xll.qlIndexFixing(ONIndex1Y,I1239,TRUE,_xll.ohTrigger(RecalcTrigger,Trigger1Y)),NA())</f>
        <v>1.447671667545003E-2</v>
      </c>
    </row>
    <row r="1240" spans="2:17" x14ac:dyDescent="0.2">
      <c r="B1240" s="39" t="s">
        <v>42</v>
      </c>
      <c r="D1240" s="42">
        <f>_xll.qlCalendarAdvance(Calendar,$D1239,B1240,"f",FALSE)</f>
        <v>48352</v>
      </c>
      <c r="E1240" s="140">
        <f>_xll.qlInterestRateIndexValueDate(IndexON,D1240)</f>
        <v>48352</v>
      </c>
      <c r="F1240" s="156">
        <f>IFERROR(_xll.qlIndexFixing(IndexON,D1240,TRUE,_xll.ohTrigger(RecalcTrigger,TriggerON)),NA())</f>
        <v>1.2815122751026475E-2</v>
      </c>
      <c r="H1240" s="42">
        <f>_xll.qlCalendarAdvance(Calendar,$H1239,B1240,"f",FALSE)</f>
        <v>48352</v>
      </c>
      <c r="I1240" s="140">
        <f>_xll.qlInterestRateIndexValueDate(Index1M,$H1240)</f>
        <v>48352</v>
      </c>
      <c r="J1240" s="145">
        <f>IFERROR(_xll.qlIndexFixing(Index1M,$H1240,TRUE,_xll.ohTrigger(RecalcTrigger,Trigger1M)),NA())</f>
        <v>1.350779079061638E-2</v>
      </c>
      <c r="K1240" s="44">
        <f>IFERROR(_xll.qlIndexFixing(Index3M,H1240,TRUE,_xll.ohTrigger(RecalcTrigger,Trigger3M)),NA())</f>
        <v>1.3873413038317987E-2</v>
      </c>
      <c r="L1240" s="44">
        <f>IFERROR(_xll.qlIndexFixing(Index6M,$H1240,TRUE,_xll.ohTrigger(RecalcTrigger,Trigger6M)),NA())</f>
        <v>1.393550959613884E-2</v>
      </c>
      <c r="M1240" s="146">
        <f>IFERROR(_xll.qlIndexFixing(Index1Y,$H1240,TRUE,_xll.ohTrigger(RecalcTrigger,Trigger1Y)),NA())</f>
        <v>1.4329252701546613E-2</v>
      </c>
      <c r="N1240" s="145">
        <f>IFERROR(_xll.qlIndexFixing(ONIndex1M,I1240,TRUE,_xll.ohTrigger(RecalcTrigger,Trigger1M)),NA())</f>
        <v>1.3516155266601881E-2</v>
      </c>
      <c r="O1240" s="44">
        <f>IFERROR(_xll.qlIndexFixing(ONIndex3M,I1240,TRUE,_xll.ohTrigger(RecalcTrigger,Trigger3M)),NA())</f>
        <v>1.3903202686462723E-2</v>
      </c>
      <c r="P1240" s="44">
        <f>IFERROR(_xll.qlIndexFixing(ONIndex6M,I1240,TRUE,_xll.ohTrigger(RecalcTrigger,Trigger6M)),NA())</f>
        <v>1.400386289282074E-2</v>
      </c>
      <c r="Q1240" s="146">
        <f>IFERROR(_xll.qlIndexFixing(ONIndex1Y,I1240,TRUE,_xll.ohTrigger(RecalcTrigger,Trigger1Y)),NA())</f>
        <v>1.4467718077959546E-2</v>
      </c>
    </row>
    <row r="1241" spans="2:17" x14ac:dyDescent="0.2">
      <c r="B1241" s="39" t="s">
        <v>42</v>
      </c>
      <c r="D1241" s="42">
        <f>_xll.qlCalendarAdvance(Calendar,$D1240,B1241,"f",FALSE)</f>
        <v>48359</v>
      </c>
      <c r="E1241" s="140">
        <f>_xll.qlInterestRateIndexValueDate(IndexON,D1241)</f>
        <v>48359</v>
      </c>
      <c r="F1241" s="156">
        <f>IFERROR(_xll.qlIndexFixing(IndexON,D1241,TRUE,_xll.ohTrigger(RecalcTrigger,TriggerON)),NA())</f>
        <v>1.2807152442406711E-2</v>
      </c>
      <c r="H1241" s="42">
        <f>_xll.qlCalendarAdvance(Calendar,$H1240,B1241,"f",FALSE)</f>
        <v>48359</v>
      </c>
      <c r="I1241" s="140">
        <f>_xll.qlInterestRateIndexValueDate(Index1M,$H1241)</f>
        <v>48359</v>
      </c>
      <c r="J1241" s="145">
        <f>IFERROR(_xll.qlIndexFixing(Index1M,$H1241,TRUE,_xll.ohTrigger(RecalcTrigger,Trigger1M)),NA())</f>
        <v>1.3500364161337233E-2</v>
      </c>
      <c r="K1241" s="44">
        <f>IFERROR(_xll.qlIndexFixing(Index3M,H1241,TRUE,_xll.ohTrigger(RecalcTrigger,Trigger3M)),NA())</f>
        <v>1.3865086722501673E-2</v>
      </c>
      <c r="L1241" s="44">
        <f>IFERROR(_xll.qlIndexFixing(Index6M,$H1241,TRUE,_xll.ohTrigger(RecalcTrigger,Trigger6M)),NA())</f>
        <v>1.3926468762706692E-2</v>
      </c>
      <c r="M1241" s="146">
        <f>IFERROR(_xll.qlIndexFixing(Index1Y,$H1241,TRUE,_xll.ohTrigger(RecalcTrigger,Trigger1Y)),NA())</f>
        <v>1.4319776491465763E-2</v>
      </c>
      <c r="N1241" s="145">
        <f>IFERROR(_xll.qlIndexFixing(ONIndex1M,I1241,TRUE,_xll.ohTrigger(RecalcTrigger,Trigger1M)),NA())</f>
        <v>1.3508769925560937E-2</v>
      </c>
      <c r="O1241" s="44">
        <f>IFERROR(_xll.qlIndexFixing(ONIndex3M,I1241,TRUE,_xll.ohTrigger(RecalcTrigger,Trigger3M)),NA())</f>
        <v>1.3894983524103122E-2</v>
      </c>
      <c r="P1241" s="44">
        <f>IFERROR(_xll.qlIndexFixing(ONIndex6M,I1241,TRUE,_xll.ohTrigger(RecalcTrigger,Trigger6M)),NA())</f>
        <v>1.3994997983439728E-2</v>
      </c>
      <c r="Q1241" s="146">
        <f>IFERROR(_xll.qlIndexFixing(ONIndex1Y,I1241,TRUE,_xll.ohTrigger(RecalcTrigger,Trigger1Y)),NA())</f>
        <v>1.4458706733996296E-2</v>
      </c>
    </row>
    <row r="1242" spans="2:17" x14ac:dyDescent="0.2">
      <c r="B1242" s="39" t="s">
        <v>42</v>
      </c>
      <c r="D1242" s="42">
        <f>_xll.qlCalendarAdvance(Calendar,$D1241,B1242,"f",FALSE)</f>
        <v>48366</v>
      </c>
      <c r="E1242" s="140">
        <f>_xll.qlInterestRateIndexValueDate(IndexON,D1242)</f>
        <v>48366</v>
      </c>
      <c r="F1242" s="156">
        <f>IFERROR(_xll.qlIndexFixing(IndexON,D1242,TRUE,_xll.ohTrigger(RecalcTrigger,TriggerON)),NA())</f>
        <v>1.2799170947292993E-2</v>
      </c>
      <c r="H1242" s="42">
        <f>_xll.qlCalendarAdvance(Calendar,$H1241,B1242,"f",FALSE)</f>
        <v>48366</v>
      </c>
      <c r="I1242" s="140">
        <f>_xll.qlInterestRateIndexValueDate(Index1M,$H1242)</f>
        <v>48366</v>
      </c>
      <c r="J1242" s="145">
        <f>IFERROR(_xll.qlIndexFixing(Index1M,$H1242,TRUE,_xll.ohTrigger(RecalcTrigger,Trigger1M)),NA())</f>
        <v>1.3493205666042323E-2</v>
      </c>
      <c r="K1242" s="44">
        <f>IFERROR(_xll.qlIndexFixing(Index3M,H1242,TRUE,_xll.ohTrigger(RecalcTrigger,Trigger3M)),NA())</f>
        <v>1.385674831108118E-2</v>
      </c>
      <c r="L1242" s="44">
        <f>IFERROR(_xll.qlIndexFixing(Index6M,$H1242,TRUE,_xll.ohTrigger(RecalcTrigger,Trigger6M)),NA())</f>
        <v>1.3917803913886344E-2</v>
      </c>
      <c r="M1242" s="146">
        <f>IFERROR(_xll.qlIndexFixing(Index1Y,$H1242,TRUE,_xll.ohTrigger(RecalcTrigger,Trigger1Y)),NA())</f>
        <v>1.4310287441434477E-2</v>
      </c>
      <c r="N1242" s="145">
        <f>IFERROR(_xll.qlIndexFixing(ONIndex1M,I1242,TRUE,_xll.ohTrigger(RecalcTrigger,Trigger1M)),NA())</f>
        <v>1.3501369158981369E-2</v>
      </c>
      <c r="O1242" s="44">
        <f>IFERROR(_xll.qlIndexFixing(ONIndex3M,I1242,TRUE,_xll.ohTrigger(RecalcTrigger,Trigger3M)),NA())</f>
        <v>1.3886752290548365E-2</v>
      </c>
      <c r="P1242" s="44">
        <f>IFERROR(_xll.qlIndexFixing(ONIndex6M,I1242,TRUE,_xll.ohTrigger(RecalcTrigger,Trigger6M)),NA())</f>
        <v>1.3986124412642686E-2</v>
      </c>
      <c r="Q1242" s="146">
        <f>IFERROR(_xll.qlIndexFixing(ONIndex1Y,I1242,TRUE,_xll.ohTrigger(RecalcTrigger,Trigger1Y)),NA())</f>
        <v>1.4449682643722372E-2</v>
      </c>
    </row>
    <row r="1243" spans="2:17" x14ac:dyDescent="0.2">
      <c r="B1243" s="39" t="s">
        <v>42</v>
      </c>
      <c r="D1243" s="42">
        <f>_xll.qlCalendarAdvance(Calendar,$D1242,B1243,"f",FALSE)</f>
        <v>48373</v>
      </c>
      <c r="E1243" s="140">
        <f>_xll.qlInterestRateIndexValueDate(IndexON,D1243)</f>
        <v>48373</v>
      </c>
      <c r="F1243" s="156">
        <f>IFERROR(_xll.qlIndexFixing(IndexON,D1243,TRUE,_xll.ohTrigger(RecalcTrigger,TriggerON)),NA())</f>
        <v>1.2791178265604275E-2</v>
      </c>
      <c r="H1243" s="42">
        <f>_xll.qlCalendarAdvance(Calendar,$H1242,B1243,"f",FALSE)</f>
        <v>48373</v>
      </c>
      <c r="I1243" s="140">
        <f>_xll.qlInterestRateIndexValueDate(Index1M,$H1243)</f>
        <v>48373</v>
      </c>
      <c r="J1243" s="145">
        <f>IFERROR(_xll.qlIndexFixing(Index1M,$H1243,TRUE,_xll.ohTrigger(RecalcTrigger,Trigger1M)),NA())</f>
        <v>1.3485749538866351E-2</v>
      </c>
      <c r="K1243" s="44">
        <f>IFERROR(_xll.qlIndexFixing(Index3M,H1243,TRUE,_xll.ohTrigger(RecalcTrigger,Trigger3M)),NA())</f>
        <v>1.3848397804132268E-2</v>
      </c>
      <c r="L1243" s="44">
        <f>IFERROR(_xll.qlIndexFixing(Index6M,$H1243,TRUE,_xll.ohTrigger(RecalcTrigger,Trigger6M)),NA())</f>
        <v>1.3908746682421045E-2</v>
      </c>
      <c r="M1243" s="146">
        <f>IFERROR(_xll.qlIndexFixing(Index1Y,$H1243,TRUE,_xll.ohTrigger(RecalcTrigger,Trigger1Y)),NA())</f>
        <v>1.4300785551814688E-2</v>
      </c>
      <c r="N1243" s="145">
        <f>IFERROR(_xll.qlIndexFixing(ONIndex1M,I1243,TRUE,_xll.ohTrigger(RecalcTrigger,Trigger1M)),NA())</f>
        <v>1.3493952967187361E-2</v>
      </c>
      <c r="O1243" s="44">
        <f>IFERROR(_xll.qlIndexFixing(ONIndex3M,I1243,TRUE,_xll.ohTrigger(RecalcTrigger,Trigger3M)),NA())</f>
        <v>1.3878508985960547E-2</v>
      </c>
      <c r="P1243" s="44">
        <f>IFERROR(_xll.qlIndexFixing(ONIndex6M,I1243,TRUE,_xll.ohTrigger(RecalcTrigger,Trigger6M)),NA())</f>
        <v>1.3977242180429617E-2</v>
      </c>
      <c r="Q1243" s="146">
        <f>IFERROR(_xll.qlIndexFixing(ONIndex1Y,I1243,TRUE,_xll.ohTrigger(RecalcTrigger,Trigger1Y)),NA())</f>
        <v>1.4440645807056729E-2</v>
      </c>
    </row>
    <row r="1244" spans="2:17" x14ac:dyDescent="0.2">
      <c r="B1244" s="39" t="s">
        <v>42</v>
      </c>
      <c r="D1244" s="42">
        <f>_xll.qlCalendarAdvance(Calendar,$D1243,B1244,"f",FALSE)</f>
        <v>48380</v>
      </c>
      <c r="E1244" s="140">
        <f>_xll.qlInterestRateIndexValueDate(IndexON,D1244)</f>
        <v>48380</v>
      </c>
      <c r="F1244" s="156">
        <f>IFERROR(_xll.qlIndexFixing(IndexON,D1244,TRUE,_xll.ohTrigger(RecalcTrigger,TriggerON)),NA())</f>
        <v>1.2783174397259511E-2</v>
      </c>
      <c r="H1244" s="42">
        <f>_xll.qlCalendarAdvance(Calendar,$H1243,B1244,"f",FALSE)</f>
        <v>48380</v>
      </c>
      <c r="I1244" s="140">
        <f>_xll.qlInterestRateIndexValueDate(Index1M,$H1244)</f>
        <v>48380</v>
      </c>
      <c r="J1244" s="145">
        <f>IFERROR(_xll.qlIndexFixing(Index1M,$H1244,TRUE,_xll.ohTrigger(RecalcTrigger,Trigger1M)),NA())</f>
        <v>1.347827797412989E-2</v>
      </c>
      <c r="K1244" s="44">
        <f>IFERROR(_xll.qlIndexFixing(Index3M,H1244,TRUE,_xll.ohTrigger(RecalcTrigger,Trigger3M)),NA())</f>
        <v>1.3840035201730695E-2</v>
      </c>
      <c r="L1244" s="44">
        <f>IFERROR(_xll.qlIndexFixing(Index6M,$H1244,TRUE,_xll.ohTrigger(RecalcTrigger,Trigger6M)),NA())</f>
        <v>1.3899680770157699E-2</v>
      </c>
      <c r="M1244" s="146">
        <f>IFERROR(_xll.qlIndexFixing(Index1Y,$H1244,TRUE,_xll.ohTrigger(RecalcTrigger,Trigger1Y)),NA())</f>
        <v>1.4291270822968993E-2</v>
      </c>
      <c r="N1244" s="145">
        <f>IFERROR(_xll.qlIndexFixing(ONIndex1M,I1244,TRUE,_xll.ohTrigger(RecalcTrigger,Trigger1M)),NA())</f>
        <v>1.3486521349773684E-2</v>
      </c>
      <c r="O1244" s="44">
        <f>IFERROR(_xll.qlIndexFixing(ONIndex3M,I1244,TRUE,_xll.ohTrigger(RecalcTrigger,Trigger3M)),NA())</f>
        <v>1.3870253610177574E-2</v>
      </c>
      <c r="P1244" s="44">
        <f>IFERROR(_xll.qlIndexFixing(ONIndex6M,I1244,TRUE,_xll.ohTrigger(RecalcTrigger,Trigger6M)),NA())</f>
        <v>1.3968351286800518E-2</v>
      </c>
      <c r="Q1244" s="146">
        <f>IFERROR(_xll.qlIndexFixing(ONIndex1Y,I1244,TRUE,_xll.ohTrigger(RecalcTrigger,Trigger1Y)),NA())</f>
        <v>1.4431596223999366E-2</v>
      </c>
    </row>
    <row r="1245" spans="2:17" x14ac:dyDescent="0.2">
      <c r="B1245" s="39" t="s">
        <v>42</v>
      </c>
      <c r="D1245" s="42">
        <f>_xll.qlCalendarAdvance(Calendar,$D1244,B1245,"f",FALSE)</f>
        <v>48387</v>
      </c>
      <c r="E1245" s="140">
        <f>_xll.qlInterestRateIndexValueDate(IndexON,D1245)</f>
        <v>48387</v>
      </c>
      <c r="F1245" s="156">
        <f>IFERROR(_xll.qlIndexFixing(IndexON,D1245,TRUE,_xll.ohTrigger(RecalcTrigger,TriggerON)),NA())</f>
        <v>1.2775159342420794E-2</v>
      </c>
      <c r="H1245" s="42">
        <f>_xll.qlCalendarAdvance(Calendar,$H1244,B1245,"f",FALSE)</f>
        <v>48387</v>
      </c>
      <c r="I1245" s="140">
        <f>_xll.qlInterestRateIndexValueDate(Index1M,$H1245)</f>
        <v>48387</v>
      </c>
      <c r="J1245" s="145">
        <f>IFERROR(_xll.qlIndexFixing(Index1M,$H1245,TRUE,_xll.ohTrigger(RecalcTrigger,Trigger1M)),NA())</f>
        <v>1.347079097186806E-2</v>
      </c>
      <c r="K1245" s="44">
        <f>IFERROR(_xll.qlIndexFixing(Index3M,H1245,TRUE,_xll.ohTrigger(RecalcTrigger,Trigger3M)),NA())</f>
        <v>1.3831660503953108E-2</v>
      </c>
      <c r="L1245" s="44">
        <f>IFERROR(_xll.qlIndexFixing(Index6M,$H1245,TRUE,_xll.ohTrigger(RecalcTrigger,Trigger6M)),NA())</f>
        <v>1.3890606177215881E-2</v>
      </c>
      <c r="M1245" s="146">
        <f>IFERROR(_xll.qlIndexFixing(Index1Y,$H1245,TRUE,_xll.ohTrigger(RecalcTrigger,Trigger1Y)),NA())</f>
        <v>1.4281743255260437E-2</v>
      </c>
      <c r="N1245" s="145">
        <f>IFERROR(_xll.qlIndexFixing(ONIndex1M,I1245,TRUE,_xll.ohTrigger(RecalcTrigger,Trigger1M)),NA())</f>
        <v>1.3479074306902428E-2</v>
      </c>
      <c r="O1245" s="44">
        <f>IFERROR(_xll.qlIndexFixing(ONIndex3M,I1245,TRUE,_xll.ohTrigger(RecalcTrigger,Trigger3M)),NA())</f>
        <v>1.3861986163199447E-2</v>
      </c>
      <c r="P1245" s="44">
        <f>IFERROR(_xll.qlIndexFixing(ONIndex6M,I1245,TRUE,_xll.ohTrigger(RecalcTrigger,Trigger6M)),NA())</f>
        <v>1.3959451731836436E-2</v>
      </c>
      <c r="Q1245" s="146">
        <f>IFERROR(_xll.qlIndexFixing(ONIndex1Y,I1245,TRUE,_xll.ohTrigger(RecalcTrigger,Trigger1Y)),NA())</f>
        <v>1.4422533894631329E-2</v>
      </c>
    </row>
    <row r="1246" spans="2:17" x14ac:dyDescent="0.2">
      <c r="B1246" s="39" t="s">
        <v>42</v>
      </c>
      <c r="D1246" s="42">
        <f>_xll.qlCalendarAdvance(Calendar,$D1245,B1246,"f",FALSE)</f>
        <v>48394</v>
      </c>
      <c r="E1246" s="140">
        <f>_xll.qlInterestRateIndexValueDate(IndexON,D1246)</f>
        <v>48394</v>
      </c>
      <c r="F1246" s="156">
        <f>IFERROR(_xll.qlIndexFixing(IndexON,D1246,TRUE,_xll.ohTrigger(RecalcTrigger,TriggerON)),NA())</f>
        <v>1.2767133101007078E-2</v>
      </c>
      <c r="H1246" s="42">
        <f>_xll.qlCalendarAdvance(Calendar,$H1245,B1246,"f",FALSE)</f>
        <v>48394</v>
      </c>
      <c r="I1246" s="140">
        <f>_xll.qlInterestRateIndexValueDate(Index1M,$H1246)</f>
        <v>48394</v>
      </c>
      <c r="J1246" s="145">
        <f>IFERROR(_xll.qlIndexFixing(Index1M,$H1246,TRUE,_xll.ohTrigger(RecalcTrigger,Trigger1M)),NA())</f>
        <v>1.3463288532107875E-2</v>
      </c>
      <c r="K1246" s="44">
        <f>IFERROR(_xll.qlIndexFixing(Index3M,H1246,TRUE,_xll.ohTrigger(RecalcTrigger,Trigger3M)),NA())</f>
        <v>1.3823273710876143E-2</v>
      </c>
      <c r="L1246" s="44">
        <f>IFERROR(_xll.qlIndexFixing(Index6M,$H1246,TRUE,_xll.ohTrigger(RecalcTrigger,Trigger6M)),NA())</f>
        <v>1.3881522903712067E-2</v>
      </c>
      <c r="M1246" s="146">
        <f>IFERROR(_xll.qlIndexFixing(Index1Y,$H1246,TRUE,_xll.ohTrigger(RecalcTrigger,Trigger1Y)),NA())</f>
        <v>1.4272202849052507E-2</v>
      </c>
      <c r="N1246" s="145">
        <f>IFERROR(_xll.qlIndexFixing(ONIndex1M,I1246,TRUE,_xll.ohTrigger(RecalcTrigger,Trigger1M)),NA())</f>
        <v>1.347161183865464E-2</v>
      </c>
      <c r="O1246" s="44">
        <f>IFERROR(_xll.qlIndexFixing(ONIndex3M,I1246,TRUE,_xll.ohTrigger(RecalcTrigger,Trigger3M)),NA())</f>
        <v>1.3853706645188257E-2</v>
      </c>
      <c r="P1246" s="44">
        <f>IFERROR(_xll.qlIndexFixing(ONIndex6M,I1246,TRUE,_xll.ohTrigger(RecalcTrigger,Trigger6M)),NA())</f>
        <v>1.3950543515456326E-2</v>
      </c>
      <c r="Q1246" s="146">
        <f>IFERROR(_xll.qlIndexFixing(ONIndex1Y,I1246,TRUE,_xll.ohTrigger(RecalcTrigger,Trigger1Y)),NA())</f>
        <v>1.4413458818952618E-2</v>
      </c>
    </row>
    <row r="1247" spans="2:17" x14ac:dyDescent="0.2">
      <c r="B1247" s="39" t="s">
        <v>42</v>
      </c>
      <c r="D1247" s="42">
        <f>_xll.qlCalendarAdvance(Calendar,$D1246,B1247,"f",FALSE)</f>
        <v>48401</v>
      </c>
      <c r="E1247" s="140">
        <f>_xll.qlInterestRateIndexValueDate(IndexON,D1247)</f>
        <v>48401</v>
      </c>
      <c r="F1247" s="156">
        <f>IFERROR(_xll.qlIndexFixing(IndexON,D1247,TRUE,_xll.ohTrigger(RecalcTrigger,TriggerON)),NA())</f>
        <v>1.2759095673018361E-2</v>
      </c>
      <c r="H1247" s="42">
        <f>_xll.qlCalendarAdvance(Calendar,$H1246,B1247,"f",FALSE)</f>
        <v>48401</v>
      </c>
      <c r="I1247" s="140">
        <f>_xll.qlInterestRateIndexValueDate(Index1M,$H1247)</f>
        <v>48401</v>
      </c>
      <c r="J1247" s="145">
        <f>IFERROR(_xll.qlIndexFixing(Index1M,$H1247,TRUE,_xll.ohTrigger(RecalcTrigger,Trigger1M)),NA())</f>
        <v>1.3455480188097236E-2</v>
      </c>
      <c r="K1247" s="44">
        <f>IFERROR(_xll.qlIndexFixing(Index3M,H1247,TRUE,_xll.ohTrigger(RecalcTrigger,Trigger3M)),NA())</f>
        <v>1.3814874822576444E-2</v>
      </c>
      <c r="L1247" s="44">
        <f>IFERROR(_xll.qlIndexFixing(Index6M,$H1247,TRUE,_xll.ohTrigger(RecalcTrigger,Trigger6M)),NA())</f>
        <v>1.3872041462486514E-2</v>
      </c>
      <c r="M1247" s="146">
        <f>IFERROR(_xll.qlIndexFixing(Index1Y,$H1247,TRUE,_xll.ohTrigger(RecalcTrigger,Trigger1Y)),NA())</f>
        <v>1.426264960470891E-2</v>
      </c>
      <c r="N1247" s="145">
        <f>IFERROR(_xll.qlIndexFixing(ONIndex1M,I1247,TRUE,_xll.ohTrigger(RecalcTrigger,Trigger1M)),NA())</f>
        <v>1.3464133944868228E-2</v>
      </c>
      <c r="O1247" s="44">
        <f>IFERROR(_xll.qlIndexFixing(ONIndex3M,I1247,TRUE,_xll.ohTrigger(RecalcTrigger,Trigger3M)),NA())</f>
        <v>1.384541505606296E-2</v>
      </c>
      <c r="P1247" s="44">
        <f>IFERROR(_xll.qlIndexFixing(ONIndex6M,I1247,TRUE,_xll.ohTrigger(RecalcTrigger,Trigger6M)),NA())</f>
        <v>1.3941626637579141E-2</v>
      </c>
      <c r="Q1247" s="146">
        <f>IFERROR(_xll.qlIndexFixing(ONIndex1Y,I1247,TRUE,_xll.ohTrigger(RecalcTrigger,Trigger1Y)),NA())</f>
        <v>1.4404370996801141E-2</v>
      </c>
    </row>
    <row r="1248" spans="2:17" x14ac:dyDescent="0.2">
      <c r="B1248" s="39" t="s">
        <v>42</v>
      </c>
      <c r="D1248" s="42">
        <f>_xll.qlCalendarAdvance(Calendar,$D1247,B1248,"f",FALSE)</f>
        <v>48408</v>
      </c>
      <c r="E1248" s="140">
        <f>_xll.qlInterestRateIndexValueDate(IndexON,D1248)</f>
        <v>48408</v>
      </c>
      <c r="F1248" s="156">
        <f>IFERROR(_xll.qlIndexFixing(IndexON,D1248,TRUE,_xll.ohTrigger(RecalcTrigger,TriggerON)),NA())</f>
        <v>1.2751047058454645E-2</v>
      </c>
      <c r="H1248" s="42">
        <f>_xll.qlCalendarAdvance(Calendar,$H1247,B1248,"f",FALSE)</f>
        <v>48408</v>
      </c>
      <c r="I1248" s="140">
        <f>_xll.qlInterestRateIndexValueDate(Index1M,$H1248)</f>
        <v>48408</v>
      </c>
      <c r="J1248" s="145">
        <f>IFERROR(_xll.qlIndexFixing(Index1M,$H1248,TRUE,_xll.ohTrigger(RecalcTrigger,Trigger1M)),NA())</f>
        <v>1.3447945493239308E-2</v>
      </c>
      <c r="K1248" s="44">
        <f>IFERROR(_xll.qlIndexFixing(Index3M,H1248,TRUE,_xll.ohTrigger(RecalcTrigger,Trigger3M)),NA())</f>
        <v>1.3806463839128891E-2</v>
      </c>
      <c r="L1248" s="44">
        <f>IFERROR(_xll.qlIndexFixing(Index6M,$H1248,TRUE,_xll.ohTrigger(RecalcTrigger,Trigger6M)),NA())</f>
        <v>1.3862939863619568E-2</v>
      </c>
      <c r="M1248" s="146">
        <f>IFERROR(_xll.qlIndexFixing(Index1Y,$H1248,TRUE,_xll.ohTrigger(RecalcTrigger,Trigger1Y)),NA())</f>
        <v>1.4253083522594245E-2</v>
      </c>
      <c r="N1248" s="145">
        <f>IFERROR(_xll.qlIndexFixing(ONIndex1M,I1248,TRUE,_xll.ohTrigger(RecalcTrigger,Trigger1M)),NA())</f>
        <v>1.3456640625705285E-2</v>
      </c>
      <c r="O1248" s="44">
        <f>IFERROR(_xll.qlIndexFixing(ONIndex3M,I1248,TRUE,_xll.ohTrigger(RecalcTrigger,Trigger3M)),NA())</f>
        <v>1.3837111395742507E-2</v>
      </c>
      <c r="P1248" s="44">
        <f>IFERROR(_xll.qlIndexFixing(ONIndex6M,I1248,TRUE,_xll.ohTrigger(RecalcTrigger,Trigger6M)),NA())</f>
        <v>1.3932701098448019E-2</v>
      </c>
      <c r="Q1248" s="146">
        <f>IFERROR(_xll.qlIndexFixing(ONIndex1Y,I1248,TRUE,_xll.ohTrigger(RecalcTrigger,Trigger1Y)),NA())</f>
        <v>1.4395270428420037E-2</v>
      </c>
    </row>
    <row r="1249" spans="2:17" x14ac:dyDescent="0.2">
      <c r="B1249" s="39" t="s">
        <v>42</v>
      </c>
      <c r="D1249" s="42">
        <f>_xll.qlCalendarAdvance(Calendar,$D1248,B1249,"f",FALSE)</f>
        <v>48415</v>
      </c>
      <c r="E1249" s="140">
        <f>_xll.qlInterestRateIndexValueDate(IndexON,D1249)</f>
        <v>48415</v>
      </c>
      <c r="F1249" s="156">
        <f>IFERROR(_xll.qlIndexFixing(IndexON,D1249,TRUE,_xll.ohTrigger(RecalcTrigger,TriggerON)),NA())</f>
        <v>1.274298725731593E-2</v>
      </c>
      <c r="H1249" s="42">
        <f>_xll.qlCalendarAdvance(Calendar,$H1248,B1249,"f",FALSE)</f>
        <v>48415</v>
      </c>
      <c r="I1249" s="140">
        <f>_xll.qlInterestRateIndexValueDate(Index1M,$H1249)</f>
        <v>48415</v>
      </c>
      <c r="J1249" s="145">
        <f>IFERROR(_xll.qlIndexFixing(Index1M,$H1249,TRUE,_xll.ohTrigger(RecalcTrigger,Trigger1M)),NA())</f>
        <v>1.3440395360555094E-2</v>
      </c>
      <c r="K1249" s="44">
        <f>IFERROR(_xll.qlIndexFixing(Index3M,H1249,TRUE,_xll.ohTrigger(RecalcTrigger,Trigger3M)),NA())</f>
        <v>1.379804076061277E-2</v>
      </c>
      <c r="L1249" s="44">
        <f>IFERROR(_xll.qlIndexFixing(Index6M,$H1249,TRUE,_xll.ohTrigger(RecalcTrigger,Trigger6M)),NA())</f>
        <v>1.3853829584451489E-2</v>
      </c>
      <c r="M1249" s="146">
        <f>IFERROR(_xll.qlIndexFixing(Index1Y,$H1249,TRUE,_xll.ohTrigger(RecalcTrigger,Trigger1Y)),NA())</f>
        <v>1.4243504603073553E-2</v>
      </c>
      <c r="N1249" s="145">
        <f>IFERROR(_xll.qlIndexFixing(ONIndex1M,I1249,TRUE,_xll.ohTrigger(RecalcTrigger,Trigger1M)),NA())</f>
        <v>1.3449131881084764E-2</v>
      </c>
      <c r="O1249" s="44">
        <f>IFERROR(_xll.qlIndexFixing(ONIndex3M,I1249,TRUE,_xll.ohTrigger(RecalcTrigger,Trigger3M)),NA())</f>
        <v>1.3828795664307947E-2</v>
      </c>
      <c r="P1249" s="44">
        <f>IFERROR(_xll.qlIndexFixing(ONIndex6M,I1249,TRUE,_xll.ohTrigger(RecalcTrigger,Trigger6M)),NA())</f>
        <v>1.3923766897900869E-2</v>
      </c>
      <c r="Q1249" s="146">
        <f>IFERROR(_xll.qlIndexFixing(ONIndex1Y,I1249,TRUE,_xll.ohTrigger(RecalcTrigger,Trigger1Y)),NA())</f>
        <v>1.4386157113647213E-2</v>
      </c>
    </row>
    <row r="1250" spans="2:17" x14ac:dyDescent="0.2">
      <c r="B1250" s="39" t="s">
        <v>42</v>
      </c>
      <c r="D1250" s="42">
        <f>_xll.qlCalendarAdvance(Calendar,$D1249,B1250,"f",FALSE)</f>
        <v>48422</v>
      </c>
      <c r="E1250" s="140">
        <f>_xll.qlInterestRateIndexValueDate(IndexON,D1250)</f>
        <v>48422</v>
      </c>
      <c r="F1250" s="156">
        <f>IFERROR(_xll.qlIndexFixing(IndexON,D1250,TRUE,_xll.ohTrigger(RecalcTrigger,TriggerON)),NA())</f>
        <v>1.2734916269602214E-2</v>
      </c>
      <c r="H1250" s="42">
        <f>_xll.qlCalendarAdvance(Calendar,$H1249,B1250,"f",FALSE)</f>
        <v>48422</v>
      </c>
      <c r="I1250" s="140">
        <f>_xll.qlInterestRateIndexValueDate(Index1M,$H1250)</f>
        <v>48422</v>
      </c>
      <c r="J1250" s="145">
        <f>IFERROR(_xll.qlIndexFixing(Index1M,$H1250,TRUE,_xll.ohTrigger(RecalcTrigger,Trigger1M)),NA())</f>
        <v>1.3432829790075967E-2</v>
      </c>
      <c r="K1250" s="44">
        <f>IFERROR(_xll.qlIndexFixing(Index3M,H1250,TRUE,_xll.ohTrigger(RecalcTrigger,Trigger3M)),NA())</f>
        <v>1.3789605587102075E-2</v>
      </c>
      <c r="L1250" s="44">
        <f>IFERROR(_xll.qlIndexFixing(Index6M,$H1250,TRUE,_xll.ohTrigger(RecalcTrigger,Trigger6M)),NA())</f>
        <v>1.3844710625101642E-2</v>
      </c>
      <c r="M1250" s="146">
        <f>IFERROR(_xll.qlIndexFixing(Index1Y,$H1250,TRUE,_xll.ohTrigger(RecalcTrigger,Trigger1Y)),NA())</f>
        <v>1.423391284651232E-2</v>
      </c>
      <c r="N1250" s="145">
        <f>IFERROR(_xll.qlIndexFixing(ONIndex1M,I1250,TRUE,_xll.ohTrigger(RecalcTrigger,Trigger1M)),NA())</f>
        <v>1.3441607711006665E-2</v>
      </c>
      <c r="O1250" s="44">
        <f>IFERROR(_xll.qlIndexFixing(ONIndex3M,I1250,TRUE,_xll.ohTrigger(RecalcTrigger,Trigger3M)),NA())</f>
        <v>1.3820467861840324E-2</v>
      </c>
      <c r="P1250" s="44">
        <f>IFERROR(_xll.qlIndexFixing(ONIndex6M,I1250,TRUE,_xll.ohTrigger(RecalcTrigger,Trigger6M)),NA())</f>
        <v>1.391482403593769E-2</v>
      </c>
      <c r="Q1250" s="146">
        <f>IFERROR(_xll.qlIndexFixing(ONIndex1Y,I1250,TRUE,_xll.ohTrigger(RecalcTrigger,Trigger1Y)),NA())</f>
        <v>1.4377031052401623E-2</v>
      </c>
    </row>
    <row r="1251" spans="2:17" x14ac:dyDescent="0.2">
      <c r="B1251" s="39" t="s">
        <v>42</v>
      </c>
      <c r="D1251" s="42">
        <f>_xll.qlCalendarAdvance(Calendar,$D1250,B1251,"f",FALSE)</f>
        <v>48429</v>
      </c>
      <c r="E1251" s="140">
        <f>_xll.qlInterestRateIndexValueDate(IndexON,D1251)</f>
        <v>48429</v>
      </c>
      <c r="F1251" s="156">
        <f>IFERROR(_xll.qlIndexFixing(IndexON,D1251,TRUE,_xll.ohTrigger(RecalcTrigger,TriggerON)),NA())</f>
        <v>1.27268340953135E-2</v>
      </c>
      <c r="H1251" s="42">
        <f>_xll.qlCalendarAdvance(Calendar,$H1250,B1251,"f",FALSE)</f>
        <v>48429</v>
      </c>
      <c r="I1251" s="140">
        <f>_xll.qlInterestRateIndexValueDate(Index1M,$H1251)</f>
        <v>48429</v>
      </c>
      <c r="J1251" s="145">
        <f>IFERROR(_xll.qlIndexFixing(Index1M,$H1251,TRUE,_xll.ohTrigger(RecalcTrigger,Trigger1M)),NA())</f>
        <v>1.3425248781838527E-2</v>
      </c>
      <c r="K1251" s="44">
        <f>IFERROR(_xll.qlIndexFixing(Index3M,H1251,TRUE,_xll.ohTrigger(RecalcTrigger,Trigger3M)),NA())</f>
        <v>1.3781158318676096E-2</v>
      </c>
      <c r="L1251" s="44">
        <f>IFERROR(_xll.qlIndexFixing(Index6M,$H1251,TRUE,_xll.ohTrigger(RecalcTrigger,Trigger6M)),NA())</f>
        <v>1.3835582985688957E-2</v>
      </c>
      <c r="M1251" s="146">
        <f>IFERROR(_xll.qlIndexFixing(Index1Y,$H1251,TRUE,_xll.ohTrigger(RecalcTrigger,Trigger1Y)),NA())</f>
        <v>1.4224308253276252E-2</v>
      </c>
      <c r="N1251" s="145">
        <f>IFERROR(_xll.qlIndexFixing(ONIndex1M,I1251,TRUE,_xll.ohTrigger(RecalcTrigger,Trigger1M)),NA())</f>
        <v>1.3434068115552034E-2</v>
      </c>
      <c r="O1251" s="44">
        <f>IFERROR(_xll.qlIndexFixing(ONIndex3M,I1251,TRUE,_xll.ohTrigger(RecalcTrigger,Trigger3M)),NA())</f>
        <v>1.3812127988177547E-2</v>
      </c>
      <c r="P1251" s="44">
        <f>IFERROR(_xll.qlIndexFixing(ONIndex6M,I1251,TRUE,_xll.ohTrigger(RecalcTrigger,Trigger6M)),NA())</f>
        <v>1.3905872512558481E-2</v>
      </c>
      <c r="Q1251" s="146">
        <f>IFERROR(_xll.qlIndexFixing(ONIndex1Y,I1251,TRUE,_xll.ohTrigger(RecalcTrigger,Trigger1Y)),NA())</f>
        <v>1.4367892245007452E-2</v>
      </c>
    </row>
    <row r="1252" spans="2:17" x14ac:dyDescent="0.2">
      <c r="B1252" s="39" t="s">
        <v>42</v>
      </c>
      <c r="D1252" s="42">
        <f>_xll.qlCalendarAdvance(Calendar,$D1251,B1252,"f",FALSE)</f>
        <v>48436</v>
      </c>
      <c r="E1252" s="140">
        <f>_xll.qlInterestRateIndexValueDate(IndexON,D1252)</f>
        <v>48436</v>
      </c>
      <c r="F1252" s="156">
        <f>IFERROR(_xll.qlIndexFixing(IndexON,D1252,TRUE,_xll.ohTrigger(RecalcTrigger,TriggerON)),NA())</f>
        <v>1.2718740734530831E-2</v>
      </c>
      <c r="H1252" s="42">
        <f>_xll.qlCalendarAdvance(Calendar,$H1251,B1252,"f",FALSE)</f>
        <v>48436</v>
      </c>
      <c r="I1252" s="140">
        <f>_xll.qlInterestRateIndexValueDate(Index1M,$H1252)</f>
        <v>48436</v>
      </c>
      <c r="J1252" s="145">
        <f>IFERROR(_xll.qlIndexFixing(Index1M,$H1252,TRUE,_xll.ohTrigger(RecalcTrigger,Trigger1M)),NA())</f>
        <v>1.3417652335866306E-2</v>
      </c>
      <c r="K1252" s="44">
        <f>IFERROR(_xll.qlIndexFixing(Index3M,H1252,TRUE,_xll.ohTrigger(RecalcTrigger,Trigger3M)),NA())</f>
        <v>1.377269895541147E-2</v>
      </c>
      <c r="L1252" s="44">
        <f>IFERROR(_xll.qlIndexFixing(Index6M,$H1252,TRUE,_xll.ohTrigger(RecalcTrigger,Trigger6M)),NA())</f>
        <v>1.3826446666332797E-2</v>
      </c>
      <c r="M1252" s="146">
        <f>IFERROR(_xll.qlIndexFixing(Index1Y,$H1252,TRUE,_xll.ohTrigger(RecalcTrigger,Trigger1Y)),NA())</f>
        <v>1.4214690823731724E-2</v>
      </c>
      <c r="N1252" s="145">
        <f>IFERROR(_xll.qlIndexFixing(ONIndex1M,I1252,TRUE,_xll.ohTrigger(RecalcTrigger,Trigger1M)),NA())</f>
        <v>1.3426513094558779E-2</v>
      </c>
      <c r="O1252" s="44">
        <f>IFERROR(_xll.qlIndexFixing(ONIndex3M,I1252,TRUE,_xll.ohTrigger(RecalcTrigger,Trigger3M)),NA())</f>
        <v>1.3803776043319615E-2</v>
      </c>
      <c r="P1252" s="44">
        <f>IFERROR(_xll.qlIndexFixing(ONIndex6M,I1252,TRUE,_xll.ohTrigger(RecalcTrigger,Trigger6M)),NA())</f>
        <v>1.3896912327763244E-2</v>
      </c>
      <c r="Q1252" s="146">
        <f>IFERROR(_xll.qlIndexFixing(ONIndex1Y,I1252,TRUE,_xll.ohTrigger(RecalcTrigger,Trigger1Y)),NA())</f>
        <v>1.4358740691059468E-2</v>
      </c>
    </row>
    <row r="1253" spans="2:17" x14ac:dyDescent="0.2">
      <c r="B1253" s="39" t="s">
        <v>42</v>
      </c>
      <c r="D1253" s="42">
        <f>_xll.qlCalendarAdvance(Calendar,$D1252,B1253,"f",FALSE)</f>
        <v>48443</v>
      </c>
      <c r="E1253" s="140">
        <f>_xll.qlInterestRateIndexValueDate(IndexON,D1253)</f>
        <v>48443</v>
      </c>
      <c r="F1253" s="156">
        <f>IFERROR(_xll.qlIndexFixing(IndexON,D1253,TRUE,_xll.ohTrigger(RecalcTrigger,TriggerON)),NA())</f>
        <v>1.2710636187092117E-2</v>
      </c>
      <c r="H1253" s="42">
        <f>_xll.qlCalendarAdvance(Calendar,$H1252,B1253,"f",FALSE)</f>
        <v>48443</v>
      </c>
      <c r="I1253" s="140">
        <f>_xll.qlInterestRateIndexValueDate(Index1M,$H1253)</f>
        <v>48443</v>
      </c>
      <c r="J1253" s="145">
        <f>IFERROR(_xll.qlIndexFixing(Index1M,$H1253,TRUE,_xll.ohTrigger(RecalcTrigger,Trigger1M)),NA())</f>
        <v>1.3410040452188059E-2</v>
      </c>
      <c r="K1253" s="44">
        <f>IFERROR(_xll.qlIndexFixing(Index3M,H1253,TRUE,_xll.ohTrigger(RecalcTrigger,Trigger3M)),NA())</f>
        <v>1.3764227497385722E-2</v>
      </c>
      <c r="L1253" s="44">
        <f>IFERROR(_xll.qlIndexFixing(Index6M,$H1253,TRUE,_xll.ohTrigger(RecalcTrigger,Trigger6M)),NA())</f>
        <v>1.3817301667152974E-2</v>
      </c>
      <c r="M1253" s="146">
        <f>IFERROR(_xll.qlIndexFixing(Index1Y,$H1253,TRUE,_xll.ohTrigger(RecalcTrigger,Trigger1Y)),NA())</f>
        <v>1.4205060558245997E-2</v>
      </c>
      <c r="N1253" s="145">
        <f>IFERROR(_xll.qlIndexFixing(ONIndex1M,I1253,TRUE,_xll.ohTrigger(RecalcTrigger,Trigger1M)),NA())</f>
        <v>1.3418942648188992E-2</v>
      </c>
      <c r="O1253" s="44">
        <f>IFERROR(_xll.qlIndexFixing(ONIndex3M,I1253,TRUE,_xll.ohTrigger(RecalcTrigger,Trigger3M)),NA())</f>
        <v>1.3795412027428622E-2</v>
      </c>
      <c r="P1253" s="44">
        <f>IFERROR(_xll.qlIndexFixing(ONIndex6M,I1253,TRUE,_xll.ohTrigger(RecalcTrigger,Trigger6M)),NA())</f>
        <v>1.3887943481633025E-2</v>
      </c>
      <c r="Q1253" s="146">
        <f>IFERROR(_xll.qlIndexFixing(ONIndex1Y,I1253,TRUE,_xll.ohTrigger(RecalcTrigger,Trigger1Y)),NA())</f>
        <v>1.4349576390881857E-2</v>
      </c>
    </row>
    <row r="1254" spans="2:17" x14ac:dyDescent="0.2">
      <c r="B1254" s="39" t="s">
        <v>42</v>
      </c>
      <c r="D1254" s="42">
        <f>_xll.qlCalendarAdvance(Calendar,$D1253,B1254,"f",FALSE)</f>
        <v>48450</v>
      </c>
      <c r="E1254" s="140">
        <f>_xll.qlInterestRateIndexValueDate(IndexON,D1254)</f>
        <v>48450</v>
      </c>
      <c r="F1254" s="156">
        <f>IFERROR(_xll.qlIndexFixing(IndexON,D1254,TRUE,_xll.ohTrigger(RecalcTrigger,TriggerON)),NA())</f>
        <v>1.2702520453159449E-2</v>
      </c>
      <c r="H1254" s="42">
        <f>_xll.qlCalendarAdvance(Calendar,$H1253,B1254,"f",FALSE)</f>
        <v>48450</v>
      </c>
      <c r="I1254" s="140">
        <f>_xll.qlInterestRateIndexValueDate(Index1M,$H1254)</f>
        <v>48450</v>
      </c>
      <c r="J1254" s="145">
        <f>IFERROR(_xll.qlIndexFixing(Index1M,$H1254,TRUE,_xll.ohTrigger(RecalcTrigger,Trigger1M)),NA())</f>
        <v>1.3402413130840391E-2</v>
      </c>
      <c r="K1254" s="44">
        <f>IFERROR(_xll.qlIndexFixing(Index3M,H1254,TRUE,_xll.ohTrigger(RecalcTrigger,Trigger3M)),NA())</f>
        <v>1.3755743944673731E-2</v>
      </c>
      <c r="L1254" s="44">
        <f>IFERROR(_xll.qlIndexFixing(Index6M,$H1254,TRUE,_xll.ohTrigger(RecalcTrigger,Trigger6M)),NA())</f>
        <v>1.380814798826885E-2</v>
      </c>
      <c r="M1254" s="146">
        <f>IFERROR(_xll.qlIndexFixing(Index1Y,$H1254,TRUE,_xll.ohTrigger(RecalcTrigger,Trigger1Y)),NA())</f>
        <v>1.4195417457185888E-2</v>
      </c>
      <c r="N1254" s="145">
        <f>IFERROR(_xll.qlIndexFixing(ONIndex1M,I1254,TRUE,_xll.ohTrigger(RecalcTrigger,Trigger1M)),NA())</f>
        <v>1.3411356776280581E-2</v>
      </c>
      <c r="O1254" s="44">
        <f>IFERROR(_xll.qlIndexFixing(ONIndex3M,I1254,TRUE,_xll.ohTrigger(RecalcTrigger,Trigger3M)),NA())</f>
        <v>1.3787035940342474E-2</v>
      </c>
      <c r="P1254" s="44">
        <f>IFERROR(_xll.qlIndexFixing(ONIndex6M,I1254,TRUE,_xll.ohTrigger(RecalcTrigger,Trigger6M)),NA())</f>
        <v>1.3878965974086777E-2</v>
      </c>
      <c r="Q1254" s="146">
        <f>IFERROR(_xll.qlIndexFixing(ONIndex1Y,I1254,TRUE,_xll.ohTrigger(RecalcTrigger,Trigger1Y)),NA())</f>
        <v>1.4340399344312527E-2</v>
      </c>
    </row>
    <row r="1255" spans="2:17" x14ac:dyDescent="0.2">
      <c r="B1255" s="39" t="s">
        <v>42</v>
      </c>
      <c r="D1255" s="42">
        <f>_xll.qlCalendarAdvance(Calendar,$D1254,B1255,"f",FALSE)</f>
        <v>48457</v>
      </c>
      <c r="E1255" s="140">
        <f>_xll.qlInterestRateIndexValueDate(IndexON,D1255)</f>
        <v>48457</v>
      </c>
      <c r="F1255" s="156">
        <f>IFERROR(_xll.qlIndexFixing(IndexON,D1255,TRUE,_xll.ohTrigger(RecalcTrigger,TriggerON)),NA())</f>
        <v>1.2694393532651782E-2</v>
      </c>
      <c r="H1255" s="42">
        <f>_xll.qlCalendarAdvance(Calendar,$H1254,B1255,"f",FALSE)</f>
        <v>48457</v>
      </c>
      <c r="I1255" s="140">
        <f>_xll.qlInterestRateIndexValueDate(Index1M,$H1255)</f>
        <v>48457</v>
      </c>
      <c r="J1255" s="145">
        <f>IFERROR(_xll.qlIndexFixing(Index1M,$H1255,TRUE,_xll.ohTrigger(RecalcTrigger,Trigger1M)),NA())</f>
        <v>1.3395071891616633E-2</v>
      </c>
      <c r="K1255" s="44">
        <f>IFERROR(_xll.qlIndexFixing(Index3M,H1255,TRUE,_xll.ohTrigger(RecalcTrigger,Trigger3M)),NA())</f>
        <v>1.374759880804915E-2</v>
      </c>
      <c r="L1255" s="44">
        <f>IFERROR(_xll.qlIndexFixing(Index6M,$H1255,TRUE,_xll.ohTrigger(RecalcTrigger,Trigger6M)),NA())</f>
        <v>1.3800176943416046E-2</v>
      </c>
      <c r="M1255" s="146">
        <f>IFERROR(_xll.qlIndexFixing(Index1Y,$H1255,TRUE,_xll.ohTrigger(RecalcTrigger,Trigger1Y)),NA())</f>
        <v>1.4185761520919549E-2</v>
      </c>
      <c r="N1255" s="145">
        <f>IFERROR(_xll.qlIndexFixing(ONIndex1M,I1255,TRUE,_xll.ohTrigger(RecalcTrigger,Trigger1M)),NA())</f>
        <v>1.3403755479076684E-2</v>
      </c>
      <c r="O1255" s="44">
        <f>IFERROR(_xll.qlIndexFixing(ONIndex3M,I1255,TRUE,_xll.ohTrigger(RecalcTrigger,Trigger3M)),NA())</f>
        <v>1.3778647782223263E-2</v>
      </c>
      <c r="P1255" s="44">
        <f>IFERROR(_xll.qlIndexFixing(ONIndex6M,I1255,TRUE,_xll.ohTrigger(RecalcTrigger,Trigger6M)),NA())</f>
        <v>1.3869979805205546E-2</v>
      </c>
      <c r="Q1255" s="146">
        <f>IFERROR(_xll.qlIndexFixing(ONIndex1Y,I1255,TRUE,_xll.ohTrigger(RecalcTrigger,Trigger1Y)),NA())</f>
        <v>1.4331209551351476E-2</v>
      </c>
    </row>
    <row r="1256" spans="2:17" x14ac:dyDescent="0.2">
      <c r="B1256" s="39" t="s">
        <v>42</v>
      </c>
      <c r="D1256" s="42">
        <f>_xll.qlCalendarAdvance(Calendar,$D1255,B1256,"f",FALSE)</f>
        <v>48464</v>
      </c>
      <c r="E1256" s="140">
        <f>_xll.qlInterestRateIndexValueDate(IndexON,D1256)</f>
        <v>48464</v>
      </c>
      <c r="F1256" s="156">
        <f>IFERROR(_xll.qlIndexFixing(IndexON,D1256,TRUE,_xll.ohTrigger(RecalcTrigger,TriggerON)),NA())</f>
        <v>1.2686255425569115E-2</v>
      </c>
      <c r="H1256" s="42">
        <f>_xll.qlCalendarAdvance(Calendar,$H1255,B1256,"f",FALSE)</f>
        <v>48464</v>
      </c>
      <c r="I1256" s="140">
        <f>_xll.qlInterestRateIndexValueDate(Index1M,$H1256)</f>
        <v>48464</v>
      </c>
      <c r="J1256" s="145">
        <f>IFERROR(_xll.qlIndexFixing(Index1M,$H1256,TRUE,_xll.ohTrigger(RecalcTrigger,Trigger1M)),NA())</f>
        <v>1.338741507846412E-2</v>
      </c>
      <c r="K1256" s="44">
        <f>IFERROR(_xll.qlIndexFixing(Index3M,H1256,TRUE,_xll.ohTrigger(RecalcTrigger,Trigger3M)),NA())</f>
        <v>1.3739092249845821E-2</v>
      </c>
      <c r="L1256" s="44">
        <f>IFERROR(_xll.qlIndexFixing(Index6M,$H1256,TRUE,_xll.ohTrigger(RecalcTrigger,Trigger6M)),NA())</f>
        <v>1.3791008801400691E-2</v>
      </c>
      <c r="M1256" s="146">
        <f>IFERROR(_xll.qlIndexFixing(Index1Y,$H1256,TRUE,_xll.ohTrigger(RecalcTrigger,Trigger1Y)),NA())</f>
        <v>1.4176092749815572E-2</v>
      </c>
      <c r="N1256" s="145">
        <f>IFERROR(_xll.qlIndexFixing(ONIndex1M,I1256,TRUE,_xll.ohTrigger(RecalcTrigger,Trigger1M)),NA())</f>
        <v>1.3396138756334164E-2</v>
      </c>
      <c r="O1256" s="44">
        <f>IFERROR(_xll.qlIndexFixing(ONIndex3M,I1256,TRUE,_xll.ohTrigger(RecalcTrigger,Trigger3M)),NA())</f>
        <v>1.3770247552908899E-2</v>
      </c>
      <c r="P1256" s="44">
        <f>IFERROR(_xll.qlIndexFixing(ONIndex6M,I1256,TRUE,_xll.ohTrigger(RecalcTrigger,Trigger6M)),NA())</f>
        <v>1.386098497482724E-2</v>
      </c>
      <c r="Q1256" s="146">
        <f>IFERROR(_xll.qlIndexFixing(ONIndex1Y,I1256,TRUE,_xll.ohTrigger(RecalcTrigger,Trigger1Y)),NA())</f>
        <v>1.4322007012079752E-2</v>
      </c>
    </row>
    <row r="1257" spans="2:17" x14ac:dyDescent="0.2">
      <c r="B1257" s="39" t="s">
        <v>42</v>
      </c>
      <c r="D1257" s="42">
        <f>_xll.qlCalendarAdvance(Calendar,$D1256,B1257,"f",FALSE)</f>
        <v>48471</v>
      </c>
      <c r="E1257" s="140">
        <f>_xll.qlInterestRateIndexValueDate(IndexON,D1257)</f>
        <v>48471</v>
      </c>
      <c r="F1257" s="156">
        <f>IFERROR(_xll.qlIndexFixing(IndexON,D1257,TRUE,_xll.ohTrigger(RecalcTrigger,TriggerON)),NA())</f>
        <v>1.2678106131992495E-2</v>
      </c>
      <c r="H1257" s="42">
        <f>_xll.qlCalendarAdvance(Calendar,$H1256,B1257,"f",FALSE)</f>
        <v>48471</v>
      </c>
      <c r="I1257" s="140">
        <f>_xll.qlInterestRateIndexValueDate(Index1M,$H1257)</f>
        <v>48471</v>
      </c>
      <c r="J1257" s="145">
        <f>IFERROR(_xll.qlIndexFixing(Index1M,$H1257,TRUE,_xll.ohTrigger(RecalcTrigger,Trigger1M)),NA())</f>
        <v>1.3379742828126633E-2</v>
      </c>
      <c r="K1257" s="44">
        <f>IFERROR(_xll.qlIndexFixing(Index3M,H1257,TRUE,_xll.ohTrigger(RecalcTrigger,Trigger3M)),NA())</f>
        <v>1.3730573597440879E-2</v>
      </c>
      <c r="L1257" s="44">
        <f>IFERROR(_xll.qlIndexFixing(Index6M,$H1257,TRUE,_xll.ohTrigger(RecalcTrigger,Trigger6M)),NA())</f>
        <v>1.3781831980308381E-2</v>
      </c>
      <c r="M1257" s="146">
        <f>IFERROR(_xll.qlIndexFixing(Index1Y,$H1257,TRUE,_xll.ohTrigger(RecalcTrigger,Trigger1Y)),NA())</f>
        <v>1.4166411144242552E-2</v>
      </c>
      <c r="N1257" s="145">
        <f>IFERROR(_xll.qlIndexFixing(ONIndex1M,I1257,TRUE,_xll.ohTrigger(RecalcTrigger,Trigger1M)),NA())</f>
        <v>1.3388506608134065E-2</v>
      </c>
      <c r="O1257" s="44">
        <f>IFERROR(_xll.qlIndexFixing(ONIndex3M,I1257,TRUE,_xll.ohTrigger(RecalcTrigger,Trigger3M)),NA())</f>
        <v>1.3761835252480425E-2</v>
      </c>
      <c r="P1257" s="44">
        <f>IFERROR(_xll.qlIndexFixing(ONIndex6M,I1257,TRUE,_xll.ohTrigger(RecalcTrigger,Trigger6M)),NA())</f>
        <v>1.3851981483113951E-2</v>
      </c>
      <c r="Q1257" s="146">
        <f>IFERROR(_xll.qlIndexFixing(ONIndex1Y,I1257,TRUE,_xll.ohTrigger(RecalcTrigger,Trigger1Y)),NA())</f>
        <v>1.4312791726497354E-2</v>
      </c>
    </row>
    <row r="1258" spans="2:17" x14ac:dyDescent="0.2">
      <c r="B1258" s="39" t="s">
        <v>42</v>
      </c>
      <c r="D1258" s="42">
        <f>_xll.qlCalendarAdvance(Calendar,$D1257,B1258,"f",FALSE)</f>
        <v>48478</v>
      </c>
      <c r="E1258" s="140">
        <f>_xll.qlInterestRateIndexValueDate(IndexON,D1258)</f>
        <v>48478</v>
      </c>
      <c r="F1258" s="156">
        <f>IFERROR(_xll.qlIndexFixing(IndexON,D1258,TRUE,_xll.ohTrigger(RecalcTrigger,TriggerON)),NA())</f>
        <v>1.2669945651759829E-2</v>
      </c>
      <c r="H1258" s="42">
        <f>_xll.qlCalendarAdvance(Calendar,$H1257,B1258,"f",FALSE)</f>
        <v>48478</v>
      </c>
      <c r="I1258" s="140">
        <f>_xll.qlInterestRateIndexValueDate(Index1M,$H1258)</f>
        <v>48478</v>
      </c>
      <c r="J1258" s="145">
        <f>IFERROR(_xll.qlIndexFixing(Index1M,$H1258,TRUE,_xll.ohTrigger(RecalcTrigger,Trigger1M)),NA())</f>
        <v>1.3372055140639291E-2</v>
      </c>
      <c r="K1258" s="44">
        <f>IFERROR(_xll.qlIndexFixing(Index3M,H1258,TRUE,_xll.ohTrigger(RecalcTrigger,Trigger3M)),NA())</f>
        <v>1.37220428509127E-2</v>
      </c>
      <c r="L1258" s="44">
        <f>IFERROR(_xll.qlIndexFixing(Index6M,$H1258,TRUE,_xll.ohTrigger(RecalcTrigger,Trigger6M)),NA())</f>
        <v>1.377264648025733E-2</v>
      </c>
      <c r="M1258" s="146">
        <f>IFERROR(_xll.qlIndexFixing(Index1Y,$H1258,TRUE,_xll.ohTrigger(RecalcTrigger,Trigger1Y)),NA())</f>
        <v>1.4156716704569527E-2</v>
      </c>
      <c r="N1258" s="145">
        <f>IFERROR(_xll.qlIndexFixing(ONIndex1M,I1258,TRUE,_xll.ohTrigger(RecalcTrigger,Trigger1M)),NA())</f>
        <v>1.3380859034638481E-2</v>
      </c>
      <c r="O1258" s="44">
        <f>IFERROR(_xll.qlIndexFixing(ONIndex3M,I1258,TRUE,_xll.ohTrigger(RecalcTrigger,Trigger3M)),NA())</f>
        <v>1.3753410880937844E-2</v>
      </c>
      <c r="P1258" s="44">
        <f>IFERROR(_xll.qlIndexFixing(ONIndex6M,I1258,TRUE,_xll.ohTrigger(RecalcTrigger,Trigger6M)),NA())</f>
        <v>1.384296933006568E-2</v>
      </c>
      <c r="Q1258" s="146">
        <f>IFERROR(_xll.qlIndexFixing(ONIndex1Y,I1258,TRUE,_xll.ohTrigger(RecalcTrigger,Trigger1Y)),NA())</f>
        <v>1.4303563694523236E-2</v>
      </c>
    </row>
    <row r="1259" spans="2:17" x14ac:dyDescent="0.2">
      <c r="B1259" s="39" t="s">
        <v>42</v>
      </c>
      <c r="D1259" s="42">
        <f>_xll.qlCalendarAdvance(Calendar,$D1258,B1259,"f",FALSE)</f>
        <v>48485</v>
      </c>
      <c r="E1259" s="140">
        <f>_xll.qlInterestRateIndexValueDate(IndexON,D1259)</f>
        <v>48485</v>
      </c>
      <c r="F1259" s="156">
        <f>IFERROR(_xll.qlIndexFixing(IndexON,D1259,TRUE,_xll.ohTrigger(RecalcTrigger,TriggerON)),NA())</f>
        <v>1.2661773985033209E-2</v>
      </c>
      <c r="H1259" s="42">
        <f>_xll.qlCalendarAdvance(Calendar,$H1258,B1259,"f",FALSE)</f>
        <v>48485</v>
      </c>
      <c r="I1259" s="140">
        <f>_xll.qlInterestRateIndexValueDate(Index1M,$H1259)</f>
        <v>48485</v>
      </c>
      <c r="J1259" s="145">
        <f>IFERROR(_xll.qlIndexFixing(Index1M,$H1259,TRUE,_xll.ohTrigger(RecalcTrigger,Trigger1M)),NA())</f>
        <v>1.336435201602911E-2</v>
      </c>
      <c r="K1259" s="44">
        <f>IFERROR(_xll.qlIndexFixing(Index3M,H1259,TRUE,_xll.ohTrigger(RecalcTrigger,Trigger3M)),NA())</f>
        <v>1.3713144763562493E-2</v>
      </c>
      <c r="L1259" s="44">
        <f>IFERROR(_xll.qlIndexFixing(Index6M,$H1259,TRUE,_xll.ohTrigger(RecalcTrigger,Trigger6M)),NA())</f>
        <v>1.3763452301364852E-2</v>
      </c>
      <c r="M1259" s="146">
        <f>IFERROR(_xll.qlIndexFixing(Index1Y,$H1259,TRUE,_xll.ohTrigger(RecalcTrigger,Trigger1Y)),NA())</f>
        <v>1.4147009431166646E-2</v>
      </c>
      <c r="N1259" s="145">
        <f>IFERROR(_xll.qlIndexFixing(ONIndex1M,I1259,TRUE,_xll.ohTrigger(RecalcTrigger,Trigger1M)),NA())</f>
        <v>1.3373196035523227E-2</v>
      </c>
      <c r="O1259" s="44">
        <f>IFERROR(_xll.qlIndexFixing(ONIndex3M,I1259,TRUE,_xll.ohTrigger(RecalcTrigger,Trigger3M)),NA())</f>
        <v>1.3744974438362201E-2</v>
      </c>
      <c r="P1259" s="44">
        <f>IFERROR(_xll.qlIndexFixing(ONIndex6M,I1259,TRUE,_xll.ohTrigger(RecalcTrigger,Trigger6M)),NA())</f>
        <v>1.383394851560138E-2</v>
      </c>
      <c r="Q1259" s="146">
        <f>IFERROR(_xll.qlIndexFixing(ONIndex1Y,I1259,TRUE,_xll.ohTrigger(RecalcTrigger,Trigger1Y)),NA())</f>
        <v>1.4294322916238444E-2</v>
      </c>
    </row>
    <row r="1260" spans="2:17" x14ac:dyDescent="0.2">
      <c r="B1260" s="39" t="s">
        <v>42</v>
      </c>
      <c r="D1260" s="42">
        <f>_xll.qlCalendarAdvance(Calendar,$D1259,B1260,"f",FALSE)</f>
        <v>48492</v>
      </c>
      <c r="E1260" s="140">
        <f>_xll.qlInterestRateIndexValueDate(IndexON,D1260)</f>
        <v>48492</v>
      </c>
      <c r="F1260" s="156">
        <f>IFERROR(_xll.qlIndexFixing(IndexON,D1260,TRUE,_xll.ohTrigger(RecalcTrigger,TriggerON)),NA())</f>
        <v>1.2653591131650543E-2</v>
      </c>
      <c r="H1260" s="42">
        <f>_xll.qlCalendarAdvance(Calendar,$H1259,B1260,"f",FALSE)</f>
        <v>48492</v>
      </c>
      <c r="I1260" s="140">
        <f>_xll.qlInterestRateIndexValueDate(Index1M,$H1260)</f>
        <v>48492</v>
      </c>
      <c r="J1260" s="145">
        <f>IFERROR(_xll.qlIndexFixing(Index1M,$H1260,TRUE,_xll.ohTrigger(RecalcTrigger,Trigger1M)),NA())</f>
        <v>1.3356325013280835E-2</v>
      </c>
      <c r="K1260" s="44">
        <f>IFERROR(_xll.qlIndexFixing(Index3M,H1260,TRUE,_xll.ohTrigger(RecalcTrigger,Trigger3M)),NA())</f>
        <v>1.3704588644374233E-2</v>
      </c>
      <c r="L1260" s="44">
        <f>IFERROR(_xll.qlIndexFixing(Index6M,$H1260,TRUE,_xll.ohTrigger(RecalcTrigger,Trigger6M)),NA())</f>
        <v>1.3753847614031459E-2</v>
      </c>
      <c r="M1260" s="146">
        <f>IFERROR(_xll.qlIndexFixing(Index1Y,$H1260,TRUE,_xll.ohTrigger(RecalcTrigger,Trigger1Y)),NA())</f>
        <v>1.4137289324404501E-2</v>
      </c>
      <c r="N1260" s="145">
        <f>IFERROR(_xll.qlIndexFixing(ONIndex1M,I1260,TRUE,_xll.ohTrigger(RecalcTrigger,Trigger1M)),NA())</f>
        <v>1.3365517611112487E-2</v>
      </c>
      <c r="O1260" s="44">
        <f>IFERROR(_xll.qlIndexFixing(ONIndex3M,I1260,TRUE,_xll.ohTrigger(RecalcTrigger,Trigger3M)),NA())</f>
        <v>1.3736525924672449E-2</v>
      </c>
      <c r="P1260" s="44">
        <f>IFERROR(_xll.qlIndexFixing(ONIndex6M,I1260,TRUE,_xll.ohTrigger(RecalcTrigger,Trigger6M)),NA())</f>
        <v>1.3824919039721051E-2</v>
      </c>
      <c r="Q1260" s="146">
        <f>IFERROR(_xll.qlIndexFixing(ONIndex1Y,I1260,TRUE,_xll.ohTrigger(RecalcTrigger,Trigger1Y)),NA())</f>
        <v>1.4285069391561933E-2</v>
      </c>
    </row>
    <row r="1261" spans="2:17" x14ac:dyDescent="0.2">
      <c r="B1261" s="39" t="s">
        <v>42</v>
      </c>
      <c r="D1261" s="42">
        <f>_xll.qlCalendarAdvance(Calendar,$D1260,B1261,"f",FALSE)</f>
        <v>48499</v>
      </c>
      <c r="E1261" s="140">
        <f>_xll.qlInterestRateIndexValueDate(IndexON,D1261)</f>
        <v>48499</v>
      </c>
      <c r="F1261" s="156">
        <f>IFERROR(_xll.qlIndexFixing(IndexON,D1261,TRUE,_xll.ohTrigger(RecalcTrigger,TriggerON)),NA())</f>
        <v>1.2645397091773924E-2</v>
      </c>
      <c r="H1261" s="42">
        <f>_xll.qlCalendarAdvance(Calendar,$H1260,B1261,"f",FALSE)</f>
        <v>48499</v>
      </c>
      <c r="I1261" s="140">
        <f>_xll.qlInterestRateIndexValueDate(Index1M,$H1261)</f>
        <v>48499</v>
      </c>
      <c r="J1261" s="145">
        <f>IFERROR(_xll.qlIndexFixing(Index1M,$H1261,TRUE,_xll.ohTrigger(RecalcTrigger,Trigger1M)),NA())</f>
        <v>1.3348589629057673E-2</v>
      </c>
      <c r="K1261" s="44">
        <f>IFERROR(_xll.qlIndexFixing(Index3M,H1261,TRUE,_xll.ohTrigger(RecalcTrigger,Trigger3M)),NA())</f>
        <v>1.3696020431044148E-2</v>
      </c>
      <c r="L1261" s="44">
        <f>IFERROR(_xll.qlIndexFixing(Index6M,$H1261,TRUE,_xll.ohTrigger(RecalcTrigger,Trigger6M)),NA())</f>
        <v>1.3744635112093121E-2</v>
      </c>
      <c r="M1261" s="146">
        <f>IFERROR(_xll.qlIndexFixing(Index1Y,$H1261,TRUE,_xll.ohTrigger(RecalcTrigger,Trigger1Y)),NA())</f>
        <v>1.4127556384653461E-2</v>
      </c>
      <c r="N1261" s="145">
        <f>IFERROR(_xll.qlIndexFixing(ONIndex1M,I1261,TRUE,_xll.ohTrigger(RecalcTrigger,Trigger1M)),NA())</f>
        <v>1.335782376124417E-2</v>
      </c>
      <c r="O1261" s="44">
        <f>IFERROR(_xll.qlIndexFixing(ONIndex3M,I1261,TRUE,_xll.ohTrigger(RecalcTrigger,Trigger3M)),NA())</f>
        <v>1.3728065339706497E-2</v>
      </c>
      <c r="P1261" s="44">
        <f>IFERROR(_xll.qlIndexFixing(ONIndex6M,I1261,TRUE,_xll.ohTrigger(RecalcTrigger,Trigger6M)),NA())</f>
        <v>1.3815880902424693E-2</v>
      </c>
      <c r="Q1261" s="146">
        <f>IFERROR(_xll.qlIndexFixing(ONIndex1Y,I1261,TRUE,_xll.ohTrigger(RecalcTrigger,Trigger1Y)),NA())</f>
        <v>1.4275803120574748E-2</v>
      </c>
    </row>
    <row r="1262" spans="2:17" x14ac:dyDescent="0.2">
      <c r="B1262" s="39" t="s">
        <v>42</v>
      </c>
      <c r="D1262" s="42">
        <f>_xll.qlCalendarAdvance(Calendar,$D1261,B1262,"f",FALSE)</f>
        <v>48506</v>
      </c>
      <c r="E1262" s="140">
        <f>_xll.qlInterestRateIndexValueDate(IndexON,D1262)</f>
        <v>48506</v>
      </c>
      <c r="F1262" s="156">
        <f>IFERROR(_xll.qlIndexFixing(IndexON,D1262,TRUE,_xll.ohTrigger(RecalcTrigger,TriggerON)),NA())</f>
        <v>1.2637191865403352E-2</v>
      </c>
      <c r="H1262" s="42">
        <f>_xll.qlCalendarAdvance(Calendar,$H1261,B1262,"f",FALSE)</f>
        <v>48506</v>
      </c>
      <c r="I1262" s="140">
        <f>_xll.qlInterestRateIndexValueDate(Index1M,$H1262)</f>
        <v>48506</v>
      </c>
      <c r="J1262" s="145">
        <f>IFERROR(_xll.qlIndexFixing(Index1M,$H1262,TRUE,_xll.ohTrigger(RecalcTrigger,Trigger1M)),NA())</f>
        <v>1.3340838807405614E-2</v>
      </c>
      <c r="K1262" s="44">
        <f>IFERROR(_xll.qlIndexFixing(Index3M,H1262,TRUE,_xll.ohTrigger(RecalcTrigger,Trigger3M)),NA())</f>
        <v>1.3687440123653288E-2</v>
      </c>
      <c r="L1262" s="44">
        <f>IFERROR(_xll.qlIndexFixing(Index6M,$H1262,TRUE,_xll.ohTrigger(RecalcTrigger,Trigger6M)),NA())</f>
        <v>1.3735413931583217E-2</v>
      </c>
      <c r="M1262" s="146">
        <f>IFERROR(_xll.qlIndexFixing(Index1Y,$H1262,TRUE,_xll.ohTrigger(RecalcTrigger,Trigger1Y)),NA())</f>
        <v>1.4117810612284787E-2</v>
      </c>
      <c r="N1262" s="145">
        <f>IFERROR(_xll.qlIndexFixing(ONIndex1M,I1262,TRUE,_xll.ohTrigger(RecalcTrigger,Trigger1M)),NA())</f>
        <v>1.3350114485918274E-2</v>
      </c>
      <c r="O1262" s="44">
        <f>IFERROR(_xll.qlIndexFixing(ONIndex3M,I1262,TRUE,_xll.ohTrigger(RecalcTrigger,Trigger3M)),NA())</f>
        <v>1.3719592683788528E-2</v>
      </c>
      <c r="P1262" s="44">
        <f>IFERROR(_xll.qlIndexFixing(ONIndex6M,I1262,TRUE,_xll.ohTrigger(RecalcTrigger,Trigger6M)),NA())</f>
        <v>1.3806834103874399E-2</v>
      </c>
      <c r="Q1262" s="146">
        <f>IFERROR(_xll.qlIndexFixing(ONIndex1Y,I1262,TRUE,_xll.ohTrigger(RecalcTrigger,Trigger1Y)),NA())</f>
        <v>1.426652410327689E-2</v>
      </c>
    </row>
    <row r="1263" spans="2:17" x14ac:dyDescent="0.2">
      <c r="B1263" s="39" t="s">
        <v>42</v>
      </c>
      <c r="D1263" s="42">
        <f>_xll.qlCalendarAdvance(Calendar,$D1262,B1263,"f",FALSE)</f>
        <v>48513</v>
      </c>
      <c r="E1263" s="140">
        <f>_xll.qlInterestRateIndexValueDate(IndexON,D1263)</f>
        <v>48513</v>
      </c>
      <c r="F1263" s="156">
        <f>IFERROR(_xll.qlIndexFixing(IndexON,D1263,TRUE,_xll.ohTrigger(RecalcTrigger,TriggerON)),NA())</f>
        <v>1.2628975452376734E-2</v>
      </c>
      <c r="H1263" s="42">
        <f>_xll.qlCalendarAdvance(Calendar,$H1262,B1263,"f",FALSE)</f>
        <v>48513</v>
      </c>
      <c r="I1263" s="140">
        <f>_xll.qlInterestRateIndexValueDate(Index1M,$H1263)</f>
        <v>48513</v>
      </c>
      <c r="J1263" s="145">
        <f>IFERROR(_xll.qlIndexFixing(Index1M,$H1263,TRUE,_xll.ohTrigger(RecalcTrigger,Trigger1M)),NA())</f>
        <v>1.3333072548348186E-2</v>
      </c>
      <c r="K1263" s="44">
        <f>IFERROR(_xll.qlIndexFixing(Index3M,H1263,TRUE,_xll.ohTrigger(RecalcTrigger,Trigger3M)),NA())</f>
        <v>1.3678847722277409E-2</v>
      </c>
      <c r="L1263" s="44">
        <f>IFERROR(_xll.qlIndexFixing(Index6M,$H1263,TRUE,_xll.ohTrigger(RecalcTrigger,Trigger6M)),NA())</f>
        <v>1.3726184072620641E-2</v>
      </c>
      <c r="M1263" s="146">
        <f>IFERROR(_xll.qlIndexFixing(Index1Y,$H1263,TRUE,_xll.ohTrigger(RecalcTrigger,Trigger1Y)),NA())</f>
        <v>1.410805200767018E-2</v>
      </c>
      <c r="N1263" s="145">
        <f>IFERROR(_xll.qlIndexFixing(ONIndex1M,I1263,TRUE,_xll.ohTrigger(RecalcTrigger,Trigger1M)),NA())</f>
        <v>1.3342389785053754E-2</v>
      </c>
      <c r="O1263" s="44">
        <f>IFERROR(_xll.qlIndexFixing(ONIndex3M,I1263,TRUE,_xll.ohTrigger(RecalcTrigger,Trigger3M)),NA())</f>
        <v>1.3711107956594359E-2</v>
      </c>
      <c r="P1263" s="44">
        <f>IFERROR(_xll.qlIndexFixing(ONIndex6M,I1263,TRUE,_xll.ohTrigger(RecalcTrigger,Trigger6M)),NA())</f>
        <v>1.3797778643745984E-2</v>
      </c>
      <c r="Q1263" s="146">
        <f>IFERROR(_xll.qlIndexFixing(ONIndex1Y,I1263,TRUE,_xll.ohTrigger(RecalcTrigger,Trigger1Y)),NA())</f>
        <v>1.4257232339587311E-2</v>
      </c>
    </row>
    <row r="1264" spans="2:17" x14ac:dyDescent="0.2">
      <c r="B1264" s="39" t="s">
        <v>42</v>
      </c>
      <c r="D1264" s="42">
        <f>_xll.qlCalendarAdvance(Calendar,$D1263,B1264,"f",FALSE)</f>
        <v>48520</v>
      </c>
      <c r="E1264" s="140">
        <f>_xll.qlInterestRateIndexValueDate(IndexON,D1264)</f>
        <v>48520</v>
      </c>
      <c r="F1264" s="156">
        <f>IFERROR(_xll.qlIndexFixing(IndexON,D1264,TRUE,_xll.ohTrigger(RecalcTrigger,TriggerON)),NA())</f>
        <v>1.2620747852856162E-2</v>
      </c>
      <c r="H1264" s="42">
        <f>_xll.qlCalendarAdvance(Calendar,$H1263,B1264,"f",FALSE)</f>
        <v>48520</v>
      </c>
      <c r="I1264" s="140">
        <f>_xll.qlInterestRateIndexValueDate(Index1M,$H1264)</f>
        <v>48520</v>
      </c>
      <c r="J1264" s="145">
        <f>IFERROR(_xll.qlIndexFixing(Index1M,$H1264,TRUE,_xll.ohTrigger(RecalcTrigger,Trigger1M)),NA())</f>
        <v>1.3325604837183813E-2</v>
      </c>
      <c r="K1264" s="44">
        <f>IFERROR(_xll.qlIndexFixing(Index3M,H1264,TRUE,_xll.ohTrigger(RecalcTrigger,Trigger3M)),NA())</f>
        <v>1.3670243226995801E-2</v>
      </c>
      <c r="L1264" s="44">
        <f>IFERROR(_xll.qlIndexFixing(Index6M,$H1264,TRUE,_xll.ohTrigger(RecalcTrigger,Trigger6M)),NA())</f>
        <v>1.3716945535325186E-2</v>
      </c>
      <c r="M1264" s="146">
        <f>IFERROR(_xll.qlIndexFixing(Index1Y,$H1264,TRUE,_xll.ohTrigger(RecalcTrigger,Trigger1Y)),NA())</f>
        <v>1.4098280571182231E-2</v>
      </c>
      <c r="N1264" s="145">
        <f>IFERROR(_xll.qlIndexFixing(ONIndex1M,I1264,TRUE,_xll.ohTrigger(RecalcTrigger,Trigger1M)),NA())</f>
        <v>1.3334649658893749E-2</v>
      </c>
      <c r="O1264" s="44">
        <f>IFERROR(_xll.qlIndexFixing(ONIndex3M,I1264,TRUE,_xll.ohTrigger(RecalcTrigger,Trigger3M)),NA())</f>
        <v>1.3702611158367128E-2</v>
      </c>
      <c r="P1264" s="44">
        <f>IFERROR(_xll.qlIndexFixing(ONIndex6M,I1264,TRUE,_xll.ohTrigger(RecalcTrigger,Trigger6M)),NA())</f>
        <v>1.3788714522363632E-2</v>
      </c>
      <c r="Q1264" s="146">
        <f>IFERROR(_xll.qlIndexFixing(ONIndex1Y,I1264,TRUE,_xll.ohTrigger(RecalcTrigger,Trigger1Y)),NA())</f>
        <v>1.4247927829587059E-2</v>
      </c>
    </row>
    <row r="1265" spans="2:17" x14ac:dyDescent="0.2">
      <c r="B1265" s="39" t="s">
        <v>42</v>
      </c>
      <c r="D1265" s="42">
        <f>_xll.qlCalendarAdvance(Calendar,$D1264,B1265,"f",FALSE)</f>
        <v>48527</v>
      </c>
      <c r="E1265" s="140">
        <f>_xll.qlInterestRateIndexValueDate(IndexON,D1265)</f>
        <v>48527</v>
      </c>
      <c r="F1265" s="156">
        <f>IFERROR(_xll.qlIndexFixing(IndexON,D1265,TRUE,_xll.ohTrigger(RecalcTrigger,TriggerON)),NA())</f>
        <v>1.2612509066841637E-2</v>
      </c>
      <c r="H1265" s="42">
        <f>_xll.qlCalendarAdvance(Calendar,$H1264,B1265,"f",FALSE)</f>
        <v>48527</v>
      </c>
      <c r="I1265" s="140">
        <f>_xll.qlInterestRateIndexValueDate(Index1M,$H1265)</f>
        <v>48527</v>
      </c>
      <c r="J1265" s="145">
        <f>IFERROR(_xll.qlIndexFixing(Index1M,$H1265,TRUE,_xll.ohTrigger(RecalcTrigger,Trigger1M)),NA())</f>
        <v>1.3317809090457952E-2</v>
      </c>
      <c r="K1265" s="44">
        <f>IFERROR(_xll.qlIndexFixing(Index3M,H1265,TRUE,_xll.ohTrigger(RecalcTrigger,Trigger3M)),NA())</f>
        <v>1.3661626637887744E-2</v>
      </c>
      <c r="L1265" s="44">
        <f>IFERROR(_xll.qlIndexFixing(Index6M,$H1265,TRUE,_xll.ohTrigger(RecalcTrigger,Trigger6M)),NA())</f>
        <v>1.3708104978989392E-2</v>
      </c>
      <c r="M1265" s="146">
        <f>IFERROR(_xll.qlIndexFixing(Index1Y,$H1265,TRUE,_xll.ohTrigger(RecalcTrigger,Trigger1Y)),NA())</f>
        <v>1.408849630319331E-2</v>
      </c>
      <c r="N1265" s="145">
        <f>IFERROR(_xll.qlIndexFixing(ONIndex1M,I1265,TRUE,_xll.ohTrigger(RecalcTrigger,Trigger1M)),NA())</f>
        <v>1.3326894107357212E-2</v>
      </c>
      <c r="O1265" s="44">
        <f>IFERROR(_xll.qlIndexFixing(ONIndex3M,I1265,TRUE,_xll.ohTrigger(RecalcTrigger,Trigger3M)),NA())</f>
        <v>1.3694102289025789E-2</v>
      </c>
      <c r="P1265" s="44">
        <f>IFERROR(_xll.qlIndexFixing(ONIndex6M,I1265,TRUE,_xll.ohTrigger(RecalcTrigger,Trigger6M)),NA())</f>
        <v>1.3779641739565252E-2</v>
      </c>
      <c r="Q1265" s="146">
        <f>IFERROR(_xll.qlIndexFixing(ONIndex1Y,I1265,TRUE,_xll.ohTrigger(RecalcTrigger,Trigger1Y)),NA())</f>
        <v>1.4238610573195087E-2</v>
      </c>
    </row>
    <row r="1266" spans="2:17" x14ac:dyDescent="0.2">
      <c r="B1266" s="39" t="s">
        <v>42</v>
      </c>
      <c r="D1266" s="42">
        <f>_xll.qlCalendarAdvance(Calendar,$D1265,B1266,"f",FALSE)</f>
        <v>48534</v>
      </c>
      <c r="E1266" s="140">
        <f>_xll.qlInterestRateIndexValueDate(IndexON,D1266)</f>
        <v>48534</v>
      </c>
      <c r="F1266" s="156">
        <f>IFERROR(_xll.qlIndexFixing(IndexON,D1266,TRUE,_xll.ohTrigger(RecalcTrigger,TriggerON)),NA())</f>
        <v>1.2604259094171066E-2</v>
      </c>
      <c r="H1266" s="42">
        <f>_xll.qlCalendarAdvance(Calendar,$H1265,B1266,"f",FALSE)</f>
        <v>48534</v>
      </c>
      <c r="I1266" s="140">
        <f>_xll.qlInterestRateIndexValueDate(Index1M,$H1266)</f>
        <v>48534</v>
      </c>
      <c r="J1266" s="145">
        <f>IFERROR(_xll.qlIndexFixing(Index1M,$H1266,TRUE,_xll.ohTrigger(RecalcTrigger,Trigger1M)),NA())</f>
        <v>1.330999790681997E-2</v>
      </c>
      <c r="K1266" s="44">
        <f>IFERROR(_xll.qlIndexFixing(Index3M,H1266,TRUE,_xll.ohTrigger(RecalcTrigger,Trigger3M)),NA())</f>
        <v>1.3652997955030761E-2</v>
      </c>
      <c r="L1266" s="44">
        <f>IFERROR(_xll.qlIndexFixing(Index6M,$H1266,TRUE,_xll.ohTrigger(RecalcTrigger,Trigger6M)),NA())</f>
        <v>1.369885005153027E-2</v>
      </c>
      <c r="M1266" s="146">
        <f>IFERROR(_xll.qlIndexFixing(Index1Y,$H1266,TRUE,_xll.ohTrigger(RecalcTrigger,Trigger1Y)),NA())</f>
        <v>1.4078699204076894E-2</v>
      </c>
      <c r="N1266" s="145">
        <f>IFERROR(_xll.qlIndexFixing(ONIndex1M,I1266,TRUE,_xll.ohTrigger(RecalcTrigger,Trigger1M)),NA())</f>
        <v>1.3319123130282051E-2</v>
      </c>
      <c r="O1266" s="44">
        <f>IFERROR(_xll.qlIndexFixing(ONIndex3M,I1266,TRUE,_xll.ohTrigger(RecalcTrigger,Trigger3M)),NA())</f>
        <v>1.3685581348570341E-2</v>
      </c>
      <c r="P1266" s="44">
        <f>IFERROR(_xll.qlIndexFixing(ONIndex6M,I1266,TRUE,_xll.ohTrigger(RecalcTrigger,Trigger6M)),NA())</f>
        <v>1.3770560295350842E-2</v>
      </c>
      <c r="Q1266" s="146">
        <f>IFERROR(_xll.qlIndexFixing(ONIndex1Y,I1266,TRUE,_xll.ohTrigger(RecalcTrigger,Trigger1Y)),NA())</f>
        <v>1.4229280570492442E-2</v>
      </c>
    </row>
    <row r="1267" spans="2:17" x14ac:dyDescent="0.2">
      <c r="B1267" s="39" t="s">
        <v>42</v>
      </c>
      <c r="D1267" s="42">
        <f>_xll.qlCalendarAdvance(Calendar,$D1266,B1267,"f",FALSE)</f>
        <v>48541</v>
      </c>
      <c r="E1267" s="140">
        <f>_xll.qlInterestRateIndexValueDate(IndexON,D1267)</f>
        <v>48541</v>
      </c>
      <c r="F1267" s="156">
        <f>IFERROR(_xll.qlIndexFixing(IndexON,D1267,TRUE,_xll.ohTrigger(RecalcTrigger,TriggerON)),NA())</f>
        <v>1.2595997935006542E-2</v>
      </c>
      <c r="H1267" s="42">
        <f>_xll.qlCalendarAdvance(Calendar,$H1266,B1267,"f",FALSE)</f>
        <v>48541</v>
      </c>
      <c r="I1267" s="140">
        <f>_xll.qlInterestRateIndexValueDate(Index1M,$H1267)</f>
        <v>48541</v>
      </c>
      <c r="J1267" s="145">
        <f>IFERROR(_xll.qlIndexFixing(Index1M,$H1267,TRUE,_xll.ohTrigger(RecalcTrigger,Trigger1M)),NA())</f>
        <v>1.3302171286294184E-2</v>
      </c>
      <c r="K1267" s="44">
        <f>IFERROR(_xll.qlIndexFixing(Index3M,H1267,TRUE,_xll.ohTrigger(RecalcTrigger,Trigger3M)),NA())</f>
        <v>1.3644357178504138E-2</v>
      </c>
      <c r="L1267" s="44">
        <f>IFERROR(_xll.qlIndexFixing(Index6M,$H1267,TRUE,_xll.ohTrigger(RecalcTrigger,Trigger6M)),NA())</f>
        <v>1.3689586446180334E-2</v>
      </c>
      <c r="M1267" s="146">
        <f>IFERROR(_xll.qlIndexFixing(Index1Y,$H1267,TRUE,_xll.ohTrigger(RecalcTrigger,Trigger1Y)),NA())</f>
        <v>1.4068889274206686E-2</v>
      </c>
      <c r="N1267" s="145">
        <f>IFERROR(_xll.qlIndexFixing(ONIndex1M,I1267,TRUE,_xll.ohTrigger(RecalcTrigger,Trigger1M)),NA())</f>
        <v>1.3311336727749312E-2</v>
      </c>
      <c r="O1267" s="44">
        <f>IFERROR(_xll.qlIndexFixing(ONIndex3M,I1267,TRUE,_xll.ohTrigger(RecalcTrigger,Trigger3M)),NA())</f>
        <v>1.3677048337000786E-2</v>
      </c>
      <c r="P1267" s="44">
        <f>IFERROR(_xll.qlIndexFixing(ONIndex6M,I1267,TRUE,_xll.ohTrigger(RecalcTrigger,Trigger6M)),NA())</f>
        <v>1.376147018980145E-2</v>
      </c>
      <c r="Q1267" s="146">
        <f>IFERROR(_xll.qlIndexFixing(ONIndex1Y,I1267,TRUE,_xll.ohTrigger(RecalcTrigger,Trigger1Y)),NA())</f>
        <v>1.4219937821479123E-2</v>
      </c>
    </row>
    <row r="1268" spans="2:17" x14ac:dyDescent="0.2">
      <c r="B1268" s="39" t="s">
        <v>42</v>
      </c>
      <c r="D1268" s="42">
        <f>_xll.qlCalendarAdvance(Calendar,$D1267,B1268,"f",FALSE)</f>
        <v>48548</v>
      </c>
      <c r="E1268" s="140">
        <f>_xll.qlInterestRateIndexValueDate(IndexON,D1268)</f>
        <v>48548</v>
      </c>
      <c r="F1268" s="156">
        <f>IFERROR(_xll.qlIndexFixing(IndexON,D1268,TRUE,_xll.ohTrigger(RecalcTrigger,TriggerON)),NA())</f>
        <v>1.2587725589185972E-2</v>
      </c>
      <c r="H1268" s="42">
        <f>_xll.qlCalendarAdvance(Calendar,$H1267,B1268,"f",FALSE)</f>
        <v>48548</v>
      </c>
      <c r="I1268" s="140">
        <f>_xll.qlInterestRateIndexValueDate(Index1M,$H1268)</f>
        <v>48548</v>
      </c>
      <c r="J1268" s="145">
        <f>IFERROR(_xll.qlIndexFixing(Index1M,$H1268,TRUE,_xll.ohTrigger(RecalcTrigger,Trigger1M)),NA())</f>
        <v>1.3294009693117781E-2</v>
      </c>
      <c r="K1268" s="44">
        <f>IFERROR(_xll.qlIndexFixing(Index3M,H1268,TRUE,_xll.ohTrigger(RecalcTrigger,Trigger3M)),NA())</f>
        <v>1.3636436020962268E-2</v>
      </c>
      <c r="L1268" s="44">
        <f>IFERROR(_xll.qlIndexFixing(Index6M,$H1268,TRUE,_xll.ohTrigger(RecalcTrigger,Trigger6M)),NA())</f>
        <v>1.3679904605205859E-2</v>
      </c>
      <c r="M1268" s="146">
        <f>IFERROR(_xll.qlIndexFixing(Index1Y,$H1268,TRUE,_xll.ohTrigger(RecalcTrigger,Trigger1Y)),NA())</f>
        <v>1.405906651395683E-2</v>
      </c>
      <c r="N1268" s="145">
        <f>IFERROR(_xll.qlIndexFixing(ONIndex1M,I1268,TRUE,_xll.ohTrigger(RecalcTrigger,Trigger1M)),NA())</f>
        <v>1.3303534899840042E-2</v>
      </c>
      <c r="O1268" s="44">
        <f>IFERROR(_xll.qlIndexFixing(ONIndex3M,I1268,TRUE,_xll.ohTrigger(RecalcTrigger,Trigger3M)),NA())</f>
        <v>1.3668503254317121E-2</v>
      </c>
      <c r="P1268" s="44">
        <f>IFERROR(_xll.qlIndexFixing(ONIndex6M,I1268,TRUE,_xll.ohTrigger(RecalcTrigger,Trigger6M)),NA())</f>
        <v>1.3752371422917076E-2</v>
      </c>
      <c r="Q1268" s="146">
        <f>IFERROR(_xll.qlIndexFixing(ONIndex1Y,I1268,TRUE,_xll.ohTrigger(RecalcTrigger,Trigger1Y)),NA())</f>
        <v>1.4210582326074084E-2</v>
      </c>
    </row>
    <row r="1269" spans="2:17" x14ac:dyDescent="0.2">
      <c r="B1269" s="39" t="s">
        <v>42</v>
      </c>
      <c r="D1269" s="42">
        <f>_xll.qlCalendarAdvance(Calendar,$D1268,B1269,"f",FALSE)</f>
        <v>48555</v>
      </c>
      <c r="E1269" s="140">
        <f>_xll.qlInterestRateIndexValueDate(IndexON,D1269)</f>
        <v>48555</v>
      </c>
      <c r="F1269" s="156">
        <f>IFERROR(_xll.qlIndexFixing(IndexON,D1269,TRUE,_xll.ohTrigger(RecalcTrigger,TriggerON)),NA())</f>
        <v>1.2579442056952495E-2</v>
      </c>
      <c r="H1269" s="42">
        <f>_xll.qlCalendarAdvance(Calendar,$H1268,B1269,"f",FALSE)</f>
        <v>48555</v>
      </c>
      <c r="I1269" s="140">
        <f>_xll.qlInterestRateIndexValueDate(Index1M,$H1269)</f>
        <v>48555</v>
      </c>
      <c r="J1269" s="145">
        <f>IFERROR(_xll.qlIndexFixing(Index1M,$H1269,TRUE,_xll.ohTrigger(RecalcTrigger,Trigger1M)),NA())</f>
        <v>1.3286150810294814E-2</v>
      </c>
      <c r="K1269" s="44">
        <f>IFERROR(_xll.qlIndexFixing(Index3M,H1269,TRUE,_xll.ohTrigger(RecalcTrigger,Trigger3M)),NA())</f>
        <v>1.3627773430968142E-2</v>
      </c>
      <c r="L1269" s="44">
        <f>IFERROR(_xll.qlIndexFixing(Index6M,$H1269,TRUE,_xll.ohTrigger(RecalcTrigger,Trigger6M)),NA())</f>
        <v>1.3670622678040593E-2</v>
      </c>
      <c r="M1269" s="146">
        <f>IFERROR(_xll.qlIndexFixing(Index1Y,$H1269,TRUE,_xll.ohTrigger(RecalcTrigger,Trigger1Y)),NA())</f>
        <v>1.4049230923701916E-2</v>
      </c>
      <c r="N1269" s="145">
        <f>IFERROR(_xll.qlIndexFixing(ONIndex1M,I1269,TRUE,_xll.ohTrigger(RecalcTrigger,Trigger1M)),NA())</f>
        <v>1.3295717646554239E-2</v>
      </c>
      <c r="O1269" s="44">
        <f>IFERROR(_xll.qlIndexFixing(ONIndex3M,I1269,TRUE,_xll.ohTrigger(RecalcTrigger,Trigger3M)),NA())</f>
        <v>1.3659946100600395E-2</v>
      </c>
      <c r="P1269" s="44">
        <f>IFERROR(_xll.qlIndexFixing(ONIndex6M,I1269,TRUE,_xll.ohTrigger(RecalcTrigger,Trigger6M)),NA())</f>
        <v>1.3743263994616672E-2</v>
      </c>
      <c r="Q1269" s="146">
        <f>IFERROR(_xll.qlIndexFixing(ONIndex1Y,I1269,TRUE,_xll.ohTrigger(RecalcTrigger,Trigger1Y)),NA())</f>
        <v>1.4201214084358371E-2</v>
      </c>
    </row>
    <row r="1270" spans="2:17" x14ac:dyDescent="0.2">
      <c r="B1270" s="39" t="s">
        <v>42</v>
      </c>
      <c r="D1270" s="42">
        <f>_xll.qlCalendarAdvance(Calendar,$D1269,B1270,"f",FALSE)</f>
        <v>48562</v>
      </c>
      <c r="E1270" s="140">
        <f>_xll.qlInterestRateIndexValueDate(IndexON,D1270)</f>
        <v>48562</v>
      </c>
      <c r="F1270" s="156">
        <f>IFERROR(_xll.qlIndexFixing(IndexON,D1270,TRUE,_xll.ohTrigger(RecalcTrigger,TriggerON)),NA())</f>
        <v>1.2571147338062971E-2</v>
      </c>
      <c r="H1270" s="42">
        <f>_xll.qlCalendarAdvance(Calendar,$H1269,B1270,"f",FALSE)</f>
        <v>48562</v>
      </c>
      <c r="I1270" s="140">
        <f>_xll.qlInterestRateIndexValueDate(Index1M,$H1270)</f>
        <v>48562</v>
      </c>
      <c r="J1270" s="145">
        <f>IFERROR(_xll.qlIndexFixing(Index1M,$H1270,TRUE,_xll.ohTrigger(RecalcTrigger,Trigger1M)),NA())</f>
        <v>1.3278276490288702E-2</v>
      </c>
      <c r="K1270" s="44">
        <f>IFERROR(_xll.qlIndexFixing(Index3M,H1270,TRUE,_xll.ohTrigger(RecalcTrigger,Trigger3M)),NA())</f>
        <v>1.3619098748020636E-2</v>
      </c>
      <c r="L1270" s="44">
        <f>IFERROR(_xll.qlIndexFixing(Index6M,$H1270,TRUE,_xll.ohTrigger(RecalcTrigger,Trigger6M)),NA())</f>
        <v>1.3661332073261173E-2</v>
      </c>
      <c r="M1270" s="146">
        <f>IFERROR(_xll.qlIndexFixing(Index1Y,$H1270,TRUE,_xll.ohTrigger(RecalcTrigger,Trigger1Y)),NA())</f>
        <v>1.4039382503817199E-2</v>
      </c>
      <c r="N1270" s="145">
        <f>IFERROR(_xll.qlIndexFixing(ONIndex1M,I1270,TRUE,_xll.ohTrigger(RecalcTrigger,Trigger1M)),NA())</f>
        <v>1.3287884967729813E-2</v>
      </c>
      <c r="O1270" s="44">
        <f>IFERROR(_xll.qlIndexFixing(ONIndex3M,I1270,TRUE,_xll.ohTrigger(RecalcTrigger,Trigger3M)),NA())</f>
        <v>1.3651376875688515E-2</v>
      </c>
      <c r="P1270" s="44">
        <f>IFERROR(_xll.qlIndexFixing(ONIndex6M,I1270,TRUE,_xll.ohTrigger(RecalcTrigger,Trigger6M)),NA())</f>
        <v>1.373414790490024E-2</v>
      </c>
      <c r="Q1270" s="146">
        <f>IFERROR(_xll.qlIndexFixing(ONIndex1Y,I1270,TRUE,_xll.ohTrigger(RecalcTrigger,Trigger1Y)),NA())</f>
        <v>1.4191833096331985E-2</v>
      </c>
    </row>
    <row r="1271" spans="2:17" x14ac:dyDescent="0.2">
      <c r="B1271" s="39" t="s">
        <v>42</v>
      </c>
      <c r="D1271" s="42">
        <f>_xll.qlCalendarAdvance(Calendar,$D1270,B1271,"f",FALSE)</f>
        <v>48569</v>
      </c>
      <c r="E1271" s="140">
        <f>_xll.qlInterestRateIndexValueDate(IndexON,D1271)</f>
        <v>48569</v>
      </c>
      <c r="F1271" s="156">
        <f>IFERROR(_xll.qlIndexFixing(IndexON,D1271,TRUE,_xll.ohTrigger(RecalcTrigger,TriggerON)),NA())</f>
        <v>1.2562841432679495E-2</v>
      </c>
      <c r="H1271" s="42">
        <f>_xll.qlCalendarAdvance(Calendar,$H1270,B1271,"f",FALSE)</f>
        <v>48569</v>
      </c>
      <c r="I1271" s="140">
        <f>_xll.qlInterestRateIndexValueDate(Index1M,$H1271)</f>
        <v>48569</v>
      </c>
      <c r="J1271" s="145">
        <f>IFERROR(_xll.qlIndexFixing(Index1M,$H1271,TRUE,_xll.ohTrigger(RecalcTrigger,Trigger1M)),NA())</f>
        <v>1.3270386733122974E-2</v>
      </c>
      <c r="K1271" s="44">
        <f>IFERROR(_xll.qlIndexFixing(Index3M,H1271,TRUE,_xll.ohTrigger(RecalcTrigger,Trigger3M)),NA())</f>
        <v>1.3610411972198096E-2</v>
      </c>
      <c r="L1271" s="44">
        <f>IFERROR(_xll.qlIndexFixing(Index6M,$H1271,TRUE,_xll.ohTrigger(RecalcTrigger,Trigger6M)),NA())</f>
        <v>1.365203279098739E-2</v>
      </c>
      <c r="M1271" s="146">
        <f>IFERROR(_xll.qlIndexFixing(Index1Y,$H1271,TRUE,_xll.ohTrigger(RecalcTrigger,Trigger1Y)),NA())</f>
        <v>1.4029521254678379E-2</v>
      </c>
      <c r="N1271" s="145">
        <f>IFERROR(_xll.qlIndexFixing(ONIndex1M,I1271,TRUE,_xll.ohTrigger(RecalcTrigger,Trigger1M)),NA())</f>
        <v>1.3280036863690947E-2</v>
      </c>
      <c r="O1271" s="44">
        <f>IFERROR(_xll.qlIndexFixing(ONIndex3M,I1271,TRUE,_xll.ohTrigger(RecalcTrigger,Trigger3M)),NA())</f>
        <v>1.3642795579662526E-2</v>
      </c>
      <c r="P1271" s="44">
        <f>IFERROR(_xll.qlIndexFixing(ONIndex6M,I1271,TRUE,_xll.ohTrigger(RecalcTrigger,Trigger6M)),NA())</f>
        <v>1.3725023153767779E-2</v>
      </c>
      <c r="Q1271" s="146">
        <f>IFERROR(_xll.qlIndexFixing(ONIndex1Y,I1271,TRUE,_xll.ohTrigger(RecalcTrigger,Trigger1Y)),NA())</f>
        <v>1.4182439361913879E-2</v>
      </c>
    </row>
    <row r="1272" spans="2:17" x14ac:dyDescent="0.2">
      <c r="B1272" s="39" t="s">
        <v>42</v>
      </c>
      <c r="D1272" s="42">
        <f>_xll.qlCalendarAdvance(Calendar,$D1271,B1272,"f",FALSE)</f>
        <v>48577</v>
      </c>
      <c r="E1272" s="140">
        <f>_xll.qlInterestRateIndexValueDate(IndexON,D1272)</f>
        <v>48577</v>
      </c>
      <c r="F1272" s="156">
        <f>IFERROR(_xll.qlIndexFixing(IndexON,D1272,TRUE,_xll.ohTrigger(RecalcTrigger,TriggerON)),NA())</f>
        <v>1.2553335271509036E-2</v>
      </c>
      <c r="H1272" s="42">
        <f>_xll.qlCalendarAdvance(Calendar,$H1271,B1272,"f",FALSE)</f>
        <v>48577</v>
      </c>
      <c r="I1272" s="140">
        <f>_xll.qlInterestRateIndexValueDate(Index1M,$H1272)</f>
        <v>48577</v>
      </c>
      <c r="J1272" s="145">
        <f>IFERROR(_xll.qlIndexFixing(Index1M,$H1272,TRUE,_xll.ohTrigger(RecalcTrigger,Trigger1M)),NA())</f>
        <v>1.3260699961939139E-2</v>
      </c>
      <c r="K1272" s="44">
        <f>IFERROR(_xll.qlIndexFixing(Index3M,H1272,TRUE,_xll.ohTrigger(RecalcTrigger,Trigger3M)),NA())</f>
        <v>1.3600469420896519E-2</v>
      </c>
      <c r="L1272" s="44">
        <f>IFERROR(_xll.qlIndexFixing(Index6M,$H1272,TRUE,_xll.ohTrigger(RecalcTrigger,Trigger6M)),NA())</f>
        <v>1.3641394414469399E-2</v>
      </c>
      <c r="M1272" s="146">
        <f>IFERROR(_xll.qlIndexFixing(Index1Y,$H1272,TRUE,_xll.ohTrigger(RecalcTrigger,Trigger1Y)),NA())</f>
        <v>1.401823554685433E-2</v>
      </c>
      <c r="N1272" s="145">
        <f>IFERROR(_xll.qlIndexFixing(ONIndex1M,I1272,TRUE,_xll.ohTrigger(RecalcTrigger,Trigger1M)),NA())</f>
        <v>1.3271048713390243E-2</v>
      </c>
      <c r="O1272" s="44">
        <f>IFERROR(_xll.qlIndexFixing(ONIndex3M,I1272,TRUE,_xll.ohTrigger(RecalcTrigger,Trigger3M)),NA())</f>
        <v>1.3632973603261433E-2</v>
      </c>
      <c r="P1272" s="44">
        <f>IFERROR(_xll.qlIndexFixing(ONIndex6M,I1272,TRUE,_xll.ohTrigger(RecalcTrigger,Trigger6M)),NA())</f>
        <v>1.3714584261019791E-2</v>
      </c>
      <c r="Q1272" s="146">
        <f>IFERROR(_xll.qlIndexFixing(ONIndex1Y,I1272,TRUE,_xll.ohTrigger(RecalcTrigger,Trigger1Y)),NA())</f>
        <v>1.4171688057798004E-2</v>
      </c>
    </row>
    <row r="1273" spans="2:17" x14ac:dyDescent="0.2">
      <c r="B1273" s="39" t="s">
        <v>42</v>
      </c>
      <c r="D1273" s="42">
        <f>_xll.qlCalendarAdvance(Calendar,$D1272,B1273,"f",FALSE)</f>
        <v>48584</v>
      </c>
      <c r="E1273" s="140">
        <f>_xll.qlInterestRateIndexValueDate(IndexON,D1273)</f>
        <v>48584</v>
      </c>
      <c r="F1273" s="156">
        <f>IFERROR(_xll.qlIndexFixing(IndexON,D1273,TRUE,_xll.ohTrigger(RecalcTrigger,TriggerON)),NA())</f>
        <v>1.2545005394986042E-2</v>
      </c>
      <c r="H1273" s="42">
        <f>_xll.qlCalendarAdvance(Calendar,$H1272,B1273,"f",FALSE)</f>
        <v>48584</v>
      </c>
      <c r="I1273" s="140">
        <f>_xll.qlInterestRateIndexValueDate(Index1M,$H1273)</f>
        <v>48584</v>
      </c>
      <c r="J1273" s="145">
        <f>IFERROR(_xll.qlIndexFixing(Index1M,$H1273,TRUE,_xll.ohTrigger(RecalcTrigger,Trigger1M)),NA())</f>
        <v>1.3252774344615964E-2</v>
      </c>
      <c r="K1273" s="44">
        <f>IFERROR(_xll.qlIndexFixing(Index3M,H1273,TRUE,_xll.ohTrigger(RecalcTrigger,Trigger3M)),NA())</f>
        <v>1.3591756732029553E-2</v>
      </c>
      <c r="L1273" s="44">
        <f>IFERROR(_xll.qlIndexFixing(Index6M,$H1273,TRUE,_xll.ohTrigger(RecalcTrigger,Trigger6M)),NA())</f>
        <v>1.3632491066678789E-2</v>
      </c>
      <c r="M1273" s="146">
        <f>IFERROR(_xll.qlIndexFixing(Index1Y,$H1273,TRUE,_xll.ohTrigger(RecalcTrigger,Trigger1Y)),NA())</f>
        <v>1.4008346807723893E-2</v>
      </c>
      <c r="N1273" s="145">
        <f>IFERROR(_xll.qlIndexFixing(ONIndex1M,I1273,TRUE,_xll.ohTrigger(RecalcTrigger,Trigger1M)),NA())</f>
        <v>1.3263167554787847E-2</v>
      </c>
      <c r="O1273" s="44">
        <f>IFERROR(_xll.qlIndexFixing(ONIndex3M,I1273,TRUE,_xll.ohTrigger(RecalcTrigger,Trigger3M)),NA())</f>
        <v>1.3624366440666558E-2</v>
      </c>
      <c r="P1273" s="44">
        <f>IFERROR(_xll.qlIndexFixing(ONIndex6M,I1273,TRUE,_xll.ohTrigger(RecalcTrigger,Trigger6M)),NA())</f>
        <v>1.3705440949883796E-2</v>
      </c>
      <c r="Q1273" s="146">
        <f>IFERROR(_xll.qlIndexFixing(ONIndex1Y,I1273,TRUE,_xll.ohTrigger(RecalcTrigger,Trigger1Y)),NA())</f>
        <v>1.4162267009810714E-2</v>
      </c>
    </row>
    <row r="1274" spans="2:17" x14ac:dyDescent="0.2">
      <c r="B1274" s="39" t="s">
        <v>42</v>
      </c>
      <c r="D1274" s="42">
        <f>_xll.qlCalendarAdvance(Calendar,$D1273,B1274,"f",FALSE)</f>
        <v>48591</v>
      </c>
      <c r="E1274" s="140">
        <f>_xll.qlInterestRateIndexValueDate(IndexON,D1274)</f>
        <v>48591</v>
      </c>
      <c r="F1274" s="156">
        <f>IFERROR(_xll.qlIndexFixing(IndexON,D1274,TRUE,_xll.ohTrigger(RecalcTrigger,TriggerON)),NA())</f>
        <v>1.2536664331888048E-2</v>
      </c>
      <c r="H1274" s="42">
        <f>_xll.qlCalendarAdvance(Calendar,$H1273,B1274,"f",FALSE)</f>
        <v>48591</v>
      </c>
      <c r="I1274" s="140">
        <f>_xll.qlInterestRateIndexValueDate(Index1M,$H1274)</f>
        <v>48591</v>
      </c>
      <c r="J1274" s="145">
        <f>IFERROR(_xll.qlIndexFixing(Index1M,$H1274,TRUE,_xll.ohTrigger(RecalcTrigger,Trigger1M)),NA())</f>
        <v>1.3244833289462144E-2</v>
      </c>
      <c r="K1274" s="44">
        <f>IFERROR(_xll.qlIndexFixing(Index3M,H1274,TRUE,_xll.ohTrigger(RecalcTrigger,Trigger3M)),NA())</f>
        <v>1.3583031950530691E-2</v>
      </c>
      <c r="L1274" s="44">
        <f>IFERROR(_xll.qlIndexFixing(Index6M,$H1274,TRUE,_xll.ohTrigger(RecalcTrigger,Trigger6M)),NA())</f>
        <v>1.3623165479862904E-2</v>
      </c>
      <c r="M1274" s="146">
        <f>IFERROR(_xll.qlIndexFixing(Index1Y,$H1274,TRUE,_xll.ohTrigger(RecalcTrigger,Trigger1Y)),NA())</f>
        <v>1.399844524052285E-2</v>
      </c>
      <c r="N1274" s="145">
        <f>IFERROR(_xll.qlIndexFixing(ONIndex1M,I1274,TRUE,_xll.ohTrigger(RecalcTrigger,Trigger1M)),NA())</f>
        <v>1.3255270970727873E-2</v>
      </c>
      <c r="O1274" s="44">
        <f>IFERROR(_xll.qlIndexFixing(ONIndex3M,I1274,TRUE,_xll.ohTrigger(RecalcTrigger,Trigger3M)),NA())</f>
        <v>1.3615747206876527E-2</v>
      </c>
      <c r="P1274" s="44">
        <f>IFERROR(_xll.qlIndexFixing(ONIndex6M,I1274,TRUE,_xll.ohTrigger(RecalcTrigger,Trigger6M)),NA())</f>
        <v>1.3696288977331772E-2</v>
      </c>
      <c r="Q1274" s="146">
        <f>IFERROR(_xll.qlIndexFixing(ONIndex1Y,I1274,TRUE,_xll.ohTrigger(RecalcTrigger,Trigger1Y)),NA())</f>
        <v>1.415283321551275E-2</v>
      </c>
    </row>
    <row r="1275" spans="2:17" x14ac:dyDescent="0.2">
      <c r="B1275" s="39" t="s">
        <v>42</v>
      </c>
      <c r="D1275" s="42">
        <f>_xll.qlCalendarAdvance(Calendar,$D1274,B1275,"f",FALSE)</f>
        <v>48598</v>
      </c>
      <c r="E1275" s="140">
        <f>_xll.qlInterestRateIndexValueDate(IndexON,D1275)</f>
        <v>48598</v>
      </c>
      <c r="F1275" s="156">
        <f>IFERROR(_xll.qlIndexFixing(IndexON,D1275,TRUE,_xll.ohTrigger(RecalcTrigger,TriggerON)),NA())</f>
        <v>1.2528312082134008E-2</v>
      </c>
      <c r="H1275" s="42">
        <f>_xll.qlCalendarAdvance(Calendar,$H1274,B1275,"f",FALSE)</f>
        <v>48598</v>
      </c>
      <c r="I1275" s="140">
        <f>_xll.qlInterestRateIndexValueDate(Index1M,$H1275)</f>
        <v>48598</v>
      </c>
      <c r="J1275" s="145">
        <f>IFERROR(_xll.qlIndexFixing(Index1M,$H1275,TRUE,_xll.ohTrigger(RecalcTrigger,Trigger1M)),NA())</f>
        <v>1.3236876796514523E-2</v>
      </c>
      <c r="K1275" s="44">
        <f>IFERROR(_xll.qlIndexFixing(Index3M,H1275,TRUE,_xll.ohTrigger(RecalcTrigger,Trigger3M)),NA())</f>
        <v>1.3574295076478277E-2</v>
      </c>
      <c r="L1275" s="44">
        <f>IFERROR(_xll.qlIndexFixing(Index6M,$H1275,TRUE,_xll.ohTrigger(RecalcTrigger,Trigger6M)),NA())</f>
        <v>1.3613831216128762E-2</v>
      </c>
      <c r="M1275" s="146">
        <f>IFERROR(_xll.qlIndexFixing(Index1Y,$H1275,TRUE,_xll.ohTrigger(RecalcTrigger,Trigger1Y)),NA())</f>
        <v>1.3988530845629565E-2</v>
      </c>
      <c r="N1275" s="145">
        <f>IFERROR(_xll.qlIndexFixing(ONIndex1M,I1275,TRUE,_xll.ohTrigger(RecalcTrigger,Trigger1M)),NA())</f>
        <v>1.324735896121032E-2</v>
      </c>
      <c r="O1275" s="44">
        <f>IFERROR(_xll.qlIndexFixing(ONIndex3M,I1275,TRUE,_xll.ohTrigger(RecalcTrigger,Trigger3M)),NA())</f>
        <v>1.3607115901972389E-2</v>
      </c>
      <c r="P1275" s="44">
        <f>IFERROR(_xll.qlIndexFixing(ONIndex6M,I1275,TRUE,_xll.ohTrigger(RecalcTrigger,Trigger6M)),NA())</f>
        <v>1.3687128343363719E-2</v>
      </c>
      <c r="Q1275" s="146">
        <f>IFERROR(_xll.qlIndexFixing(ONIndex1Y,I1275,TRUE,_xll.ohTrigger(RecalcTrigger,Trigger1Y)),NA())</f>
        <v>1.4143386674904113E-2</v>
      </c>
    </row>
    <row r="1276" spans="2:17" x14ac:dyDescent="0.2">
      <c r="B1276" s="39" t="s">
        <v>42</v>
      </c>
      <c r="D1276" s="42">
        <f>_xll.qlCalendarAdvance(Calendar,$D1275,B1276,"f",FALSE)</f>
        <v>48605</v>
      </c>
      <c r="E1276" s="140">
        <f>_xll.qlInterestRateIndexValueDate(IndexON,D1276)</f>
        <v>48605</v>
      </c>
      <c r="F1276" s="156">
        <f>IFERROR(_xll.qlIndexFixing(IndexON,D1276,TRUE,_xll.ohTrigger(RecalcTrigger,TriggerON)),NA())</f>
        <v>1.2519948645886014E-2</v>
      </c>
      <c r="H1276" s="42">
        <f>_xll.qlCalendarAdvance(Calendar,$H1275,B1276,"f",FALSE)</f>
        <v>48605</v>
      </c>
      <c r="I1276" s="140">
        <f>_xll.qlInterestRateIndexValueDate(Index1M,$H1276)</f>
        <v>48605</v>
      </c>
      <c r="J1276" s="145">
        <f>IFERROR(_xll.qlIndexFixing(Index1M,$H1276,TRUE,_xll.ohTrigger(RecalcTrigger,Trigger1M)),NA())</f>
        <v>1.3228904865802566E-2</v>
      </c>
      <c r="K1276" s="44">
        <f>IFERROR(_xll.qlIndexFixing(Index3M,H1276,TRUE,_xll.ohTrigger(RecalcTrigger,Trigger3M)),NA())</f>
        <v>1.3565546109949755E-2</v>
      </c>
      <c r="L1276" s="44">
        <f>IFERROR(_xll.qlIndexFixing(Index6M,$H1276,TRUE,_xll.ohTrigger(RecalcTrigger,Trigger6M)),NA())</f>
        <v>1.3604488275596812E-2</v>
      </c>
      <c r="M1276" s="146">
        <f>IFERROR(_xll.qlIndexFixing(Index1Y,$H1276,TRUE,_xll.ohTrigger(RecalcTrigger,Trigger1Y)),NA())</f>
        <v>1.3978603623421293E-2</v>
      </c>
      <c r="N1276" s="145">
        <f>IFERROR(_xll.qlIndexFixing(ONIndex1M,I1276,TRUE,_xll.ohTrigger(RecalcTrigger,Trigger1M)),NA())</f>
        <v>1.3239431526316237E-2</v>
      </c>
      <c r="O1276" s="44">
        <f>IFERROR(_xll.qlIndexFixing(ONIndex3M,I1276,TRUE,_xll.ohTrigger(RecalcTrigger,Trigger3M)),NA())</f>
        <v>1.3598472526035188E-2</v>
      </c>
      <c r="P1276" s="44">
        <f>IFERROR(_xll.qlIndexFixing(ONIndex6M,I1276,TRUE,_xll.ohTrigger(RecalcTrigger,Trigger6M)),NA())</f>
        <v>1.3677959048060684E-2</v>
      </c>
      <c r="Q1276" s="146">
        <f>IFERROR(_xll.qlIndexFixing(ONIndex1Y,I1276,TRUE,_xll.ohTrigger(RecalcTrigger,Trigger1Y)),NA())</f>
        <v>1.4133927387903755E-2</v>
      </c>
    </row>
    <row r="1277" spans="2:17" x14ac:dyDescent="0.2">
      <c r="B1277" s="39" t="s">
        <v>42</v>
      </c>
      <c r="D1277" s="42">
        <f>_xll.qlCalendarAdvance(Calendar,$D1276,B1277,"f",FALSE)</f>
        <v>48612</v>
      </c>
      <c r="E1277" s="140">
        <f>_xll.qlInterestRateIndexValueDate(IndexON,D1277)</f>
        <v>48612</v>
      </c>
      <c r="F1277" s="156">
        <f>IFERROR(_xll.qlIndexFixing(IndexON,D1277,TRUE,_xll.ohTrigger(RecalcTrigger,TriggerON)),NA())</f>
        <v>1.2511574023144068E-2</v>
      </c>
      <c r="H1277" s="42">
        <f>_xll.qlCalendarAdvance(Calendar,$H1276,B1277,"f",FALSE)</f>
        <v>48612</v>
      </c>
      <c r="I1277" s="140">
        <f>_xll.qlInterestRateIndexValueDate(Index1M,$H1277)</f>
        <v>48612</v>
      </c>
      <c r="J1277" s="145">
        <f>IFERROR(_xll.qlIndexFixing(Index1M,$H1277,TRUE,_xll.ohTrigger(RecalcTrigger,Trigger1M)),NA())</f>
        <v>1.3222578728016734E-2</v>
      </c>
      <c r="K1277" s="44">
        <f>IFERROR(_xll.qlIndexFixing(Index3M,H1277,TRUE,_xll.ohTrigger(RecalcTrigger,Trigger3M)),NA())</f>
        <v>1.3556785051023474E-2</v>
      </c>
      <c r="L1277" s="44">
        <f>IFERROR(_xll.qlIndexFixing(Index6M,$H1277,TRUE,_xll.ohTrigger(RecalcTrigger,Trigger6M)),NA())</f>
        <v>1.3595136658387507E-2</v>
      </c>
      <c r="M1277" s="146">
        <f>IFERROR(_xll.qlIndexFixing(Index1Y,$H1277,TRUE,_xll.ohTrigger(RecalcTrigger,Trigger1Y)),NA())</f>
        <v>1.3968663574277507E-2</v>
      </c>
      <c r="N1277" s="145">
        <f>IFERROR(_xll.qlIndexFixing(ONIndex1M,I1277,TRUE,_xll.ohTrigger(RecalcTrigger,Trigger1M)),NA())</f>
        <v>1.3231488665964575E-2</v>
      </c>
      <c r="O1277" s="44">
        <f>IFERROR(_xll.qlIndexFixing(ONIndex3M,I1277,TRUE,_xll.ohTrigger(RecalcTrigger,Trigger3M)),NA())</f>
        <v>1.3589817078902833E-2</v>
      </c>
      <c r="P1277" s="44">
        <f>IFERROR(_xll.qlIndexFixing(ONIndex6M,I1277,TRUE,_xll.ohTrigger(RecalcTrigger,Trigger6M)),NA())</f>
        <v>1.3668781091422666E-2</v>
      </c>
      <c r="Q1277" s="146">
        <f>IFERROR(_xll.qlIndexFixing(ONIndex1Y,I1277,TRUE,_xll.ohTrigger(RecalcTrigger,Trigger1Y)),NA())</f>
        <v>1.4124455354673771E-2</v>
      </c>
    </row>
    <row r="1278" spans="2:17" x14ac:dyDescent="0.2">
      <c r="B1278" s="39" t="s">
        <v>42</v>
      </c>
      <c r="D1278" s="42">
        <f>_xll.qlCalendarAdvance(Calendar,$D1277,B1278,"f",FALSE)</f>
        <v>48619</v>
      </c>
      <c r="E1278" s="140">
        <f>_xll.qlInterestRateIndexValueDate(IndexON,D1278)</f>
        <v>48619</v>
      </c>
      <c r="F1278" s="156">
        <f>IFERROR(_xll.qlIndexFixing(IndexON,D1278,TRUE,_xll.ohTrigger(RecalcTrigger,TriggerON)),NA())</f>
        <v>1.2503188213827121E-2</v>
      </c>
      <c r="H1278" s="42">
        <f>_xll.qlCalendarAdvance(Calendar,$H1277,B1278,"f",FALSE)</f>
        <v>48619</v>
      </c>
      <c r="I1278" s="140">
        <f>_xll.qlInterestRateIndexValueDate(Index1M,$H1278)</f>
        <v>48619</v>
      </c>
      <c r="J1278" s="145">
        <f>IFERROR(_xll.qlIndexFixing(Index1M,$H1278,TRUE,_xll.ohTrigger(RecalcTrigger,Trigger1M)),NA())</f>
        <v>1.3214582882590926E-2</v>
      </c>
      <c r="K1278" s="44">
        <f>IFERROR(_xll.qlIndexFixing(Index3M,H1278,TRUE,_xll.ohTrigger(RecalcTrigger,Trigger3M)),NA())</f>
        <v>1.3548389620751748E-2</v>
      </c>
      <c r="L1278" s="44">
        <f>IFERROR(_xll.qlIndexFixing(Index6M,$H1278,TRUE,_xll.ohTrigger(RecalcTrigger,Trigger6M)),NA())</f>
        <v>1.3585776364620397E-2</v>
      </c>
      <c r="M1278" s="146">
        <f>IFERROR(_xll.qlIndexFixing(Index1Y,$H1278,TRUE,_xll.ohTrigger(RecalcTrigger,Trigger1Y)),NA())</f>
        <v>1.3958710698576793E-2</v>
      </c>
      <c r="N1278" s="145">
        <f>IFERROR(_xll.qlIndexFixing(ONIndex1M,I1278,TRUE,_xll.ohTrigger(RecalcTrigger,Trigger1M)),NA())</f>
        <v>1.3223530380236381E-2</v>
      </c>
      <c r="O1278" s="44">
        <f>IFERROR(_xll.qlIndexFixing(ONIndex3M,I1278,TRUE,_xll.ohTrigger(RecalcTrigger,Trigger3M)),NA())</f>
        <v>1.3581149560737416E-2</v>
      </c>
      <c r="P1278" s="44">
        <f>IFERROR(_xll.qlIndexFixing(ONIndex6M,I1278,TRUE,_xll.ohTrigger(RecalcTrigger,Trigger6M)),NA())</f>
        <v>1.3659594473287573E-2</v>
      </c>
      <c r="Q1278" s="146">
        <f>IFERROR(_xll.qlIndexFixing(ONIndex1Y,I1278,TRUE,_xll.ohTrigger(RecalcTrigger,Trigger1Y)),NA())</f>
        <v>1.4114970575052066E-2</v>
      </c>
    </row>
    <row r="1279" spans="2:17" x14ac:dyDescent="0.2">
      <c r="B1279" s="39" t="s">
        <v>42</v>
      </c>
      <c r="D1279" s="42">
        <f>_xll.qlCalendarAdvance(Calendar,$D1278,B1279,"f",FALSE)</f>
        <v>48626</v>
      </c>
      <c r="E1279" s="140">
        <f>_xll.qlInterestRateIndexValueDate(IndexON,D1279)</f>
        <v>48626</v>
      </c>
      <c r="F1279" s="156">
        <f>IFERROR(_xll.qlIndexFixing(IndexON,D1279,TRUE,_xll.ohTrigger(RecalcTrigger,TriggerON)),NA())</f>
        <v>1.2494791218016221E-2</v>
      </c>
      <c r="H1279" s="42">
        <f>_xll.qlCalendarAdvance(Calendar,$H1278,B1279,"f",FALSE)</f>
        <v>48626</v>
      </c>
      <c r="I1279" s="140">
        <f>_xll.qlInterestRateIndexValueDate(Index1M,$H1279)</f>
        <v>48626</v>
      </c>
      <c r="J1279" s="145">
        <f>IFERROR(_xll.qlIndexFixing(Index1M,$H1279,TRUE,_xll.ohTrigger(RecalcTrigger,Trigger1M)),NA())</f>
        <v>1.3206571601405981E-2</v>
      </c>
      <c r="K1279" s="44">
        <f>IFERROR(_xll.qlIndexFixing(Index3M,H1279,TRUE,_xll.ohTrigger(RecalcTrigger,Trigger3M)),NA())</f>
        <v>1.3539605566406897E-2</v>
      </c>
      <c r="L1279" s="44">
        <f>IFERROR(_xll.qlIndexFixing(Index6M,$H1279,TRUE,_xll.ohTrigger(RecalcTrigger,Trigger6M)),NA())</f>
        <v>1.3576407394417279E-2</v>
      </c>
      <c r="M1279" s="146">
        <f>IFERROR(_xll.qlIndexFixing(Index1Y,$H1279,TRUE,_xll.ohTrigger(RecalcTrigger,Trigger1Y)),NA())</f>
        <v>1.394874499669907E-2</v>
      </c>
      <c r="N1279" s="145">
        <f>IFERROR(_xll.qlIndexFixing(ONIndex1M,I1279,TRUE,_xll.ohTrigger(RecalcTrigger,Trigger1M)),NA())</f>
        <v>1.321555666905061E-2</v>
      </c>
      <c r="O1279" s="44">
        <f>IFERROR(_xll.qlIndexFixing(ONIndex3M,I1279,TRUE,_xll.ohTrigger(RecalcTrigger,Trigger3M)),NA())</f>
        <v>1.3572469971376844E-2</v>
      </c>
      <c r="P1279" s="44">
        <f>IFERROR(_xll.qlIndexFixing(ONIndex6M,I1279,TRUE,_xll.ohTrigger(RecalcTrigger,Trigger6M)),NA())</f>
        <v>1.3650399193817497E-2</v>
      </c>
      <c r="Q1279" s="146">
        <f>IFERROR(_xll.qlIndexFixing(ONIndex1Y,I1279,TRUE,_xll.ohTrigger(RecalcTrigger,Trigger1Y)),NA())</f>
        <v>1.4105473049200734E-2</v>
      </c>
    </row>
    <row r="1280" spans="2:17" x14ac:dyDescent="0.2">
      <c r="B1280" s="39" t="s">
        <v>42</v>
      </c>
      <c r="D1280" s="42">
        <f>_xll.qlCalendarAdvance(Calendar,$D1279,B1280,"f",FALSE)</f>
        <v>48633</v>
      </c>
      <c r="E1280" s="140">
        <f>_xll.qlInterestRateIndexValueDate(IndexON,D1280)</f>
        <v>48633</v>
      </c>
      <c r="F1280" s="156">
        <f>IFERROR(_xll.qlIndexFixing(IndexON,D1280,TRUE,_xll.ohTrigger(RecalcTrigger,TriggerON)),NA())</f>
        <v>1.2486383035630322E-2</v>
      </c>
      <c r="H1280" s="42">
        <f>_xll.qlCalendarAdvance(Calendar,$H1279,B1280,"f",FALSE)</f>
        <v>48633</v>
      </c>
      <c r="I1280" s="140">
        <f>_xll.qlInterestRateIndexValueDate(Index1M,$H1280)</f>
        <v>48633</v>
      </c>
      <c r="J1280" s="145">
        <f>IFERROR(_xll.qlIndexFixing(Index1M,$H1280,TRUE,_xll.ohTrigger(RecalcTrigger,Trigger1M)),NA())</f>
        <v>1.3198544884493735E-2</v>
      </c>
      <c r="K1280" s="44">
        <f>IFERROR(_xll.qlIndexFixing(Index3M,H1280,TRUE,_xll.ohTrigger(RecalcTrigger,Trigger3M)),NA())</f>
        <v>1.3530809420130883E-2</v>
      </c>
      <c r="L1280" s="44">
        <f>IFERROR(_xll.qlIndexFixing(Index6M,$H1280,TRUE,_xll.ohTrigger(RecalcTrigger,Trigger6M)),NA())</f>
        <v>1.3567029747897707E-2</v>
      </c>
      <c r="M1280" s="146">
        <f>IFERROR(_xll.qlIndexFixing(Index1Y,$H1280,TRUE,_xll.ohTrigger(RecalcTrigger,Trigger1Y)),NA())</f>
        <v>1.3938766469024255E-2</v>
      </c>
      <c r="N1280" s="145">
        <f>IFERROR(_xll.qlIndexFixing(ONIndex1M,I1280,TRUE,_xll.ohTrigger(RecalcTrigger,Trigger1M)),NA())</f>
        <v>1.3207567532407261E-2</v>
      </c>
      <c r="O1280" s="44">
        <f>IFERROR(_xll.qlIndexFixing(ONIndex3M,I1280,TRUE,_xll.ohTrigger(RecalcTrigger,Trigger3M)),NA())</f>
        <v>1.356377831098321E-2</v>
      </c>
      <c r="P1280" s="44">
        <f>IFERROR(_xll.qlIndexFixing(ONIndex6M,I1280,TRUE,_xll.ohTrigger(RecalcTrigger,Trigger6M)),NA())</f>
        <v>1.3641195253012439E-2</v>
      </c>
      <c r="Q1280" s="146">
        <f>IFERROR(_xll.qlIndexFixing(ONIndex1Y,I1280,TRUE,_xll.ohTrigger(RecalcTrigger,Trigger1Y)),NA())</f>
        <v>1.4095962776957682E-2</v>
      </c>
    </row>
    <row r="1281" spans="2:17" x14ac:dyDescent="0.2">
      <c r="B1281" s="39" t="s">
        <v>42</v>
      </c>
      <c r="D1281" s="42">
        <f>_xll.qlCalendarAdvance(Calendar,$D1280,B1281,"f",FALSE)</f>
        <v>48640</v>
      </c>
      <c r="E1281" s="140">
        <f>_xll.qlInterestRateIndexValueDate(IndexON,D1281)</f>
        <v>48640</v>
      </c>
      <c r="F1281" s="156">
        <f>IFERROR(_xll.qlIndexFixing(IndexON,D1281,TRUE,_xll.ohTrigger(RecalcTrigger,TriggerON)),NA())</f>
        <v>1.2477963666750469E-2</v>
      </c>
      <c r="H1281" s="42">
        <f>_xll.qlCalendarAdvance(Calendar,$H1280,B1281,"f",FALSE)</f>
        <v>48640</v>
      </c>
      <c r="I1281" s="140">
        <f>_xll.qlInterestRateIndexValueDate(Index1M,$H1281)</f>
        <v>48640</v>
      </c>
      <c r="J1281" s="145">
        <f>IFERROR(_xll.qlIndexFixing(Index1M,$H1281,TRUE,_xll.ohTrigger(RecalcTrigger,Trigger1M)),NA())</f>
        <v>1.3188813646966472E-2</v>
      </c>
      <c r="K1281" s="44">
        <f>IFERROR(_xll.qlIndexFixing(Index3M,H1281,TRUE,_xll.ohTrigger(RecalcTrigger,Trigger3M)),NA())</f>
        <v>1.3520856946209589E-2</v>
      </c>
      <c r="L1281" s="44">
        <f>IFERROR(_xll.qlIndexFixing(Index6M,$H1281,TRUE,_xll.ohTrigger(RecalcTrigger,Trigger6M)),NA())</f>
        <v>1.355637632126286E-2</v>
      </c>
      <c r="M1281" s="146">
        <f>IFERROR(_xll.qlIndexFixing(Index1Y,$H1281,TRUE,_xll.ohTrigger(RecalcTrigger,Trigger1Y)),NA())</f>
        <v>1.3928775115933156E-2</v>
      </c>
      <c r="N1281" s="145">
        <f>IFERROR(_xll.qlIndexFixing(ONIndex1M,I1281,TRUE,_xll.ohTrigger(RecalcTrigger,Trigger1M)),NA())</f>
        <v>1.3199562970468426E-2</v>
      </c>
      <c r="O1281" s="44">
        <f>IFERROR(_xll.qlIndexFixing(ONIndex3M,I1281,TRUE,_xll.ohTrigger(RecalcTrigger,Trigger3M)),NA())</f>
        <v>1.3555074579556514E-2</v>
      </c>
      <c r="P1281" s="44">
        <f>IFERROR(_xll.qlIndexFixing(ONIndex6M,I1281,TRUE,_xll.ohTrigger(RecalcTrigger,Trigger6M)),NA())</f>
        <v>1.3631982650791352E-2</v>
      </c>
      <c r="Q1281" s="146">
        <f>IFERROR(_xll.qlIndexFixing(ONIndex1Y,I1281,TRUE,_xll.ohTrigger(RecalcTrigger,Trigger1Y)),NA())</f>
        <v>1.4086439758322911E-2</v>
      </c>
    </row>
    <row r="1282" spans="2:17" x14ac:dyDescent="0.2">
      <c r="B1282" s="39" t="s">
        <v>42</v>
      </c>
      <c r="D1282" s="42">
        <f>_xll.qlCalendarAdvance(Calendar,$D1281,B1282,"f",FALSE)</f>
        <v>48647</v>
      </c>
      <c r="E1282" s="140">
        <f>_xll.qlInterestRateIndexValueDate(IndexON,D1282)</f>
        <v>48647</v>
      </c>
      <c r="F1282" s="156">
        <f>IFERROR(_xll.qlIndexFixing(IndexON,D1282,TRUE,_xll.ohTrigger(RecalcTrigger,TriggerON)),NA())</f>
        <v>1.2469533111295616E-2</v>
      </c>
      <c r="H1282" s="42">
        <f>_xll.qlCalendarAdvance(Calendar,$H1281,B1282,"f",FALSE)</f>
        <v>48647</v>
      </c>
      <c r="I1282" s="140">
        <f>_xll.qlInterestRateIndexValueDate(Index1M,$H1282)</f>
        <v>48647</v>
      </c>
      <c r="J1282" s="145">
        <f>IFERROR(_xll.qlIndexFixing(Index1M,$H1282,TRUE,_xll.ohTrigger(RecalcTrigger,Trigger1M)),NA())</f>
        <v>1.3180749090380745E-2</v>
      </c>
      <c r="K1282" s="44">
        <f>IFERROR(_xll.qlIndexFixing(Index3M,H1282,TRUE,_xll.ohTrigger(RecalcTrigger,Trigger3M)),NA())</f>
        <v>1.3512033046666868E-2</v>
      </c>
      <c r="L1282" s="44">
        <f>IFERROR(_xll.qlIndexFixing(Index6M,$H1282,TRUE,_xll.ohTrigger(RecalcTrigger,Trigger6M)),NA())</f>
        <v>1.3546978420212293E-2</v>
      </c>
      <c r="M1282" s="146">
        <f>IFERROR(_xll.qlIndexFixing(Index1Y,$H1282,TRUE,_xll.ohTrigger(RecalcTrigger,Trigger1Y)),NA())</f>
        <v>1.3918770937806579E-2</v>
      </c>
      <c r="N1282" s="145">
        <f>IFERROR(_xll.qlIndexFixing(ONIndex1M,I1282,TRUE,_xll.ohTrigger(RecalcTrigger,Trigger1M)),NA())</f>
        <v>1.3191542983072013E-2</v>
      </c>
      <c r="O1282" s="44">
        <f>IFERROR(_xll.qlIndexFixing(ONIndex3M,I1282,TRUE,_xll.ohTrigger(RecalcTrigger,Trigger3M)),NA())</f>
        <v>1.3546358776934664E-2</v>
      </c>
      <c r="P1282" s="44">
        <f>IFERROR(_xll.qlIndexFixing(ONIndex6M,I1282,TRUE,_xll.ohTrigger(RecalcTrigger,Trigger6M)),NA())</f>
        <v>1.3622761387316329E-2</v>
      </c>
      <c r="Q1282" s="146">
        <f>IFERROR(_xll.qlIndexFixing(ONIndex1Y,I1282,TRUE,_xll.ohTrigger(RecalcTrigger,Trigger1Y)),NA())</f>
        <v>1.4076903993377465E-2</v>
      </c>
    </row>
    <row r="1283" spans="2:17" x14ac:dyDescent="0.2">
      <c r="B1283" s="39" t="s">
        <v>42</v>
      </c>
      <c r="D1283" s="42">
        <f>_xll.qlCalendarAdvance(Calendar,$D1282,B1283,"f",FALSE)</f>
        <v>48654</v>
      </c>
      <c r="E1283" s="140">
        <f>_xll.qlInterestRateIndexValueDate(IndexON,D1283)</f>
        <v>48654</v>
      </c>
      <c r="F1283" s="156">
        <f>IFERROR(_xll.qlIndexFixing(IndexON,D1283,TRUE,_xll.ohTrigger(RecalcTrigger,TriggerON)),NA())</f>
        <v>1.2461091369184718E-2</v>
      </c>
      <c r="H1283" s="42">
        <f>_xll.qlCalendarAdvance(Calendar,$H1282,B1283,"f",FALSE)</f>
        <v>48654</v>
      </c>
      <c r="I1283" s="140">
        <f>_xll.qlInterestRateIndexValueDate(Index1M,$H1283)</f>
        <v>48654</v>
      </c>
      <c r="J1283" s="145">
        <f>IFERROR(_xll.qlIndexFixing(Index1M,$H1283,TRUE,_xll.ohTrigger(RecalcTrigger,Trigger1M)),NA())</f>
        <v>1.3172328068484849E-2</v>
      </c>
      <c r="K1283" s="44">
        <f>IFERROR(_xll.qlIndexFixing(Index3M,H1283,TRUE,_xll.ohTrigger(RecalcTrigger,Trigger3M)),NA())</f>
        <v>1.3503197054741557E-2</v>
      </c>
      <c r="L1283" s="44">
        <f>IFERROR(_xll.qlIndexFixing(Index6M,$H1283,TRUE,_xll.ohTrigger(RecalcTrigger,Trigger6M)),NA())</f>
        <v>1.3537571842991749E-2</v>
      </c>
      <c r="M1283" s="146">
        <f>IFERROR(_xll.qlIndexFixing(Index1Y,$H1283,TRUE,_xll.ohTrigger(RecalcTrigger,Trigger1Y)),NA())</f>
        <v>1.3908753935026441E-2</v>
      </c>
      <c r="N1283" s="145">
        <f>IFERROR(_xll.qlIndexFixing(ONIndex1M,I1283,TRUE,_xll.ohTrigger(RecalcTrigger,Trigger1M)),NA())</f>
        <v>1.3183507570218023E-2</v>
      </c>
      <c r="O1283" s="44">
        <f>IFERROR(_xll.qlIndexFixing(ONIndex3M,I1283,TRUE,_xll.ohTrigger(RecalcTrigger,Trigger3M)),NA())</f>
        <v>1.3537630903279751E-2</v>
      </c>
      <c r="P1283" s="44">
        <f>IFERROR(_xll.qlIndexFixing(ONIndex6M,I1283,TRUE,_xll.ohTrigger(RecalcTrigger,Trigger6M)),NA())</f>
        <v>1.3613531462344231E-2</v>
      </c>
      <c r="Q1283" s="146">
        <f>IFERROR(_xll.qlIndexFixing(ONIndex1Y,I1283,TRUE,_xll.ohTrigger(RecalcTrigger,Trigger1Y)),NA())</f>
        <v>1.4067355482202393E-2</v>
      </c>
    </row>
    <row r="1284" spans="2:17" x14ac:dyDescent="0.2">
      <c r="B1284" s="39" t="s">
        <v>42</v>
      </c>
      <c r="D1284" s="42">
        <f>_xll.qlCalendarAdvance(Calendar,$D1283,B1284,"f",FALSE)</f>
        <v>48661</v>
      </c>
      <c r="E1284" s="140">
        <f>_xll.qlInterestRateIndexValueDate(IndexON,D1284)</f>
        <v>48661</v>
      </c>
      <c r="F1284" s="156">
        <f>IFERROR(_xll.qlIndexFixing(IndexON,D1284,TRUE,_xll.ohTrigger(RecalcTrigger,TriggerON)),NA())</f>
        <v>1.2452638440660913E-2</v>
      </c>
      <c r="H1284" s="42">
        <f>_xll.qlCalendarAdvance(Calendar,$H1283,B1284,"f",FALSE)</f>
        <v>48661</v>
      </c>
      <c r="I1284" s="140">
        <f>_xll.qlInterestRateIndexValueDate(Index1M,$H1284)</f>
        <v>48661</v>
      </c>
      <c r="J1284" s="145">
        <f>IFERROR(_xll.qlIndexFixing(Index1M,$H1284,TRUE,_xll.ohTrigger(RecalcTrigger,Trigger1M)),NA())</f>
        <v>1.3164573664655529E-2</v>
      </c>
      <c r="K1284" s="44">
        <f>IFERROR(_xll.qlIndexFixing(Index3M,H1284,TRUE,_xll.ohTrigger(RecalcTrigger,Trigger3M)),NA())</f>
        <v>1.3494348970512058E-2</v>
      </c>
      <c r="L1284" s="44">
        <f>IFERROR(_xll.qlIndexFixing(Index6M,$H1284,TRUE,_xll.ohTrigger(RecalcTrigger,Trigger6M)),NA())</f>
        <v>1.3528156589725443E-2</v>
      </c>
      <c r="M1284" s="146">
        <f>IFERROR(_xll.qlIndexFixing(Index1Y,$H1284,TRUE,_xll.ohTrigger(RecalcTrigger,Trigger1Y)),NA())</f>
        <v>1.3898724107974436E-2</v>
      </c>
      <c r="N1284" s="145">
        <f>IFERROR(_xll.qlIndexFixing(ONIndex1M,I1284,TRUE,_xll.ohTrigger(RecalcTrigger,Trigger1M)),NA())</f>
        <v>1.3175456732068547E-2</v>
      </c>
      <c r="O1284" s="44">
        <f>IFERROR(_xll.qlIndexFixing(ONIndex3M,I1284,TRUE,_xll.ohTrigger(RecalcTrigger,Trigger3M)),NA())</f>
        <v>1.3528890958429685E-2</v>
      </c>
      <c r="P1284" s="44">
        <f>IFERROR(_xll.qlIndexFixing(ONIndex6M,I1284,TRUE,_xll.ohTrigger(RecalcTrigger,Trigger6M)),NA())</f>
        <v>1.360429287603715E-2</v>
      </c>
      <c r="Q1284" s="146">
        <f>IFERROR(_xll.qlIndexFixing(ONIndex1Y,I1284,TRUE,_xll.ohTrigger(RecalcTrigger,Trigger1Y)),NA())</f>
        <v>1.40577942246356E-2</v>
      </c>
    </row>
    <row r="1285" spans="2:17" x14ac:dyDescent="0.2">
      <c r="B1285" s="39" t="s">
        <v>42</v>
      </c>
      <c r="D1285" s="42">
        <f>_xll.qlCalendarAdvance(Calendar,$D1284,B1285,"f",FALSE)</f>
        <v>48668</v>
      </c>
      <c r="E1285" s="140">
        <f>_xll.qlInterestRateIndexValueDate(IndexON,D1285)</f>
        <v>48668</v>
      </c>
      <c r="F1285" s="156">
        <f>IFERROR(_xll.qlIndexFixing(IndexON,D1285,TRUE,_xll.ohTrigger(RecalcTrigger,TriggerON)),NA())</f>
        <v>1.2444174325562107E-2</v>
      </c>
      <c r="H1285" s="42">
        <f>_xll.qlCalendarAdvance(Calendar,$H1284,B1285,"f",FALSE)</f>
        <v>48668</v>
      </c>
      <c r="I1285" s="140">
        <f>_xll.qlInterestRateIndexValueDate(Index1M,$H1285)</f>
        <v>48668</v>
      </c>
      <c r="J1285" s="145">
        <f>IFERROR(_xll.qlIndexFixing(Index1M,$H1285,TRUE,_xll.ohTrigger(RecalcTrigger,Trigger1M)),NA())</f>
        <v>1.3157493400663189E-2</v>
      </c>
      <c r="K1285" s="44">
        <f>IFERROR(_xll.qlIndexFixing(Index3M,H1285,TRUE,_xll.ohTrigger(RecalcTrigger,Trigger3M)),NA())</f>
        <v>1.3485488794060299E-2</v>
      </c>
      <c r="L1285" s="44">
        <f>IFERROR(_xll.qlIndexFixing(Index6M,$H1285,TRUE,_xll.ohTrigger(RecalcTrigger,Trigger6M)),NA())</f>
        <v>1.3518732660535823E-2</v>
      </c>
      <c r="M1285" s="146">
        <f>IFERROR(_xll.qlIndexFixing(Index1Y,$H1285,TRUE,_xll.ohTrigger(RecalcTrigger,Trigger1Y)),NA())</f>
        <v>1.3888681457033369E-2</v>
      </c>
      <c r="N1285" s="145">
        <f>IFERROR(_xll.qlIndexFixing(ONIndex1M,I1285,TRUE,_xll.ohTrigger(RecalcTrigger,Trigger1M)),NA())</f>
        <v>1.3167390468380447E-2</v>
      </c>
      <c r="O1285" s="44">
        <f>IFERROR(_xll.qlIndexFixing(ONIndex3M,I1285,TRUE,_xll.ohTrigger(RecalcTrigger,Trigger3M)),NA())</f>
        <v>1.3520138942627602E-2</v>
      </c>
      <c r="P1285" s="44">
        <f>IFERROR(_xll.qlIndexFixing(ONIndex6M,I1285,TRUE,_xll.ohTrigger(RecalcTrigger,Trigger6M)),NA())</f>
        <v>1.359504562831404E-2</v>
      </c>
      <c r="Q1285" s="146">
        <f>IFERROR(_xll.qlIndexFixing(ONIndex1Y,I1285,TRUE,_xll.ohTrigger(RecalcTrigger,Trigger1Y)),NA())</f>
        <v>1.404822022083918E-2</v>
      </c>
    </row>
    <row r="1286" spans="2:17" x14ac:dyDescent="0.2">
      <c r="B1286" s="39" t="s">
        <v>42</v>
      </c>
      <c r="D1286" s="42">
        <f>_xll.qlCalendarAdvance(Calendar,$D1285,B1286,"f",FALSE)</f>
        <v>48675</v>
      </c>
      <c r="E1286" s="140">
        <f>_xll.qlInterestRateIndexValueDate(IndexON,D1286)</f>
        <v>48675</v>
      </c>
      <c r="F1286" s="156">
        <f>IFERROR(_xll.qlIndexFixing(IndexON,D1286,TRUE,_xll.ohTrigger(RecalcTrigger,TriggerON)),NA())</f>
        <v>1.2435699023969349E-2</v>
      </c>
      <c r="H1286" s="42">
        <f>_xll.qlCalendarAdvance(Calendar,$H1285,B1286,"f",FALSE)</f>
        <v>48675</v>
      </c>
      <c r="I1286" s="140">
        <f>_xll.qlInterestRateIndexValueDate(Index1M,$H1286)</f>
        <v>48675</v>
      </c>
      <c r="J1286" s="145">
        <f>IFERROR(_xll.qlIndexFixing(Index1M,$H1286,TRUE,_xll.ohTrigger(RecalcTrigger,Trigger1M)),NA())</f>
        <v>1.3149371279840543E-2</v>
      </c>
      <c r="K1286" s="44">
        <f>IFERROR(_xll.qlIndexFixing(Index3M,H1286,TRUE,_xll.ohTrigger(RecalcTrigger,Trigger3M)),NA())</f>
        <v>1.3477004012128729E-2</v>
      </c>
      <c r="L1286" s="44">
        <f>IFERROR(_xll.qlIndexFixing(Index6M,$H1286,TRUE,_xll.ohTrigger(RecalcTrigger,Trigger6M)),NA())</f>
        <v>1.3509727364208772E-2</v>
      </c>
      <c r="M1286" s="146">
        <f>IFERROR(_xll.qlIndexFixing(Index1Y,$H1286,TRUE,_xll.ohTrigger(RecalcTrigger,Trigger1Y)),NA())</f>
        <v>1.3878625982586046E-2</v>
      </c>
      <c r="N1286" s="145">
        <f>IFERROR(_xll.qlIndexFixing(ONIndex1M,I1286,TRUE,_xll.ohTrigger(RecalcTrigger,Trigger1M)),NA())</f>
        <v>1.3159308779315815E-2</v>
      </c>
      <c r="O1286" s="44">
        <f>IFERROR(_xll.qlIndexFixing(ONIndex3M,I1286,TRUE,_xll.ohTrigger(RecalcTrigger,Trigger3M)),NA())</f>
        <v>1.3511374855630365E-2</v>
      </c>
      <c r="P1286" s="44">
        <f>IFERROR(_xll.qlIndexFixing(ONIndex6M,I1286,TRUE,_xll.ohTrigger(RecalcTrigger,Trigger6M)),NA())</f>
        <v>1.3585789719336994E-2</v>
      </c>
      <c r="Q1286" s="146">
        <f>IFERROR(_xll.qlIndexFixing(ONIndex1Y,I1286,TRUE,_xll.ohTrigger(RecalcTrigger,Trigger1Y)),NA())</f>
        <v>1.4038633470569994E-2</v>
      </c>
    </row>
    <row r="1287" spans="2:17" x14ac:dyDescent="0.2">
      <c r="B1287" s="39" t="s">
        <v>42</v>
      </c>
      <c r="D1287" s="42">
        <f>_xll.qlCalendarAdvance(Calendar,$D1286,B1287,"f",FALSE)</f>
        <v>48682</v>
      </c>
      <c r="E1287" s="140">
        <f>_xll.qlInterestRateIndexValueDate(IndexON,D1287)</f>
        <v>48682</v>
      </c>
      <c r="F1287" s="156">
        <f>IFERROR(_xll.qlIndexFixing(IndexON,D1287,TRUE,_xll.ohTrigger(RecalcTrigger,TriggerON)),NA())</f>
        <v>1.2427212535801591E-2</v>
      </c>
      <c r="H1287" s="42">
        <f>_xll.qlCalendarAdvance(Calendar,$H1286,B1287,"f",FALSE)</f>
        <v>48682</v>
      </c>
      <c r="I1287" s="140">
        <f>_xll.qlInterestRateIndexValueDate(Index1M,$H1287)</f>
        <v>48682</v>
      </c>
      <c r="J1287" s="145">
        <f>IFERROR(_xll.qlIndexFixing(Index1M,$H1287,TRUE,_xll.ohTrigger(RecalcTrigger,Trigger1M)),NA())</f>
        <v>1.3141233722740639E-2</v>
      </c>
      <c r="K1287" s="44">
        <f>IFERROR(_xll.qlIndexFixing(Index3M,H1287,TRUE,_xll.ohTrigger(RecalcTrigger,Trigger3M)),NA())</f>
        <v>1.3468120842530813E-2</v>
      </c>
      <c r="L1287" s="44">
        <f>IFERROR(_xll.qlIndexFixing(Index6M,$H1287,TRUE,_xll.ohTrigger(RecalcTrigger,Trigger6M)),NA())</f>
        <v>1.3500287051337628E-2</v>
      </c>
      <c r="M1287" s="146">
        <f>IFERROR(_xll.qlIndexFixing(Index1Y,$H1287,TRUE,_xll.ohTrigger(RecalcTrigger,Trigger1Y)),NA())</f>
        <v>1.3868557685016158E-2</v>
      </c>
      <c r="N1287" s="145">
        <f>IFERROR(_xll.qlIndexFixing(ONIndex1M,I1287,TRUE,_xll.ohTrigger(RecalcTrigger,Trigger1M)),NA())</f>
        <v>1.3151211664874651E-2</v>
      </c>
      <c r="O1287" s="44">
        <f>IFERROR(_xll.qlIndexFixing(ONIndex3M,I1287,TRUE,_xll.ohTrigger(RecalcTrigger,Trigger3M)),NA())</f>
        <v>1.3502598697600066E-2</v>
      </c>
      <c r="P1287" s="44">
        <f>IFERROR(_xll.qlIndexFixing(ONIndex6M,I1287,TRUE,_xll.ohTrigger(RecalcTrigger,Trigger6M)),NA())</f>
        <v>1.3576525148862872E-2</v>
      </c>
      <c r="Q1287" s="146">
        <f>IFERROR(_xll.qlIndexFixing(ONIndex1Y,I1287,TRUE,_xll.ohTrigger(RecalcTrigger,Trigger1Y)),NA())</f>
        <v>1.4029033974152227E-2</v>
      </c>
    </row>
    <row r="1288" spans="2:17" x14ac:dyDescent="0.2">
      <c r="B1288" s="39" t="s">
        <v>42</v>
      </c>
      <c r="D1288" s="42">
        <f>_xll.qlCalendarAdvance(Calendar,$D1287,B1288,"f",FALSE)</f>
        <v>48689</v>
      </c>
      <c r="E1288" s="140">
        <f>_xll.qlInterestRateIndexValueDate(IndexON,D1288)</f>
        <v>48689</v>
      </c>
      <c r="F1288" s="156">
        <f>IFERROR(_xll.qlIndexFixing(IndexON,D1288,TRUE,_xll.ohTrigger(RecalcTrigger,TriggerON)),NA())</f>
        <v>1.2418714861058833E-2</v>
      </c>
      <c r="H1288" s="42">
        <f>_xll.qlCalendarAdvance(Calendar,$H1287,B1288,"f",FALSE)</f>
        <v>48689</v>
      </c>
      <c r="I1288" s="140">
        <f>_xll.qlInterestRateIndexValueDate(Index1M,$H1288)</f>
        <v>48689</v>
      </c>
      <c r="J1288" s="145">
        <f>IFERROR(_xll.qlIndexFixing(Index1M,$H1288,TRUE,_xll.ohTrigger(RecalcTrigger,Trigger1M)),NA())</f>
        <v>1.3133080729398599E-2</v>
      </c>
      <c r="K1288" s="44">
        <f>IFERROR(_xll.qlIndexFixing(Index3M,H1288,TRUE,_xll.ohTrigger(RecalcTrigger,Trigger3M)),NA())</f>
        <v>1.3459225581176924E-2</v>
      </c>
      <c r="L1288" s="44">
        <f>IFERROR(_xll.qlIndexFixing(Index6M,$H1288,TRUE,_xll.ohTrigger(RecalcTrigger,Trigger6M)),NA())</f>
        <v>1.3490838062982062E-2</v>
      </c>
      <c r="M1288" s="146">
        <f>IFERROR(_xll.qlIndexFixing(Index1Y,$H1288,TRUE,_xll.ohTrigger(RecalcTrigger,Trigger1Y)),NA())</f>
        <v>1.3858476564707845E-2</v>
      </c>
      <c r="N1288" s="145">
        <f>IFERROR(_xll.qlIndexFixing(ONIndex1M,I1288,TRUE,_xll.ohTrigger(RecalcTrigger,Trigger1M)),NA())</f>
        <v>1.3143099125056956E-2</v>
      </c>
      <c r="O1288" s="44">
        <f>IFERROR(_xll.qlIndexFixing(ONIndex3M,I1288,TRUE,_xll.ohTrigger(RecalcTrigger,Trigger3M)),NA())</f>
        <v>1.3493810468455658E-2</v>
      </c>
      <c r="P1288" s="44">
        <f>IFERROR(_xll.qlIndexFixing(ONIndex6M,I1288,TRUE,_xll.ohTrigger(RecalcTrigger,Trigger6M)),NA())</f>
        <v>1.3567251917134815E-2</v>
      </c>
      <c r="Q1288" s="146">
        <f>IFERROR(_xll.qlIndexFixing(ONIndex1Y,I1288,TRUE,_xll.ohTrigger(RecalcTrigger,Trigger1Y)),NA())</f>
        <v>1.4019421731261694E-2</v>
      </c>
    </row>
    <row r="1289" spans="2:17" x14ac:dyDescent="0.2">
      <c r="B1289" s="39" t="s">
        <v>42</v>
      </c>
      <c r="D1289" s="42">
        <f>_xll.qlCalendarAdvance(Calendar,$D1288,B1289,"f",FALSE)</f>
        <v>48696</v>
      </c>
      <c r="E1289" s="140">
        <f>_xll.qlInterestRateIndexValueDate(IndexON,D1289)</f>
        <v>48696</v>
      </c>
      <c r="F1289" s="156">
        <f>IFERROR(_xll.qlIndexFixing(IndexON,D1289,TRUE,_xll.ohTrigger(RecalcTrigger,TriggerON)),NA())</f>
        <v>1.2410205999822121E-2</v>
      </c>
      <c r="H1289" s="42">
        <f>_xll.qlCalendarAdvance(Calendar,$H1288,B1289,"f",FALSE)</f>
        <v>48696</v>
      </c>
      <c r="I1289" s="140">
        <f>_xll.qlInterestRateIndexValueDate(Index1M,$H1289)</f>
        <v>48696</v>
      </c>
      <c r="J1289" s="145">
        <f>IFERROR(_xll.qlIndexFixing(Index1M,$H1289,TRUE,_xll.ohTrigger(RecalcTrigger,Trigger1M)),NA())</f>
        <v>1.3124912299844138E-2</v>
      </c>
      <c r="K1289" s="44">
        <f>IFERROR(_xll.qlIndexFixing(Index3M,H1289,TRUE,_xll.ohTrigger(RecalcTrigger,Trigger3M)),NA())</f>
        <v>1.3450318228148109E-2</v>
      </c>
      <c r="L1289" s="44">
        <f>IFERROR(_xll.qlIndexFixing(Index6M,$H1289,TRUE,_xll.ohTrigger(RecalcTrigger,Trigger6M)),NA())</f>
        <v>1.3481380399264747E-2</v>
      </c>
      <c r="M1289" s="146">
        <f>IFERROR(_xll.qlIndexFixing(Index1Y,$H1289,TRUE,_xll.ohTrigger(RecalcTrigger,Trigger1Y)),NA())</f>
        <v>1.3848382622045241E-2</v>
      </c>
      <c r="N1289" s="145">
        <f>IFERROR(_xll.qlIndexFixing(ONIndex1M,I1289,TRUE,_xll.ohTrigger(RecalcTrigger,Trigger1M)),NA())</f>
        <v>1.3134971159781683E-2</v>
      </c>
      <c r="O1289" s="44">
        <f>IFERROR(_xll.qlIndexFixing(ONIndex3M,I1289,TRUE,_xll.ohTrigger(RecalcTrigger,Trigger3M)),NA())</f>
        <v>1.3485010168116096E-2</v>
      </c>
      <c r="P1289" s="44">
        <f>IFERROR(_xll.qlIndexFixing(ONIndex6M,I1289,TRUE,_xll.ohTrigger(RecalcTrigger,Trigger6M)),NA())</f>
        <v>1.3557970023990729E-2</v>
      </c>
      <c r="Q1289" s="146">
        <f>IFERROR(_xll.qlIndexFixing(ONIndex1Y,I1289,TRUE,_xll.ohTrigger(RecalcTrigger,Trigger1Y)),NA())</f>
        <v>1.4009796742141534E-2</v>
      </c>
    </row>
    <row r="1290" spans="2:17" x14ac:dyDescent="0.2">
      <c r="B1290" s="39" t="s">
        <v>42</v>
      </c>
      <c r="D1290" s="42">
        <f>_xll.qlCalendarAdvance(Calendar,$D1289,B1290,"f",FALSE)</f>
        <v>48703</v>
      </c>
      <c r="E1290" s="140">
        <f>_xll.qlInterestRateIndexValueDate(IndexON,D1290)</f>
        <v>48703</v>
      </c>
      <c r="F1290" s="156">
        <f>IFERROR(_xll.qlIndexFixing(IndexON,D1290,TRUE,_xll.ohTrigger(RecalcTrigger,TriggerON)),NA())</f>
        <v>1.2401685952091457E-2</v>
      </c>
      <c r="H1290" s="42">
        <f>_xll.qlCalendarAdvance(Calendar,$H1289,B1290,"f",FALSE)</f>
        <v>48703</v>
      </c>
      <c r="I1290" s="140">
        <f>_xll.qlInterestRateIndexValueDate(Index1M,$H1290)</f>
        <v>48703</v>
      </c>
      <c r="J1290" s="145">
        <f>IFERROR(_xll.qlIndexFixing(Index1M,$H1290,TRUE,_xll.ohTrigger(RecalcTrigger,Trigger1M)),NA())</f>
        <v>1.3115676889510678E-2</v>
      </c>
      <c r="K1290" s="44">
        <f>IFERROR(_xll.qlIndexFixing(Index3M,H1290,TRUE,_xll.ohTrigger(RecalcTrigger,Trigger3M)),NA())</f>
        <v>1.3441006531298946E-2</v>
      </c>
      <c r="L1290" s="44">
        <f>IFERROR(_xll.qlIndexFixing(Index6M,$H1290,TRUE,_xll.ohTrigger(RecalcTrigger,Trigger6M)),NA())</f>
        <v>1.3471482880059026E-2</v>
      </c>
      <c r="M1290" s="146">
        <f>IFERROR(_xll.qlIndexFixing(Index1Y,$H1290,TRUE,_xll.ohTrigger(RecalcTrigger,Trigger1Y)),NA())</f>
        <v>1.3838275857413596E-2</v>
      </c>
      <c r="N1290" s="145">
        <f>IFERROR(_xll.qlIndexFixing(ONIndex1M,I1290,TRUE,_xll.ohTrigger(RecalcTrigger,Trigger1M)),NA())</f>
        <v>1.3126827769048832E-2</v>
      </c>
      <c r="O1290" s="44">
        <f>IFERROR(_xll.qlIndexFixing(ONIndex3M,I1290,TRUE,_xll.ohTrigger(RecalcTrigger,Trigger3M)),NA())</f>
        <v>1.3476197796824518E-2</v>
      </c>
      <c r="P1290" s="44">
        <f>IFERROR(_xll.qlIndexFixing(ONIndex6M,I1290,TRUE,_xll.ohTrigger(RecalcTrigger,Trigger6M)),NA())</f>
        <v>1.354867946951166E-2</v>
      </c>
      <c r="Q1290" s="146">
        <f>IFERROR(_xll.qlIndexFixing(ONIndex1Y,I1290,TRUE,_xll.ohTrigger(RecalcTrigger,Trigger1Y)),NA())</f>
        <v>1.40001590067107E-2</v>
      </c>
    </row>
    <row r="1291" spans="2:17" x14ac:dyDescent="0.2">
      <c r="B1291" s="39" t="s">
        <v>42</v>
      </c>
      <c r="D1291" s="42">
        <f>_xll.qlCalendarAdvance(Calendar,$D1290,B1291,"f",FALSE)</f>
        <v>48710</v>
      </c>
      <c r="E1291" s="140">
        <f>_xll.qlInterestRateIndexValueDate(IndexON,D1291)</f>
        <v>48710</v>
      </c>
      <c r="F1291" s="156">
        <f>IFERROR(_xll.qlIndexFixing(IndexON,D1291,TRUE,_xll.ohTrigger(RecalcTrigger,TriggerON)),NA())</f>
        <v>1.2393154717785793E-2</v>
      </c>
      <c r="H1291" s="42">
        <f>_xll.qlCalendarAdvance(Calendar,$H1290,B1291,"f",FALSE)</f>
        <v>48710</v>
      </c>
      <c r="I1291" s="140">
        <f>_xll.qlInterestRateIndexValueDate(Index1M,$H1291)</f>
        <v>48710</v>
      </c>
      <c r="J1291" s="145">
        <f>IFERROR(_xll.qlIndexFixing(Index1M,$H1291,TRUE,_xll.ohTrigger(RecalcTrigger,Trigger1M)),NA())</f>
        <v>1.3107473396393411E-2</v>
      </c>
      <c r="K1291" s="44">
        <f>IFERROR(_xll.qlIndexFixing(Index3M,H1291,TRUE,_xll.ohTrigger(RecalcTrigger,Trigger3M)),NA())</f>
        <v>1.3432073803213838E-2</v>
      </c>
      <c r="L1291" s="44">
        <f>IFERROR(_xll.qlIndexFixing(Index6M,$H1291,TRUE,_xll.ohTrigger(RecalcTrigger,Trigger6M)),NA())</f>
        <v>1.3462006897923007E-2</v>
      </c>
      <c r="M1291" s="146">
        <f>IFERROR(_xll.qlIndexFixing(Index1Y,$H1291,TRUE,_xll.ohTrigger(RecalcTrigger,Trigger1Y)),NA())</f>
        <v>1.3828156271198155E-2</v>
      </c>
      <c r="N1291" s="145">
        <f>IFERROR(_xll.qlIndexFixing(ONIndex1M,I1291,TRUE,_xll.ohTrigger(RecalcTrigger,Trigger1M)),NA())</f>
        <v>1.3118668953101542E-2</v>
      </c>
      <c r="O1291" s="44">
        <f>IFERROR(_xll.qlIndexFixing(ONIndex3M,I1291,TRUE,_xll.ohTrigger(RecalcTrigger,Trigger3M)),NA())</f>
        <v>1.3467373354418832E-2</v>
      </c>
      <c r="P1291" s="44">
        <f>IFERROR(_xll.qlIndexFixing(ONIndex6M,I1291,TRUE,_xll.ohTrigger(RecalcTrigger,Trigger6M)),NA())</f>
        <v>1.3539380253535516E-2</v>
      </c>
      <c r="Q1291" s="146">
        <f>IFERROR(_xll.qlIndexFixing(ONIndex1Y,I1291,TRUE,_xll.ohTrigger(RecalcTrigger,Trigger1Y)),NA())</f>
        <v>1.3990508524969192E-2</v>
      </c>
    </row>
    <row r="1292" spans="2:17" x14ac:dyDescent="0.2">
      <c r="B1292" s="39" t="s">
        <v>42</v>
      </c>
      <c r="D1292" s="42">
        <f>_xll.qlCalendarAdvance(Calendar,$D1291,B1292,"f",FALSE)</f>
        <v>48717</v>
      </c>
      <c r="E1292" s="140">
        <f>_xll.qlInterestRateIndexValueDate(IndexON,D1292)</f>
        <v>48717</v>
      </c>
      <c r="F1292" s="156">
        <f>IFERROR(_xll.qlIndexFixing(IndexON,D1292,TRUE,_xll.ohTrigger(RecalcTrigger,TriggerON)),NA())</f>
        <v>1.2384612296905129E-2</v>
      </c>
      <c r="H1292" s="42">
        <f>_xll.qlCalendarAdvance(Calendar,$H1291,B1292,"f",FALSE)</f>
        <v>48717</v>
      </c>
      <c r="I1292" s="140">
        <f>_xll.qlInterestRateIndexValueDate(Index1M,$H1292)</f>
        <v>48717</v>
      </c>
      <c r="J1292" s="145">
        <f>IFERROR(_xll.qlIndexFixing(Index1M,$H1292,TRUE,_xll.ohTrigger(RecalcTrigger,Trigger1M)),NA())</f>
        <v>1.309925446605212E-2</v>
      </c>
      <c r="K1292" s="44">
        <f>IFERROR(_xll.qlIndexFixing(Index3M,H1292,TRUE,_xll.ohTrigger(RecalcTrigger,Trigger3M)),NA())</f>
        <v>1.3423128983474676E-2</v>
      </c>
      <c r="L1292" s="44">
        <f>IFERROR(_xll.qlIndexFixing(Index6M,$H1292,TRUE,_xll.ohTrigger(RecalcTrigger,Trigger6M)),NA())</f>
        <v>1.3452522240728758E-2</v>
      </c>
      <c r="M1292" s="146">
        <f>IFERROR(_xll.qlIndexFixing(Index1Y,$H1292,TRUE,_xll.ohTrigger(RecalcTrigger,Trigger1Y)),NA())</f>
        <v>1.3818023863785056E-2</v>
      </c>
      <c r="N1292" s="145">
        <f>IFERROR(_xll.qlIndexFixing(ONIndex1M,I1292,TRUE,_xll.ohTrigger(RecalcTrigger,Trigger1M)),NA())</f>
        <v>1.3110494711534582E-2</v>
      </c>
      <c r="O1292" s="44">
        <f>IFERROR(_xll.qlIndexFixing(ONIndex3M,I1292,TRUE,_xll.ohTrigger(RecalcTrigger,Trigger3M)),NA())</f>
        <v>1.3458536840899038E-2</v>
      </c>
      <c r="P1292" s="44">
        <f>IFERROR(_xll.qlIndexFixing(ONIndex6M,I1292,TRUE,_xll.ohTrigger(RecalcTrigger,Trigger6M)),NA())</f>
        <v>1.3530072376305435E-2</v>
      </c>
      <c r="Q1292" s="146">
        <f>IFERROR(_xll.qlIndexFixing(ONIndex1Y,I1292,TRUE,_xll.ohTrigger(RecalcTrigger,Trigger1Y)),NA())</f>
        <v>1.3980845296917011E-2</v>
      </c>
    </row>
    <row r="1293" spans="2:17" x14ac:dyDescent="0.2">
      <c r="B1293" s="39" t="s">
        <v>42</v>
      </c>
      <c r="D1293" s="42">
        <f>_xll.qlCalendarAdvance(Calendar,$D1292,B1293,"f",FALSE)</f>
        <v>48724</v>
      </c>
      <c r="E1293" s="140">
        <f>_xll.qlInterestRateIndexValueDate(IndexON,D1293)</f>
        <v>48724</v>
      </c>
      <c r="F1293" s="156">
        <f>IFERROR(_xll.qlIndexFixing(IndexON,D1293,TRUE,_xll.ohTrigger(RecalcTrigger,TriggerON)),NA())</f>
        <v>1.2376058689530511E-2</v>
      </c>
      <c r="H1293" s="42">
        <f>_xll.qlCalendarAdvance(Calendar,$H1292,B1293,"f",FALSE)</f>
        <v>48724</v>
      </c>
      <c r="I1293" s="140">
        <f>_xll.qlInterestRateIndexValueDate(Index1M,$H1293)</f>
        <v>48724</v>
      </c>
      <c r="J1293" s="145">
        <f>IFERROR(_xll.qlIndexFixing(Index1M,$H1293,TRUE,_xll.ohTrigger(RecalcTrigger,Trigger1M)),NA())</f>
        <v>1.3091020098523644E-2</v>
      </c>
      <c r="K1293" s="44">
        <f>IFERROR(_xll.qlIndexFixing(Index3M,H1293,TRUE,_xll.ohTrigger(RecalcTrigger,Trigger3M)),NA())</f>
        <v>1.3414172072162507E-2</v>
      </c>
      <c r="L1293" s="44">
        <f>IFERROR(_xll.qlIndexFixing(Index6M,$H1293,TRUE,_xll.ohTrigger(RecalcTrigger,Trigger6M)),NA())</f>
        <v>1.3443028908600487E-2</v>
      </c>
      <c r="M1293" s="146">
        <f>IFERROR(_xll.qlIndexFixing(Index1Y,$H1293,TRUE,_xll.ohTrigger(RecalcTrigger,Trigger1Y)),NA())</f>
        <v>1.3807878635560433E-2</v>
      </c>
      <c r="N1293" s="145">
        <f>IFERROR(_xll.qlIndexFixing(ONIndex1M,I1293,TRUE,_xll.ohTrigger(RecalcTrigger,Trigger1M)),NA())</f>
        <v>1.3102305044672136E-2</v>
      </c>
      <c r="O1293" s="44">
        <f>IFERROR(_xll.qlIndexFixing(ONIndex3M,I1293,TRUE,_xll.ohTrigger(RecalcTrigger,Trigger3M)),NA())</f>
        <v>1.3449688256184089E-2</v>
      </c>
      <c r="P1293" s="44">
        <f>IFERROR(_xll.qlIndexFixing(ONIndex6M,I1293,TRUE,_xll.ohTrigger(RecalcTrigger,Trigger6M)),NA())</f>
        <v>1.3520755837740372E-2</v>
      </c>
      <c r="Q1293" s="146">
        <f>IFERROR(_xll.qlIndexFixing(ONIndex1Y,I1293,TRUE,_xll.ohTrigger(RecalcTrigger,Trigger1Y)),NA())</f>
        <v>1.3971169322473109E-2</v>
      </c>
    </row>
    <row r="1294" spans="2:17" x14ac:dyDescent="0.2">
      <c r="B1294" s="39" t="s">
        <v>42</v>
      </c>
      <c r="D1294" s="42">
        <f>_xll.qlCalendarAdvance(Calendar,$D1293,B1294,"f",FALSE)</f>
        <v>48731</v>
      </c>
      <c r="E1294" s="140">
        <f>_xll.qlInterestRateIndexValueDate(IndexON,D1294)</f>
        <v>48731</v>
      </c>
      <c r="F1294" s="156">
        <f>IFERROR(_xll.qlIndexFixing(IndexON,D1294,TRUE,_xll.ohTrigger(RecalcTrigger,TriggerON)),NA())</f>
        <v>1.2367493895661941E-2</v>
      </c>
      <c r="H1294" s="42">
        <f>_xll.qlCalendarAdvance(Calendar,$H1293,B1294,"f",FALSE)</f>
        <v>48731</v>
      </c>
      <c r="I1294" s="140">
        <f>_xll.qlInterestRateIndexValueDate(Index1M,$H1294)</f>
        <v>48731</v>
      </c>
      <c r="J1294" s="145">
        <f>IFERROR(_xll.qlIndexFixing(Index1M,$H1294,TRUE,_xll.ohTrigger(RecalcTrigger,Trigger1M)),NA())</f>
        <v>1.3083838609955361E-2</v>
      </c>
      <c r="K1294" s="44">
        <f>IFERROR(_xll.qlIndexFixing(Index3M,H1294,TRUE,_xll.ohTrigger(RecalcTrigger,Trigger3M)),NA())</f>
        <v>1.3405203069359255E-2</v>
      </c>
      <c r="L1294" s="44">
        <f>IFERROR(_xll.qlIndexFixing(Index6M,$H1294,TRUE,_xll.ohTrigger(RecalcTrigger,Trigger6M)),NA())</f>
        <v>1.3433961954557179E-2</v>
      </c>
      <c r="M1294" s="146">
        <f>IFERROR(_xll.qlIndexFixing(Index1Y,$H1294,TRUE,_xll.ohTrigger(RecalcTrigger,Trigger1Y)),NA())</f>
        <v>1.3797720586911533E-2</v>
      </c>
      <c r="N1294" s="145">
        <f>IFERROR(_xll.qlIndexFixing(ONIndex1M,I1294,TRUE,_xll.ohTrigger(RecalcTrigger,Trigger1M)),NA())</f>
        <v>1.3094099952433158E-2</v>
      </c>
      <c r="O1294" s="44">
        <f>IFERROR(_xll.qlIndexFixing(ONIndex3M,I1294,TRUE,_xll.ohTrigger(RecalcTrigger,Trigger3M)),NA())</f>
        <v>1.3440827600517125E-2</v>
      </c>
      <c r="P1294" s="44">
        <f>IFERROR(_xll.qlIndexFixing(ONIndex6M,I1294,TRUE,_xll.ohTrigger(RecalcTrigger,Trigger6M)),NA())</f>
        <v>1.3511430637759281E-2</v>
      </c>
      <c r="Q1294" s="146">
        <f>IFERROR(_xll.qlIndexFixing(ONIndex1Y,I1294,TRUE,_xll.ohTrigger(RecalcTrigger,Trigger1Y)),NA())</f>
        <v>1.3961480601799581E-2</v>
      </c>
    </row>
    <row r="1295" spans="2:17" x14ac:dyDescent="0.2">
      <c r="B1295" s="39" t="s">
        <v>42</v>
      </c>
      <c r="D1295" s="42">
        <f>_xll.qlCalendarAdvance(Calendar,$D1294,B1295,"f",FALSE)</f>
        <v>48738</v>
      </c>
      <c r="E1295" s="140">
        <f>_xll.qlInterestRateIndexValueDate(IndexON,D1295)</f>
        <v>48738</v>
      </c>
      <c r="F1295" s="156">
        <f>IFERROR(_xll.qlIndexFixing(IndexON,D1295,TRUE,_xll.ohTrigger(RecalcTrigger,TriggerON)),NA())</f>
        <v>1.235891791521837E-2</v>
      </c>
      <c r="H1295" s="42">
        <f>_xll.qlCalendarAdvance(Calendar,$H1294,B1295,"f",FALSE)</f>
        <v>48738</v>
      </c>
      <c r="I1295" s="140">
        <f>_xll.qlInterestRateIndexValueDate(Index1M,$H1295)</f>
        <v>48738</v>
      </c>
      <c r="J1295" s="145">
        <f>IFERROR(_xll.qlIndexFixing(Index1M,$H1295,TRUE,_xll.ohTrigger(RecalcTrigger,Trigger1M)),NA())</f>
        <v>1.3075577563774754E-2</v>
      </c>
      <c r="K1295" s="44">
        <f>IFERROR(_xll.qlIndexFixing(Index3M,H1295,TRUE,_xll.ohTrigger(RecalcTrigger,Trigger3M)),NA())</f>
        <v>1.3396221975145969E-2</v>
      </c>
      <c r="L1295" s="44">
        <f>IFERROR(_xll.qlIndexFixing(Index6M,$H1295,TRUE,_xll.ohTrigger(RecalcTrigger,Trigger6M)),NA())</f>
        <v>1.3424452241254896E-2</v>
      </c>
      <c r="M1295" s="146">
        <f>IFERROR(_xll.qlIndexFixing(Index1Y,$H1295,TRUE,_xll.ohTrigger(RecalcTrigger,Trigger1Y)),NA())</f>
        <v>1.37875497182256E-2</v>
      </c>
      <c r="N1295" s="145">
        <f>IFERROR(_xll.qlIndexFixing(ONIndex1M,I1295,TRUE,_xll.ohTrigger(RecalcTrigger,Trigger1M)),NA())</f>
        <v>1.3085879434655556E-2</v>
      </c>
      <c r="O1295" s="44">
        <f>IFERROR(_xll.qlIndexFixing(ONIndex3M,I1295,TRUE,_xll.ohTrigger(RecalcTrigger,Trigger3M)),NA())</f>
        <v>1.3431954873736052E-2</v>
      </c>
      <c r="P1295" s="44">
        <f>IFERROR(_xll.qlIndexFixing(ONIndex6M,I1295,TRUE,_xll.ohTrigger(RecalcTrigger,Trigger6M)),NA())</f>
        <v>1.350209677636216E-2</v>
      </c>
      <c r="Q1295" s="146">
        <f>IFERROR(_xll.qlIndexFixing(ONIndex1Y,I1295,TRUE,_xll.ohTrigger(RecalcTrigger,Trigger1Y)),NA())</f>
        <v>1.3951779134734332E-2</v>
      </c>
    </row>
    <row r="1296" spans="2:17" x14ac:dyDescent="0.2">
      <c r="B1296" s="39" t="s">
        <v>42</v>
      </c>
      <c r="D1296" s="42">
        <f>_xll.qlCalendarAdvance(Calendar,$D1295,B1296,"f",FALSE)</f>
        <v>48745</v>
      </c>
      <c r="E1296" s="140">
        <f>_xll.qlInterestRateIndexValueDate(IndexON,D1296)</f>
        <v>48745</v>
      </c>
      <c r="F1296" s="156">
        <f>IFERROR(_xll.qlIndexFixing(IndexON,D1296,TRUE,_xll.ohTrigger(RecalcTrigger,TriggerON)),NA())</f>
        <v>1.2350330748280847E-2</v>
      </c>
      <c r="H1296" s="42">
        <f>_xll.qlCalendarAdvance(Calendar,$H1295,B1296,"f",FALSE)</f>
        <v>48745</v>
      </c>
      <c r="I1296" s="140">
        <f>_xll.qlInterestRateIndexValueDate(Index1M,$H1296)</f>
        <v>48745</v>
      </c>
      <c r="J1296" s="145">
        <f>IFERROR(_xll.qlIndexFixing(Index1M,$H1296,TRUE,_xll.ohTrigger(RecalcTrigger,Trigger1M)),NA())</f>
        <v>1.3067301081600554E-2</v>
      </c>
      <c r="K1296" s="44">
        <f>IFERROR(_xll.qlIndexFixing(Index3M,H1296,TRUE,_xll.ohTrigger(RecalcTrigger,Trigger3M)),NA())</f>
        <v>1.3387228789607216E-2</v>
      </c>
      <c r="L1296" s="44">
        <f>IFERROR(_xll.qlIndexFixing(Index6M,$H1296,TRUE,_xll.ohTrigger(RecalcTrigger,Trigger6M)),NA())</f>
        <v>1.3414933853454474E-2</v>
      </c>
      <c r="M1296" s="146">
        <f>IFERROR(_xll.qlIndexFixing(Index1Y,$H1296,TRUE,_xll.ohTrigger(RecalcTrigger,Trigger1Y)),NA())</f>
        <v>1.377736602989077E-2</v>
      </c>
      <c r="N1296" s="145">
        <f>IFERROR(_xll.qlIndexFixing(ONIndex1M,I1296,TRUE,_xll.ohTrigger(RecalcTrigger,Trigger1M)),NA())</f>
        <v>1.3077643491663515E-2</v>
      </c>
      <c r="O1296" s="44">
        <f>IFERROR(_xll.qlIndexFixing(ONIndex3M,I1296,TRUE,_xll.ohTrigger(RecalcTrigger,Trigger3M)),NA())</f>
        <v>1.3423070075840871E-2</v>
      </c>
      <c r="P1296" s="44">
        <f>IFERROR(_xll.qlIndexFixing(ONIndex6M,I1296,TRUE,_xll.ohTrigger(RecalcTrigger,Trigger6M)),NA())</f>
        <v>1.3492754253630057E-2</v>
      </c>
      <c r="Q1296" s="146">
        <f>IFERROR(_xll.qlIndexFixing(ONIndex1Y,I1296,TRUE,_xll.ohTrigger(RecalcTrigger,Trigger1Y)),NA())</f>
        <v>1.3942064921439457E-2</v>
      </c>
    </row>
    <row r="1297" spans="2:17" x14ac:dyDescent="0.2">
      <c r="B1297" s="39" t="s">
        <v>42</v>
      </c>
      <c r="D1297" s="42">
        <f>_xll.qlCalendarAdvance(Calendar,$D1296,B1297,"f",FALSE)</f>
        <v>48752</v>
      </c>
      <c r="E1297" s="140">
        <f>_xll.qlInterestRateIndexValueDate(IndexON,D1297)</f>
        <v>48752</v>
      </c>
      <c r="F1297" s="156">
        <f>IFERROR(_xll.qlIndexFixing(IndexON,D1297,TRUE,_xll.ohTrigger(RecalcTrigger,TriggerON)),NA())</f>
        <v>1.2341732394768323E-2</v>
      </c>
      <c r="H1297" s="42">
        <f>_xll.qlCalendarAdvance(Calendar,$H1296,B1297,"f",FALSE)</f>
        <v>48752</v>
      </c>
      <c r="I1297" s="140">
        <f>_xll.qlInterestRateIndexValueDate(Index1M,$H1297)</f>
        <v>48752</v>
      </c>
      <c r="J1297" s="145">
        <f>IFERROR(_xll.qlIndexFixing(Index1M,$H1297,TRUE,_xll.ohTrigger(RecalcTrigger,Trigger1M)),NA())</f>
        <v>1.3059009163462476E-2</v>
      </c>
      <c r="K1297" s="44">
        <f>IFERROR(_xll.qlIndexFixing(Index3M,H1297,TRUE,_xll.ohTrigger(RecalcTrigger,Trigger3M)),NA())</f>
        <v>1.3378223512822284E-2</v>
      </c>
      <c r="L1297" s="44">
        <f>IFERROR(_xll.qlIndexFixing(Index6M,$H1297,TRUE,_xll.ohTrigger(RecalcTrigger,Trigger6M)),NA())</f>
        <v>1.3405406791279034E-2</v>
      </c>
      <c r="M1297" s="146">
        <f>IFERROR(_xll.qlIndexFixing(Index1Y,$H1297,TRUE,_xll.ohTrigger(RecalcTrigger,Trigger1Y)),NA())</f>
        <v>1.3767169522294953E-2</v>
      </c>
      <c r="N1297" s="145">
        <f>IFERROR(_xll.qlIndexFixing(ONIndex1M,I1297,TRUE,_xll.ohTrigger(RecalcTrigger,Trigger1M)),NA())</f>
        <v>1.3069392123213897E-2</v>
      </c>
      <c r="O1297" s="44">
        <f>IFERROR(_xll.qlIndexFixing(ONIndex3M,I1297,TRUE,_xll.ohTrigger(RecalcTrigger,Trigger3M)),NA())</f>
        <v>1.3414173206912627E-2</v>
      </c>
      <c r="P1297" s="44">
        <f>IFERROR(_xll.qlIndexFixing(ONIndex6M,I1297,TRUE,_xll.ohTrigger(RecalcTrigger,Trigger6M)),NA())</f>
        <v>1.3483403069644018E-2</v>
      </c>
      <c r="Q1297" s="146">
        <f>IFERROR(_xll.qlIndexFixing(ONIndex1Y,I1297,TRUE,_xll.ohTrigger(RecalcTrigger,Trigger1Y)),NA())</f>
        <v>1.3932337961752861E-2</v>
      </c>
    </row>
    <row r="1298" spans="2:17" x14ac:dyDescent="0.2">
      <c r="B1298" s="39" t="s">
        <v>42</v>
      </c>
      <c r="D1298" s="42">
        <f>_xll.qlCalendarAdvance(Calendar,$D1297,B1298,"f",FALSE)</f>
        <v>48759</v>
      </c>
      <c r="E1298" s="140">
        <f>_xll.qlInterestRateIndexValueDate(IndexON,D1298)</f>
        <v>48759</v>
      </c>
      <c r="F1298" s="156">
        <f>IFERROR(_xll.qlIndexFixing(IndexON,D1298,TRUE,_xll.ohTrigger(RecalcTrigger,TriggerON)),NA())</f>
        <v>1.23331228546808E-2</v>
      </c>
      <c r="H1298" s="42">
        <f>_xll.qlCalendarAdvance(Calendar,$H1297,B1298,"f",FALSE)</f>
        <v>48759</v>
      </c>
      <c r="I1298" s="140">
        <f>_xll.qlInterestRateIndexValueDate(Index1M,$H1298)</f>
        <v>48759</v>
      </c>
      <c r="J1298" s="145">
        <f>IFERROR(_xll.qlIndexFixing(Index1M,$H1298,TRUE,_xll.ohTrigger(RecalcTrigger,Trigger1M)),NA())</f>
        <v>1.3050701809390238E-2</v>
      </c>
      <c r="K1298" s="44">
        <f>IFERROR(_xll.qlIndexFixing(Index3M,H1298,TRUE,_xll.ohTrigger(RecalcTrigger,Trigger3M)),NA())</f>
        <v>1.3369206144873979E-2</v>
      </c>
      <c r="L1298" s="44">
        <f>IFERROR(_xll.qlIndexFixing(Index6M,$H1298,TRUE,_xll.ohTrigger(RecalcTrigger,Trigger6M)),NA())</f>
        <v>1.3395871054852137E-2</v>
      </c>
      <c r="M1298" s="146">
        <f>IFERROR(_xll.qlIndexFixing(Index1Y,$H1298,TRUE,_xll.ohTrigger(RecalcTrigger,Trigger1Y)),NA())</f>
        <v>1.3756960195827395E-2</v>
      </c>
      <c r="N1298" s="145">
        <f>IFERROR(_xll.qlIndexFixing(ONIndex1M,I1298,TRUE,_xll.ohTrigger(RecalcTrigger,Trigger1M)),NA())</f>
        <v>1.30611253293067E-2</v>
      </c>
      <c r="O1298" s="44">
        <f>IFERROR(_xll.qlIndexFixing(ONIndex3M,I1298,TRUE,_xll.ohTrigger(RecalcTrigger,Trigger3M)),NA())</f>
        <v>1.340526426678923E-2</v>
      </c>
      <c r="P1298" s="44">
        <f>IFERROR(_xll.qlIndexFixing(ONIndex6M,I1298,TRUE,_xll.ohTrigger(RecalcTrigger,Trigger6M)),NA())</f>
        <v>1.3474043224079857E-2</v>
      </c>
      <c r="Q1298" s="146">
        <f>IFERROR(_xll.qlIndexFixing(ONIndex1Y,I1298,TRUE,_xll.ohTrigger(RecalcTrigger,Trigger1Y)),NA())</f>
        <v>1.3922598255836638E-2</v>
      </c>
    </row>
    <row r="1299" spans="2:17" x14ac:dyDescent="0.2">
      <c r="B1299" s="39" t="s">
        <v>42</v>
      </c>
      <c r="D1299" s="42">
        <f>_xll.qlCalendarAdvance(Calendar,$D1298,B1299,"f",FALSE)</f>
        <v>48766</v>
      </c>
      <c r="E1299" s="140">
        <f>_xll.qlInterestRateIndexValueDate(IndexON,D1299)</f>
        <v>48766</v>
      </c>
      <c r="F1299" s="156">
        <f>IFERROR(_xll.qlIndexFixing(IndexON,D1299,TRUE,_xll.ohTrigger(RecalcTrigger,TriggerON)),NA())</f>
        <v>1.232450212818037E-2</v>
      </c>
      <c r="H1299" s="42">
        <f>_xll.qlCalendarAdvance(Calendar,$H1298,B1299,"f",FALSE)</f>
        <v>48766</v>
      </c>
      <c r="I1299" s="140">
        <f>_xll.qlInterestRateIndexValueDate(Index1M,$H1299)</f>
        <v>48766</v>
      </c>
      <c r="J1299" s="145">
        <f>IFERROR(_xll.qlIndexFixing(Index1M,$H1299,TRUE,_xll.ohTrigger(RecalcTrigger,Trigger1M)),NA())</f>
        <v>1.3041289714349816E-2</v>
      </c>
      <c r="K1299" s="44">
        <f>IFERROR(_xll.qlIndexFixing(Index3M,H1299,TRUE,_xll.ohTrigger(RecalcTrigger,Trigger3M)),NA())</f>
        <v>1.3360176685845111E-2</v>
      </c>
      <c r="L1299" s="44">
        <f>IFERROR(_xll.qlIndexFixing(Index6M,$H1299,TRUE,_xll.ohTrigger(RecalcTrigger,Trigger6M)),NA())</f>
        <v>1.3385886749174097E-2</v>
      </c>
      <c r="M1299" s="146">
        <f>IFERROR(_xll.qlIndexFixing(Index1Y,$H1299,TRUE,_xll.ohTrigger(RecalcTrigger,Trigger1Y)),NA())</f>
        <v>1.3746738050877338E-2</v>
      </c>
      <c r="N1299" s="145">
        <f>IFERROR(_xll.qlIndexFixing(ONIndex1M,I1299,TRUE,_xll.ohTrigger(RecalcTrigger,Trigger1M)),NA())</f>
        <v>1.3052843110022971E-2</v>
      </c>
      <c r="O1299" s="44">
        <f>IFERROR(_xll.qlIndexFixing(ONIndex3M,I1299,TRUE,_xll.ohTrigger(RecalcTrigger,Trigger3M)),NA())</f>
        <v>1.3396343255713816E-2</v>
      </c>
      <c r="P1299" s="44">
        <f>IFERROR(_xll.qlIndexFixing(ONIndex6M,I1299,TRUE,_xll.ohTrigger(RecalcTrigger,Trigger6M)),NA())</f>
        <v>1.3464674717342806E-2</v>
      </c>
      <c r="Q1299" s="146">
        <f>IFERROR(_xll.qlIndexFixing(ONIndex1Y,I1299,TRUE,_xll.ohTrigger(RecalcTrigger,Trigger1Y)),NA())</f>
        <v>1.3912845803609741E-2</v>
      </c>
    </row>
    <row r="1300" spans="2:17" x14ac:dyDescent="0.2">
      <c r="B1300" s="39" t="s">
        <v>42</v>
      </c>
      <c r="D1300" s="42">
        <f>_xll.qlCalendarAdvance(Calendar,$D1299,B1300,"f",FALSE)</f>
        <v>48773</v>
      </c>
      <c r="E1300" s="140">
        <f>_xll.qlInterestRateIndexValueDate(IndexON,D1300)</f>
        <v>48773</v>
      </c>
      <c r="F1300" s="156">
        <f>IFERROR(_xll.qlIndexFixing(IndexON,D1300,TRUE,_xll.ohTrigger(RecalcTrigger,TriggerON)),NA())</f>
        <v>1.2315870215023894E-2</v>
      </c>
      <c r="H1300" s="42">
        <f>_xll.qlCalendarAdvance(Calendar,$H1299,B1300,"f",FALSE)</f>
        <v>48773</v>
      </c>
      <c r="I1300" s="140">
        <f>_xll.qlInterestRateIndexValueDate(Index1M,$H1300)</f>
        <v>48773</v>
      </c>
      <c r="J1300" s="145">
        <f>IFERROR(_xll.qlIndexFixing(Index1M,$H1300,TRUE,_xll.ohTrigger(RecalcTrigger,Trigger1M)),NA())</f>
        <v>1.3032947287478686E-2</v>
      </c>
      <c r="K1300" s="44">
        <f>IFERROR(_xll.qlIndexFixing(Index3M,H1300,TRUE,_xll.ohTrigger(RecalcTrigger,Trigger3M)),NA())</f>
        <v>1.3351135135816724E-2</v>
      </c>
      <c r="L1300" s="44">
        <f>IFERROR(_xll.qlIndexFixing(Index6M,$H1300,TRUE,_xll.ohTrigger(RecalcTrigger,Trigger6M)),NA())</f>
        <v>1.3376332695989155E-2</v>
      </c>
      <c r="M1300" s="146">
        <f>IFERROR(_xll.qlIndexFixing(Index1Y,$H1300,TRUE,_xll.ohTrigger(RecalcTrigger,Trigger1Y)),NA())</f>
        <v>1.3736503087834695E-2</v>
      </c>
      <c r="N1300" s="145">
        <f>IFERROR(_xll.qlIndexFixing(ONIndex1M,I1300,TRUE,_xll.ohTrigger(RecalcTrigger,Trigger1M)),NA())</f>
        <v>1.3044545465362711E-2</v>
      </c>
      <c r="O1300" s="44">
        <f>IFERROR(_xll.qlIndexFixing(ONIndex3M,I1300,TRUE,_xll.ohTrigger(RecalcTrigger,Trigger3M)),NA())</f>
        <v>1.3387410173443248E-2</v>
      </c>
      <c r="P1300" s="44">
        <f>IFERROR(_xll.qlIndexFixing(ONIndex6M,I1300,TRUE,_xll.ohTrigger(RecalcTrigger,Trigger6M)),NA())</f>
        <v>1.3455297549189726E-2</v>
      </c>
      <c r="Q1300" s="146">
        <f>IFERROR(_xll.qlIndexFixing(ONIndex1Y,I1300,TRUE,_xll.ohTrigger(RecalcTrigger,Trigger1Y)),NA())</f>
        <v>1.3903080605153217E-2</v>
      </c>
    </row>
    <row r="1301" spans="2:17" x14ac:dyDescent="0.2">
      <c r="B1301" s="39" t="s">
        <v>42</v>
      </c>
      <c r="D1301" s="42">
        <f>_xll.qlCalendarAdvance(Calendar,$D1300,B1301,"f",FALSE)</f>
        <v>48780</v>
      </c>
      <c r="E1301" s="140">
        <f>_xll.qlInterestRateIndexValueDate(IndexON,D1301)</f>
        <v>48780</v>
      </c>
      <c r="F1301" s="156">
        <f>IFERROR(_xll.qlIndexFixing(IndexON,D1301,TRUE,_xll.ohTrigger(RecalcTrigger,TriggerON)),NA())</f>
        <v>1.2307227115454511E-2</v>
      </c>
      <c r="H1301" s="42">
        <f>_xll.qlCalendarAdvance(Calendar,$H1300,B1301,"f",FALSE)</f>
        <v>48780</v>
      </c>
      <c r="I1301" s="140">
        <f>_xll.qlInterestRateIndexValueDate(Index1M,$H1301)</f>
        <v>48780</v>
      </c>
      <c r="J1301" s="145">
        <f>IFERROR(_xll.qlIndexFixing(Index1M,$H1301,TRUE,_xll.ohTrigger(RecalcTrigger,Trigger1M)),NA())</f>
        <v>1.302458942370035E-2</v>
      </c>
      <c r="K1301" s="44">
        <f>IFERROR(_xll.qlIndexFixing(Index3M,H1301,TRUE,_xll.ohTrigger(RecalcTrigger,Trigger3M)),NA())</f>
        <v>1.3342081494873389E-2</v>
      </c>
      <c r="L1301" s="44">
        <f>IFERROR(_xll.qlIndexFixing(Index6M,$H1301,TRUE,_xll.ohTrigger(RecalcTrigger,Trigger6M)),NA())</f>
        <v>1.3366769968866973E-2</v>
      </c>
      <c r="M1301" s="146">
        <f>IFERROR(_xll.qlIndexFixing(Index1Y,$H1301,TRUE,_xll.ohTrigger(RecalcTrigger,Trigger1Y)),NA())</f>
        <v>1.3726255307089819E-2</v>
      </c>
      <c r="N1301" s="145">
        <f>IFERROR(_xll.qlIndexFixing(ONIndex1M,I1301,TRUE,_xll.ohTrigger(RecalcTrigger,Trigger1M)),NA())</f>
        <v>1.303623239532592E-2</v>
      </c>
      <c r="O1301" s="44">
        <f>IFERROR(_xll.qlIndexFixing(ONIndex3M,I1301,TRUE,_xll.ohTrigger(RecalcTrigger,Trigger3M)),NA())</f>
        <v>1.3378465020139618E-2</v>
      </c>
      <c r="P1301" s="44">
        <f>IFERROR(_xll.qlIndexFixing(ONIndex6M,I1301,TRUE,_xll.ohTrigger(RecalcTrigger,Trigger6M)),NA())</f>
        <v>1.3445911719620618E-2</v>
      </c>
      <c r="Q1301" s="146">
        <f>IFERROR(_xll.qlIndexFixing(ONIndex1Y,I1301,TRUE,_xll.ohTrigger(RecalcTrigger,Trigger1Y)),NA())</f>
        <v>1.3893302660223927E-2</v>
      </c>
    </row>
    <row r="1302" spans="2:17" x14ac:dyDescent="0.2">
      <c r="B1302" s="39" t="s">
        <v>42</v>
      </c>
      <c r="D1302" s="42">
        <f>_xll.qlCalendarAdvance(Calendar,$D1301,B1302,"f",FALSE)</f>
        <v>48787</v>
      </c>
      <c r="E1302" s="140">
        <f>_xll.qlInterestRateIndexValueDate(IndexON,D1302)</f>
        <v>48787</v>
      </c>
      <c r="F1302" s="156">
        <f>IFERROR(_xll.qlIndexFixing(IndexON,D1302,TRUE,_xll.ohTrigger(RecalcTrigger,TriggerON)),NA())</f>
        <v>1.2298572829310128E-2</v>
      </c>
      <c r="H1302" s="42">
        <f>_xll.qlCalendarAdvance(Calendar,$H1301,B1302,"f",FALSE)</f>
        <v>48787</v>
      </c>
      <c r="I1302" s="140">
        <f>_xll.qlInterestRateIndexValueDate(Index1M,$H1302)</f>
        <v>48787</v>
      </c>
      <c r="J1302" s="145">
        <f>IFERROR(_xll.qlIndexFixing(Index1M,$H1302,TRUE,_xll.ohTrigger(RecalcTrigger,Trigger1M)),NA())</f>
        <v>1.3015848534772424E-2</v>
      </c>
      <c r="K1302" s="44">
        <f>IFERROR(_xll.qlIndexFixing(Index3M,H1302,TRUE,_xll.ohTrigger(RecalcTrigger,Trigger3M)),NA())</f>
        <v>1.3333015763096152E-2</v>
      </c>
      <c r="L1302" s="44">
        <f>IFERROR(_xll.qlIndexFixing(Index6M,$H1302,TRUE,_xll.ohTrigger(RecalcTrigger,Trigger6M)),NA())</f>
        <v>1.3357198567931765E-2</v>
      </c>
      <c r="M1302" s="146">
        <f>IFERROR(_xll.qlIndexFixing(Index1Y,$H1302,TRUE,_xll.ohTrigger(RecalcTrigger,Trigger1Y)),NA())</f>
        <v>1.3715994709033286E-2</v>
      </c>
      <c r="N1302" s="145">
        <f>IFERROR(_xll.qlIndexFixing(ONIndex1M,I1302,TRUE,_xll.ohTrigger(RecalcTrigger,Trigger1M)),NA())</f>
        <v>1.3027903899912596E-2</v>
      </c>
      <c r="O1302" s="44">
        <f>IFERROR(_xll.qlIndexFixing(ONIndex3M,I1302,TRUE,_xll.ohTrigger(RecalcTrigger,Trigger3M)),NA())</f>
        <v>1.3369507795802926E-2</v>
      </c>
      <c r="P1302" s="44">
        <f>IFERROR(_xll.qlIndexFixing(ONIndex6M,I1302,TRUE,_xll.ohTrigger(RecalcTrigger,Trigger6M)),NA())</f>
        <v>1.3436517228797573E-2</v>
      </c>
      <c r="Q1302" s="146">
        <f>IFERROR(_xll.qlIndexFixing(ONIndex1Y,I1302,TRUE,_xll.ohTrigger(RecalcTrigger,Trigger1Y)),NA())</f>
        <v>1.388351196906501E-2</v>
      </c>
    </row>
    <row r="1303" spans="2:17" x14ac:dyDescent="0.2">
      <c r="B1303" s="39" t="s">
        <v>42</v>
      </c>
      <c r="D1303" s="42">
        <f>_xll.qlCalendarAdvance(Calendar,$D1302,B1303,"f",FALSE)</f>
        <v>48794</v>
      </c>
      <c r="E1303" s="140">
        <f>_xll.qlInterestRateIndexValueDate(IndexON,D1303)</f>
        <v>48794</v>
      </c>
      <c r="F1303" s="156">
        <f>IFERROR(_xll.qlIndexFixing(IndexON,D1303,TRUE,_xll.ohTrigger(RecalcTrigger,TriggerON)),NA())</f>
        <v>1.2289907356671792E-2</v>
      </c>
      <c r="H1303" s="42">
        <f>_xll.qlCalendarAdvance(Calendar,$H1302,B1303,"f",FALSE)</f>
        <v>48794</v>
      </c>
      <c r="I1303" s="140">
        <f>_xll.qlInterestRateIndexValueDate(Index1M,$H1303)</f>
        <v>48794</v>
      </c>
      <c r="J1303" s="145">
        <f>IFERROR(_xll.qlIndexFixing(Index1M,$H1303,TRUE,_xll.ohTrigger(RecalcTrigger,Trigger1M)),NA())</f>
        <v>1.3007827385544856E-2</v>
      </c>
      <c r="K1303" s="44">
        <f>IFERROR(_xll.qlIndexFixing(Index3M,H1303,TRUE,_xll.ohTrigger(RecalcTrigger,Trigger3M)),NA())</f>
        <v>1.3323937940569583E-2</v>
      </c>
      <c r="L1303" s="44">
        <f>IFERROR(_xll.qlIndexFixing(Index6M,$H1303,TRUE,_xll.ohTrigger(RecalcTrigger,Trigger6M)),NA())</f>
        <v>1.3347618493309064E-2</v>
      </c>
      <c r="M1303" s="146">
        <f>IFERROR(_xll.qlIndexFixing(Index1Y,$H1303,TRUE,_xll.ohTrigger(RecalcTrigger,Trigger1Y)),NA())</f>
        <v>1.3705721294056339E-2</v>
      </c>
      <c r="N1303" s="145">
        <f>IFERROR(_xll.qlIndexFixing(ONIndex1M,I1303,TRUE,_xll.ohTrigger(RecalcTrigger,Trigger1M)),NA())</f>
        <v>1.3019559979041695E-2</v>
      </c>
      <c r="O1303" s="44">
        <f>IFERROR(_xll.qlIndexFixing(ONIndex3M,I1303,TRUE,_xll.ohTrigger(RecalcTrigger,Trigger3M)),NA())</f>
        <v>1.336053850027108E-2</v>
      </c>
      <c r="P1303" s="44">
        <f>IFERROR(_xll.qlIndexFixing(ONIndex6M,I1303,TRUE,_xll.ohTrigger(RecalcTrigger,Trigger6M)),NA())</f>
        <v>1.34271140765585E-2</v>
      </c>
      <c r="Q1303" s="146">
        <f>IFERROR(_xll.qlIndexFixing(ONIndex1Y,I1303,TRUE,_xll.ohTrigger(RecalcTrigger,Trigger1Y)),NA())</f>
        <v>1.3873708531595419E-2</v>
      </c>
    </row>
    <row r="1304" spans="2:17" x14ac:dyDescent="0.2">
      <c r="B1304" s="39" t="s">
        <v>42</v>
      </c>
      <c r="D1304" s="42">
        <f>_xll.qlCalendarAdvance(Calendar,$D1303,B1304,"f",FALSE)</f>
        <v>48801</v>
      </c>
      <c r="E1304" s="140">
        <f>_xll.qlInterestRateIndexValueDate(IndexON,D1304)</f>
        <v>48801</v>
      </c>
      <c r="F1304" s="156">
        <f>IFERROR(_xll.qlIndexFixing(IndexON,D1304,TRUE,_xll.ohTrigger(RecalcTrigger,TriggerON)),NA())</f>
        <v>1.2281230697458456E-2</v>
      </c>
      <c r="H1304" s="42">
        <f>_xll.qlCalendarAdvance(Calendar,$H1303,B1304,"f",FALSE)</f>
        <v>48801</v>
      </c>
      <c r="I1304" s="140">
        <f>_xll.qlInterestRateIndexValueDate(Index1M,$H1304)</f>
        <v>48801</v>
      </c>
      <c r="J1304" s="145">
        <f>IFERROR(_xll.qlIndexFixing(Index1M,$H1304,TRUE,_xll.ohTrigger(RecalcTrigger,Trigger1M)),NA())</f>
        <v>1.2999423211243829E-2</v>
      </c>
      <c r="K1304" s="44">
        <f>IFERROR(_xll.qlIndexFixing(Index3M,H1304,TRUE,_xll.ohTrigger(RecalcTrigger,Trigger3M)),NA())</f>
        <v>1.3314848027373849E-2</v>
      </c>
      <c r="L1304" s="44">
        <f>IFERROR(_xll.qlIndexFixing(Index6M,$H1304,TRUE,_xll.ohTrigger(RecalcTrigger,Trigger6M)),NA())</f>
        <v>1.3338029745123521E-2</v>
      </c>
      <c r="M1304" s="146">
        <f>IFERROR(_xll.qlIndexFixing(Index1Y,$H1304,TRUE,_xll.ohTrigger(RecalcTrigger,Trigger1Y)),NA())</f>
        <v>1.3695435062551109E-2</v>
      </c>
      <c r="N1304" s="145">
        <f>IFERROR(_xll.qlIndexFixing(ONIndex1M,I1304,TRUE,_xll.ohTrigger(RecalcTrigger,Trigger1M)),NA())</f>
        <v>1.3011200632794262E-2</v>
      </c>
      <c r="O1304" s="44">
        <f>IFERROR(_xll.qlIndexFixing(ONIndex3M,I1304,TRUE,_xll.ohTrigger(RecalcTrigger,Trigger3M)),NA())</f>
        <v>1.3351557133706171E-2</v>
      </c>
      <c r="P1304" s="44">
        <f>IFERROR(_xll.qlIndexFixing(ONIndex6M,I1304,TRUE,_xll.ohTrigger(RecalcTrigger,Trigger6M)),NA())</f>
        <v>1.3417702262984443E-2</v>
      </c>
      <c r="Q1304" s="146">
        <f>IFERROR(_xll.qlIndexFixing(ONIndex1Y,I1304,TRUE,_xll.ohTrigger(RecalcTrigger,Trigger1Y)),NA())</f>
        <v>1.3863892347896201E-2</v>
      </c>
    </row>
    <row r="1305" spans="2:17" x14ac:dyDescent="0.2">
      <c r="B1305" s="39" t="s">
        <v>42</v>
      </c>
      <c r="D1305" s="42">
        <f>_xll.qlCalendarAdvance(Calendar,$D1304,B1305,"f",FALSE)</f>
        <v>48808</v>
      </c>
      <c r="E1305" s="140">
        <f>_xll.qlInterestRateIndexValueDate(IndexON,D1305)</f>
        <v>48808</v>
      </c>
      <c r="F1305" s="156">
        <f>IFERROR(_xll.qlIndexFixing(IndexON,D1305,TRUE,_xll.ohTrigger(RecalcTrigger,TriggerON)),NA())</f>
        <v>1.2272542851832213E-2</v>
      </c>
      <c r="H1305" s="42">
        <f>_xll.qlCalendarAdvance(Calendar,$H1304,B1305,"f",FALSE)</f>
        <v>48808</v>
      </c>
      <c r="I1305" s="140">
        <f>_xll.qlInterestRateIndexValueDate(Index1M,$H1305)</f>
        <v>48808</v>
      </c>
      <c r="J1305" s="145">
        <f>IFERROR(_xll.qlIndexFixing(Index1M,$H1305,TRUE,_xll.ohTrigger(RecalcTrigger,Trigger1M)),NA())</f>
        <v>1.2991003600173131E-2</v>
      </c>
      <c r="K1305" s="44">
        <f>IFERROR(_xll.qlIndexFixing(Index3M,H1305,TRUE,_xll.ohTrigger(RecalcTrigger,Trigger3M)),NA())</f>
        <v>1.3305746023593518E-2</v>
      </c>
      <c r="L1305" s="44">
        <f>IFERROR(_xll.qlIndexFixing(Index6M,$H1305,TRUE,_xll.ohTrigger(RecalcTrigger,Trigger6M)),NA())</f>
        <v>1.3328432323501114E-2</v>
      </c>
      <c r="M1305" s="146">
        <f>IFERROR(_xll.qlIndexFixing(Index1Y,$H1305,TRUE,_xll.ohTrigger(RecalcTrigger,Trigger1Y)),NA())</f>
        <v>1.3685136014909727E-2</v>
      </c>
      <c r="N1305" s="145">
        <f>IFERROR(_xll.qlIndexFixing(ONIndex1M,I1305,TRUE,_xll.ohTrigger(RecalcTrigger,Trigger1M)),NA())</f>
        <v>1.3002825861251344E-2</v>
      </c>
      <c r="O1305" s="44">
        <f>IFERROR(_xll.qlIndexFixing(ONIndex3M,I1305,TRUE,_xll.ohTrigger(RecalcTrigger,Trigger3M)),NA())</f>
        <v>1.3342563696189247E-2</v>
      </c>
      <c r="P1305" s="44">
        <f>IFERROR(_xll.qlIndexFixing(ONIndex6M,I1305,TRUE,_xll.ohTrigger(RecalcTrigger,Trigger6M)),NA())</f>
        <v>1.3408281787994358E-2</v>
      </c>
      <c r="Q1305" s="146">
        <f>IFERROR(_xll.qlIndexFixing(ONIndex1Y,I1305,TRUE,_xll.ohTrigger(RecalcTrigger,Trigger1Y)),NA())</f>
        <v>1.3854063417805262E-2</v>
      </c>
    </row>
    <row r="1306" spans="2:17" x14ac:dyDescent="0.2">
      <c r="B1306" s="39" t="s">
        <v>42</v>
      </c>
      <c r="D1306" s="42">
        <f>_xll.qlCalendarAdvance(Calendar,$D1305,B1306,"f",FALSE)</f>
        <v>48815</v>
      </c>
      <c r="E1306" s="140">
        <f>_xll.qlInterestRateIndexValueDate(IndexON,D1306)</f>
        <v>48815</v>
      </c>
      <c r="F1306" s="156">
        <f>IFERROR(_xll.qlIndexFixing(IndexON,D1306,TRUE,_xll.ohTrigger(RecalcTrigger,TriggerON)),NA())</f>
        <v>1.2263843819630971E-2</v>
      </c>
      <c r="H1306" s="42">
        <f>_xll.qlCalendarAdvance(Calendar,$H1305,B1306,"f",FALSE)</f>
        <v>48815</v>
      </c>
      <c r="I1306" s="140">
        <f>_xll.qlInterestRateIndexValueDate(Index1M,$H1306)</f>
        <v>48815</v>
      </c>
      <c r="J1306" s="145">
        <f>IFERROR(_xll.qlIndexFixing(Index1M,$H1306,TRUE,_xll.ohTrigger(RecalcTrigger,Trigger1M)),NA())</f>
        <v>1.2982568552364685E-2</v>
      </c>
      <c r="K1306" s="44">
        <f>IFERROR(_xll.qlIndexFixing(Index3M,H1306,TRUE,_xll.ohTrigger(RecalcTrigger,Trigger3M)),NA())</f>
        <v>1.3296631929311398E-2</v>
      </c>
      <c r="L1306" s="44">
        <f>IFERROR(_xll.qlIndexFixing(Index6M,$H1306,TRUE,_xll.ohTrigger(RecalcTrigger,Trigger6M)),NA())</f>
        <v>1.3318826228567376E-2</v>
      </c>
      <c r="M1306" s="146">
        <f>IFERROR(_xll.qlIndexFixing(Index1Y,$H1306,TRUE,_xll.ohTrigger(RecalcTrigger,Trigger1Y)),NA())</f>
        <v>1.3674824151524767E-2</v>
      </c>
      <c r="N1306" s="145">
        <f>IFERROR(_xll.qlIndexFixing(ONIndex1M,I1306,TRUE,_xll.ohTrigger(RecalcTrigger,Trigger1M)),NA())</f>
        <v>1.2994435664250847E-2</v>
      </c>
      <c r="O1306" s="44">
        <f>IFERROR(_xll.qlIndexFixing(ONIndex3M,I1306,TRUE,_xll.ohTrigger(RecalcTrigger,Trigger3M)),NA())</f>
        <v>1.3333558187477168E-2</v>
      </c>
      <c r="P1306" s="44">
        <f>IFERROR(_xll.qlIndexFixing(ONIndex6M,I1306,TRUE,_xll.ohTrigger(RecalcTrigger,Trigger6M)),NA())</f>
        <v>1.3398852651669291E-2</v>
      </c>
      <c r="Q1306" s="146">
        <f>IFERROR(_xll.qlIndexFixing(ONIndex1Y,I1306,TRUE,_xll.ohTrigger(RecalcTrigger,Trigger1Y)),NA())</f>
        <v>1.3844221741484697E-2</v>
      </c>
    </row>
    <row r="1307" spans="2:17" x14ac:dyDescent="0.2">
      <c r="B1307" s="39" t="s">
        <v>42</v>
      </c>
      <c r="D1307" s="42">
        <f>_xll.qlCalendarAdvance(Calendar,$D1306,B1307,"f",FALSE)</f>
        <v>48822</v>
      </c>
      <c r="E1307" s="140">
        <f>_xll.qlInterestRateIndexValueDate(IndexON,D1307)</f>
        <v>48822</v>
      </c>
      <c r="F1307" s="156">
        <f>IFERROR(_xll.qlIndexFixing(IndexON,D1307,TRUE,_xll.ohTrigger(RecalcTrigger,TriggerON)),NA())</f>
        <v>1.2255133600854728E-2</v>
      </c>
      <c r="H1307" s="42">
        <f>_xll.qlCalendarAdvance(Calendar,$H1306,B1307,"f",FALSE)</f>
        <v>48822</v>
      </c>
      <c r="I1307" s="140">
        <f>_xll.qlInterestRateIndexValueDate(Index1M,$H1307)</f>
        <v>48822</v>
      </c>
      <c r="J1307" s="145">
        <f>IFERROR(_xll.qlIndexFixing(Index1M,$H1307,TRUE,_xll.ohTrigger(RecalcTrigger,Trigger1M)),NA())</f>
        <v>1.297524101107354E-2</v>
      </c>
      <c r="K1307" s="44">
        <f>IFERROR(_xll.qlIndexFixing(Index3M,H1307,TRUE,_xll.ohTrigger(RecalcTrigger,Trigger3M)),NA())</f>
        <v>1.3287918289266917E-2</v>
      </c>
      <c r="L1307" s="44">
        <f>IFERROR(_xll.qlIndexFixing(Index6M,$H1307,TRUE,_xll.ohTrigger(RecalcTrigger,Trigger6M)),NA())</f>
        <v>1.3310554087754303E-2</v>
      </c>
      <c r="M1307" s="146">
        <f>IFERROR(_xll.qlIndexFixing(Index1Y,$H1307,TRUE,_xll.ohTrigger(RecalcTrigger,Trigger1Y)),NA())</f>
        <v>1.3664499472789693E-2</v>
      </c>
      <c r="N1307" s="145">
        <f>IFERROR(_xll.qlIndexFixing(ONIndex1M,I1307,TRUE,_xll.ohTrigger(RecalcTrigger,Trigger1M)),NA())</f>
        <v>1.2986030041792773E-2</v>
      </c>
      <c r="O1307" s="44">
        <f>IFERROR(_xll.qlIndexFixing(ONIndex3M,I1307,TRUE,_xll.ohTrigger(RecalcTrigger,Trigger3M)),NA())</f>
        <v>1.3324540607650981E-2</v>
      </c>
      <c r="P1307" s="44">
        <f>IFERROR(_xll.qlIndexFixing(ONIndex6M,I1307,TRUE,_xll.ohTrigger(RecalcTrigger,Trigger6M)),NA())</f>
        <v>1.3389414854009241E-2</v>
      </c>
      <c r="Q1307" s="146">
        <f>IFERROR(_xll.qlIndexFixing(ONIndex1Y,I1307,TRUE,_xll.ohTrigger(RecalcTrigger,Trigger1Y)),NA())</f>
        <v>1.3834367318772411E-2</v>
      </c>
    </row>
    <row r="1308" spans="2:17" x14ac:dyDescent="0.2">
      <c r="B1308" s="39" t="s">
        <v>42</v>
      </c>
      <c r="D1308" s="42">
        <f>_xll.qlCalendarAdvance(Calendar,$D1307,B1308,"f",FALSE)</f>
        <v>48829</v>
      </c>
      <c r="E1308" s="140">
        <f>_xll.qlInterestRateIndexValueDate(IndexON,D1308)</f>
        <v>48829</v>
      </c>
      <c r="F1308" s="156">
        <f>IFERROR(_xll.qlIndexFixing(IndexON,D1308,TRUE,_xll.ohTrigger(RecalcTrigger,TriggerON)),NA())</f>
        <v>1.2246412195503487E-2</v>
      </c>
      <c r="H1308" s="42">
        <f>_xll.qlCalendarAdvance(Calendar,$H1307,B1308,"f",FALSE)</f>
        <v>48829</v>
      </c>
      <c r="I1308" s="140">
        <f>_xll.qlInterestRateIndexValueDate(Index1M,$H1308)</f>
        <v>48829</v>
      </c>
      <c r="J1308" s="145">
        <f>IFERROR(_xll.qlIndexFixing(Index1M,$H1308,TRUE,_xll.ohTrigger(RecalcTrigger,Trigger1M)),NA())</f>
        <v>1.2966779299437311E-2</v>
      </c>
      <c r="K1308" s="44">
        <f>IFERROR(_xll.qlIndexFixing(Index3M,H1308,TRUE,_xll.ohTrigger(RecalcTrigger,Trigger3M)),NA())</f>
        <v>1.3278781209798156E-2</v>
      </c>
      <c r="L1308" s="44">
        <f>IFERROR(_xll.qlIndexFixing(Index6M,$H1308,TRUE,_xll.ohTrigger(RecalcTrigger,Trigger6M)),NA())</f>
        <v>1.3300933553762079E-2</v>
      </c>
      <c r="M1308" s="146">
        <f>IFERROR(_xll.qlIndexFixing(Index1Y,$H1308,TRUE,_xll.ohTrigger(RecalcTrigger,Trigger1Y)),NA())</f>
        <v>1.3654161979098411E-2</v>
      </c>
      <c r="N1308" s="145">
        <f>IFERROR(_xll.qlIndexFixing(ONIndex1M,I1308,TRUE,_xll.ohTrigger(RecalcTrigger,Trigger1M)),NA())</f>
        <v>1.2977608994039214E-2</v>
      </c>
      <c r="O1308" s="44">
        <f>IFERROR(_xll.qlIndexFixing(ONIndex3M,I1308,TRUE,_xll.ohTrigger(RecalcTrigger,Trigger3M)),NA())</f>
        <v>1.3315510956791732E-2</v>
      </c>
      <c r="P1308" s="44">
        <f>IFERROR(_xll.qlIndexFixing(ONIndex6M,I1308,TRUE,_xll.ohTrigger(RecalcTrigger,Trigger6M)),NA())</f>
        <v>1.3379968395014208E-2</v>
      </c>
      <c r="Q1308" s="146">
        <f>IFERROR(_xll.qlIndexFixing(ONIndex1Y,I1308,TRUE,_xll.ohTrigger(RecalcTrigger,Trigger1Y)),NA())</f>
        <v>1.3824500149830499E-2</v>
      </c>
    </row>
    <row r="1309" spans="2:17" x14ac:dyDescent="0.2">
      <c r="B1309" s="39" t="s">
        <v>42</v>
      </c>
      <c r="D1309" s="42">
        <f>_xll.qlCalendarAdvance(Calendar,$D1308,B1309,"f",FALSE)</f>
        <v>48836</v>
      </c>
      <c r="E1309" s="140">
        <f>_xll.qlInterestRateIndexValueDate(IndexON,D1309)</f>
        <v>48836</v>
      </c>
      <c r="F1309" s="156">
        <f>IFERROR(_xll.qlIndexFixing(IndexON,D1309,TRUE,_xll.ohTrigger(RecalcTrigger,TriggerON)),NA())</f>
        <v>1.2237679603739338E-2</v>
      </c>
      <c r="H1309" s="42">
        <f>_xll.qlCalendarAdvance(Calendar,$H1308,B1309,"f",FALSE)</f>
        <v>48836</v>
      </c>
      <c r="I1309" s="140">
        <f>_xll.qlInterestRateIndexValueDate(Index1M,$H1309)</f>
        <v>48836</v>
      </c>
      <c r="J1309" s="145">
        <f>IFERROR(_xll.qlIndexFixing(Index1M,$H1309,TRUE,_xll.ohTrigger(RecalcTrigger,Trigger1M)),NA())</f>
        <v>1.2958302152218123E-2</v>
      </c>
      <c r="K1309" s="44">
        <f>IFERROR(_xll.qlIndexFixing(Index3M,H1309,TRUE,_xll.ohTrigger(RecalcTrigger,Trigger3M)),NA())</f>
        <v>1.3269632040283409E-2</v>
      </c>
      <c r="L1309" s="44">
        <f>IFERROR(_xll.qlIndexFixing(Index6M,$H1309,TRUE,_xll.ohTrigger(RecalcTrigger,Trigger6M)),NA())</f>
        <v>1.3291304346997943E-2</v>
      </c>
      <c r="M1309" s="146">
        <f>IFERROR(_xll.qlIndexFixing(Index1Y,$H1309,TRUE,_xll.ohTrigger(RecalcTrigger,Trigger1Y)),NA())</f>
        <v>1.3643811670844386E-2</v>
      </c>
      <c r="N1309" s="145">
        <f>IFERROR(_xll.qlIndexFixing(ONIndex1M,I1309,TRUE,_xll.ohTrigger(RecalcTrigger,Trigger1M)),NA())</f>
        <v>1.2969172520909122E-2</v>
      </c>
      <c r="O1309" s="44">
        <f>IFERROR(_xll.qlIndexFixing(ONIndex3M,I1309,TRUE,_xll.ohTrigger(RecalcTrigger,Trigger3M)),NA())</f>
        <v>1.3306469234818374E-2</v>
      </c>
      <c r="P1309" s="44">
        <f>IFERROR(_xll.qlIndexFixing(ONIndex6M,I1309,TRUE,_xll.ohTrigger(RecalcTrigger,Trigger6M)),NA())</f>
        <v>1.3370513274684193E-2</v>
      </c>
      <c r="Q1309" s="146">
        <f>IFERROR(_xll.qlIndexFixing(ONIndex1Y,I1309,TRUE,_xll.ohTrigger(RecalcTrigger,Trigger1Y)),NA())</f>
        <v>1.3814620234577912E-2</v>
      </c>
    </row>
    <row r="1310" spans="2:17" x14ac:dyDescent="0.2">
      <c r="B1310" s="39" t="s">
        <v>42</v>
      </c>
      <c r="D1310" s="42">
        <f>_xll.qlCalendarAdvance(Calendar,$D1309,B1310,"f",FALSE)</f>
        <v>48843</v>
      </c>
      <c r="E1310" s="140">
        <f>_xll.qlInterestRateIndexValueDate(IndexON,D1310)</f>
        <v>48843</v>
      </c>
      <c r="F1310" s="156">
        <f>IFERROR(_xll.qlIndexFixing(IndexON,D1310,TRUE,_xll.ohTrigger(RecalcTrigger,TriggerON)),NA())</f>
        <v>1.2228935825481235E-2</v>
      </c>
      <c r="H1310" s="42">
        <f>_xll.qlCalendarAdvance(Calendar,$H1309,B1310,"f",FALSE)</f>
        <v>48843</v>
      </c>
      <c r="I1310" s="140">
        <f>_xll.qlInterestRateIndexValueDate(Index1M,$H1310)</f>
        <v>48843</v>
      </c>
      <c r="J1310" s="145">
        <f>IFERROR(_xll.qlIndexFixing(Index1M,$H1310,TRUE,_xll.ohTrigger(RecalcTrigger,Trigger1M)),NA())</f>
        <v>1.2949809569451095E-2</v>
      </c>
      <c r="K1310" s="44">
        <f>IFERROR(_xll.qlIndexFixing(Index3M,H1310,TRUE,_xll.ohTrigger(RecalcTrigger,Trigger3M)),NA())</f>
        <v>1.3260470780801942E-2</v>
      </c>
      <c r="L1310" s="44">
        <f>IFERROR(_xll.qlIndexFixing(Index6M,$H1310,TRUE,_xll.ohTrigger(RecalcTrigger,Trigger6M)),NA())</f>
        <v>1.3281666467584137E-2</v>
      </c>
      <c r="M1310" s="146">
        <f>IFERROR(_xll.qlIndexFixing(Index1Y,$H1310,TRUE,_xll.ohTrigger(RecalcTrigger,Trigger1Y)),NA())</f>
        <v>1.3633448548423299E-2</v>
      </c>
      <c r="N1310" s="145">
        <f>IFERROR(_xll.qlIndexFixing(ONIndex1M,I1310,TRUE,_xll.ohTrigger(RecalcTrigger,Trigger1M)),NA())</f>
        <v>1.2960720622321453E-2</v>
      </c>
      <c r="O1310" s="44">
        <f>IFERROR(_xll.qlIndexFixing(ONIndex3M,I1310,TRUE,_xll.ohTrigger(RecalcTrigger,Trigger3M)),NA())</f>
        <v>1.3297415441893001E-2</v>
      </c>
      <c r="P1310" s="44">
        <f>IFERROR(_xll.qlIndexFixing(ONIndex6M,I1310,TRUE,_xll.ohTrigger(RecalcTrigger,Trigger6M)),NA())</f>
        <v>1.3361049492857102E-2</v>
      </c>
      <c r="Q1310" s="146">
        <f>IFERROR(_xll.qlIndexFixing(ONIndex1Y,I1310,TRUE,_xll.ohTrigger(RecalcTrigger,Trigger1Y)),NA())</f>
        <v>1.3804727573095699E-2</v>
      </c>
    </row>
    <row r="1311" spans="2:17" x14ac:dyDescent="0.2">
      <c r="B1311" s="39" t="s">
        <v>42</v>
      </c>
      <c r="D1311" s="42">
        <f>_xll.qlCalendarAdvance(Calendar,$D1310,B1311,"f",FALSE)</f>
        <v>48850</v>
      </c>
      <c r="E1311" s="140">
        <f>_xll.qlInterestRateIndexValueDate(IndexON,D1311)</f>
        <v>48850</v>
      </c>
      <c r="F1311" s="156">
        <f>IFERROR(_xll.qlIndexFixing(IndexON,D1311,TRUE,_xll.ohTrigger(RecalcTrigger,TriggerON)),NA())</f>
        <v>1.2220180860648133E-2</v>
      </c>
      <c r="H1311" s="42">
        <f>_xll.qlCalendarAdvance(Calendar,$H1310,B1311,"f",FALSE)</f>
        <v>48850</v>
      </c>
      <c r="I1311" s="140">
        <f>_xll.qlInterestRateIndexValueDate(Index1M,$H1311)</f>
        <v>48850</v>
      </c>
      <c r="J1311" s="145">
        <f>IFERROR(_xll.qlIndexFixing(Index1M,$H1311,TRUE,_xll.ohTrigger(RecalcTrigger,Trigger1M)),NA())</f>
        <v>1.2941301551165945E-2</v>
      </c>
      <c r="K1311" s="44">
        <f>IFERROR(_xll.qlIndexFixing(Index3M,H1311,TRUE,_xll.ohTrigger(RecalcTrigger,Trigger3M)),NA())</f>
        <v>1.3251297431440146E-2</v>
      </c>
      <c r="L1311" s="44">
        <f>IFERROR(_xll.qlIndexFixing(Index6M,$H1311,TRUE,_xll.ohTrigger(RecalcTrigger,Trigger6M)),NA())</f>
        <v>1.3272019915646036E-2</v>
      </c>
      <c r="M1311" s="146">
        <f>IFERROR(_xll.qlIndexFixing(Index1Y,$H1311,TRUE,_xll.ohTrigger(RecalcTrigger,Trigger1Y)),NA())</f>
        <v>1.3623072612229503E-2</v>
      </c>
      <c r="N1311" s="145">
        <f>IFERROR(_xll.qlIndexFixing(ONIndex1M,I1311,TRUE,_xll.ohTrigger(RecalcTrigger,Trigger1M)),NA())</f>
        <v>1.2952253298438299E-2</v>
      </c>
      <c r="O1311" s="44">
        <f>IFERROR(_xll.qlIndexFixing(ONIndex3M,I1311,TRUE,_xll.ohTrigger(RecalcTrigger,Trigger3M)),NA())</f>
        <v>1.3288349577772474E-2</v>
      </c>
      <c r="P1311" s="44">
        <f>IFERROR(_xll.qlIndexFixing(ONIndex6M,I1311,TRUE,_xll.ohTrigger(RecalcTrigger,Trigger6M)),NA())</f>
        <v>1.3351577049857122E-2</v>
      </c>
      <c r="Q1311" s="146">
        <f>IFERROR(_xll.qlIndexFixing(ONIndex1Y,I1311,TRUE,_xll.ohTrigger(RecalcTrigger,Trigger1Y)),NA())</f>
        <v>1.3794822165221765E-2</v>
      </c>
    </row>
    <row r="1312" spans="2:17" x14ac:dyDescent="0.2">
      <c r="B1312" s="39" t="s">
        <v>42</v>
      </c>
      <c r="D1312" s="42">
        <f>_xll.qlCalendarAdvance(Calendar,$D1311,B1312,"f",FALSE)</f>
        <v>48857</v>
      </c>
      <c r="E1312" s="140">
        <f>_xll.qlInterestRateIndexValueDate(IndexON,D1312)</f>
        <v>48857</v>
      </c>
      <c r="F1312" s="156">
        <f>IFERROR(_xll.qlIndexFixing(IndexON,D1312,TRUE,_xll.ohTrigger(RecalcTrigger,TriggerON)),NA())</f>
        <v>1.2211414709321078E-2</v>
      </c>
      <c r="H1312" s="42">
        <f>_xll.qlCalendarAdvance(Calendar,$H1311,B1312,"f",FALSE)</f>
        <v>48857</v>
      </c>
      <c r="I1312" s="140">
        <f>_xll.qlInterestRateIndexValueDate(Index1M,$H1312)</f>
        <v>48857</v>
      </c>
      <c r="J1312" s="145">
        <f>IFERROR(_xll.qlIndexFixing(Index1M,$H1312,TRUE,_xll.ohTrigger(RecalcTrigger,Trigger1M)),NA())</f>
        <v>1.2931634096086782E-2</v>
      </c>
      <c r="K1312" s="44">
        <f>IFERROR(_xll.qlIndexFixing(Index3M,H1312,TRUE,_xll.ohTrigger(RecalcTrigger,Trigger3M)),NA())</f>
        <v>1.3241693467739532E-2</v>
      </c>
      <c r="L1312" s="44">
        <f>IFERROR(_xll.qlIndexFixing(Index6M,$H1312,TRUE,_xll.ohTrigger(RecalcTrigger,Trigger6M)),NA())</f>
        <v>1.3261912406467099E-2</v>
      </c>
      <c r="M1312" s="146">
        <f>IFERROR(_xll.qlIndexFixing(Index1Y,$H1312,TRUE,_xll.ohTrigger(RecalcTrigger,Trigger1Y)),NA())</f>
        <v>1.3612683862659347E-2</v>
      </c>
      <c r="N1312" s="145">
        <f>IFERROR(_xll.qlIndexFixing(ONIndex1M,I1312,TRUE,_xll.ohTrigger(RecalcTrigger,Trigger1M)),NA())</f>
        <v>1.2943770549097566E-2</v>
      </c>
      <c r="O1312" s="44">
        <f>IFERROR(_xll.qlIndexFixing(ONIndex3M,I1312,TRUE,_xll.ohTrigger(RecalcTrigger,Trigger3M)),NA())</f>
        <v>1.3279271642618884E-2</v>
      </c>
      <c r="P1312" s="44">
        <f>IFERROR(_xll.qlIndexFixing(ONIndex6M,I1312,TRUE,_xll.ohTrigger(RecalcTrigger,Trigger6M)),NA())</f>
        <v>1.3342095945360066E-2</v>
      </c>
      <c r="Q1312" s="146">
        <f>IFERROR(_xll.qlIndexFixing(ONIndex1Y,I1312,TRUE,_xll.ohTrigger(RecalcTrigger,Trigger1Y)),NA())</f>
        <v>1.3784904011118204E-2</v>
      </c>
    </row>
    <row r="1313" spans="2:17" x14ac:dyDescent="0.2">
      <c r="B1313" s="39" t="s">
        <v>42</v>
      </c>
      <c r="D1313" s="42">
        <f>_xll.qlCalendarAdvance(Calendar,$D1312,B1313,"f",FALSE)</f>
        <v>48864</v>
      </c>
      <c r="E1313" s="140">
        <f>_xll.qlInterestRateIndexValueDate(IndexON,D1313)</f>
        <v>48864</v>
      </c>
      <c r="F1313" s="156">
        <f>IFERROR(_xll.qlIndexFixing(IndexON,D1313,TRUE,_xll.ohTrigger(RecalcTrigger,TriggerON)),NA())</f>
        <v>1.2202637371419023E-2</v>
      </c>
      <c r="H1313" s="42">
        <f>_xll.qlCalendarAdvance(Calendar,$H1312,B1313,"f",FALSE)</f>
        <v>48864</v>
      </c>
      <c r="I1313" s="140">
        <f>_xll.qlInterestRateIndexValueDate(Index1M,$H1313)</f>
        <v>48864</v>
      </c>
      <c r="J1313" s="145">
        <f>IFERROR(_xll.qlIndexFixing(Index1M,$H1313,TRUE,_xll.ohTrigger(RecalcTrigger,Trigger1M)),NA())</f>
        <v>1.2923090992128416E-2</v>
      </c>
      <c r="K1313" s="44">
        <f>IFERROR(_xll.qlIndexFixing(Index3M,H1313,TRUE,_xll.ohTrigger(RecalcTrigger,Trigger3M)),NA())</f>
        <v>1.3232494742278498E-2</v>
      </c>
      <c r="L1313" s="44">
        <f>IFERROR(_xll.qlIndexFixing(Index6M,$H1313,TRUE,_xll.ohTrigger(RecalcTrigger,Trigger6M)),NA())</f>
        <v>1.3252247540546621E-2</v>
      </c>
      <c r="M1313" s="146">
        <f>IFERROR(_xll.qlIndexFixing(Index1Y,$H1313,TRUE,_xll.ohTrigger(RecalcTrigger,Trigger1Y)),NA())</f>
        <v>1.3602282300108293E-2</v>
      </c>
      <c r="N1313" s="145">
        <f>IFERROR(_xll.qlIndexFixing(ONIndex1M,I1313,TRUE,_xll.ohTrigger(RecalcTrigger,Trigger1M)),NA())</f>
        <v>1.2935272374461348E-2</v>
      </c>
      <c r="O1313" s="44">
        <f>IFERROR(_xll.qlIndexFixing(ONIndex3M,I1313,TRUE,_xll.ohTrigger(RecalcTrigger,Trigger3M)),NA())</f>
        <v>1.3270181636432232E-2</v>
      </c>
      <c r="P1313" s="44">
        <f>IFERROR(_xll.qlIndexFixing(ONIndex6M,I1313,TRUE,_xll.ohTrigger(RecalcTrigger,Trigger6M)),NA())</f>
        <v>1.3332606179609074E-2</v>
      </c>
      <c r="Q1313" s="146">
        <f>IFERROR(_xll.qlIndexFixing(ONIndex1Y,I1313,TRUE,_xll.ohTrigger(RecalcTrigger,Trigger1Y)),NA())</f>
        <v>1.377497311070397E-2</v>
      </c>
    </row>
    <row r="1314" spans="2:17" x14ac:dyDescent="0.2">
      <c r="B1314" s="39" t="s">
        <v>42</v>
      </c>
      <c r="D1314" s="42">
        <f>_xll.qlCalendarAdvance(Calendar,$D1313,B1314,"f",FALSE)</f>
        <v>48871</v>
      </c>
      <c r="E1314" s="140">
        <f>_xll.qlInterestRateIndexValueDate(IndexON,D1314)</f>
        <v>48871</v>
      </c>
      <c r="F1314" s="156">
        <f>IFERROR(_xll.qlIndexFixing(IndexON,D1314,TRUE,_xll.ohTrigger(RecalcTrigger,TriggerON)),NA())</f>
        <v>1.2193848847023014E-2</v>
      </c>
      <c r="H1314" s="42">
        <f>_xll.qlCalendarAdvance(Calendar,$H1313,B1314,"f",FALSE)</f>
        <v>48871</v>
      </c>
      <c r="I1314" s="140">
        <f>_xll.qlInterestRateIndexValueDate(Index1M,$H1314)</f>
        <v>48871</v>
      </c>
      <c r="J1314" s="145">
        <f>IFERROR(_xll.qlIndexFixing(Index1M,$H1314,TRUE,_xll.ohTrigger(RecalcTrigger,Trigger1M)),NA())</f>
        <v>1.291453245172456E-2</v>
      </c>
      <c r="K1314" s="44">
        <f>IFERROR(_xll.qlIndexFixing(Index3M,H1314,TRUE,_xll.ohTrigger(RecalcTrigger,Trigger3M)),NA())</f>
        <v>1.3223283926982549E-2</v>
      </c>
      <c r="L1314" s="44">
        <f>IFERROR(_xll.qlIndexFixing(Index6M,$H1314,TRUE,_xll.ohTrigger(RecalcTrigger,Trigger6M)),NA())</f>
        <v>1.3242574002422944E-2</v>
      </c>
      <c r="M1314" s="146">
        <f>IFERROR(_xll.qlIndexFixing(Index1Y,$H1314,TRUE,_xll.ohTrigger(RecalcTrigger,Trigger1Y)),NA())</f>
        <v>1.3591867924973577E-2</v>
      </c>
      <c r="N1314" s="145">
        <f>IFERROR(_xll.qlIndexFixing(ONIndex1M,I1314,TRUE,_xll.ohTrigger(RecalcTrigger,Trigger1M)),NA())</f>
        <v>1.2926758774367553E-2</v>
      </c>
      <c r="O1314" s="44">
        <f>IFERROR(_xll.qlIndexFixing(ONIndex3M,I1314,TRUE,_xll.ohTrigger(RecalcTrigger,Trigger3M)),NA())</f>
        <v>1.3261079559131472E-2</v>
      </c>
      <c r="P1314" s="44">
        <f>IFERROR(_xll.qlIndexFixing(ONIndex6M,I1314,TRUE,_xll.ohTrigger(RecalcTrigger,Trigger6M)),NA())</f>
        <v>1.3323107752442054E-2</v>
      </c>
      <c r="Q1314" s="146">
        <f>IFERROR(_xll.qlIndexFixing(ONIndex1Y,I1314,TRUE,_xll.ohTrigger(RecalcTrigger,Trigger1Y)),NA())</f>
        <v>1.3765029463979062E-2</v>
      </c>
    </row>
    <row r="1315" spans="2:17" x14ac:dyDescent="0.2">
      <c r="B1315" s="39" t="s">
        <v>42</v>
      </c>
      <c r="D1315" s="42">
        <f>_xll.qlCalendarAdvance(Calendar,$D1314,B1315,"f",FALSE)</f>
        <v>48878</v>
      </c>
      <c r="E1315" s="140">
        <f>_xll.qlInterestRateIndexValueDate(IndexON,D1315)</f>
        <v>48878</v>
      </c>
      <c r="F1315" s="156">
        <f>IFERROR(_xll.qlIndexFixing(IndexON,D1315,TRUE,_xll.ohTrigger(RecalcTrigger,TriggerON)),NA())</f>
        <v>1.2185049136133053E-2</v>
      </c>
      <c r="H1315" s="42">
        <f>_xll.qlCalendarAdvance(Calendar,$H1314,B1315,"f",FALSE)</f>
        <v>48878</v>
      </c>
      <c r="I1315" s="140">
        <f>_xll.qlInterestRateIndexValueDate(Index1M,$H1315)</f>
        <v>48878</v>
      </c>
      <c r="J1315" s="145">
        <f>IFERROR(_xll.qlIndexFixing(Index1M,$H1315,TRUE,_xll.ohTrigger(RecalcTrigger,Trigger1M)),NA())</f>
        <v>1.2905958474902232E-2</v>
      </c>
      <c r="K1315" s="44">
        <f>IFERROR(_xll.qlIndexFixing(Index3M,H1315,TRUE,_xll.ohTrigger(RecalcTrigger,Trigger3M)),NA())</f>
        <v>1.3214061021938013E-2</v>
      </c>
      <c r="L1315" s="44">
        <f>IFERROR(_xll.qlIndexFixing(Index6M,$H1315,TRUE,_xll.ohTrigger(RecalcTrigger,Trigger6M)),NA())</f>
        <v>1.3232891792221644E-2</v>
      </c>
      <c r="M1315" s="146">
        <f>IFERROR(_xll.qlIndexFixing(Index1Y,$H1315,TRUE,_xll.ohTrigger(RecalcTrigger,Trigger1Y)),NA())</f>
        <v>1.3581440737651773E-2</v>
      </c>
      <c r="N1315" s="145">
        <f>IFERROR(_xll.qlIndexFixing(ONIndex1M,I1315,TRUE,_xll.ohTrigger(RecalcTrigger,Trigger1M)),NA())</f>
        <v>1.2918229748897225E-2</v>
      </c>
      <c r="O1315" s="44">
        <f>IFERROR(_xll.qlIndexFixing(ONIndex3M,I1315,TRUE,_xll.ohTrigger(RecalcTrigger,Trigger3M)),NA())</f>
        <v>1.3251965410716604E-2</v>
      </c>
      <c r="P1315" s="44">
        <f>IFERROR(_xll.qlIndexFixing(ONIndex6M,I1315,TRUE,_xll.ohTrigger(RecalcTrigger,Trigger6M)),NA())</f>
        <v>1.3313600663940051E-2</v>
      </c>
      <c r="Q1315" s="146">
        <f>IFERROR(_xll.qlIndexFixing(ONIndex1Y,I1315,TRUE,_xll.ohTrigger(RecalcTrigger,Trigger1Y)),NA())</f>
        <v>1.375507307094348E-2</v>
      </c>
    </row>
    <row r="1316" spans="2:17" x14ac:dyDescent="0.2">
      <c r="B1316" s="39" t="s">
        <v>42</v>
      </c>
      <c r="D1316" s="42">
        <f>_xll.qlCalendarAdvance(Calendar,$D1315,B1316,"f",FALSE)</f>
        <v>48885</v>
      </c>
      <c r="E1316" s="140">
        <f>_xll.qlInterestRateIndexValueDate(IndexON,D1316)</f>
        <v>48885</v>
      </c>
      <c r="F1316" s="156">
        <f>IFERROR(_xll.qlIndexFixing(IndexON,D1316,TRUE,_xll.ohTrigger(RecalcTrigger,TriggerON)),NA())</f>
        <v>1.2176238238749137E-2</v>
      </c>
      <c r="H1316" s="42">
        <f>_xll.qlCalendarAdvance(Calendar,$H1315,B1316,"f",FALSE)</f>
        <v>48885</v>
      </c>
      <c r="I1316" s="140">
        <f>_xll.qlInterestRateIndexValueDate(Index1M,$H1316)</f>
        <v>48885</v>
      </c>
      <c r="J1316" s="145">
        <f>IFERROR(_xll.qlIndexFixing(Index1M,$H1316,TRUE,_xll.ohTrigger(RecalcTrigger,Trigger1M)),NA())</f>
        <v>1.2898529928140817E-2</v>
      </c>
      <c r="K1316" s="44">
        <f>IFERROR(_xll.qlIndexFixing(Index3M,H1316,TRUE,_xll.ohTrigger(RecalcTrigger,Trigger3M)),NA())</f>
        <v>1.3204826027226817E-2</v>
      </c>
      <c r="L1316" s="44">
        <f>IFERROR(_xll.qlIndexFixing(Index6M,$H1316,TRUE,_xll.ohTrigger(RecalcTrigger,Trigger6M)),NA())</f>
        <v>1.3223657072426417E-2</v>
      </c>
      <c r="M1316" s="146">
        <f>IFERROR(_xll.qlIndexFixing(Index1Y,$H1316,TRUE,_xll.ohTrigger(RecalcTrigger,Trigger1Y)),NA())</f>
        <v>1.3571000738541228E-2</v>
      </c>
      <c r="N1316" s="145">
        <f>IFERROR(_xll.qlIndexFixing(ONIndex1M,I1316,TRUE,_xll.ohTrigger(RecalcTrigger,Trigger1M)),NA())</f>
        <v>1.2909685298131413E-2</v>
      </c>
      <c r="O1316" s="44">
        <f>IFERROR(_xll.qlIndexFixing(ONIndex3M,I1316,TRUE,_xll.ohTrigger(RecalcTrigger,Trigger3M)),NA())</f>
        <v>1.3242839191268674E-2</v>
      </c>
      <c r="P1316" s="44">
        <f>IFERROR(_xll.qlIndexFixing(ONIndex6M,I1316,TRUE,_xll.ohTrigger(RecalcTrigger,Trigger6M)),NA())</f>
        <v>1.3304084914103065E-2</v>
      </c>
      <c r="Q1316" s="146">
        <f>IFERROR(_xll.qlIndexFixing(ONIndex1Y,I1316,TRUE,_xll.ohTrigger(RecalcTrigger,Trigger1Y)),NA())</f>
        <v>1.3745103931597225E-2</v>
      </c>
    </row>
    <row r="1317" spans="2:17" x14ac:dyDescent="0.2">
      <c r="B1317" s="39" t="s">
        <v>42</v>
      </c>
      <c r="D1317" s="42">
        <f>_xll.qlCalendarAdvance(Calendar,$D1316,B1317,"f",FALSE)</f>
        <v>48892</v>
      </c>
      <c r="E1317" s="140">
        <f>_xll.qlInterestRateIndexValueDate(IndexON,D1317)</f>
        <v>48892</v>
      </c>
      <c r="F1317" s="156">
        <f>IFERROR(_xll.qlIndexFixing(IndexON,D1317,TRUE,_xll.ohTrigger(RecalcTrigger,TriggerON)),NA())</f>
        <v>1.2167416154790223E-2</v>
      </c>
      <c r="H1317" s="42">
        <f>_xll.qlCalendarAdvance(Calendar,$H1316,B1317,"f",FALSE)</f>
        <v>48892</v>
      </c>
      <c r="I1317" s="140">
        <f>_xll.qlInterestRateIndexValueDate(Index1M,$H1317)</f>
        <v>48892</v>
      </c>
      <c r="J1317" s="145">
        <f>IFERROR(_xll.qlIndexFixing(Index1M,$H1317,TRUE,_xll.ohTrigger(RecalcTrigger,Trigger1M)),NA())</f>
        <v>1.2889929297441224E-2</v>
      </c>
      <c r="K1317" s="44">
        <f>IFERROR(_xll.qlIndexFixing(Index3M,H1317,TRUE,_xll.ohTrigger(RecalcTrigger,Trigger3M)),NA())</f>
        <v>1.3195578942934414E-2</v>
      </c>
      <c r="L1317" s="44">
        <f>IFERROR(_xll.qlIndexFixing(Index6M,$H1317,TRUE,_xll.ohTrigger(RecalcTrigger,Trigger6M)),NA())</f>
        <v>1.321395848794767E-2</v>
      </c>
      <c r="M1317" s="146">
        <f>IFERROR(_xll.qlIndexFixing(Index1Y,$H1317,TRUE,_xll.ohTrigger(RecalcTrigger,Trigger1Y)),NA())</f>
        <v>1.3560547928039401E-2</v>
      </c>
      <c r="N1317" s="145">
        <f>IFERROR(_xll.qlIndexFixing(ONIndex1M,I1317,TRUE,_xll.ohTrigger(RecalcTrigger,Trigger1M)),NA())</f>
        <v>1.2901125421908022E-2</v>
      </c>
      <c r="O1317" s="44">
        <f>IFERROR(_xll.qlIndexFixing(ONIndex3M,I1317,TRUE,_xll.ohTrigger(RecalcTrigger,Trigger3M)),NA())</f>
        <v>1.3233700900787682E-2</v>
      </c>
      <c r="P1317" s="44">
        <f>IFERROR(_xll.qlIndexFixing(ONIndex6M,I1317,TRUE,_xll.ohTrigger(RecalcTrigger,Trigger6M)),NA())</f>
        <v>1.3294560502931096E-2</v>
      </c>
      <c r="Q1317" s="146">
        <f>IFERROR(_xll.qlIndexFixing(ONIndex1Y,I1317,TRUE,_xll.ohTrigger(RecalcTrigger,Trigger1Y)),NA())</f>
        <v>1.3735122046102388E-2</v>
      </c>
    </row>
    <row r="1318" spans="2:17" x14ac:dyDescent="0.2">
      <c r="B1318" s="39" t="s">
        <v>42</v>
      </c>
      <c r="D1318" s="42">
        <f>_xll.qlCalendarAdvance(Calendar,$D1317,B1318,"f",FALSE)</f>
        <v>48899</v>
      </c>
      <c r="E1318" s="140">
        <f>_xll.qlInterestRateIndexValueDate(IndexON,D1318)</f>
        <v>48899</v>
      </c>
      <c r="F1318" s="156">
        <f>IFERROR(_xll.qlIndexFixing(IndexON,D1318,TRUE,_xll.ohTrigger(RecalcTrigger,TriggerON)),NA())</f>
        <v>1.2158582884418401E-2</v>
      </c>
      <c r="H1318" s="42">
        <f>_xll.qlCalendarAdvance(Calendar,$H1317,B1318,"f",FALSE)</f>
        <v>48899</v>
      </c>
      <c r="I1318" s="140">
        <f>_xll.qlInterestRateIndexValueDate(Index1M,$H1318)</f>
        <v>48899</v>
      </c>
      <c r="J1318" s="145">
        <f>IFERROR(_xll.qlIndexFixing(Index1M,$H1318,TRUE,_xll.ohTrigger(RecalcTrigger,Trigger1M)),NA())</f>
        <v>1.288131323145314E-2</v>
      </c>
      <c r="K1318" s="44">
        <f>IFERROR(_xll.qlIndexFixing(Index3M,H1318,TRUE,_xll.ohTrigger(RecalcTrigger,Trigger3M)),NA())</f>
        <v>1.3186319769146252E-2</v>
      </c>
      <c r="L1318" s="44">
        <f>IFERROR(_xll.qlIndexFixing(Index6M,$H1318,TRUE,_xll.ohTrigger(RecalcTrigger,Trigger6M)),NA())</f>
        <v>1.3204251231815093E-2</v>
      </c>
      <c r="M1318" s="146">
        <f>IFERROR(_xll.qlIndexFixing(Index1Y,$H1318,TRUE,_xll.ohTrigger(RecalcTrigger,Trigger1Y)),NA())</f>
        <v>1.3550082306545308E-2</v>
      </c>
      <c r="N1318" s="145">
        <f>IFERROR(_xll.qlIndexFixing(ONIndex1M,I1318,TRUE,_xll.ohTrigger(RecalcTrigger,Trigger1M)),NA())</f>
        <v>1.2892550120308099E-2</v>
      </c>
      <c r="O1318" s="44">
        <f>IFERROR(_xll.qlIndexFixing(ONIndex3M,I1318,TRUE,_xll.ohTrigger(RecalcTrigger,Trigger3M)),NA())</f>
        <v>1.3224550539192581E-2</v>
      </c>
      <c r="P1318" s="44">
        <f>IFERROR(_xll.qlIndexFixing(ONIndex6M,I1318,TRUE,_xll.ohTrigger(RecalcTrigger,Trigger6M)),NA())</f>
        <v>1.3285027430343099E-2</v>
      </c>
      <c r="Q1318" s="146">
        <f>IFERROR(_xll.qlIndexFixing(ONIndex1Y,I1318,TRUE,_xll.ohTrigger(RecalcTrigger,Trigger1Y)),NA())</f>
        <v>1.3725127414215832E-2</v>
      </c>
    </row>
    <row r="1319" spans="2:17" x14ac:dyDescent="0.2">
      <c r="B1319" s="39" t="s">
        <v>42</v>
      </c>
      <c r="D1319" s="42">
        <f>_xll.qlCalendarAdvance(Calendar,$D1318,B1319,"f",FALSE)</f>
        <v>48906</v>
      </c>
      <c r="E1319" s="140">
        <f>_xll.qlInterestRateIndexValueDate(IndexON,D1319)</f>
        <v>48906</v>
      </c>
      <c r="F1319" s="156">
        <f>IFERROR(_xll.qlIndexFixing(IndexON,D1319,TRUE,_xll.ohTrigger(RecalcTrigger,TriggerON)),NA())</f>
        <v>1.2149738427471579E-2</v>
      </c>
      <c r="H1319" s="42">
        <f>_xll.qlCalendarAdvance(Calendar,$H1318,B1319,"f",FALSE)</f>
        <v>48906</v>
      </c>
      <c r="I1319" s="140">
        <f>_xll.qlInterestRateIndexValueDate(Index1M,$H1319)</f>
        <v>48906</v>
      </c>
      <c r="J1319" s="145">
        <f>IFERROR(_xll.qlIndexFixing(Index1M,$H1319,TRUE,_xll.ohTrigger(RecalcTrigger,Trigger1M)),NA())</f>
        <v>1.2872681730208984E-2</v>
      </c>
      <c r="K1319" s="44">
        <f>IFERROR(_xll.qlIndexFixing(Index3M,H1319,TRUE,_xll.ohTrigger(RecalcTrigger,Trigger3M)),NA())</f>
        <v>1.3177048505944262E-2</v>
      </c>
      <c r="L1319" s="44">
        <f>IFERROR(_xll.qlIndexFixing(Index6M,$H1319,TRUE,_xll.ohTrigger(RecalcTrigger,Trigger6M)),NA())</f>
        <v>1.3194535304153165E-2</v>
      </c>
      <c r="M1319" s="146">
        <f>IFERROR(_xll.qlIndexFixing(Index1Y,$H1319,TRUE,_xll.ohTrigger(RecalcTrigger,Trigger1Y)),NA())</f>
        <v>1.3539603874457518E-2</v>
      </c>
      <c r="N1319" s="145">
        <f>IFERROR(_xll.qlIndexFixing(ONIndex1M,I1319,TRUE,_xll.ohTrigger(RecalcTrigger,Trigger1M)),NA())</f>
        <v>1.2883959393331645E-2</v>
      </c>
      <c r="O1319" s="44">
        <f>IFERROR(_xll.qlIndexFixing(ONIndex3M,I1319,TRUE,_xll.ohTrigger(RecalcTrigger,Trigger3M)),NA())</f>
        <v>1.3215388106564419E-2</v>
      </c>
      <c r="P1319" s="44">
        <f>IFERROR(_xll.qlIndexFixing(ONIndex6M,I1319,TRUE,_xll.ohTrigger(RecalcTrigger,Trigger6M)),NA())</f>
        <v>1.3275485696501166E-2</v>
      </c>
      <c r="Q1319" s="146">
        <f>IFERROR(_xll.qlIndexFixing(ONIndex1Y,I1319,TRUE,_xll.ohTrigger(RecalcTrigger,Trigger1Y)),NA())</f>
        <v>1.3715120036099648E-2</v>
      </c>
    </row>
    <row r="1320" spans="2:17" x14ac:dyDescent="0.2">
      <c r="B1320" s="39" t="s">
        <v>42</v>
      </c>
      <c r="D1320" s="42">
        <f>_xll.qlCalendarAdvance(Calendar,$D1319,B1320,"f",FALSE)</f>
        <v>48913</v>
      </c>
      <c r="E1320" s="140">
        <f>_xll.qlInterestRateIndexValueDate(IndexON,D1320)</f>
        <v>48913</v>
      </c>
      <c r="F1320" s="156">
        <f>IFERROR(_xll.qlIndexFixing(IndexON,D1320,TRUE,_xll.ohTrigger(RecalcTrigger,TriggerON)),NA())</f>
        <v>1.2140882784030804E-2</v>
      </c>
      <c r="H1320" s="42">
        <f>_xll.qlCalendarAdvance(Calendar,$H1319,B1320,"f",FALSE)</f>
        <v>48913</v>
      </c>
      <c r="I1320" s="140">
        <f>_xll.qlInterestRateIndexValueDate(Index1M,$H1320)</f>
        <v>48913</v>
      </c>
      <c r="J1320" s="145">
        <f>IFERROR(_xll.qlIndexFixing(Index1M,$H1320,TRUE,_xll.ohTrigger(RecalcTrigger,Trigger1M)),NA())</f>
        <v>1.2864034793743873E-2</v>
      </c>
      <c r="K1320" s="44">
        <f>IFERROR(_xll.qlIndexFixing(Index3M,H1320,TRUE,_xll.ohTrigger(RecalcTrigger,Trigger3M)),NA())</f>
        <v>1.3168621234436061E-2</v>
      </c>
      <c r="L1320" s="44">
        <f>IFERROR(_xll.qlIndexFixing(Index6M,$H1320,TRUE,_xll.ohTrigger(RecalcTrigger,Trigger6M)),NA())</f>
        <v>1.3184350664436656E-2</v>
      </c>
      <c r="M1320" s="146">
        <f>IFERROR(_xll.qlIndexFixing(Index1Y,$H1320,TRUE,_xll.ohTrigger(RecalcTrigger,Trigger1Y)),NA())</f>
        <v>1.3529112632176155E-2</v>
      </c>
      <c r="N1320" s="145">
        <f>IFERROR(_xll.qlIndexFixing(ONIndex1M,I1320,TRUE,_xll.ohTrigger(RecalcTrigger,Trigger1M)),NA())</f>
        <v>1.2875353241059706E-2</v>
      </c>
      <c r="O1320" s="44">
        <f>IFERROR(_xll.qlIndexFixing(ONIndex3M,I1320,TRUE,_xll.ohTrigger(RecalcTrigger,Trigger3M)),NA())</f>
        <v>1.3206213602903194E-2</v>
      </c>
      <c r="P1320" s="44">
        <f>IFERROR(_xll.qlIndexFixing(ONIndex6M,I1320,TRUE,_xll.ohTrigger(RecalcTrigger,Trigger6M)),NA())</f>
        <v>1.3265935301243204E-2</v>
      </c>
      <c r="Q1320" s="146">
        <f>IFERROR(_xll.qlIndexFixing(ONIndex1Y,I1320,TRUE,_xll.ohTrigger(RecalcTrigger,Trigger1Y)),NA())</f>
        <v>1.3705099911591745E-2</v>
      </c>
    </row>
    <row r="1321" spans="2:17" x14ac:dyDescent="0.2">
      <c r="B1321" s="39" t="s">
        <v>42</v>
      </c>
      <c r="D1321" s="42">
        <f>_xll.qlCalendarAdvance(Calendar,$D1320,B1321,"f",FALSE)</f>
        <v>48920</v>
      </c>
      <c r="E1321" s="140">
        <f>_xll.qlInterestRateIndexValueDate(IndexON,D1321)</f>
        <v>48920</v>
      </c>
      <c r="F1321" s="156">
        <f>IFERROR(_xll.qlIndexFixing(IndexON,D1321,TRUE,_xll.ohTrigger(RecalcTrigger,TriggerON)),NA())</f>
        <v>1.213201595401503E-2</v>
      </c>
      <c r="H1321" s="42">
        <f>_xll.qlCalendarAdvance(Calendar,$H1320,B1321,"f",FALSE)</f>
        <v>48920</v>
      </c>
      <c r="I1321" s="140">
        <f>_xll.qlInterestRateIndexValueDate(Index1M,$H1321)</f>
        <v>48920</v>
      </c>
      <c r="J1321" s="145">
        <f>IFERROR(_xll.qlIndexFixing(Index1M,$H1321,TRUE,_xll.ohTrigger(RecalcTrigger,Trigger1M)),NA())</f>
        <v>1.2854190451282612E-2</v>
      </c>
      <c r="K1321" s="44">
        <f>IFERROR(_xll.qlIndexFixing(Index3M,H1321,TRUE,_xll.ohTrigger(RecalcTrigger,Trigger3M)),NA())</f>
        <v>1.3159328188942819E-2</v>
      </c>
      <c r="L1321" s="44">
        <f>IFERROR(_xll.qlIndexFixing(Index6M,$H1321,TRUE,_xll.ohTrigger(RecalcTrigger,Trigger6M)),NA())</f>
        <v>1.3174616424402288E-2</v>
      </c>
      <c r="M1321" s="146">
        <f>IFERROR(_xll.qlIndexFixing(Index1Y,$H1321,TRUE,_xll.ohTrigger(RecalcTrigger,Trigger1Y)),NA())</f>
        <v>1.3518608580100677E-2</v>
      </c>
      <c r="N1321" s="145">
        <f>IFERROR(_xll.qlIndexFixing(ONIndex1M,I1321,TRUE,_xll.ohTrigger(RecalcTrigger,Trigger1M)),NA())</f>
        <v>1.2866731663330189E-2</v>
      </c>
      <c r="O1321" s="44">
        <f>IFERROR(_xll.qlIndexFixing(ONIndex3M,I1321,TRUE,_xll.ohTrigger(RecalcTrigger,Trigger3M)),NA())</f>
        <v>1.3197027028127861E-2</v>
      </c>
      <c r="P1321" s="44">
        <f>IFERROR(_xll.qlIndexFixing(ONIndex6M,I1321,TRUE,_xll.ohTrigger(RecalcTrigger,Trigger6M)),NA())</f>
        <v>1.3256376244650259E-2</v>
      </c>
      <c r="Q1321" s="146">
        <f>IFERROR(_xll.qlIndexFixing(ONIndex1Y,I1321,TRUE,_xll.ohTrigger(RecalcTrigger,Trigger1Y)),NA())</f>
        <v>1.3695067040854214E-2</v>
      </c>
    </row>
    <row r="1322" spans="2:17" x14ac:dyDescent="0.2">
      <c r="B1322" s="39" t="s">
        <v>42</v>
      </c>
      <c r="D1322" s="42">
        <f>_xll.qlCalendarAdvance(Calendar,$D1321,B1322,"f",FALSE)</f>
        <v>48927</v>
      </c>
      <c r="E1322" s="140">
        <f>_xll.qlInterestRateIndexValueDate(IndexON,D1322)</f>
        <v>48927</v>
      </c>
      <c r="F1322" s="156">
        <f>IFERROR(_xll.qlIndexFixing(IndexON,D1322,TRUE,_xll.ohTrigger(RecalcTrigger,TriggerON)),NA())</f>
        <v>1.2123137937586348E-2</v>
      </c>
      <c r="H1322" s="42">
        <f>_xll.qlCalendarAdvance(Calendar,$H1321,B1322,"f",FALSE)</f>
        <v>48927</v>
      </c>
      <c r="I1322" s="140">
        <f>_xll.qlInterestRateIndexValueDate(Index1M,$H1322)</f>
        <v>48927</v>
      </c>
      <c r="J1322" s="145">
        <f>IFERROR(_xll.qlIndexFixing(Index1M,$H1322,TRUE,_xll.ohTrigger(RecalcTrigger,Trigger1M)),NA())</f>
        <v>1.2845508420567378E-2</v>
      </c>
      <c r="K1322" s="44">
        <f>IFERROR(_xll.qlIndexFixing(Index3M,H1322,TRUE,_xll.ohTrigger(RecalcTrigger,Trigger3M)),NA())</f>
        <v>1.3150023054676385E-2</v>
      </c>
      <c r="L1322" s="44">
        <f>IFERROR(_xll.qlIndexFixing(Index6M,$H1322,TRUE,_xll.ohTrigger(RecalcTrigger,Trigger6M)),NA())</f>
        <v>1.3164873513169785E-2</v>
      </c>
      <c r="M1322" s="146">
        <f>IFERROR(_xll.qlIndexFixing(Index1Y,$H1322,TRUE,_xll.ohTrigger(RecalcTrigger,Trigger1Y)),NA())</f>
        <v>1.350809171863232E-2</v>
      </c>
      <c r="N1322" s="145">
        <f>IFERROR(_xll.qlIndexFixing(ONIndex1M,I1322,TRUE,_xll.ohTrigger(RecalcTrigger,Trigger1M)),NA())</f>
        <v>1.2858094660305186E-2</v>
      </c>
      <c r="O1322" s="44">
        <f>IFERROR(_xll.qlIndexFixing(ONIndex3M,I1322,TRUE,_xll.ohTrigger(RecalcTrigger,Trigger3M)),NA())</f>
        <v>1.318782838223842E-2</v>
      </c>
      <c r="P1322" s="44">
        <f>IFERROR(_xll.qlIndexFixing(ONIndex6M,I1322,TRUE,_xll.ohTrigger(RecalcTrigger,Trigger6M)),NA())</f>
        <v>1.3246808526803378E-2</v>
      </c>
      <c r="Q1322" s="146">
        <f>IFERROR(_xll.qlIndexFixing(ONIndex1Y,I1322,TRUE,_xll.ohTrigger(RecalcTrigger,Trigger1Y)),NA())</f>
        <v>1.3685021423887056E-2</v>
      </c>
    </row>
    <row r="1323" spans="2:17" x14ac:dyDescent="0.2">
      <c r="B1323" s="39" t="s">
        <v>42</v>
      </c>
      <c r="D1323" s="42">
        <f>_xll.qlCalendarAdvance(Calendar,$D1322,B1323,"f",FALSE)</f>
        <v>48934</v>
      </c>
      <c r="E1323" s="140">
        <f>_xll.qlInterestRateIndexValueDate(IndexON,D1323)</f>
        <v>48934</v>
      </c>
      <c r="F1323" s="156">
        <f>IFERROR(_xll.qlIndexFixing(IndexON,D1323,TRUE,_xll.ohTrigger(RecalcTrigger,TriggerON)),NA())</f>
        <v>1.2114248734582667E-2</v>
      </c>
      <c r="H1323" s="42">
        <f>_xll.qlCalendarAdvance(Calendar,$H1322,B1323,"f",FALSE)</f>
        <v>48934</v>
      </c>
      <c r="I1323" s="140">
        <f>_xll.qlInterestRateIndexValueDate(Index1M,$H1323)</f>
        <v>48934</v>
      </c>
      <c r="J1323" s="145">
        <f>IFERROR(_xll.qlIndexFixing(Index1M,$H1323,TRUE,_xll.ohTrigger(RecalcTrigger,Trigger1M)),NA())</f>
        <v>1.283681095372593E-2</v>
      </c>
      <c r="K1323" s="44">
        <f>IFERROR(_xll.qlIndexFixing(Index3M,H1323,TRUE,_xll.ohTrigger(RecalcTrigger,Trigger3M)),NA())</f>
        <v>1.3140705831720507E-2</v>
      </c>
      <c r="L1323" s="44">
        <f>IFERROR(_xll.qlIndexFixing(Index6M,$H1323,TRUE,_xll.ohTrigger(RecalcTrigger,Trigger6M)),NA())</f>
        <v>1.3155121930863829E-2</v>
      </c>
      <c r="M1323" s="146">
        <f>IFERROR(_xll.qlIndexFixing(Index1Y,$H1323,TRUE,_xll.ohTrigger(RecalcTrigger,Trigger1Y)),NA())</f>
        <v>1.349756204817143E-2</v>
      </c>
      <c r="N1323" s="145">
        <f>IFERROR(_xll.qlIndexFixing(ONIndex1M,I1323,TRUE,_xll.ohTrigger(RecalcTrigger,Trigger1M)),NA())</f>
        <v>1.2849442231903652E-2</v>
      </c>
      <c r="O1323" s="44">
        <f>IFERROR(_xll.qlIndexFixing(ONIndex3M,I1323,TRUE,_xll.ohTrigger(RecalcTrigger,Trigger3M)),NA())</f>
        <v>1.3178617665396963E-2</v>
      </c>
      <c r="P1323" s="44">
        <f>IFERROR(_xll.qlIndexFixing(ONIndex6M,I1323,TRUE,_xll.ohTrigger(RecalcTrigger,Trigger6M)),NA())</f>
        <v>1.3237232147540468E-2</v>
      </c>
      <c r="Q1323" s="146">
        <f>IFERROR(_xll.qlIndexFixing(ONIndex1Y,I1323,TRUE,_xll.ohTrigger(RecalcTrigger,Trigger1Y)),NA())</f>
        <v>1.3674963060609224E-2</v>
      </c>
    </row>
    <row r="1324" spans="2:17" x14ac:dyDescent="0.2">
      <c r="B1324" s="39" t="s">
        <v>42</v>
      </c>
      <c r="D1324" s="42">
        <f>_xll.qlCalendarAdvance(Calendar,$D1323,B1324,"f",FALSE)</f>
        <v>48941</v>
      </c>
      <c r="E1324" s="140">
        <f>_xll.qlInterestRateIndexValueDate(IndexON,D1324)</f>
        <v>48941</v>
      </c>
      <c r="F1324" s="156">
        <f>IFERROR(_xll.qlIndexFixing(IndexON,D1324,TRUE,_xll.ohTrigger(RecalcTrigger,TriggerON)),NA())</f>
        <v>1.2105348345085032E-2</v>
      </c>
      <c r="H1324" s="42">
        <f>_xll.qlCalendarAdvance(Calendar,$H1323,B1324,"f",FALSE)</f>
        <v>48941</v>
      </c>
      <c r="I1324" s="140">
        <f>_xll.qlInterestRateIndexValueDate(Index1M,$H1324)</f>
        <v>48941</v>
      </c>
      <c r="J1324" s="145">
        <f>IFERROR(_xll.qlIndexFixing(Index1M,$H1324,TRUE,_xll.ohTrigger(RecalcTrigger,Trigger1M)),NA())</f>
        <v>1.2828098050795107E-2</v>
      </c>
      <c r="K1324" s="44">
        <f>IFERROR(_xll.qlIndexFixing(Index3M,H1324,TRUE,_xll.ohTrigger(RecalcTrigger,Trigger3M)),NA())</f>
        <v>1.3131376520158932E-2</v>
      </c>
      <c r="L1324" s="44">
        <f>IFERROR(_xll.qlIndexFixing(Index6M,$H1324,TRUE,_xll.ohTrigger(RecalcTrigger,Trigger6M)),NA())</f>
        <v>1.3145361677611338E-2</v>
      </c>
      <c r="M1324" s="146">
        <f>IFERROR(_xll.qlIndexFixing(Index1Y,$H1324,TRUE,_xll.ohTrigger(RecalcTrigger,Trigger1Y)),NA())</f>
        <v>1.3487019569119907E-2</v>
      </c>
      <c r="N1324" s="145">
        <f>IFERROR(_xll.qlIndexFixing(ONIndex1M,I1324,TRUE,_xll.ohTrigger(RecalcTrigger,Trigger1M)),NA())</f>
        <v>1.2840774378125586E-2</v>
      </c>
      <c r="O1324" s="44">
        <f>IFERROR(_xll.qlIndexFixing(ONIndex3M,I1324,TRUE,_xll.ohTrigger(RecalcTrigger,Trigger3M)),NA())</f>
        <v>1.3169394877441398E-2</v>
      </c>
      <c r="P1324" s="44">
        <f>IFERROR(_xll.qlIndexFixing(ONIndex6M,I1324,TRUE,_xll.ohTrigger(RecalcTrigger,Trigger6M)),NA())</f>
        <v>1.3227647106861529E-2</v>
      </c>
      <c r="Q1324" s="146">
        <f>IFERROR(_xll.qlIndexFixing(ONIndex1Y,I1324,TRUE,_xll.ohTrigger(RecalcTrigger,Trigger1Y)),NA())</f>
        <v>1.3664891951020719E-2</v>
      </c>
    </row>
    <row r="1325" spans="2:17" x14ac:dyDescent="0.2">
      <c r="B1325" s="39" t="s">
        <v>42</v>
      </c>
      <c r="D1325" s="42">
        <f>_xll.qlCalendarAdvance(Calendar,$D1324,B1325,"f",FALSE)</f>
        <v>48948</v>
      </c>
      <c r="E1325" s="140">
        <f>_xll.qlInterestRateIndexValueDate(IndexON,D1325)</f>
        <v>48948</v>
      </c>
      <c r="F1325" s="156">
        <f>IFERROR(_xll.qlIndexFixing(IndexON,D1325,TRUE,_xll.ohTrigger(RecalcTrigger,TriggerON)),NA())</f>
        <v>1.209643676917449E-2</v>
      </c>
      <c r="H1325" s="42">
        <f>_xll.qlCalendarAdvance(Calendar,$H1324,B1325,"f",FALSE)</f>
        <v>48948</v>
      </c>
      <c r="I1325" s="140">
        <f>_xll.qlInterestRateIndexValueDate(Index1M,$H1325)</f>
        <v>48948</v>
      </c>
      <c r="J1325" s="145">
        <f>IFERROR(_xll.qlIndexFixing(Index1M,$H1325,TRUE,_xll.ohTrigger(RecalcTrigger,Trigger1M)),NA())</f>
        <v>1.2819369711811746E-2</v>
      </c>
      <c r="K1325" s="44">
        <f>IFERROR(_xll.qlIndexFixing(Index3M,H1325,TRUE,_xll.ohTrigger(RecalcTrigger,Trigger3M)),NA())</f>
        <v>1.3122035120073608E-2</v>
      </c>
      <c r="L1325" s="44">
        <f>IFERROR(_xll.qlIndexFixing(Index6M,$H1325,TRUE,_xll.ohTrigger(RecalcTrigger,Trigger6M)),NA())</f>
        <v>1.3136057643075058E-2</v>
      </c>
      <c r="M1325" s="146">
        <f>IFERROR(_xll.qlIndexFixing(Index1Y,$H1325,TRUE,_xll.ohTrigger(RecalcTrigger,Trigger1Y)),NA())</f>
        <v>1.347646428187943E-2</v>
      </c>
      <c r="N1325" s="145">
        <f>IFERROR(_xll.qlIndexFixing(ONIndex1M,I1325,TRUE,_xll.ohTrigger(RecalcTrigger,Trigger1M)),NA())</f>
        <v>1.2832091098889942E-2</v>
      </c>
      <c r="O1325" s="44">
        <f>IFERROR(_xll.qlIndexFixing(ONIndex3M,I1325,TRUE,_xll.ohTrigger(RecalcTrigger,Trigger3M)),NA())</f>
        <v>1.3160160018371725E-2</v>
      </c>
      <c r="P1325" s="44">
        <f>IFERROR(_xll.qlIndexFixing(ONIndex6M,I1325,TRUE,_xll.ohTrigger(RecalcTrigger,Trigger6M)),NA())</f>
        <v>1.3218053404928654E-2</v>
      </c>
      <c r="Q1325" s="146">
        <f>IFERROR(_xll.qlIndexFixing(ONIndex1Y,I1325,TRUE,_xll.ohTrigger(RecalcTrigger,Trigger1Y)),NA())</f>
        <v>1.3654808095202586E-2</v>
      </c>
    </row>
    <row r="1326" spans="2:17" x14ac:dyDescent="0.2">
      <c r="B1326" s="39" t="s">
        <v>42</v>
      </c>
      <c r="D1326" s="42">
        <f>_xll.qlCalendarAdvance(Calendar,$D1325,B1326,"f",FALSE)</f>
        <v>48955</v>
      </c>
      <c r="E1326" s="140">
        <f>_xll.qlInterestRateIndexValueDate(IndexON,D1326)</f>
        <v>48955</v>
      </c>
      <c r="F1326" s="156">
        <f>IFERROR(_xll.qlIndexFixing(IndexON,D1326,TRUE,_xll.ohTrigger(RecalcTrigger,TriggerON)),NA())</f>
        <v>1.2087514006607902E-2</v>
      </c>
      <c r="H1326" s="42">
        <f>_xll.qlCalendarAdvance(Calendar,$H1325,B1326,"f",FALSE)</f>
        <v>48955</v>
      </c>
      <c r="I1326" s="140">
        <f>_xll.qlInterestRateIndexValueDate(Index1M,$H1326)</f>
        <v>48955</v>
      </c>
      <c r="J1326" s="145">
        <f>IFERROR(_xll.qlIndexFixing(Index1M,$H1326,TRUE,_xll.ohTrigger(RecalcTrigger,Trigger1M)),NA())</f>
        <v>1.2810625936810229E-2</v>
      </c>
      <c r="K1326" s="44">
        <f>IFERROR(_xll.qlIndexFixing(Index3M,H1326,TRUE,_xll.ohTrigger(RecalcTrigger,Trigger3M)),NA())</f>
        <v>1.311268163154918E-2</v>
      </c>
      <c r="L1326" s="44">
        <f>IFERROR(_xll.qlIndexFixing(Index6M,$H1326,TRUE,_xll.ohTrigger(RecalcTrigger,Trigger6M)),NA())</f>
        <v>1.3126281018214158E-2</v>
      </c>
      <c r="M1326" s="146">
        <f>IFERROR(_xll.qlIndexFixing(Index1Y,$H1326,TRUE,_xll.ohTrigger(RecalcTrigger,Trigger1Y)),NA())</f>
        <v>1.3465896186852788E-2</v>
      </c>
      <c r="N1326" s="145">
        <f>IFERROR(_xll.qlIndexFixing(ONIndex1M,I1326,TRUE,_xll.ohTrigger(RecalcTrigger,Trigger1M)),NA())</f>
        <v>1.2823392394358812E-2</v>
      </c>
      <c r="O1326" s="44">
        <f>IFERROR(_xll.qlIndexFixing(ONIndex3M,I1326,TRUE,_xll.ohTrigger(RecalcTrigger,Trigger3M)),NA())</f>
        <v>1.3150913088350036E-2</v>
      </c>
      <c r="P1326" s="44">
        <f>IFERROR(_xll.qlIndexFixing(ONIndex6M,I1326,TRUE,_xll.ohTrigger(RecalcTrigger,Trigger6M)),NA())</f>
        <v>1.320845104157975E-2</v>
      </c>
      <c r="Q1326" s="146">
        <f>IFERROR(_xll.qlIndexFixing(ONIndex1Y,I1326,TRUE,_xll.ohTrigger(RecalcTrigger,Trigger1Y)),NA())</f>
        <v>1.364471149307378E-2</v>
      </c>
    </row>
    <row r="1327" spans="2:17" x14ac:dyDescent="0.2">
      <c r="B1327" s="39" t="s">
        <v>42</v>
      </c>
      <c r="D1327" s="42">
        <f>_xll.qlCalendarAdvance(Calendar,$D1326,B1327,"f",FALSE)</f>
        <v>48962</v>
      </c>
      <c r="E1327" s="140">
        <f>_xll.qlInterestRateIndexValueDate(IndexON,D1327)</f>
        <v>48962</v>
      </c>
      <c r="F1327" s="156">
        <f>IFERROR(_xll.qlIndexFixing(IndexON,D1327,TRUE,_xll.ohTrigger(RecalcTrigger,TriggerON)),NA())</f>
        <v>1.2078580057628407E-2</v>
      </c>
      <c r="H1327" s="42">
        <f>_xll.qlCalendarAdvance(Calendar,$H1326,B1327,"f",FALSE)</f>
        <v>48962</v>
      </c>
      <c r="I1327" s="140">
        <f>_xll.qlInterestRateIndexValueDate(Index1M,$H1327)</f>
        <v>48962</v>
      </c>
      <c r="J1327" s="145">
        <f>IFERROR(_xll.qlIndexFixing(Index1M,$H1327,TRUE,_xll.ohTrigger(RecalcTrigger,Trigger1M)),NA())</f>
        <v>1.2801866725829855E-2</v>
      </c>
      <c r="K1327" s="44">
        <f>IFERROR(_xll.qlIndexFixing(Index3M,H1327,TRUE,_xll.ohTrigger(RecalcTrigger,Trigger3M)),NA())</f>
        <v>1.3103316054667599E-2</v>
      </c>
      <c r="L1327" s="44">
        <f>IFERROR(_xll.qlIndexFixing(Index6M,$H1327,TRUE,_xll.ohTrigger(RecalcTrigger,Trigger6M)),NA())</f>
        <v>1.3116495722826908E-2</v>
      </c>
      <c r="M1327" s="146">
        <f>IFERROR(_xll.qlIndexFixing(Index1Y,$H1327,TRUE,_xll.ohTrigger(RecalcTrigger,Trigger1Y)),NA())</f>
        <v>1.3455315284442992E-2</v>
      </c>
      <c r="N1327" s="145">
        <f>IFERROR(_xll.qlIndexFixing(ONIndex1M,I1327,TRUE,_xll.ohTrigger(RecalcTrigger,Trigger1M)),NA())</f>
        <v>1.2814678264451151E-2</v>
      </c>
      <c r="O1327" s="44">
        <f>IFERROR(_xll.qlIndexFixing(ONIndex3M,I1327,TRUE,_xll.ohTrigger(RecalcTrigger,Trigger3M)),NA())</f>
        <v>1.3141654087214238E-2</v>
      </c>
      <c r="P1327" s="44">
        <f>IFERROR(_xll.qlIndexFixing(ONIndex6M,I1327,TRUE,_xll.ohTrigger(RecalcTrigger,Trigger6M)),NA())</f>
        <v>1.3198840016895863E-2</v>
      </c>
      <c r="Q1327" s="146">
        <f>IFERROR(_xll.qlIndexFixing(ONIndex1Y,I1327,TRUE,_xll.ohTrigger(RecalcTrigger,Trigger1Y)),NA())</f>
        <v>1.3634602144715346E-2</v>
      </c>
    </row>
    <row r="1328" spans="2:17" x14ac:dyDescent="0.2">
      <c r="B1328" s="39" t="s">
        <v>42</v>
      </c>
      <c r="D1328" s="42">
        <f>_xll.qlCalendarAdvance(Calendar,$D1327,B1328,"f",FALSE)</f>
        <v>48969</v>
      </c>
      <c r="E1328" s="140">
        <f>_xll.qlInterestRateIndexValueDate(IndexON,D1328)</f>
        <v>48969</v>
      </c>
      <c r="F1328" s="156">
        <f>IFERROR(_xll.qlIndexFixing(IndexON,D1328,TRUE,_xll.ohTrigger(RecalcTrigger,TriggerON)),NA())</f>
        <v>1.2069634922073913E-2</v>
      </c>
      <c r="H1328" s="42">
        <f>_xll.qlCalendarAdvance(Calendar,$H1327,B1328,"f",FALSE)</f>
        <v>48969</v>
      </c>
      <c r="I1328" s="140">
        <f>_xll.qlInterestRateIndexValueDate(Index1M,$H1328)</f>
        <v>48969</v>
      </c>
      <c r="J1328" s="145">
        <f>IFERROR(_xll.qlIndexFixing(Index1M,$H1328,TRUE,_xll.ohTrigger(RecalcTrigger,Trigger1M)),NA())</f>
        <v>1.2793092078907461E-2</v>
      </c>
      <c r="K1328" s="44">
        <f>IFERROR(_xll.qlIndexFixing(Index3M,H1328,TRUE,_xll.ohTrigger(RecalcTrigger,Trigger3M)),NA())</f>
        <v>1.3093938389513511E-2</v>
      </c>
      <c r="L1328" s="44">
        <f>IFERROR(_xll.qlIndexFixing(Index6M,$H1328,TRUE,_xll.ohTrigger(RecalcTrigger,Trigger6M)),NA())</f>
        <v>1.3106701757039136E-2</v>
      </c>
      <c r="M1328" s="146">
        <f>IFERROR(_xll.qlIndexFixing(Index1Y,$H1328,TRUE,_xll.ohTrigger(RecalcTrigger,Trigger1Y)),NA())</f>
        <v>1.3444721575053054E-2</v>
      </c>
      <c r="N1328" s="145">
        <f>IFERROR(_xll.qlIndexFixing(ONIndex1M,I1328,TRUE,_xll.ohTrigger(RecalcTrigger,Trigger1M)),NA())</f>
        <v>1.2805948709248005E-2</v>
      </c>
      <c r="O1328" s="44">
        <f>IFERROR(_xll.qlIndexFixing(ONIndex3M,I1328,TRUE,_xll.ohTrigger(RecalcTrigger,Trigger3M)),NA())</f>
        <v>1.3132383015045379E-2</v>
      </c>
      <c r="P1328" s="44">
        <f>IFERROR(_xll.qlIndexFixing(ONIndex6M,I1328,TRUE,_xll.ohTrigger(RecalcTrigger,Trigger6M)),NA())</f>
        <v>1.3189220331039087E-2</v>
      </c>
      <c r="Q1328" s="146">
        <f>IFERROR(_xll.qlIndexFixing(ONIndex1Y,I1328,TRUE,_xll.ohTrigger(RecalcTrigger,Trigger1Y)),NA())</f>
        <v>1.3624480050046239E-2</v>
      </c>
    </row>
    <row r="1329" spans="2:17" x14ac:dyDescent="0.2">
      <c r="B1329" s="39" t="s">
        <v>42</v>
      </c>
      <c r="D1329" s="42">
        <f>_xll.qlCalendarAdvance(Calendar,$D1328,B1329,"f",FALSE)</f>
        <v>48976</v>
      </c>
      <c r="E1329" s="140">
        <f>_xll.qlInterestRateIndexValueDate(IndexON,D1329)</f>
        <v>48976</v>
      </c>
      <c r="F1329" s="156">
        <f>IFERROR(_xll.qlIndexFixing(IndexON,D1329,TRUE,_xll.ohTrigger(RecalcTrigger,TriggerON)),NA())</f>
        <v>1.2060678600106511E-2</v>
      </c>
      <c r="H1329" s="42">
        <f>_xll.qlCalendarAdvance(Calendar,$H1328,B1329,"f",FALSE)</f>
        <v>48976</v>
      </c>
      <c r="I1329" s="140">
        <f>_xll.qlInterestRateIndexValueDate(Index1M,$H1329)</f>
        <v>48976</v>
      </c>
      <c r="J1329" s="145">
        <f>IFERROR(_xll.qlIndexFixing(Index1M,$H1329,TRUE,_xll.ohTrigger(RecalcTrigger,Trigger1M)),NA())</f>
        <v>1.2786327593417895E-2</v>
      </c>
      <c r="K1329" s="44">
        <f>IFERROR(_xll.qlIndexFixing(Index3M,H1329,TRUE,_xll.ohTrigger(RecalcTrigger,Trigger3M)),NA())</f>
        <v>1.3084548636170664E-2</v>
      </c>
      <c r="L1329" s="44">
        <f>IFERROR(_xll.qlIndexFixing(Index6M,$H1329,TRUE,_xll.ohTrigger(RecalcTrigger,Trigger6M)),NA())</f>
        <v>1.3096899120977111E-2</v>
      </c>
      <c r="M1329" s="146">
        <f>IFERROR(_xll.qlIndexFixing(Index1Y,$H1329,TRUE,_xll.ohTrigger(RecalcTrigger,Trigger1Y)),NA())</f>
        <v>1.3434115059087093E-2</v>
      </c>
      <c r="N1329" s="145">
        <f>IFERROR(_xll.qlIndexFixing(ONIndex1M,I1329,TRUE,_xll.ohTrigger(RecalcTrigger,Trigger1M)),NA())</f>
        <v>1.2797203728587281E-2</v>
      </c>
      <c r="O1329" s="44">
        <f>IFERROR(_xll.qlIndexFixing(ONIndex3M,I1329,TRUE,_xll.ohTrigger(RecalcTrigger,Trigger3M)),NA())</f>
        <v>1.3123099871843458E-2</v>
      </c>
      <c r="P1329" s="44">
        <f>IFERROR(_xll.qlIndexFixing(ONIndex6M,I1329,TRUE,_xll.ohTrigger(RecalcTrigger,Trigger6M)),NA())</f>
        <v>1.3179591983685235E-2</v>
      </c>
      <c r="Q1329" s="146">
        <f>IFERROR(_xll.qlIndexFixing(ONIndex1Y,I1329,TRUE,_xll.ohTrigger(RecalcTrigger,Trigger1Y)),NA())</f>
        <v>1.3614345209066459E-2</v>
      </c>
    </row>
    <row r="1330" spans="2:17" x14ac:dyDescent="0.2">
      <c r="B1330" s="39" t="s">
        <v>42</v>
      </c>
      <c r="D1330" s="42">
        <f>_xll.qlCalendarAdvance(Calendar,$D1329,B1330,"f",FALSE)</f>
        <v>48983</v>
      </c>
      <c r="E1330" s="140">
        <f>_xll.qlInterestRateIndexValueDate(IndexON,D1330)</f>
        <v>48983</v>
      </c>
      <c r="F1330" s="156">
        <f>IFERROR(_xll.qlIndexFixing(IndexON,D1330,TRUE,_xll.ohTrigger(RecalcTrigger,TriggerON)),NA())</f>
        <v>1.205171109156411E-2</v>
      </c>
      <c r="H1330" s="42">
        <f>_xll.qlCalendarAdvance(Calendar,$H1329,B1330,"f",FALSE)</f>
        <v>48983</v>
      </c>
      <c r="I1330" s="140">
        <f>_xll.qlInterestRateIndexValueDate(Index1M,$H1330)</f>
        <v>48983</v>
      </c>
      <c r="J1330" s="145">
        <f>IFERROR(_xll.qlIndexFixing(Index1M,$H1330,TRUE,_xll.ohTrigger(RecalcTrigger,Trigger1M)),NA())</f>
        <v>1.2777529127468275E-2</v>
      </c>
      <c r="K1330" s="44">
        <f>IFERROR(_xll.qlIndexFixing(Index3M,H1330,TRUE,_xll.ohTrigger(RecalcTrigger,Trigger3M)),NA())</f>
        <v>1.3075586637862964E-2</v>
      </c>
      <c r="L1330" s="44">
        <f>IFERROR(_xll.qlIndexFixing(Index6M,$H1330,TRUE,_xll.ohTrigger(RecalcTrigger,Trigger6M)),NA())</f>
        <v>1.3087087814766207E-2</v>
      </c>
      <c r="M1330" s="146">
        <f>IFERROR(_xll.qlIndexFixing(Index1Y,$H1330,TRUE,_xll.ohTrigger(RecalcTrigger,Trigger1Y)),NA())</f>
        <v>1.3423495736949675E-2</v>
      </c>
      <c r="N1330" s="145">
        <f>IFERROR(_xll.qlIndexFixing(ONIndex1M,I1330,TRUE,_xll.ohTrigger(RecalcTrigger,Trigger1M)),NA())</f>
        <v>1.2788443322631071E-2</v>
      </c>
      <c r="O1330" s="44">
        <f>IFERROR(_xll.qlIndexFixing(ONIndex3M,I1330,TRUE,_xll.ohTrigger(RecalcTrigger,Trigger3M)),NA())</f>
        <v>1.3113804657446382E-2</v>
      </c>
      <c r="P1330" s="44">
        <f>IFERROR(_xll.qlIndexFixing(ONIndex6M,I1330,TRUE,_xll.ohTrigger(RecalcTrigger,Trigger6M)),NA())</f>
        <v>1.3169954974996401E-2</v>
      </c>
      <c r="Q1330" s="146">
        <f>IFERROR(_xll.qlIndexFixing(ONIndex1Y,I1330,TRUE,_xll.ohTrigger(RecalcTrigger,Trigger1Y)),NA())</f>
        <v>1.360419762185705E-2</v>
      </c>
    </row>
    <row r="1331" spans="2:17" x14ac:dyDescent="0.2">
      <c r="B1331" s="39" t="s">
        <v>42</v>
      </c>
      <c r="D1331" s="42">
        <f>_xll.qlCalendarAdvance(Calendar,$D1330,B1331,"f",FALSE)</f>
        <v>48990</v>
      </c>
      <c r="E1331" s="140">
        <f>_xll.qlInterestRateIndexValueDate(IndexON,D1331)</f>
        <v>48990</v>
      </c>
      <c r="F1331" s="156">
        <f>IFERROR(_xll.qlIndexFixing(IndexON,D1331,TRUE,_xll.ohTrigger(RecalcTrigger,TriggerON)),NA())</f>
        <v>1.2042732396527756E-2</v>
      </c>
      <c r="H1331" s="42">
        <f>_xll.qlCalendarAdvance(Calendar,$H1330,B1331,"f",FALSE)</f>
        <v>48990</v>
      </c>
      <c r="I1331" s="140">
        <f>_xll.qlInterestRateIndexValueDate(Index1M,$H1331)</f>
        <v>48990</v>
      </c>
      <c r="J1331" s="145">
        <f>IFERROR(_xll.qlIndexFixing(Index1M,$H1331,TRUE,_xll.ohTrigger(RecalcTrigger,Trigger1M)),NA())</f>
        <v>1.2768715227310972E-2</v>
      </c>
      <c r="K1331" s="44">
        <f>IFERROR(_xll.qlIndexFixing(Index3M,H1331,TRUE,_xll.ohTrigger(RecalcTrigger,Trigger3M)),NA())</f>
        <v>1.3066173908361211E-2</v>
      </c>
      <c r="L1331" s="44">
        <f>IFERROR(_xll.qlIndexFixing(Index6M,$H1331,TRUE,_xll.ohTrigger(RecalcTrigger,Trigger6M)),NA())</f>
        <v>1.3077267838533593E-2</v>
      </c>
      <c r="M1331" s="146">
        <f>IFERROR(_xll.qlIndexFixing(Index1Y,$H1331,TRUE,_xll.ohTrigger(RecalcTrigger,Trigger1Y)),NA())</f>
        <v>1.3412863609045589E-2</v>
      </c>
      <c r="N1331" s="145">
        <f>IFERROR(_xll.qlIndexFixing(ONIndex1M,I1331,TRUE,_xll.ohTrigger(RecalcTrigger,Trigger1M)),NA())</f>
        <v>1.2779667491217284E-2</v>
      </c>
      <c r="O1331" s="44">
        <f>IFERROR(_xll.qlIndexFixing(ONIndex3M,I1331,TRUE,_xll.ohTrigger(RecalcTrigger,Trigger3M)),NA())</f>
        <v>1.310449737209729E-2</v>
      </c>
      <c r="P1331" s="44">
        <f>IFERROR(_xll.qlIndexFixing(ONIndex6M,I1331,TRUE,_xll.ohTrigger(RecalcTrigger,Trigger6M)),NA())</f>
        <v>1.3160309304972584E-2</v>
      </c>
      <c r="Q1331" s="146">
        <f>IFERROR(_xll.qlIndexFixing(ONIndex1Y,I1331,TRUE,_xll.ohTrigger(RecalcTrigger,Trigger1Y)),NA())</f>
        <v>1.3594037288336969E-2</v>
      </c>
    </row>
    <row r="1332" spans="2:17" x14ac:dyDescent="0.2">
      <c r="B1332" s="39" t="s">
        <v>42</v>
      </c>
      <c r="D1332" s="42">
        <f>_xll.qlCalendarAdvance(Calendar,$D1331,B1332,"f",FALSE)</f>
        <v>48997</v>
      </c>
      <c r="E1332" s="140">
        <f>_xll.qlInterestRateIndexValueDate(IndexON,D1332)</f>
        <v>48997</v>
      </c>
      <c r="F1332" s="156">
        <f>IFERROR(_xll.qlIndexFixing(IndexON,D1332,TRUE,_xll.ohTrigger(RecalcTrigger,TriggerON)),NA())</f>
        <v>1.2033742515078494E-2</v>
      </c>
      <c r="H1332" s="42">
        <f>_xll.qlCalendarAdvance(Calendar,$H1331,B1332,"f",FALSE)</f>
        <v>48997</v>
      </c>
      <c r="I1332" s="140">
        <f>_xll.qlInterestRateIndexValueDate(Index1M,$H1332)</f>
        <v>48997</v>
      </c>
      <c r="J1332" s="145">
        <f>IFERROR(_xll.qlIndexFixing(Index1M,$H1332,TRUE,_xll.ohTrigger(RecalcTrigger,Trigger1M)),NA())</f>
        <v>1.2759885892974934E-2</v>
      </c>
      <c r="K1332" s="44">
        <f>IFERROR(_xll.qlIndexFixing(Index3M,H1332,TRUE,_xll.ohTrigger(RecalcTrigger,Trigger3M)),NA())</f>
        <v>1.3056749091106276E-2</v>
      </c>
      <c r="L1332" s="44">
        <f>IFERROR(_xll.qlIndexFixing(Index6M,$H1332,TRUE,_xll.ohTrigger(RecalcTrigger,Trigger6M)),NA())</f>
        <v>1.3067439192404643E-2</v>
      </c>
      <c r="M1332" s="146">
        <f>IFERROR(_xll.qlIndexFixing(Index1Y,$H1332,TRUE,_xll.ohTrigger(RecalcTrigger,Trigger1Y)),NA())</f>
        <v>1.3402218675780064E-2</v>
      </c>
      <c r="N1332" s="145">
        <f>IFERROR(_xll.qlIndexFixing(ONIndex1M,I1332,TRUE,_xll.ohTrigger(RecalcTrigger,Trigger1M)),NA())</f>
        <v>1.2770876234508011E-2</v>
      </c>
      <c r="O1332" s="44">
        <f>IFERROR(_xll.qlIndexFixing(ONIndex3M,I1332,TRUE,_xll.ohTrigger(RecalcTrigger,Trigger3M)),NA())</f>
        <v>1.3095178015715137E-2</v>
      </c>
      <c r="P1332" s="44">
        <f>IFERROR(_xll.qlIndexFixing(ONIndex6M,I1332,TRUE,_xll.ohTrigger(RecalcTrigger,Trigger6M)),NA())</f>
        <v>1.3150654973613785E-2</v>
      </c>
      <c r="Q1332" s="146">
        <f>IFERROR(_xll.qlIndexFixing(ONIndex1Y,I1332,TRUE,_xll.ohTrigger(RecalcTrigger,Trigger1Y)),NA())</f>
        <v>1.358386420858726E-2</v>
      </c>
    </row>
    <row r="1333" spans="2:17" x14ac:dyDescent="0.2">
      <c r="B1333" s="39" t="s">
        <v>42</v>
      </c>
      <c r="D1333" s="42">
        <f>_xll.qlCalendarAdvance(Calendar,$D1332,B1333,"f",FALSE)</f>
        <v>49004</v>
      </c>
      <c r="E1333" s="140">
        <f>_xll.qlInterestRateIndexValueDate(IndexON,D1333)</f>
        <v>49004</v>
      </c>
      <c r="F1333" s="156">
        <f>IFERROR(_xll.qlIndexFixing(IndexON,D1333,TRUE,_xll.ohTrigger(RecalcTrigger,TriggerON)),NA())</f>
        <v>1.2024741447054232E-2</v>
      </c>
      <c r="H1333" s="42">
        <f>_xll.qlCalendarAdvance(Calendar,$H1332,B1333,"f",FALSE)</f>
        <v>49004</v>
      </c>
      <c r="I1333" s="140">
        <f>_xll.qlInterestRateIndexValueDate(Index1M,$H1333)</f>
        <v>49004</v>
      </c>
      <c r="J1333" s="145">
        <f>IFERROR(_xll.qlIndexFixing(Index1M,$H1333,TRUE,_xll.ohTrigger(RecalcTrigger,Trigger1M)),NA())</f>
        <v>1.2748987306427557E-2</v>
      </c>
      <c r="K1333" s="44">
        <f>IFERROR(_xll.qlIndexFixing(Index3M,H1333,TRUE,_xll.ohTrigger(RecalcTrigger,Trigger3M)),NA())</f>
        <v>1.3045981480371439E-2</v>
      </c>
      <c r="L1333" s="44">
        <f>IFERROR(_xll.qlIndexFixing(Index6M,$H1333,TRUE,_xll.ohTrigger(RecalcTrigger,Trigger6M)),NA())</f>
        <v>1.3056183615259504E-2</v>
      </c>
      <c r="M1333" s="146">
        <f>IFERROR(_xll.qlIndexFixing(Index1Y,$H1333,TRUE,_xll.ohTrigger(RecalcTrigger,Trigger1Y)),NA())</f>
        <v>1.3391560937559222E-2</v>
      </c>
      <c r="N1333" s="145">
        <f>IFERROR(_xll.qlIndexFixing(ONIndex1M,I1333,TRUE,_xll.ohTrigger(RecalcTrigger,Trigger1M)),NA())</f>
        <v>1.2762069552503252E-2</v>
      </c>
      <c r="O1333" s="44">
        <f>IFERROR(_xll.qlIndexFixing(ONIndex3M,I1333,TRUE,_xll.ohTrigger(RecalcTrigger,Trigger3M)),NA())</f>
        <v>1.3085846588218875E-2</v>
      </c>
      <c r="P1333" s="44">
        <f>IFERROR(_xll.qlIndexFixing(ONIndex6M,I1333,TRUE,_xll.ohTrigger(RecalcTrigger,Trigger6M)),NA())</f>
        <v>1.3140991980920003E-2</v>
      </c>
      <c r="Q1333" s="146">
        <f>IFERROR(_xll.qlIndexFixing(ONIndex1Y,I1333,TRUE,_xll.ohTrigger(RecalcTrigger,Trigger1Y)),NA())</f>
        <v>1.3573678382526877E-2</v>
      </c>
    </row>
    <row r="1334" spans="2:17" x14ac:dyDescent="0.2">
      <c r="B1334" s="39" t="s">
        <v>42</v>
      </c>
      <c r="D1334" s="42">
        <f>_xll.qlCalendarAdvance(Calendar,$D1333,B1334,"f",FALSE)</f>
        <v>49011</v>
      </c>
      <c r="E1334" s="140">
        <f>_xll.qlInterestRateIndexValueDate(IndexON,D1334)</f>
        <v>49011</v>
      </c>
      <c r="F1334" s="156">
        <f>IFERROR(_xll.qlIndexFixing(IndexON,D1334,TRUE,_xll.ohTrigger(RecalcTrigger,TriggerON)),NA())</f>
        <v>1.2015729192536018E-2</v>
      </c>
      <c r="H1334" s="42">
        <f>_xll.qlCalendarAdvance(Calendar,$H1333,B1334,"f",FALSE)</f>
        <v>49011</v>
      </c>
      <c r="I1334" s="140">
        <f>_xll.qlInterestRateIndexValueDate(Index1M,$H1334)</f>
        <v>49011</v>
      </c>
      <c r="J1334" s="145">
        <f>IFERROR(_xll.qlIndexFixing(Index1M,$H1334,TRUE,_xll.ohTrigger(RecalcTrigger,Trigger1M)),NA())</f>
        <v>1.2739707436788211E-2</v>
      </c>
      <c r="K1334" s="44">
        <f>IFERROR(_xll.qlIndexFixing(Index3M,H1334,TRUE,_xll.ohTrigger(RecalcTrigger,Trigger3M)),NA())</f>
        <v>1.303652888619233E-2</v>
      </c>
      <c r="L1334" s="44">
        <f>IFERROR(_xll.qlIndexFixing(Index6M,$H1334,TRUE,_xll.ohTrigger(RecalcTrigger,Trigger6M)),NA())</f>
        <v>1.3046334719012939E-2</v>
      </c>
      <c r="M1334" s="146">
        <f>IFERROR(_xll.qlIndexFixing(Index1Y,$H1334,TRUE,_xll.ohTrigger(RecalcTrigger,Trigger1Y)),NA())</f>
        <v>1.3380890394789402E-2</v>
      </c>
      <c r="N1334" s="145">
        <f>IFERROR(_xll.qlIndexFixing(ONIndex1M,I1334,TRUE,_xll.ohTrigger(RecalcTrigger,Trigger1M)),NA())</f>
        <v>1.2753247445040916E-2</v>
      </c>
      <c r="O1334" s="44">
        <f>IFERROR(_xll.qlIndexFixing(ONIndex3M,I1334,TRUE,_xll.ohTrigger(RecalcTrigger,Trigger3M)),NA())</f>
        <v>1.3076503089770597E-2</v>
      </c>
      <c r="P1334" s="44">
        <f>IFERROR(_xll.qlIndexFixing(ONIndex6M,I1334,TRUE,_xll.ohTrigger(RecalcTrigger,Trigger6M)),NA())</f>
        <v>1.3131320326891238E-2</v>
      </c>
      <c r="Q1334" s="146">
        <f>IFERROR(_xll.qlIndexFixing(ONIndex1Y,I1334,TRUE,_xll.ohTrigger(RecalcTrigger,Trigger1Y)),NA())</f>
        <v>1.3563479810236867E-2</v>
      </c>
    </row>
    <row r="1335" spans="2:17" x14ac:dyDescent="0.2">
      <c r="B1335" s="39" t="s">
        <v>42</v>
      </c>
      <c r="D1335" s="42">
        <f>_xll.qlCalendarAdvance(Calendar,$D1334,B1335,"f",FALSE)</f>
        <v>49018</v>
      </c>
      <c r="E1335" s="140">
        <f>_xll.qlInterestRateIndexValueDate(IndexON,D1335)</f>
        <v>49018</v>
      </c>
      <c r="F1335" s="156">
        <f>IFERROR(_xll.qlIndexFixing(IndexON,D1335,TRUE,_xll.ohTrigger(RecalcTrigger,TriggerON)),NA())</f>
        <v>1.2006705751442803E-2</v>
      </c>
      <c r="H1335" s="42">
        <f>_xll.qlCalendarAdvance(Calendar,$H1334,B1335,"f",FALSE)</f>
        <v>49018</v>
      </c>
      <c r="I1335" s="140">
        <f>_xll.qlInterestRateIndexValueDate(Index1M,$H1335)</f>
        <v>49018</v>
      </c>
      <c r="J1335" s="145">
        <f>IFERROR(_xll.qlIndexFixing(Index1M,$H1335,TRUE,_xll.ohTrigger(RecalcTrigger,Trigger1M)),NA())</f>
        <v>1.2731237347119534E-2</v>
      </c>
      <c r="K1335" s="44">
        <f>IFERROR(_xll.qlIndexFixing(Index3M,H1335,TRUE,_xll.ohTrigger(RecalcTrigger,Trigger3M)),NA())</f>
        <v>1.3027064203967488E-2</v>
      </c>
      <c r="L1335" s="44">
        <f>IFERROR(_xll.qlIndexFixing(Index6M,$H1335,TRUE,_xll.ohTrigger(RecalcTrigger,Trigger6M)),NA())</f>
        <v>1.3036477153143091E-2</v>
      </c>
      <c r="M1335" s="146">
        <f>IFERROR(_xll.qlIndexFixing(Index1Y,$H1335,TRUE,_xll.ohTrigger(RecalcTrigger,Trigger1Y)),NA())</f>
        <v>1.3370207047877392E-2</v>
      </c>
      <c r="N1335" s="145">
        <f>IFERROR(_xll.qlIndexFixing(ONIndex1M,I1335,TRUE,_xll.ohTrigger(RecalcTrigger,Trigger1M)),NA())</f>
        <v>1.2744409912283094E-2</v>
      </c>
      <c r="O1335" s="44">
        <f>IFERROR(_xll.qlIndexFixing(ONIndex3M,I1335,TRUE,_xll.ohTrigger(RecalcTrigger,Trigger3M)),NA())</f>
        <v>1.3067147520127165E-2</v>
      </c>
      <c r="P1335" s="44">
        <f>IFERROR(_xll.qlIndexFixing(ONIndex6M,I1335,TRUE,_xll.ohTrigger(RecalcTrigger,Trigger6M)),NA())</f>
        <v>1.3121640011527491E-2</v>
      </c>
      <c r="Q1335" s="146">
        <f>IFERROR(_xll.qlIndexFixing(ONIndex1Y,I1335,TRUE,_xll.ohTrigger(RecalcTrigger,Trigger1Y)),NA())</f>
        <v>1.3553268491636183E-2</v>
      </c>
    </row>
    <row r="1336" spans="2:17" x14ac:dyDescent="0.2">
      <c r="B1336" s="39" t="s">
        <v>42</v>
      </c>
      <c r="D1336" s="42">
        <f>_xll.qlCalendarAdvance(Calendar,$D1335,B1336,"f",FALSE)</f>
        <v>49025</v>
      </c>
      <c r="E1336" s="140">
        <f>_xll.qlInterestRateIndexValueDate(IndexON,D1336)</f>
        <v>49025</v>
      </c>
      <c r="F1336" s="156">
        <f>IFERROR(_xll.qlIndexFixing(IndexON,D1336,TRUE,_xll.ohTrigger(RecalcTrigger,TriggerON)),NA())</f>
        <v>1.1997671123936682E-2</v>
      </c>
      <c r="H1336" s="42">
        <f>_xll.qlCalendarAdvance(Calendar,$H1335,B1336,"f",FALSE)</f>
        <v>49025</v>
      </c>
      <c r="I1336" s="140">
        <f>_xll.qlInterestRateIndexValueDate(Index1M,$H1336)</f>
        <v>49025</v>
      </c>
      <c r="J1336" s="145">
        <f>IFERROR(_xll.qlIndexFixing(Index1M,$H1336,TRUE,_xll.ohTrigger(RecalcTrigger,Trigger1M)),NA())</f>
        <v>1.2722339213977373E-2</v>
      </c>
      <c r="K1336" s="44">
        <f>IFERROR(_xll.qlIndexFixing(Index3M,H1336,TRUE,_xll.ohTrigger(RecalcTrigger,Trigger3M)),NA())</f>
        <v>1.3017587433783244E-2</v>
      </c>
      <c r="L1336" s="44">
        <f>IFERROR(_xll.qlIndexFixing(Index6M,$H1336,TRUE,_xll.ohTrigger(RecalcTrigger,Trigger6M)),NA())</f>
        <v>1.3026610917779012E-2</v>
      </c>
      <c r="M1336" s="146">
        <f>IFERROR(_xll.qlIndexFixing(Index1Y,$H1336,TRUE,_xll.ohTrigger(RecalcTrigger,Trigger1Y)),NA())</f>
        <v>1.335951089723042E-2</v>
      </c>
      <c r="N1336" s="145">
        <f>IFERROR(_xll.qlIndexFixing(ONIndex1M,I1336,TRUE,_xll.ohTrigger(RecalcTrigger,Trigger1M)),NA())</f>
        <v>1.2735556954148741E-2</v>
      </c>
      <c r="O1336" s="44">
        <f>IFERROR(_xll.qlIndexFixing(ONIndex3M,I1336,TRUE,_xll.ohTrigger(RecalcTrigger,Trigger3M)),NA())</f>
        <v>1.3057779879531717E-2</v>
      </c>
      <c r="P1336" s="44">
        <f>IFERROR(_xll.qlIndexFixing(ONIndex6M,I1336,TRUE,_xll.ohTrigger(RecalcTrigger,Trigger6M)),NA())</f>
        <v>1.3111951034828762E-2</v>
      </c>
      <c r="Q1336" s="146">
        <f>IFERROR(_xll.qlIndexFixing(ONIndex1Y,I1336,TRUE,_xll.ohTrigger(RecalcTrigger,Trigger1Y)),NA())</f>
        <v>1.3543044426805873E-2</v>
      </c>
    </row>
    <row r="1337" spans="2:17" x14ac:dyDescent="0.2">
      <c r="B1337" s="39" t="s">
        <v>42</v>
      </c>
      <c r="D1337" s="42">
        <f>_xll.qlCalendarAdvance(Calendar,$D1336,B1337,"f",FALSE)</f>
        <v>49032</v>
      </c>
      <c r="E1337" s="140">
        <f>_xll.qlInterestRateIndexValueDate(IndexON,D1337)</f>
        <v>49032</v>
      </c>
      <c r="F1337" s="156">
        <f>IFERROR(_xll.qlIndexFixing(IndexON,D1337,TRUE,_xll.ohTrigger(RecalcTrigger,TriggerON)),NA())</f>
        <v>1.1988625309936607E-2</v>
      </c>
      <c r="H1337" s="42">
        <f>_xll.qlCalendarAdvance(Calendar,$H1336,B1337,"f",FALSE)</f>
        <v>49032</v>
      </c>
      <c r="I1337" s="140">
        <f>_xll.qlInterestRateIndexValueDate(Index1M,$H1337)</f>
        <v>49032</v>
      </c>
      <c r="J1337" s="145">
        <f>IFERROR(_xll.qlIndexFixing(Index1M,$H1337,TRUE,_xll.ohTrigger(RecalcTrigger,Trigger1M)),NA())</f>
        <v>1.271467531678779E-2</v>
      </c>
      <c r="K1337" s="44">
        <f>IFERROR(_xll.qlIndexFixing(Index3M,H1337,TRUE,_xll.ohTrigger(RecalcTrigger,Trigger3M)),NA())</f>
        <v>1.300809857572505E-2</v>
      </c>
      <c r="L1337" s="44">
        <f>IFERROR(_xll.qlIndexFixing(Index6M,$H1337,TRUE,_xll.ohTrigger(RecalcTrigger,Trigger6M)),NA())</f>
        <v>1.3016736013049764E-2</v>
      </c>
      <c r="M1337" s="146">
        <f>IFERROR(_xll.qlIndexFixing(Index1Y,$H1337,TRUE,_xll.ohTrigger(RecalcTrigger,Trigger1Y)),NA())</f>
        <v>1.3348801943256383E-2</v>
      </c>
      <c r="N1337" s="145">
        <f>IFERROR(_xll.qlIndexFixing(ONIndex1M,I1337,TRUE,_xll.ohTrigger(RecalcTrigger,Trigger1M)),NA())</f>
        <v>1.2726688570637856E-2</v>
      </c>
      <c r="O1337" s="44">
        <f>IFERROR(_xll.qlIndexFixing(ONIndex3M,I1337,TRUE,_xll.ohTrigger(RecalcTrigger,Trigger3M)),NA())</f>
        <v>1.3048400167822161E-2</v>
      </c>
      <c r="P1337" s="44">
        <f>IFERROR(_xll.qlIndexFixing(ONIndex6M,I1337,TRUE,_xll.ohTrigger(RecalcTrigger,Trigger6M)),NA())</f>
        <v>1.3102253396795049E-2</v>
      </c>
      <c r="Q1337" s="146">
        <f>IFERROR(_xll.qlIndexFixing(ONIndex1Y,I1337,TRUE,_xll.ohTrigger(RecalcTrigger,Trigger1Y)),NA())</f>
        <v>1.3532807615745934E-2</v>
      </c>
    </row>
    <row r="1338" spans="2:17" x14ac:dyDescent="0.2">
      <c r="B1338" s="39" t="s">
        <v>42</v>
      </c>
      <c r="D1338" s="42">
        <f>_xll.qlCalendarAdvance(Calendar,$D1337,B1338,"f",FALSE)</f>
        <v>49039</v>
      </c>
      <c r="E1338" s="140">
        <f>_xll.qlInterestRateIndexValueDate(IndexON,D1338)</f>
        <v>49039</v>
      </c>
      <c r="F1338" s="156">
        <f>IFERROR(_xll.qlIndexFixing(IndexON,D1338,TRUE,_xll.ohTrigger(RecalcTrigger,TriggerON)),NA())</f>
        <v>1.1979568309442579E-2</v>
      </c>
      <c r="H1338" s="42">
        <f>_xll.qlCalendarAdvance(Calendar,$H1337,B1338,"f",FALSE)</f>
        <v>49039</v>
      </c>
      <c r="I1338" s="140">
        <f>_xll.qlInterestRateIndexValueDate(Index1M,$H1338)</f>
        <v>49039</v>
      </c>
      <c r="J1338" s="145">
        <f>IFERROR(_xll.qlIndexFixing(Index1M,$H1338,TRUE,_xll.ohTrigger(RecalcTrigger,Trigger1M)),NA())</f>
        <v>1.2705750551989045E-2</v>
      </c>
      <c r="K1338" s="44">
        <f>IFERROR(_xll.qlIndexFixing(Index3M,H1338,TRUE,_xll.ohTrigger(RecalcTrigger,Trigger3M)),NA())</f>
        <v>1.2999047328257915E-2</v>
      </c>
      <c r="L1338" s="44">
        <f>IFERROR(_xll.qlIndexFixing(Index6M,$H1338,TRUE,_xll.ohTrigger(RecalcTrigger,Trigger6M)),NA())</f>
        <v>1.300733014829397E-2</v>
      </c>
      <c r="M1338" s="146">
        <f>IFERROR(_xll.qlIndexFixing(Index1Y,$H1338,TRUE,_xll.ohTrigger(RecalcTrigger,Trigger1Y)),NA())</f>
        <v>1.3338080186363399E-2</v>
      </c>
      <c r="N1338" s="145">
        <f>IFERROR(_xll.qlIndexFixing(ONIndex1M,I1338,TRUE,_xll.ohTrigger(RecalcTrigger,Trigger1M)),NA())</f>
        <v>1.2717804761831486E-2</v>
      </c>
      <c r="O1338" s="44">
        <f>IFERROR(_xll.qlIndexFixing(ONIndex3M,I1338,TRUE,_xll.ohTrigger(RecalcTrigger,Trigger3M)),NA())</f>
        <v>1.3039008385079542E-2</v>
      </c>
      <c r="P1338" s="44">
        <f>IFERROR(_xll.qlIndexFixing(ONIndex6M,I1338,TRUE,_xll.ohTrigger(RecalcTrigger,Trigger6M)),NA())</f>
        <v>1.3092547097426355E-2</v>
      </c>
      <c r="Q1338" s="146">
        <f>IFERROR(_xll.qlIndexFixing(ONIndex1Y,I1338,TRUE,_xll.ohTrigger(RecalcTrigger,Trigger1Y)),NA())</f>
        <v>1.3522558058375322E-2</v>
      </c>
    </row>
    <row r="1339" spans="2:17" x14ac:dyDescent="0.2">
      <c r="B1339" s="39" t="s">
        <v>42</v>
      </c>
      <c r="D1339" s="42">
        <f>_xll.qlCalendarAdvance(Calendar,$D1338,B1339,"f",FALSE)</f>
        <v>49046</v>
      </c>
      <c r="E1339" s="140">
        <f>_xll.qlInterestRateIndexValueDate(IndexON,D1339)</f>
        <v>49046</v>
      </c>
      <c r="F1339" s="156">
        <f>IFERROR(_xll.qlIndexFixing(IndexON,D1339,TRUE,_xll.ohTrigger(RecalcTrigger,TriggerON)),NA())</f>
        <v>1.1970500122373551E-2</v>
      </c>
      <c r="H1339" s="42">
        <f>_xll.qlCalendarAdvance(Calendar,$H1338,B1339,"f",FALSE)</f>
        <v>49046</v>
      </c>
      <c r="I1339" s="140">
        <f>_xll.qlInterestRateIndexValueDate(Index1M,$H1339)</f>
        <v>49046</v>
      </c>
      <c r="J1339" s="145">
        <f>IFERROR(_xll.qlIndexFixing(Index1M,$H1339,TRUE,_xll.ohTrigger(RecalcTrigger,Trigger1M)),NA())</f>
        <v>1.2696810352601506E-2</v>
      </c>
      <c r="K1339" s="44">
        <f>IFERROR(_xll.qlIndexFixing(Index3M,H1339,TRUE,_xll.ohTrigger(RecalcTrigger,Trigger3M)),NA())</f>
        <v>1.2989535496199925E-2</v>
      </c>
      <c r="L1339" s="44">
        <f>IFERROR(_xll.qlIndexFixing(Index6M,$H1339,TRUE,_xll.ohTrigger(RecalcTrigger,Trigger6M)),NA())</f>
        <v>1.2997438875644739E-2</v>
      </c>
      <c r="M1339" s="146">
        <f>IFERROR(_xll.qlIndexFixing(Index1Y,$H1339,TRUE,_xll.ohTrigger(RecalcTrigger,Trigger1Y)),NA())</f>
        <v>1.3327345626960696E-2</v>
      </c>
      <c r="N1339" s="145">
        <f>IFERROR(_xll.qlIndexFixing(ONIndex1M,I1339,TRUE,_xll.ohTrigger(RecalcTrigger,Trigger1M)),NA())</f>
        <v>1.2708905527648584E-2</v>
      </c>
      <c r="O1339" s="44">
        <f>IFERROR(_xll.qlIndexFixing(ONIndex3M,I1339,TRUE,_xll.ohTrigger(RecalcTrigger,Trigger3M)),NA())</f>
        <v>1.3029604531303862E-2</v>
      </c>
      <c r="P1339" s="44">
        <f>IFERROR(_xll.qlIndexFixing(ONIndex6M,I1339,TRUE,_xll.ohTrigger(RecalcTrigger,Trigger6M)),NA())</f>
        <v>1.3082832136722677E-2</v>
      </c>
      <c r="Q1339" s="146">
        <f>IFERROR(_xll.qlIndexFixing(ONIndex1Y,I1339,TRUE,_xll.ohTrigger(RecalcTrigger,Trigger1Y)),NA())</f>
        <v>1.3512295754694037E-2</v>
      </c>
    </row>
    <row r="1340" spans="2:17" x14ac:dyDescent="0.2">
      <c r="B1340" s="39" t="s">
        <v>42</v>
      </c>
      <c r="D1340" s="42">
        <f>_xll.qlCalendarAdvance(Calendar,$D1339,B1340,"f",FALSE)</f>
        <v>49053</v>
      </c>
      <c r="E1340" s="140">
        <f>_xll.qlInterestRateIndexValueDate(IndexON,D1340)</f>
        <v>49053</v>
      </c>
      <c r="F1340" s="156">
        <f>IFERROR(_xll.qlIndexFixing(IndexON,D1340,TRUE,_xll.ohTrigger(RecalcTrigger,TriggerON)),NA())</f>
        <v>1.1961420748891616E-2</v>
      </c>
      <c r="H1340" s="42">
        <f>_xll.qlCalendarAdvance(Calendar,$H1339,B1340,"f",FALSE)</f>
        <v>49053</v>
      </c>
      <c r="I1340" s="140">
        <f>_xll.qlInterestRateIndexValueDate(Index1M,$H1340)</f>
        <v>49053</v>
      </c>
      <c r="J1340" s="145">
        <f>IFERROR(_xll.qlIndexFixing(Index1M,$H1340,TRUE,_xll.ohTrigger(RecalcTrigger,Trigger1M)),NA())</f>
        <v>1.2687854718657595E-2</v>
      </c>
      <c r="K1340" s="44">
        <f>IFERROR(_xll.qlIndexFixing(Index3M,H1340,TRUE,_xll.ohTrigger(RecalcTrigger,Trigger3M)),NA())</f>
        <v>1.2980011576705461E-2</v>
      </c>
      <c r="L1340" s="44">
        <f>IFERROR(_xll.qlIndexFixing(Index6M,$H1340,TRUE,_xll.ohTrigger(RecalcTrigger,Trigger6M)),NA())</f>
        <v>1.2987538934050148E-2</v>
      </c>
      <c r="M1340" s="146">
        <f>IFERROR(_xll.qlIndexFixing(Index1Y,$H1340,TRUE,_xll.ohTrigger(RecalcTrigger,Trigger1Y)),NA())</f>
        <v>1.3316598265457058E-2</v>
      </c>
      <c r="N1340" s="145">
        <f>IFERROR(_xll.qlIndexFixing(ONIndex1M,I1340,TRUE,_xll.ohTrigger(RecalcTrigger,Trigger1M)),NA())</f>
        <v>1.269999086808915E-2</v>
      </c>
      <c r="O1340" s="44">
        <f>IFERROR(_xll.qlIndexFixing(ONIndex3M,I1340,TRUE,_xll.ohTrigger(RecalcTrigger,Trigger3M)),NA())</f>
        <v>1.3020188606576166E-2</v>
      </c>
      <c r="P1340" s="44">
        <f>IFERROR(_xll.qlIndexFixing(ONIndex6M,I1340,TRUE,_xll.ohTrigger(RecalcTrigger,Trigger6M)),NA())</f>
        <v>1.3073108514684018E-2</v>
      </c>
      <c r="Q1340" s="146">
        <f>IFERROR(_xll.qlIndexFixing(ONIndex1Y,I1340,TRUE,_xll.ohTrigger(RecalcTrigger,Trigger1Y)),NA())</f>
        <v>1.3502020704783124E-2</v>
      </c>
    </row>
    <row r="1341" spans="2:17" x14ac:dyDescent="0.2">
      <c r="B1341" s="39" t="s">
        <v>42</v>
      </c>
      <c r="D1341" s="42">
        <f>_xll.qlCalendarAdvance(Calendar,$D1340,B1341,"f",FALSE)</f>
        <v>49060</v>
      </c>
      <c r="E1341" s="140">
        <f>_xll.qlInterestRateIndexValueDate(IndexON,D1341)</f>
        <v>49060</v>
      </c>
      <c r="F1341" s="156">
        <f>IFERROR(_xll.qlIndexFixing(IndexON,D1341,TRUE,_xll.ohTrigger(RecalcTrigger,TriggerON)),NA())</f>
        <v>1.1952330188915727E-2</v>
      </c>
      <c r="H1341" s="42">
        <f>_xll.qlCalendarAdvance(Calendar,$H1340,B1341,"f",FALSE)</f>
        <v>49060</v>
      </c>
      <c r="I1341" s="140">
        <f>_xll.qlInterestRateIndexValueDate(Index1M,$H1341)</f>
        <v>49060</v>
      </c>
      <c r="J1341" s="145">
        <f>IFERROR(_xll.qlIndexFixing(Index1M,$H1341,TRUE,_xll.ohTrigger(RecalcTrigger,Trigger1M)),NA())</f>
        <v>1.2678883650195132E-2</v>
      </c>
      <c r="K1341" s="44">
        <f>IFERROR(_xll.qlIndexFixing(Index3M,H1341,TRUE,_xll.ohTrigger(RecalcTrigger,Trigger3M)),NA())</f>
        <v>1.2970475569859133E-2</v>
      </c>
      <c r="L1341" s="44">
        <f>IFERROR(_xll.qlIndexFixing(Index6M,$H1341,TRUE,_xll.ohTrigger(RecalcTrigger,Trigger6M)),NA())</f>
        <v>1.2977630323639071E-2</v>
      </c>
      <c r="M1341" s="146">
        <f>IFERROR(_xll.qlIndexFixing(Index1Y,$H1341,TRUE,_xll.ohTrigger(RecalcTrigger,Trigger1Y)),NA())</f>
        <v>1.330583810226238E-2</v>
      </c>
      <c r="N1341" s="145">
        <f>IFERROR(_xll.qlIndexFixing(ONIndex1M,I1341,TRUE,_xll.ohTrigger(RecalcTrigger,Trigger1M)),NA())</f>
        <v>1.2691060783234231E-2</v>
      </c>
      <c r="O1341" s="44">
        <f>IFERROR(_xll.qlIndexFixing(ONIndex3M,I1341,TRUE,_xll.ohTrigger(RecalcTrigger,Trigger3M)),NA())</f>
        <v>1.3010760610653316E-2</v>
      </c>
      <c r="P1341" s="44">
        <f>IFERROR(_xll.qlIndexFixing(ONIndex6M,I1341,TRUE,_xll.ohTrigger(RecalcTrigger,Trigger6M)),NA())</f>
        <v>1.3063376231310375E-2</v>
      </c>
      <c r="Q1341" s="146">
        <f>IFERROR(_xll.qlIndexFixing(ONIndex1Y,I1341,TRUE,_xll.ohTrigger(RecalcTrigger,Trigger1Y)),NA())</f>
        <v>1.3491732908642584E-2</v>
      </c>
    </row>
    <row r="1342" spans="2:17" x14ac:dyDescent="0.2">
      <c r="B1342" s="39" t="s">
        <v>42</v>
      </c>
      <c r="D1342" s="42">
        <f>_xll.qlCalendarAdvance(Calendar,$D1341,B1342,"f",FALSE)</f>
        <v>49067</v>
      </c>
      <c r="E1342" s="140">
        <f>_xll.qlInterestRateIndexValueDate(IndexON,D1342)</f>
        <v>49067</v>
      </c>
      <c r="F1342" s="156">
        <f>IFERROR(_xll.qlIndexFixing(IndexON,D1342,TRUE,_xll.ohTrigger(RecalcTrigger,TriggerON)),NA())</f>
        <v>1.1943228442445886E-2</v>
      </c>
      <c r="H1342" s="42">
        <f>_xll.qlCalendarAdvance(Calendar,$H1341,B1342,"f",FALSE)</f>
        <v>49067</v>
      </c>
      <c r="I1342" s="140">
        <f>_xll.qlInterestRateIndexValueDate(Index1M,$H1342)</f>
        <v>49067</v>
      </c>
      <c r="J1342" s="145">
        <f>IFERROR(_xll.qlIndexFixing(Index1M,$H1342,TRUE,_xll.ohTrigger(RecalcTrigger,Trigger1M)),NA())</f>
        <v>1.2668626268598888E-2</v>
      </c>
      <c r="K1342" s="44">
        <f>IFERROR(_xll.qlIndexFixing(Index3M,H1342,TRUE,_xll.ohTrigger(RecalcTrigger,Trigger3M)),NA())</f>
        <v>1.2960472970369343E-2</v>
      </c>
      <c r="L1342" s="44">
        <f>IFERROR(_xll.qlIndexFixing(Index6M,$H1342,TRUE,_xll.ohTrigger(RecalcTrigger,Trigger6M)),NA())</f>
        <v>1.2967231453448238E-2</v>
      </c>
      <c r="M1342" s="146">
        <f>IFERROR(_xll.qlIndexFixing(Index1Y,$H1342,TRUE,_xll.ohTrigger(RecalcTrigger,Trigger1Y)),NA())</f>
        <v>1.3295065137787221E-2</v>
      </c>
      <c r="N1342" s="145">
        <f>IFERROR(_xll.qlIndexFixing(ONIndex1M,I1342,TRUE,_xll.ohTrigger(RecalcTrigger,Trigger1M)),NA())</f>
        <v>1.2682115273002781E-2</v>
      </c>
      <c r="O1342" s="44">
        <f>IFERROR(_xll.qlIndexFixing(ONIndex3M,I1342,TRUE,_xll.ohTrigger(RecalcTrigger,Trigger3M)),NA())</f>
        <v>1.3001320543697403E-2</v>
      </c>
      <c r="P1342" s="44">
        <f>IFERROR(_xll.qlIndexFixing(ONIndex6M,I1342,TRUE,_xll.ohTrigger(RecalcTrigger,Trigger6M)),NA())</f>
        <v>1.305363528660175E-2</v>
      </c>
      <c r="Q1342" s="146">
        <f>IFERROR(_xll.qlIndexFixing(ONIndex1Y,I1342,TRUE,_xll.ohTrigger(RecalcTrigger,Trigger1Y)),NA())</f>
        <v>1.3481432366272417E-2</v>
      </c>
    </row>
    <row r="1343" spans="2:17" x14ac:dyDescent="0.2">
      <c r="B1343" s="39" t="s">
        <v>42</v>
      </c>
      <c r="D1343" s="42">
        <f>_xll.qlCalendarAdvance(Calendar,$D1342,B1343,"f",FALSE)</f>
        <v>49074</v>
      </c>
      <c r="E1343" s="140">
        <f>_xll.qlInterestRateIndexValueDate(IndexON,D1343)</f>
        <v>49074</v>
      </c>
      <c r="F1343" s="156">
        <f>IFERROR(_xll.qlIndexFixing(IndexON,D1343,TRUE,_xll.ohTrigger(RecalcTrigger,TriggerON)),NA())</f>
        <v>1.1934115509482091E-2</v>
      </c>
      <c r="H1343" s="42">
        <f>_xll.qlCalendarAdvance(Calendar,$H1342,B1343,"f",FALSE)</f>
        <v>49074</v>
      </c>
      <c r="I1343" s="140">
        <f>_xll.qlInterestRateIndexValueDate(Index1M,$H1343)</f>
        <v>49074</v>
      </c>
      <c r="J1343" s="145">
        <f>IFERROR(_xll.qlIndexFixing(Index1M,$H1343,TRUE,_xll.ohTrigger(RecalcTrigger,Trigger1M)),NA())</f>
        <v>1.2659620086966908E-2</v>
      </c>
      <c r="K1343" s="44">
        <f>IFERROR(_xll.qlIndexFixing(Index3M,H1343,TRUE,_xll.ohTrigger(RecalcTrigger,Trigger3M)),NA())</f>
        <v>1.295091158689363E-2</v>
      </c>
      <c r="L1343" s="44">
        <f>IFERROR(_xll.qlIndexFixing(Index6M,$H1343,TRUE,_xll.ohTrigger(RecalcTrigger,Trigger6M)),NA())</f>
        <v>1.2957304535243011E-2</v>
      </c>
      <c r="M1343" s="146">
        <f>IFERROR(_xll.qlIndexFixing(Index1Y,$H1343,TRUE,_xll.ohTrigger(RecalcTrigger,Trigger1Y)),NA())</f>
        <v>1.3284279372441699E-2</v>
      </c>
      <c r="N1343" s="145">
        <f>IFERROR(_xll.qlIndexFixing(ONIndex1M,I1343,TRUE,_xll.ohTrigger(RecalcTrigger,Trigger1M)),NA())</f>
        <v>1.2673154337394799E-2</v>
      </c>
      <c r="O1343" s="44">
        <f>IFERROR(_xll.qlIndexFixing(ONIndex3M,I1343,TRUE,_xll.ohTrigger(RecalcTrigger,Trigger3M)),NA())</f>
        <v>1.2991868405789475E-2</v>
      </c>
      <c r="P1343" s="44">
        <f>IFERROR(_xll.qlIndexFixing(ONIndex6M,I1343,TRUE,_xll.ohTrigger(RecalcTrigger,Trigger6M)),NA())</f>
        <v>1.3043885680639189E-2</v>
      </c>
      <c r="Q1343" s="146">
        <f>IFERROR(_xll.qlIndexFixing(ONIndex1Y,I1343,TRUE,_xll.ohTrigger(RecalcTrigger,Trigger1Y)),NA())</f>
        <v>1.3471119077510529E-2</v>
      </c>
    </row>
    <row r="1344" spans="2:17" x14ac:dyDescent="0.2">
      <c r="B1344" s="39" t="s">
        <v>42</v>
      </c>
      <c r="D1344" s="42">
        <f>_xll.qlCalendarAdvance(Calendar,$D1343,B1344,"f",FALSE)</f>
        <v>49081</v>
      </c>
      <c r="E1344" s="140">
        <f>_xll.qlInterestRateIndexValueDate(IndexON,D1344)</f>
        <v>49081</v>
      </c>
      <c r="F1344" s="156">
        <f>IFERROR(_xll.qlIndexFixing(IndexON,D1344,TRUE,_xll.ohTrigger(RecalcTrigger,TriggerON)),NA())</f>
        <v>1.1924991390024342E-2</v>
      </c>
      <c r="H1344" s="42">
        <f>_xll.qlCalendarAdvance(Calendar,$H1343,B1344,"f",FALSE)</f>
        <v>49081</v>
      </c>
      <c r="I1344" s="140">
        <f>_xll.qlInterestRateIndexValueDate(Index1M,$H1344)</f>
        <v>49081</v>
      </c>
      <c r="J1344" s="145">
        <f>IFERROR(_xll.qlIndexFixing(Index1M,$H1344,TRUE,_xll.ohTrigger(RecalcTrigger,Trigger1M)),NA())</f>
        <v>1.2650598469984791E-2</v>
      </c>
      <c r="K1344" s="44">
        <f>IFERROR(_xll.qlIndexFixing(Index3M,H1344,TRUE,_xll.ohTrigger(RecalcTrigger,Trigger3M)),NA())</f>
        <v>1.2941338116151812E-2</v>
      </c>
      <c r="L1344" s="44">
        <f>IFERROR(_xll.qlIndexFixing(Index6M,$H1344,TRUE,_xll.ohTrigger(RecalcTrigger,Trigger6M)),NA())</f>
        <v>1.2947368948578657E-2</v>
      </c>
      <c r="M1344" s="146">
        <f>IFERROR(_xll.qlIndexFixing(Index1Y,$H1344,TRUE,_xll.ohTrigger(RecalcTrigger,Trigger1Y)),NA())</f>
        <v>1.3273480806637483E-2</v>
      </c>
      <c r="N1344" s="145">
        <f>IFERROR(_xll.qlIndexFixing(ONIndex1M,I1344,TRUE,_xll.ohTrigger(RecalcTrigger,Trigger1M)),NA())</f>
        <v>1.2664177976410285E-2</v>
      </c>
      <c r="O1344" s="44">
        <f>IFERROR(_xll.qlIndexFixing(ONIndex3M,I1344,TRUE,_xll.ohTrigger(RecalcTrigger,Trigger3M)),NA())</f>
        <v>1.2982404196767439E-2</v>
      </c>
      <c r="P1344" s="44">
        <f>IFERROR(_xll.qlIndexFixing(ONIndex6M,I1344,TRUE,_xll.ohTrigger(RecalcTrigger,Trigger6M)),NA())</f>
        <v>1.3034127413260599E-2</v>
      </c>
      <c r="Q1344" s="146">
        <f>IFERROR(_xll.qlIndexFixing(ONIndex1Y,I1344,TRUE,_xll.ohTrigger(RecalcTrigger,Trigger1Y)),NA())</f>
        <v>1.3460793042600061E-2</v>
      </c>
    </row>
    <row r="1345" spans="2:17" x14ac:dyDescent="0.2">
      <c r="B1345" s="39" t="s">
        <v>42</v>
      </c>
      <c r="D1345" s="42">
        <f>_xll.qlCalendarAdvance(Calendar,$D1344,B1345,"f",FALSE)</f>
        <v>49088</v>
      </c>
      <c r="E1345" s="140">
        <f>_xll.qlInterestRateIndexValueDate(IndexON,D1345)</f>
        <v>49088</v>
      </c>
      <c r="F1345" s="156">
        <f>IFERROR(_xll.qlIndexFixing(IndexON,D1345,TRUE,_xll.ohTrigger(RecalcTrigger,TriggerON)),NA())</f>
        <v>1.1915856083991594E-2</v>
      </c>
      <c r="H1345" s="42">
        <f>_xll.qlCalendarAdvance(Calendar,$H1344,B1345,"f",FALSE)</f>
        <v>49088</v>
      </c>
      <c r="I1345" s="140">
        <f>_xll.qlInterestRateIndexValueDate(Index1M,$H1345)</f>
        <v>49088</v>
      </c>
      <c r="J1345" s="145">
        <f>IFERROR(_xll.qlIndexFixing(Index1M,$H1345,TRUE,_xll.ohTrigger(RecalcTrigger,Trigger1M)),NA())</f>
        <v>1.264156141769429E-2</v>
      </c>
      <c r="K1345" s="44">
        <f>IFERROR(_xll.qlIndexFixing(Index3M,H1345,TRUE,_xll.ohTrigger(RecalcTrigger,Trigger3M)),NA())</f>
        <v>1.2931752558232866E-2</v>
      </c>
      <c r="L1345" s="44">
        <f>IFERROR(_xll.qlIndexFixing(Index6M,$H1345,TRUE,_xll.ohTrigger(RecalcTrigger,Trigger6M)),NA())</f>
        <v>1.2937424693585114E-2</v>
      </c>
      <c r="M1345" s="146">
        <f>IFERROR(_xll.qlIndexFixing(Index1Y,$H1345,TRUE,_xll.ohTrigger(RecalcTrigger,Trigger1Y)),NA())</f>
        <v>1.3262669440786024E-2</v>
      </c>
      <c r="N1345" s="145">
        <f>IFERROR(_xll.qlIndexFixing(ONIndex1M,I1345,TRUE,_xll.ohTrigger(RecalcTrigger,Trigger1M)),NA())</f>
        <v>1.2655186190130285E-2</v>
      </c>
      <c r="O1345" s="44">
        <f>IFERROR(_xll.qlIndexFixing(ONIndex3M,I1345,TRUE,_xll.ohTrigger(RecalcTrigger,Trigger3M)),NA())</f>
        <v>1.2972927916793386E-2</v>
      </c>
      <c r="P1345" s="44">
        <f>IFERROR(_xll.qlIndexFixing(ONIndex6M,I1345,TRUE,_xll.ohTrigger(RecalcTrigger,Trigger6M)),NA())</f>
        <v>1.302436048446598E-2</v>
      </c>
      <c r="Q1345" s="146">
        <f>IFERROR(_xll.qlIndexFixing(ONIndex1Y,I1345,TRUE,_xll.ohTrigger(RecalcTrigger,Trigger1Y)),NA())</f>
        <v>1.3450454261297873E-2</v>
      </c>
    </row>
    <row r="1346" spans="2:17" x14ac:dyDescent="0.2">
      <c r="B1346" s="39" t="s">
        <v>42</v>
      </c>
      <c r="D1346" s="42">
        <f>_xll.qlCalendarAdvance(Calendar,$D1345,B1346,"f",FALSE)</f>
        <v>49095</v>
      </c>
      <c r="E1346" s="140">
        <f>_xll.qlInterestRateIndexValueDate(IndexON,D1346)</f>
        <v>49095</v>
      </c>
      <c r="F1346" s="156">
        <f>IFERROR(_xll.qlIndexFixing(IndexON,D1346,TRUE,_xll.ohTrigger(RecalcTrigger,TriggerON)),NA())</f>
        <v>1.1906709591545939E-2</v>
      </c>
      <c r="H1346" s="42">
        <f>_xll.qlCalendarAdvance(Calendar,$H1345,B1346,"f",FALSE)</f>
        <v>49095</v>
      </c>
      <c r="I1346" s="140">
        <f>_xll.qlInterestRateIndexValueDate(Index1M,$H1346)</f>
        <v>49095</v>
      </c>
      <c r="J1346" s="145">
        <f>IFERROR(_xll.qlIndexFixing(Index1M,$H1346,TRUE,_xll.ohTrigger(RecalcTrigger,Trigger1M)),NA())</f>
        <v>1.2633796791282403E-2</v>
      </c>
      <c r="K1346" s="44">
        <f>IFERROR(_xll.qlIndexFixing(Index3M,H1346,TRUE,_xll.ohTrigger(RecalcTrigger,Trigger3M)),NA())</f>
        <v>1.2922154913223124E-2</v>
      </c>
      <c r="L1346" s="44">
        <f>IFERROR(_xll.qlIndexFixing(Index6M,$H1346,TRUE,_xll.ohTrigger(RecalcTrigger,Trigger6M)),NA())</f>
        <v>1.2927957243842245E-2</v>
      </c>
      <c r="M1346" s="146">
        <f>IFERROR(_xll.qlIndexFixing(Index1Y,$H1346,TRUE,_xll.ohTrigger(RecalcTrigger,Trigger1Y)),NA())</f>
        <v>1.3251845275299878E-2</v>
      </c>
      <c r="N1346" s="145">
        <f>IFERROR(_xll.qlIndexFixing(ONIndex1M,I1346,TRUE,_xll.ohTrigger(RecalcTrigger,Trigger1M)),NA())</f>
        <v>1.2646178978473754E-2</v>
      </c>
      <c r="O1346" s="44">
        <f>IFERROR(_xll.qlIndexFixing(ONIndex3M,I1346,TRUE,_xll.ohTrigger(RecalcTrigger,Trigger3M)),NA())</f>
        <v>1.2963439565705226E-2</v>
      </c>
      <c r="P1346" s="44">
        <f>IFERROR(_xll.qlIndexFixing(ONIndex6M,I1346,TRUE,_xll.ohTrigger(RecalcTrigger,Trigger6M)),NA())</f>
        <v>1.3014584894498471E-2</v>
      </c>
      <c r="Q1346" s="146">
        <f>IFERROR(_xll.qlIndexFixing(ONIndex1Y,I1346,TRUE,_xll.ohTrigger(RecalcTrigger,Trigger1Y)),NA())</f>
        <v>1.344010273392815E-2</v>
      </c>
    </row>
    <row r="1347" spans="2:17" x14ac:dyDescent="0.2">
      <c r="B1347" s="39" t="s">
        <v>42</v>
      </c>
      <c r="D1347" s="42">
        <f>_xll.qlCalendarAdvance(Calendar,$D1346,B1347,"f",FALSE)</f>
        <v>49102</v>
      </c>
      <c r="E1347" s="140">
        <f>_xll.qlInterestRateIndexValueDate(IndexON,D1347)</f>
        <v>49102</v>
      </c>
      <c r="F1347" s="156">
        <f>IFERROR(_xll.qlIndexFixing(IndexON,D1347,TRUE,_xll.ohTrigger(RecalcTrigger,TriggerON)),NA())</f>
        <v>1.1897551912687376E-2</v>
      </c>
      <c r="H1347" s="42">
        <f>_xll.qlCalendarAdvance(Calendar,$H1346,B1347,"f",FALSE)</f>
        <v>49102</v>
      </c>
      <c r="I1347" s="140">
        <f>_xll.qlInterestRateIndexValueDate(Index1M,$H1347)</f>
        <v>49102</v>
      </c>
      <c r="J1347" s="145">
        <f>IFERROR(_xll.qlIndexFixing(Index1M,$H1347,TRUE,_xll.ohTrigger(RecalcTrigger,Trigger1M)),NA())</f>
        <v>1.2624733116416431E-2</v>
      </c>
      <c r="K1347" s="44">
        <f>IFERROR(_xll.qlIndexFixing(Index3M,H1347,TRUE,_xll.ohTrigger(RecalcTrigger,Trigger3M)),NA())</f>
        <v>1.2912545181210678E-2</v>
      </c>
      <c r="L1347" s="44">
        <f>IFERROR(_xll.qlIndexFixing(Index6M,$H1347,TRUE,_xll.ohTrigger(RecalcTrigger,Trigger6M)),NA())</f>
        <v>1.2917996623238677E-2</v>
      </c>
      <c r="M1347" s="146">
        <f>IFERROR(_xll.qlIndexFixing(Index1Y,$H1347,TRUE,_xll.ohTrigger(RecalcTrigger,Trigger1Y)),NA())</f>
        <v>1.3241008310591385E-2</v>
      </c>
      <c r="N1347" s="145">
        <f>IFERROR(_xll.qlIndexFixing(ONIndex1M,I1347,TRUE,_xll.ohTrigger(RecalcTrigger,Trigger1M)),NA())</f>
        <v>1.2637156341602784E-2</v>
      </c>
      <c r="O1347" s="44">
        <f>IFERROR(_xll.qlIndexFixing(ONIndex3M,I1347,TRUE,_xll.ohTrigger(RecalcTrigger,Trigger3M)),NA())</f>
        <v>1.2953939143502957E-2</v>
      </c>
      <c r="P1347" s="44">
        <f>IFERROR(_xll.qlIndexFixing(ONIndex6M,I1347,TRUE,_xll.ohTrigger(RecalcTrigger,Trigger6M)),NA())</f>
        <v>1.300480064319598E-2</v>
      </c>
      <c r="Q1347" s="146">
        <f>IFERROR(_xll.qlIndexFixing(ONIndex1Y,I1347,TRUE,_xll.ohTrigger(RecalcTrigger,Trigger1Y)),NA())</f>
        <v>1.3429738460166707E-2</v>
      </c>
    </row>
    <row r="1348" spans="2:17" x14ac:dyDescent="0.2">
      <c r="B1348" s="39" t="s">
        <v>42</v>
      </c>
      <c r="D1348" s="42">
        <f>_xll.qlCalendarAdvance(Calendar,$D1347,B1348,"f",FALSE)</f>
        <v>49109</v>
      </c>
      <c r="E1348" s="140">
        <f>_xll.qlInterestRateIndexValueDate(IndexON,D1348)</f>
        <v>49109</v>
      </c>
      <c r="F1348" s="156">
        <f>IFERROR(_xll.qlIndexFixing(IndexON,D1348,TRUE,_xll.ohTrigger(RecalcTrigger,TriggerON)),NA())</f>
        <v>1.1888383047253814E-2</v>
      </c>
      <c r="H1348" s="42">
        <f>_xll.qlCalendarAdvance(Calendar,$H1347,B1348,"f",FALSE)</f>
        <v>49109</v>
      </c>
      <c r="I1348" s="140">
        <f>_xll.qlInterestRateIndexValueDate(Index1M,$H1348)</f>
        <v>49109</v>
      </c>
      <c r="J1348" s="145">
        <f>IFERROR(_xll.qlIndexFixing(Index1M,$H1348,TRUE,_xll.ohTrigger(RecalcTrigger,Trigger1M)),NA())</f>
        <v>1.2615654007272345E-2</v>
      </c>
      <c r="K1348" s="44">
        <f>IFERROR(_xll.qlIndexFixing(Index3M,H1348,TRUE,_xll.ohTrigger(RecalcTrigger,Trigger3M)),NA())</f>
        <v>1.2902923362283623E-2</v>
      </c>
      <c r="L1348" s="44">
        <f>IFERROR(_xll.qlIndexFixing(Index6M,$H1348,TRUE,_xll.ohTrigger(RecalcTrigger,Trigger6M)),NA())</f>
        <v>1.2908027334722978E-2</v>
      </c>
      <c r="M1348" s="146">
        <f>IFERROR(_xll.qlIndexFixing(Index1Y,$H1348,TRUE,_xll.ohTrigger(RecalcTrigger,Trigger1Y)),NA())</f>
        <v>1.3230158547073545E-2</v>
      </c>
      <c r="N1348" s="145">
        <f>IFERROR(_xll.qlIndexFixing(ONIndex1M,I1348,TRUE,_xll.ohTrigger(RecalcTrigger,Trigger1M)),NA())</f>
        <v>1.2628118279274236E-2</v>
      </c>
      <c r="O1348" s="44">
        <f>IFERROR(_xll.qlIndexFixing(ONIndex3M,I1348,TRUE,_xll.ohTrigger(RecalcTrigger,Trigger3M)),NA())</f>
        <v>1.2944426650429719E-2</v>
      </c>
      <c r="P1348" s="44">
        <f>IFERROR(_xll.qlIndexFixing(ONIndex6M,I1348,TRUE,_xll.ohTrigger(RecalcTrigger,Trigger6M)),NA())</f>
        <v>1.2995007730477459E-2</v>
      </c>
      <c r="Q1348" s="146">
        <f>IFERROR(_xll.qlIndexFixing(ONIndex1Y,I1348,TRUE,_xll.ohTrigger(RecalcTrigger,Trigger1Y)),NA())</f>
        <v>1.3419361440256683E-2</v>
      </c>
    </row>
    <row r="1349" spans="2:17" x14ac:dyDescent="0.2">
      <c r="B1349" s="39" t="s">
        <v>42</v>
      </c>
      <c r="D1349" s="42">
        <f>_xll.qlCalendarAdvance(Calendar,$D1348,B1349,"f",FALSE)</f>
        <v>49116</v>
      </c>
      <c r="E1349" s="140">
        <f>_xll.qlInterestRateIndexValueDate(IndexON,D1349)</f>
        <v>49116</v>
      </c>
      <c r="F1349" s="156">
        <f>IFERROR(_xll.qlIndexFixing(IndexON,D1349,TRUE,_xll.ohTrigger(RecalcTrigger,TriggerON)),NA())</f>
        <v>1.1879202995326299E-2</v>
      </c>
      <c r="H1349" s="42">
        <f>_xll.qlCalendarAdvance(Calendar,$H1348,B1349,"f",FALSE)</f>
        <v>49116</v>
      </c>
      <c r="I1349" s="140">
        <f>_xll.qlInterestRateIndexValueDate(Index1M,$H1349)</f>
        <v>49116</v>
      </c>
      <c r="J1349" s="145">
        <f>IFERROR(_xll.qlIndexFixing(Index1M,$H1349,TRUE,_xll.ohTrigger(RecalcTrigger,Trigger1M)),NA())</f>
        <v>1.2606559463885263E-2</v>
      </c>
      <c r="K1349" s="44">
        <f>IFERROR(_xll.qlIndexFixing(Index3M,H1349,TRUE,_xll.ohTrigger(RecalcTrigger,Trigger3M)),NA())</f>
        <v>1.2893289456529173E-2</v>
      </c>
      <c r="L1349" s="44">
        <f>IFERROR(_xll.qlIndexFixing(Index6M,$H1349,TRUE,_xll.ohTrigger(RecalcTrigger,Trigger6M)),NA())</f>
        <v>1.2898049378424023E-2</v>
      </c>
      <c r="M1349" s="146">
        <f>IFERROR(_xll.qlIndexFixing(Index1Y,$H1349,TRUE,_xll.ohTrigger(RecalcTrigger,Trigger1Y)),NA())</f>
        <v>1.3219295985160251E-2</v>
      </c>
      <c r="N1349" s="145">
        <f>IFERROR(_xll.qlIndexFixing(ONIndex1M,I1349,TRUE,_xll.ohTrigger(RecalcTrigger,Trigger1M)),NA())</f>
        <v>1.2619064791650203E-2</v>
      </c>
      <c r="O1349" s="44">
        <f>IFERROR(_xll.qlIndexFixing(ONIndex3M,I1349,TRUE,_xll.ohTrigger(RecalcTrigger,Trigger3M)),NA())</f>
        <v>1.2934902086242372E-2</v>
      </c>
      <c r="P1349" s="44">
        <f>IFERROR(_xll.qlIndexFixing(ONIndex6M,I1349,TRUE,_xll.ohTrigger(RecalcTrigger,Trigger6M)),NA())</f>
        <v>1.2985206156423956E-2</v>
      </c>
      <c r="Q1349" s="146">
        <f>IFERROR(_xll.qlIndexFixing(ONIndex1Y,I1349,TRUE,_xll.ohTrigger(RecalcTrigger,Trigger1Y)),NA())</f>
        <v>1.3408971673954939E-2</v>
      </c>
    </row>
    <row r="1350" spans="2:17" x14ac:dyDescent="0.2">
      <c r="B1350" s="39" t="s">
        <v>42</v>
      </c>
      <c r="D1350" s="42">
        <f>_xll.qlCalendarAdvance(Calendar,$D1349,B1350,"f",FALSE)</f>
        <v>49123</v>
      </c>
      <c r="E1350" s="140">
        <f>_xll.qlInterestRateIndexValueDate(IndexON,D1350)</f>
        <v>49123</v>
      </c>
      <c r="F1350" s="156">
        <f>IFERROR(_xll.qlIndexFixing(IndexON,D1350,TRUE,_xll.ohTrigger(RecalcTrigger,TriggerON)),NA())</f>
        <v>1.187001175690483E-2</v>
      </c>
      <c r="H1350" s="42">
        <f>_xll.qlCalendarAdvance(Calendar,$H1349,B1350,"f",FALSE)</f>
        <v>49123</v>
      </c>
      <c r="I1350" s="140">
        <f>_xll.qlInterestRateIndexValueDate(Index1M,$H1350)</f>
        <v>49123</v>
      </c>
      <c r="J1350" s="145">
        <f>IFERROR(_xll.qlIndexFixing(Index1M,$H1350,TRUE,_xll.ohTrigger(RecalcTrigger,Trigger1M)),NA())</f>
        <v>1.2597449486282202E-2</v>
      </c>
      <c r="K1350" s="44">
        <f>IFERROR(_xll.qlIndexFixing(Index3M,H1350,TRUE,_xll.ohTrigger(RecalcTrigger,Trigger3M)),NA())</f>
        <v>1.2883643464033655E-2</v>
      </c>
      <c r="L1350" s="44">
        <f>IFERROR(_xll.qlIndexFixing(Index6M,$H1350,TRUE,_xll.ohTrigger(RecalcTrigger,Trigger6M)),NA())</f>
        <v>1.2888062754471576E-2</v>
      </c>
      <c r="M1350" s="146">
        <f>IFERROR(_xll.qlIndexFixing(Index1Y,$H1350,TRUE,_xll.ohTrigger(RecalcTrigger,Trigger1Y)),NA())</f>
        <v>1.3208420625265616E-2</v>
      </c>
      <c r="N1350" s="145">
        <f>IFERROR(_xll.qlIndexFixing(ONIndex1M,I1350,TRUE,_xll.ohTrigger(RecalcTrigger,Trigger1M)),NA())</f>
        <v>1.2609995878649638E-2</v>
      </c>
      <c r="O1350" s="44">
        <f>IFERROR(_xll.qlIndexFixing(ONIndex3M,I1350,TRUE,_xll.ohTrigger(RecalcTrigger,Trigger3M)),NA())</f>
        <v>1.2925365450940918E-2</v>
      </c>
      <c r="P1350" s="44">
        <f>IFERROR(_xll.qlIndexFixing(ONIndex6M,I1350,TRUE,_xll.ohTrigger(RecalcTrigger,Trigger6M)),NA())</f>
        <v>1.2975395921116517E-2</v>
      </c>
      <c r="Q1350" s="146">
        <f>IFERROR(_xll.qlIndexFixing(ONIndex1Y,I1350,TRUE,_xll.ohTrigger(RecalcTrigger,Trigger1Y)),NA())</f>
        <v>1.3398569161585661E-2</v>
      </c>
    </row>
    <row r="1351" spans="2:17" x14ac:dyDescent="0.2">
      <c r="B1351" s="39" t="s">
        <v>42</v>
      </c>
      <c r="D1351" s="42">
        <f>_xll.qlCalendarAdvance(Calendar,$D1350,B1351,"f",FALSE)</f>
        <v>49130</v>
      </c>
      <c r="E1351" s="140">
        <f>_xll.qlInterestRateIndexValueDate(IndexON,D1351)</f>
        <v>49130</v>
      </c>
      <c r="F1351" s="156">
        <f>IFERROR(_xll.qlIndexFixing(IndexON,D1351,TRUE,_xll.ohTrigger(RecalcTrigger,TriggerON)),NA())</f>
        <v>1.1860809332070454E-2</v>
      </c>
      <c r="H1351" s="42">
        <f>_xll.qlCalendarAdvance(Calendar,$H1350,B1351,"f",FALSE)</f>
        <v>49130</v>
      </c>
      <c r="I1351" s="140">
        <f>_xll.qlInterestRateIndexValueDate(Index1M,$H1351)</f>
        <v>49130</v>
      </c>
      <c r="J1351" s="145">
        <f>IFERROR(_xll.qlIndexFixing(Index1M,$H1351,TRUE,_xll.ohTrigger(RecalcTrigger,Trigger1M)),NA())</f>
        <v>1.2587014964548017E-2</v>
      </c>
      <c r="K1351" s="44">
        <f>IFERROR(_xll.qlIndexFixing(Index3M,H1351,TRUE,_xll.ohTrigger(RecalcTrigger,Trigger3M)),NA())</f>
        <v>1.2873985384887812E-2</v>
      </c>
      <c r="L1351" s="44">
        <f>IFERROR(_xll.qlIndexFixing(Index6M,$H1351,TRUE,_xll.ohTrigger(RecalcTrigger,Trigger6M)),NA())</f>
        <v>1.2877577136000219E-2</v>
      </c>
      <c r="M1351" s="146">
        <f>IFERROR(_xll.qlIndexFixing(Index1Y,$H1351,TRUE,_xll.ohTrigger(RecalcTrigger,Trigger1Y)),NA())</f>
        <v>1.3197532467804196E-2</v>
      </c>
      <c r="N1351" s="145">
        <f>IFERROR(_xll.qlIndexFixing(ONIndex1M,I1351,TRUE,_xll.ohTrigger(RecalcTrigger,Trigger1M)),NA())</f>
        <v>1.2600911540353588E-2</v>
      </c>
      <c r="O1351" s="44">
        <f>IFERROR(_xll.qlIndexFixing(ONIndex3M,I1351,TRUE,_xll.ohTrigger(RecalcTrigger,Trigger3M)),NA())</f>
        <v>1.2915816744687447E-2</v>
      </c>
      <c r="P1351" s="44">
        <f>IFERROR(_xll.qlIndexFixing(ONIndex6M,I1351,TRUE,_xll.ohTrigger(RecalcTrigger,Trigger6M)),NA())</f>
        <v>1.2965577024474095E-2</v>
      </c>
      <c r="Q1351" s="146">
        <f>IFERROR(_xll.qlIndexFixing(ONIndex1Y,I1351,TRUE,_xll.ohTrigger(RecalcTrigger,Trigger1Y)),NA())</f>
        <v>1.3388153902824662E-2</v>
      </c>
    </row>
    <row r="1352" spans="2:17" x14ac:dyDescent="0.2">
      <c r="B1352" s="39" t="s">
        <v>42</v>
      </c>
      <c r="D1352" s="42">
        <f>_xll.qlCalendarAdvance(Calendar,$D1351,B1352,"f",FALSE)</f>
        <v>49137</v>
      </c>
      <c r="E1352" s="140">
        <f>_xll.qlInterestRateIndexValueDate(IndexON,D1352)</f>
        <v>49137</v>
      </c>
      <c r="F1352" s="156">
        <f>IFERROR(_xll.qlIndexFixing(IndexON,D1352,TRUE,_xll.ohTrigger(RecalcTrigger,TriggerON)),NA())</f>
        <v>1.1851595720742125E-2</v>
      </c>
      <c r="H1352" s="42">
        <f>_xll.qlCalendarAdvance(Calendar,$H1351,B1352,"f",FALSE)</f>
        <v>49137</v>
      </c>
      <c r="I1352" s="140">
        <f>_xll.qlInterestRateIndexValueDate(Index1M,$H1352)</f>
        <v>49137</v>
      </c>
      <c r="J1352" s="145">
        <f>IFERROR(_xll.qlIndexFixing(Index1M,$H1352,TRUE,_xll.ohTrigger(RecalcTrigger,Trigger1M)),NA())</f>
        <v>1.2577869866142597E-2</v>
      </c>
      <c r="K1352" s="44">
        <f>IFERROR(_xll.qlIndexFixing(Index3M,H1352,TRUE,_xll.ohTrigger(RecalcTrigger,Trigger3M)),NA())</f>
        <v>1.2864315219178853E-2</v>
      </c>
      <c r="L1352" s="44">
        <f>IFERROR(_xll.qlIndexFixing(Index6M,$H1352,TRUE,_xll.ohTrigger(RecalcTrigger,Trigger6M)),NA())</f>
        <v>1.2867572206349438E-2</v>
      </c>
      <c r="M1352" s="146">
        <f>IFERROR(_xll.qlIndexFixing(Index1Y,$H1352,TRUE,_xll.ohTrigger(RecalcTrigger,Trigger1Y)),NA())</f>
        <v>1.3186631513190994E-2</v>
      </c>
      <c r="N1352" s="145">
        <f>IFERROR(_xll.qlIndexFixing(ONIndex1M,I1352,TRUE,_xll.ohTrigger(RecalcTrigger,Trigger1M)),NA())</f>
        <v>1.2591811776681006E-2</v>
      </c>
      <c r="O1352" s="44">
        <f>IFERROR(_xll.qlIndexFixing(ONIndex3M,I1352,TRUE,_xll.ohTrigger(RecalcTrigger,Trigger3M)),NA())</f>
        <v>1.2906255967400915E-2</v>
      </c>
      <c r="P1352" s="44">
        <f>IFERROR(_xll.qlIndexFixing(ONIndex6M,I1352,TRUE,_xll.ohTrigger(RecalcTrigger,Trigger6M)),NA())</f>
        <v>1.2955749466496691E-2</v>
      </c>
      <c r="Q1352" s="146">
        <f>IFERROR(_xll.qlIndexFixing(ONIndex1Y,I1352,TRUE,_xll.ohTrigger(RecalcTrigger,Trigger1Y)),NA())</f>
        <v>1.3377725897834036E-2</v>
      </c>
    </row>
    <row r="1353" spans="2:17" x14ac:dyDescent="0.2">
      <c r="B1353" s="39" t="s">
        <v>42</v>
      </c>
      <c r="D1353" s="42">
        <f>_xll.qlCalendarAdvance(Calendar,$D1352,B1353,"f",FALSE)</f>
        <v>49144</v>
      </c>
      <c r="E1353" s="140">
        <f>_xll.qlInterestRateIndexValueDate(IndexON,D1353)</f>
        <v>49144</v>
      </c>
      <c r="F1353" s="156">
        <f>IFERROR(_xll.qlIndexFixing(IndexON,D1353,TRUE,_xll.ohTrigger(RecalcTrigger,TriggerON)),NA())</f>
        <v>1.1842370922838796E-2</v>
      </c>
      <c r="H1353" s="42">
        <f>_xll.qlCalendarAdvance(Calendar,$H1352,B1353,"f",FALSE)</f>
        <v>49144</v>
      </c>
      <c r="I1353" s="140">
        <f>_xll.qlInterestRateIndexValueDate(Index1M,$H1353)</f>
        <v>49144</v>
      </c>
      <c r="J1353" s="145">
        <f>IFERROR(_xll.qlIndexFixing(Index1M,$H1353,TRUE,_xll.ohTrigger(RecalcTrigger,Trigger1M)),NA())</f>
        <v>1.2568709332733331E-2</v>
      </c>
      <c r="K1353" s="44">
        <f>IFERROR(_xll.qlIndexFixing(Index3M,H1353,TRUE,_xll.ohTrigger(RecalcTrigger,Trigger3M)),NA())</f>
        <v>1.2854632966994873E-2</v>
      </c>
      <c r="L1353" s="44">
        <f>IFERROR(_xll.qlIndexFixing(Index6M,$H1353,TRUE,_xll.ohTrigger(RecalcTrigger,Trigger6M)),NA())</f>
        <v>1.2857558609412061E-2</v>
      </c>
      <c r="M1353" s="146">
        <f>IFERROR(_xll.qlIndexFixing(Index1Y,$H1353,TRUE,_xll.ohTrigger(RecalcTrigger,Trigger1Y)),NA())</f>
        <v>1.3175717761841677E-2</v>
      </c>
      <c r="N1353" s="145">
        <f>IFERROR(_xll.qlIndexFixing(ONIndex1M,I1353,TRUE,_xll.ohTrigger(RecalcTrigger,Trigger1M)),NA())</f>
        <v>1.2582696587631892E-2</v>
      </c>
      <c r="O1353" s="44">
        <f>IFERROR(_xll.qlIndexFixing(ONIndex3M,I1353,TRUE,_xll.ohTrigger(RecalcTrigger,Trigger3M)),NA())</f>
        <v>1.289668311908132E-2</v>
      </c>
      <c r="P1353" s="44">
        <f>IFERROR(_xll.qlIndexFixing(ONIndex6M,I1353,TRUE,_xll.ohTrigger(RecalcTrigger,Trigger6M)),NA())</f>
        <v>1.2945913247184304E-2</v>
      </c>
      <c r="Q1353" s="146">
        <f>IFERROR(_xll.qlIndexFixing(ONIndex1Y,I1353,TRUE,_xll.ohTrigger(RecalcTrigger,Trigger1Y)),NA())</f>
        <v>1.3367285146613783E-2</v>
      </c>
    </row>
    <row r="1354" spans="2:17" x14ac:dyDescent="0.2">
      <c r="B1354" s="39" t="s">
        <v>42</v>
      </c>
      <c r="D1354" s="42">
        <f>_xll.qlCalendarAdvance(Calendar,$D1353,B1354,"f",FALSE)</f>
        <v>49151</v>
      </c>
      <c r="E1354" s="140">
        <f>_xll.qlInterestRateIndexValueDate(IndexON,D1354)</f>
        <v>49151</v>
      </c>
      <c r="F1354" s="156">
        <f>IFERROR(_xll.qlIndexFixing(IndexON,D1354,TRUE,_xll.ohTrigger(RecalcTrigger,TriggerON)),NA())</f>
        <v>1.1833134938441514E-2</v>
      </c>
      <c r="H1354" s="42">
        <f>_xll.qlCalendarAdvance(Calendar,$H1353,B1354,"f",FALSE)</f>
        <v>49151</v>
      </c>
      <c r="I1354" s="140">
        <f>_xll.qlInterestRateIndexValueDate(Index1M,$H1354)</f>
        <v>49151</v>
      </c>
      <c r="J1354" s="145">
        <f>IFERROR(_xll.qlIndexFixing(Index1M,$H1354,TRUE,_xll.ohTrigger(RecalcTrigger,Trigger1M)),NA())</f>
        <v>1.2559092450523765E-2</v>
      </c>
      <c r="K1354" s="44">
        <f>IFERROR(_xll.qlIndexFixing(Index3M,H1354,TRUE,_xll.ohTrigger(RecalcTrigger,Trigger3M)),NA())</f>
        <v>1.2844938628423085E-2</v>
      </c>
      <c r="L1354" s="44">
        <f>IFERROR(_xll.qlIndexFixing(Index6M,$H1354,TRUE,_xll.ohTrigger(RecalcTrigger,Trigger6M)),NA())</f>
        <v>1.2847536345320223E-2</v>
      </c>
      <c r="M1354" s="146">
        <f>IFERROR(_xll.qlIndexFixing(Index1Y,$H1354,TRUE,_xll.ohTrigger(RecalcTrigger,Trigger1Y)),NA())</f>
        <v>1.3164791214172356E-2</v>
      </c>
      <c r="N1354" s="145">
        <f>IFERROR(_xll.qlIndexFixing(ONIndex1M,I1354,TRUE,_xll.ohTrigger(RecalcTrigger,Trigger1M)),NA())</f>
        <v>1.2573565973368339E-2</v>
      </c>
      <c r="O1354" s="44">
        <f>IFERROR(_xll.qlIndexFixing(ONIndex3M,I1354,TRUE,_xll.ohTrigger(RecalcTrigger,Trigger3M)),NA())</f>
        <v>1.2887098199647617E-2</v>
      </c>
      <c r="P1354" s="44">
        <f>IFERROR(_xll.qlIndexFixing(ONIndex6M,I1354,TRUE,_xll.ohTrigger(RecalcTrigger,Trigger6M)),NA())</f>
        <v>1.2936068366536935E-2</v>
      </c>
      <c r="Q1354" s="146">
        <f>IFERROR(_xll.qlIndexFixing(ONIndex1Y,I1354,TRUE,_xll.ohTrigger(RecalcTrigger,Trigger1Y)),NA())</f>
        <v>1.3356831649163903E-2</v>
      </c>
    </row>
    <row r="1355" spans="2:17" x14ac:dyDescent="0.2">
      <c r="B1355" s="39" t="s">
        <v>42</v>
      </c>
      <c r="D1355" s="42">
        <f>_xll.qlCalendarAdvance(Calendar,$D1354,B1355,"f",FALSE)</f>
        <v>49158</v>
      </c>
      <c r="E1355" s="140">
        <f>_xll.qlInterestRateIndexValueDate(IndexON,D1355)</f>
        <v>49158</v>
      </c>
      <c r="F1355" s="156">
        <f>IFERROR(_xll.qlIndexFixing(IndexON,D1355,TRUE,_xll.ohTrigger(RecalcTrigger,TriggerON)),NA())</f>
        <v>1.1823887767712371E-2</v>
      </c>
      <c r="H1355" s="42">
        <f>_xll.qlCalendarAdvance(Calendar,$H1354,B1355,"f",FALSE)</f>
        <v>49158</v>
      </c>
      <c r="I1355" s="140">
        <f>_xll.qlInterestRateIndexValueDate(Index1M,$H1355)</f>
        <v>49158</v>
      </c>
      <c r="J1355" s="145">
        <f>IFERROR(_xll.qlIndexFixing(Index1M,$H1355,TRUE,_xll.ohTrigger(RecalcTrigger,Trigger1M)),NA())</f>
        <v>1.2550341961048159E-2</v>
      </c>
      <c r="K1355" s="44">
        <f>IFERROR(_xll.qlIndexFixing(Index3M,H1355,TRUE,_xll.ohTrigger(RecalcTrigger,Trigger3M)),NA())</f>
        <v>1.2835232203552462E-2</v>
      </c>
      <c r="L1355" s="44">
        <f>IFERROR(_xll.qlIndexFixing(Index6M,$H1355,TRUE,_xll.ohTrigger(RecalcTrigger,Trigger6M)),NA())</f>
        <v>1.2837505414203868E-2</v>
      </c>
      <c r="M1355" s="146">
        <f>IFERROR(_xll.qlIndexFixing(Index1Y,$H1355,TRUE,_xll.ohTrigger(RecalcTrigger,Trigger1Y)),NA())</f>
        <v>1.3153851870599365E-2</v>
      </c>
      <c r="N1355" s="145">
        <f>IFERROR(_xll.qlIndexFixing(ONIndex1M,I1355,TRUE,_xll.ohTrigger(RecalcTrigger,Trigger1M)),NA())</f>
        <v>1.2564419933647208E-2</v>
      </c>
      <c r="O1355" s="44">
        <f>IFERROR(_xll.qlIndexFixing(ONIndex3M,I1355,TRUE,_xll.ohTrigger(RecalcTrigger,Trigger3M)),NA())</f>
        <v>1.2877501209261899E-2</v>
      </c>
      <c r="P1355" s="44">
        <f>IFERROR(_xll.qlIndexFixing(ONIndex6M,I1355,TRUE,_xll.ohTrigger(RecalcTrigger,Trigger6M)),NA())</f>
        <v>1.2926214824554583E-2</v>
      </c>
      <c r="Q1355" s="146">
        <f>IFERROR(_xll.qlIndexFixing(ONIndex1Y,I1355,TRUE,_xll.ohTrigger(RecalcTrigger,Trigger1Y)),NA())</f>
        <v>1.3346365405403349E-2</v>
      </c>
    </row>
    <row r="1356" spans="2:17" x14ac:dyDescent="0.2">
      <c r="B1356" s="39" t="s">
        <v>42</v>
      </c>
      <c r="D1356" s="42">
        <f>_xll.qlCalendarAdvance(Calendar,$D1355,B1356,"f",FALSE)</f>
        <v>49165</v>
      </c>
      <c r="E1356" s="140">
        <f>_xll.qlInterestRateIndexValueDate(IndexON,D1356)</f>
        <v>49165</v>
      </c>
      <c r="F1356" s="156">
        <f>IFERROR(_xll.qlIndexFixing(IndexON,D1356,TRUE,_xll.ohTrigger(RecalcTrigger,TriggerON)),NA())</f>
        <v>1.1814629410327182E-2</v>
      </c>
      <c r="H1356" s="42">
        <f>_xll.qlCalendarAdvance(Calendar,$H1355,B1356,"f",FALSE)</f>
        <v>49165</v>
      </c>
      <c r="I1356" s="140">
        <f>_xll.qlInterestRateIndexValueDate(Index1M,$H1356)</f>
        <v>49165</v>
      </c>
      <c r="J1356" s="145">
        <f>IFERROR(_xll.qlIndexFixing(Index1M,$H1356,TRUE,_xll.ohTrigger(RecalcTrigger,Trigger1M)),NA())</f>
        <v>1.2541135122850841E-2</v>
      </c>
      <c r="K1356" s="44">
        <f>IFERROR(_xll.qlIndexFixing(Index3M,H1356,TRUE,_xll.ohTrigger(RecalcTrigger,Trigger3M)),NA())</f>
        <v>1.2825513692472862E-2</v>
      </c>
      <c r="L1356" s="44">
        <f>IFERROR(_xll.qlIndexFixing(Index6M,$H1356,TRUE,_xll.ohTrigger(RecalcTrigger,Trigger6M)),NA())</f>
        <v>1.2827465816195134E-2</v>
      </c>
      <c r="M1356" s="146">
        <f>IFERROR(_xll.qlIndexFixing(Index1Y,$H1356,TRUE,_xll.ohTrigger(RecalcTrigger,Trigger1Y)),NA())</f>
        <v>1.3142899731539925E-2</v>
      </c>
      <c r="N1356" s="145">
        <f>IFERROR(_xll.qlIndexFixing(ONIndex1M,I1356,TRUE,_xll.ohTrigger(RecalcTrigger,Trigger1M)),NA())</f>
        <v>1.2555258468630592E-2</v>
      </c>
      <c r="O1356" s="44">
        <f>IFERROR(_xll.qlIndexFixing(ONIndex3M,I1356,TRUE,_xll.ohTrigger(RecalcTrigger,Trigger3M)),NA())</f>
        <v>1.2867892147843119E-2</v>
      </c>
      <c r="P1356" s="44">
        <f>IFERROR(_xll.qlIndexFixing(ONIndex6M,I1356,TRUE,_xll.ohTrigger(RecalcTrigger,Trigger6M)),NA())</f>
        <v>1.2916352621237248E-2</v>
      </c>
      <c r="Q1356" s="146">
        <f>IFERROR(_xll.qlIndexFixing(ONIndex1Y,I1356,TRUE,_xll.ohTrigger(RecalcTrigger,Trigger1Y)),NA())</f>
        <v>1.3335886415413167E-2</v>
      </c>
    </row>
    <row r="1357" spans="2:17" x14ac:dyDescent="0.2">
      <c r="B1357" s="39" t="s">
        <v>42</v>
      </c>
      <c r="D1357" s="42">
        <f>_xll.qlCalendarAdvance(Calendar,$D1356,B1357,"f",FALSE)</f>
        <v>49172</v>
      </c>
      <c r="E1357" s="140">
        <f>_xll.qlInterestRateIndexValueDate(IndexON,D1357)</f>
        <v>49172</v>
      </c>
      <c r="F1357" s="156">
        <f>IFERROR(_xll.qlIndexFixing(IndexON,D1357,TRUE,_xll.ohTrigger(RecalcTrigger,TriggerON)),NA())</f>
        <v>1.1805359866610132E-2</v>
      </c>
      <c r="H1357" s="42">
        <f>_xll.qlCalendarAdvance(Calendar,$H1356,B1357,"f",FALSE)</f>
        <v>49172</v>
      </c>
      <c r="I1357" s="140">
        <f>_xll.qlInterestRateIndexValueDate(Index1M,$H1357)</f>
        <v>49172</v>
      </c>
      <c r="J1357" s="145">
        <f>IFERROR(_xll.qlIndexFixing(Index1M,$H1357,TRUE,_xll.ohTrigger(RecalcTrigger,Trigger1M)),NA())</f>
        <v>1.253191284979949E-2</v>
      </c>
      <c r="K1357" s="44">
        <f>IFERROR(_xll.qlIndexFixing(Index3M,H1357,TRUE,_xll.ohTrigger(RecalcTrigger,Trigger3M)),NA())</f>
        <v>1.2815783095272378E-2</v>
      </c>
      <c r="L1357" s="44">
        <f>IFERROR(_xll.qlIndexFixing(Index6M,$H1357,TRUE,_xll.ohTrigger(RecalcTrigger,Trigger6M)),NA())</f>
        <v>1.2817417551424839E-2</v>
      </c>
      <c r="M1357" s="146">
        <f>IFERROR(_xll.qlIndexFixing(Index1Y,$H1357,TRUE,_xll.ohTrigger(RecalcTrigger,Trigger1Y)),NA())</f>
        <v>1.3131934797411482E-2</v>
      </c>
      <c r="N1357" s="145">
        <f>IFERROR(_xll.qlIndexFixing(ONIndex1M,I1357,TRUE,_xll.ohTrigger(RecalcTrigger,Trigger1M)),NA())</f>
        <v>1.2546081578318491E-2</v>
      </c>
      <c r="O1357" s="44">
        <f>IFERROR(_xll.qlIndexFixing(ONIndex3M,I1357,TRUE,_xll.ohTrigger(RecalcTrigger,Trigger3M)),NA())</f>
        <v>1.285827101531023E-2</v>
      </c>
      <c r="P1357" s="44">
        <f>IFERROR(_xll.qlIndexFixing(ONIndex6M,I1357,TRUE,_xll.ohTrigger(RecalcTrigger,Trigger6M)),NA())</f>
        <v>1.2906481756665977E-2</v>
      </c>
      <c r="Q1357" s="146">
        <f>IFERROR(_xll.qlIndexFixing(ONIndex1Y,I1357,TRUE,_xll.ohTrigger(RecalcTrigger,Trigger1Y)),NA())</f>
        <v>1.3325394679193359E-2</v>
      </c>
    </row>
    <row r="1358" spans="2:17" x14ac:dyDescent="0.2">
      <c r="B1358" s="39" t="s">
        <v>42</v>
      </c>
      <c r="D1358" s="42">
        <f>_xll.qlCalendarAdvance(Calendar,$D1357,B1358,"f",FALSE)</f>
        <v>49179</v>
      </c>
      <c r="E1358" s="140">
        <f>_xll.qlInterestRateIndexValueDate(IndexON,D1358)</f>
        <v>49179</v>
      </c>
      <c r="F1358" s="156">
        <f>IFERROR(_xll.qlIndexFixing(IndexON,D1358,TRUE,_xll.ohTrigger(RecalcTrigger,TriggerON)),NA())</f>
        <v>1.1796079136318083E-2</v>
      </c>
      <c r="H1358" s="42">
        <f>_xll.qlCalendarAdvance(Calendar,$H1357,B1358,"f",FALSE)</f>
        <v>49179</v>
      </c>
      <c r="I1358" s="140">
        <f>_xll.qlInterestRateIndexValueDate(Index1M,$H1358)</f>
        <v>49179</v>
      </c>
      <c r="J1358" s="145">
        <f>IFERROR(_xll.qlIndexFixing(Index1M,$H1358,TRUE,_xll.ohTrigger(RecalcTrigger,Trigger1M)),NA())</f>
        <v>1.2522675141935854E-2</v>
      </c>
      <c r="K1358" s="44">
        <f>IFERROR(_xll.qlIndexFixing(Index3M,H1358,TRUE,_xll.ohTrigger(RecalcTrigger,Trigger3M)),NA())</f>
        <v>1.2806040412038221E-2</v>
      </c>
      <c r="L1358" s="44">
        <f>IFERROR(_xll.qlIndexFixing(Index6M,$H1358,TRUE,_xll.ohTrigger(RecalcTrigger,Trigger6M)),NA())</f>
        <v>1.2807360620024246E-2</v>
      </c>
      <c r="M1358" s="146">
        <f>IFERROR(_xll.qlIndexFixing(Index1Y,$H1358,TRUE,_xll.ohTrigger(RecalcTrigger,Trigger1Y)),NA())</f>
        <v>1.3120957068631922E-2</v>
      </c>
      <c r="N1358" s="145">
        <f>IFERROR(_xll.qlIndexFixing(ONIndex1M,I1358,TRUE,_xll.ohTrigger(RecalcTrigger,Trigger1M)),NA())</f>
        <v>1.2536889262710904E-2</v>
      </c>
      <c r="O1358" s="44">
        <f>IFERROR(_xll.qlIndexFixing(ONIndex3M,I1358,TRUE,_xll.ohTrigger(RecalcTrigger,Trigger3M)),NA())</f>
        <v>1.2848637811825325E-2</v>
      </c>
      <c r="P1358" s="44">
        <f>IFERROR(_xll.qlIndexFixing(ONIndex6M,I1358,TRUE,_xll.ohTrigger(RecalcTrigger,Trigger6M)),NA())</f>
        <v>1.2896602230759724E-2</v>
      </c>
      <c r="Q1358" s="146">
        <f>IFERROR(_xll.qlIndexFixing(ONIndex1Y,I1358,TRUE,_xll.ohTrigger(RecalcTrigger,Trigger1Y)),NA())</f>
        <v>1.3314890196743923E-2</v>
      </c>
    </row>
    <row r="1359" spans="2:17" x14ac:dyDescent="0.2">
      <c r="B1359" s="39" t="s">
        <v>42</v>
      </c>
      <c r="D1359" s="42">
        <f>_xll.qlCalendarAdvance(Calendar,$D1358,B1359,"f",FALSE)</f>
        <v>49186</v>
      </c>
      <c r="E1359" s="140">
        <f>_xll.qlInterestRateIndexValueDate(IndexON,D1359)</f>
        <v>49186</v>
      </c>
      <c r="F1359" s="156">
        <f>IFERROR(_xll.qlIndexFixing(IndexON,D1359,TRUE,_xll.ohTrigger(RecalcTrigger,TriggerON)),NA())</f>
        <v>1.1786787219613126E-2</v>
      </c>
      <c r="H1359" s="42">
        <f>_xll.qlCalendarAdvance(Calendar,$H1358,B1359,"f",FALSE)</f>
        <v>49186</v>
      </c>
      <c r="I1359" s="140">
        <f>_xll.qlInterestRateIndexValueDate(Index1M,$H1359)</f>
        <v>49186</v>
      </c>
      <c r="J1359" s="145">
        <f>IFERROR(_xll.qlIndexFixing(Index1M,$H1359,TRUE,_xll.ohTrigger(RecalcTrigger,Trigger1M)),NA())</f>
        <v>1.2514765154124901E-2</v>
      </c>
      <c r="K1359" s="44">
        <f>IFERROR(_xll.qlIndexFixing(Index3M,H1359,TRUE,_xll.ohTrigger(RecalcTrigger,Trigger3M)),NA())</f>
        <v>1.279628564286113E-2</v>
      </c>
      <c r="L1359" s="44">
        <f>IFERROR(_xll.qlIndexFixing(Index6M,$H1359,TRUE,_xll.ohTrigger(RecalcTrigger,Trigger6M)),NA())</f>
        <v>1.2798291105527944E-2</v>
      </c>
      <c r="M1359" s="146">
        <f>IFERROR(_xll.qlIndexFixing(Index1Y,$H1359,TRUE,_xll.ohTrigger(RecalcTrigger,Trigger1Y)),NA())</f>
        <v>1.3109966545620022E-2</v>
      </c>
      <c r="N1359" s="145">
        <f>IFERROR(_xll.qlIndexFixing(ONIndex1M,I1359,TRUE,_xll.ohTrigger(RecalcTrigger,Trigger1M)),NA())</f>
        <v>1.2527681521726786E-2</v>
      </c>
      <c r="O1359" s="44">
        <f>IFERROR(_xll.qlIndexFixing(ONIndex3M,I1359,TRUE,_xll.ohTrigger(RecalcTrigger,Trigger3M)),NA())</f>
        <v>1.2838992537307359E-2</v>
      </c>
      <c r="P1359" s="44">
        <f>IFERROR(_xll.qlIndexFixing(ONIndex6M,I1359,TRUE,_xll.ohTrigger(RecalcTrigger,Trigger6M)),NA())</f>
        <v>1.2886714043518488E-2</v>
      </c>
      <c r="Q1359" s="146">
        <f>IFERROR(_xll.qlIndexFixing(ONIndex1Y,I1359,TRUE,_xll.ohTrigger(RecalcTrigger,Trigger1Y)),NA())</f>
        <v>1.3304372968064859E-2</v>
      </c>
    </row>
    <row r="1360" spans="2:17" x14ac:dyDescent="0.2">
      <c r="B1360" s="39" t="s">
        <v>42</v>
      </c>
      <c r="D1360" s="42">
        <f>_xll.qlCalendarAdvance(Calendar,$D1359,B1360,"f",FALSE)</f>
        <v>49193</v>
      </c>
      <c r="E1360" s="140">
        <f>_xll.qlInterestRateIndexValueDate(IndexON,D1360)</f>
        <v>49193</v>
      </c>
      <c r="F1360" s="156">
        <f>IFERROR(_xll.qlIndexFixing(IndexON,D1360,TRUE,_xll.ohTrigger(RecalcTrigger,TriggerON)),NA())</f>
        <v>1.1777484116414216E-2</v>
      </c>
      <c r="H1360" s="42">
        <f>_xll.qlCalendarAdvance(Calendar,$H1359,B1360,"f",FALSE)</f>
        <v>49193</v>
      </c>
      <c r="I1360" s="140">
        <f>_xll.qlInterestRateIndexValueDate(Index1M,$H1360)</f>
        <v>49193</v>
      </c>
      <c r="J1360" s="145">
        <f>IFERROR(_xll.qlIndexFixing(Index1M,$H1360,TRUE,_xll.ohTrigger(RecalcTrigger,Trigger1M)),NA())</f>
        <v>1.250550083633147E-2</v>
      </c>
      <c r="K1360" s="44">
        <f>IFERROR(_xll.qlIndexFixing(Index3M,H1360,TRUE,_xll.ohTrigger(RecalcTrigger,Trigger3M)),NA())</f>
        <v>1.2786994958072759E-2</v>
      </c>
      <c r="L1360" s="44">
        <f>IFERROR(_xll.qlIndexFixing(Index6M,$H1360,TRUE,_xll.ohTrigger(RecalcTrigger,Trigger6M)),NA())</f>
        <v>1.278871763932439E-2</v>
      </c>
      <c r="M1360" s="146">
        <f>IFERROR(_xll.qlIndexFixing(Index1Y,$H1360,TRUE,_xll.ohTrigger(RecalcTrigger,Trigger1Y)),NA())</f>
        <v>1.3098963228794558E-2</v>
      </c>
      <c r="N1360" s="145">
        <f>IFERROR(_xll.qlIndexFixing(ONIndex1M,I1360,TRUE,_xll.ohTrigger(RecalcTrigger,Trigger1M)),NA())</f>
        <v>1.2518458355366135E-2</v>
      </c>
      <c r="O1360" s="44">
        <f>IFERROR(_xll.qlIndexFixing(ONIndex3M,I1360,TRUE,_xll.ohTrigger(RecalcTrigger,Trigger3M)),NA())</f>
        <v>1.282933519175633E-2</v>
      </c>
      <c r="P1360" s="44">
        <f>IFERROR(_xll.qlIndexFixing(ONIndex6M,I1360,TRUE,_xll.ohTrigger(RecalcTrigger,Trigger6M)),NA())</f>
        <v>1.2876817194942269E-2</v>
      </c>
      <c r="Q1360" s="146">
        <f>IFERROR(_xll.qlIndexFixing(ONIndex1Y,I1360,TRUE,_xll.ohTrigger(RecalcTrigger,Trigger1Y)),NA())</f>
        <v>1.3293842993156169E-2</v>
      </c>
    </row>
    <row r="1361" spans="2:17" x14ac:dyDescent="0.2">
      <c r="B1361" s="39" t="s">
        <v>42</v>
      </c>
      <c r="D1361" s="42">
        <f>_xll.qlCalendarAdvance(Calendar,$D1360,B1361,"f",FALSE)</f>
        <v>49200</v>
      </c>
      <c r="E1361" s="140">
        <f>_xll.qlInterestRateIndexValueDate(IndexON,D1361)</f>
        <v>49200</v>
      </c>
      <c r="F1361" s="156">
        <f>IFERROR(_xll.qlIndexFixing(IndexON,D1361,TRUE,_xll.ohTrigger(RecalcTrigger,TriggerON)),NA())</f>
        <v>1.1768169826721353E-2</v>
      </c>
      <c r="H1361" s="42">
        <f>_xll.qlCalendarAdvance(Calendar,$H1360,B1361,"f",FALSE)</f>
        <v>49200</v>
      </c>
      <c r="I1361" s="140">
        <f>_xll.qlInterestRateIndexValueDate(Index1M,$H1361)</f>
        <v>49200</v>
      </c>
      <c r="J1361" s="145">
        <f>IFERROR(_xll.qlIndexFixing(Index1M,$H1361,TRUE,_xll.ohTrigger(RecalcTrigger,Trigger1M)),NA())</f>
        <v>1.2496221084711084E-2</v>
      </c>
      <c r="K1361" s="44">
        <f>IFERROR(_xll.qlIndexFixing(Index3M,H1361,TRUE,_xll.ohTrigger(RecalcTrigger,Trigger3M)),NA())</f>
        <v>1.2777217222409419E-2</v>
      </c>
      <c r="L1361" s="44">
        <f>IFERROR(_xll.qlIndexFixing(Index6M,$H1361,TRUE,_xll.ohTrigger(RecalcTrigger,Trigger6M)),NA())</f>
        <v>1.2778637621654381E-2</v>
      </c>
      <c r="M1361" s="146">
        <f>IFERROR(_xll.qlIndexFixing(Index1Y,$H1361,TRUE,_xll.ohTrigger(RecalcTrigger,Trigger1Y)),NA())</f>
        <v>1.308794711857475E-2</v>
      </c>
      <c r="N1361" s="145">
        <f>IFERROR(_xll.qlIndexFixing(ONIndex1M,I1361,TRUE,_xll.ohTrigger(RecalcTrigger,Trigger1M)),NA())</f>
        <v>1.2509219763791046E-2</v>
      </c>
      <c r="O1361" s="44">
        <f>IFERROR(_xll.qlIndexFixing(ONIndex3M,I1361,TRUE,_xll.ohTrigger(RecalcTrigger,Trigger3M)),NA())</f>
        <v>1.281966577517224E-2</v>
      </c>
      <c r="P1361" s="44">
        <f>IFERROR(_xll.qlIndexFixing(ONIndex6M,I1361,TRUE,_xll.ohTrigger(RecalcTrigger,Trigger6M)),NA())</f>
        <v>1.2866911685112115E-2</v>
      </c>
      <c r="Q1361" s="146">
        <f>IFERROR(_xll.qlIndexFixing(ONIndex1Y,I1361,TRUE,_xll.ohTrigger(RecalcTrigger,Trigger1Y)),NA())</f>
        <v>1.3283300271936804E-2</v>
      </c>
    </row>
    <row r="1362" spans="2:17" x14ac:dyDescent="0.2">
      <c r="B1362" s="39" t="s">
        <v>42</v>
      </c>
      <c r="D1362" s="42">
        <f>_xll.qlCalendarAdvance(Calendar,$D1361,B1362,"f",FALSE)</f>
        <v>49207</v>
      </c>
      <c r="E1362" s="140">
        <f>_xll.qlInterestRateIndexValueDate(IndexON,D1362)</f>
        <v>49207</v>
      </c>
      <c r="F1362" s="156">
        <f>IFERROR(_xll.qlIndexFixing(IndexON,D1362,TRUE,_xll.ohTrigger(RecalcTrigger,TriggerON)),NA())</f>
        <v>1.1758844350534536E-2</v>
      </c>
      <c r="H1362" s="42">
        <f>_xll.qlCalendarAdvance(Calendar,$H1361,B1362,"f",FALSE)</f>
        <v>49207</v>
      </c>
      <c r="I1362" s="140">
        <f>_xll.qlInterestRateIndexValueDate(Index1M,$H1362)</f>
        <v>49207</v>
      </c>
      <c r="J1362" s="145">
        <f>IFERROR(_xll.qlIndexFixing(Index1M,$H1362,TRUE,_xll.ohTrigger(RecalcTrigger,Trigger1M)),NA())</f>
        <v>1.2486925899296158E-2</v>
      </c>
      <c r="K1362" s="44">
        <f>IFERROR(_xll.qlIndexFixing(Index3M,H1362,TRUE,_xll.ohTrigger(RecalcTrigger,Trigger3M)),NA())</f>
        <v>1.2767427401224435E-2</v>
      </c>
      <c r="L1362" s="44">
        <f>IFERROR(_xll.qlIndexFixing(Index6M,$H1362,TRUE,_xll.ohTrigger(RecalcTrigger,Trigger6M)),NA())</f>
        <v>1.2768548937928108E-2</v>
      </c>
      <c r="M1362" s="146">
        <f>IFERROR(_xll.qlIndexFixing(Index1Y,$H1362,TRUE,_xll.ohTrigger(RecalcTrigger,Trigger1Y)),NA())</f>
        <v>1.3076918215380928E-2</v>
      </c>
      <c r="N1362" s="145">
        <f>IFERROR(_xll.qlIndexFixing(ONIndex1M,I1362,TRUE,_xll.ohTrigger(RecalcTrigger,Trigger1M)),NA())</f>
        <v>1.2499965746758379E-2</v>
      </c>
      <c r="O1362" s="44">
        <f>IFERROR(_xll.qlIndexFixing(ONIndex3M,I1362,TRUE,_xll.ohTrigger(RecalcTrigger,Trigger3M)),NA())</f>
        <v>1.2809984287636134E-2</v>
      </c>
      <c r="P1362" s="44">
        <f>IFERROR(_xll.qlIndexFixing(ONIndex6M,I1362,TRUE,_xll.ohTrigger(RecalcTrigger,Trigger6M)),NA())</f>
        <v>1.2856997513865931E-2</v>
      </c>
      <c r="Q1362" s="146">
        <f>IFERROR(_xll.qlIndexFixing(ONIndex1Y,I1362,TRUE,_xll.ohTrigger(RecalcTrigger,Trigger1Y)),NA())</f>
        <v>1.3272744804568859E-2</v>
      </c>
    </row>
    <row r="1363" spans="2:17" x14ac:dyDescent="0.2">
      <c r="B1363" s="39" t="s">
        <v>42</v>
      </c>
      <c r="D1363" s="42">
        <f>_xll.qlCalendarAdvance(Calendar,$D1362,B1363,"f",FALSE)</f>
        <v>49214</v>
      </c>
      <c r="E1363" s="140">
        <f>_xll.qlInterestRateIndexValueDate(IndexON,D1363)</f>
        <v>49214</v>
      </c>
      <c r="F1363" s="156">
        <f>IFERROR(_xll.qlIndexFixing(IndexON,D1363,TRUE,_xll.ohTrigger(RecalcTrigger,TriggerON)),NA())</f>
        <v>1.1749507687853766E-2</v>
      </c>
      <c r="H1363" s="42">
        <f>_xll.qlCalendarAdvance(Calendar,$H1362,B1363,"f",FALSE)</f>
        <v>49214</v>
      </c>
      <c r="I1363" s="140">
        <f>_xll.qlInterestRateIndexValueDate(Index1M,$H1363)</f>
        <v>49214</v>
      </c>
      <c r="J1363" s="145">
        <f>IFERROR(_xll.qlIndexFixing(Index1M,$H1363,TRUE,_xll.ohTrigger(RecalcTrigger,Trigger1M)),NA())</f>
        <v>1.2477615280129917E-2</v>
      </c>
      <c r="K1363" s="44">
        <f>IFERROR(_xll.qlIndexFixing(Index3M,H1363,TRUE,_xll.ohTrigger(RecalcTrigger,Trigger3M)),NA())</f>
        <v>1.2757625494605089E-2</v>
      </c>
      <c r="L1363" s="44">
        <f>IFERROR(_xll.qlIndexFixing(Index6M,$H1363,TRUE,_xll.ohTrigger(RecalcTrigger,Trigger6M)),NA())</f>
        <v>1.2758451588276766E-2</v>
      </c>
      <c r="M1363" s="146">
        <f>IFERROR(_xll.qlIndexFixing(Index1Y,$H1363,TRUE,_xll.ohTrigger(RecalcTrigger,Trigger1Y)),NA())</f>
        <v>1.3065876519633424E-2</v>
      </c>
      <c r="N1363" s="145">
        <f>IFERROR(_xll.qlIndexFixing(ONIndex1M,I1363,TRUE,_xll.ohTrigger(RecalcTrigger,Trigger1M)),NA())</f>
        <v>1.2490696304511273E-2</v>
      </c>
      <c r="O1363" s="44">
        <f>IFERROR(_xll.qlIndexFixing(ONIndex3M,I1363,TRUE,_xll.ohTrigger(RecalcTrigger,Trigger3M)),NA())</f>
        <v>1.2800290728904873E-2</v>
      </c>
      <c r="P1363" s="44">
        <f>IFERROR(_xll.qlIndexFixing(ONIndex6M,I1363,TRUE,_xll.ohTrigger(RecalcTrigger,Trigger6M)),NA())</f>
        <v>1.2847074681284765E-2</v>
      </c>
      <c r="Q1363" s="146">
        <f>IFERROR(_xll.qlIndexFixing(ONIndex1Y,I1363,TRUE,_xll.ohTrigger(RecalcTrigger,Trigger1Y)),NA())</f>
        <v>1.326217659089024E-2</v>
      </c>
    </row>
    <row r="1364" spans="2:17" x14ac:dyDescent="0.2">
      <c r="B1364" s="39" t="s">
        <v>42</v>
      </c>
      <c r="D1364" s="42">
        <f>_xll.qlCalendarAdvance(Calendar,$D1363,B1364,"f",FALSE)</f>
        <v>49221</v>
      </c>
      <c r="E1364" s="140">
        <f>_xll.qlInterestRateIndexValueDate(IndexON,D1364)</f>
        <v>49221</v>
      </c>
      <c r="F1364" s="156">
        <f>IFERROR(_xll.qlIndexFixing(IndexON,D1364,TRUE,_xll.ohTrigger(RecalcTrigger,TriggerON)),NA())</f>
        <v>1.1740159838760089E-2</v>
      </c>
      <c r="H1364" s="42">
        <f>_xll.qlCalendarAdvance(Calendar,$H1363,B1364,"f",FALSE)</f>
        <v>49221</v>
      </c>
      <c r="I1364" s="140">
        <f>_xll.qlInterestRateIndexValueDate(Index1M,$H1364)</f>
        <v>49221</v>
      </c>
      <c r="J1364" s="145">
        <f>IFERROR(_xll.qlIndexFixing(Index1M,$H1364,TRUE,_xll.ohTrigger(RecalcTrigger,Trigger1M)),NA())</f>
        <v>1.246692476581803E-2</v>
      </c>
      <c r="K1364" s="44">
        <f>IFERROR(_xll.qlIndexFixing(Index3M,H1364,TRUE,_xll.ohTrigger(RecalcTrigger,Trigger3M)),NA())</f>
        <v>1.2747330510937838E-2</v>
      </c>
      <c r="L1364" s="44">
        <f>IFERROR(_xll.qlIndexFixing(Index6M,$H1364,TRUE,_xll.ohTrigger(RecalcTrigger,Trigger6M)),NA())</f>
        <v>1.2747842832826343E-2</v>
      </c>
      <c r="M1364" s="146">
        <f>IFERROR(_xll.qlIndexFixing(Index1Y,$H1364,TRUE,_xll.ohTrigger(RecalcTrigger,Trigger1Y)),NA())</f>
        <v>1.3054822031753011E-2</v>
      </c>
      <c r="N1364" s="145">
        <f>IFERROR(_xll.qlIndexFixing(ONIndex1M,I1364,TRUE,_xll.ohTrigger(RecalcTrigger,Trigger1M)),NA())</f>
        <v>1.2481411436887635E-2</v>
      </c>
      <c r="O1364" s="44">
        <f>IFERROR(_xll.qlIndexFixing(ONIndex3M,I1364,TRUE,_xll.ohTrigger(RecalcTrigger,Trigger3M)),NA())</f>
        <v>1.2790585099221596E-2</v>
      </c>
      <c r="P1364" s="44">
        <f>IFERROR(_xll.qlIndexFixing(ONIndex6M,I1364,TRUE,_xll.ohTrigger(RecalcTrigger,Trigger6M)),NA())</f>
        <v>1.2837143187530708E-2</v>
      </c>
      <c r="Q1364" s="146">
        <f>IFERROR(_xll.qlIndexFixing(ONIndex1Y,I1364,TRUE,_xll.ohTrigger(RecalcTrigger,Trigger1Y)),NA())</f>
        <v>1.3251595630981994E-2</v>
      </c>
    </row>
    <row r="1365" spans="2:17" x14ac:dyDescent="0.2">
      <c r="B1365" s="39" t="s">
        <v>42</v>
      </c>
      <c r="D1365" s="42">
        <f>_xll.qlCalendarAdvance(Calendar,$D1364,B1365,"f",FALSE)</f>
        <v>49228</v>
      </c>
      <c r="E1365" s="140">
        <f>_xll.qlInterestRateIndexValueDate(IndexON,D1365)</f>
        <v>49228</v>
      </c>
      <c r="F1365" s="156">
        <f>IFERROR(_xll.qlIndexFixing(IndexON,D1365,TRUE,_xll.ohTrigger(RecalcTrigger,TriggerON)),NA())</f>
        <v>1.1730800803172459E-2</v>
      </c>
      <c r="H1365" s="42">
        <f>_xll.qlCalendarAdvance(Calendar,$H1364,B1365,"f",FALSE)</f>
        <v>49228</v>
      </c>
      <c r="I1365" s="140">
        <f>_xll.qlInterestRateIndexValueDate(Index1M,$H1365)</f>
        <v>49228</v>
      </c>
      <c r="J1365" s="145">
        <f>IFERROR(_xll.qlIndexFixing(Index1M,$H1365,TRUE,_xll.ohTrigger(RecalcTrigger,Trigger1M)),NA())</f>
        <v>1.245757901534166E-2</v>
      </c>
      <c r="K1365" s="44">
        <f>IFERROR(_xll.qlIndexFixing(Index3M,H1365,TRUE,_xll.ohTrigger(RecalcTrigger,Trigger3M)),NA())</f>
        <v>1.2737503227970726E-2</v>
      </c>
      <c r="L1365" s="44">
        <f>IFERROR(_xll.qlIndexFixing(Index6M,$H1365,TRUE,_xll.ohTrigger(RecalcTrigger,Trigger6M)),NA())</f>
        <v>1.2737727180724259E-2</v>
      </c>
      <c r="M1365" s="146">
        <f>IFERROR(_xll.qlIndexFixing(Index1Y,$H1365,TRUE,_xll.ohTrigger(RecalcTrigger,Trigger1Y)),NA())</f>
        <v>1.3043754752160908E-2</v>
      </c>
      <c r="N1365" s="145">
        <f>IFERROR(_xll.qlIndexFixing(ONIndex1M,I1365,TRUE,_xll.ohTrigger(RecalcTrigger,Trigger1M)),NA())</f>
        <v>1.2472111143968512E-2</v>
      </c>
      <c r="O1365" s="44">
        <f>IFERROR(_xll.qlIndexFixing(ONIndex3M,I1365,TRUE,_xll.ohTrigger(RecalcTrigger,Trigger3M)),NA())</f>
        <v>1.2780867398586304E-2</v>
      </c>
      <c r="P1365" s="44">
        <f>IFERROR(_xll.qlIndexFixing(ONIndex6M,I1365,TRUE,_xll.ohTrigger(RecalcTrigger,Trigger6M)),NA())</f>
        <v>1.2827203032279577E-2</v>
      </c>
      <c r="Q1365" s="146">
        <f>IFERROR(_xll.qlIndexFixing(ONIndex1Y,I1365,TRUE,_xll.ohTrigger(RecalcTrigger,Trigger1Y)),NA())</f>
        <v>1.324100192484412E-2</v>
      </c>
    </row>
    <row r="1366" spans="2:17" x14ac:dyDescent="0.2">
      <c r="B1366" s="39" t="s">
        <v>42</v>
      </c>
      <c r="D1366" s="42">
        <f>_xll.qlCalendarAdvance(Calendar,$D1365,B1366,"f",FALSE)</f>
        <v>49235</v>
      </c>
      <c r="E1366" s="140">
        <f>_xll.qlInterestRateIndexValueDate(IndexON,D1366)</f>
        <v>49235</v>
      </c>
      <c r="F1366" s="156">
        <f>IFERROR(_xll.qlIndexFixing(IndexON,D1366,TRUE,_xll.ohTrigger(RecalcTrigger,TriggerON)),NA())</f>
        <v>1.1721430581090875E-2</v>
      </c>
      <c r="H1366" s="42">
        <f>_xll.qlCalendarAdvance(Calendar,$H1365,B1366,"f",FALSE)</f>
        <v>49235</v>
      </c>
      <c r="I1366" s="140">
        <f>_xll.qlInterestRateIndexValueDate(Index1M,$H1366)</f>
        <v>49235</v>
      </c>
      <c r="J1366" s="145">
        <f>IFERROR(_xll.qlIndexFixing(Index1M,$H1366,TRUE,_xll.ohTrigger(RecalcTrigger,Trigger1M)),NA())</f>
        <v>1.2448217830359999E-2</v>
      </c>
      <c r="K1366" s="44">
        <f>IFERROR(_xll.qlIndexFixing(Index3M,H1366,TRUE,_xll.ohTrigger(RecalcTrigger,Trigger3M)),NA())</f>
        <v>1.2727663859685264E-2</v>
      </c>
      <c r="L1366" s="44">
        <f>IFERROR(_xll.qlIndexFixing(Index6M,$H1366,TRUE,_xll.ohTrigger(RecalcTrigger,Trigger6M)),NA())</f>
        <v>1.2727602863073232E-2</v>
      </c>
      <c r="M1366" s="146">
        <f>IFERROR(_xll.qlIndexFixing(Index1Y,$H1366,TRUE,_xll.ohTrigger(RecalcTrigger,Trigger1Y)),NA())</f>
        <v>1.3032674681279444E-2</v>
      </c>
      <c r="N1366" s="145">
        <f>IFERROR(_xll.qlIndexFixing(ONIndex1M,I1366,TRUE,_xll.ohTrigger(RecalcTrigger,Trigger1M)),NA())</f>
        <v>1.2462795425672857E-2</v>
      </c>
      <c r="O1366" s="44">
        <f>IFERROR(_xll.qlIndexFixing(ONIndex3M,I1366,TRUE,_xll.ohTrigger(RecalcTrigger,Trigger3M)),NA())</f>
        <v>1.2771137626836904E-2</v>
      </c>
      <c r="P1366" s="44">
        <f>IFERROR(_xll.qlIndexFixing(ONIndex6M,I1366,TRUE,_xll.ohTrigger(RecalcTrigger,Trigger6M)),NA())</f>
        <v>1.2817254215855556E-2</v>
      </c>
      <c r="Q1366" s="146">
        <f>IFERROR(_xll.qlIndexFixing(ONIndex1Y,I1366,TRUE,_xll.ohTrigger(RecalcTrigger,Trigger1Y)),NA())</f>
        <v>1.3230395472476619E-2</v>
      </c>
    </row>
    <row r="1367" spans="2:17" x14ac:dyDescent="0.2">
      <c r="B1367" s="39" t="s">
        <v>42</v>
      </c>
      <c r="D1367" s="42">
        <f>_xll.qlCalendarAdvance(Calendar,$D1366,B1367,"f",FALSE)</f>
        <v>49242</v>
      </c>
      <c r="E1367" s="140">
        <f>_xll.qlInterestRateIndexValueDate(IndexON,D1367)</f>
        <v>49242</v>
      </c>
      <c r="F1367" s="156">
        <f>IFERROR(_xll.qlIndexFixing(IndexON,D1367,TRUE,_xll.ohTrigger(RecalcTrigger,TriggerON)),NA())</f>
        <v>1.1712049172596384E-2</v>
      </c>
      <c r="H1367" s="42">
        <f>_xll.qlCalendarAdvance(Calendar,$H1366,B1367,"f",FALSE)</f>
        <v>49242</v>
      </c>
      <c r="I1367" s="140">
        <f>_xll.qlInterestRateIndexValueDate(Index1M,$H1367)</f>
        <v>49242</v>
      </c>
      <c r="J1367" s="145">
        <f>IFERROR(_xll.qlIndexFixing(Index1M,$H1367,TRUE,_xll.ohTrigger(RecalcTrigger,Trigger1M)),NA())</f>
        <v>1.24388412109148E-2</v>
      </c>
      <c r="K1367" s="44">
        <f>IFERROR(_xll.qlIndexFixing(Index3M,H1367,TRUE,_xll.ohTrigger(RecalcTrigger,Trigger3M)),NA())</f>
        <v>1.2717812406171309E-2</v>
      </c>
      <c r="L1367" s="44">
        <f>IFERROR(_xll.qlIndexFixing(Index6M,$H1367,TRUE,_xll.ohTrigger(RecalcTrigger,Trigger6M)),NA())</f>
        <v>1.2717469880004181E-2</v>
      </c>
      <c r="M1367" s="146">
        <f>IFERROR(_xll.qlIndexFixing(Index1Y,$H1367,TRUE,_xll.ohTrigger(RecalcTrigger,Trigger1Y)),NA())</f>
        <v>1.3021581819530503E-2</v>
      </c>
      <c r="N1367" s="145">
        <f>IFERROR(_xll.qlIndexFixing(ONIndex1M,I1367,TRUE,_xll.ohTrigger(RecalcTrigger,Trigger1M)),NA())</f>
        <v>1.2453464282162763E-2</v>
      </c>
      <c r="O1367" s="44">
        <f>IFERROR(_xll.qlIndexFixing(ONIndex3M,I1367,TRUE,_xll.ohTrigger(RecalcTrigger,Trigger3M)),NA())</f>
        <v>1.2761395784135487E-2</v>
      </c>
      <c r="P1367" s="44">
        <f>IFERROR(_xll.qlIndexFixing(ONIndex6M,I1367,TRUE,_xll.ohTrigger(RecalcTrigger,Trigger6M)),NA())</f>
        <v>1.2807296738096552E-2</v>
      </c>
      <c r="Q1367" s="146">
        <f>IFERROR(_xll.qlIndexFixing(ONIndex1Y,I1367,TRUE,_xll.ohTrigger(RecalcTrigger,Trigger1Y)),NA())</f>
        <v>1.3219776273879491E-2</v>
      </c>
    </row>
    <row r="1368" spans="2:17" x14ac:dyDescent="0.2">
      <c r="B1368" s="39" t="s">
        <v>42</v>
      </c>
      <c r="D1368" s="42">
        <f>_xll.qlCalendarAdvance(Calendar,$D1367,B1368,"f",FALSE)</f>
        <v>49249</v>
      </c>
      <c r="E1368" s="140">
        <f>_xll.qlInterestRateIndexValueDate(IndexON,D1368)</f>
        <v>49249</v>
      </c>
      <c r="F1368" s="156">
        <f>IFERROR(_xll.qlIndexFixing(IndexON,D1368,TRUE,_xll.ohTrigger(RecalcTrigger,TriggerON)),NA())</f>
        <v>1.1702656577607939E-2</v>
      </c>
      <c r="H1368" s="42">
        <f>_xll.qlCalendarAdvance(Calendar,$H1367,B1368,"f",FALSE)</f>
        <v>49249</v>
      </c>
      <c r="I1368" s="140">
        <f>_xll.qlInterestRateIndexValueDate(Index1M,$H1368)</f>
        <v>49249</v>
      </c>
      <c r="J1368" s="145">
        <f>IFERROR(_xll.qlIndexFixing(Index1M,$H1368,TRUE,_xll.ohTrigger(RecalcTrigger,Trigger1M)),NA())</f>
        <v>1.2430830679190671E-2</v>
      </c>
      <c r="K1368" s="44">
        <f>IFERROR(_xll.qlIndexFixing(Index3M,H1368,TRUE,_xll.ohTrigger(RecalcTrigger,Trigger3M)),NA())</f>
        <v>1.2707948867518713E-2</v>
      </c>
      <c r="L1368" s="44">
        <f>IFERROR(_xll.qlIndexFixing(Index6M,$H1368,TRUE,_xll.ohTrigger(RecalcTrigger,Trigger6M)),NA())</f>
        <v>1.2707834855686665E-2</v>
      </c>
      <c r="M1368" s="146">
        <f>IFERROR(_xll.qlIndexFixing(Index1Y,$H1368,TRUE,_xll.ohTrigger(RecalcTrigger,Trigger1Y)),NA())</f>
        <v>1.3010476167337304E-2</v>
      </c>
      <c r="N1368" s="145">
        <f>IFERROR(_xll.qlIndexFixing(ONIndex1M,I1368,TRUE,_xll.ohTrigger(RecalcTrigger,Trigger1M)),NA())</f>
        <v>1.2444117713276137E-2</v>
      </c>
      <c r="O1368" s="44">
        <f>IFERROR(_xll.qlIndexFixing(ONIndex3M,I1368,TRUE,_xll.ohTrigger(RecalcTrigger,Trigger3M)),NA())</f>
        <v>1.2751641870401009E-2</v>
      </c>
      <c r="P1368" s="44">
        <f>IFERROR(_xll.qlIndexFixing(ONIndex6M,I1368,TRUE,_xll.ohTrigger(RecalcTrigger,Trigger6M)),NA())</f>
        <v>1.2797330599002565E-2</v>
      </c>
      <c r="Q1368" s="146">
        <f>IFERROR(_xll.qlIndexFixing(ONIndex1Y,I1368,TRUE,_xll.ohTrigger(RecalcTrigger,Trigger1Y)),NA())</f>
        <v>1.3209144329052736E-2</v>
      </c>
    </row>
    <row r="1369" spans="2:17" x14ac:dyDescent="0.2">
      <c r="B1369" s="39" t="s">
        <v>42</v>
      </c>
      <c r="D1369" s="42">
        <f>_xll.qlCalendarAdvance(Calendar,$D1368,B1369,"f",FALSE)</f>
        <v>49256</v>
      </c>
      <c r="E1369" s="140">
        <f>_xll.qlInterestRateIndexValueDate(IndexON,D1369)</f>
        <v>49256</v>
      </c>
      <c r="F1369" s="156">
        <f>IFERROR(_xll.qlIndexFixing(IndexON,D1369,TRUE,_xll.ohTrigger(RecalcTrigger,TriggerON)),NA())</f>
        <v>1.1693252796125542E-2</v>
      </c>
      <c r="H1369" s="42">
        <f>_xll.qlCalendarAdvance(Calendar,$H1368,B1369,"f",FALSE)</f>
        <v>49256</v>
      </c>
      <c r="I1369" s="140">
        <f>_xll.qlInterestRateIndexValueDate(Index1M,$H1369)</f>
        <v>49256</v>
      </c>
      <c r="J1369" s="145">
        <f>IFERROR(_xll.qlIndexFixing(Index1M,$H1369,TRUE,_xll.ohTrigger(RecalcTrigger,Trigger1M)),NA())</f>
        <v>1.2421427458232456E-2</v>
      </c>
      <c r="K1369" s="44">
        <f>IFERROR(_xll.qlIndexFixing(Index3M,H1369,TRUE,_xll.ohTrigger(RecalcTrigger,Trigger3M)),NA())</f>
        <v>1.2698073243816454E-2</v>
      </c>
      <c r="L1369" s="44">
        <f>IFERROR(_xll.qlIndexFixing(Index6M,$H1369,TRUE,_xll.ohTrigger(RecalcTrigger,Trigger6M)),NA())</f>
        <v>1.2697685513213625E-2</v>
      </c>
      <c r="M1369" s="146">
        <f>IFERROR(_xll.qlIndexFixing(Index1Y,$H1369,TRUE,_xll.ohTrigger(RecalcTrigger,Trigger1Y)),NA())</f>
        <v>1.2999357725123062E-2</v>
      </c>
      <c r="N1369" s="145">
        <f>IFERROR(_xll.qlIndexFixing(ONIndex1M,I1369,TRUE,_xll.ohTrigger(RecalcTrigger,Trigger1M)),NA())</f>
        <v>1.243475571901298E-2</v>
      </c>
      <c r="O1369" s="44">
        <f>IFERROR(_xll.qlIndexFixing(ONIndex3M,I1369,TRUE,_xll.ohTrigger(RecalcTrigger,Trigger3M)),NA())</f>
        <v>1.2741875885633469E-2</v>
      </c>
      <c r="P1369" s="44">
        <f>IFERROR(_xll.qlIndexFixing(ONIndex6M,I1369,TRUE,_xll.ohTrigger(RecalcTrigger,Trigger6M)),NA())</f>
        <v>1.2787355798573596E-2</v>
      </c>
      <c r="Q1369" s="146">
        <f>IFERROR(_xll.qlIndexFixing(ONIndex1Y,I1369,TRUE,_xll.ohTrigger(RecalcTrigger,Trigger1Y)),NA())</f>
        <v>1.3198499637915306E-2</v>
      </c>
    </row>
    <row r="1370" spans="2:17" x14ac:dyDescent="0.2">
      <c r="B1370" s="39" t="s">
        <v>42</v>
      </c>
      <c r="D1370" s="42">
        <f>_xll.qlCalendarAdvance(Calendar,$D1369,B1370,"f",FALSE)</f>
        <v>49263</v>
      </c>
      <c r="E1370" s="140">
        <f>_xll.qlInterestRateIndexValueDate(IndexON,D1370)</f>
        <v>49263</v>
      </c>
      <c r="F1370" s="156">
        <f>IFERROR(_xll.qlIndexFixing(IndexON,D1370,TRUE,_xll.ohTrigger(RecalcTrigger,TriggerON)),NA())</f>
        <v>1.1683837828149191E-2</v>
      </c>
      <c r="H1370" s="42">
        <f>_xll.qlCalendarAdvance(Calendar,$H1369,B1370,"f",FALSE)</f>
        <v>49263</v>
      </c>
      <c r="I1370" s="140">
        <f>_xll.qlInterestRateIndexValueDate(Index1M,$H1370)</f>
        <v>49263</v>
      </c>
      <c r="J1370" s="145">
        <f>IFERROR(_xll.qlIndexFixing(Index1M,$H1370,TRUE,_xll.ohTrigger(RecalcTrigger,Trigger1M)),NA())</f>
        <v>1.2412008803766066E-2</v>
      </c>
      <c r="K1370" s="44">
        <f>IFERROR(_xll.qlIndexFixing(Index3M,H1370,TRUE,_xll.ohTrigger(RecalcTrigger,Trigger3M)),NA())</f>
        <v>1.268818553515615E-2</v>
      </c>
      <c r="L1370" s="44">
        <f>IFERROR(_xll.qlIndexFixing(Index6M,$H1370,TRUE,_xll.ohTrigger(RecalcTrigger,Trigger6M)),NA())</f>
        <v>1.2687527505725832E-2</v>
      </c>
      <c r="M1370" s="146">
        <f>IFERROR(_xll.qlIndexFixing(Index1Y,$H1370,TRUE,_xll.ohTrigger(RecalcTrigger,Trigger1Y)),NA())</f>
        <v>1.2988226493311439E-2</v>
      </c>
      <c r="N1370" s="145">
        <f>IFERROR(_xll.qlIndexFixing(ONIndex1M,I1370,TRUE,_xll.ohTrigger(RecalcTrigger,Trigger1M)),NA())</f>
        <v>1.2425378299454337E-2</v>
      </c>
      <c r="O1370" s="44">
        <f>IFERROR(_xll.qlIndexFixing(ONIndex3M,I1370,TRUE,_xll.ohTrigger(RecalcTrigger,Trigger3M)),NA())</f>
        <v>1.2732097829832867E-2</v>
      </c>
      <c r="P1370" s="44">
        <f>IFERROR(_xll.qlIndexFixing(ONIndex6M,I1370,TRUE,_xll.ohTrigger(RecalcTrigger,Trigger6M)),NA())</f>
        <v>1.2777372336890691E-2</v>
      </c>
      <c r="Q1370" s="146">
        <f>IFERROR(_xll.qlIndexFixing(ONIndex1Y,I1370,TRUE,_xll.ohTrigger(RecalcTrigger,Trigger1Y)),NA())</f>
        <v>1.3187842200710342E-2</v>
      </c>
    </row>
    <row r="1371" spans="2:17" x14ac:dyDescent="0.2">
      <c r="B1371" s="39" t="s">
        <v>42</v>
      </c>
      <c r="D1371" s="42">
        <f>_xll.qlCalendarAdvance(Calendar,$D1370,B1371,"f",FALSE)</f>
        <v>49270</v>
      </c>
      <c r="E1371" s="140">
        <f>_xll.qlInterestRateIndexValueDate(IndexON,D1371)</f>
        <v>49270</v>
      </c>
      <c r="F1371" s="156">
        <f>IFERROR(_xll.qlIndexFixing(IndexON,D1371,TRUE,_xll.ohTrigger(RecalcTrigger,TriggerON)),NA())</f>
        <v>1.1674411673759932E-2</v>
      </c>
      <c r="H1371" s="42">
        <f>_xll.qlCalendarAdvance(Calendar,$H1370,B1371,"f",FALSE)</f>
        <v>49270</v>
      </c>
      <c r="I1371" s="140">
        <f>_xll.qlInterestRateIndexValueDate(Index1M,$H1371)</f>
        <v>49270</v>
      </c>
      <c r="J1371" s="145">
        <f>IFERROR(_xll.qlIndexFixing(Index1M,$H1371,TRUE,_xll.ohTrigger(RecalcTrigger,Trigger1M)),NA())</f>
        <v>1.2402574715832023E-2</v>
      </c>
      <c r="K1371" s="44">
        <f>IFERROR(_xll.qlIndexFixing(Index3M,H1371,TRUE,_xll.ohTrigger(RecalcTrigger,Trigger3M)),NA())</f>
        <v>1.2678285741625892E-2</v>
      </c>
      <c r="L1371" s="44">
        <f>IFERROR(_xll.qlIndexFixing(Index6M,$H1371,TRUE,_xll.ohTrigger(RecalcTrigger,Trigger6M)),NA())</f>
        <v>1.2677360833354483E-2</v>
      </c>
      <c r="M1371" s="146">
        <f>IFERROR(_xll.qlIndexFixing(Index1Y,$H1371,TRUE,_xll.ohTrigger(RecalcTrigger,Trigger1Y)),NA())</f>
        <v>1.2977082472327206E-2</v>
      </c>
      <c r="N1371" s="145">
        <f>IFERROR(_xll.qlIndexFixing(ONIndex1M,I1371,TRUE,_xll.ohTrigger(RecalcTrigger,Trigger1M)),NA())</f>
        <v>1.2415985454600209E-2</v>
      </c>
      <c r="O1371" s="44">
        <f>IFERROR(_xll.qlIndexFixing(ONIndex3M,I1371,TRUE,_xll.ohTrigger(RecalcTrigger,Trigger3M)),NA())</f>
        <v>1.2722307702999203E-2</v>
      </c>
      <c r="P1371" s="44">
        <f>IFERROR(_xll.qlIndexFixing(ONIndex6M,I1371,TRUE,_xll.ohTrigger(RecalcTrigger,Trigger6M)),NA())</f>
        <v>1.2767380213791757E-2</v>
      </c>
      <c r="Q1371" s="146">
        <f>IFERROR(_xll.qlIndexFixing(ONIndex1Y,I1371,TRUE,_xll.ohTrigger(RecalcTrigger,Trigger1Y)),NA())</f>
        <v>1.3177172017194705E-2</v>
      </c>
    </row>
    <row r="1372" spans="2:17" x14ac:dyDescent="0.2">
      <c r="B1372" s="39" t="s">
        <v>42</v>
      </c>
      <c r="D1372" s="42">
        <f>_xll.qlCalendarAdvance(Calendar,$D1371,B1372,"f",FALSE)</f>
        <v>49277</v>
      </c>
      <c r="E1372" s="140">
        <f>_xll.qlInterestRateIndexValueDate(IndexON,D1372)</f>
        <v>49277</v>
      </c>
      <c r="F1372" s="156">
        <f>IFERROR(_xll.qlIndexFixing(IndexON,D1372,TRUE,_xll.ohTrigger(RecalcTrigger,TriggerON)),NA())</f>
        <v>1.1664974332876721E-2</v>
      </c>
      <c r="H1372" s="42">
        <f>_xll.qlCalendarAdvance(Calendar,$H1371,B1372,"f",FALSE)</f>
        <v>49277</v>
      </c>
      <c r="I1372" s="140">
        <f>_xll.qlInterestRateIndexValueDate(Index1M,$H1372)</f>
        <v>49277</v>
      </c>
      <c r="J1372" s="145">
        <f>IFERROR(_xll.qlIndexFixing(Index1M,$H1372,TRUE,_xll.ohTrigger(RecalcTrigger,Trigger1M)),NA())</f>
        <v>1.2393125194460047E-2</v>
      </c>
      <c r="K1372" s="44">
        <f>IFERROR(_xll.qlIndexFixing(Index3M,H1372,TRUE,_xll.ohTrigger(RecalcTrigger,Trigger3M)),NA())</f>
        <v>1.2668864505157596E-2</v>
      </c>
      <c r="L1372" s="44">
        <f>IFERROR(_xll.qlIndexFixing(Index6M,$H1372,TRUE,_xll.ohTrigger(RecalcTrigger,Trigger6M)),NA())</f>
        <v>1.2667185496230774E-2</v>
      </c>
      <c r="M1372" s="146">
        <f>IFERROR(_xll.qlIndexFixing(Index1Y,$H1372,TRUE,_xll.ohTrigger(RecalcTrigger,Trigger1Y)),NA())</f>
        <v>1.2965925662594247E-2</v>
      </c>
      <c r="N1372" s="145">
        <f>IFERROR(_xll.qlIndexFixing(ONIndex1M,I1372,TRUE,_xll.ohTrigger(RecalcTrigger,Trigger1M)),NA())</f>
        <v>1.2406577184531642E-2</v>
      </c>
      <c r="O1372" s="44">
        <f>IFERROR(_xll.qlIndexFixing(ONIndex3M,I1372,TRUE,_xll.ohTrigger(RecalcTrigger,Trigger3M)),NA())</f>
        <v>1.2712505505213523E-2</v>
      </c>
      <c r="P1372" s="44">
        <f>IFERROR(_xll.qlIndexFixing(ONIndex6M,I1372,TRUE,_xll.ohTrigger(RecalcTrigger,Trigger6M)),NA())</f>
        <v>1.2757379429519933E-2</v>
      </c>
      <c r="Q1372" s="146">
        <f>IFERROR(_xll.qlIndexFixing(ONIndex1Y,I1372,TRUE,_xll.ohTrigger(RecalcTrigger,Trigger1Y)),NA())</f>
        <v>1.3166489087368394E-2</v>
      </c>
    </row>
    <row r="1373" spans="2:17" x14ac:dyDescent="0.2">
      <c r="B1373" s="39" t="s">
        <v>42</v>
      </c>
      <c r="D1373" s="42">
        <f>_xll.qlCalendarAdvance(Calendar,$D1372,B1373,"f",FALSE)</f>
        <v>49284</v>
      </c>
      <c r="E1373" s="140">
        <f>_xll.qlInterestRateIndexValueDate(IndexON,D1373)</f>
        <v>49284</v>
      </c>
      <c r="F1373" s="156">
        <f>IFERROR(_xll.qlIndexFixing(IndexON,D1373,TRUE,_xll.ohTrigger(RecalcTrigger,TriggerON)),NA())</f>
        <v>1.1655525805499556E-2</v>
      </c>
      <c r="H1373" s="42">
        <f>_xll.qlCalendarAdvance(Calendar,$H1372,B1373,"f",FALSE)</f>
        <v>49284</v>
      </c>
      <c r="I1373" s="140">
        <f>_xll.qlInterestRateIndexValueDate(Index1M,$H1373)</f>
        <v>49284</v>
      </c>
      <c r="J1373" s="145">
        <f>IFERROR(_xll.qlIndexFixing(Index1M,$H1373,TRUE,_xll.ohTrigger(RecalcTrigger,Trigger1M)),NA())</f>
        <v>1.2382257372702449E-2</v>
      </c>
      <c r="K1373" s="44">
        <f>IFERROR(_xll.qlIndexFixing(Index3M,H1373,TRUE,_xll.ohTrigger(RecalcTrigger,Trigger3M)),NA())</f>
        <v>1.2659433471418477E-2</v>
      </c>
      <c r="L1373" s="44">
        <f>IFERROR(_xll.qlIndexFixing(Index6M,$H1373,TRUE,_xll.ohTrigger(RecalcTrigger,Trigger6M)),NA())</f>
        <v>1.2656490015158107E-2</v>
      </c>
      <c r="M1373" s="146">
        <f>IFERROR(_xll.qlIndexFixing(Index1Y,$H1373,TRUE,_xll.ohTrigger(RecalcTrigger,Trigger1Y)),NA())</f>
        <v>1.2954756064538664E-2</v>
      </c>
      <c r="N1373" s="145">
        <f>IFERROR(_xll.qlIndexFixing(ONIndex1M,I1373,TRUE,_xll.ohTrigger(RecalcTrigger,Trigger1M)),NA())</f>
        <v>1.2397153489086543E-2</v>
      </c>
      <c r="O1373" s="44">
        <f>IFERROR(_xll.qlIndexFixing(ONIndex3M,I1373,TRUE,_xll.ohTrigger(RecalcTrigger,Trigger3M)),NA())</f>
        <v>1.2702691236394781E-2</v>
      </c>
      <c r="P1373" s="44">
        <f>IFERROR(_xll.qlIndexFixing(ONIndex6M,I1373,TRUE,_xll.ohTrigger(RecalcTrigger,Trigger6M)),NA())</f>
        <v>1.274736998383208E-2</v>
      </c>
      <c r="Q1373" s="146">
        <f>IFERROR(_xll.qlIndexFixing(ONIndex1Y,I1373,TRUE,_xll.ohTrigger(RecalcTrigger,Trigger1Y)),NA())</f>
        <v>1.3155793411393502E-2</v>
      </c>
    </row>
    <row r="1374" spans="2:17" x14ac:dyDescent="0.2">
      <c r="B1374" s="39" t="s">
        <v>42</v>
      </c>
      <c r="D1374" s="42">
        <f>_xll.qlCalendarAdvance(Calendar,$D1373,B1374,"f",FALSE)</f>
        <v>49291</v>
      </c>
      <c r="E1374" s="140">
        <f>_xll.qlInterestRateIndexValueDate(IndexON,D1374)</f>
        <v>49291</v>
      </c>
      <c r="F1374" s="156">
        <f>IFERROR(_xll.qlIndexFixing(IndexON,D1374,TRUE,_xll.ohTrigger(RecalcTrigger,TriggerON)),NA())</f>
        <v>1.1646066091709484E-2</v>
      </c>
      <c r="H1374" s="42">
        <f>_xll.qlCalendarAdvance(Calendar,$H1373,B1374,"f",FALSE)</f>
        <v>49291</v>
      </c>
      <c r="I1374" s="140">
        <f>_xll.qlInterestRateIndexValueDate(Index1M,$H1374)</f>
        <v>49291</v>
      </c>
      <c r="J1374" s="145">
        <f>IFERROR(_xll.qlIndexFixing(Index1M,$H1374,TRUE,_xll.ohTrigger(RecalcTrigger,Trigger1M)),NA())</f>
        <v>1.2372772713112743E-2</v>
      </c>
      <c r="K1374" s="44">
        <f>IFERROR(_xll.qlIndexFixing(Index3M,H1374,TRUE,_xll.ohTrigger(RecalcTrigger,Trigger3M)),NA())</f>
        <v>1.2649499837927342E-2</v>
      </c>
      <c r="L1374" s="44">
        <f>IFERROR(_xll.qlIndexFixing(Index6M,$H1374,TRUE,_xll.ohTrigger(RecalcTrigger,Trigger6M)),NA())</f>
        <v>1.2646296377838031E-2</v>
      </c>
      <c r="M1374" s="146">
        <f>IFERROR(_xll.qlIndexFixing(Index1Y,$H1374,TRUE,_xll.ohTrigger(RecalcTrigger,Trigger1Y)),NA())</f>
        <v>1.2943573678585896E-2</v>
      </c>
      <c r="N1374" s="145">
        <f>IFERROR(_xll.qlIndexFixing(ONIndex1M,I1374,TRUE,_xll.ohTrigger(RecalcTrigger,Trigger1M)),NA())</f>
        <v>1.2387714368264913E-2</v>
      </c>
      <c r="O1374" s="44">
        <f>IFERROR(_xll.qlIndexFixing(ONIndex3M,I1374,TRUE,_xll.ohTrigger(RecalcTrigger,Trigger3M)),NA())</f>
        <v>1.2692864896461931E-2</v>
      </c>
      <c r="P1374" s="44">
        <f>IFERROR(_xll.qlIndexFixing(ONIndex6M,I1374,TRUE,_xll.ohTrigger(RecalcTrigger,Trigger6M)),NA())</f>
        <v>1.2737351876809244E-2</v>
      </c>
      <c r="Q1374" s="146">
        <f>IFERROR(_xll.qlIndexFixing(ONIndex1Y,I1374,TRUE,_xll.ohTrigger(RecalcTrigger,Trigger1Y)),NA())</f>
        <v>1.3145084989188982E-2</v>
      </c>
    </row>
    <row r="1375" spans="2:17" x14ac:dyDescent="0.2">
      <c r="B1375" s="39" t="s">
        <v>42</v>
      </c>
      <c r="D1375" s="42">
        <f>_xll.qlCalendarAdvance(Calendar,$D1374,B1375,"f",FALSE)</f>
        <v>49298</v>
      </c>
      <c r="E1375" s="140">
        <f>_xll.qlInterestRateIndexValueDate(IndexON,D1375)</f>
        <v>49298</v>
      </c>
      <c r="F1375" s="156">
        <f>IFERROR(_xll.qlIndexFixing(IndexON,D1375,TRUE,_xll.ohTrigger(RecalcTrigger,TriggerON)),NA())</f>
        <v>1.1636595191425458E-2</v>
      </c>
      <c r="H1375" s="42">
        <f>_xll.qlCalendarAdvance(Calendar,$H1374,B1375,"f",FALSE)</f>
        <v>49298</v>
      </c>
      <c r="I1375" s="140">
        <f>_xll.qlInterestRateIndexValueDate(Index1M,$H1375)</f>
        <v>49298</v>
      </c>
      <c r="J1375" s="145">
        <f>IFERROR(_xll.qlIndexFixing(Index1M,$H1375,TRUE,_xll.ohTrigger(RecalcTrigger,Trigger1M)),NA())</f>
        <v>1.2363272619371403E-2</v>
      </c>
      <c r="K1375" s="44">
        <f>IFERROR(_xll.qlIndexFixing(Index3M,H1375,TRUE,_xll.ohTrigger(RecalcTrigger,Trigger3M)),NA())</f>
        <v>1.2639554120211512E-2</v>
      </c>
      <c r="L1375" s="44">
        <f>IFERROR(_xll.qlIndexFixing(Index6M,$H1375,TRUE,_xll.ohTrigger(RecalcTrigger,Trigger6M)),NA())</f>
        <v>1.2636094076151756E-2</v>
      </c>
      <c r="M1375" s="146">
        <f>IFERROR(_xll.qlIndexFixing(Index1Y,$H1375,TRUE,_xll.ohTrigger(RecalcTrigger,Trigger1Y)),NA())</f>
        <v>1.2932378505162045E-2</v>
      </c>
      <c r="N1375" s="145">
        <f>IFERROR(_xll.qlIndexFixing(ONIndex1M,I1375,TRUE,_xll.ohTrigger(RecalcTrigger,Trigger1M)),NA())</f>
        <v>1.2378259822228843E-2</v>
      </c>
      <c r="O1375" s="44">
        <f>IFERROR(_xll.qlIndexFixing(ONIndex3M,I1375,TRUE,_xll.ohTrigger(RecalcTrigger,Trigger3M)),NA())</f>
        <v>1.2683026485577065E-2</v>
      </c>
      <c r="P1375" s="44">
        <f>IFERROR(_xll.qlIndexFixing(ONIndex6M,I1375,TRUE,_xll.ohTrigger(RecalcTrigger,Trigger6M)),NA())</f>
        <v>1.2727325108532472E-2</v>
      </c>
      <c r="Q1375" s="146">
        <f>IFERROR(_xll.qlIndexFixing(ONIndex1Y,I1375,TRUE,_xll.ohTrigger(RecalcTrigger,Trigger1Y)),NA())</f>
        <v>1.3134363820835881E-2</v>
      </c>
    </row>
    <row r="1376" spans="2:17" x14ac:dyDescent="0.2">
      <c r="B1376" s="39" t="s">
        <v>42</v>
      </c>
      <c r="D1376" s="42">
        <f>_xll.qlCalendarAdvance(Calendar,$D1375,B1376,"f",FALSE)</f>
        <v>49305</v>
      </c>
      <c r="E1376" s="140">
        <f>_xll.qlInterestRateIndexValueDate(IndexON,D1376)</f>
        <v>49305</v>
      </c>
      <c r="F1376" s="156">
        <f>IFERROR(_xll.qlIndexFixing(IndexON,D1376,TRUE,_xll.ohTrigger(RecalcTrigger,TriggerON)),NA())</f>
        <v>1.1627113104728526E-2</v>
      </c>
      <c r="H1376" s="42">
        <f>_xll.qlCalendarAdvance(Calendar,$H1375,B1376,"f",FALSE)</f>
        <v>49305</v>
      </c>
      <c r="I1376" s="140">
        <f>_xll.qlInterestRateIndexValueDate(Index1M,$H1376)</f>
        <v>49305</v>
      </c>
      <c r="J1376" s="145">
        <f>IFERROR(_xll.qlIndexFixing(Index1M,$H1376,TRUE,_xll.ohTrigger(RecalcTrigger,Trigger1M)),NA())</f>
        <v>1.2353757091522637E-2</v>
      </c>
      <c r="K1376" s="44">
        <f>IFERROR(_xll.qlIndexFixing(Index3M,H1376,TRUE,_xll.ohTrigger(RecalcTrigger,Trigger3M)),NA())</f>
        <v>1.2629596318362839E-2</v>
      </c>
      <c r="L1376" s="44">
        <f>IFERROR(_xll.qlIndexFixing(Index6M,$H1376,TRUE,_xll.ohTrigger(RecalcTrigger,Trigger6M)),NA())</f>
        <v>1.2625883110230642E-2</v>
      </c>
      <c r="M1376" s="146">
        <f>IFERROR(_xll.qlIndexFixing(Index1Y,$H1376,TRUE,_xll.ohTrigger(RecalcTrigger,Trigger1Y)),NA())</f>
        <v>1.2921170544694105E-2</v>
      </c>
      <c r="N1376" s="145">
        <f>IFERROR(_xll.qlIndexFixing(ONIndex1M,I1376,TRUE,_xll.ohTrigger(RecalcTrigger,Trigger1M)),NA())</f>
        <v>1.2368789850735196E-2</v>
      </c>
      <c r="O1376" s="44">
        <f>IFERROR(_xll.qlIndexFixing(ONIndex3M,I1376,TRUE,_xll.ohTrigger(RecalcTrigger,Trigger3M)),NA())</f>
        <v>1.2673176003740183E-2</v>
      </c>
      <c r="P1376" s="44">
        <f>IFERROR(_xll.qlIndexFixing(ONIndex6M,I1376,TRUE,_xll.ohTrigger(RecalcTrigger,Trigger6M)),NA())</f>
        <v>1.2717289679001764E-2</v>
      </c>
      <c r="Q1376" s="146">
        <f>IFERROR(_xll.qlIndexFixing(ONIndex1Y,I1376,TRUE,_xll.ohTrigger(RecalcTrigger,Trigger1Y)),NA())</f>
        <v>1.3123629906172107E-2</v>
      </c>
    </row>
    <row r="1377" spans="2:17" x14ac:dyDescent="0.2">
      <c r="B1377" s="39" t="s">
        <v>42</v>
      </c>
      <c r="D1377" s="42">
        <f>_xll.qlCalendarAdvance(Calendar,$D1376,B1377,"f",FALSE)</f>
        <v>49312</v>
      </c>
      <c r="E1377" s="140">
        <f>_xll.qlInterestRateIndexValueDate(IndexON,D1377)</f>
        <v>49312</v>
      </c>
      <c r="F1377" s="156">
        <f>IFERROR(_xll.qlIndexFixing(IndexON,D1377,TRUE,_xll.ohTrigger(RecalcTrigger,TriggerON)),NA())</f>
        <v>1.161761983153764E-2</v>
      </c>
      <c r="H1377" s="42">
        <f>_xll.qlCalendarAdvance(Calendar,$H1376,B1377,"f",FALSE)</f>
        <v>49312</v>
      </c>
      <c r="I1377" s="140">
        <f>_xll.qlInterestRateIndexValueDate(Index1M,$H1377)</f>
        <v>49312</v>
      </c>
      <c r="J1377" s="145">
        <f>IFERROR(_xll.qlIndexFixing(Index1M,$H1377,TRUE,_xll.ohTrigger(RecalcTrigger,Trigger1M)),NA())</f>
        <v>1.2344226129605739E-2</v>
      </c>
      <c r="K1377" s="44">
        <f>IFERROR(_xll.qlIndexFixing(Index3M,H1377,TRUE,_xll.ohTrigger(RecalcTrigger,Trigger3M)),NA())</f>
        <v>1.2619626432467774E-2</v>
      </c>
      <c r="L1377" s="44">
        <f>IFERROR(_xll.qlIndexFixing(Index6M,$H1377,TRUE,_xll.ohTrigger(RecalcTrigger,Trigger6M)),NA())</f>
        <v>1.2616178843903047E-2</v>
      </c>
      <c r="M1377" s="146">
        <f>IFERROR(_xll.qlIndexFixing(Index1Y,$H1377,TRUE,_xll.ohTrigger(RecalcTrigger,Trigger1Y)),NA())</f>
        <v>1.2909949797609066E-2</v>
      </c>
      <c r="N1377" s="145">
        <f>IFERROR(_xll.qlIndexFixing(ONIndex1M,I1377,TRUE,_xll.ohTrigger(RecalcTrigger,Trigger1M)),NA())</f>
        <v>1.2359304454108155E-2</v>
      </c>
      <c r="O1377" s="44">
        <f>IFERROR(_xll.qlIndexFixing(ONIndex3M,I1377,TRUE,_xll.ohTrigger(RecalcTrigger,Trigger3M)),NA())</f>
        <v>1.2663313450870239E-2</v>
      </c>
      <c r="P1377" s="44">
        <f>IFERROR(_xll.qlIndexFixing(ONIndex6M,I1377,TRUE,_xll.ohTrigger(RecalcTrigger,Trigger6M)),NA())</f>
        <v>1.2707245588136074E-2</v>
      </c>
      <c r="Q1377" s="146">
        <f>IFERROR(_xll.qlIndexFixing(ONIndex1Y,I1377,TRUE,_xll.ohTrigger(RecalcTrigger,Trigger1Y)),NA())</f>
        <v>1.3112883245278706E-2</v>
      </c>
    </row>
    <row r="1378" spans="2:17" x14ac:dyDescent="0.2">
      <c r="B1378" s="39" t="s">
        <v>42</v>
      </c>
      <c r="D1378" s="42">
        <f>_xll.qlCalendarAdvance(Calendar,$D1377,B1378,"f",FALSE)</f>
        <v>49319</v>
      </c>
      <c r="E1378" s="140">
        <f>_xll.qlInterestRateIndexValueDate(IndexON,D1378)</f>
        <v>49319</v>
      </c>
      <c r="F1378" s="156">
        <f>IFERROR(_xll.qlIndexFixing(IndexON,D1378,TRUE,_xll.ohTrigger(RecalcTrigger,TriggerON)),NA())</f>
        <v>1.1608115371852801E-2</v>
      </c>
      <c r="H1378" s="42">
        <f>_xll.qlCalendarAdvance(Calendar,$H1377,B1378,"f",FALSE)</f>
        <v>49319</v>
      </c>
      <c r="I1378" s="140">
        <f>_xll.qlInterestRateIndexValueDate(Index1M,$H1378)</f>
        <v>49319</v>
      </c>
      <c r="J1378" s="145">
        <f>IFERROR(_xll.qlIndexFixing(Index1M,$H1378,TRUE,_xll.ohTrigger(RecalcTrigger,Trigger1M)),NA())</f>
        <v>1.2334679733660004E-2</v>
      </c>
      <c r="K1378" s="44">
        <f>IFERROR(_xll.qlIndexFixing(Index3M,H1378,TRUE,_xll.ohTrigger(RecalcTrigger,Trigger3M)),NA())</f>
        <v>1.2609644462616365E-2</v>
      </c>
      <c r="L1378" s="44">
        <f>IFERROR(_xll.qlIndexFixing(Index6M,$H1378,TRUE,_xll.ohTrigger(RecalcTrigger,Trigger6M)),NA())</f>
        <v>1.2605951521014038E-2</v>
      </c>
      <c r="M1378" s="146">
        <f>IFERROR(_xll.qlIndexFixing(Index1Y,$H1378,TRUE,_xll.ohTrigger(RecalcTrigger,Trigger1Y)),NA())</f>
        <v>1.2898716264334809E-2</v>
      </c>
      <c r="N1378" s="145">
        <f>IFERROR(_xll.qlIndexFixing(ONIndex1M,I1378,TRUE,_xll.ohTrigger(RecalcTrigger,Trigger1M)),NA())</f>
        <v>1.2349803632104583E-2</v>
      </c>
      <c r="O1378" s="44">
        <f>IFERROR(_xll.qlIndexFixing(ONIndex3M,I1378,TRUE,_xll.ohTrigger(RecalcTrigger,Trigger3M)),NA())</f>
        <v>1.2653438826967234E-2</v>
      </c>
      <c r="P1378" s="44">
        <f>IFERROR(_xll.qlIndexFixing(ONIndex6M,I1378,TRUE,_xll.ohTrigger(RecalcTrigger,Trigger6M)),NA())</f>
        <v>1.2697192835854354E-2</v>
      </c>
      <c r="Q1378" s="146">
        <f>IFERROR(_xll.qlIndexFixing(ONIndex1Y,I1378,TRUE,_xll.ohTrigger(RecalcTrigger,Trigger1Y)),NA())</f>
        <v>1.3102123838155677E-2</v>
      </c>
    </row>
    <row r="1379" spans="2:17" x14ac:dyDescent="0.2">
      <c r="B1379" s="39" t="s">
        <v>42</v>
      </c>
      <c r="D1379" s="42">
        <f>_xll.qlCalendarAdvance(Calendar,$D1378,B1379,"f",FALSE)</f>
        <v>49326</v>
      </c>
      <c r="E1379" s="140">
        <f>_xll.qlInterestRateIndexValueDate(IndexON,D1379)</f>
        <v>49326</v>
      </c>
      <c r="F1379" s="156">
        <f>IFERROR(_xll.qlIndexFixing(IndexON,D1379,TRUE,_xll.ohTrigger(RecalcTrigger,TriggerON)),NA())</f>
        <v>1.1598599725755054E-2</v>
      </c>
      <c r="H1379" s="42">
        <f>_xll.qlCalendarAdvance(Calendar,$H1378,B1379,"f",FALSE)</f>
        <v>49326</v>
      </c>
      <c r="I1379" s="140">
        <f>_xll.qlInterestRateIndexValueDate(Index1M,$H1379)</f>
        <v>49326</v>
      </c>
      <c r="J1379" s="145">
        <f>IFERROR(_xll.qlIndexFixing(Index1M,$H1379,TRUE,_xll.ohTrigger(RecalcTrigger,Trigger1M)),NA())</f>
        <v>1.2325117903727185E-2</v>
      </c>
      <c r="K1379" s="44">
        <f>IFERROR(_xll.qlIndexFixing(Index3M,H1379,TRUE,_xll.ohTrigger(RecalcTrigger,Trigger3M)),NA())</f>
        <v>1.2599650408896866E-2</v>
      </c>
      <c r="L1379" s="44">
        <f>IFERROR(_xll.qlIndexFixing(Index6M,$H1379,TRUE,_xll.ohTrigger(RecalcTrigger,Trigger6M)),NA())</f>
        <v>1.2595715534291048E-2</v>
      </c>
      <c r="M1379" s="146">
        <f>IFERROR(_xll.qlIndexFixing(Index1Y,$H1379,TRUE,_xll.ohTrigger(RecalcTrigger,Trigger1Y)),NA())</f>
        <v>1.2887469945299213E-2</v>
      </c>
      <c r="N1379" s="145">
        <f>IFERROR(_xll.qlIndexFixing(ONIndex1M,I1379,TRUE,_xll.ohTrigger(RecalcTrigger,Trigger1M)),NA())</f>
        <v>1.2340287384805526E-2</v>
      </c>
      <c r="O1379" s="44">
        <f>IFERROR(_xll.qlIndexFixing(ONIndex3M,I1379,TRUE,_xll.ohTrigger(RecalcTrigger,Trigger3M)),NA())</f>
        <v>1.2643552132112212E-2</v>
      </c>
      <c r="P1379" s="44">
        <f>IFERROR(_xll.qlIndexFixing(ONIndex6M,I1379,TRUE,_xll.ohTrigger(RecalcTrigger,Trigger6M)),NA())</f>
        <v>1.2687131422399744E-2</v>
      </c>
      <c r="Q1379" s="146">
        <f>IFERROR(_xll.qlIndexFixing(ONIndex1Y,I1379,TRUE,_xll.ohTrigger(RecalcTrigger,Trigger1Y)),NA())</f>
        <v>1.3091351684884067E-2</v>
      </c>
    </row>
    <row r="1380" spans="2:17" x14ac:dyDescent="0.2">
      <c r="B1380" s="39" t="s">
        <v>42</v>
      </c>
      <c r="D1380" s="42">
        <f>_xll.qlCalendarAdvance(Calendar,$D1379,B1380,"f",FALSE)</f>
        <v>49333</v>
      </c>
      <c r="E1380" s="140">
        <f>_xll.qlInterestRateIndexValueDate(IndexON,D1380)</f>
        <v>49333</v>
      </c>
      <c r="F1380" s="156">
        <f>IFERROR(_xll.qlIndexFixing(IndexON,D1380,TRUE,_xll.ohTrigger(RecalcTrigger,TriggerON)),NA())</f>
        <v>1.1589072893163355E-2</v>
      </c>
      <c r="H1380" s="42">
        <f>_xll.qlCalendarAdvance(Calendar,$H1379,B1380,"f",FALSE)</f>
        <v>49333</v>
      </c>
      <c r="I1380" s="140">
        <f>_xll.qlInterestRateIndexValueDate(Index1M,$H1380)</f>
        <v>49333</v>
      </c>
      <c r="J1380" s="145">
        <f>IFERROR(_xll.qlIndexFixing(Index1M,$H1380,TRUE,_xll.ohTrigger(RecalcTrigger,Trigger1M)),NA())</f>
        <v>1.2315540639841664E-2</v>
      </c>
      <c r="K1380" s="44">
        <f>IFERROR(_xll.qlIndexFixing(Index3M,H1380,TRUE,_xll.ohTrigger(RecalcTrigger,Trigger3M)),NA())</f>
        <v>1.2589644271399329E-2</v>
      </c>
      <c r="L1380" s="44">
        <f>IFERROR(_xll.qlIndexFixing(Index6M,$H1380,TRUE,_xll.ohTrigger(RecalcTrigger,Trigger6M)),NA())</f>
        <v>1.258547088386482E-2</v>
      </c>
      <c r="M1380" s="146">
        <f>IFERROR(_xll.qlIndexFixing(Index1Y,$H1380,TRUE,_xll.ohTrigger(RecalcTrigger,Trigger1Y)),NA())</f>
        <v>1.2876210840931046E-2</v>
      </c>
      <c r="N1380" s="145">
        <f>IFERROR(_xll.qlIndexFixing(ONIndex1M,I1380,TRUE,_xll.ohTrigger(RecalcTrigger,Trigger1M)),NA())</f>
        <v>1.2330755712129937E-2</v>
      </c>
      <c r="O1380" s="44">
        <f>IFERROR(_xll.qlIndexFixing(ONIndex3M,I1380,TRUE,_xll.ohTrigger(RecalcTrigger,Trigger3M)),NA())</f>
        <v>1.2633653366143083E-2</v>
      </c>
      <c r="P1380" s="44">
        <f>IFERROR(_xll.qlIndexFixing(ONIndex6M,I1380,TRUE,_xll.ohTrigger(RecalcTrigger,Trigger6M)),NA())</f>
        <v>1.2677061347529106E-2</v>
      </c>
      <c r="Q1380" s="146">
        <f>IFERROR(_xll.qlIndexFixing(ONIndex1Y,I1380,TRUE,_xll.ohTrigger(RecalcTrigger,Trigger1Y)),NA())</f>
        <v>1.308056678538283E-2</v>
      </c>
    </row>
    <row r="1381" spans="2:17" x14ac:dyDescent="0.2">
      <c r="B1381" s="39" t="s">
        <v>42</v>
      </c>
      <c r="D1381" s="42">
        <f>_xll.qlCalendarAdvance(Calendar,$D1380,B1381,"f",FALSE)</f>
        <v>49340</v>
      </c>
      <c r="E1381" s="140">
        <f>_xll.qlInterestRateIndexValueDate(IndexON,D1381)</f>
        <v>49340</v>
      </c>
      <c r="F1381" s="156">
        <f>IFERROR(_xll.qlIndexFixing(IndexON,D1381,TRUE,_xll.ohTrigger(RecalcTrigger,TriggerON)),NA())</f>
        <v>1.1579534874158748E-2</v>
      </c>
      <c r="H1381" s="42">
        <f>_xll.qlCalendarAdvance(Calendar,$H1380,B1381,"f",FALSE)</f>
        <v>49340</v>
      </c>
      <c r="I1381" s="140">
        <f>_xll.qlInterestRateIndexValueDate(Index1M,$H1381)</f>
        <v>49340</v>
      </c>
      <c r="J1381" s="145">
        <f>IFERROR(_xll.qlIndexFixing(Index1M,$H1381,TRUE,_xll.ohTrigger(RecalcTrigger,Trigger1M)),NA())</f>
        <v>1.230834231145914E-2</v>
      </c>
      <c r="K1381" s="44">
        <f>IFERROR(_xll.qlIndexFixing(Index3M,H1381,TRUE,_xll.ohTrigger(RecalcTrigger,Trigger3M)),NA())</f>
        <v>1.2580127306058654E-2</v>
      </c>
      <c r="L1381" s="44">
        <f>IFERROR(_xll.qlIndexFixing(Index6M,$H1381,TRUE,_xll.ohTrigger(RecalcTrigger,Trigger6M)),NA())</f>
        <v>1.2575217569867896E-2</v>
      </c>
      <c r="M1381" s="146">
        <f>IFERROR(_xll.qlIndexFixing(Index1Y,$H1381,TRUE,_xll.ohTrigger(RecalcTrigger,Trigger1Y)),NA())</f>
        <v>1.2864938951659521E-2</v>
      </c>
      <c r="N1381" s="145">
        <f>IFERROR(_xll.qlIndexFixing(ONIndex1M,I1381,TRUE,_xll.ohTrigger(RecalcTrigger,Trigger1M)),NA())</f>
        <v>1.2321208614239909E-2</v>
      </c>
      <c r="O1381" s="44">
        <f>IFERROR(_xll.qlIndexFixing(ONIndex3M,I1381,TRUE,_xll.ohTrigger(RecalcTrigger,Trigger3M)),NA())</f>
        <v>1.2623742529221937E-2</v>
      </c>
      <c r="P1381" s="44">
        <f>IFERROR(_xll.qlIndexFixing(ONIndex6M,I1381,TRUE,_xll.ohTrigger(RecalcTrigger,Trigger6M)),NA())</f>
        <v>1.2666982611485578E-2</v>
      </c>
      <c r="Q1381" s="146">
        <f>IFERROR(_xll.qlIndexFixing(ONIndex1Y,I1381,TRUE,_xll.ohTrigger(RecalcTrigger,Trigger1Y)),NA())</f>
        <v>1.3069769139570919E-2</v>
      </c>
    </row>
    <row r="1382" spans="2:17" x14ac:dyDescent="0.2">
      <c r="B1382" s="39" t="s">
        <v>42</v>
      </c>
      <c r="D1382" s="42">
        <f>_xll.qlCalendarAdvance(Calendar,$D1381,B1382,"f",FALSE)</f>
        <v>49347</v>
      </c>
      <c r="E1382" s="140">
        <f>_xll.qlInterestRateIndexValueDate(IndexON,D1382)</f>
        <v>49347</v>
      </c>
      <c r="F1382" s="156">
        <f>IFERROR(_xll.qlIndexFixing(IndexON,D1382,TRUE,_xll.ohTrigger(RecalcTrigger,TriggerON)),NA())</f>
        <v>1.1569985668579141E-2</v>
      </c>
      <c r="H1382" s="42">
        <f>_xll.qlCalendarAdvance(Calendar,$H1381,B1382,"f",FALSE)</f>
        <v>49347</v>
      </c>
      <c r="I1382" s="140">
        <f>_xll.qlInterestRateIndexValueDate(Index1M,$H1382)</f>
        <v>49347</v>
      </c>
      <c r="J1382" s="145">
        <f>IFERROR(_xll.qlIndexFixing(Index1M,$H1382,TRUE,_xll.ohTrigger(RecalcTrigger,Trigger1M)),NA())</f>
        <v>1.2298741309424353E-2</v>
      </c>
      <c r="K1382" s="44">
        <f>IFERROR(_xll.qlIndexFixing(Index3M,H1382,TRUE,_xll.ohTrigger(RecalcTrigger,Trigger3M)),NA())</f>
        <v>1.2569595745426735E-2</v>
      </c>
      <c r="L1382" s="44">
        <f>IFERROR(_xll.qlIndexFixing(Index6M,$H1382,TRUE,_xll.ohTrigger(RecalcTrigger,Trigger6M)),NA())</f>
        <v>1.2564955592431025E-2</v>
      </c>
      <c r="M1382" s="146">
        <f>IFERROR(_xll.qlIndexFixing(Index1Y,$H1382,TRUE,_xll.ohTrigger(RecalcTrigger,Trigger1Y)),NA())</f>
        <v>1.2853654277914517E-2</v>
      </c>
      <c r="N1382" s="145">
        <f>IFERROR(_xll.qlIndexFixing(ONIndex1M,I1382,TRUE,_xll.ohTrigger(RecalcTrigger,Trigger1M)),NA())</f>
        <v>1.2311646091054396E-2</v>
      </c>
      <c r="O1382" s="44">
        <f>IFERROR(_xll.qlIndexFixing(ONIndex3M,I1382,TRUE,_xll.ohTrigger(RecalcTrigger,Trigger3M)),NA())</f>
        <v>1.261381962126773E-2</v>
      </c>
      <c r="P1382" s="44">
        <f>IFERROR(_xll.qlIndexFixing(ONIndex6M,I1382,TRUE,_xll.ohTrigger(RecalcTrigger,Trigger6M)),NA())</f>
        <v>1.265689521402602E-2</v>
      </c>
      <c r="Q1382" s="146">
        <f>IFERROR(_xll.qlIndexFixing(ONIndex1Y,I1382,TRUE,_xll.ohTrigger(RecalcTrigger,Trigger1Y)),NA())</f>
        <v>1.3058958747610427E-2</v>
      </c>
    </row>
    <row r="1383" spans="2:17" x14ac:dyDescent="0.2">
      <c r="B1383" s="39" t="s">
        <v>42</v>
      </c>
      <c r="D1383" s="42">
        <f>_xll.qlCalendarAdvance(Calendar,$D1382,B1383,"f",FALSE)</f>
        <v>49354</v>
      </c>
      <c r="E1383" s="140">
        <f>_xll.qlInterestRateIndexValueDate(IndexON,D1383)</f>
        <v>49354</v>
      </c>
      <c r="F1383" s="156">
        <f>IFERROR(_xll.qlIndexFixing(IndexON,D1383,TRUE,_xll.ohTrigger(RecalcTrigger,TriggerON)),NA())</f>
        <v>1.1560425276667674E-2</v>
      </c>
      <c r="H1383" s="42">
        <f>_xll.qlCalendarAdvance(Calendar,$H1382,B1383,"f",FALSE)</f>
        <v>49354</v>
      </c>
      <c r="I1383" s="140">
        <f>_xll.qlInterestRateIndexValueDate(Index1M,$H1383)</f>
        <v>49354</v>
      </c>
      <c r="J1383" s="145">
        <f>IFERROR(_xll.qlIndexFixing(Index1M,$H1383,TRUE,_xll.ohTrigger(RecalcTrigger,Trigger1M)),NA())</f>
        <v>1.228912487488675E-2</v>
      </c>
      <c r="K1383" s="44">
        <f>IFERROR(_xll.qlIndexFixing(Index3M,H1383,TRUE,_xll.ohTrigger(RecalcTrigger,Trigger3M)),NA())</f>
        <v>1.2560057029329335E-2</v>
      </c>
      <c r="L1383" s="44">
        <f>IFERROR(_xll.qlIndexFixing(Index6M,$H1383,TRUE,_xll.ohTrigger(RecalcTrigger,Trigger6M)),NA())</f>
        <v>1.2554684951687196E-2</v>
      </c>
      <c r="M1383" s="146">
        <f>IFERROR(_xll.qlIndexFixing(Index1Y,$H1383,TRUE,_xll.ohTrigger(RecalcTrigger,Trigger1Y)),NA())</f>
        <v>1.2842356820125689E-2</v>
      </c>
      <c r="N1383" s="145">
        <f>IFERROR(_xll.qlIndexFixing(ONIndex1M,I1383,TRUE,_xll.ohTrigger(RecalcTrigger,Trigger1M)),NA())</f>
        <v>1.2302068142411304E-2</v>
      </c>
      <c r="O1383" s="44">
        <f>IFERROR(_xll.qlIndexFixing(ONIndex3M,I1383,TRUE,_xll.ohTrigger(RecalcTrigger,Trigger3M)),NA())</f>
        <v>1.2603884642361507E-2</v>
      </c>
      <c r="P1383" s="44">
        <f>IFERROR(_xll.qlIndexFixing(ONIndex6M,I1383,TRUE,_xll.ohTrigger(RecalcTrigger,Trigger6M)),NA())</f>
        <v>1.2646799155393573E-2</v>
      </c>
      <c r="Q1383" s="146">
        <f>IFERROR(_xll.qlIndexFixing(ONIndex1Y,I1383,TRUE,_xll.ohTrigger(RecalcTrigger,Trigger1Y)),NA())</f>
        <v>1.3048135609420308E-2</v>
      </c>
    </row>
    <row r="1384" spans="2:17" x14ac:dyDescent="0.2">
      <c r="B1384" s="39" t="s">
        <v>42</v>
      </c>
      <c r="D1384" s="42">
        <f>_xll.qlCalendarAdvance(Calendar,$D1383,B1384,"f",FALSE)</f>
        <v>49361</v>
      </c>
      <c r="E1384" s="140">
        <f>_xll.qlInterestRateIndexValueDate(IndexON,D1384)</f>
        <v>49361</v>
      </c>
      <c r="F1384" s="156">
        <f>IFERROR(_xll.qlIndexFixing(IndexON,D1384,TRUE,_xll.ohTrigger(RecalcTrigger,TriggerON)),NA())</f>
        <v>1.1550853698262253E-2</v>
      </c>
      <c r="H1384" s="42">
        <f>_xll.qlCalendarAdvance(Calendar,$H1383,B1384,"f",FALSE)</f>
        <v>49361</v>
      </c>
      <c r="I1384" s="140">
        <f>_xll.qlInterestRateIndexValueDate(Index1M,$H1384)</f>
        <v>49361</v>
      </c>
      <c r="J1384" s="145">
        <f>IFERROR(_xll.qlIndexFixing(Index1M,$H1384,TRUE,_xll.ohTrigger(RecalcTrigger,Trigger1M)),NA())</f>
        <v>1.2279493007872382E-2</v>
      </c>
      <c r="K1384" s="44">
        <f>IFERROR(_xll.qlIndexFixing(Index3M,H1384,TRUE,_xll.ohTrigger(RecalcTrigger,Trigger3M)),NA())</f>
        <v>1.2550003765990714E-2</v>
      </c>
      <c r="L1384" s="44">
        <f>IFERROR(_xll.qlIndexFixing(Index6M,$H1384,TRUE,_xll.ohTrigger(RecalcTrigger,Trigger6M)),NA())</f>
        <v>1.2544405647768051E-2</v>
      </c>
      <c r="M1384" s="146">
        <f>IFERROR(_xll.qlIndexFixing(Index1Y,$H1384,TRUE,_xll.ohTrigger(RecalcTrigger,Trigger1Y)),NA())</f>
        <v>1.2831046578723582E-2</v>
      </c>
      <c r="N1384" s="145">
        <f>IFERROR(_xll.qlIndexFixing(ONIndex1M,I1384,TRUE,_xll.ohTrigger(RecalcTrigger,Trigger1M)),NA())</f>
        <v>1.2292474768715866E-2</v>
      </c>
      <c r="O1384" s="44">
        <f>IFERROR(_xll.qlIndexFixing(ONIndex3M,I1384,TRUE,_xll.ohTrigger(RecalcTrigger,Trigger3M)),NA())</f>
        <v>1.2593937592422222E-2</v>
      </c>
      <c r="P1384" s="44">
        <f>IFERROR(_xll.qlIndexFixing(ONIndex6M,I1384,TRUE,_xll.ohTrigger(RecalcTrigger,Trigger6M)),NA())</f>
        <v>1.2636694435345097E-2</v>
      </c>
      <c r="Q1384" s="146">
        <f>IFERROR(_xll.qlIndexFixing(ONIndex1Y,I1384,TRUE,_xll.ohTrigger(RecalcTrigger,Trigger1Y)),NA())</f>
        <v>1.3037299725081608E-2</v>
      </c>
    </row>
    <row r="1385" spans="2:17" x14ac:dyDescent="0.2">
      <c r="B1385" s="39" t="s">
        <v>42</v>
      </c>
      <c r="D1385" s="42">
        <f>_xll.qlCalendarAdvance(Calendar,$D1384,B1385,"f",FALSE)</f>
        <v>49368</v>
      </c>
      <c r="E1385" s="140">
        <f>_xll.qlInterestRateIndexValueDate(IndexON,D1385)</f>
        <v>49368</v>
      </c>
      <c r="F1385" s="156">
        <f>IFERROR(_xll.qlIndexFixing(IndexON,D1385,TRUE,_xll.ohTrigger(RecalcTrigger,TriggerON)),NA())</f>
        <v>1.1541270933281833E-2</v>
      </c>
      <c r="H1385" s="42">
        <f>_xll.qlCalendarAdvance(Calendar,$H1384,B1385,"f",FALSE)</f>
        <v>49368</v>
      </c>
      <c r="I1385" s="140">
        <f>_xll.qlInterestRateIndexValueDate(Index1M,$H1385)</f>
        <v>49368</v>
      </c>
      <c r="J1385" s="145">
        <f>IFERROR(_xll.qlIndexFixing(Index1M,$H1385,TRUE,_xll.ohTrigger(RecalcTrigger,Trigger1M)),NA())</f>
        <v>1.2268876990459681E-2</v>
      </c>
      <c r="K1385" s="44">
        <f>IFERROR(_xll.qlIndexFixing(Index3M,H1385,TRUE,_xll.ohTrigger(RecalcTrigger,Trigger3M)),NA())</f>
        <v>1.2538419771775472E-2</v>
      </c>
      <c r="L1385" s="44">
        <f>IFERROR(_xll.qlIndexFixing(Index6M,$H1385,TRUE,_xll.ohTrigger(RecalcTrigger,Trigger6M)),NA())</f>
        <v>1.2532547969073929E-2</v>
      </c>
      <c r="M1385" s="146">
        <f>IFERROR(_xll.qlIndexFixing(Index1Y,$H1385,TRUE,_xll.ohTrigger(RecalcTrigger,Trigger1Y)),NA())</f>
        <v>1.2819130401753099E-2</v>
      </c>
      <c r="N1385" s="145">
        <f>IFERROR(_xll.qlIndexFixing(ONIndex1M,I1385,TRUE,_xll.ohTrigger(RecalcTrigger,Trigger1M)),NA())</f>
        <v>1.2282865969562851E-2</v>
      </c>
      <c r="O1385" s="44">
        <f>IFERROR(_xll.qlIndexFixing(ONIndex3M,I1385,TRUE,_xll.ohTrigger(RecalcTrigger,Trigger3M)),NA())</f>
        <v>1.2583978471449875E-2</v>
      </c>
      <c r="P1385" s="44">
        <f>IFERROR(_xll.qlIndexFixing(ONIndex6M,I1385,TRUE,_xll.ohTrigger(RecalcTrigger,Trigger6M)),NA())</f>
        <v>1.2626581053961639E-2</v>
      </c>
      <c r="Q1385" s="146">
        <f>IFERROR(_xll.qlIndexFixing(ONIndex1Y,I1385,TRUE,_xll.ohTrigger(RecalcTrigger,Trigger1Y)),NA())</f>
        <v>1.3026451094432234E-2</v>
      </c>
    </row>
    <row r="1386" spans="2:17" x14ac:dyDescent="0.2">
      <c r="B1386" s="39" t="s">
        <v>42</v>
      </c>
      <c r="D1386" s="42">
        <f>_xll.qlCalendarAdvance(Calendar,$D1385,B1386,"f",FALSE)</f>
        <v>49375</v>
      </c>
      <c r="E1386" s="140">
        <f>_xll.qlInterestRateIndexValueDate(IndexON,D1386)</f>
        <v>49375</v>
      </c>
      <c r="F1386" s="156">
        <f>IFERROR(_xll.qlIndexFixing(IndexON,D1386,TRUE,_xll.ohTrigger(RecalcTrigger,TriggerON)),NA())</f>
        <v>1.1531676982050598E-2</v>
      </c>
      <c r="H1386" s="42">
        <f>_xll.qlCalendarAdvance(Calendar,$H1385,B1386,"f",FALSE)</f>
        <v>49375</v>
      </c>
      <c r="I1386" s="140">
        <f>_xll.qlInterestRateIndexValueDate(Index1M,$H1386)</f>
        <v>49375</v>
      </c>
      <c r="J1386" s="145">
        <f>IFERROR(_xll.qlIndexFixing(Index1M,$H1386,TRUE,_xll.ohTrigger(RecalcTrigger,Trigger1M)),NA())</f>
        <v>1.225775294585741E-2</v>
      </c>
      <c r="K1386" s="44">
        <f>IFERROR(_xll.qlIndexFixing(Index3M,H1386,TRUE,_xll.ohTrigger(RecalcTrigger,Trigger3M)),NA())</f>
        <v>1.252833871611427E-2</v>
      </c>
      <c r="L1386" s="44">
        <f>IFERROR(_xll.qlIndexFixing(Index6M,$H1386,TRUE,_xll.ohTrigger(RecalcTrigger,Trigger6M)),NA())</f>
        <v>1.2522248425818524E-2</v>
      </c>
      <c r="M1386" s="146">
        <f>IFERROR(_xll.qlIndexFixing(Index1Y,$H1386,TRUE,_xll.ohTrigger(RecalcTrigger,Trigger1Y)),NA())</f>
        <v>1.2807793286019848E-2</v>
      </c>
      <c r="N1386" s="145">
        <f>IFERROR(_xll.qlIndexFixing(ONIndex1M,I1386,TRUE,_xll.ohTrigger(RecalcTrigger,Trigger1M)),NA())</f>
        <v>1.2273241745195396E-2</v>
      </c>
      <c r="O1386" s="44">
        <f>IFERROR(_xll.qlIndexFixing(ONIndex3M,I1386,TRUE,_xll.ohTrigger(RecalcTrigger,Trigger3M)),NA())</f>
        <v>1.2574007279525512E-2</v>
      </c>
      <c r="P1386" s="44">
        <f>IFERROR(_xll.qlIndexFixing(ONIndex6M,I1386,TRUE,_xll.ohTrigger(RecalcTrigger,Trigger6M)),NA())</f>
        <v>1.2616459011324244E-2</v>
      </c>
      <c r="Q1386" s="146">
        <f>IFERROR(_xll.qlIndexFixing(ONIndex1Y,I1386,TRUE,_xll.ohTrigger(RecalcTrigger,Trigger1Y)),NA())</f>
        <v>1.3015589717553233E-2</v>
      </c>
    </row>
    <row r="1387" spans="2:17" x14ac:dyDescent="0.2">
      <c r="B1387" s="39" t="s">
        <v>42</v>
      </c>
      <c r="D1387" s="42">
        <f>_xll.qlCalendarAdvance(Calendar,$D1386,B1387,"f",FALSE)</f>
        <v>49382</v>
      </c>
      <c r="E1387" s="140">
        <f>_xll.qlInterestRateIndexValueDate(IndexON,D1387)</f>
        <v>49382</v>
      </c>
      <c r="F1387" s="156">
        <f>IFERROR(_xll.qlIndexFixing(IndexON,D1387,TRUE,_xll.ohTrigger(RecalcTrigger,TriggerON)),NA())</f>
        <v>1.1522071844244364E-2</v>
      </c>
      <c r="H1387" s="42">
        <f>_xll.qlCalendarAdvance(Calendar,$H1386,B1387,"f",FALSE)</f>
        <v>49382</v>
      </c>
      <c r="I1387" s="140">
        <f>_xll.qlInterestRateIndexValueDate(Index1M,$H1387)</f>
        <v>49382</v>
      </c>
      <c r="J1387" s="145">
        <f>IFERROR(_xll.qlIndexFixing(Index1M,$H1387,TRUE,_xll.ohTrigger(RecalcTrigger,Trigger1M)),NA())</f>
        <v>1.2248067645457272E-2</v>
      </c>
      <c r="K1387" s="44">
        <f>IFERROR(_xll.qlIndexFixing(Index3M,H1387,TRUE,_xll.ohTrigger(RecalcTrigger,Trigger3M)),NA())</f>
        <v>1.2518245577041948E-2</v>
      </c>
      <c r="L1387" s="44">
        <f>IFERROR(_xll.qlIndexFixing(Index6M,$H1387,TRUE,_xll.ohTrigger(RecalcTrigger,Trigger6M)),NA())</f>
        <v>1.2511940219791771E-2</v>
      </c>
      <c r="M1387" s="146">
        <f>IFERROR(_xll.qlIndexFixing(Index1Y,$H1387,TRUE,_xll.ohTrigger(RecalcTrigger,Trigger1Y)),NA())</f>
        <v>1.2796443387901472E-2</v>
      </c>
      <c r="N1387" s="145">
        <f>IFERROR(_xll.qlIndexFixing(ONIndex1M,I1387,TRUE,_xll.ohTrigger(RecalcTrigger,Trigger1M)),NA())</f>
        <v>1.2263602095451409E-2</v>
      </c>
      <c r="O1387" s="44">
        <f>IFERROR(_xll.qlIndexFixing(ONIndex3M,I1387,TRUE,_xll.ohTrigger(RecalcTrigger,Trigger3M)),NA())</f>
        <v>1.2564024016568087E-2</v>
      </c>
      <c r="P1387" s="44">
        <f>IFERROR(_xll.qlIndexFixing(ONIndex6M,I1387,TRUE,_xll.ohTrigger(RecalcTrigger,Trigger6M)),NA())</f>
        <v>1.2606328307432912E-2</v>
      </c>
      <c r="Q1387" s="146">
        <f>IFERROR(_xll.qlIndexFixing(ONIndex1Y,I1387,TRUE,_xll.ohTrigger(RecalcTrigger,Trigger1Y)),NA())</f>
        <v>1.3004715594525651E-2</v>
      </c>
    </row>
    <row r="1388" spans="2:17" x14ac:dyDescent="0.2">
      <c r="B1388" s="39" t="s">
        <v>42</v>
      </c>
      <c r="D1388" s="42">
        <f>_xll.qlCalendarAdvance(Calendar,$D1387,B1388,"f",FALSE)</f>
        <v>49389</v>
      </c>
      <c r="E1388" s="140">
        <f>_xll.qlInterestRateIndexValueDate(IndexON,D1388)</f>
        <v>49389</v>
      </c>
      <c r="F1388" s="156">
        <f>IFERROR(_xll.qlIndexFixing(IndexON,D1388,TRUE,_xll.ohTrigger(RecalcTrigger,TriggerON)),NA())</f>
        <v>1.1512455520025222E-2</v>
      </c>
      <c r="H1388" s="42">
        <f>_xll.qlCalendarAdvance(Calendar,$H1387,B1388,"f",FALSE)</f>
        <v>49389</v>
      </c>
      <c r="I1388" s="140">
        <f>_xll.qlInterestRateIndexValueDate(Index1M,$H1388)</f>
        <v>49389</v>
      </c>
      <c r="J1388" s="145">
        <f>IFERROR(_xll.qlIndexFixing(Index1M,$H1388,TRUE,_xll.ohTrigger(RecalcTrigger,Trigger1M)),NA())</f>
        <v>1.2238366911428617E-2</v>
      </c>
      <c r="K1388" s="44">
        <f>IFERROR(_xll.qlIndexFixing(Index3M,H1388,TRUE,_xll.ohTrigger(RecalcTrigger,Trigger3M)),NA())</f>
        <v>1.2508140354651885E-2</v>
      </c>
      <c r="L1388" s="44">
        <f>IFERROR(_xll.qlIndexFixing(Index6M,$H1388,TRUE,_xll.ohTrigger(RecalcTrigger,Trigger6M)),NA())</f>
        <v>1.2501623351128447E-2</v>
      </c>
      <c r="M1388" s="146">
        <f>IFERROR(_xll.qlIndexFixing(Index1Y,$H1388,TRUE,_xll.ohTrigger(RecalcTrigger,Trigger1Y)),NA())</f>
        <v>1.2785080707831766E-2</v>
      </c>
      <c r="N1388" s="145">
        <f>IFERROR(_xll.qlIndexFixing(ONIndex1M,I1388,TRUE,_xll.ohTrigger(RecalcTrigger,Trigger1M)),NA())</f>
        <v>1.2253947020411937E-2</v>
      </c>
      <c r="O1388" s="44">
        <f>IFERROR(_xll.qlIndexFixing(ONIndex3M,I1388,TRUE,_xll.ohTrigger(RecalcTrigger,Trigger3M)),NA())</f>
        <v>1.2554028682658647E-2</v>
      </c>
      <c r="P1388" s="44">
        <f>IFERROR(_xll.qlIndexFixing(ONIndex6M,I1388,TRUE,_xll.ohTrigger(RecalcTrigger,Trigger6M)),NA())</f>
        <v>1.2596188942287645E-2</v>
      </c>
      <c r="Q1388" s="146">
        <f>IFERROR(_xll.qlIndexFixing(ONIndex1Y,I1388,TRUE,_xll.ohTrigger(RecalcTrigger,Trigger1Y)),NA())</f>
        <v>1.2993828725268441E-2</v>
      </c>
    </row>
    <row r="1389" spans="2:17" x14ac:dyDescent="0.2">
      <c r="B1389" s="39" t="s">
        <v>42</v>
      </c>
      <c r="D1389" s="42">
        <f>_xll.qlCalendarAdvance(Calendar,$D1388,B1389,"f",FALSE)</f>
        <v>49396</v>
      </c>
      <c r="E1389" s="140">
        <f>_xll.qlInterestRateIndexValueDate(IndexON,D1389)</f>
        <v>49396</v>
      </c>
      <c r="F1389" s="156">
        <f>IFERROR(_xll.qlIndexFixing(IndexON,D1389,TRUE,_xll.ohTrigger(RecalcTrigger,TriggerON)),NA())</f>
        <v>1.1502828009312127E-2</v>
      </c>
      <c r="H1389" s="42">
        <f>_xll.qlCalendarAdvance(Calendar,$H1388,B1389,"f",FALSE)</f>
        <v>49396</v>
      </c>
      <c r="I1389" s="140">
        <f>_xll.qlInterestRateIndexValueDate(Index1M,$H1389)</f>
        <v>49396</v>
      </c>
      <c r="J1389" s="145">
        <f>IFERROR(_xll.qlIndexFixing(Index1M,$H1389,TRUE,_xll.ohTrigger(RecalcTrigger,Trigger1M)),NA())</f>
        <v>1.2228650743813197E-2</v>
      </c>
      <c r="K1389" s="44">
        <f>IFERROR(_xll.qlIndexFixing(Index3M,H1389,TRUE,_xll.ohTrigger(RecalcTrigger,Trigger3M)),NA())</f>
        <v>1.2498023049033939E-2</v>
      </c>
      <c r="L1389" s="44">
        <f>IFERROR(_xll.qlIndexFixing(Index6M,$H1389,TRUE,_xll.ohTrigger(RecalcTrigger,Trigger6M)),NA())</f>
        <v>1.2491297819962898E-2</v>
      </c>
      <c r="M1389" s="146">
        <f>IFERROR(_xll.qlIndexFixing(Index1Y,$H1389,TRUE,_xll.ohTrigger(RecalcTrigger,Trigger1Y)),NA())</f>
        <v>1.2773705246245194E-2</v>
      </c>
      <c r="N1389" s="145">
        <f>IFERROR(_xll.qlIndexFixing(ONIndex1M,I1389,TRUE,_xll.ohTrigger(RecalcTrigger,Trigger1M)),NA())</f>
        <v>1.2244276520158026E-2</v>
      </c>
      <c r="O1389" s="44">
        <f>IFERROR(_xll.qlIndexFixing(ONIndex3M,I1389,TRUE,_xll.ohTrigger(RecalcTrigger,Trigger3M)),NA())</f>
        <v>1.2544021277635098E-2</v>
      </c>
      <c r="P1389" s="44">
        <f>IFERROR(_xll.qlIndexFixing(ONIndex6M,I1389,TRUE,_xll.ohTrigger(RecalcTrigger,Trigger6M)),NA())</f>
        <v>1.2586040915645302E-2</v>
      </c>
      <c r="Q1389" s="146">
        <f>IFERROR(_xll.qlIndexFixing(ONIndex1Y,I1389,TRUE,_xll.ohTrigger(RecalcTrigger,Trigger1Y)),NA())</f>
        <v>1.2982929109862651E-2</v>
      </c>
    </row>
    <row r="1390" spans="2:17" x14ac:dyDescent="0.2">
      <c r="B1390" s="39" t="s">
        <v>42</v>
      </c>
      <c r="D1390" s="42">
        <f>_xll.qlCalendarAdvance(Calendar,$D1389,B1390,"f",FALSE)</f>
        <v>49403</v>
      </c>
      <c r="E1390" s="140">
        <f>_xll.qlInterestRateIndexValueDate(IndexON,D1390)</f>
        <v>49403</v>
      </c>
      <c r="F1390" s="156">
        <f>IFERROR(_xll.qlIndexFixing(IndexON,D1390,TRUE,_xll.ohTrigger(RecalcTrigger,TriggerON)),NA())</f>
        <v>1.1493189312267171E-2</v>
      </c>
      <c r="H1390" s="42">
        <f>_xll.qlCalendarAdvance(Calendar,$H1389,B1390,"f",FALSE)</f>
        <v>49403</v>
      </c>
      <c r="I1390" s="140">
        <f>_xll.qlInterestRateIndexValueDate(Index1M,$H1390)</f>
        <v>49403</v>
      </c>
      <c r="J1390" s="145">
        <f>IFERROR(_xll.qlIndexFixing(Index1M,$H1390,TRUE,_xll.ohTrigger(RecalcTrigger,Trigger1M)),NA())</f>
        <v>1.2220394733608291E-2</v>
      </c>
      <c r="K1390" s="44">
        <f>IFERROR(_xll.qlIndexFixing(Index3M,H1390,TRUE,_xll.ohTrigger(RecalcTrigger,Trigger3M)),NA())</f>
        <v>1.2488406047779366E-2</v>
      </c>
      <c r="L1390" s="44">
        <f>IFERROR(_xll.qlIndexFixing(Index6M,$H1390,TRUE,_xll.ohTrigger(RecalcTrigger,Trigger6M)),NA())</f>
        <v>1.2481491823981386E-2</v>
      </c>
      <c r="M1390" s="146">
        <f>IFERROR(_xll.qlIndexFixing(Index1Y,$H1390,TRUE,_xll.ohTrigger(RecalcTrigger,Trigger1Y)),NA())</f>
        <v>1.2762317003576214E-2</v>
      </c>
      <c r="N1390" s="145">
        <f>IFERROR(_xll.qlIndexFixing(ONIndex1M,I1390,TRUE,_xll.ohTrigger(RecalcTrigger,Trigger1M)),NA())</f>
        <v>1.223459059460863E-2</v>
      </c>
      <c r="O1390" s="44">
        <f>IFERROR(_xll.qlIndexFixing(ONIndex3M,I1390,TRUE,_xll.ohTrigger(RecalcTrigger,Trigger3M)),NA())</f>
        <v>1.253400180174058E-2</v>
      </c>
      <c r="P1390" s="44">
        <f>IFERROR(_xll.qlIndexFixing(ONIndex6M,I1390,TRUE,_xll.ohTrigger(RecalcTrigger,Trigger6M)),NA())</f>
        <v>1.257588422783007E-2</v>
      </c>
      <c r="Q1390" s="146">
        <f>IFERROR(_xll.qlIndexFixing(ONIndex1Y,I1390,TRUE,_xll.ohTrigger(RecalcTrigger,Trigger1Y)),NA())</f>
        <v>1.2972016748146187E-2</v>
      </c>
    </row>
    <row r="1391" spans="2:17" x14ac:dyDescent="0.2">
      <c r="B1391" s="39" t="s">
        <v>42</v>
      </c>
      <c r="D1391" s="42">
        <f>_xll.qlCalendarAdvance(Calendar,$D1390,B1391,"f",FALSE)</f>
        <v>49410</v>
      </c>
      <c r="E1391" s="140">
        <f>_xll.qlInterestRateIndexValueDate(IndexON,D1391)</f>
        <v>49410</v>
      </c>
      <c r="F1391" s="156">
        <f>IFERROR(_xll.qlIndexFixing(IndexON,D1391,TRUE,_xll.ohTrigger(RecalcTrigger,TriggerON)),NA())</f>
        <v>1.148353942856617E-2</v>
      </c>
      <c r="H1391" s="42">
        <f>_xll.qlCalendarAdvance(Calendar,$H1390,B1391,"f",FALSE)</f>
        <v>49410</v>
      </c>
      <c r="I1391" s="140">
        <f>_xll.qlInterestRateIndexValueDate(Index1M,$H1391)</f>
        <v>49410</v>
      </c>
      <c r="J1391" s="145">
        <f>IFERROR(_xll.qlIndexFixing(Index1M,$H1391,TRUE,_xll.ohTrigger(RecalcTrigger,Trigger1M)),NA())</f>
        <v>1.2210651983863915E-2</v>
      </c>
      <c r="K1391" s="44">
        <f>IFERROR(_xll.qlIndexFixing(Index3M,H1391,TRUE,_xll.ohTrigger(RecalcTrigger,Trigger3M)),NA())</f>
        <v>1.2478265785327083E-2</v>
      </c>
      <c r="L1391" s="44">
        <f>IFERROR(_xll.qlIndexFixing(Index6M,$H1391,TRUE,_xll.ohTrigger(RecalcTrigger,Trigger6M)),NA())</f>
        <v>1.2471149939337388E-2</v>
      </c>
      <c r="M1391" s="146">
        <f>IFERROR(_xll.qlIndexFixing(Index1Y,$H1391,TRUE,_xll.ohTrigger(RecalcTrigger,Trigger1Y)),NA())</f>
        <v>1.27485105738275E-2</v>
      </c>
      <c r="N1391" s="145">
        <f>IFERROR(_xll.qlIndexFixing(ONIndex1M,I1391,TRUE,_xll.ohTrigger(RecalcTrigger,Trigger1M)),NA())</f>
        <v>1.2224889243682702E-2</v>
      </c>
      <c r="O1391" s="44">
        <f>IFERROR(_xll.qlIndexFixing(ONIndex3M,I1391,TRUE,_xll.ohTrigger(RecalcTrigger,Trigger3M)),NA())</f>
        <v>1.2523970254812999E-2</v>
      </c>
      <c r="P1391" s="44">
        <f>IFERROR(_xll.qlIndexFixing(ONIndex6M,I1391,TRUE,_xll.ohTrigger(RecalcTrigger,Trigger6M)),NA())</f>
        <v>1.2565718878679855E-2</v>
      </c>
      <c r="Q1391" s="146">
        <f>IFERROR(_xll.qlIndexFixing(ONIndex1Y,I1391,TRUE,_xll.ohTrigger(RecalcTrigger,Trigger1Y)),NA())</f>
        <v>1.2961091640281142E-2</v>
      </c>
    </row>
    <row r="1392" spans="2:17" x14ac:dyDescent="0.2">
      <c r="B1392" s="39" t="s">
        <v>42</v>
      </c>
      <c r="D1392" s="42">
        <f>_xll.qlCalendarAdvance(Calendar,$D1391,B1392,"f",FALSE)</f>
        <v>49417</v>
      </c>
      <c r="E1392" s="140">
        <f>_xll.qlInterestRateIndexValueDate(IndexON,D1392)</f>
        <v>49417</v>
      </c>
      <c r="F1392" s="156">
        <f>IFERROR(_xll.qlIndexFixing(IndexON,D1392,TRUE,_xll.ohTrigger(RecalcTrigger,TriggerON)),NA())</f>
        <v>1.1473878358533307E-2</v>
      </c>
      <c r="H1392" s="42">
        <f>_xll.qlCalendarAdvance(Calendar,$H1391,B1392,"f",FALSE)</f>
        <v>49417</v>
      </c>
      <c r="I1392" s="140">
        <f>_xll.qlInterestRateIndexValueDate(Index1M,$H1392)</f>
        <v>49417</v>
      </c>
      <c r="J1392" s="145">
        <f>IFERROR(_xll.qlIndexFixing(Index1M,$H1392,TRUE,_xll.ohTrigger(RecalcTrigger,Trigger1M)),NA())</f>
        <v>1.2200893801411022E-2</v>
      </c>
      <c r="K1392" s="44">
        <f>IFERROR(_xll.qlIndexFixing(Index3M,H1392,TRUE,_xll.ohTrigger(RecalcTrigger,Trigger3M)),NA())</f>
        <v>1.2468113440049061E-2</v>
      </c>
      <c r="L1392" s="44">
        <f>IFERROR(_xll.qlIndexFixing(Index6M,$H1392,TRUE,_xll.ohTrigger(RecalcTrigger,Trigger6M)),NA())</f>
        <v>1.246079939259046E-2</v>
      </c>
      <c r="M1392" s="146">
        <f>IFERROR(_xll.qlIndexFixing(Index1Y,$H1392,TRUE,_xll.ohTrigger(RecalcTrigger,Trigger1Y)),NA())</f>
        <v>1.273950217673242E-2</v>
      </c>
      <c r="N1392" s="145">
        <f>IFERROR(_xll.qlIndexFixing(ONIndex1M,I1392,TRUE,_xll.ohTrigger(RecalcTrigger,Trigger1M)),NA())</f>
        <v>1.2215172467461288E-2</v>
      </c>
      <c r="O1392" s="44">
        <f>IFERROR(_xll.qlIndexFixing(ONIndex3M,I1392,TRUE,_xll.ohTrigger(RecalcTrigger,Trigger3M)),NA())</f>
        <v>1.2513926636771311E-2</v>
      </c>
      <c r="P1392" s="44">
        <f>IFERROR(_xll.qlIndexFixing(ONIndex6M,I1392,TRUE,_xll.ohTrigger(RecalcTrigger,Trigger6M)),NA())</f>
        <v>1.2555544868356749E-2</v>
      </c>
      <c r="Q1392" s="146">
        <f>IFERROR(_xll.qlIndexFixing(ONIndex1Y,I1392,TRUE,_xll.ohTrigger(RecalcTrigger,Trigger1Y)),NA())</f>
        <v>1.2950153786186469E-2</v>
      </c>
    </row>
    <row r="1393" spans="2:17" x14ac:dyDescent="0.2">
      <c r="B1393" s="39" t="s">
        <v>42</v>
      </c>
      <c r="D1393" s="42">
        <f>_xll.qlCalendarAdvance(Calendar,$D1392,B1393,"f",FALSE)</f>
        <v>49424</v>
      </c>
      <c r="E1393" s="140">
        <f>_xll.qlInterestRateIndexValueDate(IndexON,D1393)</f>
        <v>49424</v>
      </c>
      <c r="F1393" s="156">
        <f>IFERROR(_xll.qlIndexFixing(IndexON,D1393,TRUE,_xll.ohTrigger(RecalcTrigger,TriggerON)),NA())</f>
        <v>1.1464206102006491E-2</v>
      </c>
      <c r="H1393" s="42">
        <f>_xll.qlCalendarAdvance(Calendar,$H1392,B1393,"f",FALSE)</f>
        <v>49424</v>
      </c>
      <c r="I1393" s="140">
        <f>_xll.qlInterestRateIndexValueDate(Index1M,$H1393)</f>
        <v>49424</v>
      </c>
      <c r="J1393" s="145">
        <f>IFERROR(_xll.qlIndexFixing(Index1M,$H1393,TRUE,_xll.ohTrigger(RecalcTrigger,Trigger1M)),NA())</f>
        <v>1.2191120186292833E-2</v>
      </c>
      <c r="K1393" s="44">
        <f>IFERROR(_xll.qlIndexFixing(Index3M,H1393,TRUE,_xll.ohTrigger(RecalcTrigger,Trigger3M)),NA())</f>
        <v>1.245794901203881E-2</v>
      </c>
      <c r="L1393" s="44">
        <f>IFERROR(_xll.qlIndexFixing(Index6M,$H1393,TRUE,_xll.ohTrigger(RecalcTrigger,Trigger6M)),NA())</f>
        <v>1.2450440183875682E-2</v>
      </c>
      <c r="M1393" s="146">
        <f>IFERROR(_xll.qlIndexFixing(Index1Y,$H1393,TRUE,_xll.ohTrigger(RecalcTrigger,Trigger1Y)),NA())</f>
        <v>1.2728075593429852E-2</v>
      </c>
      <c r="N1393" s="145">
        <f>IFERROR(_xll.qlIndexFixing(ONIndex1M,I1393,TRUE,_xll.ohTrigger(RecalcTrigger,Trigger1M)),NA())</f>
        <v>1.2205440266025436E-2</v>
      </c>
      <c r="O1393" s="44">
        <f>IFERROR(_xll.qlIndexFixing(ONIndex3M,I1393,TRUE,_xll.ohTrigger(RecalcTrigger,Trigger3M)),NA())</f>
        <v>1.2503870947858653E-2</v>
      </c>
      <c r="P1393" s="44">
        <f>IFERROR(_xll.qlIndexFixing(ONIndex6M,I1393,TRUE,_xll.ohTrigger(RecalcTrigger,Trigger6M)),NA())</f>
        <v>1.2545362196617615E-2</v>
      </c>
      <c r="Q1393" s="146">
        <f>IFERROR(_xll.qlIndexFixing(ONIndex1Y,I1393,TRUE,_xll.ohTrigger(RecalcTrigger,Trigger1Y)),NA())</f>
        <v>1.2939203185943216E-2</v>
      </c>
    </row>
    <row r="1394" spans="2:17" x14ac:dyDescent="0.2">
      <c r="B1394" s="39" t="s">
        <v>42</v>
      </c>
      <c r="D1394" s="42">
        <f>_xll.qlCalendarAdvance(Calendar,$D1393,B1394,"f",FALSE)</f>
        <v>49431</v>
      </c>
      <c r="E1394" s="140">
        <f>_xll.qlInterestRateIndexValueDate(IndexON,D1394)</f>
        <v>49431</v>
      </c>
      <c r="F1394" s="156">
        <f>IFERROR(_xll.qlIndexFixing(IndexON,D1394,TRUE,_xll.ohTrigger(RecalcTrigger,TriggerON)),NA())</f>
        <v>1.1454522659147814E-2</v>
      </c>
      <c r="H1394" s="42">
        <f>_xll.qlCalendarAdvance(Calendar,$H1393,B1394,"f",FALSE)</f>
        <v>49431</v>
      </c>
      <c r="I1394" s="140">
        <f>_xll.qlInterestRateIndexValueDate(Index1M,$H1394)</f>
        <v>49431</v>
      </c>
      <c r="J1394" s="145">
        <f>IFERROR(_xll.qlIndexFixing(Index1M,$H1394,TRUE,_xll.ohTrigger(RecalcTrigger,Trigger1M)),NA())</f>
        <v>1.2179838403373803E-2</v>
      </c>
      <c r="K1394" s="44">
        <f>IFERROR(_xll.qlIndexFixing(Index3M,H1394,TRUE,_xll.ohTrigger(RecalcTrigger,Trigger3M)),NA())</f>
        <v>1.2447255275786289E-2</v>
      </c>
      <c r="L1394" s="44">
        <f>IFERROR(_xll.qlIndexFixing(Index6M,$H1394,TRUE,_xll.ohTrigger(RecalcTrigger,Trigger6M)),NA())</f>
        <v>1.2439540231333738E-2</v>
      </c>
      <c r="M1394" s="146">
        <f>IFERROR(_xll.qlIndexFixing(Index1Y,$H1394,TRUE,_xll.ohTrigger(RecalcTrigger,Trigger1Y)),NA())</f>
        <v>1.271663623078848E-2</v>
      </c>
      <c r="N1394" s="145">
        <f>IFERROR(_xll.qlIndexFixing(ONIndex1M,I1394,TRUE,_xll.ohTrigger(RecalcTrigger,Trigger1M)),NA())</f>
        <v>1.2195692639294098E-2</v>
      </c>
      <c r="O1394" s="44">
        <f>IFERROR(_xll.qlIndexFixing(ONIndex3M,I1394,TRUE,_xll.ohTrigger(RecalcTrigger,Trigger3M)),NA())</f>
        <v>1.2493803187912933E-2</v>
      </c>
      <c r="P1394" s="44">
        <f>IFERROR(_xll.qlIndexFixing(ONIndex6M,I1394,TRUE,_xll.ohTrigger(RecalcTrigger,Trigger6M)),NA())</f>
        <v>1.2535170863543499E-2</v>
      </c>
      <c r="Q1394" s="146">
        <f>IFERROR(_xll.qlIndexFixing(ONIndex1Y,I1394,TRUE,_xll.ohTrigger(RecalcTrigger,Trigger1Y)),NA())</f>
        <v>1.2928239839470335E-2</v>
      </c>
    </row>
    <row r="1395" spans="2:17" x14ac:dyDescent="0.2">
      <c r="B1395" s="39" t="s">
        <v>42</v>
      </c>
      <c r="D1395" s="42">
        <f>_xll.qlCalendarAdvance(Calendar,$D1394,B1395,"f",FALSE)</f>
        <v>49438</v>
      </c>
      <c r="E1395" s="140">
        <f>_xll.qlInterestRateIndexValueDate(IndexON,D1395)</f>
        <v>49438</v>
      </c>
      <c r="F1395" s="156">
        <f>IFERROR(_xll.qlIndexFixing(IndexON,D1395,TRUE,_xll.ohTrigger(RecalcTrigger,TriggerON)),NA())</f>
        <v>1.1444828029714138E-2</v>
      </c>
      <c r="H1395" s="42">
        <f>_xll.qlCalendarAdvance(Calendar,$H1394,B1395,"f",FALSE)</f>
        <v>49438</v>
      </c>
      <c r="I1395" s="140">
        <f>_xll.qlInterestRateIndexValueDate(Index1M,$H1395)</f>
        <v>49438</v>
      </c>
      <c r="J1395" s="145">
        <f>IFERROR(_xll.qlIndexFixing(Index1M,$H1395,TRUE,_xll.ohTrigger(RecalcTrigger,Trigger1M)),NA())</f>
        <v>1.2170029635097373E-2</v>
      </c>
      <c r="K1395" s="44">
        <f>IFERROR(_xll.qlIndexFixing(Index3M,H1395,TRUE,_xll.ohTrigger(RecalcTrigger,Trigger3M)),NA())</f>
        <v>1.2437065472752314E-2</v>
      </c>
      <c r="L1395" s="44">
        <f>IFERROR(_xll.qlIndexFixing(Index6M,$H1395,TRUE,_xll.ohTrigger(RecalcTrigger,Trigger6M)),NA())</f>
        <v>1.2429162727994983E-2</v>
      </c>
      <c r="M1395" s="146">
        <f>IFERROR(_xll.qlIndexFixing(Index1Y,$H1395,TRUE,_xll.ohTrigger(RecalcTrigger,Trigger1Y)),NA())</f>
        <v>1.2705184089245864E-2</v>
      </c>
      <c r="N1395" s="145">
        <f>IFERROR(_xll.qlIndexFixing(ONIndex1M,I1395,TRUE,_xll.ohTrigger(RecalcTrigger,Trigger1M)),NA())</f>
        <v>1.2185929587267275E-2</v>
      </c>
      <c r="O1395" s="44">
        <f>IFERROR(_xll.qlIndexFixing(ONIndex3M,I1395,TRUE,_xll.ohTrigger(RecalcTrigger,Trigger3M)),NA())</f>
        <v>1.2483723356934151E-2</v>
      </c>
      <c r="P1395" s="44">
        <f>IFERROR(_xll.qlIndexFixing(ONIndex6M,I1395,TRUE,_xll.ohTrigger(RecalcTrigger,Trigger6M)),NA())</f>
        <v>1.2524970869296492E-2</v>
      </c>
      <c r="Q1395" s="146">
        <f>IFERROR(_xll.qlIndexFixing(ONIndex1Y,I1395,TRUE,_xll.ohTrigger(RecalcTrigger,Trigger1Y)),NA())</f>
        <v>1.2917263746767826E-2</v>
      </c>
    </row>
    <row r="1396" spans="2:17" x14ac:dyDescent="0.2">
      <c r="B1396" s="39" t="s">
        <v>42</v>
      </c>
      <c r="D1396" s="42">
        <f>_xll.qlCalendarAdvance(Calendar,$D1395,B1396,"f",FALSE)</f>
        <v>49445</v>
      </c>
      <c r="E1396" s="140">
        <f>_xll.qlInterestRateIndexValueDate(IndexON,D1396)</f>
        <v>49445</v>
      </c>
      <c r="F1396" s="156">
        <f>IFERROR(_xll.qlIndexFixing(IndexON,D1396,TRUE,_xll.ohTrigger(RecalcTrigger,TriggerON)),NA())</f>
        <v>1.1435122213948601E-2</v>
      </c>
      <c r="H1396" s="42">
        <f>_xll.qlCalendarAdvance(Calendar,$H1395,B1396,"f",FALSE)</f>
        <v>49445</v>
      </c>
      <c r="I1396" s="140">
        <f>_xll.qlInterestRateIndexValueDate(Index1M,$H1396)</f>
        <v>49445</v>
      </c>
      <c r="J1396" s="145">
        <f>IFERROR(_xll.qlIndexFixing(Index1M,$H1396,TRUE,_xll.ohTrigger(RecalcTrigger,Trigger1M)),NA())</f>
        <v>1.2160205433521523E-2</v>
      </c>
      <c r="K1396" s="44">
        <f>IFERROR(_xll.qlIndexFixing(Index3M,H1396,TRUE,_xll.ohTrigger(RecalcTrigger,Trigger3M)),NA())</f>
        <v>1.2426863587139703E-2</v>
      </c>
      <c r="L1396" s="44">
        <f>IFERROR(_xll.qlIndexFixing(Index6M,$H1396,TRUE,_xll.ohTrigger(RecalcTrigger,Trigger6M)),NA())</f>
        <v>1.241877656310101E-2</v>
      </c>
      <c r="M1396" s="146">
        <f>IFERROR(_xll.qlIndexFixing(Index1Y,$H1396,TRUE,_xll.ohTrigger(RecalcTrigger,Trigger1Y)),NA())</f>
        <v>1.2693719169239344E-2</v>
      </c>
      <c r="N1396" s="145">
        <f>IFERROR(_xll.qlIndexFixing(ONIndex1M,I1396,TRUE,_xll.ohTrigger(RecalcTrigger,Trigger1M)),NA())</f>
        <v>1.2176151109944966E-2</v>
      </c>
      <c r="O1396" s="44">
        <f>IFERROR(_xll.qlIndexFixing(ONIndex3M,I1396,TRUE,_xll.ohTrigger(RecalcTrigger,Trigger3M)),NA())</f>
        <v>1.2473631455003353E-2</v>
      </c>
      <c r="P1396" s="44">
        <f>IFERROR(_xll.qlIndexFixing(ONIndex6M,I1396,TRUE,_xll.ohTrigger(RecalcTrigger,Trigger6M)),NA())</f>
        <v>1.2514762213714503E-2</v>
      </c>
      <c r="Q1396" s="146">
        <f>IFERROR(_xll.qlIndexFixing(ONIndex1Y,I1396,TRUE,_xll.ohTrigger(RecalcTrigger,Trigger1Y)),NA())</f>
        <v>1.2906274907916737E-2</v>
      </c>
    </row>
    <row r="1397" spans="2:17" x14ac:dyDescent="0.2">
      <c r="B1397" s="39" t="s">
        <v>42</v>
      </c>
      <c r="D1397" s="42">
        <f>_xll.qlCalendarAdvance(Calendar,$D1396,B1397,"f",FALSE)</f>
        <v>49452</v>
      </c>
      <c r="E1397" s="140">
        <f>_xll.qlInterestRateIndexValueDate(IndexON,D1397)</f>
        <v>49452</v>
      </c>
      <c r="F1397" s="156">
        <f>IFERROR(_xll.qlIndexFixing(IndexON,D1397,TRUE,_xll.ohTrigger(RecalcTrigger,TriggerON)),NA())</f>
        <v>1.142540521168911E-2</v>
      </c>
      <c r="H1397" s="42">
        <f>_xll.qlCalendarAdvance(Calendar,$H1396,B1397,"f",FALSE)</f>
        <v>49452</v>
      </c>
      <c r="I1397" s="140">
        <f>_xll.qlInterestRateIndexValueDate(Index1M,$H1397)</f>
        <v>49452</v>
      </c>
      <c r="J1397" s="145">
        <f>IFERROR(_xll.qlIndexFixing(Index1M,$H1397,TRUE,_xll.ohTrigger(RecalcTrigger,Trigger1M)),NA())</f>
        <v>1.2150365798685548E-2</v>
      </c>
      <c r="K1397" s="44">
        <f>IFERROR(_xll.qlIndexFixing(Index3M,H1397,TRUE,_xll.ohTrigger(RecalcTrigger,Trigger3M)),NA())</f>
        <v>1.2416649619042722E-2</v>
      </c>
      <c r="L1397" s="44">
        <f>IFERROR(_xll.qlIndexFixing(Index6M,$H1397,TRUE,_xll.ohTrigger(RecalcTrigger,Trigger6M)),NA())</f>
        <v>1.2408381736788364E-2</v>
      </c>
      <c r="M1397" s="146">
        <f>IFERROR(_xll.qlIndexFixing(Index1Y,$H1397,TRUE,_xll.ohTrigger(RecalcTrigger,Trigger1Y)),NA())</f>
        <v>1.2682241471207369E-2</v>
      </c>
      <c r="N1397" s="145">
        <f>IFERROR(_xll.qlIndexFixing(ONIndex1M,I1397,TRUE,_xll.ohTrigger(RecalcTrigger,Trigger1M)),NA())</f>
        <v>1.2166357207408218E-2</v>
      </c>
      <c r="O1397" s="44">
        <f>IFERROR(_xll.qlIndexFixing(ONIndex3M,I1397,TRUE,_xll.ohTrigger(RecalcTrigger,Trigger3M)),NA())</f>
        <v>1.2463527482201586E-2</v>
      </c>
      <c r="P1397" s="44">
        <f>IFERROR(_xll.qlIndexFixing(ONIndex6M,I1397,TRUE,_xll.ohTrigger(RecalcTrigger,Trigger6M)),NA())</f>
        <v>1.2504544896797531E-2</v>
      </c>
      <c r="Q1397" s="146">
        <f>IFERROR(_xll.qlIndexFixing(ONIndex1Y,I1397,TRUE,_xll.ohTrigger(RecalcTrigger,Trigger1Y)),NA())</f>
        <v>1.2895273322836021E-2</v>
      </c>
    </row>
    <row r="1398" spans="2:17" x14ac:dyDescent="0.2">
      <c r="B1398" s="39" t="s">
        <v>42</v>
      </c>
      <c r="D1398" s="42">
        <f>_xll.qlCalendarAdvance(Calendar,$D1397,B1398,"f",FALSE)</f>
        <v>49459</v>
      </c>
      <c r="E1398" s="140">
        <f>_xll.qlInterestRateIndexValueDate(IndexON,D1398)</f>
        <v>49459</v>
      </c>
      <c r="F1398" s="156">
        <f>IFERROR(_xll.qlIndexFixing(IndexON,D1398,TRUE,_xll.ohTrigger(RecalcTrigger,TriggerON)),NA())</f>
        <v>1.1415677022935666E-2</v>
      </c>
      <c r="H1398" s="42">
        <f>_xll.qlCalendarAdvance(Calendar,$H1397,B1398,"f",FALSE)</f>
        <v>49459</v>
      </c>
      <c r="I1398" s="140">
        <f>_xll.qlInterestRateIndexValueDate(Index1M,$H1398)</f>
        <v>49459</v>
      </c>
      <c r="J1398" s="145">
        <f>IFERROR(_xll.qlIndexFixing(Index1M,$H1398,TRUE,_xll.ohTrigger(RecalcTrigger,Trigger1M)),NA())</f>
        <v>1.2142020621976002E-2</v>
      </c>
      <c r="K1398" s="44">
        <f>IFERROR(_xll.qlIndexFixing(Index3M,H1398,TRUE,_xll.ohTrigger(RecalcTrigger,Trigger3M)),NA())</f>
        <v>1.2406423568553865E-2</v>
      </c>
      <c r="L1398" s="44">
        <f>IFERROR(_xll.qlIndexFixing(Index6M,$H1398,TRUE,_xll.ohTrigger(RecalcTrigger,Trigger6M)),NA())</f>
        <v>1.2397978249192712E-2</v>
      </c>
      <c r="M1398" s="146">
        <f>IFERROR(_xll.qlIndexFixing(Index1Y,$H1398,TRUE,_xll.ohTrigger(RecalcTrigger,Trigger1Y)),NA())</f>
        <v>1.2670750995588162E-2</v>
      </c>
      <c r="N1398" s="145">
        <f>IFERROR(_xll.qlIndexFixing(ONIndex1M,I1398,TRUE,_xll.ohTrigger(RecalcTrigger,Trigger1M)),NA())</f>
        <v>1.2156547879494939E-2</v>
      </c>
      <c r="O1398" s="44">
        <f>IFERROR(_xll.qlIndexFixing(ONIndex3M,I1398,TRUE,_xll.ohTrigger(RecalcTrigger,Trigger3M)),NA())</f>
        <v>1.2453411438204665E-2</v>
      </c>
      <c r="P1398" s="44">
        <f>IFERROR(_xll.qlIndexFixing(ONIndex6M,I1398,TRUE,_xll.ohTrigger(RecalcTrigger,Trigger6M)),NA())</f>
        <v>1.2494318918626623E-2</v>
      </c>
      <c r="Q1398" s="146">
        <f>IFERROR(_xll.qlIndexFixing(ONIndex1Y,I1398,TRUE,_xll.ohTrigger(RecalcTrigger,Trigger1Y)),NA())</f>
        <v>1.2884258991525677E-2</v>
      </c>
    </row>
    <row r="1399" spans="2:17" x14ac:dyDescent="0.2">
      <c r="B1399" s="39" t="s">
        <v>42</v>
      </c>
      <c r="D1399" s="42">
        <f>_xll.qlCalendarAdvance(Calendar,$D1398,B1399,"f",FALSE)</f>
        <v>49466</v>
      </c>
      <c r="E1399" s="140">
        <f>_xll.qlInterestRateIndexValueDate(IndexON,D1399)</f>
        <v>49466</v>
      </c>
      <c r="F1399" s="156">
        <f>IFERROR(_xll.qlIndexFixing(IndexON,D1399,TRUE,_xll.ohTrigger(RecalcTrigger,TriggerON)),NA())</f>
        <v>1.1405937647769315E-2</v>
      </c>
      <c r="H1399" s="42">
        <f>_xll.qlCalendarAdvance(Calendar,$H1398,B1399,"f",FALSE)</f>
        <v>49466</v>
      </c>
      <c r="I1399" s="140">
        <f>_xll.qlInterestRateIndexValueDate(Index1M,$H1399)</f>
        <v>49466</v>
      </c>
      <c r="J1399" s="145">
        <f>IFERROR(_xll.qlIndexFixing(Index1M,$H1399,TRUE,_xll.ohTrigger(RecalcTrigger,Trigger1M)),NA())</f>
        <v>1.2132154411633289E-2</v>
      </c>
      <c r="K1399" s="44">
        <f>IFERROR(_xll.qlIndexFixing(Index3M,H1399,TRUE,_xll.ohTrigger(RecalcTrigger,Trigger3M)),NA())</f>
        <v>1.2396185435766514E-2</v>
      </c>
      <c r="L1399" s="44">
        <f>IFERROR(_xll.qlIndexFixing(Index6M,$H1399,TRUE,_xll.ohTrigger(RecalcTrigger,Trigger6M)),NA())</f>
        <v>1.238810303780296E-2</v>
      </c>
      <c r="M1399" s="146">
        <f>IFERROR(_xll.qlIndexFixing(Index1Y,$H1399,TRUE,_xll.ohTrigger(RecalcTrigger,Trigger1Y)),NA())</f>
        <v>1.2659247742821279E-2</v>
      </c>
      <c r="N1399" s="145">
        <f>IFERROR(_xll.qlIndexFixing(ONIndex1M,I1399,TRUE,_xll.ohTrigger(RecalcTrigger,Trigger1M)),NA())</f>
        <v>1.214672312636722E-2</v>
      </c>
      <c r="O1399" s="44">
        <f>IFERROR(_xll.qlIndexFixing(ONIndex3M,I1399,TRUE,_xll.ohTrigger(RecalcTrigger,Trigger3M)),NA())</f>
        <v>1.244328332341782E-2</v>
      </c>
      <c r="P1399" s="44">
        <f>IFERROR(_xll.qlIndexFixing(ONIndex6M,I1399,TRUE,_xll.ohTrigger(RecalcTrigger,Trigger6M)),NA())</f>
        <v>1.2484084279120733E-2</v>
      </c>
      <c r="Q1399" s="146">
        <f>IFERROR(_xll.qlIndexFixing(ONIndex1Y,I1399,TRUE,_xll.ohTrigger(RecalcTrigger,Trigger1Y)),NA())</f>
        <v>1.2873231914066752E-2</v>
      </c>
    </row>
    <row r="1400" spans="2:17" x14ac:dyDescent="0.2">
      <c r="B1400" s="39" t="s">
        <v>42</v>
      </c>
      <c r="D1400" s="42">
        <f>_xll.qlCalendarAdvance(Calendar,$D1399,B1400,"f",FALSE)</f>
        <v>49473</v>
      </c>
      <c r="E1400" s="140">
        <f>_xll.qlInterestRateIndexValueDate(IndexON,D1400)</f>
        <v>49473</v>
      </c>
      <c r="F1400" s="156">
        <f>IFERROR(_xll.qlIndexFixing(IndexON,D1400,TRUE,_xll.ohTrigger(RecalcTrigger,TriggerON)),NA())</f>
        <v>1.1396187086109011E-2</v>
      </c>
      <c r="H1400" s="42">
        <f>_xll.qlCalendarAdvance(Calendar,$H1399,B1400,"f",FALSE)</f>
        <v>49473</v>
      </c>
      <c r="I1400" s="140">
        <f>_xll.qlInterestRateIndexValueDate(Index1M,$H1400)</f>
        <v>49473</v>
      </c>
      <c r="J1400" s="145">
        <f>IFERROR(_xll.qlIndexFixing(Index1M,$H1400,TRUE,_xll.ohTrigger(RecalcTrigger,Trigger1M)),NA())</f>
        <v>1.2122272768879228E-2</v>
      </c>
      <c r="K1400" s="44">
        <f>IFERROR(_xll.qlIndexFixing(Index3M,H1400,TRUE,_xll.ohTrigger(RecalcTrigger,Trigger3M)),NA())</f>
        <v>1.2385935220773164E-2</v>
      </c>
      <c r="L1400" s="44">
        <f>IFERROR(_xll.qlIndexFixing(Index6M,$H1400,TRUE,_xll.ohTrigger(RecalcTrigger,Trigger6M)),NA())</f>
        <v>1.2377683199087403E-2</v>
      </c>
      <c r="M1400" s="146">
        <f>IFERROR(_xll.qlIndexFixing(Index1Y,$H1400,TRUE,_xll.ohTrigger(RecalcTrigger,Trigger1Y)),NA())</f>
        <v>1.2647731713345611E-2</v>
      </c>
      <c r="N1400" s="145">
        <f>IFERROR(_xll.qlIndexFixing(ONIndex1M,I1400,TRUE,_xll.ohTrigger(RecalcTrigger,Trigger1M)),NA())</f>
        <v>1.213688294786297E-2</v>
      </c>
      <c r="O1400" s="44">
        <f>IFERROR(_xll.qlIndexFixing(ONIndex3M,I1400,TRUE,_xll.ohTrigger(RecalcTrigger,Trigger3M)),NA())</f>
        <v>1.243314313743582E-2</v>
      </c>
      <c r="P1400" s="44">
        <f>IFERROR(_xll.qlIndexFixing(ONIndex6M,I1400,TRUE,_xll.ohTrigger(RecalcTrigger,Trigger6M)),NA())</f>
        <v>1.2473840978360906E-2</v>
      </c>
      <c r="Q1400" s="146">
        <f>IFERROR(_xll.qlIndexFixing(ONIndex1Y,I1400,TRUE,_xll.ohTrigger(RecalcTrigger,Trigger1Y)),NA())</f>
        <v>1.2862192090378199E-2</v>
      </c>
    </row>
    <row r="1401" spans="2:17" x14ac:dyDescent="0.2">
      <c r="B1401" s="39" t="s">
        <v>42</v>
      </c>
      <c r="D1401" s="42">
        <f>_xll.qlCalendarAdvance(Calendar,$D1400,B1401,"f",FALSE)</f>
        <v>49480</v>
      </c>
      <c r="E1401" s="140">
        <f>_xll.qlInterestRateIndexValueDate(IndexON,D1401)</f>
        <v>49480</v>
      </c>
      <c r="F1401" s="156">
        <f>IFERROR(_xll.qlIndexFixing(IndexON,D1401,TRUE,_xll.ohTrigger(RecalcTrigger,TriggerON)),NA())</f>
        <v>1.1386425338116846E-2</v>
      </c>
      <c r="H1401" s="42">
        <f>_xll.qlCalendarAdvance(Calendar,$H1400,B1401,"f",FALSE)</f>
        <v>49480</v>
      </c>
      <c r="I1401" s="140">
        <f>_xll.qlInterestRateIndexValueDate(Index1M,$H1401)</f>
        <v>49480</v>
      </c>
      <c r="J1401" s="145">
        <f>IFERROR(_xll.qlIndexFixing(Index1M,$H1401,TRUE,_xll.ohTrigger(RecalcTrigger,Trigger1M)),NA())</f>
        <v>1.2112375693757043E-2</v>
      </c>
      <c r="K1401" s="44">
        <f>IFERROR(_xll.qlIndexFixing(Index3M,H1401,TRUE,_xll.ohTrigger(RecalcTrigger,Trigger3M)),NA())</f>
        <v>1.2375672923668962E-2</v>
      </c>
      <c r="L1401" s="44">
        <f>IFERROR(_xll.qlIndexFixing(Index6M,$H1401,TRUE,_xll.ohTrigger(RecalcTrigger,Trigger6M)),NA())</f>
        <v>1.2367254699484612E-2</v>
      </c>
      <c r="M1401" s="146">
        <f>IFERROR(_xll.qlIndexFixing(Index1Y,$H1401,TRUE,_xll.ohTrigger(RecalcTrigger,Trigger1Y)),NA())</f>
        <v>1.2636202907602038E-2</v>
      </c>
      <c r="N1401" s="145">
        <f>IFERROR(_xll.qlIndexFixing(ONIndex1M,I1401,TRUE,_xll.ohTrigger(RecalcTrigger,Trigger1M)),NA())</f>
        <v>1.2127027344144281E-2</v>
      </c>
      <c r="O1401" s="44">
        <f>IFERROR(_xll.qlIndexFixing(ONIndex3M,I1401,TRUE,_xll.ohTrigger(RecalcTrigger,Trigger3M)),NA())</f>
        <v>1.2422990880582852E-2</v>
      </c>
      <c r="P1401" s="44">
        <f>IFERROR(_xll.qlIndexFixing(ONIndex6M,I1401,TRUE,_xll.ohTrigger(RecalcTrigger,Trigger6M)),NA())</f>
        <v>1.2463589016347143E-2</v>
      </c>
      <c r="Q1401" s="146">
        <f>IFERROR(_xll.qlIndexFixing(ONIndex1Y,I1401,TRUE,_xll.ohTrigger(RecalcTrigger,Trigger1Y)),NA())</f>
        <v>1.285113952046002E-2</v>
      </c>
    </row>
    <row r="1402" spans="2:17" x14ac:dyDescent="0.2">
      <c r="B1402" s="39" t="s">
        <v>42</v>
      </c>
      <c r="D1402" s="42">
        <f>_xll.qlCalendarAdvance(Calendar,$D1401,B1402,"f",FALSE)</f>
        <v>49487</v>
      </c>
      <c r="E1402" s="140">
        <f>_xll.qlInterestRateIndexValueDate(IndexON,D1402)</f>
        <v>49487</v>
      </c>
      <c r="F1402" s="156">
        <f>IFERROR(_xll.qlIndexFixing(IndexON,D1402,TRUE,_xll.ohTrigger(RecalcTrigger,TriggerON)),NA())</f>
        <v>1.1376652403630727E-2</v>
      </c>
      <c r="H1402" s="42">
        <f>_xll.qlCalendarAdvance(Calendar,$H1401,B1402,"f",FALSE)</f>
        <v>49487</v>
      </c>
      <c r="I1402" s="140">
        <f>_xll.qlInterestRateIndexValueDate(Index1M,$H1402)</f>
        <v>49487</v>
      </c>
      <c r="J1402" s="145">
        <f>IFERROR(_xll.qlIndexFixing(Index1M,$H1402,TRUE,_xll.ohTrigger(RecalcTrigger,Trigger1M)),NA())</f>
        <v>1.2102463186304554E-2</v>
      </c>
      <c r="K1402" s="44">
        <f>IFERROR(_xll.qlIndexFixing(Index3M,H1402,TRUE,_xll.ohTrigger(RecalcTrigger,Trigger3M)),NA())</f>
        <v>1.2365398544546401E-2</v>
      </c>
      <c r="L1402" s="44">
        <f>IFERROR(_xll.qlIndexFixing(Index6M,$H1402,TRUE,_xll.ohTrigger(RecalcTrigger,Trigger6M)),NA())</f>
        <v>1.2356817539129662E-2</v>
      </c>
      <c r="M1402" s="146">
        <f>IFERROR(_xll.qlIndexFixing(Index1Y,$H1402,TRUE,_xll.ohTrigger(RecalcTrigger,Trigger1Y)),NA())</f>
        <v>1.2624661326030339E-2</v>
      </c>
      <c r="N1402" s="145">
        <f>IFERROR(_xll.qlIndexFixing(ONIndex1M,I1402,TRUE,_xll.ohTrigger(RecalcTrigger,Trigger1M)),NA())</f>
        <v>1.2117156315211153E-2</v>
      </c>
      <c r="O1402" s="44">
        <f>IFERROR(_xll.qlIndexFixing(ONIndex3M,I1402,TRUE,_xll.ohTrigger(RecalcTrigger,Trigger3M)),NA())</f>
        <v>1.2412826552696821E-2</v>
      </c>
      <c r="P1402" s="44">
        <f>IFERROR(_xll.qlIndexFixing(ONIndex6M,I1402,TRUE,_xll.ohTrigger(RecalcTrigger,Trigger6M)),NA())</f>
        <v>1.2453328392998397E-2</v>
      </c>
      <c r="Q1402" s="146">
        <f>IFERROR(_xll.qlIndexFixing(ONIndex1Y,I1402,TRUE,_xll.ohTrigger(RecalcTrigger,Trigger1Y)),NA())</f>
        <v>1.2840074204393259E-2</v>
      </c>
    </row>
    <row r="1403" spans="2:17" x14ac:dyDescent="0.2">
      <c r="B1403" s="39" t="s">
        <v>42</v>
      </c>
      <c r="D1403" s="42">
        <f>_xll.qlCalendarAdvance(Calendar,$D1402,B1403,"f",FALSE)</f>
        <v>49494</v>
      </c>
      <c r="E1403" s="140">
        <f>_xll.qlInterestRateIndexValueDate(IndexON,D1403)</f>
        <v>49494</v>
      </c>
      <c r="F1403" s="156">
        <f>IFERROR(_xll.qlIndexFixing(IndexON,D1403,TRUE,_xll.ohTrigger(RecalcTrigger,TriggerON)),NA())</f>
        <v>1.1366868282731701E-2</v>
      </c>
      <c r="H1403" s="42">
        <f>_xll.qlCalendarAdvance(Calendar,$H1402,B1403,"f",FALSE)</f>
        <v>49494</v>
      </c>
      <c r="I1403" s="140">
        <f>_xll.qlInterestRateIndexValueDate(Index1M,$H1403)</f>
        <v>49494</v>
      </c>
      <c r="J1403" s="145">
        <f>IFERROR(_xll.qlIndexFixing(Index1M,$H1403,TRUE,_xll.ohTrigger(RecalcTrigger,Trigger1M)),NA())</f>
        <v>1.2091003893537781E-2</v>
      </c>
      <c r="K1403" s="44">
        <f>IFERROR(_xll.qlIndexFixing(Index3M,H1403,TRUE,_xll.ohTrigger(RecalcTrigger,Trigger3M)),NA())</f>
        <v>1.2355112083498862E-2</v>
      </c>
      <c r="L1403" s="44">
        <f>IFERROR(_xll.qlIndexFixing(Index6M,$H1403,TRUE,_xll.ohTrigger(RecalcTrigger,Trigger6M)),NA())</f>
        <v>1.2345830896729934E-2</v>
      </c>
      <c r="M1403" s="146">
        <f>IFERROR(_xll.qlIndexFixing(Index1Y,$H1403,TRUE,_xll.ohTrigger(RecalcTrigger,Trigger1Y)),NA())</f>
        <v>1.2613106969072058E-2</v>
      </c>
      <c r="N1403" s="145">
        <f>IFERROR(_xll.qlIndexFixing(ONIndex1M,I1403,TRUE,_xll.ohTrigger(RecalcTrigger,Trigger1M)),NA())</f>
        <v>1.2107269860901493E-2</v>
      </c>
      <c r="O1403" s="44">
        <f>IFERROR(_xll.qlIndexFixing(ONIndex3M,I1403,TRUE,_xll.ohTrigger(RecalcTrigger,Trigger3M)),NA())</f>
        <v>1.2402650153858774E-2</v>
      </c>
      <c r="P1403" s="44">
        <f>IFERROR(_xll.qlIndexFixing(ONIndex6M,I1403,TRUE,_xll.ohTrigger(RecalcTrigger,Trigger6M)),NA())</f>
        <v>1.2443059108314669E-2</v>
      </c>
      <c r="Q1403" s="146">
        <f>IFERROR(_xll.qlIndexFixing(ONIndex1Y,I1403,TRUE,_xll.ohTrigger(RecalcTrigger,Trigger1Y)),NA())</f>
        <v>1.2828996142096871E-2</v>
      </c>
    </row>
    <row r="1404" spans="2:17" x14ac:dyDescent="0.2">
      <c r="B1404" s="39" t="s">
        <v>42</v>
      </c>
      <c r="D1404" s="42">
        <f>_xll.qlCalendarAdvance(Calendar,$D1403,B1404,"f",FALSE)</f>
        <v>49501</v>
      </c>
      <c r="E1404" s="140">
        <f>_xll.qlInterestRateIndexValueDate(IndexON,D1404)</f>
        <v>49501</v>
      </c>
      <c r="F1404" s="156">
        <f>IFERROR(_xll.qlIndexFixing(IndexON,D1404,TRUE,_xll.ohTrigger(RecalcTrigger,TriggerON)),NA())</f>
        <v>1.1357072975338722E-2</v>
      </c>
      <c r="H1404" s="42">
        <f>_xll.qlCalendarAdvance(Calendar,$H1403,B1404,"f",FALSE)</f>
        <v>49501</v>
      </c>
      <c r="I1404" s="140">
        <f>_xll.qlInterestRateIndexValueDate(Index1M,$H1404)</f>
        <v>49501</v>
      </c>
      <c r="J1404" s="145">
        <f>IFERROR(_xll.qlIndexFixing(Index1M,$H1404,TRUE,_xll.ohTrigger(RecalcTrigger,Trigger1M)),NA())</f>
        <v>1.2081056227045054E-2</v>
      </c>
      <c r="K1404" s="44">
        <f>IFERROR(_xll.qlIndexFixing(Index3M,H1404,TRUE,_xll.ohTrigger(RecalcTrigger,Trigger3M)),NA())</f>
        <v>1.2344813540620609E-2</v>
      </c>
      <c r="L1404" s="44">
        <f>IFERROR(_xll.qlIndexFixing(Index6M,$H1404,TRUE,_xll.ohTrigger(RecalcTrigger,Trigger6M)),NA())</f>
        <v>1.2335375444294883E-2</v>
      </c>
      <c r="M1404" s="146">
        <f>IFERROR(_xll.qlIndexFixing(Index1Y,$H1404,TRUE,_xll.ohTrigger(RecalcTrigger,Trigger1Y)),NA())</f>
        <v>1.2601539873465298E-2</v>
      </c>
      <c r="N1404" s="145">
        <f>IFERROR(_xll.qlIndexFixing(ONIndex1M,I1404,TRUE,_xll.ohTrigger(RecalcTrigger,Trigger1M)),NA())</f>
        <v>1.2097367981377394E-2</v>
      </c>
      <c r="O1404" s="44">
        <f>IFERROR(_xll.qlIndexFixing(ONIndex3M,I1404,TRUE,_xll.ohTrigger(RecalcTrigger,Trigger3M)),NA())</f>
        <v>1.2392461684068712E-2</v>
      </c>
      <c r="P1404" s="44">
        <f>IFERROR(_xll.qlIndexFixing(ONIndex6M,I1404,TRUE,_xll.ohTrigger(RecalcTrigger,Trigger6M)),NA())</f>
        <v>1.2432781162377005E-2</v>
      </c>
      <c r="Q1404" s="146">
        <f>IFERROR(_xll.qlIndexFixing(ONIndex1Y,I1404,TRUE,_xll.ohTrigger(RecalcTrigger,Trigger1Y)),NA())</f>
        <v>1.2817905333651902E-2</v>
      </c>
    </row>
    <row r="1405" spans="2:17" x14ac:dyDescent="0.2">
      <c r="B1405" s="39" t="s">
        <v>42</v>
      </c>
      <c r="D1405" s="42">
        <f>_xll.qlCalendarAdvance(Calendar,$D1404,B1405,"f",FALSE)</f>
        <v>49508</v>
      </c>
      <c r="E1405" s="140">
        <f>_xll.qlInterestRateIndexValueDate(IndexON,D1405)</f>
        <v>49508</v>
      </c>
      <c r="F1405" s="156">
        <f>IFERROR(_xll.qlIndexFixing(IndexON,D1405,TRUE,_xll.ohTrigger(RecalcTrigger,TriggerON)),NA())</f>
        <v>1.1347266481532836E-2</v>
      </c>
      <c r="H1405" s="42">
        <f>_xll.qlCalendarAdvance(Calendar,$H1404,B1405,"f",FALSE)</f>
        <v>49508</v>
      </c>
      <c r="I1405" s="140">
        <f>_xll.qlInterestRateIndexValueDate(Index1M,$H1405)</f>
        <v>49508</v>
      </c>
      <c r="J1405" s="145">
        <f>IFERROR(_xll.qlIndexFixing(Index1M,$H1405,TRUE,_xll.ohTrigger(RecalcTrigger,Trigger1M)),NA())</f>
        <v>1.2071093127623757E-2</v>
      </c>
      <c r="K1405" s="44">
        <f>IFERROR(_xll.qlIndexFixing(Index3M,H1405,TRUE,_xll.ohTrigger(RecalcTrigger,Trigger3M)),NA())</f>
        <v>1.2334502916005897E-2</v>
      </c>
      <c r="L1405" s="44">
        <f>IFERROR(_xll.qlIndexFixing(Index6M,$H1405,TRUE,_xll.ohTrigger(RecalcTrigger,Trigger6M)),NA())</f>
        <v>1.2324911331531319E-2</v>
      </c>
      <c r="M1405" s="146">
        <f>IFERROR(_xll.qlIndexFixing(Index1Y,$H1405,TRUE,_xll.ohTrigger(RecalcTrigger,Trigger1Y)),NA())</f>
        <v>1.2589960685609953E-2</v>
      </c>
      <c r="N1405" s="145">
        <f>IFERROR(_xll.qlIndexFixing(ONIndex1M,I1405,TRUE,_xll.ohTrigger(RecalcTrigger,Trigger1M)),NA())</f>
        <v>1.2087450676557809E-2</v>
      </c>
      <c r="O1405" s="44">
        <f>IFERROR(_xll.qlIndexFixing(ONIndex3M,I1405,TRUE,_xll.ohTrigger(RecalcTrigger,Trigger3M)),NA())</f>
        <v>1.2382261143245588E-2</v>
      </c>
      <c r="P1405" s="44">
        <f>IFERROR(_xll.qlIndexFixing(ONIndex6M,I1405,TRUE,_xll.ohTrigger(RecalcTrigger,Trigger6M)),NA())</f>
        <v>1.2422494555185404E-2</v>
      </c>
      <c r="Q1405" s="146">
        <f>IFERROR(_xll.qlIndexFixing(ONIndex1Y,I1405,TRUE,_xll.ohTrigger(RecalcTrigger,Trigger1Y)),NA())</f>
        <v>1.2806801779058352E-2</v>
      </c>
    </row>
    <row r="1406" spans="2:17" x14ac:dyDescent="0.2">
      <c r="B1406" s="39" t="s">
        <v>42</v>
      </c>
      <c r="D1406" s="42">
        <f>_xll.qlCalendarAdvance(Calendar,$D1405,B1406,"f",FALSE)</f>
        <v>49515</v>
      </c>
      <c r="E1406" s="140">
        <f>_xll.qlInterestRateIndexValueDate(IndexON,D1406)</f>
        <v>49515</v>
      </c>
      <c r="F1406" s="156">
        <f>IFERROR(_xll.qlIndexFixing(IndexON,D1406,TRUE,_xll.ohTrigger(RecalcTrigger,TriggerON)),NA())</f>
        <v>1.1337448801314043E-2</v>
      </c>
      <c r="H1406" s="42">
        <f>_xll.qlCalendarAdvance(Calendar,$H1405,B1406,"f",FALSE)</f>
        <v>49515</v>
      </c>
      <c r="I1406" s="140">
        <f>_xll.qlInterestRateIndexValueDate(Index1M,$H1406)</f>
        <v>49515</v>
      </c>
      <c r="J1406" s="145">
        <f>IFERROR(_xll.qlIndexFixing(Index1M,$H1406,TRUE,_xll.ohTrigger(RecalcTrigger,Trigger1M)),NA())</f>
        <v>1.2060599553549727E-2</v>
      </c>
      <c r="K1406" s="44">
        <f>IFERROR(_xll.qlIndexFixing(Index3M,H1406,TRUE,_xll.ohTrigger(RecalcTrigger,Trigger3M)),NA())</f>
        <v>1.232418020974899E-2</v>
      </c>
      <c r="L1406" s="44">
        <f>IFERROR(_xll.qlIndexFixing(Index6M,$H1406,TRUE,_xll.ohTrigger(RecalcTrigger,Trigger6M)),NA())</f>
        <v>1.231443855857535E-2</v>
      </c>
      <c r="M1406" s="146">
        <f>IFERROR(_xll.qlIndexFixing(Index1Y,$H1406,TRUE,_xll.ohTrigger(RecalcTrigger,Trigger1Y)),NA())</f>
        <v>1.2578370557749631E-2</v>
      </c>
      <c r="N1406" s="145">
        <f>IFERROR(_xll.qlIndexFixing(ONIndex1M,I1406,TRUE,_xll.ohTrigger(RecalcTrigger,Trigger1M)),NA())</f>
        <v>1.2077517946523786E-2</v>
      </c>
      <c r="O1406" s="44">
        <f>IFERROR(_xll.qlIndexFixing(ONIndex3M,I1406,TRUE,_xll.ohTrigger(RecalcTrigger,Trigger3M)),NA())</f>
        <v>1.2372048531470448E-2</v>
      </c>
      <c r="P1406" s="44">
        <f>IFERROR(_xll.qlIndexFixing(ONIndex6M,I1406,TRUE,_xll.ohTrigger(RecalcTrigger,Trigger6M)),NA())</f>
        <v>1.2412199286739867E-2</v>
      </c>
      <c r="Q1406" s="146">
        <f>IFERROR(_xll.qlIndexFixing(ONIndex1Y,I1406,TRUE,_xll.ohTrigger(RecalcTrigger,Trigger1Y)),NA())</f>
        <v>1.2795685478235175E-2</v>
      </c>
    </row>
    <row r="1407" spans="2:17" x14ac:dyDescent="0.2">
      <c r="B1407" s="39" t="s">
        <v>42</v>
      </c>
      <c r="D1407" s="42">
        <f>_xll.qlCalendarAdvance(Calendar,$D1406,B1407,"f",FALSE)</f>
        <v>49522</v>
      </c>
      <c r="E1407" s="140">
        <f>_xll.qlInterestRateIndexValueDate(IndexON,D1407)</f>
        <v>49522</v>
      </c>
      <c r="F1407" s="156">
        <f>IFERROR(_xll.qlIndexFixing(IndexON,D1407,TRUE,_xll.ohTrigger(RecalcTrigger,TriggerON)),NA())</f>
        <v>1.1327619934601296E-2</v>
      </c>
      <c r="H1407" s="42">
        <f>_xll.qlCalendarAdvance(Calendar,$H1406,B1407,"f",FALSE)</f>
        <v>49522</v>
      </c>
      <c r="I1407" s="140">
        <f>_xll.qlInterestRateIndexValueDate(Index1M,$H1407)</f>
        <v>49522</v>
      </c>
      <c r="J1407" s="145">
        <f>IFERROR(_xll.qlIndexFixing(Index1M,$H1407,TRUE,_xll.ohTrigger(RecalcTrigger,Trigger1M)),NA())</f>
        <v>1.2051120630162452E-2</v>
      </c>
      <c r="K1407" s="44">
        <f>IFERROR(_xll.qlIndexFixing(Index3M,H1407,TRUE,_xll.ohTrigger(RecalcTrigger,Trigger3M)),NA())</f>
        <v>1.2313845421942382E-2</v>
      </c>
      <c r="L1407" s="44">
        <f>IFERROR(_xll.qlIndexFixing(Index6M,$H1407,TRUE,_xll.ohTrigger(RecalcTrigger,Trigger6M)),NA())</f>
        <v>1.2303957125564402E-2</v>
      </c>
      <c r="M1407" s="146">
        <f>IFERROR(_xll.qlIndexFixing(Index1Y,$H1407,TRUE,_xll.ohTrigger(RecalcTrigger,Trigger1Y)),NA())</f>
        <v>1.2566770657387673E-2</v>
      </c>
      <c r="N1407" s="145">
        <f>IFERROR(_xll.qlIndexFixing(ONIndex1M,I1407,TRUE,_xll.ohTrigger(RecalcTrigger,Trigger1M)),NA())</f>
        <v>1.2067569791113231E-2</v>
      </c>
      <c r="O1407" s="44">
        <f>IFERROR(_xll.qlIndexFixing(ONIndex3M,I1407,TRUE,_xll.ohTrigger(RecalcTrigger,Trigger3M)),NA())</f>
        <v>1.2361823848662246E-2</v>
      </c>
      <c r="P1407" s="44">
        <f>IFERROR(_xll.qlIndexFixing(ONIndex6M,I1407,TRUE,_xll.ohTrigger(RecalcTrigger,Trigger6M)),NA())</f>
        <v>1.2401895356878301E-2</v>
      </c>
      <c r="Q1407" s="146">
        <f>IFERROR(_xll.qlIndexFixing(ONIndex1Y,I1407,TRUE,_xll.ohTrigger(RecalcTrigger,Trigger1Y)),NA())</f>
        <v>1.278455643118237E-2</v>
      </c>
    </row>
    <row r="1408" spans="2:17" x14ac:dyDescent="0.2">
      <c r="B1408" s="39" t="s">
        <v>42</v>
      </c>
      <c r="D1408" s="42">
        <f>_xll.qlCalendarAdvance(Calendar,$D1407,B1408,"f",FALSE)</f>
        <v>49529</v>
      </c>
      <c r="E1408" s="140">
        <f>_xll.qlInterestRateIndexValueDate(IndexON,D1408)</f>
        <v>49529</v>
      </c>
      <c r="F1408" s="156">
        <f>IFERROR(_xll.qlIndexFixing(IndexON,D1408,TRUE,_xll.ohTrigger(RecalcTrigger,TriggerON)),NA())</f>
        <v>1.1317779881475643E-2</v>
      </c>
      <c r="H1408" s="42">
        <f>_xll.qlCalendarAdvance(Calendar,$H1407,B1408,"f",FALSE)</f>
        <v>49529</v>
      </c>
      <c r="I1408" s="140">
        <f>_xll.qlInterestRateIndexValueDate(Index1M,$H1408)</f>
        <v>49529</v>
      </c>
      <c r="J1408" s="145">
        <f>IFERROR(_xll.qlIndexFixing(Index1M,$H1408,TRUE,_xll.ohTrigger(RecalcTrigger,Trigger1M)),NA())</f>
        <v>1.2041111232205946E-2</v>
      </c>
      <c r="K1408" s="44">
        <f>IFERROR(_xll.qlIndexFixing(Index3M,H1408,TRUE,_xll.ohTrigger(RecalcTrigger,Trigger3M)),NA())</f>
        <v>1.2303498552682982E-2</v>
      </c>
      <c r="L1408" s="44">
        <f>IFERROR(_xll.qlIndexFixing(Index6M,$H1408,TRUE,_xll.ohTrigger(RecalcTrigger,Trigger6M)),NA())</f>
        <v>1.2293467032635019E-2</v>
      </c>
      <c r="M1408" s="146">
        <f>IFERROR(_xll.qlIndexFixing(Index1Y,$H1408,TRUE,_xll.ohTrigger(RecalcTrigger,Trigger1Y)),NA())</f>
        <v>1.2555162151973609E-2</v>
      </c>
      <c r="N1408" s="145">
        <f>IFERROR(_xll.qlIndexFixing(ONIndex1M,I1408,TRUE,_xll.ohTrigger(RecalcTrigger,Trigger1M)),NA())</f>
        <v>1.2057606210488236E-2</v>
      </c>
      <c r="O1408" s="44">
        <f>IFERROR(_xll.qlIndexFixing(ONIndex3M,I1408,TRUE,_xll.ohTrigger(RecalcTrigger,Trigger3M)),NA())</f>
        <v>1.2351587094902028E-2</v>
      </c>
      <c r="P1408" s="44">
        <f>IFERROR(_xll.qlIndexFixing(ONIndex6M,I1408,TRUE,_xll.ohTrigger(RecalcTrigger,Trigger6M)),NA())</f>
        <v>1.2391582765843845E-2</v>
      </c>
      <c r="Q1408" s="146">
        <f>IFERROR(_xll.qlIndexFixing(ONIndex1Y,I1408,TRUE,_xll.ohTrigger(RecalcTrigger,Trigger1Y)),NA())</f>
        <v>1.2773414637980984E-2</v>
      </c>
    </row>
    <row r="1409" spans="2:17" x14ac:dyDescent="0.2">
      <c r="B1409" s="39" t="s">
        <v>42</v>
      </c>
      <c r="D1409" s="42">
        <f>_xll.qlCalendarAdvance(Calendar,$D1408,B1409,"f",FALSE)</f>
        <v>49536</v>
      </c>
      <c r="E1409" s="140">
        <f>_xll.qlInterestRateIndexValueDate(IndexON,D1409)</f>
        <v>49536</v>
      </c>
      <c r="F1409" s="156">
        <f>IFERROR(_xll.qlIndexFixing(IndexON,D1409,TRUE,_xll.ohTrigger(RecalcTrigger,TriggerON)),NA())</f>
        <v>1.1307928641937082E-2</v>
      </c>
      <c r="H1409" s="42">
        <f>_xll.qlCalendarAdvance(Calendar,$H1408,B1409,"f",FALSE)</f>
        <v>49536</v>
      </c>
      <c r="I1409" s="140">
        <f>_xll.qlInterestRateIndexValueDate(Index1M,$H1409)</f>
        <v>49536</v>
      </c>
      <c r="J1409" s="145">
        <f>IFERROR(_xll.qlIndexFixing(Index1M,$H1409,TRUE,_xll.ohTrigger(RecalcTrigger,Trigger1M)),NA())</f>
        <v>1.2031086401490329E-2</v>
      </c>
      <c r="K1409" s="44">
        <f>IFERROR(_xll.qlIndexFixing(Index3M,H1409,TRUE,_xll.ohTrigger(RecalcTrigger,Trigger3M)),NA())</f>
        <v>1.2293139602062405E-2</v>
      </c>
      <c r="L1409" s="44">
        <f>IFERROR(_xll.qlIndexFixing(Index6M,$H1409,TRUE,_xll.ohTrigger(RecalcTrigger,Trigger6M)),NA())</f>
        <v>1.2282968279925068E-2</v>
      </c>
      <c r="M1409" s="146">
        <f>IFERROR(_xll.qlIndexFixing(Index1Y,$H1409,TRUE,_xll.ohTrigger(RecalcTrigger,Trigger1Y)),NA())</f>
        <v>1.254354620890427E-2</v>
      </c>
      <c r="N1409" s="145">
        <f>IFERROR(_xll.qlIndexFixing(ONIndex1M,I1409,TRUE,_xll.ohTrigger(RecalcTrigger,Trigger1M)),NA())</f>
        <v>1.2047627204648803E-2</v>
      </c>
      <c r="O1409" s="44">
        <f>IFERROR(_xll.qlIndexFixing(ONIndex3M,I1409,TRUE,_xll.ohTrigger(RecalcTrigger,Trigger3M)),NA())</f>
        <v>1.2341338270108748E-2</v>
      </c>
      <c r="P1409" s="44">
        <f>IFERROR(_xll.qlIndexFixing(ONIndex6M,I1409,TRUE,_xll.ohTrigger(RecalcTrigger,Trigger6M)),NA())</f>
        <v>1.2381261513474406E-2</v>
      </c>
      <c r="Q1409" s="146">
        <f>IFERROR(_xll.qlIndexFixing(ONIndex1Y,I1409,TRUE,_xll.ohTrigger(RecalcTrigger,Trigger1Y)),NA())</f>
        <v>1.2762260098549971E-2</v>
      </c>
    </row>
    <row r="1410" spans="2:17" x14ac:dyDescent="0.2">
      <c r="B1410" s="39" t="s">
        <v>42</v>
      </c>
      <c r="D1410" s="42">
        <f>_xll.qlCalendarAdvance(Calendar,$D1409,B1410,"f",FALSE)</f>
        <v>49543</v>
      </c>
      <c r="E1410" s="140">
        <f>_xll.qlInterestRateIndexValueDate(IndexON,D1410)</f>
        <v>49543</v>
      </c>
      <c r="F1410" s="156">
        <f>IFERROR(_xll.qlIndexFixing(IndexON,D1410,TRUE,_xll.ohTrigger(RecalcTrigger,TriggerON)),NA())</f>
        <v>1.1298066215904567E-2</v>
      </c>
      <c r="H1410" s="42">
        <f>_xll.qlCalendarAdvance(Calendar,$H1409,B1410,"f",FALSE)</f>
        <v>49543</v>
      </c>
      <c r="I1410" s="140">
        <f>_xll.qlInterestRateIndexValueDate(Index1M,$H1410)</f>
        <v>49543</v>
      </c>
      <c r="J1410" s="145">
        <f>IFERROR(_xll.qlIndexFixing(Index1M,$H1410,TRUE,_xll.ohTrigger(RecalcTrigger,Trigger1M)),NA())</f>
        <v>1.2021046138052442E-2</v>
      </c>
      <c r="K1410" s="44">
        <f>IFERROR(_xll.qlIndexFixing(Index3M,H1410,TRUE,_xll.ohTrigger(RecalcTrigger,Trigger3M)),NA())</f>
        <v>1.2282768570177554E-2</v>
      </c>
      <c r="L1410" s="44">
        <f>IFERROR(_xll.qlIndexFixing(Index6M,$H1410,TRUE,_xll.ohTrigger(RecalcTrigger,Trigger6M)),NA())</f>
        <v>1.2272460867571094E-2</v>
      </c>
      <c r="M1410" s="146">
        <f>IFERROR(_xll.qlIndexFixing(Index1Y,$H1410,TRUE,_xll.ohTrigger(RecalcTrigger,Trigger1Y)),NA())</f>
        <v>1.2531923995522453E-2</v>
      </c>
      <c r="N1410" s="145">
        <f>IFERROR(_xll.qlIndexFixing(ONIndex1M,I1410,TRUE,_xll.ohTrigger(RecalcTrigger,Trigger1M)),NA())</f>
        <v>1.2037632773432838E-2</v>
      </c>
      <c r="O1410" s="44">
        <f>IFERROR(_xll.qlIndexFixing(ONIndex3M,I1410,TRUE,_xll.ohTrigger(RecalcTrigger,Trigger3M)),NA())</f>
        <v>1.2331077374444499E-2</v>
      </c>
      <c r="P1410" s="44">
        <f>IFERROR(_xll.qlIndexFixing(ONIndex6M,I1410,TRUE,_xll.ohTrigger(RecalcTrigger,Trigger6M)),NA())</f>
        <v>1.2370931599851032E-2</v>
      </c>
      <c r="Q1410" s="146">
        <f>IFERROR(_xll.qlIndexFixing(ONIndex1Y,I1410,TRUE,_xll.ohTrigger(RecalcTrigger,Trigger1Y)),NA())</f>
        <v>1.2751092812970377E-2</v>
      </c>
    </row>
    <row r="1411" spans="2:17" x14ac:dyDescent="0.2">
      <c r="B1411" s="39" t="s">
        <v>42</v>
      </c>
      <c r="D1411" s="42">
        <f>_xll.qlCalendarAdvance(Calendar,$D1410,B1411,"f",FALSE)</f>
        <v>49550</v>
      </c>
      <c r="E1411" s="140">
        <f>_xll.qlInterestRateIndexValueDate(IndexON,D1411)</f>
        <v>49550</v>
      </c>
      <c r="F1411" s="156">
        <f>IFERROR(_xll.qlIndexFixing(IndexON,D1411,TRUE,_xll.ohTrigger(RecalcTrigger,TriggerON)),NA())</f>
        <v>1.1288192603540192E-2</v>
      </c>
      <c r="H1411" s="42">
        <f>_xll.qlCalendarAdvance(Calendar,$H1410,B1411,"f",FALSE)</f>
        <v>49550</v>
      </c>
      <c r="I1411" s="140">
        <f>_xll.qlInterestRateIndexValueDate(Index1M,$H1411)</f>
        <v>49550</v>
      </c>
      <c r="J1411" s="145">
        <f>IFERROR(_xll.qlIndexFixing(Index1M,$H1411,TRUE,_xll.ohTrigger(RecalcTrigger,Trigger1M)),NA())</f>
        <v>1.2012556170541571E-2</v>
      </c>
      <c r="K1411" s="44">
        <f>IFERROR(_xll.qlIndexFixing(Index3M,H1411,TRUE,_xll.ohTrigger(RecalcTrigger,Trigger3M)),NA())</f>
        <v>1.2272385457121808E-2</v>
      </c>
      <c r="L1411" s="44">
        <f>IFERROR(_xll.qlIndexFixing(Index6M,$H1411,TRUE,_xll.ohTrigger(RecalcTrigger,Trigger6M)),NA())</f>
        <v>1.2261944795710524E-2</v>
      </c>
      <c r="M1411" s="146">
        <f>IFERROR(_xll.qlIndexFixing(Index1Y,$H1411,TRUE,_xll.ohTrigger(RecalcTrigger,Trigger1Y)),NA())</f>
        <v>1.2520296679117367E-2</v>
      </c>
      <c r="N1411" s="145">
        <f>IFERROR(_xll.qlIndexFixing(ONIndex1M,I1411,TRUE,_xll.ohTrigger(RecalcTrigger,Trigger1M)),NA())</f>
        <v>1.2027622917002434E-2</v>
      </c>
      <c r="O1411" s="44">
        <f>IFERROR(_xll.qlIndexFixing(ONIndex3M,I1411,TRUE,_xll.ohTrigger(RecalcTrigger,Trigger3M)),NA())</f>
        <v>1.2320804407747188E-2</v>
      </c>
      <c r="P1411" s="44">
        <f>IFERROR(_xll.qlIndexFixing(ONIndex6M,I1411,TRUE,_xll.ohTrigger(RecalcTrigger,Trigger6M)),NA())</f>
        <v>1.2360593024892674E-2</v>
      </c>
      <c r="Q1411" s="146">
        <f>IFERROR(_xll.qlIndexFixing(ONIndex1Y,I1411,TRUE,_xll.ohTrigger(RecalcTrigger,Trigger1Y)),NA())</f>
        <v>1.2739912781161156E-2</v>
      </c>
    </row>
    <row r="1412" spans="2:17" x14ac:dyDescent="0.2">
      <c r="B1412" s="39" t="s">
        <v>42</v>
      </c>
      <c r="D1412" s="42">
        <f>_xll.qlCalendarAdvance(Calendar,$D1411,B1412,"f",FALSE)</f>
        <v>49557</v>
      </c>
      <c r="E1412" s="140">
        <f>_xll.qlInterestRateIndexValueDate(IndexON,D1412)</f>
        <v>49557</v>
      </c>
      <c r="F1412" s="156">
        <f>IFERROR(_xll.qlIndexFixing(IndexON,D1412,TRUE,_xll.ohTrigger(RecalcTrigger,TriggerON)),NA())</f>
        <v>1.1278307804681864E-2</v>
      </c>
      <c r="H1412" s="42">
        <f>_xll.qlCalendarAdvance(Calendar,$H1411,B1412,"f",FALSE)</f>
        <v>49557</v>
      </c>
      <c r="I1412" s="140">
        <f>_xll.qlInterestRateIndexValueDate(Index1M,$H1412)</f>
        <v>49557</v>
      </c>
      <c r="J1412" s="145">
        <f>IFERROR(_xll.qlIndexFixing(Index1M,$H1412,TRUE,_xll.ohTrigger(RecalcTrigger,Trigger1M)),NA())</f>
        <v>1.2002489341852737E-2</v>
      </c>
      <c r="K1412" s="44">
        <f>IFERROR(_xll.qlIndexFixing(Index3M,H1412,TRUE,_xll.ohTrigger(RecalcTrigger,Trigger3M)),NA())</f>
        <v>1.2262529283187353E-2</v>
      </c>
      <c r="L1412" s="44">
        <f>IFERROR(_xll.qlIndexFixing(Index6M,$H1412,TRUE,_xll.ohTrigger(RecalcTrigger,Trigger6M)),NA())</f>
        <v>1.2252519078833282E-2</v>
      </c>
      <c r="M1412" s="146">
        <f>IFERROR(_xll.qlIndexFixing(Index1Y,$H1412,TRUE,_xll.ohTrigger(RecalcTrigger,Trigger1Y)),NA())</f>
        <v>1.2508665426925079E-2</v>
      </c>
      <c r="N1412" s="145">
        <f>IFERROR(_xll.qlIndexFixing(ONIndex1M,I1412,TRUE,_xll.ohTrigger(RecalcTrigger,Trigger1M)),NA())</f>
        <v>1.2017597635357591E-2</v>
      </c>
      <c r="O1412" s="44">
        <f>IFERROR(_xll.qlIndexFixing(ONIndex3M,I1412,TRUE,_xll.ohTrigger(RecalcTrigger,Trigger3M)),NA())</f>
        <v>1.2310519370097861E-2</v>
      </c>
      <c r="P1412" s="44">
        <f>IFERROR(_xll.qlIndexFixing(ONIndex6M,I1412,TRUE,_xll.ohTrigger(RecalcTrigger,Trigger6M)),NA())</f>
        <v>1.2350245788680381E-2</v>
      </c>
      <c r="Q1412" s="146">
        <f>IFERROR(_xll.qlIndexFixing(ONIndex1Y,I1412,TRUE,_xll.ohTrigger(RecalcTrigger,Trigger1Y)),NA())</f>
        <v>1.2728720003284399E-2</v>
      </c>
    </row>
    <row r="1413" spans="2:17" x14ac:dyDescent="0.2">
      <c r="B1413" s="39" t="s">
        <v>42</v>
      </c>
      <c r="D1413" s="42">
        <f>_xll.qlCalendarAdvance(Calendar,$D1412,B1413,"f",FALSE)</f>
        <v>49564</v>
      </c>
      <c r="E1413" s="140">
        <f>_xll.qlInterestRateIndexValueDate(IndexON,D1413)</f>
        <v>49564</v>
      </c>
      <c r="F1413" s="156">
        <f>IFERROR(_xll.qlIndexFixing(IndexON,D1413,TRUE,_xll.ohTrigger(RecalcTrigger,TriggerON)),NA())</f>
        <v>1.1268411819410629E-2</v>
      </c>
      <c r="H1413" s="42">
        <f>_xll.qlCalendarAdvance(Calendar,$H1412,B1413,"f",FALSE)</f>
        <v>49564</v>
      </c>
      <c r="I1413" s="140">
        <f>_xll.qlInterestRateIndexValueDate(Index1M,$H1413)</f>
        <v>49564</v>
      </c>
      <c r="J1413" s="145">
        <f>IFERROR(_xll.qlIndexFixing(Index1M,$H1413,TRUE,_xll.ohTrigger(RecalcTrigger,Trigger1M)),NA())</f>
        <v>1.1992407081255041E-2</v>
      </c>
      <c r="K1413" s="44">
        <f>IFERROR(_xll.qlIndexFixing(Index3M,H1413,TRUE,_xll.ohTrigger(RecalcTrigger,Trigger3M)),NA())</f>
        <v>1.2252123219919562E-2</v>
      </c>
      <c r="L1413" s="44">
        <f>IFERROR(_xll.qlIndexFixing(Index6M,$H1413,TRUE,_xll.ohTrigger(RecalcTrigger,Trigger6M)),NA())</f>
        <v>1.2241987629989319E-2</v>
      </c>
      <c r="M1413" s="146">
        <f>IFERROR(_xll.qlIndexFixing(Index1Y,$H1413,TRUE,_xll.ohTrigger(RecalcTrigger,Trigger1Y)),NA())</f>
        <v>1.249703140612762E-2</v>
      </c>
      <c r="N1413" s="145">
        <f>IFERROR(_xll.qlIndexFixing(ONIndex1M,I1413,TRUE,_xll.ohTrigger(RecalcTrigger,Trigger1M)),NA())</f>
        <v>1.2007556928417262E-2</v>
      </c>
      <c r="O1413" s="44">
        <f>IFERROR(_xll.qlIndexFixing(ONIndex3M,I1413,TRUE,_xll.ohTrigger(RecalcTrigger,Trigger3M)),NA())</f>
        <v>1.2300222261496518E-2</v>
      </c>
      <c r="P1413" s="44">
        <f>IFERROR(_xll.qlIndexFixing(ONIndex6M,I1413,TRUE,_xll.ohTrigger(RecalcTrigger,Trigger6M)),NA())</f>
        <v>1.2339889891214151E-2</v>
      </c>
      <c r="Q1413" s="146">
        <f>IFERROR(_xll.qlIndexFixing(ONIndex1Y,I1413,TRUE,_xll.ohTrigger(RecalcTrigger,Trigger1Y)),NA())</f>
        <v>1.2717514479178016E-2</v>
      </c>
    </row>
    <row r="1414" spans="2:17" x14ac:dyDescent="0.2">
      <c r="B1414" s="39" t="s">
        <v>42</v>
      </c>
      <c r="D1414" s="42">
        <f>_xll.qlCalendarAdvance(Calendar,$D1413,B1414,"f",FALSE)</f>
        <v>49571</v>
      </c>
      <c r="E1414" s="140">
        <f>_xll.qlInterestRateIndexValueDate(IndexON,D1414)</f>
        <v>49571</v>
      </c>
      <c r="F1414" s="156">
        <f>IFERROR(_xll.qlIndexFixing(IndexON,D1414,TRUE,_xll.ohTrigger(RecalcTrigger,TriggerON)),NA())</f>
        <v>1.1258504647726486E-2</v>
      </c>
      <c r="H1414" s="42">
        <f>_xll.qlCalendarAdvance(Calendar,$H1413,B1414,"f",FALSE)</f>
        <v>49571</v>
      </c>
      <c r="I1414" s="140">
        <f>_xll.qlInterestRateIndexValueDate(Index1M,$H1414)</f>
        <v>49571</v>
      </c>
      <c r="J1414" s="145">
        <f>IFERROR(_xll.qlIndexFixing(Index1M,$H1414,TRUE,_xll.ohTrigger(RecalcTrigger,Trigger1M)),NA())</f>
        <v>1.1982309388778201E-2</v>
      </c>
      <c r="K1414" s="44">
        <f>IFERROR(_xll.qlIndexFixing(Index3M,H1414,TRUE,_xll.ohTrigger(RecalcTrigger,Trigger3M)),NA())</f>
        <v>1.2241705075867327E-2</v>
      </c>
      <c r="L1414" s="44">
        <f>IFERROR(_xll.qlIndexFixing(Index6M,$H1414,TRUE,_xll.ohTrigger(RecalcTrigger,Trigger6M)),NA())</f>
        <v>1.2231447522007085E-2</v>
      </c>
      <c r="M1414" s="146">
        <f>IFERROR(_xll.qlIndexFixing(Index1Y,$H1414,TRUE,_xll.ohTrigger(RecalcTrigger,Trigger1Y)),NA())</f>
        <v>1.2485395783852554E-2</v>
      </c>
      <c r="N1414" s="145">
        <f>IFERROR(_xll.qlIndexFixing(ONIndex1M,I1414,TRUE,_xll.ohTrigger(RecalcTrigger,Trigger1M)),NA())</f>
        <v>1.1997500796181448E-2</v>
      </c>
      <c r="O1414" s="44">
        <f>IFERROR(_xll.qlIndexFixing(ONIndex3M,I1414,TRUE,_xll.ohTrigger(RecalcTrigger,Trigger3M)),NA())</f>
        <v>1.2289913081781068E-2</v>
      </c>
      <c r="P1414" s="44">
        <f>IFERROR(_xll.qlIndexFixing(ONIndex6M,I1414,TRUE,_xll.ohTrigger(RecalcTrigger,Trigger6M)),NA())</f>
        <v>1.2329525332493985E-2</v>
      </c>
      <c r="Q1414" s="146">
        <f>IFERROR(_xll.qlIndexFixing(ONIndex1Y,I1414,TRUE,_xll.ohTrigger(RecalcTrigger,Trigger1Y)),NA())</f>
        <v>1.2706296208842005E-2</v>
      </c>
    </row>
    <row r="1415" spans="2:17" x14ac:dyDescent="0.2">
      <c r="B1415" s="39" t="s">
        <v>42</v>
      </c>
      <c r="D1415" s="42">
        <f>_xll.qlCalendarAdvance(Calendar,$D1414,B1415,"f",FALSE)</f>
        <v>49578</v>
      </c>
      <c r="E1415" s="140">
        <f>_xll.qlInterestRateIndexValueDate(IndexON,D1415)</f>
        <v>49578</v>
      </c>
      <c r="F1415" s="156">
        <f>IFERROR(_xll.qlIndexFixing(IndexON,D1415,TRUE,_xll.ohTrigger(RecalcTrigger,TriggerON)),NA())</f>
        <v>1.1248586289629436E-2</v>
      </c>
      <c r="H1415" s="42">
        <f>_xll.qlCalendarAdvance(Calendar,$H1414,B1415,"f",FALSE)</f>
        <v>49578</v>
      </c>
      <c r="I1415" s="140">
        <f>_xll.qlInterestRateIndexValueDate(Index1M,$H1415)</f>
        <v>49578</v>
      </c>
      <c r="J1415" s="145">
        <f>IFERROR(_xll.qlIndexFixing(Index1M,$H1415,TRUE,_xll.ohTrigger(RecalcTrigger,Trigger1M)),NA())</f>
        <v>1.197219626446544E-2</v>
      </c>
      <c r="K1415" s="44">
        <f>IFERROR(_xll.qlIndexFixing(Index3M,H1415,TRUE,_xll.ohTrigger(RecalcTrigger,Trigger3M)),NA())</f>
        <v>1.2230732195083893E-2</v>
      </c>
      <c r="L1415" s="44">
        <f>IFERROR(_xll.qlIndexFixing(Index6M,$H1415,TRUE,_xll.ohTrigger(RecalcTrigger,Trigger6M)),NA())</f>
        <v>1.2220898755021506E-2</v>
      </c>
      <c r="M1415" s="146">
        <f>IFERROR(_xll.qlIndexFixing(Index1Y,$H1415,TRUE,_xll.ohTrigger(RecalcTrigger,Trigger1Y)),NA())</f>
        <v>1.2473759727174736E-2</v>
      </c>
      <c r="N1415" s="145">
        <f>IFERROR(_xll.qlIndexFixing(ONIndex1M,I1415,TRUE,_xll.ohTrigger(RecalcTrigger,Trigger1M)),NA())</f>
        <v>1.1987429238731195E-2</v>
      </c>
      <c r="O1415" s="44">
        <f>IFERROR(_xll.qlIndexFixing(ONIndex3M,I1415,TRUE,_xll.ohTrigger(RecalcTrigger,Trigger3M)),NA())</f>
        <v>1.2279591831194647E-2</v>
      </c>
      <c r="P1415" s="44">
        <f>IFERROR(_xll.qlIndexFixing(ONIndex6M,I1415,TRUE,_xll.ohTrigger(RecalcTrigger,Trigger6M)),NA())</f>
        <v>1.2319152112438836E-2</v>
      </c>
      <c r="Q1415" s="146">
        <f>IFERROR(_xll.qlIndexFixing(ONIndex1Y,I1415,TRUE,_xll.ohTrigger(RecalcTrigger,Trigger1Y)),NA())</f>
        <v>1.2695065192357413E-2</v>
      </c>
    </row>
    <row r="1416" spans="2:17" x14ac:dyDescent="0.2">
      <c r="B1416" s="39" t="s">
        <v>42</v>
      </c>
      <c r="D1416" s="42">
        <f>_xll.qlCalendarAdvance(Calendar,$D1415,B1416,"f",FALSE)</f>
        <v>49585</v>
      </c>
      <c r="E1416" s="140">
        <f>_xll.qlInterestRateIndexValueDate(IndexON,D1416)</f>
        <v>49585</v>
      </c>
      <c r="F1416" s="156">
        <f>IFERROR(_xll.qlIndexFixing(IndexON,D1416,TRUE,_xll.ohTrigger(RecalcTrigger,TriggerON)),NA())</f>
        <v>1.1238656745038433E-2</v>
      </c>
      <c r="H1416" s="42">
        <f>_xll.qlCalendarAdvance(Calendar,$H1415,B1416,"f",FALSE)</f>
        <v>49585</v>
      </c>
      <c r="I1416" s="140">
        <f>_xll.qlInterestRateIndexValueDate(Index1M,$H1416)</f>
        <v>49585</v>
      </c>
      <c r="J1416" s="145">
        <f>IFERROR(_xll.qlIndexFixing(Index1M,$H1416,TRUE,_xll.ohTrigger(RecalcTrigger,Trigger1M)),NA())</f>
        <v>1.1960480472693703E-2</v>
      </c>
      <c r="K1416" s="44">
        <f>IFERROR(_xll.qlIndexFixing(Index3M,H1416,TRUE,_xll.ohTrigger(RecalcTrigger,Trigger3M)),NA())</f>
        <v>1.2220288677596388E-2</v>
      </c>
      <c r="L1416" s="44">
        <f>IFERROR(_xll.qlIndexFixing(Index6M,$H1416,TRUE,_xll.ohTrigger(RecalcTrigger,Trigger6M)),NA())</f>
        <v>1.220978799138058E-2</v>
      </c>
      <c r="M1416" s="146">
        <f>IFERROR(_xll.qlIndexFixing(Index1Y,$H1416,TRUE,_xll.ohTrigger(RecalcTrigger,Trigger1Y)),NA())</f>
        <v>1.2462124403114776E-2</v>
      </c>
      <c r="N1416" s="145">
        <f>IFERROR(_xll.qlIndexFixing(ONIndex1M,I1416,TRUE,_xll.ohTrigger(RecalcTrigger,Trigger1M)),NA())</f>
        <v>1.1977342255985457E-2</v>
      </c>
      <c r="O1416" s="44">
        <f>IFERROR(_xll.qlIndexFixing(ONIndex3M,I1416,TRUE,_xll.ohTrigger(RecalcTrigger,Trigger3M)),NA())</f>
        <v>1.2269258509656211E-2</v>
      </c>
      <c r="P1416" s="44">
        <f>IFERROR(_xll.qlIndexFixing(ONIndex6M,I1416,TRUE,_xll.ohTrigger(RecalcTrigger,Trigger6M)),NA())</f>
        <v>1.2308770231129751E-2</v>
      </c>
      <c r="Q1416" s="146">
        <f>IFERROR(_xll.qlIndexFixing(ONIndex1Y,I1416,TRUE,_xll.ohTrigger(RecalcTrigger,Trigger1Y)),NA())</f>
        <v>1.268382142972424E-2</v>
      </c>
    </row>
    <row r="1417" spans="2:17" x14ac:dyDescent="0.2">
      <c r="B1417" s="39" t="s">
        <v>42</v>
      </c>
      <c r="D1417" s="42">
        <f>_xll.qlCalendarAdvance(Calendar,$D1416,B1417,"f",FALSE)</f>
        <v>49592</v>
      </c>
      <c r="E1417" s="140">
        <f>_xll.qlInterestRateIndexValueDate(IndexON,D1417)</f>
        <v>49592</v>
      </c>
      <c r="F1417" s="156">
        <f>IFERROR(_xll.qlIndexFixing(IndexON,D1417,TRUE,_xll.ohTrigger(RecalcTrigger,TriggerON)),NA())</f>
        <v>1.1228716014034523E-2</v>
      </c>
      <c r="H1417" s="42">
        <f>_xll.qlCalendarAdvance(Calendar,$H1416,B1417,"f",FALSE)</f>
        <v>49592</v>
      </c>
      <c r="I1417" s="140">
        <f>_xll.qlInterestRateIndexValueDate(Index1M,$H1417)</f>
        <v>49592</v>
      </c>
      <c r="J1417" s="145">
        <f>IFERROR(_xll.qlIndexFixing(Index1M,$H1417,TRUE,_xll.ohTrigger(RecalcTrigger,Trigger1M)),NA())</f>
        <v>1.1950332181400869E-2</v>
      </c>
      <c r="K1417" s="44">
        <f>IFERROR(_xll.qlIndexFixing(Index3M,H1417,TRUE,_xll.ohTrigger(RecalcTrigger,Trigger3M)),NA())</f>
        <v>1.2209833079507074E-2</v>
      </c>
      <c r="L1417" s="44">
        <f>IFERROR(_xll.qlIndexFixing(Index6M,$H1417,TRUE,_xll.ohTrigger(RecalcTrigger,Trigger6M)),NA())</f>
        <v>1.219922093608981E-2</v>
      </c>
      <c r="M1417" s="146">
        <f>IFERROR(_xll.qlIndexFixing(Index1Y,$H1417,TRUE,_xll.ohTrigger(RecalcTrigger,Trigger1Y)),NA())</f>
        <v>1.2450490978639686E-2</v>
      </c>
      <c r="N1417" s="145">
        <f>IFERROR(_xll.qlIndexFixing(ONIndex1M,I1417,TRUE,_xll.ohTrigger(RecalcTrigger,Trigger1M)),NA())</f>
        <v>1.1967239847944233E-2</v>
      </c>
      <c r="O1417" s="44">
        <f>IFERROR(_xll.qlIndexFixing(ONIndex3M,I1417,TRUE,_xll.ohTrigger(RecalcTrigger,Trigger3M)),NA())</f>
        <v>1.2258913117084713E-2</v>
      </c>
      <c r="P1417" s="44">
        <f>IFERROR(_xll.qlIndexFixing(ONIndex6M,I1417,TRUE,_xll.ohTrigger(RecalcTrigger,Trigger6M)),NA())</f>
        <v>1.229837968856673E-2</v>
      </c>
      <c r="Q1417" s="146">
        <f>IFERROR(_xll.qlIndexFixing(ONIndex1Y,I1417,TRUE,_xll.ohTrigger(RecalcTrigger,Trigger1Y)),NA())</f>
        <v>1.267256492086144E-2</v>
      </c>
    </row>
    <row r="1418" spans="2:17" x14ac:dyDescent="0.2">
      <c r="B1418" s="39" t="s">
        <v>42</v>
      </c>
      <c r="D1418" s="42">
        <f>_xll.qlCalendarAdvance(Calendar,$D1417,B1418,"f",FALSE)</f>
        <v>49599</v>
      </c>
      <c r="E1418" s="140">
        <f>_xll.qlInterestRateIndexValueDate(IndexON,D1418)</f>
        <v>49599</v>
      </c>
      <c r="F1418" s="156">
        <f>IFERROR(_xll.qlIndexFixing(IndexON,D1418,TRUE,_xll.ohTrigger(RecalcTrigger,TriggerON)),NA())</f>
        <v>1.1218764096698752E-2</v>
      </c>
      <c r="H1418" s="42">
        <f>_xll.qlCalendarAdvance(Calendar,$H1417,B1418,"f",FALSE)</f>
        <v>49599</v>
      </c>
      <c r="I1418" s="140">
        <f>_xll.qlInterestRateIndexValueDate(Index1M,$H1418)</f>
        <v>49599</v>
      </c>
      <c r="J1418" s="145">
        <f>IFERROR(_xll.qlIndexFixing(Index1M,$H1418,TRUE,_xll.ohTrigger(RecalcTrigger,Trigger1M)),NA())</f>
        <v>1.1940168457729598E-2</v>
      </c>
      <c r="K1418" s="44">
        <f>IFERROR(_xll.qlIndexFixing(Index3M,H1418,TRUE,_xll.ohTrigger(RecalcTrigger,Trigger3M)),NA())</f>
        <v>1.2199365400913736E-2</v>
      </c>
      <c r="L1418" s="44">
        <f>IFERROR(_xll.qlIndexFixing(Index6M,$H1418,TRUE,_xll.ohTrigger(RecalcTrigger,Trigger6M)),NA())</f>
        <v>1.2188645222231587E-2</v>
      </c>
      <c r="M1418" s="146">
        <f>IFERROR(_xll.qlIndexFixing(Index1Y,$H1418,TRUE,_xll.ohTrigger(RecalcTrigger,Trigger1Y)),NA())</f>
        <v>1.2438860620662236E-2</v>
      </c>
      <c r="N1418" s="145">
        <f>IFERROR(_xll.qlIndexFixing(ONIndex1M,I1418,TRUE,_xll.ohTrigger(RecalcTrigger,Trigger1M)),NA())</f>
        <v>1.195712201468857E-2</v>
      </c>
      <c r="O1418" s="44">
        <f>IFERROR(_xll.qlIndexFixing(ONIndex3M,I1418,TRUE,_xll.ohTrigger(RecalcTrigger,Trigger3M)),NA())</f>
        <v>1.2248555653561199E-2</v>
      </c>
      <c r="P1418" s="44">
        <f>IFERROR(_xll.qlIndexFixing(ONIndex6M,I1418,TRUE,_xll.ohTrigger(RecalcTrigger,Trigger6M)),NA())</f>
        <v>1.2287980484668726E-2</v>
      </c>
      <c r="Q1418" s="146">
        <f>IFERROR(_xll.qlIndexFixing(ONIndex1Y,I1418,TRUE,_xll.ohTrigger(RecalcTrigger,Trigger1Y)),NA())</f>
        <v>1.2661295665850059E-2</v>
      </c>
    </row>
    <row r="1419" spans="2:17" x14ac:dyDescent="0.2">
      <c r="B1419" s="39" t="s">
        <v>42</v>
      </c>
      <c r="D1419" s="42">
        <f>_xll.qlCalendarAdvance(Calendar,$D1418,B1419,"f",FALSE)</f>
        <v>49606</v>
      </c>
      <c r="E1419" s="140">
        <f>_xll.qlInterestRateIndexValueDate(IndexON,D1419)</f>
        <v>49606</v>
      </c>
      <c r="F1419" s="156">
        <f>IFERROR(_xll.qlIndexFixing(IndexON,D1419,TRUE,_xll.ohTrigger(RecalcTrigger,TriggerON)),NA())</f>
        <v>1.1208800992787982E-2</v>
      </c>
      <c r="H1419" s="42">
        <f>_xll.qlCalendarAdvance(Calendar,$H1418,B1419,"f",FALSE)</f>
        <v>49606</v>
      </c>
      <c r="I1419" s="140">
        <f>_xll.qlInterestRateIndexValueDate(Index1M,$H1419)</f>
        <v>49606</v>
      </c>
      <c r="J1419" s="145">
        <f>IFERROR(_xll.qlIndexFixing(Index1M,$H1419,TRUE,_xll.ohTrigger(RecalcTrigger,Trigger1M)),NA())</f>
        <v>1.1929989301719183E-2</v>
      </c>
      <c r="K1419" s="44">
        <f>IFERROR(_xll.qlIndexFixing(Index3M,H1419,TRUE,_xll.ohTrigger(RecalcTrigger,Trigger3M)),NA())</f>
        <v>1.2188885641908873E-2</v>
      </c>
      <c r="L1419" s="44">
        <f>IFERROR(_xll.qlIndexFixing(Index6M,$H1419,TRUE,_xll.ohTrigger(RecalcTrigger,Trigger6M)),NA())</f>
        <v>1.2178060849942763E-2</v>
      </c>
      <c r="M1419" s="146">
        <f>IFERROR(_xll.qlIndexFixing(Index1Y,$H1419,TRUE,_xll.ohTrigger(RecalcTrigger,Trigger1Y)),NA())</f>
        <v>1.2427234496042047E-2</v>
      </c>
      <c r="N1419" s="145">
        <f>IFERROR(_xll.qlIndexFixing(ONIndex1M,I1419,TRUE,_xll.ohTrigger(RecalcTrigger,Trigger1M)),NA())</f>
        <v>1.1946988756299515E-2</v>
      </c>
      <c r="O1419" s="44">
        <f>IFERROR(_xll.qlIndexFixing(ONIndex3M,I1419,TRUE,_xll.ohTrigger(RecalcTrigger,Trigger3M)),NA())</f>
        <v>1.223818611908567E-2</v>
      </c>
      <c r="P1419" s="44">
        <f>IFERROR(_xll.qlIndexFixing(ONIndex6M,I1419,TRUE,_xll.ohTrigger(RecalcTrigger,Trigger6M)),NA())</f>
        <v>1.2277572619435739E-2</v>
      </c>
      <c r="Q1419" s="146">
        <f>IFERROR(_xll.qlIndexFixing(ONIndex1Y,I1419,TRUE,_xll.ohTrigger(RecalcTrigger,Trigger1Y)),NA())</f>
        <v>1.265001366460905E-2</v>
      </c>
    </row>
    <row r="1420" spans="2:17" x14ac:dyDescent="0.2">
      <c r="B1420" s="39" t="s">
        <v>42</v>
      </c>
      <c r="D1420" s="42">
        <f>_xll.qlCalendarAdvance(Calendar,$D1419,B1420,"f",FALSE)</f>
        <v>49613</v>
      </c>
      <c r="E1420" s="140">
        <f>_xll.qlInterestRateIndexValueDate(IndexON,D1420)</f>
        <v>49613</v>
      </c>
      <c r="F1420" s="156">
        <f>IFERROR(_xll.qlIndexFixing(IndexON,D1420,TRUE,_xll.ohTrigger(RecalcTrigger,TriggerON)),NA())</f>
        <v>1.119882670254535E-2</v>
      </c>
      <c r="H1420" s="42">
        <f>_xll.qlCalendarAdvance(Calendar,$H1419,B1420,"f",FALSE)</f>
        <v>49613</v>
      </c>
      <c r="I1420" s="140">
        <f>_xll.qlInterestRateIndexValueDate(Index1M,$H1420)</f>
        <v>49613</v>
      </c>
      <c r="J1420" s="145">
        <f>IFERROR(_xll.qlIndexFixing(Index1M,$H1420,TRUE,_xll.ohTrigger(RecalcTrigger,Trigger1M)),NA())</f>
        <v>1.1921399166694695E-2</v>
      </c>
      <c r="K1420" s="44">
        <f>IFERROR(_xll.qlIndexFixing(Index3M,H1420,TRUE,_xll.ohTrigger(RecalcTrigger,Trigger3M)),NA())</f>
        <v>1.2178393802590266E-2</v>
      </c>
      <c r="L1420" s="44">
        <f>IFERROR(_xll.qlIndexFixing(Index6M,$H1420,TRUE,_xll.ohTrigger(RecalcTrigger,Trigger6M)),NA())</f>
        <v>1.2168025039831876E-2</v>
      </c>
      <c r="M1420" s="146">
        <f>IFERROR(_xll.qlIndexFixing(Index1Y,$H1420,TRUE,_xll.ohTrigger(RecalcTrigger,Trigger1Y)),NA())</f>
        <v>1.2415613771584705E-2</v>
      </c>
      <c r="N1420" s="145">
        <f>IFERROR(_xll.qlIndexFixing(ONIndex1M,I1420,TRUE,_xll.ohTrigger(RecalcTrigger,Trigger1M)),NA())</f>
        <v>1.1936840072452881E-2</v>
      </c>
      <c r="O1420" s="44">
        <f>IFERROR(_xll.qlIndexFixing(ONIndex3M,I1420,TRUE,_xll.ohTrigger(RecalcTrigger,Trigger3M)),NA())</f>
        <v>1.2227804513658125E-2</v>
      </c>
      <c r="P1420" s="44">
        <f>IFERROR(_xll.qlIndexFixing(ONIndex6M,I1420,TRUE,_xll.ohTrigger(RecalcTrigger,Trigger6M)),NA())</f>
        <v>1.2267156092948817E-2</v>
      </c>
      <c r="Q1420" s="146">
        <f>IFERROR(_xll.qlIndexFixing(ONIndex1Y,I1420,TRUE,_xll.ohTrigger(RecalcTrigger,Trigger1Y)),NA())</f>
        <v>1.2638718917300507E-2</v>
      </c>
    </row>
    <row r="1421" spans="2:17" x14ac:dyDescent="0.2">
      <c r="B1421" s="39" t="s">
        <v>42</v>
      </c>
      <c r="D1421" s="42">
        <f>_xll.qlCalendarAdvance(Calendar,$D1420,B1421,"f",FALSE)</f>
        <v>49620</v>
      </c>
      <c r="E1421" s="140">
        <f>_xll.qlInterestRateIndexValueDate(IndexON,D1421)</f>
        <v>49620</v>
      </c>
      <c r="F1421" s="156">
        <f>IFERROR(_xll.qlIndexFixing(IndexON,D1421,TRUE,_xll.ohTrigger(RecalcTrigger,TriggerON)),NA())</f>
        <v>1.1188841225808766E-2</v>
      </c>
      <c r="H1421" s="42">
        <f>_xll.qlCalendarAdvance(Calendar,$H1420,B1421,"f",FALSE)</f>
        <v>49620</v>
      </c>
      <c r="I1421" s="140">
        <f>_xll.qlInterestRateIndexValueDate(Index1M,$H1421)</f>
        <v>49620</v>
      </c>
      <c r="J1421" s="145">
        <f>IFERROR(_xll.qlIndexFixing(Index1M,$H1421,TRUE,_xll.ohTrigger(RecalcTrigger,Trigger1M)),NA())</f>
        <v>1.1911193452168772E-2</v>
      </c>
      <c r="K1421" s="44">
        <f>IFERROR(_xll.qlIndexFixing(Index3M,H1421,TRUE,_xll.ohTrigger(RecalcTrigger,Trigger3M)),NA())</f>
        <v>1.2167889883053059E-2</v>
      </c>
      <c r="L1421" s="44">
        <f>IFERROR(_xll.qlIndexFixing(Index6M,$H1421,TRUE,_xll.ohTrigger(RecalcTrigger,Trigger6M)),NA())</f>
        <v>1.2157424321698928E-2</v>
      </c>
      <c r="M1421" s="146">
        <f>IFERROR(_xll.qlIndexFixing(Index1Y,$H1421,TRUE,_xll.ohTrigger(RecalcTrigger,Trigger1Y)),NA())</f>
        <v>1.2403999614041991E-2</v>
      </c>
      <c r="N1421" s="145">
        <f>IFERROR(_xll.qlIndexFixing(ONIndex1M,I1421,TRUE,_xll.ohTrigger(RecalcTrigger,Trigger1M)),NA())</f>
        <v>1.1926675963472855E-2</v>
      </c>
      <c r="O1421" s="44">
        <f>IFERROR(_xll.qlIndexFixing(ONIndex3M,I1421,TRUE,_xll.ohTrigger(RecalcTrigger,Trigger3M)),NA())</f>
        <v>1.2217410837278564E-2</v>
      </c>
      <c r="P1421" s="44">
        <f>IFERROR(_xll.qlIndexFixing(ONIndex6M,I1421,TRUE,_xll.ohTrigger(RecalcTrigger,Trigger6M)),NA())</f>
        <v>1.2256730905289004E-2</v>
      </c>
      <c r="Q1421" s="146">
        <f>IFERROR(_xll.qlIndexFixing(ONIndex1Y,I1421,TRUE,_xll.ohTrigger(RecalcTrigger,Trigger1Y)),NA())</f>
        <v>1.2627411423762336E-2</v>
      </c>
    </row>
    <row r="1422" spans="2:17" x14ac:dyDescent="0.2">
      <c r="B1422" s="39" t="s">
        <v>42</v>
      </c>
      <c r="D1422" s="42">
        <f>_xll.qlCalendarAdvance(Calendar,$D1421,B1422,"f",FALSE)</f>
        <v>49627</v>
      </c>
      <c r="E1422" s="140">
        <f>_xll.qlInterestRateIndexValueDate(IndexON,D1422)</f>
        <v>49627</v>
      </c>
      <c r="F1422" s="156">
        <f>IFERROR(_xll.qlIndexFixing(IndexON,D1422,TRUE,_xll.ohTrigger(RecalcTrigger,TriggerON)),NA())</f>
        <v>1.117884456274032E-2</v>
      </c>
      <c r="H1422" s="42">
        <f>_xll.qlCalendarAdvance(Calendar,$H1421,B1422,"f",FALSE)</f>
        <v>49627</v>
      </c>
      <c r="I1422" s="140">
        <f>_xll.qlInterestRateIndexValueDate(Index1M,$H1422)</f>
        <v>49627</v>
      </c>
      <c r="J1422" s="145">
        <f>IFERROR(_xll.qlIndexFixing(Index1M,$H1422,TRUE,_xll.ohTrigger(RecalcTrigger,Trigger1M)),NA())</f>
        <v>1.1900972306077081E-2</v>
      </c>
      <c r="K1422" s="44">
        <f>IFERROR(_xll.qlIndexFixing(Index3M,H1422,TRUE,_xll.ohTrigger(RecalcTrigger,Trigger3M)),NA())</f>
        <v>1.2157373883392393E-2</v>
      </c>
      <c r="L1422" s="44">
        <f>IFERROR(_xll.qlIndexFixing(Index6M,$H1422,TRUE,_xll.ohTrigger(RecalcTrigger,Trigger6M)),NA())</f>
        <v>1.2146814945519606E-2</v>
      </c>
      <c r="M1422" s="146">
        <f>IFERROR(_xll.qlIndexFixing(Index1Y,$H1422,TRUE,_xll.ohTrigger(RecalcTrigger,Trigger1Y)),NA())</f>
        <v>1.2392393190112542E-2</v>
      </c>
      <c r="N1422" s="145">
        <f>IFERROR(_xll.qlIndexFixing(ONIndex1M,I1422,TRUE,_xll.ohTrigger(RecalcTrigger,Trigger1M)),NA())</f>
        <v>1.1916496429197343E-2</v>
      </c>
      <c r="O1422" s="44">
        <f>IFERROR(_xll.qlIndexFixing(ONIndex3M,I1422,TRUE,_xll.ohTrigger(RecalcTrigger,Trigger3M)),NA())</f>
        <v>1.2207005089865941E-2</v>
      </c>
      <c r="P1422" s="44">
        <f>IFERROR(_xll.qlIndexFixing(ONIndex6M,I1422,TRUE,_xll.ohTrigger(RecalcTrigger,Trigger6M)),NA())</f>
        <v>1.2246297056294209E-2</v>
      </c>
      <c r="Q1422" s="146">
        <f>IFERROR(_xll.qlIndexFixing(ONIndex1Y,I1422,TRUE,_xll.ohTrigger(RecalcTrigger,Trigger1Y)),NA())</f>
        <v>1.2616091184075584E-2</v>
      </c>
    </row>
    <row r="1423" spans="2:17" x14ac:dyDescent="0.2">
      <c r="B1423" s="39" t="s">
        <v>42</v>
      </c>
      <c r="D1423" s="42">
        <f>_xll.qlCalendarAdvance(Calendar,$D1422,B1423,"f",FALSE)</f>
        <v>49634</v>
      </c>
      <c r="E1423" s="140">
        <f>_xll.qlInterestRateIndexValueDate(IndexON,D1423)</f>
        <v>49634</v>
      </c>
      <c r="F1423" s="156">
        <f>IFERROR(_xll.qlIndexFixing(IndexON,D1423,TRUE,_xll.ohTrigger(RecalcTrigger,TriggerON)),NA())</f>
        <v>1.1168836713177921E-2</v>
      </c>
      <c r="H1423" s="42">
        <f>_xll.qlCalendarAdvance(Calendar,$H1422,B1423,"f",FALSE)</f>
        <v>49634</v>
      </c>
      <c r="I1423" s="140">
        <f>_xll.qlInterestRateIndexValueDate(Index1M,$H1423)</f>
        <v>49634</v>
      </c>
      <c r="J1423" s="145">
        <f>IFERROR(_xll.qlIndexFixing(Index1M,$H1423,TRUE,_xll.ohTrigger(RecalcTrigger,Trigger1M)),NA())</f>
        <v>1.1890735728457447E-2</v>
      </c>
      <c r="K1423" s="44">
        <f>IFERROR(_xll.qlIndexFixing(Index3M,H1423,TRUE,_xll.ohTrigger(RecalcTrigger,Trigger3M)),NA())</f>
        <v>1.214684580370517E-2</v>
      </c>
      <c r="L1423" s="44">
        <f>IFERROR(_xll.qlIndexFixing(Index6M,$H1423,TRUE,_xll.ohTrigger(RecalcTrigger,Trigger6M)),NA())</f>
        <v>1.21361969114324E-2</v>
      </c>
      <c r="M1423" s="146">
        <f>IFERROR(_xll.qlIndexFixing(Index1Y,$H1423,TRUE,_xll.ohTrigger(RecalcTrigger,Trigger1Y)),NA())</f>
        <v>1.2380795666440961E-2</v>
      </c>
      <c r="N1423" s="145">
        <f>IFERROR(_xll.qlIndexFixing(ONIndex1M,I1423,TRUE,_xll.ohTrigger(RecalcTrigger,Trigger1M)),NA())</f>
        <v>1.1906301469707392E-2</v>
      </c>
      <c r="O1423" s="44">
        <f>IFERROR(_xll.qlIndexFixing(ONIndex3M,I1423,TRUE,_xll.ohTrigger(RecalcTrigger,Trigger3M)),NA())</f>
        <v>1.2196587271582349E-2</v>
      </c>
      <c r="P1423" s="44">
        <f>IFERROR(_xll.qlIndexFixing(ONIndex6M,I1423,TRUE,_xll.ohTrigger(RecalcTrigger,Trigger6M)),NA())</f>
        <v>1.2235854546045477E-2</v>
      </c>
      <c r="Q1423" s="146">
        <f>IFERROR(_xll.qlIndexFixing(ONIndex1Y,I1423,TRUE,_xll.ohTrigger(RecalcTrigger,Trigger1Y)),NA())</f>
        <v>1.2604758198240251E-2</v>
      </c>
    </row>
    <row r="1424" spans="2:17" x14ac:dyDescent="0.2">
      <c r="B1424" s="39" t="s">
        <v>42</v>
      </c>
      <c r="D1424" s="42">
        <f>_xll.qlCalendarAdvance(Calendar,$D1423,B1424,"f",FALSE)</f>
        <v>49641</v>
      </c>
      <c r="E1424" s="140">
        <f>_xll.qlInterestRateIndexValueDate(IndexON,D1424)</f>
        <v>49641</v>
      </c>
      <c r="F1424" s="156">
        <f>IFERROR(_xll.qlIndexFixing(IndexON,D1424,TRUE,_xll.ohTrigger(RecalcTrigger,TriggerON)),NA())</f>
        <v>1.1158817677202615E-2</v>
      </c>
      <c r="H1424" s="42">
        <f>_xll.qlCalendarAdvance(Calendar,$H1423,B1424,"f",FALSE)</f>
        <v>49641</v>
      </c>
      <c r="I1424" s="140">
        <f>_xll.qlInterestRateIndexValueDate(Index1M,$H1424)</f>
        <v>49641</v>
      </c>
      <c r="J1424" s="145">
        <f>IFERROR(_xll.qlIndexFixing(Index1M,$H1424,TRUE,_xll.ohTrigger(RecalcTrigger,Trigger1M)),NA())</f>
        <v>1.1880483719353093E-2</v>
      </c>
      <c r="K1424" s="44">
        <f>IFERROR(_xll.qlIndexFixing(Index3M,H1424,TRUE,_xll.ohTrigger(RecalcTrigger,Trigger3M)),NA())</f>
        <v>1.2136305644085651E-2</v>
      </c>
      <c r="L1424" s="44">
        <f>IFERROR(_xll.qlIndexFixing(Index6M,$H1424,TRUE,_xll.ohTrigger(RecalcTrigger,Trigger6M)),NA())</f>
        <v>1.2125570219573133E-2</v>
      </c>
      <c r="M1424" s="146">
        <f>IFERROR(_xll.qlIndexFixing(Index1Y,$H1424,TRUE,_xll.ohTrigger(RecalcTrigger,Trigger1Y)),NA())</f>
        <v>1.2369208209619372E-2</v>
      </c>
      <c r="N1424" s="145">
        <f>IFERROR(_xll.qlIndexFixing(ONIndex1M,I1424,TRUE,_xll.ohTrigger(RecalcTrigger,Trigger1M)),NA())</f>
        <v>1.1896091085003002E-2</v>
      </c>
      <c r="O1424" s="44">
        <f>IFERROR(_xll.qlIndexFixing(ONIndex3M,I1424,TRUE,_xll.ohTrigger(RecalcTrigger,Trigger3M)),NA())</f>
        <v>1.2186157382265694E-2</v>
      </c>
      <c r="P1424" s="44">
        <f>IFERROR(_xll.qlIndexFixing(ONIndex6M,I1424,TRUE,_xll.ohTrigger(RecalcTrigger,Trigger6M)),NA())</f>
        <v>1.2225403374542809E-2</v>
      </c>
      <c r="Q1424" s="146">
        <f>IFERROR(_xll.qlIndexFixing(ONIndex1Y,I1424,TRUE,_xll.ohTrigger(RecalcTrigger,Trigger1Y)),NA())</f>
        <v>1.2593412466175291E-2</v>
      </c>
    </row>
    <row r="1425" spans="2:17" x14ac:dyDescent="0.2">
      <c r="B1425" s="39" t="s">
        <v>42</v>
      </c>
      <c r="D1425" s="42">
        <f>_xll.qlCalendarAdvance(Calendar,$D1424,B1425,"f",FALSE)</f>
        <v>49648</v>
      </c>
      <c r="E1425" s="140">
        <f>_xll.qlInterestRateIndexValueDate(IndexON,D1425)</f>
        <v>49648</v>
      </c>
      <c r="F1425" s="156">
        <f>IFERROR(_xll.qlIndexFixing(IndexON,D1425,TRUE,_xll.ohTrigger(RecalcTrigger,TriggerON)),NA())</f>
        <v>1.1148787454814402E-2</v>
      </c>
      <c r="H1425" s="42">
        <f>_xll.qlCalendarAdvance(Calendar,$H1424,B1425,"f",FALSE)</f>
        <v>49648</v>
      </c>
      <c r="I1425" s="140">
        <f>_xll.qlInterestRateIndexValueDate(Index1M,$H1425)</f>
        <v>49648</v>
      </c>
      <c r="J1425" s="145">
        <f>IFERROR(_xll.qlIndexFixing(Index1M,$H1425,TRUE,_xll.ohTrigger(RecalcTrigger,Trigger1M)),NA())</f>
        <v>1.186859028893167E-2</v>
      </c>
      <c r="K1425" s="44">
        <f>IFERROR(_xll.qlIndexFixing(Index3M,H1425,TRUE,_xll.ohTrigger(RecalcTrigger,Trigger3M)),NA())</f>
        <v>1.2126308186480262E-2</v>
      </c>
      <c r="L1425" s="44">
        <f>IFERROR(_xll.qlIndexFixing(Index6M,$H1425,TRUE,_xll.ohTrigger(RecalcTrigger,Trigger6M)),NA())</f>
        <v>1.2114372796891797E-2</v>
      </c>
      <c r="M1425" s="146">
        <f>IFERROR(_xll.qlIndexFixing(Index1Y,$H1425,TRUE,_xll.ohTrigger(RecalcTrigger,Trigger1Y)),NA())</f>
        <v>1.2357631986185204E-2</v>
      </c>
      <c r="N1425" s="145">
        <f>IFERROR(_xll.qlIndexFixing(ONIndex1M,I1425,TRUE,_xll.ohTrigger(RecalcTrigger,Trigger1M)),NA())</f>
        <v>1.1885865274841034E-2</v>
      </c>
      <c r="O1425" s="44">
        <f>IFERROR(_xll.qlIndexFixing(ONIndex3M,I1425,TRUE,_xll.ohTrigger(RecalcTrigger,Trigger3M)),NA())</f>
        <v>1.2175715421997024E-2</v>
      </c>
      <c r="P1425" s="44">
        <f>IFERROR(_xll.qlIndexFixing(ONIndex6M,I1425,TRUE,_xll.ohTrigger(RecalcTrigger,Trigger6M)),NA())</f>
        <v>1.2214943541786205E-2</v>
      </c>
      <c r="Q1425" s="146">
        <f>IFERROR(_xll.qlIndexFixing(ONIndex1Y,I1425,TRUE,_xll.ohTrigger(RecalcTrigger,Trigger1Y)),NA())</f>
        <v>1.258205398796175E-2</v>
      </c>
    </row>
    <row r="1426" spans="2:17" x14ac:dyDescent="0.2">
      <c r="B1426" s="39" t="s">
        <v>42</v>
      </c>
      <c r="D1426" s="42">
        <f>_xll.qlCalendarAdvance(Calendar,$D1425,B1426,"f",FALSE)</f>
        <v>49655</v>
      </c>
      <c r="E1426" s="140">
        <f>_xll.qlInterestRateIndexValueDate(IndexON,D1426)</f>
        <v>49655</v>
      </c>
      <c r="F1426" s="156">
        <f>IFERROR(_xll.qlIndexFixing(IndexON,D1426,TRUE,_xll.ohTrigger(RecalcTrigger,TriggerON)),NA())</f>
        <v>1.1138746046094328E-2</v>
      </c>
      <c r="H1426" s="42">
        <f>_xll.qlCalendarAdvance(Calendar,$H1425,B1426,"f",FALSE)</f>
        <v>49655</v>
      </c>
      <c r="I1426" s="140">
        <f>_xll.qlInterestRateIndexValueDate(Index1M,$H1426)</f>
        <v>49655</v>
      </c>
      <c r="J1426" s="145">
        <f>IFERROR(_xll.qlIndexFixing(Index1M,$H1426,TRUE,_xll.ohTrigger(RecalcTrigger,Trigger1M)),NA())</f>
        <v>1.1858303107745749E-2</v>
      </c>
      <c r="K1426" s="44">
        <f>IFERROR(_xll.qlIndexFixing(Index3M,H1426,TRUE,_xll.ohTrigger(RecalcTrigger,Trigger3M)),NA())</f>
        <v>1.2115745080377447E-2</v>
      </c>
      <c r="L1426" s="44">
        <f>IFERROR(_xll.qlIndexFixing(Index6M,$H1426,TRUE,_xll.ohTrigger(RecalcTrigger,Trigger6M)),NA())</f>
        <v>1.2103727819451075E-2</v>
      </c>
      <c r="M1426" s="146">
        <f>IFERROR(_xll.qlIndexFixing(Index1Y,$H1426,TRUE,_xll.ohTrigger(RecalcTrigger,Trigger1Y)),NA())</f>
        <v>1.2346068162624287E-2</v>
      </c>
      <c r="N1426" s="145">
        <f>IFERROR(_xll.qlIndexFixing(ONIndex1M,I1426,TRUE,_xll.ohTrigger(RecalcTrigger,Trigger1M)),NA())</f>
        <v>1.1875624039707766E-2</v>
      </c>
      <c r="O1426" s="44">
        <f>IFERROR(_xll.qlIndexFixing(ONIndex3M,I1426,TRUE,_xll.ohTrigger(RecalcTrigger,Trigger3M)),NA())</f>
        <v>1.2165261390695292E-2</v>
      </c>
      <c r="P1426" s="44">
        <f>IFERROR(_xll.qlIndexFixing(ONIndex6M,I1426,TRUE,_xll.ohTrigger(RecalcTrigger,Trigger6M)),NA())</f>
        <v>1.2204475047694618E-2</v>
      </c>
      <c r="Q1426" s="146">
        <f>IFERROR(_xll.qlIndexFixing(ONIndex1Y,I1426,TRUE,_xll.ohTrigger(RecalcTrigger,Trigger1Y)),NA())</f>
        <v>1.2570682763599628E-2</v>
      </c>
    </row>
    <row r="1427" spans="2:17" x14ac:dyDescent="0.2">
      <c r="B1427" s="39" t="s">
        <v>42</v>
      </c>
      <c r="D1427" s="42">
        <f>_xll.qlCalendarAdvance(Calendar,$D1426,B1427,"f",FALSE)</f>
        <v>49662</v>
      </c>
      <c r="E1427" s="140">
        <f>_xll.qlInterestRateIndexValueDate(IndexON,D1427)</f>
        <v>49662</v>
      </c>
      <c r="F1427" s="156">
        <f>IFERROR(_xll.qlIndexFixing(IndexON,D1427,TRUE,_xll.ohTrigger(RecalcTrigger,TriggerON)),NA())</f>
        <v>1.1128693450799254E-2</v>
      </c>
      <c r="H1427" s="42">
        <f>_xll.qlCalendarAdvance(Calendar,$H1426,B1427,"f",FALSE)</f>
        <v>49662</v>
      </c>
      <c r="I1427" s="140">
        <f>_xll.qlInterestRateIndexValueDate(Index1M,$H1427)</f>
        <v>49662</v>
      </c>
      <c r="J1427" s="145">
        <f>IFERROR(_xll.qlIndexFixing(Index1M,$H1427,TRUE,_xll.ohTrigger(RecalcTrigger,Trigger1M)),NA())</f>
        <v>1.1848000494564517E-2</v>
      </c>
      <c r="K1427" s="44">
        <f>IFERROR(_xll.qlIndexFixing(Index3M,H1427,TRUE,_xll.ohTrigger(RecalcTrigger,Trigger3M)),NA())</f>
        <v>1.2105169894720132E-2</v>
      </c>
      <c r="L1427" s="44">
        <f>IFERROR(_xll.qlIndexFixing(Index6M,$H1427,TRUE,_xll.ohTrigger(RecalcTrigger,Trigger6M)),NA())</f>
        <v>1.2093074184684281E-2</v>
      </c>
      <c r="M1427" s="146">
        <f>IFERROR(_xll.qlIndexFixing(Index1Y,$H1427,TRUE,_xll.ohTrigger(RecalcTrigger,Trigger1Y)),NA())</f>
        <v>1.2334517905368205E-2</v>
      </c>
      <c r="N1427" s="145">
        <f>IFERROR(_xll.qlIndexFixing(ONIndex1M,I1427,TRUE,_xll.ohTrigger(RecalcTrigger,Trigger1M)),NA())</f>
        <v>1.186536737911692E-2</v>
      </c>
      <c r="O1427" s="44">
        <f>IFERROR(_xll.qlIndexFixing(ONIndex3M,I1427,TRUE,_xll.ohTrigger(RecalcTrigger,Trigger3M)),NA())</f>
        <v>1.2154795288522591E-2</v>
      </c>
      <c r="P1427" s="44">
        <f>IFERROR(_xll.qlIndexFixing(ONIndex6M,I1427,TRUE,_xll.ohTrigger(RecalcTrigger,Trigger6M)),NA())</f>
        <v>1.2193997892268049E-2</v>
      </c>
      <c r="Q1427" s="146">
        <f>IFERROR(_xll.qlIndexFixing(ONIndex1Y,I1427,TRUE,_xll.ohTrigger(RecalcTrigger,Trigger1Y)),NA())</f>
        <v>1.2559298793088924E-2</v>
      </c>
    </row>
    <row r="1428" spans="2:17" x14ac:dyDescent="0.2">
      <c r="B1428" s="39" t="s">
        <v>42</v>
      </c>
      <c r="D1428" s="42">
        <f>_xll.qlCalendarAdvance(Calendar,$D1427,B1428,"f",FALSE)</f>
        <v>49670</v>
      </c>
      <c r="E1428" s="140">
        <f>_xll.qlInterestRateIndexValueDate(IndexON,D1428)</f>
        <v>49670</v>
      </c>
      <c r="F1428" s="156">
        <f>IFERROR(_xll.qlIndexFixing(IndexON,D1428,TRUE,_xll.ohTrigger(RecalcTrigger,TriggerON)),NA())</f>
        <v>1.1117191072969046E-2</v>
      </c>
      <c r="H1428" s="42">
        <f>_xll.qlCalendarAdvance(Calendar,$H1427,B1428,"f",FALSE)</f>
        <v>49670</v>
      </c>
      <c r="I1428" s="140">
        <f>_xll.qlInterestRateIndexValueDate(Index1M,$H1428)</f>
        <v>49670</v>
      </c>
      <c r="J1428" s="145">
        <f>IFERROR(_xll.qlIndexFixing(Index1M,$H1428,TRUE,_xll.ohTrigger(RecalcTrigger,Trigger1M)),NA())</f>
        <v>1.1836753843684038E-2</v>
      </c>
      <c r="K1428" s="44">
        <f>IFERROR(_xll.qlIndexFixing(Index3M,H1428,TRUE,_xll.ohTrigger(RecalcTrigger,Trigger3M)),NA())</f>
        <v>1.2093069177087128E-2</v>
      </c>
      <c r="L1428" s="44">
        <f>IFERROR(_xll.qlIndexFixing(Index6M,$H1428,TRUE,_xll.ohTrigger(RecalcTrigger,Trigger6M)),NA())</f>
        <v>1.2080888001463784E-2</v>
      </c>
      <c r="M1428" s="146">
        <f>IFERROR(_xll.qlIndexFixing(Index1Y,$H1428,TRUE,_xll.ohTrigger(RecalcTrigger,Trigger1Y)),NA())</f>
        <v>1.2320122687914497E-2</v>
      </c>
      <c r="N1428" s="145">
        <f>IFERROR(_xll.qlIndexFixing(ONIndex1M,I1428,TRUE,_xll.ohTrigger(RecalcTrigger,Trigger1M)),NA())</f>
        <v>1.1853626593358868E-2</v>
      </c>
      <c r="O1428" s="44">
        <f>IFERROR(_xll.qlIndexFixing(ONIndex3M,I1428,TRUE,_xll.ohTrigger(RecalcTrigger,Trigger3M)),NA())</f>
        <v>1.2142819248104342E-2</v>
      </c>
      <c r="P1428" s="44">
        <f>IFERROR(_xll.qlIndexFixing(ONIndex6M,I1428,TRUE,_xll.ohTrigger(RecalcTrigger,Trigger6M)),NA())</f>
        <v>1.2182013394832492E-2</v>
      </c>
      <c r="Q1428" s="146">
        <f>IFERROR(_xll.qlIndexFixing(ONIndex1Y,I1428,TRUE,_xll.ohTrigger(RecalcTrigger,Trigger1Y)),NA())</f>
        <v>1.2546272933450231E-2</v>
      </c>
    </row>
    <row r="1429" spans="2:17" x14ac:dyDescent="0.2">
      <c r="B1429" s="39" t="s">
        <v>42</v>
      </c>
      <c r="D1429" s="42">
        <f>_xll.qlCalendarAdvance(Calendar,$D1428,B1429,"f",FALSE)</f>
        <v>49677</v>
      </c>
      <c r="E1429" s="140">
        <f>_xll.qlInterestRateIndexValueDate(IndexON,D1429)</f>
        <v>49677</v>
      </c>
      <c r="F1429" s="156">
        <f>IFERROR(_xll.qlIndexFixing(IndexON,D1429,TRUE,_xll.ohTrigger(RecalcTrigger,TriggerON)),NA())</f>
        <v>1.110711450685864E-2</v>
      </c>
      <c r="H1429" s="42">
        <f>_xll.qlCalendarAdvance(Calendar,$H1428,B1429,"f",FALSE)</f>
        <v>49677</v>
      </c>
      <c r="I1429" s="140">
        <f>_xll.qlInterestRateIndexValueDate(Index1M,$H1429)</f>
        <v>49677</v>
      </c>
      <c r="J1429" s="145">
        <f>IFERROR(_xll.qlIndexFixing(Index1M,$H1429,TRUE,_xll.ohTrigger(RecalcTrigger,Trigger1M)),NA())</f>
        <v>1.1826419599180425E-2</v>
      </c>
      <c r="K1429" s="44">
        <f>IFERROR(_xll.qlIndexFixing(Index3M,H1429,TRUE,_xll.ohTrigger(RecalcTrigger,Trigger3M)),NA())</f>
        <v>1.2082468106992447E-2</v>
      </c>
      <c r="L1429" s="44">
        <f>IFERROR(_xll.qlIndexFixing(Index6M,$H1429,TRUE,_xll.ohTrigger(RecalcTrigger,Trigger6M)),NA())</f>
        <v>1.2070781909167293E-2</v>
      </c>
      <c r="M1429" s="146">
        <f>IFERROR(_xll.qlIndexFixing(Index1Y,$H1429,TRUE,_xll.ohTrigger(RecalcTrigger,Trigger1Y)),NA())</f>
        <v>1.2308609223496175E-2</v>
      </c>
      <c r="N1429" s="145">
        <f>IFERROR(_xll.qlIndexFixing(ONIndex1M,I1429,TRUE,_xll.ohTrigger(RecalcTrigger,Trigger1M)),NA())</f>
        <v>1.1843336878771815E-2</v>
      </c>
      <c r="O1429" s="44">
        <f>IFERROR(_xll.qlIndexFixing(ONIndex3M,I1429,TRUE,_xll.ohTrigger(RecalcTrigger,Trigger3M)),NA())</f>
        <v>1.2132327279524846E-2</v>
      </c>
      <c r="P1429" s="44">
        <f>IFERROR(_xll.qlIndexFixing(ONIndex6M,I1429,TRUE,_xll.ohTrigger(RecalcTrigger,Trigger6M)),NA())</f>
        <v>1.2171517679645527E-2</v>
      </c>
      <c r="Q1429" s="146">
        <f>IFERROR(_xll.qlIndexFixing(ONIndex1Y,I1429,TRUE,_xll.ohTrigger(RecalcTrigger,Trigger1Y)),NA())</f>
        <v>1.2534861649694529E-2</v>
      </c>
    </row>
    <row r="1430" spans="2:17" x14ac:dyDescent="0.2">
      <c r="B1430" s="39" t="s">
        <v>42</v>
      </c>
      <c r="D1430" s="42">
        <f>_xll.qlCalendarAdvance(Calendar,$D1429,B1430,"f",FALSE)</f>
        <v>49684</v>
      </c>
      <c r="E1430" s="140">
        <f>_xll.qlInterestRateIndexValueDate(IndexON,D1430)</f>
        <v>49684</v>
      </c>
      <c r="F1430" s="156">
        <f>IFERROR(_xll.qlIndexFixing(IndexON,D1430,TRUE,_xll.ohTrigger(RecalcTrigger,TriggerON)),NA())</f>
        <v>1.1097026754335326E-2</v>
      </c>
      <c r="H1430" s="42">
        <f>_xll.qlCalendarAdvance(Calendar,$H1429,B1430,"f",FALSE)</f>
        <v>49684</v>
      </c>
      <c r="I1430" s="140">
        <f>_xll.qlInterestRateIndexValueDate(Index1M,$H1430)</f>
        <v>49684</v>
      </c>
      <c r="J1430" s="145">
        <f>IFERROR(_xll.qlIndexFixing(Index1M,$H1430,TRUE,_xll.ohTrigger(RecalcTrigger,Trigger1M)),NA())</f>
        <v>1.1816069923016662E-2</v>
      </c>
      <c r="K1430" s="44">
        <f>IFERROR(_xll.qlIndexFixing(Index3M,H1430,TRUE,_xll.ohTrigger(RecalcTrigger,Trigger3M)),NA())</f>
        <v>1.2071854957645187E-2</v>
      </c>
      <c r="L1430" s="44">
        <f>IFERROR(_xll.qlIndexFixing(Index6M,$H1430,TRUE,_xll.ohTrigger(RecalcTrigger,Trigger6M)),NA())</f>
        <v>1.2060102062900367E-2</v>
      </c>
      <c r="M1430" s="146">
        <f>IFERROR(_xll.qlIndexFixing(Index1Y,$H1430,TRUE,_xll.ohTrigger(RecalcTrigger,Trigger1Y)),NA())</f>
        <v>1.2297113161218761E-2</v>
      </c>
      <c r="N1430" s="145">
        <f>IFERROR(_xll.qlIndexFixing(ONIndex1M,I1430,TRUE,_xll.ohTrigger(RecalcTrigger,Trigger1M)),NA())</f>
        <v>1.1833031738970323E-2</v>
      </c>
      <c r="O1430" s="44">
        <f>IFERROR(_xll.qlIndexFixing(ONIndex3M,I1430,TRUE,_xll.ohTrigger(RecalcTrigger,Trigger3M)),NA())</f>
        <v>1.2121823239993335E-2</v>
      </c>
      <c r="P1430" s="44">
        <f>IFERROR(_xll.qlIndexFixing(ONIndex6M,I1430,TRUE,_xll.ohTrigger(RecalcTrigger,Trigger6M)),NA())</f>
        <v>1.2161013303204626E-2</v>
      </c>
      <c r="Q1430" s="146">
        <f>IFERROR(_xll.qlIndexFixing(ONIndex1Y,I1430,TRUE,_xll.ohTrigger(RecalcTrigger,Trigger1Y)),NA())</f>
        <v>1.2523437619790245E-2</v>
      </c>
    </row>
    <row r="1431" spans="2:17" x14ac:dyDescent="0.2">
      <c r="B1431" s="39" t="s">
        <v>42</v>
      </c>
      <c r="D1431" s="42">
        <f>_xll.qlCalendarAdvance(Calendar,$D1430,B1431,"f",FALSE)</f>
        <v>49691</v>
      </c>
      <c r="E1431" s="140">
        <f>_xll.qlInterestRateIndexValueDate(IndexON,D1431)</f>
        <v>49691</v>
      </c>
      <c r="F1431" s="156">
        <f>IFERROR(_xll.qlIndexFixing(IndexON,D1431,TRUE,_xll.ohTrigger(RecalcTrigger,TriggerON)),NA())</f>
        <v>1.1086927815399106E-2</v>
      </c>
      <c r="H1431" s="42">
        <f>_xll.qlCalendarAdvance(Calendar,$H1430,B1431,"f",FALSE)</f>
        <v>49691</v>
      </c>
      <c r="I1431" s="140">
        <f>_xll.qlInterestRateIndexValueDate(Index1M,$H1431)</f>
        <v>49691</v>
      </c>
      <c r="J1431" s="145">
        <f>IFERROR(_xll.qlIndexFixing(Index1M,$H1431,TRUE,_xll.ohTrigger(RecalcTrigger,Trigger1M)),NA())</f>
        <v>1.1805704815240868E-2</v>
      </c>
      <c r="K1431" s="44">
        <f>IFERROR(_xll.qlIndexFixing(Index3M,H1431,TRUE,_xll.ohTrigger(RecalcTrigger,Trigger3M)),NA())</f>
        <v>1.2061229729138862E-2</v>
      </c>
      <c r="L1431" s="44">
        <f>IFERROR(_xll.qlIndexFixing(Index6M,$H1431,TRUE,_xll.ohTrigger(RecalcTrigger,Trigger6M)),NA())</f>
        <v>1.2049414471675395E-2</v>
      </c>
      <c r="M1431" s="146">
        <f>IFERROR(_xll.qlIndexFixing(Index1Y,$H1431,TRUE,_xll.ohTrigger(RecalcTrigger,Trigger1Y)),NA())</f>
        <v>1.2285635661022571E-2</v>
      </c>
      <c r="N1431" s="145">
        <f>IFERROR(_xll.qlIndexFixing(ONIndex1M,I1431,TRUE,_xll.ohTrigger(RecalcTrigger,Trigger1M)),NA())</f>
        <v>1.1822711173873346E-2</v>
      </c>
      <c r="O1431" s="44">
        <f>IFERROR(_xll.qlIndexFixing(ONIndex3M,I1431,TRUE,_xll.ohTrigger(RecalcTrigger,Trigger3M)),NA())</f>
        <v>1.2111307129590854E-2</v>
      </c>
      <c r="P1431" s="44">
        <f>IFERROR(_xll.qlIndexFixing(ONIndex6M,I1431,TRUE,_xll.ohTrigger(RecalcTrigger,Trigger6M)),NA())</f>
        <v>1.2150500265428743E-2</v>
      </c>
      <c r="Q1431" s="146">
        <f>IFERROR(_xll.qlIndexFixing(ONIndex1Y,I1431,TRUE,_xll.ohTrigger(RecalcTrigger,Trigger1Y)),NA())</f>
        <v>1.2512000843737381E-2</v>
      </c>
    </row>
    <row r="1432" spans="2:17" x14ac:dyDescent="0.2">
      <c r="B1432" s="39" t="s">
        <v>42</v>
      </c>
      <c r="D1432" s="42">
        <f>_xll.qlCalendarAdvance(Calendar,$D1431,B1432,"f",FALSE)</f>
        <v>49698</v>
      </c>
      <c r="E1432" s="140">
        <f>_xll.qlInterestRateIndexValueDate(IndexON,D1432)</f>
        <v>49698</v>
      </c>
      <c r="F1432" s="156">
        <f>IFERROR(_xll.qlIndexFixing(IndexON,D1432,TRUE,_xll.ohTrigger(RecalcTrigger,TriggerON)),NA())</f>
        <v>1.1076817690049978E-2</v>
      </c>
      <c r="H1432" s="42">
        <f>_xll.qlCalendarAdvance(Calendar,$H1431,B1432,"f",FALSE)</f>
        <v>49698</v>
      </c>
      <c r="I1432" s="140">
        <f>_xll.qlInterestRateIndexValueDate(Index1M,$H1432)</f>
        <v>49698</v>
      </c>
      <c r="J1432" s="145">
        <f>IFERROR(_xll.qlIndexFixing(Index1M,$H1432,TRUE,_xll.ohTrigger(RecalcTrigger,Trigger1M)),NA())</f>
        <v>1.1795324275891035E-2</v>
      </c>
      <c r="K1432" s="44">
        <f>IFERROR(_xll.qlIndexFixing(Index3M,H1432,TRUE,_xll.ohTrigger(RecalcTrigger,Trigger3M)),NA())</f>
        <v>1.2050592421570548E-2</v>
      </c>
      <c r="L1432" s="44">
        <f>IFERROR(_xll.qlIndexFixing(Index6M,$H1432,TRUE,_xll.ohTrigger(RecalcTrigger,Trigger6M)),NA())</f>
        <v>1.2038721057582857E-2</v>
      </c>
      <c r="M1432" s="146">
        <f>IFERROR(_xll.qlIndexFixing(Index1Y,$H1432,TRUE,_xll.ohTrigger(RecalcTrigger,Trigger1Y)),NA())</f>
        <v>1.227417788279507E-2</v>
      </c>
      <c r="N1432" s="145">
        <f>IFERROR(_xll.qlIndexFixing(ONIndex1M,I1432,TRUE,_xll.ohTrigger(RecalcTrigger,Trigger1M)),NA())</f>
        <v>1.1812375183642976E-2</v>
      </c>
      <c r="O1432" s="44">
        <f>IFERROR(_xll.qlIndexFixing(ONIndex3M,I1432,TRUE,_xll.ohTrigger(RecalcTrigger,Trigger3M)),NA())</f>
        <v>1.2100778948155311E-2</v>
      </c>
      <c r="P1432" s="44">
        <f>IFERROR(_xll.qlIndexFixing(ONIndex6M,I1432,TRUE,_xll.ohTrigger(RecalcTrigger,Trigger6M)),NA())</f>
        <v>1.2139978566398923E-2</v>
      </c>
      <c r="Q1432" s="146">
        <f>IFERROR(_xll.qlIndexFixing(ONIndex1Y,I1432,TRUE,_xll.ohTrigger(RecalcTrigger,Trigger1Y)),NA())</f>
        <v>1.2500551321535935E-2</v>
      </c>
    </row>
    <row r="1433" spans="2:17" x14ac:dyDescent="0.2">
      <c r="B1433" s="39" t="s">
        <v>42</v>
      </c>
      <c r="D1433" s="42">
        <f>_xll.qlCalendarAdvance(Calendar,$D1432,B1433,"f",FALSE)</f>
        <v>49705</v>
      </c>
      <c r="E1433" s="140">
        <f>_xll.qlInterestRateIndexValueDate(IndexON,D1433)</f>
        <v>49705</v>
      </c>
      <c r="F1433" s="156">
        <f>IFERROR(_xll.qlIndexFixing(IndexON,D1433,TRUE,_xll.ohTrigger(RecalcTrigger,TriggerON)),NA())</f>
        <v>1.106669637836899E-2</v>
      </c>
      <c r="H1433" s="42">
        <f>_xll.qlCalendarAdvance(Calendar,$H1432,B1433,"f",FALSE)</f>
        <v>49705</v>
      </c>
      <c r="I1433" s="140">
        <f>_xll.qlInterestRateIndexValueDate(Index1M,$H1433)</f>
        <v>49705</v>
      </c>
      <c r="J1433" s="145">
        <f>IFERROR(_xll.qlIndexFixing(Index1M,$H1433,TRUE,_xll.ohTrigger(RecalcTrigger,Trigger1M)),NA())</f>
        <v>1.1786588955422887E-2</v>
      </c>
      <c r="K1433" s="44">
        <f>IFERROR(_xll.qlIndexFixing(Index3M,H1433,TRUE,_xll.ohTrigger(RecalcTrigger,Trigger3M)),NA())</f>
        <v>1.2040507569288256E-2</v>
      </c>
      <c r="L1433" s="44">
        <f>IFERROR(_xll.qlIndexFixing(Index6M,$H1433,TRUE,_xll.ohTrigger(RecalcTrigger,Trigger6M)),NA())</f>
        <v>1.2028023804358278E-2</v>
      </c>
      <c r="M1433" s="146">
        <f>IFERROR(_xll.qlIndexFixing(Index1Y,$H1433,TRUE,_xll.ohTrigger(RecalcTrigger,Trigger1Y)),NA())</f>
        <v>1.2264529982493499E-2</v>
      </c>
      <c r="N1433" s="145">
        <f>IFERROR(_xll.qlIndexFixing(ONIndex1M,I1433,TRUE,_xll.ohTrigger(RecalcTrigger,Trigger1M)),NA())</f>
        <v>1.180202376811712E-2</v>
      </c>
      <c r="O1433" s="44">
        <f>IFERROR(_xll.qlIndexFixing(ONIndex3M,I1433,TRUE,_xll.ohTrigger(RecalcTrigger,Trigger3M)),NA())</f>
        <v>1.2090238695848798E-2</v>
      </c>
      <c r="P1433" s="44">
        <f>IFERROR(_xll.qlIndexFixing(ONIndex6M,I1433,TRUE,_xll.ohTrigger(RecalcTrigger,Trigger6M)),NA())</f>
        <v>1.2129448206115168E-2</v>
      </c>
      <c r="Q1433" s="146">
        <f>IFERROR(_xll.qlIndexFixing(ONIndex1Y,I1433,TRUE,_xll.ohTrigger(RecalcTrigger,Trigger1Y)),NA())</f>
        <v>1.2489089053185909E-2</v>
      </c>
    </row>
    <row r="1434" spans="2:17" x14ac:dyDescent="0.2">
      <c r="B1434" s="39" t="s">
        <v>42</v>
      </c>
      <c r="D1434" s="42">
        <f>_xll.qlCalendarAdvance(Calendar,$D1433,B1434,"f",FALSE)</f>
        <v>49712</v>
      </c>
      <c r="E1434" s="140">
        <f>_xll.qlInterestRateIndexValueDate(IndexON,D1434)</f>
        <v>49712</v>
      </c>
      <c r="F1434" s="156">
        <f>IFERROR(_xll.qlIndexFixing(IndexON,D1434,TRUE,_xll.ohTrigger(RecalcTrigger,TriggerON)),NA())</f>
        <v>1.1056563880113002E-2</v>
      </c>
      <c r="H1434" s="42">
        <f>_xll.qlCalendarAdvance(Calendar,$H1433,B1434,"f",FALSE)</f>
        <v>49712</v>
      </c>
      <c r="I1434" s="140">
        <f>_xll.qlInterestRateIndexValueDate(Index1M,$H1434)</f>
        <v>49712</v>
      </c>
      <c r="J1434" s="145">
        <f>IFERROR(_xll.qlIndexFixing(Index1M,$H1434,TRUE,_xll.ohTrigger(RecalcTrigger,Trigger1M)),NA())</f>
        <v>1.17761818671247E-2</v>
      </c>
      <c r="K1434" s="44">
        <f>IFERROR(_xll.qlIndexFixing(Index3M,H1434,TRUE,_xll.ohTrigger(RecalcTrigger,Trigger3M)),NA())</f>
        <v>1.2029847317638627E-2</v>
      </c>
      <c r="L1434" s="44">
        <f>IFERROR(_xll.qlIndexFixing(Index6M,$H1434,TRUE,_xll.ohTrigger(RecalcTrigger,Trigger6M)),NA())</f>
        <v>1.2017324695696663E-2</v>
      </c>
      <c r="M1434" s="146">
        <f>IFERROR(_xll.qlIndexFixing(Index1Y,$H1434,TRUE,_xll.ohTrigger(RecalcTrigger,Trigger1Y)),NA())</f>
        <v>1.2251326131537637E-2</v>
      </c>
      <c r="N1434" s="145">
        <f>IFERROR(_xll.qlIndexFixing(ONIndex1M,I1434,TRUE,_xll.ohTrigger(RecalcTrigger,Trigger1M)),NA())</f>
        <v>1.1791656927295779E-2</v>
      </c>
      <c r="O1434" s="44">
        <f>IFERROR(_xll.qlIndexFixing(ONIndex3M,I1434,TRUE,_xll.ohTrigger(RecalcTrigger,Trigger3M)),NA())</f>
        <v>1.2079686372509224E-2</v>
      </c>
      <c r="P1434" s="44">
        <f>IFERROR(_xll.qlIndexFixing(ONIndex6M,I1434,TRUE,_xll.ohTrigger(RecalcTrigger,Trigger6M)),NA())</f>
        <v>1.2118909184577475E-2</v>
      </c>
      <c r="Q1434" s="146">
        <f>IFERROR(_xll.qlIndexFixing(ONIndex1Y,I1434,TRUE,_xll.ohTrigger(RecalcTrigger,Trigger1Y)),NA())</f>
        <v>1.2477614038606255E-2</v>
      </c>
    </row>
    <row r="1435" spans="2:17" x14ac:dyDescent="0.2">
      <c r="B1435" s="39" t="s">
        <v>42</v>
      </c>
      <c r="D1435" s="42">
        <f>_xll.qlCalendarAdvance(Calendar,$D1434,B1435,"f",FALSE)</f>
        <v>49719</v>
      </c>
      <c r="E1435" s="140">
        <f>_xll.qlInterestRateIndexValueDate(IndexON,D1435)</f>
        <v>49719</v>
      </c>
      <c r="F1435" s="156">
        <f>IFERROR(_xll.qlIndexFixing(IndexON,D1435,TRUE,_xll.ohTrigger(RecalcTrigger,TriggerON)),NA())</f>
        <v>1.1046420195525153E-2</v>
      </c>
      <c r="H1435" s="42">
        <f>_xll.qlCalendarAdvance(Calendar,$H1434,B1435,"f",FALSE)</f>
        <v>49719</v>
      </c>
      <c r="I1435" s="140">
        <f>_xll.qlInterestRateIndexValueDate(Index1M,$H1435)</f>
        <v>49719</v>
      </c>
      <c r="J1435" s="145">
        <f>IFERROR(_xll.qlIndexFixing(Index1M,$H1435,TRUE,_xll.ohTrigger(RecalcTrigger,Trigger1M)),NA())</f>
        <v>1.1765759347975167E-2</v>
      </c>
      <c r="K1435" s="44">
        <f>IFERROR(_xll.qlIndexFixing(Index3M,H1435,TRUE,_xll.ohTrigger(RecalcTrigger,Trigger3M)),NA())</f>
        <v>1.2019174987295262E-2</v>
      </c>
      <c r="L1435" s="44">
        <f>IFERROR(_xll.qlIndexFixing(Index6M,$H1435,TRUE,_xll.ohTrigger(RecalcTrigger,Trigger6M)),NA())</f>
        <v>1.2006625715249819E-2</v>
      </c>
      <c r="M1435" s="146">
        <f>IFERROR(_xll.qlIndexFixing(Index1Y,$H1435,TRUE,_xll.ohTrigger(RecalcTrigger,Trigger1Y)),NA())</f>
        <v>1.223993447802473E-2</v>
      </c>
      <c r="N1435" s="145">
        <f>IFERROR(_xll.qlIndexFixing(ONIndex1M,I1435,TRUE,_xll.ohTrigger(RecalcTrigger,Trigger1M)),NA())</f>
        <v>1.1781274661259999E-2</v>
      </c>
      <c r="O1435" s="44">
        <f>IFERROR(_xll.qlIndexFixing(ONIndex3M,I1435,TRUE,_xll.ohTrigger(RecalcTrigger,Trigger3M)),NA())</f>
        <v>1.2069121978217634E-2</v>
      </c>
      <c r="P1435" s="44">
        <f>IFERROR(_xll.qlIndexFixing(ONIndex6M,I1435,TRUE,_xll.ohTrigger(RecalcTrigger,Trigger6M)),NA())</f>
        <v>1.2108361501704801E-2</v>
      </c>
      <c r="Q1435" s="146">
        <f>IFERROR(_xll.qlIndexFixing(ONIndex1Y,I1435,TRUE,_xll.ohTrigger(RecalcTrigger,Trigger1Y)),NA())</f>
        <v>1.246612627787802E-2</v>
      </c>
    </row>
    <row r="1436" spans="2:17" x14ac:dyDescent="0.2">
      <c r="B1436" s="39" t="s">
        <v>42</v>
      </c>
      <c r="D1436" s="42">
        <f>_xll.qlCalendarAdvance(Calendar,$D1435,B1436,"f",FALSE)</f>
        <v>49726</v>
      </c>
      <c r="E1436" s="140">
        <f>_xll.qlInterestRateIndexValueDate(IndexON,D1436)</f>
        <v>49726</v>
      </c>
      <c r="F1436" s="156">
        <f>IFERROR(_xll.qlIndexFixing(IndexON,D1436,TRUE,_xll.ohTrigger(RecalcTrigger,TriggerON)),NA())</f>
        <v>1.1036265324524397E-2</v>
      </c>
      <c r="H1436" s="42">
        <f>_xll.qlCalendarAdvance(Calendar,$H1435,B1436,"f",FALSE)</f>
        <v>49726</v>
      </c>
      <c r="I1436" s="140">
        <f>_xll.qlInterestRateIndexValueDate(Index1M,$H1436)</f>
        <v>49726</v>
      </c>
      <c r="J1436" s="145">
        <f>IFERROR(_xll.qlIndexFixing(Index1M,$H1436,TRUE,_xll.ohTrigger(RecalcTrigger,Trigger1M)),NA())</f>
        <v>1.1755321398010617E-2</v>
      </c>
      <c r="K1436" s="44">
        <f>IFERROR(_xll.qlIndexFixing(Index3M,H1436,TRUE,_xll.ohTrigger(RecalcTrigger,Trigger3M)),NA())</f>
        <v>1.2008490578351813E-2</v>
      </c>
      <c r="L1436" s="44">
        <f>IFERROR(_xll.qlIndexFixing(Index6M,$H1436,TRUE,_xll.ohTrigger(RecalcTrigger,Trigger6M)),NA())</f>
        <v>1.199592884662903E-2</v>
      </c>
      <c r="M1436" s="146">
        <f>IFERROR(_xll.qlIndexFixing(Index1Y,$H1436,TRUE,_xll.ohTrigger(RecalcTrigger,Trigger1Y)),NA())</f>
        <v>1.2228567185515448E-2</v>
      </c>
      <c r="N1436" s="145">
        <f>IFERROR(_xll.qlIndexFixing(ONIndex1M,I1436,TRUE,_xll.ohTrigger(RecalcTrigger,Trigger1M)),NA())</f>
        <v>1.177087697000978E-2</v>
      </c>
      <c r="O1436" s="44">
        <f>IFERROR(_xll.qlIndexFixing(ONIndex3M,I1436,TRUE,_xll.ohTrigger(RecalcTrigger,Trigger3M)),NA())</f>
        <v>1.2058545512974028E-2</v>
      </c>
      <c r="P1436" s="44">
        <f>IFERROR(_xll.qlIndexFixing(ONIndex6M,I1436,TRUE,_xll.ohTrigger(RecalcTrigger,Trigger6M)),NA())</f>
        <v>1.2097805157659236E-2</v>
      </c>
      <c r="Q1436" s="146">
        <f>IFERROR(_xll.qlIndexFixing(ONIndex1Y,I1436,TRUE,_xll.ohTrigger(RecalcTrigger,Trigger1Y)),NA())</f>
        <v>1.2454625771082251E-2</v>
      </c>
    </row>
    <row r="1437" spans="2:17" x14ac:dyDescent="0.2">
      <c r="B1437" s="39" t="s">
        <v>42</v>
      </c>
      <c r="D1437" s="42">
        <f>_xll.qlCalendarAdvance(Calendar,$D1436,B1437,"f",FALSE)</f>
        <v>49733</v>
      </c>
      <c r="E1437" s="140">
        <f>_xll.qlInterestRateIndexValueDate(IndexON,D1437)</f>
        <v>49733</v>
      </c>
      <c r="F1437" s="156">
        <f>IFERROR(_xll.qlIndexFixing(IndexON,D1437,TRUE,_xll.ohTrigger(RecalcTrigger,TriggerON)),NA())</f>
        <v>1.1026099267110734E-2</v>
      </c>
      <c r="H1437" s="42">
        <f>_xll.qlCalendarAdvance(Calendar,$H1436,B1437,"f",FALSE)</f>
        <v>49733</v>
      </c>
      <c r="I1437" s="140">
        <f>_xll.qlInterestRateIndexValueDate(Index1M,$H1437)</f>
        <v>49733</v>
      </c>
      <c r="J1437" s="145">
        <f>IFERROR(_xll.qlIndexFixing(Index1M,$H1437,TRUE,_xll.ohTrigger(RecalcTrigger,Trigger1M)),NA())</f>
        <v>1.174486801727297E-2</v>
      </c>
      <c r="K1437" s="44">
        <f>IFERROR(_xll.qlIndexFixing(Index3M,H1437,TRUE,_xll.ohTrigger(RecalcTrigger,Trigger3M)),NA())</f>
        <v>1.1997794090905537E-2</v>
      </c>
      <c r="L1437" s="44">
        <f>IFERROR(_xll.qlIndexFixing(Index6M,$H1437,TRUE,_xll.ohTrigger(RecalcTrigger,Trigger6M)),NA())</f>
        <v>1.1985236073401051E-2</v>
      </c>
      <c r="M1437" s="146">
        <f>IFERROR(_xll.qlIndexFixing(Index1Y,$H1437,TRUE,_xll.ohTrigger(RecalcTrigger,Trigger1Y)),NA())</f>
        <v>1.2218985721944353E-2</v>
      </c>
      <c r="N1437" s="145">
        <f>IFERROR(_xll.qlIndexFixing(ONIndex1M,I1437,TRUE,_xll.ohTrigger(RecalcTrigger,Trigger1M)),NA())</f>
        <v>1.1760463853545122E-2</v>
      </c>
      <c r="O1437" s="44">
        <f>IFERROR(_xll.qlIndexFixing(ONIndex3M,I1437,TRUE,_xll.ohTrigger(RecalcTrigger,Trigger3M)),NA())</f>
        <v>1.2047956976859453E-2</v>
      </c>
      <c r="P1437" s="44">
        <f>IFERROR(_xll.qlIndexFixing(ONIndex6M,I1437,TRUE,_xll.ohTrigger(RecalcTrigger,Trigger6M)),NA())</f>
        <v>1.2087240152278689E-2</v>
      </c>
      <c r="Q1437" s="146">
        <f>IFERROR(_xll.qlIndexFixing(ONIndex1Y,I1437,TRUE,_xll.ohTrigger(RecalcTrigger,Trigger1Y)),NA())</f>
        <v>1.2443112518056854E-2</v>
      </c>
    </row>
    <row r="1438" spans="2:17" x14ac:dyDescent="0.2">
      <c r="B1438" s="39" t="s">
        <v>42</v>
      </c>
      <c r="D1438" s="42">
        <f>_xll.qlCalendarAdvance(Calendar,$D1437,B1438,"f",FALSE)</f>
        <v>49740</v>
      </c>
      <c r="E1438" s="140">
        <f>_xll.qlInterestRateIndexValueDate(IndexON,D1438)</f>
        <v>49740</v>
      </c>
      <c r="F1438" s="156">
        <f>IFERROR(_xll.qlIndexFixing(IndexON,D1438,TRUE,_xll.ohTrigger(RecalcTrigger,TriggerON)),NA())</f>
        <v>1.101592202336521E-2</v>
      </c>
      <c r="H1438" s="42">
        <f>_xll.qlCalendarAdvance(Calendar,$H1437,B1438,"f",FALSE)</f>
        <v>49740</v>
      </c>
      <c r="I1438" s="140">
        <f>_xll.qlInterestRateIndexValueDate(Index1M,$H1438)</f>
        <v>49740</v>
      </c>
      <c r="J1438" s="145">
        <f>IFERROR(_xll.qlIndexFixing(Index1M,$H1438,TRUE,_xll.ohTrigger(RecalcTrigger,Trigger1M)),NA())</f>
        <v>1.1732716979130607E-2</v>
      </c>
      <c r="K1438" s="44">
        <f>IFERROR(_xll.qlIndexFixing(Index3M,H1438,TRUE,_xll.ohTrigger(RecalcTrigger,Trigger3M)),NA())</f>
        <v>1.1985944189187109E-2</v>
      </c>
      <c r="L1438" s="44">
        <f>IFERROR(_xll.qlIndexFixing(Index6M,$H1438,TRUE,_xll.ohTrigger(RecalcTrigger,Trigger6M)),NA())</f>
        <v>1.1972287349324548E-2</v>
      </c>
      <c r="M1438" s="146">
        <f>IFERROR(_xll.qlIndexFixing(Index1Y,$H1438,TRUE,_xll.ohTrigger(RecalcTrigger,Trigger1Y)),NA())</f>
        <v>1.2207662983325207E-2</v>
      </c>
      <c r="N1438" s="145">
        <f>IFERROR(_xll.qlIndexFixing(ONIndex1M,I1438,TRUE,_xll.ohTrigger(RecalcTrigger,Trigger1M)),NA())</f>
        <v>1.1750035311784979E-2</v>
      </c>
      <c r="O1438" s="44">
        <f>IFERROR(_xll.qlIndexFixing(ONIndex3M,I1438,TRUE,_xll.ohTrigger(RecalcTrigger,Trigger3M)),NA())</f>
        <v>1.2037356369630769E-2</v>
      </c>
      <c r="P1438" s="44">
        <f>IFERROR(_xll.qlIndexFixing(ONIndex6M,I1438,TRUE,_xll.ohTrigger(RecalcTrigger,Trigger6M)),NA())</f>
        <v>1.2076666485725251E-2</v>
      </c>
      <c r="Q1438" s="146">
        <f>IFERROR(_xll.qlIndexFixing(ONIndex1Y,I1438,TRUE,_xll.ohTrigger(RecalcTrigger,Trigger1Y)),NA())</f>
        <v>1.2431586518882876E-2</v>
      </c>
    </row>
    <row r="1439" spans="2:17" x14ac:dyDescent="0.2">
      <c r="B1439" s="39" t="s">
        <v>42</v>
      </c>
      <c r="D1439" s="42">
        <f>_xll.qlCalendarAdvance(Calendar,$D1438,B1439,"f",FALSE)</f>
        <v>49747</v>
      </c>
      <c r="E1439" s="140">
        <f>_xll.qlInterestRateIndexValueDate(IndexON,D1439)</f>
        <v>49747</v>
      </c>
      <c r="F1439" s="156">
        <f>IFERROR(_xll.qlIndexFixing(IndexON,D1439,TRUE,_xll.ohTrigger(RecalcTrigger,TriggerON)),NA())</f>
        <v>1.1005733593125733E-2</v>
      </c>
      <c r="H1439" s="42">
        <f>_xll.qlCalendarAdvance(Calendar,$H1438,B1439,"f",FALSE)</f>
        <v>49747</v>
      </c>
      <c r="I1439" s="140">
        <f>_xll.qlInterestRateIndexValueDate(Index1M,$H1439)</f>
        <v>49747</v>
      </c>
      <c r="J1439" s="145">
        <f>IFERROR(_xll.qlIndexFixing(Index1M,$H1439,TRUE,_xll.ohTrigger(RecalcTrigger,Trigger1M)),NA())</f>
        <v>1.1721665940445674E-2</v>
      </c>
      <c r="K1439" s="44">
        <f>IFERROR(_xll.qlIndexFixing(Index3M,H1439,TRUE,_xll.ohTrigger(RecalcTrigger,Trigger3M)),NA())</f>
        <v>1.1975221116709784E-2</v>
      </c>
      <c r="L1439" s="44">
        <f>IFERROR(_xll.qlIndexFixing(Index6M,$H1439,TRUE,_xll.ohTrigger(RecalcTrigger,Trigger6M)),NA())</f>
        <v>1.1961613366077784E-2</v>
      </c>
      <c r="M1439" s="146">
        <f>IFERROR(_xll.qlIndexFixing(Index1Y,$H1439,TRUE,_xll.ohTrigger(RecalcTrigger,Trigger1Y)),NA())</f>
        <v>1.2196367913322792E-2</v>
      </c>
      <c r="N1439" s="145">
        <f>IFERROR(_xll.qlIndexFixing(ONIndex1M,I1439,TRUE,_xll.ohTrigger(RecalcTrigger,Trigger1M)),NA())</f>
        <v>1.1739591344891442E-2</v>
      </c>
      <c r="O1439" s="44">
        <f>IFERROR(_xll.qlIndexFixing(ONIndex3M,I1439,TRUE,_xll.ohTrigger(RecalcTrigger,Trigger3M)),NA())</f>
        <v>1.2026743691612163E-2</v>
      </c>
      <c r="P1439" s="44">
        <f>IFERROR(_xll.qlIndexFixing(ONIndex6M,I1439,TRUE,_xll.ohTrigger(RecalcTrigger,Trigger6M)),NA())</f>
        <v>1.2066084157836832E-2</v>
      </c>
      <c r="Q1439" s="146">
        <f>IFERROR(_xll.qlIndexFixing(ONIndex1Y,I1439,TRUE,_xll.ohTrigger(RecalcTrigger,Trigger1Y)),NA())</f>
        <v>1.2420047773560317E-2</v>
      </c>
    </row>
    <row r="1440" spans="2:17" x14ac:dyDescent="0.2">
      <c r="B1440" s="39" t="s">
        <v>42</v>
      </c>
      <c r="D1440" s="42">
        <f>_xll.qlCalendarAdvance(Calendar,$D1439,B1440,"f",FALSE)</f>
        <v>49754</v>
      </c>
      <c r="E1440" s="140">
        <f>_xll.qlInterestRateIndexValueDate(IndexON,D1440)</f>
        <v>49754</v>
      </c>
      <c r="F1440" s="156">
        <f>IFERROR(_xll.qlIndexFixing(IndexON,D1440,TRUE,_xll.ohTrigger(RecalcTrigger,TriggerON)),NA())</f>
        <v>1.0995533976554395E-2</v>
      </c>
      <c r="H1440" s="42">
        <f>_xll.qlCalendarAdvance(Calendar,$H1439,B1440,"f",FALSE)</f>
        <v>49754</v>
      </c>
      <c r="I1440" s="140">
        <f>_xll.qlInterestRateIndexValueDate(Index1M,$H1440)</f>
        <v>49754</v>
      </c>
      <c r="J1440" s="145">
        <f>IFERROR(_xll.qlIndexFixing(Index1M,$H1440,TRUE,_xll.ohTrigger(RecalcTrigger,Trigger1M)),NA())</f>
        <v>1.1711724429545531E-2</v>
      </c>
      <c r="K1440" s="44">
        <f>IFERROR(_xll.qlIndexFixing(Index3M,H1440,TRUE,_xll.ohTrigger(RecalcTrigger,Trigger3M)),NA())</f>
        <v>1.196448596586735E-2</v>
      </c>
      <c r="L1440" s="44">
        <f>IFERROR(_xll.qlIndexFixing(Index6M,$H1440,TRUE,_xll.ohTrigger(RecalcTrigger,Trigger6M)),NA())</f>
        <v>1.1950950138137406E-2</v>
      </c>
      <c r="M1440" s="146">
        <f>IFERROR(_xll.qlIndexFixing(Index1Y,$H1440,TRUE,_xll.ohTrigger(RecalcTrigger,Trigger1Y)),NA())</f>
        <v>1.2185101680853405E-2</v>
      </c>
      <c r="N1440" s="145">
        <f>IFERROR(_xll.qlIndexFixing(ONIndex1M,I1440,TRUE,_xll.ohTrigger(RecalcTrigger,Trigger1M)),NA())</f>
        <v>1.1729131952702421E-2</v>
      </c>
      <c r="O1440" s="44">
        <f>IFERROR(_xll.qlIndexFixing(ONIndex3M,I1440,TRUE,_xll.ohTrigger(RecalcTrigger,Trigger3M)),NA())</f>
        <v>1.2016118942560494E-2</v>
      </c>
      <c r="P1440" s="44">
        <f>IFERROR(_xll.qlIndexFixing(ONIndex6M,I1440,TRUE,_xll.ohTrigger(RecalcTrigger,Trigger6M)),NA())</f>
        <v>1.2055493168775522E-2</v>
      </c>
      <c r="Q1440" s="146">
        <f>IFERROR(_xll.qlIndexFixing(ONIndex1Y,I1440,TRUE,_xll.ohTrigger(RecalcTrigger,Trigger1Y)),NA())</f>
        <v>1.2408496282170223E-2</v>
      </c>
    </row>
    <row r="1441" spans="2:17" x14ac:dyDescent="0.2">
      <c r="B1441" s="39" t="s">
        <v>42</v>
      </c>
      <c r="D1441" s="42">
        <f>_xll.qlCalendarAdvance(Calendar,$D1440,B1441,"f",FALSE)</f>
        <v>49761</v>
      </c>
      <c r="E1441" s="140">
        <f>_xll.qlInterestRateIndexValueDate(IndexON,D1441)</f>
        <v>49761</v>
      </c>
      <c r="F1441" s="156">
        <f>IFERROR(_xll.qlIndexFixing(IndexON,D1441,TRUE,_xll.ohTrigger(RecalcTrigger,TriggerON)),NA())</f>
        <v>1.0985323173408057E-2</v>
      </c>
      <c r="H1441" s="42">
        <f>_xll.qlCalendarAdvance(Calendar,$H1440,B1441,"f",FALSE)</f>
        <v>49761</v>
      </c>
      <c r="I1441" s="140">
        <f>_xll.qlInterestRateIndexValueDate(Index1M,$H1441)</f>
        <v>49761</v>
      </c>
      <c r="J1441" s="145">
        <f>IFERROR(_xll.qlIndexFixing(Index1M,$H1441,TRUE,_xll.ohTrigger(RecalcTrigger,Trigger1M)),NA())</f>
        <v>1.1701205007944061E-2</v>
      </c>
      <c r="K1441" s="44">
        <f>IFERROR(_xll.qlIndexFixing(Index3M,H1441,TRUE,_xll.ohTrigger(RecalcTrigger,Trigger3M)),NA())</f>
        <v>1.1953738736756711E-2</v>
      </c>
      <c r="L1441" s="44">
        <f>IFERROR(_xll.qlIndexFixing(Index6M,$H1441,TRUE,_xll.ohTrigger(RecalcTrigger,Trigger6M)),NA())</f>
        <v>1.1940299606480798E-2</v>
      </c>
      <c r="M1441" s="146">
        <f>IFERROR(_xll.qlIndexFixing(Index1Y,$H1441,TRUE,_xll.ohTrigger(RecalcTrigger,Trigger1Y)),NA())</f>
        <v>1.2173865454784494E-2</v>
      </c>
      <c r="N1441" s="145">
        <f>IFERROR(_xll.qlIndexFixing(ONIndex1M,I1441,TRUE,_xll.ohTrigger(RecalcTrigger,Trigger1M)),NA())</f>
        <v>1.171865713529896E-2</v>
      </c>
      <c r="O1441" s="44">
        <f>IFERROR(_xll.qlIndexFixing(ONIndex3M,I1441,TRUE,_xll.ohTrigger(RecalcTrigger,Trigger3M)),NA())</f>
        <v>1.200548212255681E-2</v>
      </c>
      <c r="P1441" s="44">
        <f>IFERROR(_xll.qlIndexFixing(ONIndex6M,I1441,TRUE,_xll.ohTrigger(RecalcTrigger,Trigger6M)),NA())</f>
        <v>1.2044893518298183E-2</v>
      </c>
      <c r="Q1441" s="146">
        <f>IFERROR(_xll.qlIndexFixing(ONIndex1Y,I1441,TRUE,_xll.ohTrigger(RecalcTrigger,Trigger1Y)),NA())</f>
        <v>1.2396932044550502E-2</v>
      </c>
    </row>
    <row r="1442" spans="2:17" x14ac:dyDescent="0.2">
      <c r="B1442" s="39" t="s">
        <v>42</v>
      </c>
      <c r="D1442" s="42">
        <f>_xll.qlCalendarAdvance(Calendar,$D1441,B1442,"f",FALSE)</f>
        <v>49768</v>
      </c>
      <c r="E1442" s="140">
        <f>_xll.qlInterestRateIndexValueDate(IndexON,D1442)</f>
        <v>49768</v>
      </c>
      <c r="F1442" s="156">
        <f>IFERROR(_xll.qlIndexFixing(IndexON,D1442,TRUE,_xll.ohTrigger(RecalcTrigger,TriggerON)),NA())</f>
        <v>1.0975101184010905E-2</v>
      </c>
      <c r="H1442" s="42">
        <f>_xll.qlCalendarAdvance(Calendar,$H1441,B1442,"f",FALSE)</f>
        <v>49768</v>
      </c>
      <c r="I1442" s="140">
        <f>_xll.qlInterestRateIndexValueDate(Index1M,$H1442)</f>
        <v>49768</v>
      </c>
      <c r="J1442" s="145">
        <f>IFERROR(_xll.qlIndexFixing(Index1M,$H1442,TRUE,_xll.ohTrigger(RecalcTrigger,Trigger1M)),NA())</f>
        <v>1.1690103357318521E-2</v>
      </c>
      <c r="K1442" s="44">
        <f>IFERROR(_xll.qlIndexFixing(Index3M,H1442,TRUE,_xll.ohTrigger(RecalcTrigger,Trigger3M)),NA())</f>
        <v>1.1943555018632077E-2</v>
      </c>
      <c r="L1442" s="44">
        <f>IFERROR(_xll.qlIndexFixing(Index6M,$H1442,TRUE,_xll.ohTrigger(RecalcTrigger,Trigger6M)),NA())</f>
        <v>1.1931342925564669E-2</v>
      </c>
      <c r="M1442" s="146">
        <f>IFERROR(_xll.qlIndexFixing(Index1Y,$H1442,TRUE,_xll.ohTrigger(RecalcTrigger,Trigger1Y)),NA())</f>
        <v>1.2160367009320472E-2</v>
      </c>
      <c r="N1442" s="145">
        <f>IFERROR(_xll.qlIndexFixing(ONIndex1M,I1442,TRUE,_xll.ohTrigger(RecalcTrigger,Trigger1M)),NA())</f>
        <v>1.170816689268106E-2</v>
      </c>
      <c r="O1442" s="44">
        <f>IFERROR(_xll.qlIndexFixing(ONIndex3M,I1442,TRUE,_xll.ohTrigger(RecalcTrigger,Trigger3M)),NA())</f>
        <v>1.1994833231682156E-2</v>
      </c>
      <c r="P1442" s="44">
        <f>IFERROR(_xll.qlIndexFixing(ONIndex6M,I1442,TRUE,_xll.ohTrigger(RecalcTrigger,Trigger6M)),NA())</f>
        <v>1.2034285206729001E-2</v>
      </c>
      <c r="Q1442" s="146">
        <f>IFERROR(_xll.qlIndexFixing(ONIndex1Y,I1442,TRUE,_xll.ohTrigger(RecalcTrigger,Trigger1Y)),NA())</f>
        <v>1.2385355060863246E-2</v>
      </c>
    </row>
    <row r="1443" spans="2:17" x14ac:dyDescent="0.2">
      <c r="B1443" s="39" t="s">
        <v>42</v>
      </c>
      <c r="D1443" s="42">
        <f>_xll.qlCalendarAdvance(Calendar,$D1442,B1443,"f",FALSE)</f>
        <v>49775</v>
      </c>
      <c r="E1443" s="140">
        <f>_xll.qlInterestRateIndexValueDate(IndexON,D1443)</f>
        <v>49775</v>
      </c>
      <c r="F1443" s="156">
        <f>IFERROR(_xll.qlIndexFixing(IndexON,D1443,TRUE,_xll.ohTrigger(RecalcTrigger,TriggerON)),NA())</f>
        <v>1.0962600414342827E-2</v>
      </c>
      <c r="H1443" s="42">
        <f>_xll.qlCalendarAdvance(Calendar,$H1442,B1443,"f",FALSE)</f>
        <v>49775</v>
      </c>
      <c r="I1443" s="140">
        <f>_xll.qlInterestRateIndexValueDate(Index1M,$H1443)</f>
        <v>49775</v>
      </c>
      <c r="J1443" s="145">
        <f>IFERROR(_xll.qlIndexFixing(Index1M,$H1443,TRUE,_xll.ohTrigger(RecalcTrigger,Trigger1M)),NA())</f>
        <v>1.1680119871333473E-2</v>
      </c>
      <c r="K1443" s="44">
        <f>IFERROR(_xll.qlIndexFixing(Index3M,H1443,TRUE,_xll.ohTrigger(RecalcTrigger,Trigger3M)),NA())</f>
        <v>1.1932784903605852E-2</v>
      </c>
      <c r="L1443" s="44">
        <f>IFERROR(_xll.qlIndexFixing(Index6M,$H1443,TRUE,_xll.ohTrigger(RecalcTrigger,Trigger6M)),NA())</f>
        <v>1.1920718170074915E-2</v>
      </c>
      <c r="M1443" s="146">
        <f>IFERROR(_xll.qlIndexFixing(Index1Y,$H1443,TRUE,_xll.ohTrigger(RecalcTrigger,Trigger1Y)),NA())</f>
        <v>1.2151487697069419E-2</v>
      </c>
      <c r="N1443" s="145">
        <f>IFERROR(_xll.qlIndexFixing(ONIndex1M,I1443,TRUE,_xll.ohTrigger(RecalcTrigger,Trigger1M)),NA())</f>
        <v>1.1695405878672238E-2</v>
      </c>
      <c r="O1443" s="44">
        <f>IFERROR(_xll.qlIndexFixing(ONIndex3M,I1443,TRUE,_xll.ohTrigger(RecalcTrigger,Trigger3M)),NA())</f>
        <v>1.198191040379748E-2</v>
      </c>
      <c r="P1443" s="44">
        <f>IFERROR(_xll.qlIndexFixing(ONIndex6M,I1443,TRUE,_xll.ohTrigger(RecalcTrigger,Trigger6M)),NA())</f>
        <v>1.2021424828229321E-2</v>
      </c>
      <c r="Q1443" s="146">
        <f>IFERROR(_xll.qlIndexFixing(ONIndex1Y,I1443,TRUE,_xll.ohTrigger(RecalcTrigger,Trigger1Y)),NA())</f>
        <v>1.2371289916659034E-2</v>
      </c>
    </row>
    <row r="1444" spans="2:17" x14ac:dyDescent="0.2">
      <c r="B1444" s="39" t="s">
        <v>42</v>
      </c>
      <c r="D1444" s="42">
        <f>_xll.qlCalendarAdvance(Calendar,$D1443,B1444,"f",FALSE)</f>
        <v>49782</v>
      </c>
      <c r="E1444" s="140">
        <f>_xll.qlInterestRateIndexValueDate(IndexON,D1444)</f>
        <v>49782</v>
      </c>
      <c r="F1444" s="156">
        <f>IFERROR(_xll.qlIndexFixing(IndexON,D1444,TRUE,_xll.ohTrigger(RecalcTrigger,TriggerON)),NA())</f>
        <v>1.0954623645977879E-2</v>
      </c>
      <c r="H1444" s="42">
        <f>_xll.qlCalendarAdvance(Calendar,$H1443,B1444,"f",FALSE)</f>
        <v>49782</v>
      </c>
      <c r="I1444" s="140">
        <f>_xll.qlInterestRateIndexValueDate(Index1M,$H1444)</f>
        <v>49782</v>
      </c>
      <c r="J1444" s="145">
        <f>IFERROR(_xll.qlIndexFixing(Index1M,$H1444,TRUE,_xll.ohTrigger(RecalcTrigger,Trigger1M)),NA())</f>
        <v>1.1669554156415532E-2</v>
      </c>
      <c r="K1444" s="44">
        <f>IFERROR(_xll.qlIndexFixing(Index3M,H1444,TRUE,_xll.ohTrigger(RecalcTrigger,Trigger3M)),NA())</f>
        <v>1.1922004668200512E-2</v>
      </c>
      <c r="L1444" s="44">
        <f>IFERROR(_xll.qlIndexFixing(Index6M,$H1444,TRUE,_xll.ohTrigger(RecalcTrigger,Trigger6M)),NA())</f>
        <v>1.1910111530911236E-2</v>
      </c>
      <c r="M1444" s="146">
        <f>IFERROR(_xll.qlIndexFixing(Index1Y,$H1444,TRUE,_xll.ohTrigger(RecalcTrigger,Trigger1Y)),NA())</f>
        <v>1.2140348502912124E-2</v>
      </c>
      <c r="N1444" s="145">
        <f>IFERROR(_xll.qlIndexFixing(ONIndex1M,I1444,TRUE,_xll.ohTrigger(RecalcTrigger,Trigger1M)),NA())</f>
        <v>1.1687140131801943E-2</v>
      </c>
      <c r="O1444" s="44">
        <f>IFERROR(_xll.qlIndexFixing(ONIndex3M,I1444,TRUE,_xll.ohTrigger(RecalcTrigger,Trigger3M)),NA())</f>
        <v>1.1973499236995755E-2</v>
      </c>
      <c r="P1444" s="44">
        <f>IFERROR(_xll.qlIndexFixing(ONIndex6M,I1444,TRUE,_xll.ohTrigger(RecalcTrigger,Trigger6M)),NA())</f>
        <v>1.2013042599585688E-2</v>
      </c>
      <c r="Q1444" s="146">
        <f>IFERROR(_xll.qlIndexFixing(ONIndex1Y,I1444,TRUE,_xll.ohTrigger(RecalcTrigger,Trigger1Y)),NA())</f>
        <v>1.2362162854880898E-2</v>
      </c>
    </row>
    <row r="1445" spans="2:17" x14ac:dyDescent="0.2">
      <c r="B1445" s="39" t="s">
        <v>42</v>
      </c>
      <c r="D1445" s="42">
        <f>_xll.qlCalendarAdvance(Calendar,$D1444,B1445,"f",FALSE)</f>
        <v>49789</v>
      </c>
      <c r="E1445" s="140">
        <f>_xll.qlInterestRateIndexValueDate(IndexON,D1445)</f>
        <v>49789</v>
      </c>
      <c r="F1445" s="156">
        <f>IFERROR(_xll.qlIndexFixing(IndexON,D1445,TRUE,_xll.ohTrigger(RecalcTrigger,TriggerON)),NA())</f>
        <v>1.0944368097342005E-2</v>
      </c>
      <c r="H1445" s="42">
        <f>_xll.qlCalendarAdvance(Calendar,$H1444,B1445,"f",FALSE)</f>
        <v>49789</v>
      </c>
      <c r="I1445" s="140">
        <f>_xll.qlInterestRateIndexValueDate(Index1M,$H1445)</f>
        <v>49789</v>
      </c>
      <c r="J1445" s="145">
        <f>IFERROR(_xll.qlIndexFixing(Index1M,$H1445,TRUE,_xll.ohTrigger(RecalcTrigger,Trigger1M)),NA())</f>
        <v>1.1658401892555174E-2</v>
      </c>
      <c r="K1445" s="44">
        <f>IFERROR(_xll.qlIndexFixing(Index3M,H1445,TRUE,_xll.ohTrigger(RecalcTrigger,Trigger3M)),NA())</f>
        <v>1.1911218438594433E-2</v>
      </c>
      <c r="L1445" s="44">
        <f>IFERROR(_xll.qlIndexFixing(Index6M,$H1445,TRUE,_xll.ohTrigger(RecalcTrigger,Trigger6M)),NA())</f>
        <v>1.1899524980530631E-2</v>
      </c>
      <c r="M1445" s="146">
        <f>IFERROR(_xll.qlIndexFixing(Index1Y,$H1445,TRUE,_xll.ohTrigger(RecalcTrigger,Trigger1Y)),NA())</f>
        <v>1.2129243990133709E-2</v>
      </c>
      <c r="N1445" s="145">
        <f>IFERROR(_xll.qlIndexFixing(ONIndex1M,I1445,TRUE,_xll.ohTrigger(RecalcTrigger,Trigger1M)),NA())</f>
        <v>1.167660361345968E-2</v>
      </c>
      <c r="O1445" s="44">
        <f>IFERROR(_xll.qlIndexFixing(ONIndex3M,I1445,TRUE,_xll.ohTrigger(RecalcTrigger,Trigger3M)),NA())</f>
        <v>1.1962814133265054E-2</v>
      </c>
      <c r="P1445" s="44">
        <f>IFERROR(_xll.qlIndexFixing(ONIndex6M,I1445,TRUE,_xll.ohTrigger(RecalcTrigger,Trigger6M)),NA())</f>
        <v>1.2002408304173651E-2</v>
      </c>
      <c r="Q1445" s="146">
        <f>IFERROR(_xll.qlIndexFixing(ONIndex1Y,I1445,TRUE,_xll.ohTrigger(RecalcTrigger,Trigger1Y)),NA())</f>
        <v>1.2350547632747899E-2</v>
      </c>
    </row>
    <row r="1446" spans="2:17" x14ac:dyDescent="0.2">
      <c r="B1446" s="39" t="s">
        <v>42</v>
      </c>
      <c r="D1446" s="42">
        <f>_xll.qlCalendarAdvance(Calendar,$D1445,B1446,"f",FALSE)</f>
        <v>49796</v>
      </c>
      <c r="E1446" s="140">
        <f>_xll.qlInterestRateIndexValueDate(IndexON,D1446)</f>
        <v>49796</v>
      </c>
      <c r="F1446" s="156">
        <f>IFERROR(_xll.qlIndexFixing(IndexON,D1446,TRUE,_xll.ohTrigger(RecalcTrigger,TriggerON)),NA())</f>
        <v>1.0934101362293225E-2</v>
      </c>
      <c r="H1446" s="42">
        <f>_xll.qlCalendarAdvance(Calendar,$H1445,B1446,"f",FALSE)</f>
        <v>49796</v>
      </c>
      <c r="I1446" s="140">
        <f>_xll.qlInterestRateIndexValueDate(Index1M,$H1446)</f>
        <v>49796</v>
      </c>
      <c r="J1446" s="145">
        <f>IFERROR(_xll.qlIndexFixing(Index1M,$H1446,TRUE,_xll.ohTrigger(RecalcTrigger,Trigger1M)),NA())</f>
        <v>1.164837643355697E-2</v>
      </c>
      <c r="K1446" s="44">
        <f>IFERROR(_xll.qlIndexFixing(Index3M,H1446,TRUE,_xll.ohTrigger(RecalcTrigger,Trigger3M)),NA())</f>
        <v>1.1899853402281049E-2</v>
      </c>
      <c r="L1446" s="44">
        <f>IFERROR(_xll.qlIndexFixing(Index6M,$H1446,TRUE,_xll.ohTrigger(RecalcTrigger,Trigger6M)),NA())</f>
        <v>1.1887305323808477E-2</v>
      </c>
      <c r="M1446" s="146">
        <f>IFERROR(_xll.qlIndexFixing(Index1Y,$H1446,TRUE,_xll.ohTrigger(RecalcTrigger,Trigger1Y)),NA())</f>
        <v>1.2118175327358038E-2</v>
      </c>
      <c r="N1446" s="145">
        <f>IFERROR(_xll.qlIndexFixing(ONIndex1M,I1446,TRUE,_xll.ohTrigger(RecalcTrigger,Trigger1M)),NA())</f>
        <v>1.1666051669984023E-2</v>
      </c>
      <c r="O1446" s="44">
        <f>IFERROR(_xll.qlIndexFixing(ONIndex3M,I1446,TRUE,_xll.ohTrigger(RecalcTrigger,Trigger3M)),NA())</f>
        <v>1.1952116958582337E-2</v>
      </c>
      <c r="P1446" s="44">
        <f>IFERROR(_xll.qlIndexFixing(ONIndex6M,I1446,TRUE,_xll.ohTrigger(RecalcTrigger,Trigger6M)),NA())</f>
        <v>1.1991765347507677E-2</v>
      </c>
      <c r="Q1446" s="146">
        <f>IFERROR(_xll.qlIndexFixing(ONIndex1Y,I1446,TRUE,_xll.ohTrigger(RecalcTrigger,Trigger1Y)),NA())</f>
        <v>1.2338919664385273E-2</v>
      </c>
    </row>
    <row r="1447" spans="2:17" x14ac:dyDescent="0.2">
      <c r="B1447" s="39" t="s">
        <v>42</v>
      </c>
      <c r="D1447" s="42">
        <f>_xll.qlCalendarAdvance(Calendar,$D1446,B1447,"f",FALSE)</f>
        <v>49803</v>
      </c>
      <c r="E1447" s="140">
        <f>_xll.qlInterestRateIndexValueDate(IndexON,D1447)</f>
        <v>49803</v>
      </c>
      <c r="F1447" s="156">
        <f>IFERROR(_xll.qlIndexFixing(IndexON,D1447,TRUE,_xll.ohTrigger(RecalcTrigger,TriggerON)),NA())</f>
        <v>1.0923823440831537E-2</v>
      </c>
      <c r="H1447" s="42">
        <f>_xll.qlCalendarAdvance(Calendar,$H1446,B1447,"f",FALSE)</f>
        <v>49803</v>
      </c>
      <c r="I1447" s="140">
        <f>_xll.qlInterestRateIndexValueDate(Index1M,$H1447)</f>
        <v>49803</v>
      </c>
      <c r="J1447" s="145">
        <f>IFERROR(_xll.qlIndexFixing(Index1M,$H1447,TRUE,_xll.ohTrigger(RecalcTrigger,Trigger1M)),NA())</f>
        <v>1.1637764425702461E-2</v>
      </c>
      <c r="K1447" s="44">
        <f>IFERROR(_xll.qlIndexFixing(Index3M,H1447,TRUE,_xll.ohTrigger(RecalcTrigger,Trigger3M)),NA())</f>
        <v>1.1889068794187E-2</v>
      </c>
      <c r="L1447" s="44">
        <f>IFERROR(_xll.qlIndexFixing(Index6M,$H1447,TRUE,_xll.ohTrigger(RecalcTrigger,Trigger6M)),NA())</f>
        <v>1.1876771728087911E-2</v>
      </c>
      <c r="M1447" s="146">
        <f>IFERROR(_xll.qlIndexFixing(Index1Y,$H1447,TRUE,_xll.ohTrigger(RecalcTrigger,Trigger1Y)),NA())</f>
        <v>1.2107143683161681E-2</v>
      </c>
      <c r="N1447" s="145">
        <f>IFERROR(_xll.qlIndexFixing(ONIndex1M,I1447,TRUE,_xll.ohTrigger(RecalcTrigger,Trigger1M)),NA())</f>
        <v>1.1655484301293928E-2</v>
      </c>
      <c r="O1447" s="44">
        <f>IFERROR(_xll.qlIndexFixing(ONIndex3M,I1447,TRUE,_xll.ohTrigger(RecalcTrigger,Trigger3M)),NA())</f>
        <v>1.1941407713028651E-2</v>
      </c>
      <c r="P1447" s="44">
        <f>IFERROR(_xll.qlIndexFixing(ONIndex6M,I1447,TRUE,_xll.ohTrigger(RecalcTrigger,Trigger6M)),NA())</f>
        <v>1.1981113729587767E-2</v>
      </c>
      <c r="Q1447" s="146">
        <f>IFERROR(_xll.qlIndexFixing(ONIndex1Y,I1447,TRUE,_xll.ohTrigger(RecalcTrigger,Trigger1Y)),NA())</f>
        <v>1.2327278949955112E-2</v>
      </c>
    </row>
    <row r="1448" spans="2:17" x14ac:dyDescent="0.2">
      <c r="B1448" s="39" t="s">
        <v>42</v>
      </c>
      <c r="D1448" s="42">
        <f>_xll.qlCalendarAdvance(Calendar,$D1447,B1448,"f",FALSE)</f>
        <v>49810</v>
      </c>
      <c r="E1448" s="140">
        <f>_xll.qlInterestRateIndexValueDate(IndexON,D1448)</f>
        <v>49810</v>
      </c>
      <c r="F1448" s="156">
        <f>IFERROR(_xll.qlIndexFixing(IndexON,D1448,TRUE,_xll.ohTrigger(RecalcTrigger,TriggerON)),NA())</f>
        <v>1.0913534333037989E-2</v>
      </c>
      <c r="H1448" s="42">
        <f>_xll.qlCalendarAdvance(Calendar,$H1447,B1448,"f",FALSE)</f>
        <v>49810</v>
      </c>
      <c r="I1448" s="140">
        <f>_xll.qlInterestRateIndexValueDate(Index1M,$H1448)</f>
        <v>49810</v>
      </c>
      <c r="J1448" s="145">
        <f>IFERROR(_xll.qlIndexFixing(Index1M,$H1448,TRUE,_xll.ohTrigger(RecalcTrigger,Trigger1M)),NA())</f>
        <v>1.1627136986960274E-2</v>
      </c>
      <c r="K1448" s="44">
        <f>IFERROR(_xll.qlIndexFixing(Index3M,H1448,TRUE,_xll.ohTrigger(RecalcTrigger,Trigger3M)),NA())</f>
        <v>1.1878291364761106E-2</v>
      </c>
      <c r="L1448" s="44">
        <f>IFERROR(_xll.qlIndexFixing(Index6M,$H1448,TRUE,_xll.ohTrigger(RecalcTrigger,Trigger6M)),NA())</f>
        <v>1.1866264414343736E-2</v>
      </c>
      <c r="M1448" s="146">
        <f>IFERROR(_xll.qlIndexFixing(Index1Y,$H1448,TRUE,_xll.ohTrigger(RecalcTrigger,Trigger1Y)),NA())</f>
        <v>1.209615022607391E-2</v>
      </c>
      <c r="N1448" s="145">
        <f>IFERROR(_xll.qlIndexFixing(ONIndex1M,I1448,TRUE,_xll.ohTrigger(RecalcTrigger,Trigger1M)),NA())</f>
        <v>1.1644901507308347E-2</v>
      </c>
      <c r="O1448" s="44">
        <f>IFERROR(_xll.qlIndexFixing(ONIndex3M,I1448,TRUE,_xll.ohTrigger(RecalcTrigger,Trigger3M)),NA())</f>
        <v>1.1930686396441903E-2</v>
      </c>
      <c r="P1448" s="44">
        <f>IFERROR(_xll.qlIndexFixing(ONIndex6M,I1448,TRUE,_xll.ohTrigger(RecalcTrigger,Trigger6M)),NA())</f>
        <v>1.1970453450332874E-2</v>
      </c>
      <c r="Q1448" s="146">
        <f>IFERROR(_xll.qlIndexFixing(ONIndex1Y,I1448,TRUE,_xll.ohTrigger(RecalcTrigger,Trigger1Y)),NA())</f>
        <v>1.2315625489376369E-2</v>
      </c>
    </row>
    <row r="1449" spans="2:17" x14ac:dyDescent="0.2">
      <c r="B1449" s="39" t="s">
        <v>42</v>
      </c>
      <c r="D1449" s="42">
        <f>_xll.qlCalendarAdvance(Calendar,$D1448,B1449,"f",FALSE)</f>
        <v>49817</v>
      </c>
      <c r="E1449" s="140">
        <f>_xll.qlInterestRateIndexValueDate(IndexON,D1449)</f>
        <v>49817</v>
      </c>
      <c r="F1449" s="156">
        <f>IFERROR(_xll.qlIndexFixing(IndexON,D1449,TRUE,_xll.ohTrigger(RecalcTrigger,TriggerON)),NA())</f>
        <v>1.0903234038831533E-2</v>
      </c>
      <c r="H1449" s="42">
        <f>_xll.qlCalendarAdvance(Calendar,$H1448,B1449,"f",FALSE)</f>
        <v>49817</v>
      </c>
      <c r="I1449" s="140">
        <f>_xll.qlInterestRateIndexValueDate(Index1M,$H1449)</f>
        <v>49817</v>
      </c>
      <c r="J1449" s="145">
        <f>IFERROR(_xll.qlIndexFixing(Index1M,$H1449,TRUE,_xll.ohTrigger(RecalcTrigger,Trigger1M)),NA())</f>
        <v>1.1616494117365865E-2</v>
      </c>
      <c r="K1449" s="44">
        <f>IFERROR(_xll.qlIndexFixing(Index3M,H1449,TRUE,_xll.ohTrigger(RecalcTrigger,Trigger3M)),NA())</f>
        <v>1.1867525326278982E-2</v>
      </c>
      <c r="L1449" s="44">
        <f>IFERROR(_xll.qlIndexFixing(Index6M,$H1449,TRUE,_xll.ohTrigger(RecalcTrigger,Trigger6M)),NA())</f>
        <v>1.1855785323227839E-2</v>
      </c>
      <c r="M1449" s="146">
        <f>IFERROR(_xll.qlIndexFixing(Index1Y,$H1449,TRUE,_xll.ohTrigger(RecalcTrigger,Trigger1Y)),NA())</f>
        <v>1.2085196124578035E-2</v>
      </c>
      <c r="N1449" s="145">
        <f>IFERROR(_xll.qlIndexFixing(ONIndex1M,I1449,TRUE,_xll.ohTrigger(RecalcTrigger,Trigger1M)),NA())</f>
        <v>1.1634303288189374E-2</v>
      </c>
      <c r="O1449" s="44">
        <f>IFERROR(_xll.qlIndexFixing(ONIndex3M,I1449,TRUE,_xll.ohTrigger(RecalcTrigger,Trigger3M)),NA())</f>
        <v>1.1919953008903139E-2</v>
      </c>
      <c r="P1449" s="44">
        <f>IFERROR(_xll.qlIndexFixing(ONIndex6M,I1449,TRUE,_xll.ohTrigger(RecalcTrigger,Trigger6M)),NA())</f>
        <v>1.1959784509905091E-2</v>
      </c>
      <c r="Q1449" s="146">
        <f>IFERROR(_xll.qlIndexFixing(ONIndex1Y,I1449,TRUE,_xll.ohTrigger(RecalcTrigger,Trigger1Y)),NA())</f>
        <v>1.2303959282649046E-2</v>
      </c>
    </row>
    <row r="1450" spans="2:17" x14ac:dyDescent="0.2">
      <c r="B1450" s="39" t="s">
        <v>42</v>
      </c>
      <c r="D1450" s="42">
        <f>_xll.qlCalendarAdvance(Calendar,$D1449,B1450,"f",FALSE)</f>
        <v>49824</v>
      </c>
      <c r="E1450" s="140">
        <f>_xll.qlInterestRateIndexValueDate(IndexON,D1450)</f>
        <v>49824</v>
      </c>
      <c r="F1450" s="156">
        <f>IFERROR(_xll.qlIndexFixing(IndexON,D1450,TRUE,_xll.ohTrigger(RecalcTrigger,TriggerON)),NA())</f>
        <v>1.089292255821217E-2</v>
      </c>
      <c r="H1450" s="42">
        <f>_xll.qlCalendarAdvance(Calendar,$H1449,B1450,"f",FALSE)</f>
        <v>49824</v>
      </c>
      <c r="I1450" s="140">
        <f>_xll.qlInterestRateIndexValueDate(Index1M,$H1450)</f>
        <v>49824</v>
      </c>
      <c r="J1450" s="145">
        <f>IFERROR(_xll.qlIndexFixing(Index1M,$H1450,TRUE,_xll.ohTrigger(RecalcTrigger,Trigger1M)),NA())</f>
        <v>1.1605835816967357E-2</v>
      </c>
      <c r="K1450" s="44">
        <f>IFERROR(_xll.qlIndexFixing(Index3M,H1450,TRUE,_xll.ohTrigger(RecalcTrigger,Trigger3M)),NA())</f>
        <v>1.1856774890971308E-2</v>
      </c>
      <c r="L1450" s="44">
        <f>IFERROR(_xll.qlIndexFixing(Index6M,$H1450,TRUE,_xll.ohTrigger(RecalcTrigger,Trigger6M)),NA())</f>
        <v>1.1846962593427341E-2</v>
      </c>
      <c r="M1450" s="146">
        <f>IFERROR(_xll.qlIndexFixing(Index1Y,$H1450,TRUE,_xll.ohTrigger(RecalcTrigger,Trigger1Y)),NA())</f>
        <v>1.2074282547110959E-2</v>
      </c>
      <c r="N1450" s="145">
        <f>IFERROR(_xll.qlIndexFixing(ONIndex1M,I1450,TRUE,_xll.ohTrigger(RecalcTrigger,Trigger1M)),NA())</f>
        <v>1.1623689643855961E-2</v>
      </c>
      <c r="O1450" s="44">
        <f>IFERROR(_xll.qlIndexFixing(ONIndex3M,I1450,TRUE,_xll.ohTrigger(RecalcTrigger,Trigger3M)),NA())</f>
        <v>1.1909207550493406E-2</v>
      </c>
      <c r="P1450" s="44">
        <f>IFERROR(_xll.qlIndexFixing(ONIndex6M,I1450,TRUE,_xll.ohTrigger(RecalcTrigger,Trigger6M)),NA())</f>
        <v>1.1949106908223373E-2</v>
      </c>
      <c r="Q1450" s="146">
        <f>IFERROR(_xll.qlIndexFixing(ONIndex1Y,I1450,TRUE,_xll.ohTrigger(RecalcTrigger,Trigger1Y)),NA())</f>
        <v>1.2292280329773142E-2</v>
      </c>
    </row>
    <row r="1451" spans="2:17" x14ac:dyDescent="0.2">
      <c r="B1451" s="39" t="s">
        <v>42</v>
      </c>
      <c r="D1451" s="42">
        <f>_xll.qlCalendarAdvance(Calendar,$D1450,B1451,"f",FALSE)</f>
        <v>49831</v>
      </c>
      <c r="E1451" s="140">
        <f>_xll.qlInterestRateIndexValueDate(IndexON,D1451)</f>
        <v>49831</v>
      </c>
      <c r="F1451" s="156">
        <f>IFERROR(_xll.qlIndexFixing(IndexON,D1451,TRUE,_xll.ohTrigger(RecalcTrigger,TriggerON)),NA())</f>
        <v>1.08825998911799E-2</v>
      </c>
      <c r="H1451" s="42">
        <f>_xll.qlCalendarAdvance(Calendar,$H1450,B1451,"f",FALSE)</f>
        <v>49831</v>
      </c>
      <c r="I1451" s="140">
        <f>_xll.qlInterestRateIndexValueDate(Index1M,$H1451)</f>
        <v>49831</v>
      </c>
      <c r="J1451" s="145">
        <f>IFERROR(_xll.qlIndexFixing(Index1M,$H1451,TRUE,_xll.ohTrigger(RecalcTrigger,Trigger1M)),NA())</f>
        <v>1.1595162085807804E-2</v>
      </c>
      <c r="K1451" s="44">
        <f>IFERROR(_xll.qlIndexFixing(Index3M,H1451,TRUE,_xll.ohTrigger(RecalcTrigger,Trigger3M)),NA())</f>
        <v>1.1846044271024725E-2</v>
      </c>
      <c r="L1451" s="44">
        <f>IFERROR(_xll.qlIndexFixing(Index6M,$H1451,TRUE,_xll.ohTrigger(RecalcTrigger,Trigger6M)),NA())</f>
        <v>1.1836537995014293E-2</v>
      </c>
      <c r="M1451" s="146">
        <f>IFERROR(_xll.qlIndexFixing(Index1Y,$H1451,TRUE,_xll.ohTrigger(RecalcTrigger,Trigger1Y)),NA())</f>
        <v>1.2063410662063623E-2</v>
      </c>
      <c r="N1451" s="145">
        <f>IFERROR(_xll.qlIndexFixing(ONIndex1M,I1451,TRUE,_xll.ohTrigger(RecalcTrigger,Trigger1M)),NA())</f>
        <v>1.1613060574227063E-2</v>
      </c>
      <c r="O1451" s="44">
        <f>IFERROR(_xll.qlIndexFixing(ONIndex3M,I1451,TRUE,_xll.ohTrigger(RecalcTrigger,Trigger3M)),NA())</f>
        <v>1.1898450021131657E-2</v>
      </c>
      <c r="P1451" s="44">
        <f>IFERROR(_xll.qlIndexFixing(ONIndex6M,I1451,TRUE,_xll.ohTrigger(RecalcTrigger,Trigger6M)),NA())</f>
        <v>1.1938420645287717E-2</v>
      </c>
      <c r="Q1451" s="146">
        <f>IFERROR(_xll.qlIndexFixing(ONIndex1Y,I1451,TRUE,_xll.ohTrigger(RecalcTrigger,Trigger1Y)),NA())</f>
        <v>1.2280588630829703E-2</v>
      </c>
    </row>
    <row r="1452" spans="2:17" x14ac:dyDescent="0.2">
      <c r="B1452" s="39" t="s">
        <v>42</v>
      </c>
      <c r="D1452" s="42">
        <f>_xll.qlCalendarAdvance(Calendar,$D1451,B1452,"f",FALSE)</f>
        <v>49838</v>
      </c>
      <c r="E1452" s="140">
        <f>_xll.qlInterestRateIndexValueDate(IndexON,D1452)</f>
        <v>49838</v>
      </c>
      <c r="F1452" s="156">
        <f>IFERROR(_xll.qlIndexFixing(IndexON,D1452,TRUE,_xll.ohTrigger(RecalcTrigger,TriggerON)),NA())</f>
        <v>1.087226603781577E-2</v>
      </c>
      <c r="H1452" s="42">
        <f>_xll.qlCalendarAdvance(Calendar,$H1451,B1452,"f",FALSE)</f>
        <v>49838</v>
      </c>
      <c r="I1452" s="140">
        <f>_xll.qlInterestRateIndexValueDate(Index1M,$H1452)</f>
        <v>49838</v>
      </c>
      <c r="J1452" s="145">
        <f>IFERROR(_xll.qlIndexFixing(Index1M,$H1452,TRUE,_xll.ohTrigger(RecalcTrigger,Trigger1M)),NA())</f>
        <v>1.1584475097662431E-2</v>
      </c>
      <c r="K1452" s="44">
        <f>IFERROR(_xll.qlIndexFixing(Index3M,H1452,TRUE,_xll.ohTrigger(RecalcTrigger,Trigger3M)),NA())</f>
        <v>1.183533767857654E-2</v>
      </c>
      <c r="L1452" s="44">
        <f>IFERROR(_xll.qlIndexFixing(Index6M,$H1452,TRUE,_xll.ohTrigger(RecalcTrigger,Trigger6M)),NA())</f>
        <v>1.1826147291433569E-2</v>
      </c>
      <c r="M1452" s="146">
        <f>IFERROR(_xll.qlIndexFixing(Index1Y,$H1452,TRUE,_xll.ohTrigger(RecalcTrigger,Trigger1Y)),NA())</f>
        <v>1.2052581637781667E-2</v>
      </c>
      <c r="N1452" s="145">
        <f>IFERROR(_xll.qlIndexFixing(ONIndex1M,I1452,TRUE,_xll.ohTrigger(RecalcTrigger,Trigger1M)),NA())</f>
        <v>1.1602416079464772E-2</v>
      </c>
      <c r="O1452" s="44">
        <f>IFERROR(_xll.qlIndexFixing(ONIndex3M,I1452,TRUE,_xll.ohTrigger(RecalcTrigger,Trigger3M)),NA())</f>
        <v>1.1887680420817892E-2</v>
      </c>
      <c r="P1452" s="44">
        <f>IFERROR(_xll.qlIndexFixing(ONIndex6M,I1452,TRUE,_xll.ohTrigger(RecalcTrigger,Trigger6M)),NA())</f>
        <v>1.1927725721098126E-2</v>
      </c>
      <c r="Q1452" s="146">
        <f>IFERROR(_xll.qlIndexFixing(ONIndex1Y,I1452,TRUE,_xll.ohTrigger(RecalcTrigger,Trigger1Y)),NA())</f>
        <v>1.226888418557559E-2</v>
      </c>
    </row>
    <row r="1453" spans="2:17" x14ac:dyDescent="0.2">
      <c r="B1453" s="39" t="s">
        <v>42</v>
      </c>
      <c r="D1453" s="42">
        <f>_xll.qlCalendarAdvance(Calendar,$D1452,B1453,"f",FALSE)</f>
        <v>49845</v>
      </c>
      <c r="E1453" s="140">
        <f>_xll.qlInterestRateIndexValueDate(IndexON,D1453)</f>
        <v>49845</v>
      </c>
      <c r="F1453" s="156">
        <f>IFERROR(_xll.qlIndexFixing(IndexON,D1453,TRUE,_xll.ohTrigger(RecalcTrigger,TriggerON)),NA())</f>
        <v>1.0861920997957686E-2</v>
      </c>
      <c r="H1453" s="42">
        <f>_xll.qlCalendarAdvance(Calendar,$H1452,B1453,"f",FALSE)</f>
        <v>49845</v>
      </c>
      <c r="I1453" s="140">
        <f>_xll.qlInterestRateIndexValueDate(Index1M,$H1453)</f>
        <v>49845</v>
      </c>
      <c r="J1453" s="145">
        <f>IFERROR(_xll.qlIndexFixing(Index1M,$H1453,TRUE,_xll.ohTrigger(RecalcTrigger,Trigger1M)),NA())</f>
        <v>1.157378572122246E-2</v>
      </c>
      <c r="K1453" s="44">
        <f>IFERROR(_xll.qlIndexFixing(Index3M,H1453,TRUE,_xll.ohTrigger(RecalcTrigger,Trigger3M)),NA())</f>
        <v>1.1824659325725297E-2</v>
      </c>
      <c r="L1453" s="44">
        <f>IFERROR(_xll.qlIndexFixing(Index6M,$H1453,TRUE,_xll.ohTrigger(RecalcTrigger,Trigger6M)),NA())</f>
        <v>1.1815792454817538E-2</v>
      </c>
      <c r="M1453" s="146">
        <f>IFERROR(_xll.qlIndexFixing(Index1Y,$H1453,TRUE,_xll.ohTrigger(RecalcTrigger,Trigger1Y)),NA())</f>
        <v>1.2041796642566771E-2</v>
      </c>
      <c r="N1453" s="145">
        <f>IFERROR(_xll.qlIndexFixing(ONIndex1M,I1453,TRUE,_xll.ohTrigger(RecalcTrigger,Trigger1M)),NA())</f>
        <v>1.1591756159406996E-2</v>
      </c>
      <c r="O1453" s="44">
        <f>IFERROR(_xll.qlIndexFixing(ONIndex3M,I1453,TRUE,_xll.ohTrigger(RecalcTrigger,Trigger3M)),NA())</f>
        <v>1.1876898749552112E-2</v>
      </c>
      <c r="P1453" s="44">
        <f>IFERROR(_xll.qlIndexFixing(ONIndex6M,I1453,TRUE,_xll.ohTrigger(RecalcTrigger,Trigger6M)),NA())</f>
        <v>1.1917022135654598E-2</v>
      </c>
      <c r="Q1453" s="146">
        <f>IFERROR(_xll.qlIndexFixing(ONIndex1Y,I1453,TRUE,_xll.ohTrigger(RecalcTrigger,Trigger1Y)),NA())</f>
        <v>1.2257166994334989E-2</v>
      </c>
    </row>
    <row r="1454" spans="2:17" x14ac:dyDescent="0.2">
      <c r="B1454" s="39" t="s">
        <v>42</v>
      </c>
      <c r="D1454" s="42">
        <f>_xll.qlCalendarAdvance(Calendar,$D1453,B1454,"f",FALSE)</f>
        <v>49852</v>
      </c>
      <c r="E1454" s="140">
        <f>_xll.qlInterestRateIndexValueDate(IndexON,D1454)</f>
        <v>49852</v>
      </c>
      <c r="F1454" s="156">
        <f>IFERROR(_xll.qlIndexFixing(IndexON,D1454,TRUE,_xll.ohTrigger(RecalcTrigger,TriggerON)),NA())</f>
        <v>1.0851564771767741E-2</v>
      </c>
      <c r="H1454" s="42">
        <f>_xll.qlCalendarAdvance(Calendar,$H1453,B1454,"f",FALSE)</f>
        <v>49852</v>
      </c>
      <c r="I1454" s="140">
        <f>_xll.qlInterestRateIndexValueDate(Index1M,$H1454)</f>
        <v>49852</v>
      </c>
      <c r="J1454" s="145">
        <f>IFERROR(_xll.qlIndexFixing(Index1M,$H1454,TRUE,_xll.ohTrigger(RecalcTrigger,Trigger1M)),NA())</f>
        <v>1.1563106998875826E-2</v>
      </c>
      <c r="K1454" s="44">
        <f>IFERROR(_xll.qlIndexFixing(Index3M,H1454,TRUE,_xll.ohTrigger(RecalcTrigger,Trigger3M)),NA())</f>
        <v>1.1814013424520205E-2</v>
      </c>
      <c r="L1454" s="44">
        <f>IFERROR(_xll.qlIndexFixing(Index6M,$H1454,TRUE,_xll.ohTrigger(RecalcTrigger,Trigger6M)),NA())</f>
        <v>1.1803881127028851E-2</v>
      </c>
      <c r="M1454" s="146">
        <f>IFERROR(_xll.qlIndexFixing(Index1Y,$H1454,TRUE,_xll.ohTrigger(RecalcTrigger,Trigger1Y)),NA())</f>
        <v>1.203105684467598E-2</v>
      </c>
      <c r="N1454" s="145">
        <f>IFERROR(_xll.qlIndexFixing(ONIndex1M,I1454,TRUE,_xll.ohTrigger(RecalcTrigger,Trigger1M)),NA())</f>
        <v>1.1581080814215827E-2</v>
      </c>
      <c r="O1454" s="44">
        <f>IFERROR(_xll.qlIndexFixing(ONIndex3M,I1454,TRUE,_xll.ohTrigger(RecalcTrigger,Trigger3M)),NA())</f>
        <v>1.1866105007415362E-2</v>
      </c>
      <c r="P1454" s="44">
        <f>IFERROR(_xll.qlIndexFixing(ONIndex6M,I1454,TRUE,_xll.ohTrigger(RecalcTrigger,Trigger6M)),NA())</f>
        <v>1.1906309888957134E-2</v>
      </c>
      <c r="Q1454" s="146">
        <f>IFERROR(_xll.qlIndexFixing(ONIndex1Y,I1454,TRUE,_xll.ohTrigger(RecalcTrigger,Trigger1Y)),NA())</f>
        <v>1.2245437056945807E-2</v>
      </c>
    </row>
    <row r="1455" spans="2:17" x14ac:dyDescent="0.2">
      <c r="B1455" s="39" t="s">
        <v>42</v>
      </c>
      <c r="D1455" s="42">
        <f>_xll.qlCalendarAdvance(Calendar,$D1454,B1455,"f",FALSE)</f>
        <v>49859</v>
      </c>
      <c r="E1455" s="140">
        <f>_xll.qlInterestRateIndexValueDate(IndexON,D1455)</f>
        <v>49859</v>
      </c>
      <c r="F1455" s="156">
        <f>IFERROR(_xll.qlIndexFixing(IndexON,D1455,TRUE,_xll.ohTrigger(RecalcTrigger,TriggerON)),NA())</f>
        <v>1.0841197359083843E-2</v>
      </c>
      <c r="H1455" s="42">
        <f>_xll.qlCalendarAdvance(Calendar,$H1454,B1455,"f",FALSE)</f>
        <v>49859</v>
      </c>
      <c r="I1455" s="140">
        <f>_xll.qlInterestRateIndexValueDate(Index1M,$H1455)</f>
        <v>49859</v>
      </c>
      <c r="J1455" s="145">
        <f>IFERROR(_xll.qlIndexFixing(Index1M,$H1455,TRUE,_xll.ohTrigger(RecalcTrigger,Trigger1M)),NA())</f>
        <v>1.1552451972949677E-2</v>
      </c>
      <c r="K1455" s="44">
        <f>IFERROR(_xll.qlIndexFixing(Index3M,H1455,TRUE,_xll.ohTrigger(RecalcTrigger,Trigger3M)),NA())</f>
        <v>1.1803404186967313E-2</v>
      </c>
      <c r="L1455" s="44">
        <f>IFERROR(_xll.qlIndexFixing(Index6M,$H1455,TRUE,_xll.ohTrigger(RecalcTrigger,Trigger6M)),NA())</f>
        <v>1.1793612123110355E-2</v>
      </c>
      <c r="M1455" s="146">
        <f>IFERROR(_xll.qlIndexFixing(Index1Y,$H1455,TRUE,_xll.ohTrigger(RecalcTrigger,Trigger1Y)),NA())</f>
        <v>1.2020363412322377E-2</v>
      </c>
      <c r="N1455" s="145">
        <f>IFERROR(_xll.qlIndexFixing(ONIndex1M,I1455,TRUE,_xll.ohTrigger(RecalcTrigger,Trigger1M)),NA())</f>
        <v>1.1570390043810219E-2</v>
      </c>
      <c r="O1455" s="44">
        <f>IFERROR(_xll.qlIndexFixing(ONIndex3M,I1455,TRUE,_xll.ohTrigger(RecalcTrigger,Trigger3M)),NA())</f>
        <v>1.185529919424555E-2</v>
      </c>
      <c r="P1455" s="44">
        <f>IFERROR(_xll.qlIndexFixing(ONIndex6M,I1455,TRUE,_xll.ohTrigger(RecalcTrigger,Trigger6M)),NA())</f>
        <v>1.1895588981005734E-2</v>
      </c>
      <c r="Q1455" s="146">
        <f>IFERROR(_xll.qlIndexFixing(ONIndex1Y,I1455,TRUE,_xll.ohTrigger(RecalcTrigger,Trigger1Y)),NA())</f>
        <v>1.2233694373408044E-2</v>
      </c>
    </row>
    <row r="1456" spans="2:17" x14ac:dyDescent="0.2">
      <c r="B1456" s="39" t="s">
        <v>42</v>
      </c>
      <c r="D1456" s="42">
        <f>_xll.qlCalendarAdvance(Calendar,$D1455,B1456,"f",FALSE)</f>
        <v>49866</v>
      </c>
      <c r="E1456" s="140">
        <f>_xll.qlInterestRateIndexValueDate(IndexON,D1456)</f>
        <v>49866</v>
      </c>
      <c r="F1456" s="156">
        <f>IFERROR(_xll.qlIndexFixing(IndexON,D1456,TRUE,_xll.ohTrigger(RecalcTrigger,TriggerON)),NA())</f>
        <v>1.0830825272136746E-2</v>
      </c>
      <c r="H1456" s="42">
        <f>_xll.qlCalendarAdvance(Calendar,$H1455,B1456,"f",FALSE)</f>
        <v>49866</v>
      </c>
      <c r="I1456" s="140">
        <f>_xll.qlInterestRateIndexValueDate(Index1M,$H1456)</f>
        <v>49866</v>
      </c>
      <c r="J1456" s="145">
        <f>IFERROR(_xll.qlIndexFixing(Index1M,$H1456,TRUE,_xll.ohTrigger(RecalcTrigger,Trigger1M)),NA())</f>
        <v>1.1541833514619147E-2</v>
      </c>
      <c r="K1456" s="44">
        <f>IFERROR(_xll.qlIndexFixing(Index3M,H1456,TRUE,_xll.ohTrigger(RecalcTrigger,Trigger3M)),NA())</f>
        <v>1.1792835769766507E-2</v>
      </c>
      <c r="L1456" s="44">
        <f>IFERROR(_xll.qlIndexFixing(Index6M,$H1456,TRUE,_xll.ohTrigger(RecalcTrigger,Trigger6M)),NA())</f>
        <v>1.17833848998006E-2</v>
      </c>
      <c r="M1456" s="146">
        <f>IFERROR(_xll.qlIndexFixing(Index1Y,$H1456,TRUE,_xll.ohTrigger(RecalcTrigger,Trigger1Y)),NA())</f>
        <v>1.2009717498331129E-2</v>
      </c>
      <c r="N1456" s="145">
        <f>IFERROR(_xll.qlIndexFixing(ONIndex1M,I1456,TRUE,_xll.ohTrigger(RecalcTrigger,Trigger1M)),NA())</f>
        <v>1.1559691344241729E-2</v>
      </c>
      <c r="O1456" s="44">
        <f>IFERROR(_xll.qlIndexFixing(ONIndex3M,I1456,TRUE,_xll.ohTrigger(RecalcTrigger,Trigger3M)),NA())</f>
        <v>1.1844488257005681E-2</v>
      </c>
      <c r="P1456" s="44">
        <f>IFERROR(_xll.qlIndexFixing(ONIndex6M,I1456,TRUE,_xll.ohTrigger(RecalcTrigger,Trigger6M)),NA())</f>
        <v>1.1884865863975858E-2</v>
      </c>
      <c r="Q1456" s="146">
        <f>IFERROR(_xll.qlIndexFixing(ONIndex1Y,I1456,TRUE,_xll.ohTrigger(RecalcTrigger,Trigger1Y)),NA())</f>
        <v>1.2221946528275796E-2</v>
      </c>
    </row>
    <row r="1457" spans="2:17" x14ac:dyDescent="0.2">
      <c r="B1457" s="39" t="s">
        <v>42</v>
      </c>
      <c r="D1457" s="42">
        <f>_xll.qlCalendarAdvance(Calendar,$D1456,B1457,"f",FALSE)</f>
        <v>49873</v>
      </c>
      <c r="E1457" s="140">
        <f>_xll.qlInterestRateIndexValueDate(IndexON,D1457)</f>
        <v>49873</v>
      </c>
      <c r="F1457" s="156">
        <f>IFERROR(_xll.qlIndexFixing(IndexON,D1457,TRUE,_xll.ohTrigger(RecalcTrigger,TriggerON)),NA())</f>
        <v>1.082048723038187E-2</v>
      </c>
      <c r="H1457" s="42">
        <f>_xll.qlCalendarAdvance(Calendar,$H1456,B1457,"f",FALSE)</f>
        <v>49873</v>
      </c>
      <c r="I1457" s="140">
        <f>_xll.qlInterestRateIndexValueDate(Index1M,$H1457)</f>
        <v>49873</v>
      </c>
      <c r="J1457" s="145">
        <f>IFERROR(_xll.qlIndexFixing(Index1M,$H1457,TRUE,_xll.ohTrigger(RecalcTrigger,Trigger1M)),NA())</f>
        <v>1.1531258842066086E-2</v>
      </c>
      <c r="K1457" s="44">
        <f>IFERROR(_xll.qlIndexFixing(Index3M,H1457,TRUE,_xll.ohTrigger(RecalcTrigger,Trigger3M)),NA())</f>
        <v>1.1782310503859037E-2</v>
      </c>
      <c r="L1457" s="44">
        <f>IFERROR(_xll.qlIndexFixing(Index6M,$H1457,TRUE,_xll.ohTrigger(RecalcTrigger,Trigger6M)),NA())</f>
        <v>1.1773200530692649E-2</v>
      </c>
      <c r="M1457" s="146">
        <f>IFERROR(_xll.qlIndexFixing(Index1Y,$H1457,TRUE,_xll.ohTrigger(RecalcTrigger,Trigger1Y)),NA())</f>
        <v>1.1999119748533627E-2</v>
      </c>
      <c r="N1457" s="145">
        <f>IFERROR(_xll.qlIndexFixing(ONIndex1M,I1457,TRUE,_xll.ohTrigger(RecalcTrigger,Trigger1M)),NA())</f>
        <v>1.1549029287236667E-2</v>
      </c>
      <c r="O1457" s="44">
        <f>IFERROR(_xll.qlIndexFixing(ONIndex3M,I1457,TRUE,_xll.ohTrigger(RecalcTrigger,Trigger3M)),NA())</f>
        <v>1.1833713500851717E-2</v>
      </c>
      <c r="P1457" s="44">
        <f>IFERROR(_xll.qlIndexFixing(ONIndex6M,I1457,TRUE,_xll.ohTrigger(RecalcTrigger,Trigger6M)),NA())</f>
        <v>1.1874178902421262E-2</v>
      </c>
      <c r="Q1457" s="146">
        <f>IFERROR(_xll.qlIndexFixing(ONIndex1Y,I1457,TRUE,_xll.ohTrigger(RecalcTrigger,Trigger1Y)),NA())</f>
        <v>1.2210238619022595E-2</v>
      </c>
    </row>
    <row r="1458" spans="2:17" x14ac:dyDescent="0.2">
      <c r="B1458" s="39" t="s">
        <v>42</v>
      </c>
      <c r="D1458" s="42">
        <f>_xll.qlCalendarAdvance(Calendar,$D1457,B1458,"f",FALSE)</f>
        <v>49880</v>
      </c>
      <c r="E1458" s="140">
        <f>_xll.qlInterestRateIndexValueDate(IndexON,D1458)</f>
        <v>49880</v>
      </c>
      <c r="F1458" s="156">
        <f>IFERROR(_xll.qlIndexFixing(IndexON,D1458,TRUE,_xll.ohTrigger(RecalcTrigger,TriggerON)),NA())</f>
        <v>1.0810189745806831E-2</v>
      </c>
      <c r="H1458" s="42">
        <f>_xll.qlCalendarAdvance(Calendar,$H1457,B1458,"f",FALSE)</f>
        <v>49880</v>
      </c>
      <c r="I1458" s="140">
        <f>_xll.qlInterestRateIndexValueDate(Index1M,$H1458)</f>
        <v>49880</v>
      </c>
      <c r="J1458" s="145">
        <f>IFERROR(_xll.qlIndexFixing(Index1M,$H1458,TRUE,_xll.ohTrigger(RecalcTrigger,Trigger1M)),NA())</f>
        <v>1.1520162051703654E-2</v>
      </c>
      <c r="K1458" s="44">
        <f>IFERROR(_xll.qlIndexFixing(Index3M,H1458,TRUE,_xll.ohTrigger(RecalcTrigger,Trigger3M)),NA())</f>
        <v>1.177182851989415E-2</v>
      </c>
      <c r="L1458" s="44">
        <f>IFERROR(_xll.qlIndexFixing(Index6M,$H1458,TRUE,_xll.ohTrigger(RecalcTrigger,Trigger6M)),NA())</f>
        <v>1.176305907548319E-2</v>
      </c>
      <c r="M1458" s="146">
        <f>IFERROR(_xll.qlIndexFixing(Index1Y,$H1458,TRUE,_xll.ohTrigger(RecalcTrigger,Trigger1Y)),NA())</f>
        <v>1.1988570197792647E-2</v>
      </c>
      <c r="N1458" s="145">
        <f>IFERROR(_xll.qlIndexFixing(ONIndex1M,I1458,TRUE,_xll.ohTrigger(RecalcTrigger,Trigger1M)),NA())</f>
        <v>1.1538411368765544E-2</v>
      </c>
      <c r="O1458" s="44">
        <f>IFERROR(_xll.qlIndexFixing(ONIndex3M,I1458,TRUE,_xll.ohTrigger(RecalcTrigger,Trigger3M)),NA())</f>
        <v>1.1822981872503524E-2</v>
      </c>
      <c r="P1458" s="44">
        <f>IFERROR(_xll.qlIndexFixing(ONIndex6M,I1458,TRUE,_xll.ohTrigger(RecalcTrigger,Trigger6M)),NA())</f>
        <v>1.1863534548598453E-2</v>
      </c>
      <c r="Q1458" s="146">
        <f>IFERROR(_xll.qlIndexFixing(ONIndex1Y,I1458,TRUE,_xll.ohTrigger(RecalcTrigger,Trigger1Y)),NA())</f>
        <v>1.2198578230121493E-2</v>
      </c>
    </row>
    <row r="1459" spans="2:17" x14ac:dyDescent="0.2">
      <c r="B1459" s="39" t="s">
        <v>42</v>
      </c>
      <c r="D1459" s="42">
        <f>_xll.qlCalendarAdvance(Calendar,$D1458,B1459,"f",FALSE)</f>
        <v>49887</v>
      </c>
      <c r="E1459" s="140">
        <f>_xll.qlInterestRateIndexValueDate(IndexON,D1459)</f>
        <v>49887</v>
      </c>
      <c r="F1459" s="156">
        <f>IFERROR(_xll.qlIndexFixing(IndexON,D1459,TRUE,_xll.ohTrigger(RecalcTrigger,TriggerON)),NA())</f>
        <v>1.0799932818492675E-2</v>
      </c>
      <c r="H1459" s="42">
        <f>_xll.qlCalendarAdvance(Calendar,$H1458,B1459,"f",FALSE)</f>
        <v>49887</v>
      </c>
      <c r="I1459" s="140">
        <f>_xll.qlInterestRateIndexValueDate(Index1M,$H1459)</f>
        <v>49887</v>
      </c>
      <c r="J1459" s="145">
        <f>IFERROR(_xll.qlIndexFixing(Index1M,$H1459,TRUE,_xll.ohTrigger(RecalcTrigger,Trigger1M)),NA())</f>
        <v>1.1511934064481725E-2</v>
      </c>
      <c r="K1459" s="44">
        <f>IFERROR(_xll.qlIndexFixing(Index3M,H1459,TRUE,_xll.ohTrigger(RecalcTrigger,Trigger3M)),NA())</f>
        <v>1.1761389817530922E-2</v>
      </c>
      <c r="L1459" s="44">
        <f>IFERROR(_xll.qlIndexFixing(Index6M,$H1459,TRUE,_xll.ohTrigger(RecalcTrigger,Trigger6M)),NA())</f>
        <v>1.1754513825679836E-2</v>
      </c>
      <c r="M1459" s="146">
        <f>IFERROR(_xll.qlIndexFixing(Index1Y,$H1459,TRUE,_xll.ohTrigger(RecalcTrigger,Trigger1Y)),NA())</f>
        <v>1.1978068844602507E-2</v>
      </c>
      <c r="N1459" s="145">
        <f>IFERROR(_xll.qlIndexFixing(ONIndex1M,I1459,TRUE,_xll.ohTrigger(RecalcTrigger,Trigger1M)),NA())</f>
        <v>1.152783758882836E-2</v>
      </c>
      <c r="O1459" s="44">
        <f>IFERROR(_xll.qlIndexFixing(ONIndex3M,I1459,TRUE,_xll.ohTrigger(RecalcTrigger,Trigger3M)),NA())</f>
        <v>1.1812293372042149E-2</v>
      </c>
      <c r="P1459" s="44">
        <f>IFERROR(_xll.qlIndexFixing(ONIndex6M,I1459,TRUE,_xll.ohTrigger(RecalcTrigger,Trigger6M)),NA())</f>
        <v>1.185293280234534E-2</v>
      </c>
      <c r="Q1459" s="146">
        <f>IFERROR(_xll.qlIndexFixing(ONIndex1Y,I1459,TRUE,_xll.ohTrigger(RecalcTrigger,Trigger1Y)),NA())</f>
        <v>1.2186965361572488E-2</v>
      </c>
    </row>
    <row r="1460" spans="2:17" x14ac:dyDescent="0.2">
      <c r="B1460" s="39" t="s">
        <v>42</v>
      </c>
      <c r="D1460" s="42">
        <f>_xll.qlCalendarAdvance(Calendar,$D1459,B1460,"f",FALSE)</f>
        <v>49894</v>
      </c>
      <c r="E1460" s="140">
        <f>_xll.qlInterestRateIndexValueDate(IndexON,D1460)</f>
        <v>49894</v>
      </c>
      <c r="F1460" s="156">
        <f>IFERROR(_xll.qlIndexFixing(IndexON,D1460,TRUE,_xll.ohTrigger(RecalcTrigger,TriggerON)),NA())</f>
        <v>1.0789716448277309E-2</v>
      </c>
      <c r="H1460" s="42">
        <f>_xll.qlCalendarAdvance(Calendar,$H1459,B1460,"f",FALSE)</f>
        <v>49894</v>
      </c>
      <c r="I1460" s="140">
        <f>_xll.qlInterestRateIndexValueDate(Index1M,$H1460)</f>
        <v>49894</v>
      </c>
      <c r="J1460" s="145">
        <f>IFERROR(_xll.qlIndexFixing(Index1M,$H1460,TRUE,_xll.ohTrigger(RecalcTrigger,Trigger1M)),NA())</f>
        <v>1.1499799971404837E-2</v>
      </c>
      <c r="K1460" s="44">
        <f>IFERROR(_xll.qlIndexFixing(Index3M,H1460,TRUE,_xll.ohTrigger(RecalcTrigger,Trigger3M)),NA())</f>
        <v>1.1750994396429314E-2</v>
      </c>
      <c r="L1460" s="44">
        <f>IFERROR(_xll.qlIndexFixing(Index6M,$H1460,TRUE,_xll.ohTrigger(RecalcTrigger,Trigger6M)),NA())</f>
        <v>1.1742904904120516E-2</v>
      </c>
      <c r="M1460" s="146">
        <f>IFERROR(_xll.qlIndexFixing(Index1Y,$H1460,TRUE,_xll.ohTrigger(RecalcTrigger,Trigger1Y)),NA())</f>
        <v>1.1967615687465072E-2</v>
      </c>
      <c r="N1460" s="145">
        <f>IFERROR(_xll.qlIndexFixing(ONIndex1M,I1460,TRUE,_xll.ohTrigger(RecalcTrigger,Trigger1M)),NA())</f>
        <v>1.1517307947587208E-2</v>
      </c>
      <c r="O1460" s="44">
        <f>IFERROR(_xll.qlIndexFixing(ONIndex3M,I1460,TRUE,_xll.ohTrigger(RecalcTrigger,Trigger3M)),NA())</f>
        <v>1.180164799946759E-2</v>
      </c>
      <c r="P1460" s="44">
        <f>IFERROR(_xll.qlIndexFixing(ONIndex6M,I1460,TRUE,_xll.ohTrigger(RecalcTrigger,Trigger6M)),NA())</f>
        <v>1.1842373663824013E-2</v>
      </c>
      <c r="Q1460" s="146">
        <f>IFERROR(_xll.qlIndexFixing(ONIndex1Y,I1460,TRUE,_xll.ohTrigger(RecalcTrigger,Trigger1Y)),NA())</f>
        <v>1.2175400013294535E-2</v>
      </c>
    </row>
    <row r="1461" spans="2:17" x14ac:dyDescent="0.2">
      <c r="B1461" s="39" t="s">
        <v>42</v>
      </c>
      <c r="D1461" s="42">
        <f>_xll.qlCalendarAdvance(Calendar,$D1460,B1461,"f",FALSE)</f>
        <v>49901</v>
      </c>
      <c r="E1461" s="140">
        <f>_xll.qlInterestRateIndexValueDate(IndexON,D1461)</f>
        <v>49901</v>
      </c>
      <c r="F1461" s="156">
        <f>IFERROR(_xll.qlIndexFixing(IndexON,D1461,TRUE,_xll.ohTrigger(RecalcTrigger,TriggerON)),NA())</f>
        <v>1.0779540635322826E-2</v>
      </c>
      <c r="H1461" s="42">
        <f>_xll.qlCalendarAdvance(Calendar,$H1460,B1461,"f",FALSE)</f>
        <v>49901</v>
      </c>
      <c r="I1461" s="140">
        <f>_xll.qlInterestRateIndexValueDate(Index1M,$H1461)</f>
        <v>49901</v>
      </c>
      <c r="J1461" s="145">
        <f>IFERROR(_xll.qlIndexFixing(Index1M,$H1461,TRUE,_xll.ohTrigger(RecalcTrigger,Trigger1M)),NA())</f>
        <v>1.1489402063110145E-2</v>
      </c>
      <c r="K1461" s="44">
        <f>IFERROR(_xll.qlIndexFixing(Index3M,H1461,TRUE,_xll.ohTrigger(RecalcTrigger,Trigger3M)),NA())</f>
        <v>1.1740642256249281E-2</v>
      </c>
      <c r="L1461" s="44">
        <f>IFERROR(_xll.qlIndexFixing(Index6M,$H1461,TRUE,_xll.ohTrigger(RecalcTrigger,Trigger6M)),NA())</f>
        <v>1.1732892186653568E-2</v>
      </c>
      <c r="M1461" s="146">
        <f>IFERROR(_xll.qlIndexFixing(Index1Y,$H1461,TRUE,_xll.ohTrigger(RecalcTrigger,Trigger1Y)),NA())</f>
        <v>1.1957210724889533E-2</v>
      </c>
      <c r="N1461" s="145">
        <f>IFERROR(_xll.qlIndexFixing(ONIndex1M,I1461,TRUE,_xll.ohTrigger(RecalcTrigger,Trigger1M)),NA())</f>
        <v>1.1506822444798948E-2</v>
      </c>
      <c r="O1461" s="44">
        <f>IFERROR(_xll.qlIndexFixing(ONIndex3M,I1461,TRUE,_xll.ohTrigger(RecalcTrigger,Trigger3M)),NA())</f>
        <v>1.1791045754698803E-2</v>
      </c>
      <c r="P1461" s="44">
        <f>IFERROR(_xll.qlIndexFixing(ONIndex6M,I1461,TRUE,_xll.ohTrigger(RecalcTrigger,Trigger6M)),NA())</f>
        <v>1.1831857132872381E-2</v>
      </c>
      <c r="Q1461" s="146">
        <f>IFERROR(_xll.qlIndexFixing(ONIndex1Y,I1461,TRUE,_xll.ohTrigger(RecalcTrigger,Trigger1Y)),NA())</f>
        <v>1.2163882185449726E-2</v>
      </c>
    </row>
    <row r="1462" spans="2:17" x14ac:dyDescent="0.2">
      <c r="B1462" s="39" t="s">
        <v>42</v>
      </c>
      <c r="D1462" s="42">
        <f>_xll.qlCalendarAdvance(Calendar,$D1461,B1462,"f",FALSE)</f>
        <v>49908</v>
      </c>
      <c r="E1462" s="140">
        <f>_xll.qlInterestRateIndexValueDate(IndexON,D1462)</f>
        <v>49908</v>
      </c>
      <c r="F1462" s="156">
        <f>IFERROR(_xll.qlIndexFixing(IndexON,D1462,TRUE,_xll.ohTrigger(RecalcTrigger,TriggerON)),NA())</f>
        <v>1.076940537954818E-2</v>
      </c>
      <c r="H1462" s="42">
        <f>_xll.qlCalendarAdvance(Calendar,$H1461,B1462,"f",FALSE)</f>
        <v>49908</v>
      </c>
      <c r="I1462" s="140">
        <f>_xll.qlInterestRateIndexValueDate(Index1M,$H1462)</f>
        <v>49908</v>
      </c>
      <c r="J1462" s="145">
        <f>IFERROR(_xll.qlIndexFixing(Index1M,$H1462,TRUE,_xll.ohTrigger(RecalcTrigger,Trigger1M)),NA())</f>
        <v>1.1479048345578655E-2</v>
      </c>
      <c r="K1462" s="44">
        <f>IFERROR(_xll.qlIndexFixing(Index3M,H1462,TRUE,_xll.ohTrigger(RecalcTrigger,Trigger3M)),NA())</f>
        <v>1.1730333396654306E-2</v>
      </c>
      <c r="L1462" s="44">
        <f>IFERROR(_xll.qlIndexFixing(Index6M,$H1462,TRUE,_xll.ohTrigger(RecalcTrigger,Trigger6M)),NA())</f>
        <v>1.1722922380458949E-2</v>
      </c>
      <c r="M1462" s="146">
        <f>IFERROR(_xll.qlIndexFixing(Index1Y,$H1462,TRUE,_xll.ohTrigger(RecalcTrigger,Trigger1Y)),NA())</f>
        <v>1.1946853955391079E-2</v>
      </c>
      <c r="N1462" s="145">
        <f>IFERROR(_xll.qlIndexFixing(ONIndex1M,I1462,TRUE,_xll.ohTrigger(RecalcTrigger,Trigger1M)),NA())</f>
        <v>1.1496381080625673E-2</v>
      </c>
      <c r="O1462" s="44">
        <f>IFERROR(_xll.qlIndexFixing(ONIndex3M,I1462,TRUE,_xll.ohTrigger(RecalcTrigger,Trigger3M)),NA())</f>
        <v>1.1780486637735788E-2</v>
      </c>
      <c r="P1462" s="44">
        <f>IFERROR(_xll.qlIndexFixing(ONIndex6M,I1462,TRUE,_xll.ohTrigger(RecalcTrigger,Trigger6M)),NA())</f>
        <v>1.1821383209652536E-2</v>
      </c>
      <c r="Q1462" s="146">
        <f>IFERROR(_xll.qlIndexFixing(ONIndex1Y,I1462,TRUE,_xll.ohTrigger(RecalcTrigger,Trigger1Y)),NA())</f>
        <v>1.2152411877957014E-2</v>
      </c>
    </row>
    <row r="1463" spans="2:17" x14ac:dyDescent="0.2">
      <c r="B1463" s="39" t="s">
        <v>42</v>
      </c>
      <c r="D1463" s="42">
        <f>_xll.qlCalendarAdvance(Calendar,$D1462,B1463,"f",FALSE)</f>
        <v>49915</v>
      </c>
      <c r="E1463" s="140">
        <f>_xll.qlInterestRateIndexValueDate(IndexON,D1463)</f>
        <v>49915</v>
      </c>
      <c r="F1463" s="156">
        <f>IFERROR(_xll.qlIndexFixing(IndexON,D1463,TRUE,_xll.ohTrigger(RecalcTrigger,TriggerON)),NA())</f>
        <v>1.0759310681034417E-2</v>
      </c>
      <c r="H1463" s="42">
        <f>_xll.qlCalendarAdvance(Calendar,$H1462,B1463,"f",FALSE)</f>
        <v>49915</v>
      </c>
      <c r="I1463" s="140">
        <f>_xll.qlInterestRateIndexValueDate(Index1M,$H1463)</f>
        <v>49915</v>
      </c>
      <c r="J1463" s="145">
        <f>IFERROR(_xll.qlIndexFixing(Index1M,$H1463,TRUE,_xll.ohTrigger(RecalcTrigger,Trigger1M)),NA())</f>
        <v>1.1468738818686264E-2</v>
      </c>
      <c r="K1463" s="44">
        <f>IFERROR(_xll.qlIndexFixing(Index3M,H1463,TRUE,_xll.ohTrigger(RecalcTrigger,Trigger3M)),NA())</f>
        <v>1.172006781730699E-2</v>
      </c>
      <c r="L1463" s="44">
        <f>IFERROR(_xll.qlIndexFixing(Index6M,$H1463,TRUE,_xll.ohTrigger(RecalcTrigger,Trigger6M)),NA())</f>
        <v>1.1714515843330863E-2</v>
      </c>
      <c r="M1463" s="146">
        <f>IFERROR(_xll.qlIndexFixing(Index1Y,$H1463,TRUE,_xll.ohTrigger(RecalcTrigger,Trigger1Y)),NA())</f>
        <v>1.1936545377492669E-2</v>
      </c>
      <c r="N1463" s="145">
        <f>IFERROR(_xll.qlIndexFixing(ONIndex1M,I1463,TRUE,_xll.ohTrigger(RecalcTrigger,Trigger1M)),NA())</f>
        <v>1.1485983854986337E-2</v>
      </c>
      <c r="O1463" s="44">
        <f>IFERROR(_xll.qlIndexFixing(ONIndex3M,I1463,TRUE,_xll.ohTrigger(RecalcTrigger,Trigger3M)),NA())</f>
        <v>1.1769970648659589E-2</v>
      </c>
      <c r="P1463" s="44">
        <f>IFERROR(_xll.qlIndexFixing(ONIndex6M,I1463,TRUE,_xll.ohTrigger(RecalcTrigger,Trigger6M)),NA())</f>
        <v>1.1810951894002386E-2</v>
      </c>
      <c r="Q1463" s="146">
        <f>IFERROR(_xll.qlIndexFixing(ONIndex1Y,I1463,TRUE,_xll.ohTrigger(RecalcTrigger,Trigger1Y)),NA())</f>
        <v>1.2140989090735355E-2</v>
      </c>
    </row>
    <row r="1464" spans="2:17" x14ac:dyDescent="0.2">
      <c r="B1464" s="39" t="s">
        <v>42</v>
      </c>
      <c r="D1464" s="42">
        <f>_xll.qlCalendarAdvance(Calendar,$D1463,B1464,"f",FALSE)</f>
        <v>49922</v>
      </c>
      <c r="E1464" s="140">
        <f>_xll.qlInterestRateIndexValueDate(IndexON,D1464)</f>
        <v>49922</v>
      </c>
      <c r="F1464" s="156">
        <f>IFERROR(_xll.qlIndexFixing(IndexON,D1464,TRUE,_xll.ohTrigger(RecalcTrigger,TriggerON)),NA())</f>
        <v>1.0749256539700491E-2</v>
      </c>
      <c r="H1464" s="42">
        <f>_xll.qlCalendarAdvance(Calendar,$H1463,B1464,"f",FALSE)</f>
        <v>49922</v>
      </c>
      <c r="I1464" s="140">
        <f>_xll.qlInterestRateIndexValueDate(Index1M,$H1464)</f>
        <v>49922</v>
      </c>
      <c r="J1464" s="145">
        <f>IFERROR(_xll.qlIndexFixing(Index1M,$H1464,TRUE,_xll.ohTrigger(RecalcTrigger,Trigger1M)),NA())</f>
        <v>1.1458473482316468E-2</v>
      </c>
      <c r="K1464" s="44">
        <f>IFERROR(_xll.qlIndexFixing(Index3M,H1464,TRUE,_xll.ohTrigger(RecalcTrigger,Trigger3M)),NA())</f>
        <v>1.1710379843184685E-2</v>
      </c>
      <c r="L1464" s="44">
        <f>IFERROR(_xll.qlIndexFixing(Index6M,$H1464,TRUE,_xll.ohTrigger(RecalcTrigger,Trigger6M)),NA())</f>
        <v>1.1705632945399922E-2</v>
      </c>
      <c r="M1464" s="146">
        <f>IFERROR(_xll.qlIndexFixing(Index1Y,$H1464,TRUE,_xll.ohTrigger(RecalcTrigger,Trigger1Y)),NA())</f>
        <v>1.1926284989723035E-2</v>
      </c>
      <c r="N1464" s="145">
        <f>IFERROR(_xll.qlIndexFixing(ONIndex1M,I1464,TRUE,_xll.ohTrigger(RecalcTrigger,Trigger1M)),NA())</f>
        <v>1.1475630767961986E-2</v>
      </c>
      <c r="O1464" s="44">
        <f>IFERROR(_xll.qlIndexFixing(ONIndex3M,I1464,TRUE,_xll.ohTrigger(RecalcTrigger,Trigger3M)),NA())</f>
        <v>1.1759497787389162E-2</v>
      </c>
      <c r="P1464" s="44">
        <f>IFERROR(_xll.qlIndexFixing(ONIndex6M,I1464,TRUE,_xll.ohTrigger(RecalcTrigger,Trigger6M)),NA())</f>
        <v>1.1800563186084023E-2</v>
      </c>
      <c r="Q1464" s="146">
        <f>IFERROR(_xll.qlIndexFixing(ONIndex1Y,I1464,TRUE,_xll.ohTrigger(RecalcTrigger,Trigger1Y)),NA())</f>
        <v>1.2129613823865792E-2</v>
      </c>
    </row>
    <row r="1465" spans="2:17" x14ac:dyDescent="0.2">
      <c r="B1465" s="39" t="s">
        <v>42</v>
      </c>
      <c r="D1465" s="42">
        <f>_xll.qlCalendarAdvance(Calendar,$D1464,B1465,"f",FALSE)</f>
        <v>49929</v>
      </c>
      <c r="E1465" s="140">
        <f>_xll.qlInterestRateIndexValueDate(IndexON,D1465)</f>
        <v>49929</v>
      </c>
      <c r="F1465" s="156">
        <f>IFERROR(_xll.qlIndexFixing(IndexON,D1465,TRUE,_xll.ohTrigger(RecalcTrigger,TriggerON)),NA())</f>
        <v>1.0739242955546402E-2</v>
      </c>
      <c r="H1465" s="42">
        <f>_xll.qlCalendarAdvance(Calendar,$H1464,B1465,"f",FALSE)</f>
        <v>49929</v>
      </c>
      <c r="I1465" s="140">
        <f>_xll.qlInterestRateIndexValueDate(Index1M,$H1465)</f>
        <v>49929</v>
      </c>
      <c r="J1465" s="145">
        <f>IFERROR(_xll.qlIndexFixing(Index1M,$H1465,TRUE,_xll.ohTrigger(RecalcTrigger,Trigger1M)),NA())</f>
        <v>1.1448252336350231E-2</v>
      </c>
      <c r="K1465" s="44">
        <f>IFERROR(_xll.qlIndexFixing(Index3M,H1465,TRUE,_xll.ohTrigger(RecalcTrigger,Trigger3M)),NA())</f>
        <v>1.1700198058013488E-2</v>
      </c>
      <c r="L1465" s="44">
        <f>IFERROR(_xll.qlIndexFixing(Index6M,$H1465,TRUE,_xll.ohTrigger(RecalcTrigger,Trigger6M)),NA())</f>
        <v>1.1695778119910906E-2</v>
      </c>
      <c r="M1465" s="146">
        <f>IFERROR(_xll.qlIndexFixing(Index1Y,$H1465,TRUE,_xll.ohTrigger(RecalcTrigger,Trigger1Y)),NA())</f>
        <v>1.1916072790618903E-2</v>
      </c>
      <c r="N1465" s="145">
        <f>IFERROR(_xll.qlIndexFixing(ONIndex1M,I1465,TRUE,_xll.ohTrigger(RecalcTrigger,Trigger1M)),NA())</f>
        <v>1.1465321819471574E-2</v>
      </c>
      <c r="O1465" s="44">
        <f>IFERROR(_xll.qlIndexFixing(ONIndex3M,I1465,TRUE,_xll.ohTrigger(RecalcTrigger,Trigger3M)),NA())</f>
        <v>1.1749068053924505E-2</v>
      </c>
      <c r="P1465" s="44">
        <f>IFERROR(_xll.qlIndexFixing(ONIndex6M,I1465,TRUE,_xll.ohTrigger(RecalcTrigger,Trigger6M)),NA())</f>
        <v>1.1790217085735355E-2</v>
      </c>
      <c r="Q1465" s="146">
        <f>IFERROR(_xll.qlIndexFixing(ONIndex1Y,I1465,TRUE,_xll.ohTrigger(RecalcTrigger,Trigger1Y)),NA())</f>
        <v>1.2118286077429374E-2</v>
      </c>
    </row>
    <row r="1466" spans="2:17" x14ac:dyDescent="0.2">
      <c r="B1466" s="39" t="s">
        <v>42</v>
      </c>
      <c r="D1466" s="42">
        <f>_xll.qlCalendarAdvance(Calendar,$D1465,B1466,"f",FALSE)</f>
        <v>49936</v>
      </c>
      <c r="E1466" s="140">
        <f>_xll.qlInterestRateIndexValueDate(IndexON,D1466)</f>
        <v>49936</v>
      </c>
      <c r="F1466" s="156">
        <f>IFERROR(_xll.qlIndexFixing(IndexON,D1466,TRUE,_xll.ohTrigger(RecalcTrigger,TriggerON)),NA())</f>
        <v>1.0729269928491103E-2</v>
      </c>
      <c r="H1466" s="42">
        <f>_xll.qlCalendarAdvance(Calendar,$H1465,B1466,"f",FALSE)</f>
        <v>49936</v>
      </c>
      <c r="I1466" s="140">
        <f>_xll.qlInterestRateIndexValueDate(Index1M,$H1466)</f>
        <v>49936</v>
      </c>
      <c r="J1466" s="145">
        <f>IFERROR(_xll.qlIndexFixing(Index1M,$H1466,TRUE,_xll.ohTrigger(RecalcTrigger,Trigger1M)),NA())</f>
        <v>1.1438075380668516E-2</v>
      </c>
      <c r="K1466" s="44">
        <f>IFERROR(_xll.qlIndexFixing(Index3M,H1466,TRUE,_xll.ohTrigger(RecalcTrigger,Trigger3M)),NA())</f>
        <v>1.1690059550445636E-2</v>
      </c>
      <c r="L1466" s="44">
        <f>IFERROR(_xll.qlIndexFixing(Index6M,$H1466,TRUE,_xll.ohTrigger(RecalcTrigger,Trigger6M)),NA())</f>
        <v>1.1685966195167773E-2</v>
      </c>
      <c r="M1466" s="146">
        <f>IFERROR(_xll.qlIndexFixing(Index1Y,$H1466,TRUE,_xll.ohTrigger(RecalcTrigger,Trigger1Y)),NA())</f>
        <v>1.1905908778723662E-2</v>
      </c>
      <c r="N1466" s="145">
        <f>IFERROR(_xll.qlIndexFixing(ONIndex1M,I1466,TRUE,_xll.ohTrigger(RecalcTrigger,Trigger1M)),NA())</f>
        <v>1.1455057009515102E-2</v>
      </c>
      <c r="O1466" s="44">
        <f>IFERROR(_xll.qlIndexFixing(ONIndex3M,I1466,TRUE,_xll.ohTrigger(RecalcTrigger,Trigger3M)),NA())</f>
        <v>1.1738681448346666E-2</v>
      </c>
      <c r="P1466" s="44">
        <f>IFERROR(_xll.qlIndexFixing(ONIndex6M,I1466,TRUE,_xll.ohTrigger(RecalcTrigger,Trigger6M)),NA())</f>
        <v>1.1779913592956381E-2</v>
      </c>
      <c r="Q1466" s="146">
        <f>IFERROR(_xll.qlIndexFixing(ONIndex1Y,I1466,TRUE,_xll.ohTrigger(RecalcTrigger,Trigger1Y)),NA())</f>
        <v>1.2107005851182961E-2</v>
      </c>
    </row>
    <row r="1467" spans="2:17" x14ac:dyDescent="0.2">
      <c r="B1467" s="39" t="s">
        <v>42</v>
      </c>
      <c r="D1467" s="42">
        <f>_xll.qlCalendarAdvance(Calendar,$D1466,B1467,"f",FALSE)</f>
        <v>49943</v>
      </c>
      <c r="E1467" s="140">
        <f>_xll.qlInterestRateIndexValueDate(IndexON,D1467)</f>
        <v>49943</v>
      </c>
      <c r="F1467" s="156">
        <f>IFERROR(_xll.qlIndexFixing(IndexON,D1467,TRUE,_xll.ohTrigger(RecalcTrigger,TriggerON)),NA())</f>
        <v>1.0719337458696687E-2</v>
      </c>
      <c r="H1467" s="42">
        <f>_xll.qlCalendarAdvance(Calendar,$H1466,B1467,"f",FALSE)</f>
        <v>49943</v>
      </c>
      <c r="I1467" s="140">
        <f>_xll.qlInterestRateIndexValueDate(Index1M,$H1467)</f>
        <v>49943</v>
      </c>
      <c r="J1467" s="145">
        <f>IFERROR(_xll.qlIndexFixing(Index1M,$H1467,TRUE,_xll.ohTrigger(RecalcTrigger,Trigger1M)),NA())</f>
        <v>1.1427942615149754E-2</v>
      </c>
      <c r="K1467" s="44">
        <f>IFERROR(_xll.qlIndexFixing(Index3M,H1467,TRUE,_xll.ohTrigger(RecalcTrigger,Trigger3M)),NA())</f>
        <v>1.1677861739403328E-2</v>
      </c>
      <c r="L1467" s="44">
        <f>IFERROR(_xll.qlIndexFixing(Index6M,$H1467,TRUE,_xll.ohTrigger(RecalcTrigger,Trigger6M)),NA())</f>
        <v>1.1676197170549468E-2</v>
      </c>
      <c r="M1467" s="146">
        <f>IFERROR(_xll.qlIndexFixing(Index1Y,$H1467,TRUE,_xll.ohTrigger(RecalcTrigger,Trigger1Y)),NA())</f>
        <v>1.1895792952586692E-2</v>
      </c>
      <c r="N1467" s="145">
        <f>IFERROR(_xll.qlIndexFixing(ONIndex1M,I1467,TRUE,_xll.ohTrigger(RecalcTrigger,Trigger1M)),NA())</f>
        <v>1.1444836338092568E-2</v>
      </c>
      <c r="O1467" s="44">
        <f>IFERROR(_xll.qlIndexFixing(ONIndex3M,I1467,TRUE,_xll.ohTrigger(RecalcTrigger,Trigger3M)),NA())</f>
        <v>1.1728337970574598E-2</v>
      </c>
      <c r="P1467" s="44">
        <f>IFERROR(_xll.qlIndexFixing(ONIndex6M,I1467,TRUE,_xll.ohTrigger(RecalcTrigger,Trigger6M)),NA())</f>
        <v>1.1769652707909195E-2</v>
      </c>
      <c r="Q1467" s="146">
        <f>IFERROR(_xll.qlIndexFixing(ONIndex1Y,I1467,TRUE,_xll.ohTrigger(RecalcTrigger,Trigger1Y)),NA())</f>
        <v>1.2095773145369693E-2</v>
      </c>
    </row>
    <row r="1468" spans="2:17" x14ac:dyDescent="0.2">
      <c r="B1468" s="39" t="s">
        <v>42</v>
      </c>
      <c r="D1468" s="42">
        <f>_xll.qlCalendarAdvance(Calendar,$D1467,B1468,"f",FALSE)</f>
        <v>49950</v>
      </c>
      <c r="E1468" s="140">
        <f>_xll.qlInterestRateIndexValueDate(IndexON,D1468)</f>
        <v>49950</v>
      </c>
      <c r="F1468" s="156">
        <f>IFERROR(_xll.qlIndexFixing(IndexON,D1468,TRUE,_xll.ohTrigger(RecalcTrigger,TriggerON)),NA())</f>
        <v>1.0709445546001062E-2</v>
      </c>
      <c r="H1468" s="42">
        <f>_xll.qlCalendarAdvance(Calendar,$H1467,B1468,"f",FALSE)</f>
        <v>49950</v>
      </c>
      <c r="I1468" s="140">
        <f>_xll.qlInterestRateIndexValueDate(Index1M,$H1468)</f>
        <v>49950</v>
      </c>
      <c r="J1468" s="145">
        <f>IFERROR(_xll.qlIndexFixing(Index1M,$H1468,TRUE,_xll.ohTrigger(RecalcTrigger,Trigger1M)),NA())</f>
        <v>1.141785403967744E-2</v>
      </c>
      <c r="K1468" s="44">
        <f>IFERROR(_xll.qlIndexFixing(Index3M,H1468,TRUE,_xll.ohTrigger(RecalcTrigger,Trigger3M)),NA())</f>
        <v>1.1669389112623435E-2</v>
      </c>
      <c r="L1468" s="44">
        <f>IFERROR(_xll.qlIndexFixing(Index6M,$H1468,TRUE,_xll.ohTrigger(RecalcTrigger,Trigger6M)),NA())</f>
        <v>1.1665977260291928E-2</v>
      </c>
      <c r="M1468" s="146">
        <f>IFERROR(_xll.qlIndexFixing(Index1Y,$H1468,TRUE,_xll.ohTrigger(RecalcTrigger,Trigger1Y)),NA())</f>
        <v>1.1885725310765372E-2</v>
      </c>
      <c r="N1468" s="145">
        <f>IFERROR(_xll.qlIndexFixing(ONIndex1M,I1468,TRUE,_xll.ohTrigger(RecalcTrigger,Trigger1M)),NA())</f>
        <v>1.1434659805285019E-2</v>
      </c>
      <c r="O1468" s="44">
        <f>IFERROR(_xll.qlIndexFixing(ONIndex3M,I1468,TRUE,_xll.ohTrigger(RecalcTrigger,Trigger3M)),NA())</f>
        <v>1.1718037620689348E-2</v>
      </c>
      <c r="P1468" s="44">
        <f>IFERROR(_xll.qlIndexFixing(ONIndex6M,I1468,TRUE,_xll.ohTrigger(RecalcTrigger,Trigger6M)),NA())</f>
        <v>1.1759434430431703E-2</v>
      </c>
      <c r="Q1468" s="146">
        <f>IFERROR(_xll.qlIndexFixing(ONIndex1Y,I1468,TRUE,_xll.ohTrigger(RecalcTrigger,Trigger1Y)),NA())</f>
        <v>1.2084587959746429E-2</v>
      </c>
    </row>
    <row r="1469" spans="2:17" x14ac:dyDescent="0.2">
      <c r="B1469" s="39" t="s">
        <v>42</v>
      </c>
      <c r="D1469" s="42">
        <f>_xll.qlCalendarAdvance(Calendar,$D1468,B1469,"f",FALSE)</f>
        <v>49957</v>
      </c>
      <c r="E1469" s="140">
        <f>_xll.qlInterestRateIndexValueDate(IndexON,D1469)</f>
        <v>49957</v>
      </c>
      <c r="F1469" s="156">
        <f>IFERROR(_xll.qlIndexFixing(IndexON,D1469,TRUE,_xll.ohTrigger(RecalcTrigger,TriggerON)),NA())</f>
        <v>1.0699594190566319E-2</v>
      </c>
      <c r="H1469" s="42">
        <f>_xll.qlCalendarAdvance(Calendar,$H1468,B1469,"f",FALSE)</f>
        <v>49957</v>
      </c>
      <c r="I1469" s="140">
        <f>_xll.qlInterestRateIndexValueDate(Index1M,$H1469)</f>
        <v>49957</v>
      </c>
      <c r="J1469" s="145">
        <f>IFERROR(_xll.qlIndexFixing(Index1M,$H1469,TRUE,_xll.ohTrigger(RecalcTrigger,Trigger1M)),NA())</f>
        <v>1.1407809654140136E-2</v>
      </c>
      <c r="K1469" s="44">
        <f>IFERROR(_xll.qlIndexFixing(Index3M,H1469,TRUE,_xll.ohTrigger(RecalcTrigger,Trigger3M)),NA())</f>
        <v>1.1659383207783281E-2</v>
      </c>
      <c r="L1469" s="44">
        <f>IFERROR(_xll.qlIndexFixing(Index6M,$H1469,TRUE,_xll.ohTrigger(RecalcTrigger,Trigger6M)),NA())</f>
        <v>1.1656296789812724E-2</v>
      </c>
      <c r="M1469" s="146">
        <f>IFERROR(_xll.qlIndexFixing(Index1Y,$H1469,TRUE,_xll.ohTrigger(RecalcTrigger,Trigger1Y)),NA())</f>
        <v>1.1875705851823293E-2</v>
      </c>
      <c r="N1469" s="145">
        <f>IFERROR(_xll.qlIndexFixing(ONIndex1M,I1469,TRUE,_xll.ohTrigger(RecalcTrigger,Trigger1M)),NA())</f>
        <v>1.1424527410930363E-2</v>
      </c>
      <c r="O1469" s="44">
        <f>IFERROR(_xll.qlIndexFixing(ONIndex3M,I1469,TRUE,_xll.ohTrigger(RecalcTrigger,Trigger3M)),NA())</f>
        <v>1.1707780398528822E-2</v>
      </c>
      <c r="P1469" s="44">
        <f>IFERROR(_xll.qlIndexFixing(ONIndex6M,I1469,TRUE,_xll.ohTrigger(RecalcTrigger,Trigger6M)),NA())</f>
        <v>1.1749258760604953E-2</v>
      </c>
      <c r="Q1469" s="146">
        <f>IFERROR(_xll.qlIndexFixing(ONIndex1Y,I1469,TRUE,_xll.ohTrigger(RecalcTrigger,Trigger1Y)),NA())</f>
        <v>1.2073450294637356E-2</v>
      </c>
    </row>
    <row r="1470" spans="2:17" x14ac:dyDescent="0.2">
      <c r="B1470" s="39" t="s">
        <v>42</v>
      </c>
      <c r="D1470" s="42">
        <f>_xll.qlCalendarAdvance(Calendar,$D1469,B1470,"f",FALSE)</f>
        <v>49964</v>
      </c>
      <c r="E1470" s="140">
        <f>_xll.qlInterestRateIndexValueDate(IndexON,D1470)</f>
        <v>49964</v>
      </c>
      <c r="F1470" s="156">
        <f>IFERROR(_xll.qlIndexFixing(IndexON,D1470,TRUE,_xll.ohTrigger(RecalcTrigger,TriggerON)),NA())</f>
        <v>1.0689783392311414E-2</v>
      </c>
      <c r="H1470" s="42">
        <f>_xll.qlCalendarAdvance(Calendar,$H1469,B1470,"f",FALSE)</f>
        <v>49964</v>
      </c>
      <c r="I1470" s="140">
        <f>_xll.qlInterestRateIndexValueDate(Index1M,$H1470)</f>
        <v>49964</v>
      </c>
      <c r="J1470" s="145">
        <f>IFERROR(_xll.qlIndexFixing(Index1M,$H1470,TRUE,_xll.ohTrigger(RecalcTrigger,Trigger1M)),NA())</f>
        <v>1.1397809458416272E-2</v>
      </c>
      <c r="K1470" s="44">
        <f>IFERROR(_xll.qlIndexFixing(Index3M,H1470,TRUE,_xll.ohTrigger(RecalcTrigger,Trigger3M)),NA())</f>
        <v>1.1649420580876563E-2</v>
      </c>
      <c r="L1470" s="44">
        <f>IFERROR(_xll.qlIndexFixing(Index6M,$H1470,TRUE,_xll.ohTrigger(RecalcTrigger,Trigger6M)),NA())</f>
        <v>1.1646659219184159E-2</v>
      </c>
      <c r="M1470" s="146">
        <f>IFERROR(_xll.qlIndexFixing(Index1Y,$H1470,TRUE,_xll.ohTrigger(RecalcTrigger,Trigger1Y)),NA())</f>
        <v>1.1865734574331377E-2</v>
      </c>
      <c r="N1470" s="145">
        <f>IFERROR(_xll.qlIndexFixing(ONIndex1M,I1470,TRUE,_xll.ohTrigger(RecalcTrigger,Trigger1M)),NA())</f>
        <v>1.1414439155109646E-2</v>
      </c>
      <c r="O1470" s="44">
        <f>IFERROR(_xll.qlIndexFixing(ONIndex3M,I1470,TRUE,_xll.ohTrigger(RecalcTrigger,Trigger3M)),NA())</f>
        <v>1.1697566304174067E-2</v>
      </c>
      <c r="P1470" s="44">
        <f>IFERROR(_xll.qlIndexFixing(ONIndex6M,I1470,TRUE,_xll.ohTrigger(RecalcTrigger,Trigger6M)),NA())</f>
        <v>1.1739125698428943E-2</v>
      </c>
      <c r="Q1470" s="146">
        <f>IFERROR(_xll.qlIndexFixing(ONIndex1Y,I1470,TRUE,_xll.ohTrigger(RecalcTrigger,Trigger1Y)),NA())</f>
        <v>1.2062360149637241E-2</v>
      </c>
    </row>
    <row r="1471" spans="2:17" x14ac:dyDescent="0.2">
      <c r="B1471" s="39" t="s">
        <v>42</v>
      </c>
      <c r="D1471" s="42">
        <f>_xll.qlCalendarAdvance(Calendar,$D1470,B1471,"f",FALSE)</f>
        <v>49971</v>
      </c>
      <c r="E1471" s="140">
        <f>_xll.qlInterestRateIndexValueDate(IndexON,D1471)</f>
        <v>49971</v>
      </c>
      <c r="F1471" s="156">
        <f>IFERROR(_xll.qlIndexFixing(IndexON,D1471,TRUE,_xll.ohTrigger(RecalcTrigger,TriggerON)),NA())</f>
        <v>1.0680013151155299E-2</v>
      </c>
      <c r="H1471" s="42">
        <f>_xll.qlCalendarAdvance(Calendar,$H1470,B1471,"f",FALSE)</f>
        <v>49971</v>
      </c>
      <c r="I1471" s="140">
        <f>_xll.qlInterestRateIndexValueDate(Index1M,$H1471)</f>
        <v>49971</v>
      </c>
      <c r="J1471" s="145">
        <f>IFERROR(_xll.qlIndexFixing(Index1M,$H1471,TRUE,_xll.ohTrigger(RecalcTrigger,Trigger1M)),NA())</f>
        <v>1.1387853452386812E-2</v>
      </c>
      <c r="K1471" s="44">
        <f>IFERROR(_xll.qlIndexFixing(Index3M,H1471,TRUE,_xll.ohTrigger(RecalcTrigger,Trigger3M)),NA())</f>
        <v>1.1639501231579976E-2</v>
      </c>
      <c r="L1471" s="44">
        <f>IFERROR(_xll.qlIndexFixing(Index6M,$H1471,TRUE,_xll.ohTrigger(RecalcTrigger,Trigger6M)),NA())</f>
        <v>1.1637064547792595E-2</v>
      </c>
      <c r="M1471" s="146">
        <f>IFERROR(_xll.qlIndexFixing(Index1Y,$H1471,TRUE,_xll.ohTrigger(RecalcTrigger,Trigger1Y)),NA())</f>
        <v>1.1855811476866984E-2</v>
      </c>
      <c r="N1471" s="145">
        <f>IFERROR(_xll.qlIndexFixing(ONIndex1M,I1471,TRUE,_xll.ohTrigger(RecalcTrigger,Trigger1M)),NA())</f>
        <v>1.1404395037822868E-2</v>
      </c>
      <c r="O1471" s="44">
        <f>IFERROR(_xll.qlIndexFixing(ONIndex3M,I1471,TRUE,_xll.ohTrigger(RecalcTrigger,Trigger3M)),NA())</f>
        <v>1.168739533770613E-2</v>
      </c>
      <c r="P1471" s="44">
        <f>IFERROR(_xll.qlIndexFixing(ONIndex6M,I1471,TRUE,_xll.ohTrigger(RecalcTrigger,Trigger6M)),NA())</f>
        <v>1.1729035243903674E-2</v>
      </c>
      <c r="Q1471" s="146">
        <f>IFERROR(_xll.qlIndexFixing(ONIndex1Y,I1471,TRUE,_xll.ohTrigger(RecalcTrigger,Trigger1Y)),NA())</f>
        <v>1.2051317525070271E-2</v>
      </c>
    </row>
    <row r="1472" spans="2:17" x14ac:dyDescent="0.2">
      <c r="B1472" s="39" t="s">
        <v>42</v>
      </c>
      <c r="D1472" s="42">
        <f>_xll.qlCalendarAdvance(Calendar,$D1471,B1472,"f",FALSE)</f>
        <v>49978</v>
      </c>
      <c r="E1472" s="140">
        <f>_xll.qlInterestRateIndexValueDate(IndexON,D1472)</f>
        <v>49978</v>
      </c>
      <c r="F1472" s="156">
        <f>IFERROR(_xll.qlIndexFixing(IndexON,D1472,TRUE,_xll.ohTrigger(RecalcTrigger,TriggerON)),NA())</f>
        <v>1.067028346717902E-2</v>
      </c>
      <c r="H1472" s="42">
        <f>_xll.qlCalendarAdvance(Calendar,$H1471,B1472,"f",FALSE)</f>
        <v>49978</v>
      </c>
      <c r="I1472" s="140">
        <f>_xll.qlInterestRateIndexValueDate(Index1M,$H1472)</f>
        <v>49978</v>
      </c>
      <c r="J1472" s="145">
        <f>IFERROR(_xll.qlIndexFixing(Index1M,$H1472,TRUE,_xll.ohTrigger(RecalcTrigger,Trigger1M)),NA())</f>
        <v>1.137952297996667E-2</v>
      </c>
      <c r="K1472" s="44">
        <f>IFERROR(_xll.qlIndexFixing(Index3M,H1472,TRUE,_xll.ohTrigger(RecalcTrigger,Trigger3M)),NA())</f>
        <v>1.1629625159566691E-2</v>
      </c>
      <c r="L1472" s="44">
        <f>IFERROR(_xll.qlIndexFixing(Index6M,$H1472,TRUE,_xll.ohTrigger(RecalcTrigger,Trigger6M)),NA())</f>
        <v>1.1627512775025287E-2</v>
      </c>
      <c r="M1472" s="146">
        <f>IFERROR(_xll.qlIndexFixing(Index1Y,$H1472,TRUE,_xll.ohTrigger(RecalcTrigger,Trigger1Y)),NA())</f>
        <v>1.1845936558014802E-2</v>
      </c>
      <c r="N1472" s="145">
        <f>IFERROR(_xll.qlIndexFixing(ONIndex1M,I1472,TRUE,_xll.ohTrigger(RecalcTrigger,Trigger1M)),NA())</f>
        <v>1.1394395059151075E-2</v>
      </c>
      <c r="O1472" s="44">
        <f>IFERROR(_xll.qlIndexFixing(ONIndex3M,I1472,TRUE,_xll.ohTrigger(RecalcTrigger,Trigger3M)),NA())</f>
        <v>1.1677267498962918E-2</v>
      </c>
      <c r="P1472" s="44">
        <f>IFERROR(_xll.qlIndexFixing(ONIndex6M,I1472,TRUE,_xll.ohTrigger(RecalcTrigger,Trigger6M)),NA())</f>
        <v>1.17189873969481E-2</v>
      </c>
      <c r="Q1472" s="146">
        <f>IFERROR(_xll.qlIndexFixing(ONIndex1Y,I1472,TRUE,_xll.ohTrigger(RecalcTrigger,Trigger1Y)),NA())</f>
        <v>1.2040322420693306E-2</v>
      </c>
    </row>
    <row r="1473" spans="2:17" x14ac:dyDescent="0.2">
      <c r="B1473" s="39" t="s">
        <v>42</v>
      </c>
      <c r="D1473" s="42">
        <f>_xll.qlCalendarAdvance(Calendar,$D1472,B1473,"f",FALSE)</f>
        <v>49985</v>
      </c>
      <c r="E1473" s="140">
        <f>_xll.qlInterestRateIndexValueDate(IndexON,D1473)</f>
        <v>49985</v>
      </c>
      <c r="F1473" s="156">
        <f>IFERROR(_xll.qlIndexFixing(IndexON,D1473,TRUE,_xll.ohTrigger(RecalcTrigger,TriggerON)),NA())</f>
        <v>1.0660594340382579E-2</v>
      </c>
      <c r="H1473" s="42">
        <f>_xll.qlCalendarAdvance(Calendar,$H1472,B1473,"f",FALSE)</f>
        <v>49985</v>
      </c>
      <c r="I1473" s="140">
        <f>_xll.qlInterestRateIndexValueDate(Index1M,$H1473)</f>
        <v>49985</v>
      </c>
      <c r="J1473" s="145">
        <f>IFERROR(_xll.qlIndexFixing(Index1M,$H1473,TRUE,_xll.ohTrigger(RecalcTrigger,Trigger1M)),NA())</f>
        <v>1.1368074008967881E-2</v>
      </c>
      <c r="K1473" s="44">
        <f>IFERROR(_xll.qlIndexFixing(Index3M,H1473,TRUE,_xll.ohTrigger(RecalcTrigger,Trigger3M)),NA())</f>
        <v>1.161979236451869E-2</v>
      </c>
      <c r="L1473" s="44">
        <f>IFERROR(_xll.qlIndexFixing(Index6M,$H1473,TRUE,_xll.ohTrigger(RecalcTrigger,Trigger6M)),NA())</f>
        <v>1.1618483890956344E-2</v>
      </c>
      <c r="M1473" s="146">
        <f>IFERROR(_xll.qlIndexFixing(Index1Y,$H1473,TRUE,_xll.ohTrigger(RecalcTrigger,Trigger1Y)),NA())</f>
        <v>1.1836109816365958E-2</v>
      </c>
      <c r="N1473" s="145">
        <f>IFERROR(_xll.qlIndexFixing(ONIndex1M,I1473,TRUE,_xll.ohTrigger(RecalcTrigger,Trigger1M)),NA())</f>
        <v>1.1384439218932174E-2</v>
      </c>
      <c r="O1473" s="44">
        <f>IFERROR(_xll.qlIndexFixing(ONIndex3M,I1473,TRUE,_xll.ohTrigger(RecalcTrigger,Trigger3M)),NA())</f>
        <v>1.166718278794443E-2</v>
      </c>
      <c r="P1473" s="44">
        <f>IFERROR(_xll.qlIndexFixing(ONIndex6M,I1473,TRUE,_xll.ohTrigger(RecalcTrigger,Trigger6M)),NA())</f>
        <v>1.1708982157481174E-2</v>
      </c>
      <c r="Q1473" s="146">
        <f>IFERROR(_xll.qlIndexFixing(ONIndex1Y,I1473,TRUE,_xll.ohTrigger(RecalcTrigger,Trigger1Y)),NA())</f>
        <v>1.2029374836749485E-2</v>
      </c>
    </row>
    <row r="1474" spans="2:17" x14ac:dyDescent="0.2">
      <c r="B1474" s="39" t="s">
        <v>42</v>
      </c>
      <c r="D1474" s="42">
        <f>_xll.qlCalendarAdvance(Calendar,$D1473,B1474,"f",FALSE)</f>
        <v>49992</v>
      </c>
      <c r="E1474" s="140">
        <f>_xll.qlInterestRateIndexValueDate(IndexON,D1474)</f>
        <v>49992</v>
      </c>
      <c r="F1474" s="156">
        <f>IFERROR(_xll.qlIndexFixing(IndexON,D1474,TRUE,_xll.ohTrigger(RecalcTrigger,TriggerON)),NA())</f>
        <v>1.0650945770765974E-2</v>
      </c>
      <c r="H1474" s="42">
        <f>_xll.qlCalendarAdvance(Calendar,$H1473,B1474,"f",FALSE)</f>
        <v>49992</v>
      </c>
      <c r="I1474" s="140">
        <f>_xll.qlInterestRateIndexValueDate(Index1M,$H1474)</f>
        <v>49992</v>
      </c>
      <c r="J1474" s="145">
        <f>IFERROR(_xll.qlIndexFixing(Index1M,$H1474,TRUE,_xll.ohTrigger(RecalcTrigger,Trigger1M)),NA())</f>
        <v>1.1358250571345402E-2</v>
      </c>
      <c r="K1474" s="44">
        <f>IFERROR(_xll.qlIndexFixing(Index3M,H1474,TRUE,_xll.ohTrigger(RecalcTrigger,Trigger3M)),NA())</f>
        <v>1.1610002846112671E-2</v>
      </c>
      <c r="L1474" s="44">
        <f>IFERROR(_xll.qlIndexFixing(Index6M,$H1474,TRUE,_xll.ohTrigger(RecalcTrigger,Trigger6M)),NA())</f>
        <v>1.1609015150017931E-2</v>
      </c>
      <c r="M1474" s="146">
        <f>IFERROR(_xll.qlIndexFixing(Index1Y,$H1474,TRUE,_xll.ohTrigger(RecalcTrigger,Trigger1Y)),NA())</f>
        <v>1.1826331250518685E-2</v>
      </c>
      <c r="N1474" s="145">
        <f>IFERROR(_xll.qlIndexFixing(ONIndex1M,I1474,TRUE,_xll.ohTrigger(RecalcTrigger,Trigger1M)),NA())</f>
        <v>1.1374527517247213E-2</v>
      </c>
      <c r="O1474" s="44">
        <f>IFERROR(_xll.qlIndexFixing(ONIndex3M,I1474,TRUE,_xll.ohTrigger(RecalcTrigger,Trigger3M)),NA())</f>
        <v>1.1657141204893806E-2</v>
      </c>
      <c r="P1474" s="44">
        <f>IFERROR(_xll.qlIndexFixing(ONIndex6M,I1474,TRUE,_xll.ohTrigger(RecalcTrigger,Trigger6M)),NA())</f>
        <v>1.1699019525827081E-2</v>
      </c>
      <c r="Q1474" s="146">
        <f>IFERROR(_xll.qlIndexFixing(ONIndex1Y,I1474,TRUE,_xll.ohTrigger(RecalcTrigger,Trigger1Y)),NA())</f>
        <v>1.2018474772995669E-2</v>
      </c>
    </row>
    <row r="1475" spans="2:17" x14ac:dyDescent="0.2">
      <c r="B1475" s="39" t="s">
        <v>42</v>
      </c>
      <c r="D1475" s="42">
        <f>_xll.qlCalendarAdvance(Calendar,$D1474,B1475,"f",FALSE)</f>
        <v>49999</v>
      </c>
      <c r="E1475" s="140">
        <f>_xll.qlInterestRateIndexValueDate(IndexON,D1475)</f>
        <v>49999</v>
      </c>
      <c r="F1475" s="156">
        <f>IFERROR(_xll.qlIndexFixing(IndexON,D1475,TRUE,_xll.ohTrigger(RecalcTrigger,TriggerON)),NA())</f>
        <v>1.0641337758248159E-2</v>
      </c>
      <c r="H1475" s="42">
        <f>_xll.qlCalendarAdvance(Calendar,$H1474,B1475,"f",FALSE)</f>
        <v>49999</v>
      </c>
      <c r="I1475" s="140">
        <f>_xll.qlInterestRateIndexValueDate(Index1M,$H1475)</f>
        <v>49999</v>
      </c>
      <c r="J1475" s="145">
        <f>IFERROR(_xll.qlIndexFixing(Index1M,$H1475,TRUE,_xll.ohTrigger(RecalcTrigger,Trigger1M)),NA())</f>
        <v>1.1348471322961441E-2</v>
      </c>
      <c r="K1475" s="44">
        <f>IFERROR(_xll.qlIndexFixing(Index3M,H1475,TRUE,_xll.ohTrigger(RecalcTrigger,Trigger3M)),NA())</f>
        <v>1.1600256604029731E-2</v>
      </c>
      <c r="L1475" s="44">
        <f>IFERROR(_xll.qlIndexFixing(Index6M,$H1475,TRUE,_xll.ohTrigger(RecalcTrigger,Trigger6M)),NA())</f>
        <v>1.1599589304324554E-2</v>
      </c>
      <c r="M1475" s="146">
        <f>IFERROR(_xll.qlIndexFixing(Index1Y,$H1475,TRUE,_xll.ohTrigger(RecalcTrigger,Trigger1Y)),NA())</f>
        <v>1.1816600859078319E-2</v>
      </c>
      <c r="N1475" s="145">
        <f>IFERROR(_xll.qlIndexFixing(ONIndex1M,I1475,TRUE,_xll.ohTrigger(RecalcTrigger,Trigger1M)),NA())</f>
        <v>1.1364659954015144E-2</v>
      </c>
      <c r="O1475" s="44">
        <f>IFERROR(_xll.qlIndexFixing(ONIndex3M,I1475,TRUE,_xll.ohTrigger(RecalcTrigger,Trigger3M)),NA())</f>
        <v>1.1647142749567907E-2</v>
      </c>
      <c r="P1475" s="44">
        <f>IFERROR(_xll.qlIndexFixing(ONIndex6M,I1475,TRUE,_xll.ohTrigger(RecalcTrigger,Trigger6M)),NA())</f>
        <v>1.1689099501580591E-2</v>
      </c>
      <c r="Q1475" s="146">
        <f>IFERROR(_xll.qlIndexFixing(ONIndex1Y,I1475,TRUE,_xll.ohTrigger(RecalcTrigger,Trigger1Y)),NA())</f>
        <v>1.2007622229512904E-2</v>
      </c>
    </row>
    <row r="1476" spans="2:17" x14ac:dyDescent="0.2">
      <c r="B1476" s="39" t="s">
        <v>42</v>
      </c>
      <c r="D1476" s="42">
        <f>_xll.qlCalendarAdvance(Calendar,$D1475,B1476,"f",FALSE)</f>
        <v>50006</v>
      </c>
      <c r="E1476" s="140">
        <f>_xll.qlInterestRateIndexValueDate(IndexON,D1476)</f>
        <v>50006</v>
      </c>
      <c r="F1476" s="156">
        <f>IFERROR(_xll.qlIndexFixing(IndexON,D1476,TRUE,_xll.ohTrigger(RecalcTrigger,TriggerON)),NA())</f>
        <v>1.0631770302910182E-2</v>
      </c>
      <c r="H1476" s="42">
        <f>_xll.qlCalendarAdvance(Calendar,$H1475,B1476,"f",FALSE)</f>
        <v>50006</v>
      </c>
      <c r="I1476" s="140">
        <f>_xll.qlInterestRateIndexValueDate(Index1M,$H1476)</f>
        <v>50006</v>
      </c>
      <c r="J1476" s="145">
        <f>IFERROR(_xll.qlIndexFixing(Index1M,$H1476,TRUE,_xll.ohTrigger(RecalcTrigger,Trigger1M)),NA())</f>
        <v>1.1338736263702028E-2</v>
      </c>
      <c r="K1476" s="44">
        <f>IFERROR(_xll.qlIndexFixing(Index3M,H1476,TRUE,_xll.ohTrigger(RecalcTrigger,Trigger3M)),NA())</f>
        <v>1.1590553637952734E-2</v>
      </c>
      <c r="L1476" s="44">
        <f>IFERROR(_xll.qlIndexFixing(Index6M,$H1476,TRUE,_xll.ohTrigger(RecalcTrigger,Trigger6M)),NA())</f>
        <v>1.1590206353278886E-2</v>
      </c>
      <c r="M1476" s="146">
        <f>IFERROR(_xll.qlIndexFixing(Index1Y,$H1476,TRUE,_xll.ohTrigger(RecalcTrigger,Trigger1Y)),NA())</f>
        <v>1.1806918640656416E-2</v>
      </c>
      <c r="N1476" s="145">
        <f>IFERROR(_xll.qlIndexFixing(ONIndex1M,I1476,TRUE,_xll.ohTrigger(RecalcTrigger,Trigger1M)),NA())</f>
        <v>1.135483652939806E-2</v>
      </c>
      <c r="O1476" s="44">
        <f>IFERROR(_xll.qlIndexFixing(ONIndex3M,I1476,TRUE,_xll.ohTrigger(RecalcTrigger,Trigger3M)),NA())</f>
        <v>1.1637187422047779E-2</v>
      </c>
      <c r="P1476" s="44">
        <f>IFERROR(_xll.qlIndexFixing(ONIndex6M,I1476,TRUE,_xll.ohTrigger(RecalcTrigger,Trigger6M)),NA())</f>
        <v>1.1679222085065888E-2</v>
      </c>
      <c r="Q1476" s="146">
        <f>IFERROR(_xll.qlIndexFixing(ONIndex1Y,I1476,TRUE,_xll.ohTrigger(RecalcTrigger,Trigger1Y)),NA())</f>
        <v>1.1996817206463284E-2</v>
      </c>
    </row>
    <row r="1477" spans="2:17" x14ac:dyDescent="0.2">
      <c r="B1477" s="39" t="s">
        <v>42</v>
      </c>
      <c r="D1477" s="42">
        <f>_xll.qlCalendarAdvance(Calendar,$D1476,B1477,"f",FALSE)</f>
        <v>50013</v>
      </c>
      <c r="E1477" s="140">
        <f>_xll.qlInterestRateIndexValueDate(IndexON,D1477)</f>
        <v>50013</v>
      </c>
      <c r="F1477" s="156">
        <f>IFERROR(_xll.qlIndexFixing(IndexON,D1477,TRUE,_xll.ohTrigger(RecalcTrigger,TriggerON)),NA())</f>
        <v>1.0622243404752041E-2</v>
      </c>
      <c r="H1477" s="42">
        <f>_xll.qlCalendarAdvance(Calendar,$H1476,B1477,"f",FALSE)</f>
        <v>50013</v>
      </c>
      <c r="I1477" s="140">
        <f>_xll.qlInterestRateIndexValueDate(Index1M,$H1477)</f>
        <v>50013</v>
      </c>
      <c r="J1477" s="145">
        <f>IFERROR(_xll.qlIndexFixing(Index1M,$H1477,TRUE,_xll.ohTrigger(RecalcTrigger,Trigger1M)),NA())</f>
        <v>1.1329045393455722E-2</v>
      </c>
      <c r="K1477" s="44">
        <f>IFERROR(_xll.qlIndexFixing(Index3M,H1477,TRUE,_xll.ohTrigger(RecalcTrigger,Trigger3M)),NA())</f>
        <v>1.1581890700488479E-2</v>
      </c>
      <c r="L1477" s="44">
        <f>IFERROR(_xll.qlIndexFixing(Index6M,$H1477,TRUE,_xll.ohTrigger(RecalcTrigger,Trigger6M)),NA())</f>
        <v>1.1580397369344289E-2</v>
      </c>
      <c r="M1477" s="146">
        <f>IFERROR(_xll.qlIndexFixing(Index1Y,$H1477,TRUE,_xll.ohTrigger(RecalcTrigger,Trigger1Y)),NA())</f>
        <v>1.1797284593872082E-2</v>
      </c>
      <c r="N1477" s="145">
        <f>IFERROR(_xll.qlIndexFixing(ONIndex1M,I1477,TRUE,_xll.ohTrigger(RecalcTrigger,Trigger1M)),NA())</f>
        <v>1.1345057243314915E-2</v>
      </c>
      <c r="O1477" s="44">
        <f>IFERROR(_xll.qlIndexFixing(ONIndex3M,I1477,TRUE,_xll.ohTrigger(RecalcTrigger,Trigger3M)),NA())</f>
        <v>1.1627275222252376E-2</v>
      </c>
      <c r="P1477" s="44">
        <f>IFERROR(_xll.qlIndexFixing(ONIndex6M,I1477,TRUE,_xll.ohTrigger(RecalcTrigger,Trigger6M)),NA())</f>
        <v>1.1669387276120879E-2</v>
      </c>
      <c r="Q1477" s="146">
        <f>IFERROR(_xll.qlIndexFixing(ONIndex1Y,I1477,TRUE,_xll.ohTrigger(RecalcTrigger,Trigger1Y)),NA())</f>
        <v>1.1986059703522622E-2</v>
      </c>
    </row>
    <row r="1478" spans="2:17" x14ac:dyDescent="0.2">
      <c r="B1478" s="39" t="s">
        <v>42</v>
      </c>
      <c r="D1478" s="42">
        <f>_xll.qlCalendarAdvance(Calendar,$D1477,B1478,"f",FALSE)</f>
        <v>50020</v>
      </c>
      <c r="E1478" s="140">
        <f>_xll.qlInterestRateIndexValueDate(IndexON,D1478)</f>
        <v>50020</v>
      </c>
      <c r="F1478" s="156">
        <f>IFERROR(_xll.qlIndexFixing(IndexON,D1478,TRUE,_xll.ohTrigger(RecalcTrigger,TriggerON)),NA())</f>
        <v>1.061275706369269E-2</v>
      </c>
      <c r="H1478" s="42">
        <f>_xll.qlCalendarAdvance(Calendar,$H1477,B1478,"f",FALSE)</f>
        <v>50020</v>
      </c>
      <c r="I1478" s="140">
        <f>_xll.qlInterestRateIndexValueDate(Index1M,$H1478)</f>
        <v>50020</v>
      </c>
      <c r="J1478" s="145">
        <f>IFERROR(_xll.qlIndexFixing(Index1M,$H1478,TRUE,_xll.ohTrigger(RecalcTrigger,Trigger1M)),NA())</f>
        <v>1.1319398712106021E-2</v>
      </c>
      <c r="K1478" s="44">
        <f>IFERROR(_xll.qlIndexFixing(Index3M,H1478,TRUE,_xll.ohTrigger(RecalcTrigger,Trigger3M)),NA())</f>
        <v>1.1572268712859695E-2</v>
      </c>
      <c r="L1478" s="44">
        <f>IFERROR(_xll.qlIndexFixing(Index6M,$H1478,TRUE,_xll.ohTrigger(RecalcTrigger,Trigger6M)),NA())</f>
        <v>1.157110297563343E-2</v>
      </c>
      <c r="M1478" s="146">
        <f>IFERROR(_xll.qlIndexFixing(Index1Y,$H1478,TRUE,_xll.ohTrigger(RecalcTrigger,Trigger1Y)),NA())</f>
        <v>1.1787698717351303E-2</v>
      </c>
      <c r="N1478" s="145">
        <f>IFERROR(_xll.qlIndexFixing(ONIndex1M,I1478,TRUE,_xll.ohTrigger(RecalcTrigger,Trigger1M)),NA())</f>
        <v>1.1335322095603617E-2</v>
      </c>
      <c r="O1478" s="44">
        <f>IFERROR(_xll.qlIndexFixing(ONIndex3M,I1478,TRUE,_xll.ohTrigger(RecalcTrigger,Trigger3M)),NA())</f>
        <v>1.161740615034379E-2</v>
      </c>
      <c r="P1478" s="44">
        <f>IFERROR(_xll.qlIndexFixing(ONIndex6M,I1478,TRUE,_xll.ohTrigger(RecalcTrigger,Trigger6M)),NA())</f>
        <v>1.1659595074745566E-2</v>
      </c>
      <c r="Q1478" s="146">
        <f>IFERROR(_xll.qlIndexFixing(ONIndex1Y,I1478,TRUE,_xll.ohTrigger(RecalcTrigger,Trigger1Y)),NA())</f>
        <v>1.1975349720934059E-2</v>
      </c>
    </row>
    <row r="1479" spans="2:17" x14ac:dyDescent="0.2">
      <c r="B1479" s="39" t="s">
        <v>42</v>
      </c>
      <c r="D1479" s="42">
        <f>_xll.qlCalendarAdvance(Calendar,$D1478,B1479,"f",FALSE)</f>
        <v>50027</v>
      </c>
      <c r="E1479" s="140">
        <f>_xll.qlInterestRateIndexValueDate(IndexON,D1479)</f>
        <v>50027</v>
      </c>
      <c r="F1479" s="156">
        <f>IFERROR(_xll.qlIndexFixing(IndexON,D1479,TRUE,_xll.ohTrigger(RecalcTrigger,TriggerON)),NA())</f>
        <v>1.0603311279732131E-2</v>
      </c>
      <c r="H1479" s="42">
        <f>_xll.qlCalendarAdvance(Calendar,$H1478,B1479,"f",FALSE)</f>
        <v>50027</v>
      </c>
      <c r="I1479" s="140">
        <f>_xll.qlInterestRateIndexValueDate(Index1M,$H1479)</f>
        <v>50027</v>
      </c>
      <c r="J1479" s="145">
        <f>IFERROR(_xll.qlIndexFixing(Index1M,$H1479,TRUE,_xll.ohTrigger(RecalcTrigger,Trigger1M)),NA())</f>
        <v>1.1309796219549084E-2</v>
      </c>
      <c r="K1479" s="44">
        <f>IFERROR(_xll.qlIndexFixing(Index3M,H1479,TRUE,_xll.ohTrigger(RecalcTrigger,Trigger3M)),NA())</f>
        <v>1.1562689997092843E-2</v>
      </c>
      <c r="L1479" s="44">
        <f>IFERROR(_xll.qlIndexFixing(Index6M,$H1479,TRUE,_xll.ohTrigger(RecalcTrigger,Trigger6M)),NA())</f>
        <v>1.1561851476341771E-2</v>
      </c>
      <c r="M1479" s="146">
        <f>IFERROR(_xll.qlIndexFixing(Index1Y,$H1479,TRUE,_xll.ohTrigger(RecalcTrigger,Trigger1Y)),NA())</f>
        <v>1.1778161009726507E-2</v>
      </c>
      <c r="N1479" s="145">
        <f>IFERROR(_xll.qlIndexFixing(ONIndex1M,I1479,TRUE,_xll.ohTrigger(RecalcTrigger,Trigger1M)),NA())</f>
        <v>1.1325631086507304E-2</v>
      </c>
      <c r="O1479" s="44">
        <f>IFERROR(_xll.qlIndexFixing(ONIndex3M,I1479,TRUE,_xll.ohTrigger(RecalcTrigger,Trigger3M)),NA())</f>
        <v>1.1607580206159929E-2</v>
      </c>
      <c r="P1479" s="44">
        <f>IFERROR(_xll.qlIndexFixing(ONIndex6M,I1479,TRUE,_xll.ohTrigger(RecalcTrigger,Trigger6M)),NA())</f>
        <v>1.1649845480939947E-2</v>
      </c>
      <c r="Q1479" s="146">
        <f>IFERROR(_xll.qlIndexFixing(ONIndex1Y,I1479,TRUE,_xll.ohTrigger(RecalcTrigger,Trigger1Y)),NA())</f>
        <v>1.1964687258697593E-2</v>
      </c>
    </row>
    <row r="1480" spans="2:17" x14ac:dyDescent="0.2">
      <c r="B1480" s="39" t="s">
        <v>42</v>
      </c>
      <c r="D1480" s="42">
        <f>_xll.qlCalendarAdvance(Calendar,$D1479,B1480,"f",FALSE)</f>
        <v>50038</v>
      </c>
      <c r="E1480" s="140">
        <f>_xll.qlInterestRateIndexValueDate(IndexON,D1480)</f>
        <v>50038</v>
      </c>
      <c r="F1480" s="156">
        <f>IFERROR(_xll.qlIndexFixing(IndexON,D1480,TRUE,_xll.ohTrigger(RecalcTrigger,TriggerON)),NA())</f>
        <v>1.0588549846975992E-2</v>
      </c>
      <c r="H1480" s="42">
        <f>_xll.qlCalendarAdvance(Calendar,$H1479,B1480,"f",FALSE)</f>
        <v>50038</v>
      </c>
      <c r="I1480" s="140">
        <f>_xll.qlInterestRateIndexValueDate(Index1M,$H1480)</f>
        <v>50038</v>
      </c>
      <c r="J1480" s="145">
        <f>IFERROR(_xll.qlIndexFixing(Index1M,$H1480,TRUE,_xll.ohTrigger(RecalcTrigger,Trigger1M)),NA())</f>
        <v>1.1295298249408559E-2</v>
      </c>
      <c r="K1480" s="44">
        <f>IFERROR(_xll.qlIndexFixing(Index3M,H1480,TRUE,_xll.ohTrigger(RecalcTrigger,Trigger3M)),NA())</f>
        <v>1.1547236609624048E-2</v>
      </c>
      <c r="L1480" s="44">
        <f>IFERROR(_xll.qlIndexFixing(Index6M,$H1480,TRUE,_xll.ohTrigger(RecalcTrigger,Trigger6M)),NA())</f>
        <v>1.154740006884414E-2</v>
      </c>
      <c r="M1480" s="146">
        <f>IFERROR(_xll.qlIndexFixing(Index1Y,$H1480,TRUE,_xll.ohTrigger(RecalcTrigger,Trigger1Y)),NA())</f>
        <v>1.1763270501019329E-2</v>
      </c>
      <c r="N1480" s="145">
        <f>IFERROR(_xll.qlIndexFixing(ONIndex1M,I1480,TRUE,_xll.ohTrigger(RecalcTrigger,Trigger1M)),NA())</f>
        <v>1.1310491535569955E-2</v>
      </c>
      <c r="O1480" s="44">
        <f>IFERROR(_xll.qlIndexFixing(ONIndex3M,I1480,TRUE,_xll.ohTrigger(RecalcTrigger,Trigger3M)),NA())</f>
        <v>1.1592226572525455E-2</v>
      </c>
      <c r="P1480" s="44">
        <f>IFERROR(_xll.qlIndexFixing(ONIndex6M,I1480,TRUE,_xll.ohTrigger(RecalcTrigger,Trigger6M)),NA())</f>
        <v>1.1634610775428378E-2</v>
      </c>
      <c r="Q1480" s="146">
        <f>IFERROR(_xll.qlIndexFixing(ONIndex1Y,I1480,TRUE,_xll.ohTrigger(RecalcTrigger,Trigger1Y)),NA())</f>
        <v>1.1948027971100394E-2</v>
      </c>
    </row>
    <row r="1481" spans="2:17" x14ac:dyDescent="0.2">
      <c r="B1481" s="39" t="s">
        <v>42</v>
      </c>
      <c r="D1481" s="42">
        <f>_xll.qlCalendarAdvance(Calendar,$D1480,B1481,"f",FALSE)</f>
        <v>50045</v>
      </c>
      <c r="E1481" s="140">
        <f>_xll.qlInterestRateIndexValueDate(IndexON,D1481)</f>
        <v>50045</v>
      </c>
      <c r="F1481" s="156">
        <f>IFERROR(_xll.qlIndexFixing(IndexON,D1481,TRUE,_xll.ohTrigger(RecalcTrigger,TriggerON)),NA())</f>
        <v>1.0579208352883285E-2</v>
      </c>
      <c r="H1481" s="42">
        <f>_xll.qlCalendarAdvance(Calendar,$H1480,B1481,"f",FALSE)</f>
        <v>50045</v>
      </c>
      <c r="I1481" s="140">
        <f>_xll.qlInterestRateIndexValueDate(Index1M,$H1481)</f>
        <v>50045</v>
      </c>
      <c r="J1481" s="145">
        <f>IFERROR(_xll.qlIndexFixing(Index1M,$H1481,TRUE,_xll.ohTrigger(RecalcTrigger,Trigger1M)),NA())</f>
        <v>1.1285806521804234E-2</v>
      </c>
      <c r="K1481" s="44">
        <f>IFERROR(_xll.qlIndexFixing(Index3M,H1481,TRUE,_xll.ohTrigger(RecalcTrigger,Trigger3M)),NA())</f>
        <v>1.1537286456830709E-2</v>
      </c>
      <c r="L1481" s="44">
        <f>IFERROR(_xll.qlIndexFixing(Index6M,$H1481,TRUE,_xll.ohTrigger(RecalcTrigger,Trigger6M)),NA())</f>
        <v>1.1538258866785752E-2</v>
      </c>
      <c r="M1481" s="146">
        <f>IFERROR(_xll.qlIndexFixing(Index1Y,$H1481,TRUE,_xll.ohTrigger(RecalcTrigger,Trigger1Y)),NA())</f>
        <v>1.175385665003903E-2</v>
      </c>
      <c r="N1481" s="145">
        <f>IFERROR(_xll.qlIndexFixing(ONIndex1M,I1481,TRUE,_xll.ohTrigger(RecalcTrigger,Trigger1M)),NA())</f>
        <v>1.1300914025468289E-2</v>
      </c>
      <c r="O1481" s="44">
        <f>IFERROR(_xll.qlIndexFixing(ONIndex3M,I1481,TRUE,_xll.ohTrigger(RecalcTrigger,Trigger3M)),NA())</f>
        <v>1.1582511528263062E-2</v>
      </c>
      <c r="P1481" s="44">
        <f>IFERROR(_xll.qlIndexFixing(ONIndex6M,I1481,TRUE,_xll.ohTrigger(RecalcTrigger,Trigger6M)),NA())</f>
        <v>1.1624970743956409E-2</v>
      </c>
      <c r="Q1481" s="146">
        <f>IFERROR(_xll.qlIndexFixing(ONIndex1Y,I1481,TRUE,_xll.ohTrigger(RecalcTrigger,Trigger1Y)),NA())</f>
        <v>1.1937487703719274E-2</v>
      </c>
    </row>
    <row r="1482" spans="2:17" x14ac:dyDescent="0.2">
      <c r="B1482" s="39" t="s">
        <v>42</v>
      </c>
      <c r="D1482" s="42">
        <f>_xll.qlCalendarAdvance(Calendar,$D1481,B1482,"f",FALSE)</f>
        <v>50052</v>
      </c>
      <c r="E1482" s="140">
        <f>_xll.qlInterestRateIndexValueDate(IndexON,D1482)</f>
        <v>50052</v>
      </c>
      <c r="F1482" s="156">
        <f>IFERROR(_xll.qlIndexFixing(IndexON,D1482,TRUE,_xll.ohTrigger(RecalcTrigger,TriggerON)),NA())</f>
        <v>1.0569907415889368E-2</v>
      </c>
      <c r="H1482" s="42">
        <f>_xll.qlCalendarAdvance(Calendar,$H1481,B1482,"f",FALSE)</f>
        <v>50052</v>
      </c>
      <c r="I1482" s="140">
        <f>_xll.qlInterestRateIndexValueDate(Index1M,$H1482)</f>
        <v>50052</v>
      </c>
      <c r="J1482" s="145">
        <f>IFERROR(_xll.qlIndexFixing(Index1M,$H1482,TRUE,_xll.ohTrigger(RecalcTrigger,Trigger1M)),NA())</f>
        <v>1.1276358980990374E-2</v>
      </c>
      <c r="K1482" s="44">
        <f>IFERROR(_xll.qlIndexFixing(Index3M,H1482,TRUE,_xll.ohTrigger(RecalcTrigger,Trigger3M)),NA())</f>
        <v>1.1528350572444519E-2</v>
      </c>
      <c r="L1482" s="44">
        <f>IFERROR(_xll.qlIndexFixing(Index6M,$H1482,TRUE,_xll.ohTrigger(RecalcTrigger,Trigger6M)),NA())</f>
        <v>1.1529160557054056E-2</v>
      </c>
      <c r="M1482" s="146">
        <f>IFERROR(_xll.qlIndexFixing(Index1Y,$H1482,TRUE,_xll.ohTrigger(RecalcTrigger,Trigger1Y)),NA())</f>
        <v>1.1744490963127463E-2</v>
      </c>
      <c r="N1482" s="145">
        <f>IFERROR(_xll.qlIndexFixing(ONIndex1M,I1482,TRUE,_xll.ohTrigger(RecalcTrigger,Trigger1M)),NA())</f>
        <v>1.1291380653819516E-2</v>
      </c>
      <c r="O1482" s="44">
        <f>IFERROR(_xll.qlIndexFixing(ONIndex3M,I1482,TRUE,_xll.ohTrigger(RecalcTrigger,Trigger3M)),NA())</f>
        <v>1.157283961180644E-2</v>
      </c>
      <c r="P1482" s="44">
        <f>IFERROR(_xll.qlIndexFixing(ONIndex6M,I1482,TRUE,_xll.ohTrigger(RecalcTrigger,Trigger6M)),NA())</f>
        <v>1.1615373320135181E-2</v>
      </c>
      <c r="Q1482" s="146">
        <f>IFERROR(_xll.qlIndexFixing(ONIndex1Y,I1482,TRUE,_xll.ohTrigger(RecalcTrigger,Trigger1Y)),NA())</f>
        <v>1.1926994956690251E-2</v>
      </c>
    </row>
    <row r="1483" spans="2:17" x14ac:dyDescent="0.2">
      <c r="B1483" s="39" t="s">
        <v>42</v>
      </c>
      <c r="D1483" s="42">
        <f>_xll.qlCalendarAdvance(Calendar,$D1482,B1483,"f",FALSE)</f>
        <v>50059</v>
      </c>
      <c r="E1483" s="140">
        <f>_xll.qlInterestRateIndexValueDate(IndexON,D1483)</f>
        <v>50059</v>
      </c>
      <c r="F1483" s="156">
        <f>IFERROR(_xll.qlIndexFixing(IndexON,D1483,TRUE,_xll.ohTrigger(RecalcTrigger,TriggerON)),NA())</f>
        <v>1.0560647035994242E-2</v>
      </c>
      <c r="H1483" s="42">
        <f>_xll.qlCalendarAdvance(Calendar,$H1482,B1483,"f",FALSE)</f>
        <v>50059</v>
      </c>
      <c r="I1483" s="140">
        <f>_xll.qlInterestRateIndexValueDate(Index1M,$H1483)</f>
        <v>50059</v>
      </c>
      <c r="J1483" s="145">
        <f>IFERROR(_xll.qlIndexFixing(Index1M,$H1483,TRUE,_xll.ohTrigger(RecalcTrigger,Trigger1M)),NA())</f>
        <v>1.1266955626862401E-2</v>
      </c>
      <c r="K1483" s="44">
        <f>IFERROR(_xll.qlIndexFixing(Index3M,H1483,TRUE,_xll.ohTrigger(RecalcTrigger,Trigger3M)),NA())</f>
        <v>1.1518972462096363E-2</v>
      </c>
      <c r="L1483" s="44">
        <f>IFERROR(_xll.qlIndexFixing(Index6M,$H1483,TRUE,_xll.ohTrigger(RecalcTrigger,Trigger6M)),NA())</f>
        <v>1.1520105139066589E-2</v>
      </c>
      <c r="M1483" s="146">
        <f>IFERROR(_xll.qlIndexFixing(Index1Y,$H1483,TRUE,_xll.ohTrigger(RecalcTrigger,Trigger1Y)),NA())</f>
        <v>1.1735173438948365E-2</v>
      </c>
      <c r="N1483" s="145">
        <f>IFERROR(_xll.qlIndexFixing(ONIndex1M,I1483,TRUE,_xll.ohTrigger(RecalcTrigger,Trigger1M)),NA())</f>
        <v>1.1281891420623635E-2</v>
      </c>
      <c r="O1483" s="44">
        <f>IFERROR(_xll.qlIndexFixing(ONIndex3M,I1483,TRUE,_xll.ohTrigger(RecalcTrigger,Trigger3M)),NA())</f>
        <v>1.156321082315559E-2</v>
      </c>
      <c r="P1483" s="44">
        <f>IFERROR(_xll.qlIndexFixing(ONIndex6M,I1483,TRUE,_xll.ohTrigger(RecalcTrigger,Trigger6M)),NA())</f>
        <v>1.1605818503802601E-2</v>
      </c>
      <c r="Q1483" s="146">
        <f>IFERROR(_xll.qlIndexFixing(ONIndex1Y,I1483,TRUE,_xll.ohTrigger(RecalcTrigger,Trigger1Y)),NA())</f>
        <v>1.1916549729770187E-2</v>
      </c>
    </row>
    <row r="1484" spans="2:17" x14ac:dyDescent="0.2">
      <c r="B1484" s="39" t="s">
        <v>42</v>
      </c>
      <c r="D1484" s="42">
        <f>_xll.qlCalendarAdvance(Calendar,$D1483,B1484,"f",FALSE)</f>
        <v>50066</v>
      </c>
      <c r="E1484" s="140">
        <f>_xll.qlInterestRateIndexValueDate(IndexON,D1484)</f>
        <v>50066</v>
      </c>
      <c r="F1484" s="156">
        <f>IFERROR(_xll.qlIndexFixing(IndexON,D1484,TRUE,_xll.ohTrigger(RecalcTrigger,TriggerON)),NA())</f>
        <v>1.0551427213278952E-2</v>
      </c>
      <c r="H1484" s="42">
        <f>_xll.qlCalendarAdvance(Calendar,$H1483,B1484,"f",FALSE)</f>
        <v>50066</v>
      </c>
      <c r="I1484" s="140">
        <f>_xll.qlInterestRateIndexValueDate(Index1M,$H1484)</f>
        <v>50066</v>
      </c>
      <c r="J1484" s="145">
        <f>IFERROR(_xll.qlIndexFixing(Index1M,$H1484,TRUE,_xll.ohTrigger(RecalcTrigger,Trigger1M)),NA())</f>
        <v>1.1257596459305281E-2</v>
      </c>
      <c r="K1484" s="44">
        <f>IFERROR(_xll.qlIndexFixing(Index3M,H1484,TRUE,_xll.ohTrigger(RecalcTrigger,Trigger3M)),NA())</f>
        <v>1.1509637623506423E-2</v>
      </c>
      <c r="L1484" s="44">
        <f>IFERROR(_xll.qlIndexFixing(Index6M,$H1484,TRUE,_xll.ohTrigger(RecalcTrigger,Trigger6M)),NA())</f>
        <v>1.1511092612248457E-2</v>
      </c>
      <c r="M1484" s="146">
        <f>IFERROR(_xll.qlIndexFixing(Index1Y,$H1484,TRUE,_xll.ohTrigger(RecalcTrigger,Trigger1Y)),NA())</f>
        <v>1.17259040761728E-2</v>
      </c>
      <c r="N1484" s="145">
        <f>IFERROR(_xll.qlIndexFixing(ONIndex1M,I1484,TRUE,_xll.ohTrigger(RecalcTrigger,Trigger1M)),NA())</f>
        <v>1.1272446325961694E-2</v>
      </c>
      <c r="O1484" s="44">
        <f>IFERROR(_xll.qlIndexFixing(ONIndex3M,I1484,TRUE,_xll.ohTrigger(RecalcTrigger,Trigger3M)),NA())</f>
        <v>1.155362516231051E-2</v>
      </c>
      <c r="P1484" s="44">
        <f>IFERROR(_xll.qlIndexFixing(ONIndex6M,I1484,TRUE,_xll.ohTrigger(RecalcTrigger,Trigger6M)),NA())</f>
        <v>1.1596306295120762E-2</v>
      </c>
      <c r="Q1484" s="146">
        <f>IFERROR(_xll.qlIndexFixing(ONIndex1Y,I1484,TRUE,_xll.ohTrigger(RecalcTrigger,Trigger1Y)),NA())</f>
        <v>1.1906152023202221E-2</v>
      </c>
    </row>
    <row r="1485" spans="2:17" x14ac:dyDescent="0.2">
      <c r="B1485" s="39" t="s">
        <v>42</v>
      </c>
      <c r="D1485" s="42">
        <f>_xll.qlCalendarAdvance(Calendar,$D1484,B1485,"f",FALSE)</f>
        <v>50073</v>
      </c>
      <c r="E1485" s="140">
        <f>_xll.qlInterestRateIndexValueDate(IndexON,D1485)</f>
        <v>50073</v>
      </c>
      <c r="F1485" s="156">
        <f>IFERROR(_xll.qlIndexFixing(IndexON,D1485,TRUE,_xll.ohTrigger(RecalcTrigger,TriggerON)),NA())</f>
        <v>1.0542247947662453E-2</v>
      </c>
      <c r="H1485" s="42">
        <f>_xll.qlCalendarAdvance(Calendar,$H1484,B1485,"f",FALSE)</f>
        <v>50073</v>
      </c>
      <c r="I1485" s="140">
        <f>_xll.qlInterestRateIndexValueDate(Index1M,$H1485)</f>
        <v>50073</v>
      </c>
      <c r="J1485" s="145">
        <f>IFERROR(_xll.qlIndexFixing(Index1M,$H1485,TRUE,_xll.ohTrigger(RecalcTrigger,Trigger1M)),NA())</f>
        <v>1.1249747213468204E-2</v>
      </c>
      <c r="K1485" s="44">
        <f>IFERROR(_xll.qlIndexFixing(Index3M,H1485,TRUE,_xll.ohTrigger(RecalcTrigger,Trigger3M)),NA())</f>
        <v>1.1499871742649933E-2</v>
      </c>
      <c r="L1485" s="44">
        <f>IFERROR(_xll.qlIndexFixing(Index6M,$H1485,TRUE,_xll.ohTrigger(RecalcTrigger,Trigger6M)),NA())</f>
        <v>1.1502122976022983E-2</v>
      </c>
      <c r="M1485" s="146">
        <f>IFERROR(_xll.qlIndexFixing(Index1Y,$H1485,TRUE,_xll.ohTrigger(RecalcTrigger,Trigger1Y)),NA())</f>
        <v>1.1716682873478934E-2</v>
      </c>
      <c r="N1485" s="145">
        <f>IFERROR(_xll.qlIndexFixing(ONIndex1M,I1485,TRUE,_xll.ohTrigger(RecalcTrigger,Trigger1M)),NA())</f>
        <v>1.1263045369752644E-2</v>
      </c>
      <c r="O1485" s="44">
        <f>IFERROR(_xll.qlIndexFixing(ONIndex3M,I1485,TRUE,_xll.ohTrigger(RecalcTrigger,Trigger3M)),NA())</f>
        <v>1.1544082629109109E-2</v>
      </c>
      <c r="P1485" s="44">
        <f>IFERROR(_xll.qlIndexFixing(ONIndex6M,I1485,TRUE,_xll.ohTrigger(RecalcTrigger,Trigger6M)),NA())</f>
        <v>1.1586836694008618E-2</v>
      </c>
      <c r="Q1485" s="146">
        <f>IFERROR(_xll.qlIndexFixing(ONIndex1Y,I1485,TRUE,_xll.ohTrigger(RecalcTrigger,Trigger1Y)),NA())</f>
        <v>1.189580183682426E-2</v>
      </c>
    </row>
    <row r="1486" spans="2:17" x14ac:dyDescent="0.2">
      <c r="B1486" s="39" t="s">
        <v>42</v>
      </c>
      <c r="D1486" s="42">
        <f>_xll.qlCalendarAdvance(Calendar,$D1485,B1486,"f",FALSE)</f>
        <v>50080</v>
      </c>
      <c r="E1486" s="140">
        <f>_xll.qlInterestRateIndexValueDate(IndexON,D1486)</f>
        <v>50080</v>
      </c>
      <c r="F1486" s="156">
        <f>IFERROR(_xll.qlIndexFixing(IndexON,D1486,TRUE,_xll.ohTrigger(RecalcTrigger,TriggerON)),NA())</f>
        <v>1.0533109239144745E-2</v>
      </c>
      <c r="H1486" s="42">
        <f>_xll.qlCalendarAdvance(Calendar,$H1485,B1486,"f",FALSE)</f>
        <v>50080</v>
      </c>
      <c r="I1486" s="140">
        <f>_xll.qlInterestRateIndexValueDate(Index1M,$H1486)</f>
        <v>50080</v>
      </c>
      <c r="J1486" s="145">
        <f>IFERROR(_xll.qlIndexFixing(Index1M,$H1486,TRUE,_xll.ohTrigger(RecalcTrigger,Trigger1M)),NA())</f>
        <v>1.1240467807585268E-2</v>
      </c>
      <c r="K1486" s="44">
        <f>IFERROR(_xll.qlIndexFixing(Index3M,H1486,TRUE,_xll.ohTrigger(RecalcTrigger,Trigger3M)),NA())</f>
        <v>1.1491097760395291E-2</v>
      </c>
      <c r="L1486" s="44">
        <f>IFERROR(_xll.qlIndexFixing(Index6M,$H1486,TRUE,_xll.ohTrigger(RecalcTrigger,Trigger6M)),NA())</f>
        <v>1.1493196229819282E-2</v>
      </c>
      <c r="M1486" s="146">
        <f>IFERROR(_xll.qlIndexFixing(Index1Y,$H1486,TRUE,_xll.ohTrigger(RecalcTrigger,Trigger1Y)),NA())</f>
        <v>1.1707509829551377E-2</v>
      </c>
      <c r="N1486" s="145">
        <f>IFERROR(_xll.qlIndexFixing(ONIndex1M,I1486,TRUE,_xll.ohTrigger(RecalcTrigger,Trigger1M)),NA())</f>
        <v>1.1253688551996488E-2</v>
      </c>
      <c r="O1486" s="44">
        <f>IFERROR(_xll.qlIndexFixing(ONIndex3M,I1486,TRUE,_xll.ohTrigger(RecalcTrigger,Trigger3M)),NA())</f>
        <v>1.1534583223794526E-2</v>
      </c>
      <c r="P1486" s="44">
        <f>IFERROR(_xll.qlIndexFixing(ONIndex6M,I1486,TRUE,_xll.ohTrigger(RecalcTrigger,Trigger6M)),NA())</f>
        <v>1.1577409700385122E-2</v>
      </c>
      <c r="Q1486" s="146">
        <f>IFERROR(_xll.qlIndexFixing(ONIndex1Y,I1486,TRUE,_xll.ohTrigger(RecalcTrigger,Trigger1Y)),NA())</f>
        <v>1.1885499170798397E-2</v>
      </c>
    </row>
    <row r="1487" spans="2:17" x14ac:dyDescent="0.2">
      <c r="B1487" s="39" t="s">
        <v>42</v>
      </c>
      <c r="D1487" s="42">
        <f>_xll.qlCalendarAdvance(Calendar,$D1486,B1487,"f",FALSE)</f>
        <v>50087</v>
      </c>
      <c r="E1487" s="140">
        <f>_xll.qlInterestRateIndexValueDate(IndexON,D1487)</f>
        <v>50087</v>
      </c>
      <c r="F1487" s="156">
        <f>IFERROR(_xll.qlIndexFixing(IndexON,D1487,TRUE,_xll.ohTrigger(RecalcTrigger,TriggerON)),NA())</f>
        <v>1.0524011087806873E-2</v>
      </c>
      <c r="H1487" s="42">
        <f>_xll.qlCalendarAdvance(Calendar,$H1486,B1487,"f",FALSE)</f>
        <v>50087</v>
      </c>
      <c r="I1487" s="140">
        <f>_xll.qlInterestRateIndexValueDate(Index1M,$H1487)</f>
        <v>50087</v>
      </c>
      <c r="J1487" s="145">
        <f>IFERROR(_xll.qlIndexFixing(Index1M,$H1487,TRUE,_xll.ohTrigger(RecalcTrigger,Trigger1M)),NA())</f>
        <v>1.1231232583199484E-2</v>
      </c>
      <c r="K1487" s="44">
        <f>IFERROR(_xll.qlIndexFixing(Index3M,H1487,TRUE,_xll.ohTrigger(RecalcTrigger,Trigger3M)),NA())</f>
        <v>1.1481892735276495E-2</v>
      </c>
      <c r="L1487" s="44">
        <f>IFERROR(_xll.qlIndexFixing(Index6M,$H1487,TRUE,_xll.ohTrigger(RecalcTrigger,Trigger6M)),NA())</f>
        <v>1.1484312373068248E-2</v>
      </c>
      <c r="M1487" s="146">
        <f>IFERROR(_xll.qlIndexFixing(Index1Y,$H1487,TRUE,_xll.ohTrigger(RecalcTrigger,Trigger1Y)),NA())</f>
        <v>1.1698384943081397E-2</v>
      </c>
      <c r="N1487" s="145">
        <f>IFERROR(_xll.qlIndexFixing(ONIndex1M,I1487,TRUE,_xll.ohTrigger(RecalcTrigger,Trigger1M)),NA())</f>
        <v>1.124437587277427E-2</v>
      </c>
      <c r="O1487" s="44">
        <f>IFERROR(_xll.qlIndexFixing(ONIndex3M,I1487,TRUE,_xll.ohTrigger(RecalcTrigger,Trigger3M)),NA())</f>
        <v>1.1525126946204667E-2</v>
      </c>
      <c r="P1487" s="44">
        <f>IFERROR(_xll.qlIndexFixing(ONIndex6M,I1487,TRUE,_xll.ohTrigger(RecalcTrigger,Trigger6M)),NA())</f>
        <v>1.1568025314331321E-2</v>
      </c>
      <c r="Q1487" s="146">
        <f>IFERROR(_xll.qlIndexFixing(ONIndex1Y,I1487,TRUE,_xll.ohTrigger(RecalcTrigger,Trigger1Y)),NA())</f>
        <v>1.1875244024881493E-2</v>
      </c>
    </row>
    <row r="1488" spans="2:17" x14ac:dyDescent="0.2">
      <c r="B1488" s="39" t="s">
        <v>42</v>
      </c>
      <c r="D1488" s="42">
        <f>_xll.qlCalendarAdvance(Calendar,$D1487,B1488,"f",FALSE)</f>
        <v>50094</v>
      </c>
      <c r="E1488" s="140">
        <f>_xll.qlInterestRateIndexValueDate(IndexON,D1488)</f>
        <v>50094</v>
      </c>
      <c r="F1488" s="156">
        <f>IFERROR(_xll.qlIndexFixing(IndexON,D1488,TRUE,_xll.ohTrigger(RecalcTrigger,TriggerON)),NA())</f>
        <v>1.0514953493486745E-2</v>
      </c>
      <c r="H1488" s="42">
        <f>_xll.qlCalendarAdvance(Calendar,$H1487,B1488,"f",FALSE)</f>
        <v>50094</v>
      </c>
      <c r="I1488" s="140">
        <f>_xll.qlInterestRateIndexValueDate(Index1M,$H1488)</f>
        <v>50094</v>
      </c>
      <c r="J1488" s="145">
        <f>IFERROR(_xll.qlIndexFixing(Index1M,$H1488,TRUE,_xll.ohTrigger(RecalcTrigger,Trigger1M)),NA())</f>
        <v>1.1222041540221122E-2</v>
      </c>
      <c r="K1488" s="44">
        <f>IFERROR(_xll.qlIndexFixing(Index3M,H1488,TRUE,_xll.ohTrigger(RecalcTrigger,Trigger3M)),NA())</f>
        <v>1.147226507176541E-2</v>
      </c>
      <c r="L1488" s="44">
        <f>IFERROR(_xll.qlIndexFixing(Index6M,$H1488,TRUE,_xll.ohTrigger(RecalcTrigger,Trigger6M)),NA())</f>
        <v>1.1475471405203446E-2</v>
      </c>
      <c r="M1488" s="146">
        <f>IFERROR(_xll.qlIndexFixing(Index1Y,$H1488,TRUE,_xll.ohTrigger(RecalcTrigger,Trigger1Y)),NA())</f>
        <v>1.1689308212767591E-2</v>
      </c>
      <c r="N1488" s="145">
        <f>IFERROR(_xll.qlIndexFixing(ONIndex1M,I1488,TRUE,_xll.ohTrigger(RecalcTrigger,Trigger1M)),NA())</f>
        <v>1.1235107332004945E-2</v>
      </c>
      <c r="O1488" s="44">
        <f>IFERROR(_xll.qlIndexFixing(ONIndex3M,I1488,TRUE,_xll.ohTrigger(RecalcTrigger,Trigger3M)),NA())</f>
        <v>1.1515713796258487E-2</v>
      </c>
      <c r="P1488" s="44">
        <f>IFERROR(_xll.qlIndexFixing(ONIndex6M,I1488,TRUE,_xll.ohTrigger(RecalcTrigger,Trigger6M)),NA())</f>
        <v>1.155868353592826E-2</v>
      </c>
      <c r="Q1488" s="146">
        <f>IFERROR(_xll.qlIndexFixing(ONIndex1Y,I1488,TRUE,_xll.ohTrigger(RecalcTrigger,Trigger1Y)),NA())</f>
        <v>1.186503639923564E-2</v>
      </c>
    </row>
    <row r="1489" spans="2:17" x14ac:dyDescent="0.2">
      <c r="B1489" s="39" t="s">
        <v>42</v>
      </c>
      <c r="D1489" s="42">
        <f>_xll.qlCalendarAdvance(Calendar,$D1488,B1489,"f",FALSE)</f>
        <v>50101</v>
      </c>
      <c r="E1489" s="140">
        <f>_xll.qlInterestRateIndexValueDate(IndexON,D1489)</f>
        <v>50101</v>
      </c>
      <c r="F1489" s="156">
        <f>IFERROR(_xll.qlIndexFixing(IndexON,D1489,TRUE,_xll.ohTrigger(RecalcTrigger,TriggerON)),NA())</f>
        <v>1.0505936456346454E-2</v>
      </c>
      <c r="H1489" s="42">
        <f>_xll.qlCalendarAdvance(Calendar,$H1488,B1489,"f",FALSE)</f>
        <v>50101</v>
      </c>
      <c r="I1489" s="140">
        <f>_xll.qlInterestRateIndexValueDate(Index1M,$H1489)</f>
        <v>50101</v>
      </c>
      <c r="J1489" s="145">
        <f>IFERROR(_xll.qlIndexFixing(Index1M,$H1489,TRUE,_xll.ohTrigger(RecalcTrigger,Trigger1M)),NA())</f>
        <v>1.1211463416521683E-2</v>
      </c>
      <c r="K1489" s="44">
        <f>IFERROR(_xll.qlIndexFixing(Index3M,H1489,TRUE,_xll.ohTrigger(RecalcTrigger,Trigger3M)),NA())</f>
        <v>1.1463149392198658E-2</v>
      </c>
      <c r="L1489" s="44">
        <f>IFERROR(_xll.qlIndexFixing(Index6M,$H1489,TRUE,_xll.ohTrigger(RecalcTrigger,Trigger6M)),NA())</f>
        <v>1.1465806107695245E-2</v>
      </c>
      <c r="M1489" s="146">
        <f>IFERROR(_xll.qlIndexFixing(Index1Y,$H1489,TRUE,_xll.ohTrigger(RecalcTrigger,Trigger1Y)),NA())</f>
        <v>1.1680279637315216E-2</v>
      </c>
      <c r="N1489" s="145">
        <f>IFERROR(_xll.qlIndexFixing(ONIndex1M,I1489,TRUE,_xll.ohTrigger(RecalcTrigger,Trigger1M)),NA())</f>
        <v>1.1225882929688513E-2</v>
      </c>
      <c r="O1489" s="44">
        <f>IFERROR(_xll.qlIndexFixing(ONIndex3M,I1489,TRUE,_xll.ohTrigger(RecalcTrigger,Trigger3M)),NA())</f>
        <v>1.1506343774118077E-2</v>
      </c>
      <c r="P1489" s="44">
        <f>IFERROR(_xll.qlIndexFixing(ONIndex6M,I1489,TRUE,_xll.ohTrigger(RecalcTrigger,Trigger6M)),NA())</f>
        <v>1.1549384365013848E-2</v>
      </c>
      <c r="Q1489" s="146">
        <f>IFERROR(_xll.qlIndexFixing(ONIndex1Y,I1489,TRUE,_xll.ohTrigger(RecalcTrigger,Trigger1Y)),NA())</f>
        <v>1.1854876293860839E-2</v>
      </c>
    </row>
    <row r="1490" spans="2:17" x14ac:dyDescent="0.2">
      <c r="B1490" s="39" t="s">
        <v>42</v>
      </c>
      <c r="D1490" s="42">
        <f>_xll.qlCalendarAdvance(Calendar,$D1489,B1490,"f",FALSE)</f>
        <v>50108</v>
      </c>
      <c r="E1490" s="140">
        <f>_xll.qlInterestRateIndexValueDate(IndexON,D1490)</f>
        <v>50108</v>
      </c>
      <c r="F1490" s="156">
        <f>IFERROR(_xll.qlIndexFixing(IndexON,D1490,TRUE,_xll.ohTrigger(RecalcTrigger,TriggerON)),NA())</f>
        <v>1.0496959976223907E-2</v>
      </c>
      <c r="H1490" s="42">
        <f>_xll.qlCalendarAdvance(Calendar,$H1489,B1490,"f",FALSE)</f>
        <v>50108</v>
      </c>
      <c r="I1490" s="140">
        <f>_xll.qlInterestRateIndexValueDate(Index1M,$H1490)</f>
        <v>50108</v>
      </c>
      <c r="J1490" s="145">
        <f>IFERROR(_xll.qlIndexFixing(Index1M,$H1490,TRUE,_xll.ohTrigger(RecalcTrigger,Trigger1M)),NA())</f>
        <v>1.1202369366235424E-2</v>
      </c>
      <c r="K1490" s="44">
        <f>IFERROR(_xll.qlIndexFixing(Index3M,H1490,TRUE,_xll.ohTrigger(RecalcTrigger,Trigger3M)),NA())</f>
        <v>1.1454076984164447E-2</v>
      </c>
      <c r="L1490" s="44">
        <f>IFERROR(_xll.qlIndexFixing(Index6M,$H1490,TRUE,_xll.ohTrigger(RecalcTrigger,Trigger6M)),NA())</f>
        <v>1.1457056494678416E-2</v>
      </c>
      <c r="M1490" s="146">
        <f>IFERROR(_xll.qlIndexFixing(Index1Y,$H1490,TRUE,_xll.ohTrigger(RecalcTrigger,Trigger1Y)),NA())</f>
        <v>1.1671299215436637E-2</v>
      </c>
      <c r="N1490" s="145">
        <f>IFERROR(_xll.qlIndexFixing(ONIndex1M,I1490,TRUE,_xll.ohTrigger(RecalcTrigger,Trigger1M)),NA())</f>
        <v>1.1216702665824974E-2</v>
      </c>
      <c r="O1490" s="44">
        <f>IFERROR(_xll.qlIndexFixing(ONIndex3M,I1490,TRUE,_xll.ohTrigger(RecalcTrigger,Trigger3M)),NA())</f>
        <v>1.1497016879702393E-2</v>
      </c>
      <c r="P1490" s="44">
        <f>IFERROR(_xll.qlIndexFixing(ONIndex6M,I1490,TRUE,_xll.ohTrigger(RecalcTrigger,Trigger6M)),NA())</f>
        <v>1.1540127801588085E-2</v>
      </c>
      <c r="Q1490" s="146">
        <f>IFERROR(_xll.qlIndexFixing(ONIndex1Y,I1490,TRUE,_xll.ohTrigger(RecalcTrigger,Trigger1Y)),NA())</f>
        <v>1.1844763708676043E-2</v>
      </c>
    </row>
    <row r="1491" spans="2:17" x14ac:dyDescent="0.2">
      <c r="B1491" s="39" t="s">
        <v>42</v>
      </c>
      <c r="D1491" s="42">
        <f>_xll.qlCalendarAdvance(Calendar,$D1490,B1491,"f",FALSE)</f>
        <v>50115</v>
      </c>
      <c r="E1491" s="140">
        <f>_xll.qlInterestRateIndexValueDate(IndexON,D1491)</f>
        <v>50115</v>
      </c>
      <c r="F1491" s="156">
        <f>IFERROR(_xll.qlIndexFixing(IndexON,D1491,TRUE,_xll.ohTrigger(RecalcTrigger,TriggerON)),NA())</f>
        <v>1.0488024053281197E-2</v>
      </c>
      <c r="H1491" s="42">
        <f>_xll.qlCalendarAdvance(Calendar,$H1490,B1491,"f",FALSE)</f>
        <v>50115</v>
      </c>
      <c r="I1491" s="140">
        <f>_xll.qlInterestRateIndexValueDate(Index1M,$H1491)</f>
        <v>50115</v>
      </c>
      <c r="J1491" s="145">
        <f>IFERROR(_xll.qlIndexFixing(Index1M,$H1491,TRUE,_xll.ohTrigger(RecalcTrigger,Trigger1M)),NA())</f>
        <v>1.1193319501801061E-2</v>
      </c>
      <c r="K1491" s="44">
        <f>IFERROR(_xll.qlIndexFixing(Index3M,H1491,TRUE,_xll.ohTrigger(RecalcTrigger,Trigger3M)),NA())</f>
        <v>1.144504784736766E-2</v>
      </c>
      <c r="L1491" s="44">
        <f>IFERROR(_xll.qlIndexFixing(Index6M,$H1491,TRUE,_xll.ohTrigger(RecalcTrigger,Trigger6M)),NA())</f>
        <v>1.1448349771885911E-2</v>
      </c>
      <c r="M1491" s="146">
        <f>IFERROR(_xll.qlIndexFixing(Index1Y,$H1491,TRUE,_xll.ohTrigger(RecalcTrigger,Trigger1Y)),NA())</f>
        <v>1.1662366945851099E-2</v>
      </c>
      <c r="N1491" s="145">
        <f>IFERROR(_xll.qlIndexFixing(ONIndex1M,I1491,TRUE,_xll.ohTrigger(RecalcTrigger,Trigger1M)),NA())</f>
        <v>1.1207566540414327E-2</v>
      </c>
      <c r="O1491" s="44">
        <f>IFERROR(_xll.qlIndexFixing(ONIndex3M,I1491,TRUE,_xll.ohTrigger(RecalcTrigger,Trigger3M)),NA())</f>
        <v>1.148773311309248E-2</v>
      </c>
      <c r="P1491" s="44">
        <f>IFERROR(_xll.qlIndexFixing(ONIndex6M,I1491,TRUE,_xll.ohTrigger(RecalcTrigger,Trigger6M)),NA())</f>
        <v>1.1530913845813062E-2</v>
      </c>
      <c r="Q1491" s="146">
        <f>IFERROR(_xll.qlIndexFixing(ONIndex1Y,I1491,TRUE,_xll.ohTrigger(RecalcTrigger,Trigger1Y)),NA())</f>
        <v>1.1834698643681252E-2</v>
      </c>
    </row>
    <row r="1492" spans="2:17" x14ac:dyDescent="0.2">
      <c r="B1492" s="39" t="s">
        <v>42</v>
      </c>
      <c r="D1492" s="42">
        <f>_xll.qlCalendarAdvance(Calendar,$D1491,B1492,"f",FALSE)</f>
        <v>50122</v>
      </c>
      <c r="E1492" s="140">
        <f>_xll.qlInterestRateIndexValueDate(IndexON,D1492)</f>
        <v>50122</v>
      </c>
      <c r="F1492" s="156">
        <f>IFERROR(_xll.qlIndexFixing(IndexON,D1492,TRUE,_xll.ohTrigger(RecalcTrigger,TriggerON)),NA())</f>
        <v>1.0479128687356232E-2</v>
      </c>
      <c r="H1492" s="42">
        <f>_xll.qlCalendarAdvance(Calendar,$H1491,B1492,"f",FALSE)</f>
        <v>50122</v>
      </c>
      <c r="I1492" s="140">
        <f>_xll.qlInterestRateIndexValueDate(Index1M,$H1492)</f>
        <v>50122</v>
      </c>
      <c r="J1492" s="145">
        <f>IFERROR(_xll.qlIndexFixing(Index1M,$H1492,TRUE,_xll.ohTrigger(RecalcTrigger,Trigger1M)),NA())</f>
        <v>1.118431382311663E-2</v>
      </c>
      <c r="K1492" s="44">
        <f>IFERROR(_xll.qlIndexFixing(Index3M,H1492,TRUE,_xll.ohTrigger(RecalcTrigger,Trigger3M)),NA())</f>
        <v>1.1436061981514069E-2</v>
      </c>
      <c r="L1492" s="44">
        <f>IFERROR(_xll.qlIndexFixing(Index6M,$H1492,TRUE,_xll.ohTrigger(RecalcTrigger,Trigger6M)),NA())</f>
        <v>1.1439685938756135E-2</v>
      </c>
      <c r="M1492" s="146">
        <f>IFERROR(_xll.qlIndexFixing(Index1Y,$H1492,TRUE,_xll.ohTrigger(RecalcTrigger,Trigger1Y)),NA())</f>
        <v>1.1653482827284067E-2</v>
      </c>
      <c r="N1492" s="145">
        <f>IFERROR(_xll.qlIndexFixing(ONIndex1M,I1492,TRUE,_xll.ohTrigger(RecalcTrigger,Trigger1M)),NA())</f>
        <v>1.1198474553456572E-2</v>
      </c>
      <c r="O1492" s="44">
        <f>IFERROR(_xll.qlIndexFixing(ONIndex3M,I1492,TRUE,_xll.ohTrigger(RecalcTrigger,Trigger3M)),NA())</f>
        <v>1.1478492474126245E-2</v>
      </c>
      <c r="P1492" s="44">
        <f>IFERROR(_xll.qlIndexFixing(ONIndex6M,I1492,TRUE,_xll.ohTrigger(RecalcTrigger,Trigger6M)),NA())</f>
        <v>1.1521742497445642E-2</v>
      </c>
      <c r="Q1492" s="146">
        <f>IFERROR(_xll.qlIndexFixing(ONIndex1Y,I1492,TRUE,_xll.ohTrigger(RecalcTrigger,Trigger1Y)),NA())</f>
        <v>1.1824681098957512E-2</v>
      </c>
    </row>
    <row r="1493" spans="2:17" x14ac:dyDescent="0.2">
      <c r="B1493" s="39" t="s">
        <v>42</v>
      </c>
      <c r="D1493" s="42">
        <f>_xll.qlCalendarAdvance(Calendar,$D1492,B1493,"f",FALSE)</f>
        <v>50129</v>
      </c>
      <c r="E1493" s="140">
        <f>_xll.qlInterestRateIndexValueDate(IndexON,D1493)</f>
        <v>50129</v>
      </c>
      <c r="F1493" s="156">
        <f>IFERROR(_xll.qlIndexFixing(IndexON,D1493,TRUE,_xll.ohTrigger(RecalcTrigger,TriggerON)),NA())</f>
        <v>1.0470273878611103E-2</v>
      </c>
      <c r="H1493" s="42">
        <f>_xll.qlCalendarAdvance(Calendar,$H1492,B1493,"f",FALSE)</f>
        <v>50129</v>
      </c>
      <c r="I1493" s="140">
        <f>_xll.qlInterestRateIndexValueDate(Index1M,$H1493)</f>
        <v>50129</v>
      </c>
      <c r="J1493" s="145">
        <f>IFERROR(_xll.qlIndexFixing(Index1M,$H1493,TRUE,_xll.ohTrigger(RecalcTrigger,Trigger1M)),NA())</f>
        <v>1.1175352330074943E-2</v>
      </c>
      <c r="K1493" s="44">
        <f>IFERROR(_xll.qlIndexFixing(Index3M,H1493,TRUE,_xll.ohTrigger(RecalcTrigger,Trigger3M)),NA())</f>
        <v>1.14271193863112E-2</v>
      </c>
      <c r="L1493" s="44">
        <f>IFERROR(_xll.qlIndexFixing(Index6M,$H1493,TRUE,_xll.ohTrigger(RecalcTrigger,Trigger6M)),NA())</f>
        <v>1.1431064994731011E-2</v>
      </c>
      <c r="M1493" s="146">
        <f>IFERROR(_xll.qlIndexFixing(Index1Y,$H1493,TRUE,_xll.ohTrigger(RecalcTrigger,Trigger1Y)),NA())</f>
        <v>1.1644646858468777E-2</v>
      </c>
      <c r="N1493" s="145">
        <f>IFERROR(_xll.qlIndexFixing(ONIndex1M,I1493,TRUE,_xll.ohTrigger(RecalcTrigger,Trigger1M)),NA())</f>
        <v>1.1189426705032757E-2</v>
      </c>
      <c r="O1493" s="44">
        <f>IFERROR(_xll.qlIndexFixing(ONIndex3M,I1493,TRUE,_xll.ohTrigger(RecalcTrigger,Trigger3M)),NA())</f>
        <v>1.1469294962965781E-2</v>
      </c>
      <c r="P1493" s="44">
        <f>IFERROR(_xll.qlIndexFixing(ONIndex6M,I1493,TRUE,_xll.ohTrigger(RecalcTrigger,Trigger6M)),NA())</f>
        <v>1.1512613756728962E-2</v>
      </c>
      <c r="Q1493" s="146">
        <f>IFERROR(_xll.qlIndexFixing(ONIndex1Y,I1493,TRUE,_xll.ohTrigger(RecalcTrigger,Trigger1Y)),NA())</f>
        <v>1.1814711074423778E-2</v>
      </c>
    </row>
    <row r="1494" spans="2:17" x14ac:dyDescent="0.2">
      <c r="B1494" s="39" t="s">
        <v>42</v>
      </c>
      <c r="D1494" s="42">
        <f>_xll.qlCalendarAdvance(Calendar,$D1493,B1494,"f",FALSE)</f>
        <v>50137</v>
      </c>
      <c r="E1494" s="140">
        <f>_xll.qlInterestRateIndexValueDate(IndexON,D1494)</f>
        <v>50137</v>
      </c>
      <c r="F1494" s="156">
        <f>IFERROR(_xll.qlIndexFixing(IndexON,D1494,TRUE,_xll.ohTrigger(RecalcTrigger,TriggerON)),NA())</f>
        <v>1.0460203758921871E-2</v>
      </c>
      <c r="H1494" s="42">
        <f>_xll.qlCalendarAdvance(Calendar,$H1493,B1494,"f",FALSE)</f>
        <v>50137</v>
      </c>
      <c r="I1494" s="140">
        <f>_xll.qlInterestRateIndexValueDate(Index1M,$H1494)</f>
        <v>50137</v>
      </c>
      <c r="J1494" s="145">
        <f>IFERROR(_xll.qlIndexFixing(Index1M,$H1494,TRUE,_xll.ohTrigger(RecalcTrigger,Trigger1M)),NA())</f>
        <v>1.1165626739220466E-2</v>
      </c>
      <c r="K1494" s="44">
        <f>IFERROR(_xll.qlIndexFixing(Index3M,H1494,TRUE,_xll.ohTrigger(RecalcTrigger,Trigger3M)),NA())</f>
        <v>1.1417400916928692E-2</v>
      </c>
      <c r="L1494" s="44">
        <f>IFERROR(_xll.qlIndexFixing(Index6M,$H1494,TRUE,_xll.ohTrigger(RecalcTrigger,Trigger6M)),NA())</f>
        <v>1.1421684122317734E-2</v>
      </c>
      <c r="M1494" s="146">
        <f>IFERROR(_xll.qlIndexFixing(Index1Y,$H1494,TRUE,_xll.ohTrigger(RecalcTrigger,Trigger1Y)),NA())</f>
        <v>1.1634607565657262E-2</v>
      </c>
      <c r="N1494" s="145">
        <f>IFERROR(_xll.qlIndexFixing(ONIndex1M,I1494,TRUE,_xll.ohTrigger(RecalcTrigger,Trigger1M)),NA())</f>
        <v>1.1179140353866357E-2</v>
      </c>
      <c r="O1494" s="44">
        <f>IFERROR(_xll.qlIndexFixing(ONIndex3M,I1494,TRUE,_xll.ohTrigger(RecalcTrigger,Trigger3M)),NA())</f>
        <v>1.145883633107192E-2</v>
      </c>
      <c r="P1494" s="44">
        <f>IFERROR(_xll.qlIndexFixing(ONIndex6M,I1494,TRUE,_xll.ohTrigger(RecalcTrigger,Trigger6M)),NA())</f>
        <v>1.1502233082685276E-2</v>
      </c>
      <c r="Q1494" s="146">
        <f>IFERROR(_xll.qlIndexFixing(ONIndex1Y,I1494,TRUE,_xll.ohTrigger(RecalcTrigger,Trigger1Y)),NA())</f>
        <v>1.1803374948693435E-2</v>
      </c>
    </row>
    <row r="1495" spans="2:17" x14ac:dyDescent="0.2">
      <c r="B1495" s="39" t="s">
        <v>42</v>
      </c>
      <c r="D1495" s="42">
        <f>_xll.qlCalendarAdvance(Calendar,$D1494,B1495,"f",FALSE)</f>
        <v>50144</v>
      </c>
      <c r="E1495" s="140">
        <f>_xll.qlInterestRateIndexValueDate(IndexON,D1495)</f>
        <v>50144</v>
      </c>
      <c r="F1495" s="156">
        <f>IFERROR(_xll.qlIndexFixing(IndexON,D1495,TRUE,_xll.ohTrigger(RecalcTrigger,TriggerON)),NA())</f>
        <v>1.0451435858210845E-2</v>
      </c>
      <c r="H1495" s="42">
        <f>_xll.qlCalendarAdvance(Calendar,$H1494,B1495,"f",FALSE)</f>
        <v>50144</v>
      </c>
      <c r="I1495" s="140">
        <f>_xll.qlInterestRateIndexValueDate(Index1M,$H1495)</f>
        <v>50144</v>
      </c>
      <c r="J1495" s="145">
        <f>IFERROR(_xll.qlIndexFixing(Index1M,$H1495,TRUE,_xll.ohTrigger(RecalcTrigger,Trigger1M)),NA())</f>
        <v>1.1156757044378057E-2</v>
      </c>
      <c r="K1495" s="44">
        <f>IFERROR(_xll.qlIndexFixing(Index3M,H1495,TRUE,_xll.ohTrigger(RecalcTrigger,Trigger3M)),NA())</f>
        <v>1.1408548229295651E-2</v>
      </c>
      <c r="L1495" s="44">
        <f>IFERROR(_xll.qlIndexFixing(Index6M,$H1495,TRUE,_xll.ohTrigger(RecalcTrigger,Trigger6M)),NA())</f>
        <v>1.1413152284426758E-2</v>
      </c>
      <c r="M1495" s="146">
        <f>IFERROR(_xll.qlIndexFixing(Index1Y,$H1495,TRUE,_xll.ohTrigger(RecalcTrigger,Trigger1Y)),NA())</f>
        <v>1.1625874770645916E-2</v>
      </c>
      <c r="N1495" s="145">
        <f>IFERROR(_xll.qlIndexFixing(ONIndex1M,I1495,TRUE,_xll.ohTrigger(RecalcTrigger,Trigger1M)),NA())</f>
        <v>1.1170187087748973E-2</v>
      </c>
      <c r="O1495" s="44">
        <f>IFERROR(_xll.qlIndexFixing(ONIndex3M,I1495,TRUE,_xll.ohTrigger(RecalcTrigger,Trigger3M)),NA())</f>
        <v>1.1449731236418126E-2</v>
      </c>
      <c r="P1495" s="44">
        <f>IFERROR(_xll.qlIndexFixing(ONIndex6M,I1495,TRUE,_xll.ohTrigger(RecalcTrigger,Trigger6M)),NA())</f>
        <v>1.1493195643845766E-2</v>
      </c>
      <c r="Q1495" s="146">
        <f>IFERROR(_xll.qlIndexFixing(ONIndex1Y,I1495,TRUE,_xll.ohTrigger(RecalcTrigger,Trigger1Y)),NA())</f>
        <v>1.1793506753138283E-2</v>
      </c>
    </row>
    <row r="1496" spans="2:17" x14ac:dyDescent="0.2">
      <c r="B1496" s="39" t="s">
        <v>42</v>
      </c>
      <c r="D1496" s="42">
        <f>_xll.qlCalendarAdvance(Calendar,$D1495,B1496,"f",FALSE)</f>
        <v>50151</v>
      </c>
      <c r="E1496" s="140">
        <f>_xll.qlInterestRateIndexValueDate(IndexON,D1496)</f>
        <v>50151</v>
      </c>
      <c r="F1496" s="156">
        <f>IFERROR(_xll.qlIndexFixing(IndexON,D1496,TRUE,_xll.ohTrigger(RecalcTrigger,TriggerON)),NA())</f>
        <v>1.0442708514598609E-2</v>
      </c>
      <c r="H1496" s="42">
        <f>_xll.qlCalendarAdvance(Calendar,$H1495,B1496,"f",FALSE)</f>
        <v>50151</v>
      </c>
      <c r="I1496" s="140">
        <f>_xll.qlInterestRateIndexValueDate(Index1M,$H1496)</f>
        <v>50151</v>
      </c>
      <c r="J1496" s="145">
        <f>IFERROR(_xll.qlIndexFixing(Index1M,$H1496,TRUE,_xll.ohTrigger(RecalcTrigger,Trigger1M)),NA())</f>
        <v>1.1147931533312321E-2</v>
      </c>
      <c r="K1496" s="44">
        <f>IFERROR(_xll.qlIndexFixing(Index3M,H1496,TRUE,_xll.ohTrigger(RecalcTrigger,Trigger3M)),NA())</f>
        <v>1.1399738809858354E-2</v>
      </c>
      <c r="L1496" s="44">
        <f>IFERROR(_xll.qlIndexFixing(Index6M,$H1496,TRUE,_xll.ohTrigger(RecalcTrigger,Trigger6M)),NA())</f>
        <v>1.1404663332407333E-2</v>
      </c>
      <c r="M1496" s="146">
        <f>IFERROR(_xll.qlIndexFixing(Index1Y,$H1496,TRUE,_xll.ohTrigger(RecalcTrigger,Trigger1Y)),NA())</f>
        <v>1.1617190121449017E-2</v>
      </c>
      <c r="N1496" s="145">
        <f>IFERROR(_xll.qlIndexFixing(ONIndex1M,I1496,TRUE,_xll.ohTrigger(RecalcTrigger,Trigger1M)),NA())</f>
        <v>1.1161277960084481E-2</v>
      </c>
      <c r="O1496" s="44">
        <f>IFERROR(_xll.qlIndexFixing(ONIndex3M,I1496,TRUE,_xll.ohTrigger(RecalcTrigger,Trigger3M)),NA())</f>
        <v>1.1440669269489057E-2</v>
      </c>
      <c r="P1496" s="44">
        <f>IFERROR(_xll.qlIndexFixing(ONIndex6M,I1496,TRUE,_xll.ohTrigger(RecalcTrigger,Trigger6M)),NA())</f>
        <v>1.1484200812413858E-2</v>
      </c>
      <c r="Q1496" s="146">
        <f>IFERROR(_xll.qlIndexFixing(ONIndex1Y,I1496,TRUE,_xll.ohTrigger(RecalcTrigger,Trigger1Y)),NA())</f>
        <v>1.1783686077854183E-2</v>
      </c>
    </row>
    <row r="1497" spans="2:17" x14ac:dyDescent="0.2">
      <c r="B1497" s="39" t="s">
        <v>42</v>
      </c>
      <c r="D1497" s="42">
        <f>_xll.qlCalendarAdvance(Calendar,$D1496,B1497,"f",FALSE)</f>
        <v>50158</v>
      </c>
      <c r="E1497" s="140">
        <f>_xll.qlInterestRateIndexValueDate(IndexON,D1497)</f>
        <v>50158</v>
      </c>
      <c r="F1497" s="156">
        <f>IFERROR(_xll.qlIndexFixing(IndexON,D1497,TRUE,_xll.ohTrigger(RecalcTrigger,TriggerON)),NA())</f>
        <v>1.0434021728085163E-2</v>
      </c>
      <c r="H1497" s="42">
        <f>_xll.qlCalendarAdvance(Calendar,$H1496,B1497,"f",FALSE)</f>
        <v>50158</v>
      </c>
      <c r="I1497" s="140">
        <f>_xll.qlInterestRateIndexValueDate(Index1M,$H1497)</f>
        <v>50158</v>
      </c>
      <c r="J1497" s="145">
        <f>IFERROR(_xll.qlIndexFixing(Index1M,$H1497,TRUE,_xll.ohTrigger(RecalcTrigger,Trigger1M)),NA())</f>
        <v>1.1139150205923303E-2</v>
      </c>
      <c r="K1497" s="44">
        <f>IFERROR(_xll.qlIndexFixing(Index3M,H1497,TRUE,_xll.ohTrigger(RecalcTrigger,Trigger3M)),NA())</f>
        <v>1.139097265833091E-2</v>
      </c>
      <c r="L1497" s="44">
        <f>IFERROR(_xll.qlIndexFixing(Index6M,$H1497,TRUE,_xll.ohTrigger(RecalcTrigger,Trigger6M)),NA())</f>
        <v>1.1396217265716492E-2</v>
      </c>
      <c r="M1497" s="146">
        <f>IFERROR(_xll.qlIndexFixing(Index1Y,$H1497,TRUE,_xll.ohTrigger(RecalcTrigger,Trigger1Y)),NA())</f>
        <v>1.1608553616826889E-2</v>
      </c>
      <c r="N1497" s="145">
        <f>IFERROR(_xll.qlIndexFixing(ONIndex1M,I1497,TRUE,_xll.ohTrigger(RecalcTrigger,Trigger1M)),NA())</f>
        <v>1.1152412970872883E-2</v>
      </c>
      <c r="O1497" s="44">
        <f>IFERROR(_xll.qlIndexFixing(ONIndex3M,I1497,TRUE,_xll.ohTrigger(RecalcTrigger,Trigger3M)),NA())</f>
        <v>1.1431650430284712E-2</v>
      </c>
      <c r="P1497" s="44">
        <f>IFERROR(_xll.qlIndexFixing(ONIndex6M,I1497,TRUE,_xll.ohTrigger(RecalcTrigger,Trigger6M)),NA())</f>
        <v>1.1475248588632692E-2</v>
      </c>
      <c r="Q1497" s="146">
        <f>IFERROR(_xll.qlIndexFixing(ONIndex1Y,I1497,TRUE,_xll.ohTrigger(RecalcTrigger,Trigger1Y)),NA())</f>
        <v>1.1773912922679042E-2</v>
      </c>
    </row>
    <row r="1498" spans="2:17" x14ac:dyDescent="0.2">
      <c r="B1498" s="39" t="s">
        <v>42</v>
      </c>
      <c r="D1498" s="42">
        <f>_xll.qlCalendarAdvance(Calendar,$D1497,B1498,"f",FALSE)</f>
        <v>50165</v>
      </c>
      <c r="E1498" s="140">
        <f>_xll.qlInterestRateIndexValueDate(IndexON,D1498)</f>
        <v>50165</v>
      </c>
      <c r="F1498" s="156">
        <f>IFERROR(_xll.qlIndexFixing(IndexON,D1498,TRUE,_xll.ohTrigger(RecalcTrigger,TriggerON)),NA())</f>
        <v>1.0425375498589462E-2</v>
      </c>
      <c r="H1498" s="42">
        <f>_xll.qlCalendarAdvance(Calendar,$H1497,B1498,"f",FALSE)</f>
        <v>50165</v>
      </c>
      <c r="I1498" s="140">
        <f>_xll.qlInterestRateIndexValueDate(Index1M,$H1498)</f>
        <v>50165</v>
      </c>
      <c r="J1498" s="145">
        <f>IFERROR(_xll.qlIndexFixing(Index1M,$H1498,TRUE,_xll.ohTrigger(RecalcTrigger,Trigger1M)),NA())</f>
        <v>1.1129962600696187E-2</v>
      </c>
      <c r="K1498" s="44">
        <f>IFERROR(_xll.qlIndexFixing(Index3M,H1498,TRUE,_xll.ohTrigger(RecalcTrigger,Trigger3M)),NA())</f>
        <v>1.1381812385437609E-2</v>
      </c>
      <c r="L1498" s="44">
        <f>IFERROR(_xll.qlIndexFixing(Index6M,$H1498,TRUE,_xll.ohTrigger(RecalcTrigger,Trigger6M)),NA())</f>
        <v>1.1387406163180663E-2</v>
      </c>
      <c r="M1498" s="146">
        <f>IFERROR(_xll.qlIndexFixing(Index1Y,$H1498,TRUE,_xll.ohTrigger(RecalcTrigger,Trigger1Y)),NA())</f>
        <v>1.1599965255548295E-2</v>
      </c>
      <c r="N1498" s="145">
        <f>IFERROR(_xll.qlIndexFixing(ONIndex1M,I1498,TRUE,_xll.ohTrigger(RecalcTrigger,Trigger1M)),NA())</f>
        <v>1.1143592120114176E-2</v>
      </c>
      <c r="O1498" s="44">
        <f>IFERROR(_xll.qlIndexFixing(ONIndex3M,I1498,TRUE,_xll.ohTrigger(RecalcTrigger,Trigger3M)),NA())</f>
        <v>1.1422674718805093E-2</v>
      </c>
      <c r="P1498" s="44">
        <f>IFERROR(_xll.qlIndexFixing(ONIndex6M,I1498,TRUE,_xll.ohTrigger(RecalcTrigger,Trigger6M)),NA())</f>
        <v>1.1466338972340173E-2</v>
      </c>
      <c r="Q1498" s="146">
        <f>IFERROR(_xll.qlIndexFixing(ONIndex1Y,I1498,TRUE,_xll.ohTrigger(RecalcTrigger,Trigger1Y)),NA())</f>
        <v>1.1764187287855998E-2</v>
      </c>
    </row>
    <row r="1499" spans="2:17" x14ac:dyDescent="0.2">
      <c r="B1499" s="39" t="s">
        <v>42</v>
      </c>
      <c r="D1499" s="42">
        <f>_xll.qlCalendarAdvance(Calendar,$D1498,B1499,"f",FALSE)</f>
        <v>50172</v>
      </c>
      <c r="E1499" s="140">
        <f>_xll.qlInterestRateIndexValueDate(IndexON,D1499)</f>
        <v>50172</v>
      </c>
      <c r="F1499" s="156">
        <f>IFERROR(_xll.qlIndexFixing(IndexON,D1499,TRUE,_xll.ohTrigger(RecalcTrigger,TriggerON)),NA())</f>
        <v>1.0416769826273597E-2</v>
      </c>
      <c r="H1499" s="42">
        <f>_xll.qlCalendarAdvance(Calendar,$H1498,B1499,"f",FALSE)</f>
        <v>50172</v>
      </c>
      <c r="I1499" s="140">
        <f>_xll.qlInterestRateIndexValueDate(Index1M,$H1499)</f>
        <v>50172</v>
      </c>
      <c r="J1499" s="145">
        <f>IFERROR(_xll.qlIndexFixing(Index1M,$H1499,TRUE,_xll.ohTrigger(RecalcTrigger,Trigger1M)),NA())</f>
        <v>1.112127253158353E-2</v>
      </c>
      <c r="K1499" s="44">
        <f>IFERROR(_xll.qlIndexFixing(Index3M,H1499,TRUE,_xll.ohTrigger(RecalcTrigger,Trigger3M)),NA())</f>
        <v>1.1373135589311557E-2</v>
      </c>
      <c r="L1499" s="44">
        <f>IFERROR(_xll.qlIndexFixing(Index6M,$H1499,TRUE,_xll.ohTrigger(RecalcTrigger,Trigger6M)),NA())</f>
        <v>1.1379048668713011E-2</v>
      </c>
      <c r="M1499" s="146">
        <f>IFERROR(_xll.qlIndexFixing(Index1Y,$H1499,TRUE,_xll.ohTrigger(RecalcTrigger,Trigger1Y)),NA())</f>
        <v>1.1591425036387992E-2</v>
      </c>
      <c r="N1499" s="145">
        <f>IFERROR(_xll.qlIndexFixing(ONIndex1M,I1499,TRUE,_xll.ohTrigger(RecalcTrigger,Trigger1M)),NA())</f>
        <v>1.1134815407727316E-2</v>
      </c>
      <c r="O1499" s="44">
        <f>IFERROR(_xll.qlIndexFixing(ONIndex3M,I1499,TRUE,_xll.ohTrigger(RecalcTrigger,Trigger3M)),NA())</f>
        <v>1.1413742135050198E-2</v>
      </c>
      <c r="P1499" s="44">
        <f>IFERROR(_xll.qlIndexFixing(ONIndex6M,I1499,TRUE,_xll.ohTrigger(RecalcTrigger,Trigger6M)),NA())</f>
        <v>1.1457471963617349E-2</v>
      </c>
      <c r="Q1499" s="146">
        <f>IFERROR(_xll.qlIndexFixing(ONIndex1Y,I1499,TRUE,_xll.ohTrigger(RecalcTrigger,Trigger1Y)),NA())</f>
        <v>1.1754509173060868E-2</v>
      </c>
    </row>
    <row r="1500" spans="2:17" x14ac:dyDescent="0.2">
      <c r="B1500" s="39" t="s">
        <v>42</v>
      </c>
      <c r="D1500" s="42">
        <f>_xll.qlCalendarAdvance(Calendar,$D1499,B1500,"f",FALSE)</f>
        <v>50179</v>
      </c>
      <c r="E1500" s="140">
        <f>_xll.qlInterestRateIndexValueDate(IndexON,D1500)</f>
        <v>50179</v>
      </c>
      <c r="F1500" s="156">
        <f>IFERROR(_xll.qlIndexFixing(IndexON,D1500,TRUE,_xll.ohTrigger(RecalcTrigger,TriggerON)),NA())</f>
        <v>1.0408204710894431E-2</v>
      </c>
      <c r="H1500" s="42">
        <f>_xll.qlCalendarAdvance(Calendar,$H1499,B1500,"f",FALSE)</f>
        <v>50179</v>
      </c>
      <c r="I1500" s="140">
        <f>_xll.qlInterestRateIndexValueDate(Index1M,$H1500)</f>
        <v>50179</v>
      </c>
      <c r="J1500" s="145">
        <f>IFERROR(_xll.qlIndexFixing(Index1M,$H1500,TRUE,_xll.ohTrigger(RecalcTrigger,Trigger1M)),NA())</f>
        <v>1.1112626647410346E-2</v>
      </c>
      <c r="K1500" s="44">
        <f>IFERROR(_xll.qlIndexFixing(Index3M,H1500,TRUE,_xll.ohTrigger(RecalcTrigger,Trigger3M)),NA())</f>
        <v>1.1364502061781001E-2</v>
      </c>
      <c r="L1500" s="44">
        <f>IFERROR(_xll.qlIndexFixing(Index6M,$H1500,TRUE,_xll.ohTrigger(RecalcTrigger,Trigger6M)),NA())</f>
        <v>1.1370734059441289E-2</v>
      </c>
      <c r="M1500" s="146">
        <f>IFERROR(_xll.qlIndexFixing(Index1Y,$H1500,TRUE,_xll.ohTrigger(RecalcTrigger,Trigger1Y)),NA())</f>
        <v>1.1582932958128067E-2</v>
      </c>
      <c r="N1500" s="145">
        <f>IFERROR(_xll.qlIndexFixing(ONIndex1M,I1500,TRUE,_xll.ohTrigger(RecalcTrigger,Trigger1M)),NA())</f>
        <v>1.1126082833793349E-2</v>
      </c>
      <c r="O1500" s="44">
        <f>IFERROR(_xll.qlIndexFixing(ONIndex3M,I1500,TRUE,_xll.ohTrigger(RecalcTrigger,Trigger3M)),NA())</f>
        <v>1.1404852678938981E-2</v>
      </c>
      <c r="P1500" s="44">
        <f>IFERROR(_xll.qlIndexFixing(ONIndex6M,I1500,TRUE,_xll.ohTrigger(RecalcTrigger,Trigger6M)),NA())</f>
        <v>1.1448647562302128E-2</v>
      </c>
      <c r="Q1500" s="146">
        <f>IFERROR(_xll.qlIndexFixing(ONIndex1Y,I1500,TRUE,_xll.ohTrigger(RecalcTrigger,Trigger1Y)),NA())</f>
        <v>1.1744878578455742E-2</v>
      </c>
    </row>
    <row r="1501" spans="2:17" x14ac:dyDescent="0.2">
      <c r="B1501" s="39" t="s">
        <v>42</v>
      </c>
      <c r="D1501" s="42">
        <f>_xll.qlCalendarAdvance(Calendar,$D1500,B1501,"f",FALSE)</f>
        <v>50186</v>
      </c>
      <c r="E1501" s="140">
        <f>_xll.qlInterestRateIndexValueDate(IndexON,D1501)</f>
        <v>50186</v>
      </c>
      <c r="F1501" s="156">
        <f>IFERROR(_xll.qlIndexFixing(IndexON,D1501,TRUE,_xll.ohTrigger(RecalcTrigger,TriggerON)),NA())</f>
        <v>1.0399680152776147E-2</v>
      </c>
      <c r="H1501" s="42">
        <f>_xll.qlCalendarAdvance(Calendar,$H1500,B1501,"f",FALSE)</f>
        <v>50186</v>
      </c>
      <c r="I1501" s="140">
        <f>_xll.qlInterestRateIndexValueDate(Index1M,$H1501)</f>
        <v>50186</v>
      </c>
      <c r="J1501" s="145">
        <f>IFERROR(_xll.qlIndexFixing(Index1M,$H1501,TRUE,_xll.ohTrigger(RecalcTrigger,Trigger1M)),NA())</f>
        <v>1.1104024948077284E-2</v>
      </c>
      <c r="K1501" s="44">
        <f>IFERROR(_xll.qlIndexFixing(Index3M,H1501,TRUE,_xll.ohTrigger(RecalcTrigger,Trigger3M)),NA())</f>
        <v>1.1355911802568442E-2</v>
      </c>
      <c r="L1501" s="44">
        <f>IFERROR(_xll.qlIndexFixing(Index6M,$H1501,TRUE,_xll.ohTrigger(RecalcTrigger,Trigger6M)),NA())</f>
        <v>1.1362462334829891E-2</v>
      </c>
      <c r="M1501" s="146">
        <f>IFERROR(_xll.qlIndexFixing(Index1Y,$H1501,TRUE,_xll.ohTrigger(RecalcTrigger,Trigger1Y)),NA())</f>
        <v>1.157448901955771E-2</v>
      </c>
      <c r="N1501" s="145">
        <f>IFERROR(_xll.qlIndexFixing(ONIndex1M,I1501,TRUE,_xll.ohTrigger(RecalcTrigger,Trigger1M)),NA())</f>
        <v>1.1117394398312275E-2</v>
      </c>
      <c r="O1501" s="44">
        <f>IFERROR(_xll.qlIndexFixing(ONIndex3M,I1501,TRUE,_xll.ohTrigger(RecalcTrigger,Trigger3M)),NA())</f>
        <v>1.139600635055249E-2</v>
      </c>
      <c r="P1501" s="44">
        <f>IFERROR(_xll.qlIndexFixing(ONIndex6M,I1501,TRUE,_xll.ohTrigger(RecalcTrigger,Trigger6M)),NA())</f>
        <v>1.1439865768556601E-2</v>
      </c>
      <c r="Q1501" s="146">
        <f>IFERROR(_xll.qlIndexFixing(ONIndex1Y,I1501,TRUE,_xll.ohTrigger(RecalcTrigger,Trigger1Y)),NA())</f>
        <v>1.1735295504202714E-2</v>
      </c>
    </row>
    <row r="1502" spans="2:17" x14ac:dyDescent="0.2">
      <c r="B1502" s="39" t="s">
        <v>42</v>
      </c>
      <c r="D1502" s="42">
        <f>_xll.qlCalendarAdvance(Calendar,$D1501,B1502,"f",FALSE)</f>
        <v>50193</v>
      </c>
      <c r="E1502" s="140">
        <f>_xll.qlInterestRateIndexValueDate(IndexON,D1502)</f>
        <v>50193</v>
      </c>
      <c r="F1502" s="156">
        <f>IFERROR(_xll.qlIndexFixing(IndexON,D1502,TRUE,_xll.ohTrigger(RecalcTrigger,TriggerON)),NA())</f>
        <v>1.0391196151513515E-2</v>
      </c>
      <c r="H1502" s="42">
        <f>_xll.qlCalendarAdvance(Calendar,$H1501,B1502,"f",FALSE)</f>
        <v>50193</v>
      </c>
      <c r="I1502" s="140">
        <f>_xll.qlInterestRateIndexValueDate(Index1M,$H1502)</f>
        <v>50193</v>
      </c>
      <c r="J1502" s="145">
        <f>IFERROR(_xll.qlIndexFixing(Index1M,$H1502,TRUE,_xll.ohTrigger(RecalcTrigger,Trigger1M)),NA())</f>
        <v>1.1095906320841195E-2</v>
      </c>
      <c r="K1502" s="44">
        <f>IFERROR(_xll.qlIndexFixing(Index3M,H1502,TRUE,_xll.ohTrigger(RecalcTrigger,Trigger3M)),NA())</f>
        <v>1.1347364811391101E-2</v>
      </c>
      <c r="L1502" s="44">
        <f>IFERROR(_xll.qlIndexFixing(Index6M,$H1502,TRUE,_xll.ohTrigger(RecalcTrigger,Trigger6M)),NA())</f>
        <v>1.1354630193325891E-2</v>
      </c>
      <c r="M1502" s="146">
        <f>IFERROR(_xll.qlIndexFixing(Index1Y,$H1502,TRUE,_xll.ohTrigger(RecalcTrigger,Trigger1Y)),NA())</f>
        <v>1.1566093219471885E-2</v>
      </c>
      <c r="N1502" s="145">
        <f>IFERROR(_xll.qlIndexFixing(ONIndex1M,I1502,TRUE,_xll.ohTrigger(RecalcTrigger,Trigger1M)),NA())</f>
        <v>1.1108750101284093E-2</v>
      </c>
      <c r="O1502" s="44">
        <f>IFERROR(_xll.qlIndexFixing(ONIndex3M,I1502,TRUE,_xll.ohTrigger(RecalcTrigger,Trigger3M)),NA())</f>
        <v>1.1387203149890723E-2</v>
      </c>
      <c r="P1502" s="44">
        <f>IFERROR(_xll.qlIndexFixing(ONIndex6M,I1502,TRUE,_xll.ohTrigger(RecalcTrigger,Trigger6M)),NA())</f>
        <v>1.1431126582299722E-2</v>
      </c>
      <c r="Q1502" s="146">
        <f>IFERROR(_xll.qlIndexFixing(ONIndex1Y,I1502,TRUE,_xll.ohTrigger(RecalcTrigger,Trigger1Y)),NA())</f>
        <v>1.1725759949977599E-2</v>
      </c>
    </row>
    <row r="1503" spans="2:17" x14ac:dyDescent="0.2">
      <c r="B1503" s="39" t="s">
        <v>42</v>
      </c>
      <c r="D1503" s="42">
        <f>_xll.qlCalendarAdvance(Calendar,$D1502,B1503,"f",FALSE)</f>
        <v>50200</v>
      </c>
      <c r="E1503" s="140">
        <f>_xll.qlInterestRateIndexValueDate(IndexON,D1503)</f>
        <v>50200</v>
      </c>
      <c r="F1503" s="156">
        <f>IFERROR(_xll.qlIndexFixing(IndexON,D1503,TRUE,_xll.ohTrigger(RecalcTrigger,TriggerON)),NA())</f>
        <v>1.038275270743072E-2</v>
      </c>
      <c r="H1503" s="42">
        <f>_xll.qlCalendarAdvance(Calendar,$H1502,B1503,"f",FALSE)</f>
        <v>50200</v>
      </c>
      <c r="I1503" s="140">
        <f>_xll.qlInterestRateIndexValueDate(Index1M,$H1503)</f>
        <v>50200</v>
      </c>
      <c r="J1503" s="145">
        <f>IFERROR(_xll.qlIndexFixing(Index1M,$H1503,TRUE,_xll.ohTrigger(RecalcTrigger,Trigger1M)),NA())</f>
        <v>1.1087390093537652E-2</v>
      </c>
      <c r="K1503" s="44">
        <f>IFERROR(_xll.qlIndexFixing(Index3M,H1503,TRUE,_xll.ohTrigger(RecalcTrigger,Trigger3M)),NA())</f>
        <v>1.1338861087971481E-2</v>
      </c>
      <c r="L1503" s="44">
        <f>IFERROR(_xll.qlIndexFixing(Index6M,$H1503,TRUE,_xll.ohTrigger(RecalcTrigger,Trigger6M)),NA())</f>
        <v>1.1346441427328728E-2</v>
      </c>
      <c r="M1503" s="146">
        <f>IFERROR(_xll.qlIndexFixing(Index1Y,$H1503,TRUE,_xll.ohTrigger(RecalcTrigger,Trigger1Y)),NA())</f>
        <v>1.1557745556673549E-2</v>
      </c>
      <c r="N1503" s="145">
        <f>IFERROR(_xll.qlIndexFixing(ONIndex1M,I1503,TRUE,_xll.ohTrigger(RecalcTrigger,Trigger1M)),NA())</f>
        <v>1.1100149942627757E-2</v>
      </c>
      <c r="O1503" s="44">
        <f>IFERROR(_xll.qlIndexFixing(ONIndex3M,I1503,TRUE,_xll.ohTrigger(RecalcTrigger,Trigger3M)),NA())</f>
        <v>1.1378443077034728E-2</v>
      </c>
      <c r="P1503" s="44">
        <f>IFERROR(_xll.qlIndexFixing(ONIndex6M,I1503,TRUE,_xll.ohTrigger(RecalcTrigger,Trigger6M)),NA())</f>
        <v>1.1422430003612538E-2</v>
      </c>
      <c r="Q1503" s="146">
        <f>IFERROR(_xll.qlIndexFixing(ONIndex1Y,I1503,TRUE,_xll.ohTrigger(RecalcTrigger,Trigger1Y)),NA())</f>
        <v>1.1716271915942489E-2</v>
      </c>
    </row>
    <row r="1504" spans="2:17" x14ac:dyDescent="0.2">
      <c r="B1504" s="39" t="s">
        <v>42</v>
      </c>
      <c r="D1504" s="42">
        <f>_xll.qlCalendarAdvance(Calendar,$D1503,B1504,"f",FALSE)</f>
        <v>50207</v>
      </c>
      <c r="E1504" s="140">
        <f>_xll.qlInterestRateIndexValueDate(IndexON,D1504)</f>
        <v>50207</v>
      </c>
      <c r="F1504" s="156">
        <f>IFERROR(_xll.qlIndexFixing(IndexON,D1504,TRUE,_xll.ohTrigger(RecalcTrigger,TriggerON)),NA())</f>
        <v>1.0374349820446715E-2</v>
      </c>
      <c r="H1504" s="42">
        <f>_xll.qlCalendarAdvance(Calendar,$H1503,B1504,"f",FALSE)</f>
        <v>50207</v>
      </c>
      <c r="I1504" s="140">
        <f>_xll.qlInterestRateIndexValueDate(Index1M,$H1504)</f>
        <v>50207</v>
      </c>
      <c r="J1504" s="145">
        <f>IFERROR(_xll.qlIndexFixing(Index1M,$H1504,TRUE,_xll.ohTrigger(RecalcTrigger,Trigger1M)),NA())</f>
        <v>1.1078918049257055E-2</v>
      </c>
      <c r="K1504" s="44">
        <f>IFERROR(_xll.qlIndexFixing(Index3M,H1504,TRUE,_xll.ohTrigger(RecalcTrigger,Trigger3M)),NA())</f>
        <v>1.1330400632031208E-2</v>
      </c>
      <c r="L1504" s="44">
        <f>IFERROR(_xll.qlIndexFixing(Index6M,$H1504,TRUE,_xll.ohTrigger(RecalcTrigger,Trigger6M)),NA())</f>
        <v>1.1338295542927151E-2</v>
      </c>
      <c r="M1504" s="146">
        <f>IFERROR(_xll.qlIndexFixing(Index1Y,$H1504,TRUE,_xll.ohTrigger(RecalcTrigger,Trigger1Y)),NA())</f>
        <v>1.1549446029972099E-2</v>
      </c>
      <c r="N1504" s="145">
        <f>IFERROR(_xll.qlIndexFixing(ONIndex1M,I1504,TRUE,_xll.ohTrigger(RecalcTrigger,Trigger1M)),NA())</f>
        <v>1.1091593922424314E-2</v>
      </c>
      <c r="O1504" s="44">
        <f>IFERROR(_xll.qlIndexFixing(ONIndex3M,I1504,TRUE,_xll.ohTrigger(RecalcTrigger,Trigger3M)),NA())</f>
        <v>1.1369726131660318E-2</v>
      </c>
      <c r="P1504" s="44">
        <f>IFERROR(_xll.qlIndexFixing(ONIndex6M,I1504,TRUE,_xll.ohTrigger(RecalcTrigger,Trigger6M)),NA())</f>
        <v>1.1413776032414003E-2</v>
      </c>
      <c r="Q1504" s="146">
        <f>IFERROR(_xll.qlIndexFixing(ONIndex1Y,I1504,TRUE,_xll.ohTrigger(RecalcTrigger,Trigger1Y)),NA())</f>
        <v>1.1706831402097384E-2</v>
      </c>
    </row>
    <row r="1505" spans="2:17" x14ac:dyDescent="0.2">
      <c r="B1505" s="39" t="s">
        <v>42</v>
      </c>
      <c r="D1505" s="42">
        <f>_xll.qlCalendarAdvance(Calendar,$D1504,B1505,"f",FALSE)</f>
        <v>50214</v>
      </c>
      <c r="E1505" s="140">
        <f>_xll.qlInterestRateIndexValueDate(IndexON,D1505)</f>
        <v>50214</v>
      </c>
      <c r="F1505" s="156">
        <f>IFERROR(_xll.qlIndexFixing(IndexON,D1505,TRUE,_xll.ohTrigger(RecalcTrigger,TriggerON)),NA())</f>
        <v>1.0365987490480455E-2</v>
      </c>
      <c r="H1505" s="42">
        <f>_xll.qlCalendarAdvance(Calendar,$H1504,B1505,"f",FALSE)</f>
        <v>50214</v>
      </c>
      <c r="I1505" s="140">
        <f>_xll.qlInterestRateIndexValueDate(Index1M,$H1505)</f>
        <v>50214</v>
      </c>
      <c r="J1505" s="145">
        <f>IFERROR(_xll.qlIndexFixing(Index1M,$H1505,TRUE,_xll.ohTrigger(RecalcTrigger,Trigger1M)),NA())</f>
        <v>1.1070490187899445E-2</v>
      </c>
      <c r="K1505" s="44">
        <f>IFERROR(_xll.qlIndexFixing(Index3M,H1505,TRUE,_xll.ohTrigger(RecalcTrigger,Trigger3M)),NA())</f>
        <v>1.1321983443295427E-2</v>
      </c>
      <c r="L1505" s="44">
        <f>IFERROR(_xll.qlIndexFixing(Index6M,$H1505,TRUE,_xll.ohTrigger(RecalcTrigger,Trigger6M)),NA())</f>
        <v>1.1330192539599451E-2</v>
      </c>
      <c r="M1505" s="146">
        <f>IFERROR(_xll.qlIndexFixing(Index1Y,$H1505,TRUE,_xll.ohTrigger(RecalcTrigger,Trigger1Y)),NA())</f>
        <v>1.1541194638183816E-2</v>
      </c>
      <c r="N1505" s="145">
        <f>IFERROR(_xll.qlIndexFixing(ONIndex1M,I1505,TRUE,_xll.ohTrigger(RecalcTrigger,Trigger1M)),NA())</f>
        <v>1.1083082040673764E-2</v>
      </c>
      <c r="O1505" s="44">
        <f>IFERROR(_xll.qlIndexFixing(ONIndex3M,I1505,TRUE,_xll.ohTrigger(RecalcTrigger,Trigger3M)),NA())</f>
        <v>1.1361052314172726E-2</v>
      </c>
      <c r="P1505" s="44">
        <f>IFERROR(_xll.qlIndexFixing(ONIndex6M,I1505,TRUE,_xll.ohTrigger(RecalcTrigger,Trigger6M)),NA())</f>
        <v>1.1405164668623069E-2</v>
      </c>
      <c r="Q1505" s="146">
        <f>IFERROR(_xll.qlIndexFixing(ONIndex1Y,I1505,TRUE,_xll.ohTrigger(RecalcTrigger,Trigger1Y)),NA())</f>
        <v>1.1697438408442284E-2</v>
      </c>
    </row>
    <row r="1506" spans="2:17" x14ac:dyDescent="0.2">
      <c r="B1506" s="39" t="s">
        <v>42</v>
      </c>
      <c r="D1506" s="42">
        <f>_xll.qlCalendarAdvance(Calendar,$D1505,B1506,"f",FALSE)</f>
        <v>50221</v>
      </c>
      <c r="E1506" s="140">
        <f>_xll.qlInterestRateIndexValueDate(IndexON,D1506)</f>
        <v>50221</v>
      </c>
      <c r="F1506" s="156">
        <f>IFERROR(_xll.qlIndexFixing(IndexON,D1506,TRUE,_xll.ohTrigger(RecalcTrigger,TriggerON)),NA())</f>
        <v>1.0357665717531939E-2</v>
      </c>
      <c r="H1506" s="42">
        <f>_xll.qlCalendarAdvance(Calendar,$H1505,B1506,"f",FALSE)</f>
        <v>50221</v>
      </c>
      <c r="I1506" s="140">
        <f>_xll.qlInterestRateIndexValueDate(Index1M,$H1506)</f>
        <v>50221</v>
      </c>
      <c r="J1506" s="145">
        <f>IFERROR(_xll.qlIndexFixing(Index1M,$H1506,TRUE,_xll.ohTrigger(RecalcTrigger,Trigger1M)),NA())</f>
        <v>1.1061679220667404E-2</v>
      </c>
      <c r="K1506" s="44">
        <f>IFERROR(_xll.qlIndexFixing(Index3M,H1506,TRUE,_xll.ohTrigger(RecalcTrigger,Trigger3M)),NA())</f>
        <v>1.1313609521488407E-2</v>
      </c>
      <c r="L1506" s="44">
        <f>IFERROR(_xll.qlIndexFixing(Index6M,$H1506,TRUE,_xll.ohTrigger(RecalcTrigger,Trigger6M)),NA())</f>
        <v>1.1321746963120324E-2</v>
      </c>
      <c r="M1506" s="146">
        <f>IFERROR(_xll.qlIndexFixing(Index1Y,$H1506,TRUE,_xll.ohTrigger(RecalcTrigger,Trigger1Y)),NA())</f>
        <v>1.1532991380131863E-2</v>
      </c>
      <c r="N1506" s="145">
        <f>IFERROR(_xll.qlIndexFixing(ONIndex1M,I1506,TRUE,_xll.ohTrigger(RecalcTrigger,Trigger1M)),NA())</f>
        <v>1.1074614297214014E-2</v>
      </c>
      <c r="O1506" s="44">
        <f>IFERROR(_xll.qlIndexFixing(ONIndex3M,I1506,TRUE,_xll.ohTrigger(RecalcTrigger,Trigger3M)),NA())</f>
        <v>1.1352421624247766E-2</v>
      </c>
      <c r="P1506" s="44">
        <f>IFERROR(_xll.qlIndexFixing(ONIndex6M,I1506,TRUE,_xll.ohTrigger(RecalcTrigger,Trigger6M)),NA())</f>
        <v>1.139659591240183E-2</v>
      </c>
      <c r="Q1506" s="146">
        <f>IFERROR(_xll.qlIndexFixing(ONIndex1Y,I1506,TRUE,_xll.ohTrigger(RecalcTrigger,Trigger1Y)),NA())</f>
        <v>1.1688092934896144E-2</v>
      </c>
    </row>
    <row r="1507" spans="2:17" x14ac:dyDescent="0.2">
      <c r="B1507" s="39" t="s">
        <v>42</v>
      </c>
      <c r="D1507" s="42">
        <f>_xll.qlCalendarAdvance(Calendar,$D1506,B1507,"f",FALSE)</f>
        <v>50228</v>
      </c>
      <c r="E1507" s="140">
        <f>_xll.qlInterestRateIndexValueDate(IndexON,D1507)</f>
        <v>50228</v>
      </c>
      <c r="F1507" s="156">
        <f>IFERROR(_xll.qlIndexFixing(IndexON,D1507,TRUE,_xll.ohTrigger(RecalcTrigger,TriggerON)),NA())</f>
        <v>1.0349384501682213E-2</v>
      </c>
      <c r="H1507" s="42">
        <f>_xll.qlCalendarAdvance(Calendar,$H1506,B1507,"f",FALSE)</f>
        <v>50228</v>
      </c>
      <c r="I1507" s="140">
        <f>_xll.qlInterestRateIndexValueDate(Index1M,$H1507)</f>
        <v>50228</v>
      </c>
      <c r="J1507" s="145">
        <f>IFERROR(_xll.qlIndexFixing(Index1M,$H1507,TRUE,_xll.ohTrigger(RecalcTrigger,Trigger1M)),NA())</f>
        <v>1.1053342628367227E-2</v>
      </c>
      <c r="K1507" s="44">
        <f>IFERROR(_xll.qlIndexFixing(Index3M,H1507,TRUE,_xll.ohTrigger(RecalcTrigger,Trigger3M)),NA())</f>
        <v>1.1305278866337936E-2</v>
      </c>
      <c r="L1507" s="44">
        <f>IFERROR(_xll.qlIndexFixing(Index6M,$H1507,TRUE,_xll.ohTrigger(RecalcTrigger,Trigger6M)),NA())</f>
        <v>1.1313732535373681E-2</v>
      </c>
      <c r="M1507" s="146">
        <f>IFERROR(_xll.qlIndexFixing(Index1Y,$H1507,TRUE,_xll.ohTrigger(RecalcTrigger,Trigger1Y)),NA())</f>
        <v>1.1524836254646287E-2</v>
      </c>
      <c r="N1507" s="145">
        <f>IFERROR(_xll.qlIndexFixing(ONIndex1M,I1507,TRUE,_xll.ohTrigger(RecalcTrigger,Trigger1M)),NA())</f>
        <v>1.1066190692207156E-2</v>
      </c>
      <c r="O1507" s="44">
        <f>IFERROR(_xll.qlIndexFixing(ONIndex3M,I1507,TRUE,_xll.ohTrigger(RecalcTrigger,Trigger3M)),NA())</f>
        <v>1.1343834062047531E-2</v>
      </c>
      <c r="P1507" s="44">
        <f>IFERROR(_xll.qlIndexFixing(ONIndex6M,I1507,TRUE,_xll.ohTrigger(RecalcTrigger,Trigger6M)),NA())</f>
        <v>1.138806976366924E-2</v>
      </c>
      <c r="Q1507" s="146">
        <f>IFERROR(_xll.qlIndexFixing(ONIndex1Y,I1507,TRUE,_xll.ohTrigger(RecalcTrigger,Trigger1Y)),NA())</f>
        <v>1.1678794981540008E-2</v>
      </c>
    </row>
    <row r="1508" spans="2:17" x14ac:dyDescent="0.2">
      <c r="B1508" s="39" t="s">
        <v>42</v>
      </c>
      <c r="D1508" s="42">
        <f>_xll.qlCalendarAdvance(Calendar,$D1507,B1508,"f",FALSE)</f>
        <v>50235</v>
      </c>
      <c r="E1508" s="140">
        <f>_xll.qlInterestRateIndexValueDate(IndexON,D1508)</f>
        <v>50235</v>
      </c>
      <c r="F1508" s="156">
        <f>IFERROR(_xll.qlIndexFixing(IndexON,D1508,TRUE,_xll.ohTrigger(RecalcTrigger,TriggerON)),NA())</f>
        <v>1.0341143842931277E-2</v>
      </c>
      <c r="H1508" s="42">
        <f>_xll.qlCalendarAdvance(Calendar,$H1507,B1508,"f",FALSE)</f>
        <v>50235</v>
      </c>
      <c r="I1508" s="140">
        <f>_xll.qlInterestRateIndexValueDate(Index1M,$H1508)</f>
        <v>50235</v>
      </c>
      <c r="J1508" s="145">
        <f>IFERROR(_xll.qlIndexFixing(Index1M,$H1508,TRUE,_xll.ohTrigger(RecalcTrigger,Trigger1M)),NA())</f>
        <v>1.1045050220243118E-2</v>
      </c>
      <c r="K1508" s="44">
        <f>IFERROR(_xll.qlIndexFixing(Index3M,H1508,TRUE,_xll.ohTrigger(RecalcTrigger,Trigger3M)),NA())</f>
        <v>1.1296991477572686E-2</v>
      </c>
      <c r="L1508" s="44">
        <f>IFERROR(_xll.qlIndexFixing(Index6M,$H1508,TRUE,_xll.ohTrigger(RecalcTrigger,Trigger6M)),NA())</f>
        <v>1.1305760988614289E-2</v>
      </c>
      <c r="M1508" s="146">
        <f>IFERROR(_xll.qlIndexFixing(Index1Y,$H1508,TRUE,_xll.ohTrigger(RecalcTrigger,Trigger1Y)),NA())</f>
        <v>1.151672926056424E-2</v>
      </c>
      <c r="N1508" s="145">
        <f>IFERROR(_xll.qlIndexFixing(ONIndex1M,I1508,TRUE,_xll.ohTrigger(RecalcTrigger,Trigger1M)),NA())</f>
        <v>1.1057811225653191E-2</v>
      </c>
      <c r="O1508" s="44">
        <f>IFERROR(_xll.qlIndexFixing(ONIndex3M,I1508,TRUE,_xll.ohTrigger(RecalcTrigger,Trigger3M)),NA())</f>
        <v>1.1335289627490974E-2</v>
      </c>
      <c r="P1508" s="44">
        <f>IFERROR(_xll.qlIndexFixing(ONIndex6M,I1508,TRUE,_xll.ohTrigger(RecalcTrigger,Trigger6M)),NA())</f>
        <v>1.1379586222506344E-2</v>
      </c>
      <c r="Q1508" s="146">
        <f>IFERROR(_xll.qlIndexFixing(ONIndex1Y,I1508,TRUE,_xll.ohTrigger(RecalcTrigger,Trigger1Y)),NA())</f>
        <v>1.1669544548373878E-2</v>
      </c>
    </row>
    <row r="1509" spans="2:17" x14ac:dyDescent="0.2">
      <c r="B1509" s="39" t="s">
        <v>42</v>
      </c>
      <c r="D1509" s="42">
        <f>_xll.qlCalendarAdvance(Calendar,$D1508,B1509,"f",FALSE)</f>
        <v>50242</v>
      </c>
      <c r="E1509" s="140">
        <f>_xll.qlInterestRateIndexValueDate(IndexON,D1509)</f>
        <v>50242</v>
      </c>
      <c r="F1509" s="156">
        <f>IFERROR(_xll.qlIndexFixing(IndexON,D1509,TRUE,_xll.ohTrigger(RecalcTrigger,TriggerON)),NA())</f>
        <v>1.033294374111704E-2</v>
      </c>
      <c r="H1509" s="42">
        <f>_xll.qlCalendarAdvance(Calendar,$H1508,B1509,"f",FALSE)</f>
        <v>50242</v>
      </c>
      <c r="I1509" s="140">
        <f>_xll.qlInterestRateIndexValueDate(Index1M,$H1509)</f>
        <v>50242</v>
      </c>
      <c r="J1509" s="145">
        <f>IFERROR(_xll.qlIndexFixing(Index1M,$H1509,TRUE,_xll.ohTrigger(RecalcTrigger,Trigger1M)),NA())</f>
        <v>1.1036801996200957E-2</v>
      </c>
      <c r="K1509" s="44">
        <f>IFERROR(_xll.qlIndexFixing(Index3M,H1509,TRUE,_xll.ohTrigger(RecalcTrigger,Trigger3M)),NA())</f>
        <v>1.1288747354920447E-2</v>
      </c>
      <c r="L1509" s="44">
        <f>IFERROR(_xll.qlIndexFixing(Index6M,$H1509,TRUE,_xll.ohTrigger(RecalcTrigger,Trigger6M)),NA())</f>
        <v>1.129783232232724E-2</v>
      </c>
      <c r="M1509" s="146">
        <f>IFERROR(_xll.qlIndexFixing(Index1Y,$H1509,TRUE,_xll.ohTrigger(RecalcTrigger,Trigger1Y)),NA())</f>
        <v>1.1508670396729093E-2</v>
      </c>
      <c r="N1509" s="145">
        <f>IFERROR(_xll.qlIndexFixing(ONIndex1M,I1509,TRUE,_xll.ohTrigger(RecalcTrigger,Trigger1M)),NA())</f>
        <v>1.1049475897471073E-2</v>
      </c>
      <c r="O1509" s="44">
        <f>IFERROR(_xll.qlIndexFixing(ONIndex3M,I1509,TRUE,_xll.ohTrigger(RecalcTrigger,Trigger3M)),NA())</f>
        <v>1.1326788320659142E-2</v>
      </c>
      <c r="P1509" s="44">
        <f>IFERROR(_xll.qlIndexFixing(ONIndex6M,I1509,TRUE,_xll.ohTrigger(RecalcTrigger,Trigger6M)),NA())</f>
        <v>1.137114528875105E-2</v>
      </c>
      <c r="Q1509" s="146">
        <f>IFERROR(_xll.qlIndexFixing(ONIndex1Y,I1509,TRUE,_xll.ohTrigger(RecalcTrigger,Trigger1Y)),NA())</f>
        <v>1.166034163523566E-2</v>
      </c>
    </row>
    <row r="1510" spans="2:17" x14ac:dyDescent="0.2">
      <c r="B1510" s="39" t="s">
        <v>42</v>
      </c>
      <c r="D1510" s="42">
        <f>_xll.qlCalendarAdvance(Calendar,$D1509,B1510,"f",FALSE)</f>
        <v>50249</v>
      </c>
      <c r="E1510" s="140">
        <f>_xll.qlInterestRateIndexValueDate(IndexON,D1510)</f>
        <v>50249</v>
      </c>
      <c r="F1510" s="156">
        <f>IFERROR(_xll.qlIndexFixing(IndexON,D1510,TRUE,_xll.ohTrigger(RecalcTrigger,TriggerON)),NA())</f>
        <v>1.0324784196401593E-2</v>
      </c>
      <c r="H1510" s="42">
        <f>_xll.qlCalendarAdvance(Calendar,$H1509,B1510,"f",FALSE)</f>
        <v>50249</v>
      </c>
      <c r="I1510" s="140">
        <f>_xll.qlInterestRateIndexValueDate(Index1M,$H1510)</f>
        <v>50249</v>
      </c>
      <c r="J1510" s="145">
        <f>IFERROR(_xll.qlIndexFixing(Index1M,$H1510,TRUE,_xll.ohTrigger(RecalcTrigger,Trigger1M)),NA())</f>
        <v>1.1028597956144014E-2</v>
      </c>
      <c r="K1510" s="44">
        <f>IFERROR(_xll.qlIndexFixing(Index3M,H1510,TRUE,_xll.ohTrigger(RecalcTrigger,Trigger3M)),NA())</f>
        <v>1.1280546498115177E-2</v>
      </c>
      <c r="L1510" s="44">
        <f>IFERROR(_xll.qlIndexFixing(Index6M,$H1510,TRUE,_xll.ohTrigger(RecalcTrigger,Trigger6M)),NA())</f>
        <v>1.1289946536002472E-2</v>
      </c>
      <c r="M1510" s="146">
        <f>IFERROR(_xll.qlIndexFixing(Index1Y,$H1510,TRUE,_xll.ohTrigger(RecalcTrigger,Trigger1Y)),NA())</f>
        <v>1.1500659661991763E-2</v>
      </c>
      <c r="N1510" s="145">
        <f>IFERROR(_xll.qlIndexFixing(ONIndex1M,I1510,TRUE,_xll.ohTrigger(RecalcTrigger,Trigger1M)),NA())</f>
        <v>1.1041184707660801E-2</v>
      </c>
      <c r="O1510" s="44">
        <f>IFERROR(_xll.qlIndexFixing(ONIndex3M,I1510,TRUE,_xll.ohTrigger(RecalcTrigger,Trigger3M)),NA())</f>
        <v>1.1318330141552035E-2</v>
      </c>
      <c r="P1510" s="44">
        <f>IFERROR(_xll.qlIndexFixing(ONIndex6M,I1510,TRUE,_xll.ohTrigger(RecalcTrigger,Trigger6M)),NA())</f>
        <v>1.1362746962484405E-2</v>
      </c>
      <c r="Q1510" s="146">
        <f>IFERROR(_xll.qlIndexFixing(ONIndex1Y,I1510,TRUE,_xll.ohTrigger(RecalcTrigger,Trigger1Y)),NA())</f>
        <v>1.165118624244954E-2</v>
      </c>
    </row>
    <row r="1511" spans="2:17" x14ac:dyDescent="0.2">
      <c r="B1511" s="39" t="s">
        <v>42</v>
      </c>
      <c r="D1511" s="42">
        <f>_xll.qlCalendarAdvance(Calendar,$D1510,B1511,"f",FALSE)</f>
        <v>50256</v>
      </c>
      <c r="E1511" s="140">
        <f>_xll.qlInterestRateIndexValueDate(IndexON,D1511)</f>
        <v>50256</v>
      </c>
      <c r="F1511" s="156">
        <f>IFERROR(_xll.qlIndexFixing(IndexON,D1511,TRUE,_xll.ohTrigger(RecalcTrigger,TriggerON)),NA())</f>
        <v>1.0316665208784936E-2</v>
      </c>
      <c r="H1511" s="42">
        <f>_xll.qlCalendarAdvance(Calendar,$H1510,B1511,"f",FALSE)</f>
        <v>50256</v>
      </c>
      <c r="I1511" s="140">
        <f>_xll.qlInterestRateIndexValueDate(Index1M,$H1511)</f>
        <v>50256</v>
      </c>
      <c r="J1511" s="145">
        <f>IFERROR(_xll.qlIndexFixing(Index1M,$H1511,TRUE,_xll.ohTrigger(RecalcTrigger,Trigger1M)),NA())</f>
        <v>1.1020438099986011E-2</v>
      </c>
      <c r="K1511" s="44">
        <f>IFERROR(_xll.qlIndexFixing(Index3M,H1511,TRUE,_xll.ohTrigger(RecalcTrigger,Trigger3M)),NA())</f>
        <v>1.1272388906886425E-2</v>
      </c>
      <c r="L1511" s="44">
        <f>IFERROR(_xll.qlIndexFixing(Index6M,$H1511,TRUE,_xll.ohTrigger(RecalcTrigger,Trigger6M)),NA())</f>
        <v>1.1282103629131242E-2</v>
      </c>
      <c r="M1511" s="146">
        <f>IFERROR(_xll.qlIndexFixing(Index1Y,$H1511,TRUE,_xll.ohTrigger(RecalcTrigger,Trigger1Y)),NA())</f>
        <v>1.1492697055209611E-2</v>
      </c>
      <c r="N1511" s="145">
        <f>IFERROR(_xll.qlIndexFixing(ONIndex1M,I1511,TRUE,_xll.ohTrigger(RecalcTrigger,Trigger1M)),NA())</f>
        <v>1.1032937656303421E-2</v>
      </c>
      <c r="O1511" s="44">
        <f>IFERROR(_xll.qlIndexFixing(ONIndex3M,I1511,TRUE,_xll.ohTrigger(RecalcTrigger,Trigger3M)),NA())</f>
        <v>1.1309915090088607E-2</v>
      </c>
      <c r="P1511" s="44">
        <f>IFERROR(_xll.qlIndexFixing(ONIndex6M,I1511,TRUE,_xll.ohTrigger(RecalcTrigger,Trigger6M)),NA())</f>
        <v>1.1354391243625361E-2</v>
      </c>
      <c r="Q1511" s="146">
        <f>IFERROR(_xll.qlIndexFixing(ONIndex1Y,I1511,TRUE,_xll.ohTrigger(RecalcTrigger,Trigger1Y)),NA())</f>
        <v>1.1642078369691333E-2</v>
      </c>
    </row>
    <row r="1512" spans="2:17" x14ac:dyDescent="0.2">
      <c r="B1512" s="39" t="s">
        <v>42</v>
      </c>
      <c r="D1512" s="42">
        <f>_xll.qlCalendarAdvance(Calendar,$D1511,B1512,"f",FALSE)</f>
        <v>50263</v>
      </c>
      <c r="E1512" s="140">
        <f>_xll.qlInterestRateIndexValueDate(IndexON,D1512)</f>
        <v>50263</v>
      </c>
      <c r="F1512" s="156">
        <f>IFERROR(_xll.qlIndexFixing(IndexON,D1512,TRUE,_xll.ohTrigger(RecalcTrigger,TriggerON)),NA())</f>
        <v>1.0308586778186024E-2</v>
      </c>
      <c r="H1512" s="42">
        <f>_xll.qlCalendarAdvance(Calendar,$H1511,B1512,"f",FALSE)</f>
        <v>50263</v>
      </c>
      <c r="I1512" s="140">
        <f>_xll.qlInterestRateIndexValueDate(Index1M,$H1512)</f>
        <v>50263</v>
      </c>
      <c r="J1512" s="145">
        <f>IFERROR(_xll.qlIndexFixing(Index1M,$H1512,TRUE,_xll.ohTrigger(RecalcTrigger,Trigger1M)),NA())</f>
        <v>1.1012322427630216E-2</v>
      </c>
      <c r="K1512" s="44">
        <f>IFERROR(_xll.qlIndexFixing(Index3M,H1512,TRUE,_xll.ohTrigger(RecalcTrigger,Trigger3M)),NA())</f>
        <v>1.1264274580969912E-2</v>
      </c>
      <c r="L1512" s="44">
        <f>IFERROR(_xll.qlIndexFixing(Index6M,$H1512,TRUE,_xll.ohTrigger(RecalcTrigger,Trigger6M)),NA())</f>
        <v>1.1274303601208773E-2</v>
      </c>
      <c r="M1512" s="146">
        <f>IFERROR(_xll.qlIndexFixing(Index1Y,$H1512,TRUE,_xll.ohTrigger(RecalcTrigger,Trigger1Y)),NA())</f>
        <v>1.1484782575247099E-2</v>
      </c>
      <c r="N1512" s="145">
        <f>IFERROR(_xll.qlIndexFixing(ONIndex1M,I1512,TRUE,_xll.ohTrigger(RecalcTrigger,Trigger1M)),NA())</f>
        <v>1.1024734743317888E-2</v>
      </c>
      <c r="O1512" s="44">
        <f>IFERROR(_xll.qlIndexFixing(ONIndex3M,I1512,TRUE,_xll.ohTrigger(RecalcTrigger,Trigger3M)),NA())</f>
        <v>1.1301543166268857E-2</v>
      </c>
      <c r="P1512" s="44">
        <f>IFERROR(_xll.qlIndexFixing(ONIndex6M,I1512,TRUE,_xll.ohTrigger(RecalcTrigger,Trigger6M)),NA())</f>
        <v>1.1346078132417059E-2</v>
      </c>
      <c r="Q1512" s="146">
        <f>IFERROR(_xll.qlIndexFixing(ONIndex1Y,I1512,TRUE,_xll.ohTrigger(RecalcTrigger,Trigger1Y)),NA())</f>
        <v>1.1633018017123131E-2</v>
      </c>
    </row>
    <row r="1513" spans="2:17" x14ac:dyDescent="0.2">
      <c r="B1513" s="39" t="s">
        <v>42</v>
      </c>
      <c r="D1513" s="42">
        <f>_xll.qlCalendarAdvance(Calendar,$D1512,B1513,"f",FALSE)</f>
        <v>50270</v>
      </c>
      <c r="E1513" s="140">
        <f>_xll.qlInterestRateIndexValueDate(IndexON,D1513)</f>
        <v>50270</v>
      </c>
      <c r="F1513" s="156">
        <f>IFERROR(_xll.qlIndexFixing(IndexON,D1513,TRUE,_xll.ohTrigger(RecalcTrigger,TriggerON)),NA())</f>
        <v>1.0300548904604856E-2</v>
      </c>
      <c r="H1513" s="42">
        <f>_xll.qlCalendarAdvance(Calendar,$H1512,B1513,"f",FALSE)</f>
        <v>50270</v>
      </c>
      <c r="I1513" s="140">
        <f>_xll.qlInterestRateIndexValueDate(Index1M,$H1513)</f>
        <v>50270</v>
      </c>
      <c r="J1513" s="145">
        <f>IFERROR(_xll.qlIndexFixing(Index1M,$H1513,TRUE,_xll.ohTrigger(RecalcTrigger,Trigger1M)),NA())</f>
        <v>1.1004250938990354E-2</v>
      </c>
      <c r="K1513" s="44">
        <f>IFERROR(_xll.qlIndexFixing(Index3M,H1513,TRUE,_xll.ohTrigger(RecalcTrigger,Trigger3M)),NA())</f>
        <v>1.1256203520100478E-2</v>
      </c>
      <c r="L1513" s="44">
        <f>IFERROR(_xll.qlIndexFixing(Index6M,$H1513,TRUE,_xll.ohTrigger(RecalcTrigger,Trigger6M)),NA())</f>
        <v>1.1266546451731611E-2</v>
      </c>
      <c r="M1513" s="146">
        <f>IFERROR(_xll.qlIndexFixing(Index1Y,$H1513,TRUE,_xll.ohTrigger(RecalcTrigger,Trigger1Y)),NA())</f>
        <v>1.1476916220975575E-2</v>
      </c>
      <c r="N1513" s="145">
        <f>IFERROR(_xll.qlIndexFixing(ONIndex1M,I1513,TRUE,_xll.ohTrigger(RecalcTrigger,Trigger1M)),NA())</f>
        <v>1.1016575968704201E-2</v>
      </c>
      <c r="O1513" s="44">
        <f>IFERROR(_xll.qlIndexFixing(ONIndex3M,I1513,TRUE,_xll.ohTrigger(RecalcTrigger,Trigger3M)),NA())</f>
        <v>1.1293214370092786E-2</v>
      </c>
      <c r="P1513" s="44">
        <f>IFERROR(_xll.qlIndexFixing(ONIndex6M,I1513,TRUE,_xll.ohTrigger(RecalcTrigger,Trigger6M)),NA())</f>
        <v>1.1337807628616359E-2</v>
      </c>
      <c r="Q1513" s="146">
        <f>IFERROR(_xll.qlIndexFixing(ONIndex1Y,I1513,TRUE,_xll.ohTrigger(RecalcTrigger,Trigger1Y)),NA())</f>
        <v>1.1624005184582842E-2</v>
      </c>
    </row>
    <row r="1514" spans="2:17" x14ac:dyDescent="0.2">
      <c r="B1514" s="39" t="s">
        <v>42</v>
      </c>
      <c r="D1514" s="42">
        <f>_xll.qlCalendarAdvance(Calendar,$D1513,B1514,"f",FALSE)</f>
        <v>50277</v>
      </c>
      <c r="E1514" s="140">
        <f>_xll.qlInterestRateIndexValueDate(IndexON,D1514)</f>
        <v>50277</v>
      </c>
      <c r="F1514" s="156">
        <f>IFERROR(_xll.qlIndexFixing(IndexON,D1514,TRUE,_xll.ohTrigger(RecalcTrigger,TriggerON)),NA())</f>
        <v>1.0292551588122478E-2</v>
      </c>
      <c r="H1514" s="42">
        <f>_xll.qlCalendarAdvance(Calendar,$H1513,B1514,"f",FALSE)</f>
        <v>50277</v>
      </c>
      <c r="I1514" s="140">
        <f>_xll.qlInterestRateIndexValueDate(Index1M,$H1514)</f>
        <v>50277</v>
      </c>
      <c r="J1514" s="145">
        <f>IFERROR(_xll.qlIndexFixing(Index1M,$H1514,TRUE,_xll.ohTrigger(RecalcTrigger,Trigger1M)),NA())</f>
        <v>1.0996223633969692E-2</v>
      </c>
      <c r="K1514" s="44">
        <f>IFERROR(_xll.qlIndexFixing(Index3M,H1514,TRUE,_xll.ohTrigger(RecalcTrigger,Trigger3M)),NA())</f>
        <v>1.124817572401648E-2</v>
      </c>
      <c r="L1514" s="44">
        <f>IFERROR(_xll.qlIndexFixing(Index6M,$H1514,TRUE,_xll.ohTrigger(RecalcTrigger,Trigger6M)),NA())</f>
        <v>1.1258832180200261E-2</v>
      </c>
      <c r="M1514" s="146">
        <f>IFERROR(_xll.qlIndexFixing(Index1Y,$H1514,TRUE,_xll.ohTrigger(RecalcTrigger,Trigger1Y)),NA())</f>
        <v>1.1469097991273047E-2</v>
      </c>
      <c r="N1514" s="145">
        <f>IFERROR(_xll.qlIndexFixing(ONIndex1M,I1514,TRUE,_xll.ohTrigger(RecalcTrigger,Trigger1M)),NA())</f>
        <v>1.1008461332543407E-2</v>
      </c>
      <c r="O1514" s="44">
        <f>IFERROR(_xll.qlIndexFixing(ONIndex3M,I1514,TRUE,_xll.ohTrigger(RecalcTrigger,Trigger3M)),NA())</f>
        <v>1.1284928701641439E-2</v>
      </c>
      <c r="P1514" s="44">
        <f>IFERROR(_xll.qlIndexFixing(ONIndex6M,I1514,TRUE,_xll.ohTrigger(RecalcTrigger,Trigger6M)),NA())</f>
        <v>1.1329579732304307E-2</v>
      </c>
      <c r="Q1514" s="146">
        <f>IFERROR(_xll.qlIndexFixing(ONIndex1Y,I1514,TRUE,_xll.ohTrigger(RecalcTrigger,Trigger1Y)),NA())</f>
        <v>1.1615039872313604E-2</v>
      </c>
    </row>
    <row r="1515" spans="2:17" x14ac:dyDescent="0.2">
      <c r="B1515" s="39" t="s">
        <v>42</v>
      </c>
      <c r="D1515" s="42">
        <f>_xll.qlCalendarAdvance(Calendar,$D1514,B1515,"f",FALSE)</f>
        <v>50284</v>
      </c>
      <c r="E1515" s="140">
        <f>_xll.qlInterestRateIndexValueDate(IndexON,D1515)</f>
        <v>50284</v>
      </c>
      <c r="F1515" s="156">
        <f>IFERROR(_xll.qlIndexFixing(IndexON,D1515,TRUE,_xll.ohTrigger(RecalcTrigger,TriggerON)),NA())</f>
        <v>1.0284594828576799E-2</v>
      </c>
      <c r="H1515" s="42">
        <f>_xll.qlCalendarAdvance(Calendar,$H1514,B1515,"f",FALSE)</f>
        <v>50284</v>
      </c>
      <c r="I1515" s="140">
        <f>_xll.qlInterestRateIndexValueDate(Index1M,$H1515)</f>
        <v>50284</v>
      </c>
      <c r="J1515" s="145">
        <f>IFERROR(_xll.qlIndexFixing(Index1M,$H1515,TRUE,_xll.ohTrigger(RecalcTrigger,Trigger1M)),NA())</f>
        <v>1.0988641615452804E-2</v>
      </c>
      <c r="K1515" s="44">
        <f>IFERROR(_xll.qlIndexFixing(Index3M,H1515,TRUE,_xll.ohTrigger(RecalcTrigger,Trigger3M)),NA())</f>
        <v>1.1240580427985239E-2</v>
      </c>
      <c r="L1515" s="44">
        <f>IFERROR(_xll.qlIndexFixing(Index6M,$H1515,TRUE,_xll.ohTrigger(RecalcTrigger,Trigger6M)),NA())</f>
        <v>1.1252241772260535E-2</v>
      </c>
      <c r="M1515" s="146">
        <f>IFERROR(_xll.qlIndexFixing(Index1Y,$H1515,TRUE,_xll.ohTrigger(RecalcTrigger,Trigger1Y)),NA())</f>
        <v>1.146132788502463E-2</v>
      </c>
      <c r="N1515" s="145">
        <f>IFERROR(_xll.qlIndexFixing(ONIndex1M,I1515,TRUE,_xll.ohTrigger(RecalcTrigger,Trigger1M)),NA())</f>
        <v>1.1000390834673412E-2</v>
      </c>
      <c r="O1515" s="44">
        <f>IFERROR(_xll.qlIndexFixing(ONIndex3M,I1515,TRUE,_xll.ohTrigger(RecalcTrigger,Trigger3M)),NA())</f>
        <v>1.1276686160833771E-2</v>
      </c>
      <c r="P1515" s="44">
        <f>IFERROR(_xll.qlIndexFixing(ONIndex6M,I1515,TRUE,_xll.ohTrigger(RecalcTrigger,Trigger6M)),NA())</f>
        <v>1.1321394443399857E-2</v>
      </c>
      <c r="Q1515" s="146">
        <f>IFERROR(_xll.qlIndexFixing(ONIndex1Y,I1515,TRUE,_xll.ohTrigger(RecalcTrigger,Trigger1Y)),NA())</f>
        <v>1.1606122080072279E-2</v>
      </c>
    </row>
    <row r="1516" spans="2:17" x14ac:dyDescent="0.2">
      <c r="B1516" s="39" t="s">
        <v>42</v>
      </c>
      <c r="D1516" s="42">
        <f>_xll.qlCalendarAdvance(Calendar,$D1515,B1516,"f",FALSE)</f>
        <v>50291</v>
      </c>
      <c r="E1516" s="140">
        <f>_xll.qlInterestRateIndexValueDate(IndexON,D1516)</f>
        <v>50291</v>
      </c>
      <c r="F1516" s="156">
        <f>IFERROR(_xll.qlIndexFixing(IndexON,D1516,TRUE,_xll.ohTrigger(RecalcTrigger,TriggerON)),NA())</f>
        <v>1.0276678626210956E-2</v>
      </c>
      <c r="H1516" s="42">
        <f>_xll.qlCalendarAdvance(Calendar,$H1515,B1516,"f",FALSE)</f>
        <v>50291</v>
      </c>
      <c r="I1516" s="140">
        <f>_xll.qlInterestRateIndexValueDate(Index1M,$H1516)</f>
        <v>50291</v>
      </c>
      <c r="J1516" s="145">
        <f>IFERROR(_xll.qlIndexFixing(Index1M,$H1516,TRUE,_xll.ohTrigger(RecalcTrigger,Trigger1M)),NA())</f>
        <v>1.0980699760355983E-2</v>
      </c>
      <c r="K1516" s="44">
        <f>IFERROR(_xll.qlIndexFixing(Index3M,H1516,TRUE,_xll.ohTrigger(RecalcTrigger,Trigger3M)),NA())</f>
        <v>1.1232636314624234E-2</v>
      </c>
      <c r="L1516" s="44">
        <f>IFERROR(_xll.qlIndexFixing(Index6M,$H1516,TRUE,_xll.ohTrigger(RecalcTrigger,Trigger6M)),NA())</f>
        <v>1.1244604771539749E-2</v>
      </c>
      <c r="M1516" s="146">
        <f>IFERROR(_xll.qlIndexFixing(Index1Y,$H1516,TRUE,_xll.ohTrigger(RecalcTrigger,Trigger1Y)),NA())</f>
        <v>1.1453605901122099E-2</v>
      </c>
      <c r="N1516" s="145">
        <f>IFERROR(_xll.qlIndexFixing(ONIndex1M,I1516,TRUE,_xll.ohTrigger(RecalcTrigger,Trigger1M)),NA())</f>
        <v>1.0992364475175265E-2</v>
      </c>
      <c r="O1516" s="44">
        <f>IFERROR(_xll.qlIndexFixing(ONIndex3M,I1516,TRUE,_xll.ohTrigger(RecalcTrigger,Trigger3M)),NA())</f>
        <v>1.1268486747669781E-2</v>
      </c>
      <c r="P1516" s="44">
        <f>IFERROR(_xll.qlIndexFixing(ONIndex6M,I1516,TRUE,_xll.ohTrigger(RecalcTrigger,Trigger6M)),NA())</f>
        <v>1.1313251761984056E-2</v>
      </c>
      <c r="Q1516" s="146">
        <f>IFERROR(_xll.qlIndexFixing(ONIndex1Y,I1516,TRUE,_xll.ohTrigger(RecalcTrigger,Trigger1Y)),NA())</f>
        <v>1.1597251808020959E-2</v>
      </c>
    </row>
    <row r="1517" spans="2:17" x14ac:dyDescent="0.2">
      <c r="B1517" s="39" t="s">
        <v>42</v>
      </c>
      <c r="D1517" s="42">
        <f>_xll.qlCalendarAdvance(Calendar,$D1516,B1517,"f",FALSE)</f>
        <v>50298</v>
      </c>
      <c r="E1517" s="140">
        <f>_xll.qlInterestRateIndexValueDate(IndexON,D1517)</f>
        <v>50298</v>
      </c>
      <c r="F1517" s="156">
        <f>IFERROR(_xll.qlIndexFixing(IndexON,D1517,TRUE,_xll.ohTrigger(RecalcTrigger,TriggerON)),NA())</f>
        <v>1.0268802980700764E-2</v>
      </c>
      <c r="H1517" s="42">
        <f>_xll.qlCalendarAdvance(Calendar,$H1516,B1517,"f",FALSE)</f>
        <v>50298</v>
      </c>
      <c r="I1517" s="140">
        <f>_xll.qlInterestRateIndexValueDate(Index1M,$H1517)</f>
        <v>50298</v>
      </c>
      <c r="J1517" s="145">
        <f>IFERROR(_xll.qlIndexFixing(Index1M,$H1517,TRUE,_xll.ohTrigger(RecalcTrigger,Trigger1M)),NA())</f>
        <v>1.0972802087123146E-2</v>
      </c>
      <c r="K1517" s="44">
        <f>IFERROR(_xll.qlIndexFixing(Index3M,H1517,TRUE,_xll.ohTrigger(RecalcTrigger,Trigger3M)),NA())</f>
        <v>1.1224735463784838E-2</v>
      </c>
      <c r="L1517" s="44">
        <f>IFERROR(_xll.qlIndexFixing(Index6M,$H1517,TRUE,_xll.ohTrigger(RecalcTrigger,Trigger6M)),NA())</f>
        <v>1.1237010642959988E-2</v>
      </c>
      <c r="M1517" s="146">
        <f>IFERROR(_xll.qlIndexFixing(Index1Y,$H1517,TRUE,_xll.ohTrigger(RecalcTrigger,Trigger1Y)),NA())</f>
        <v>1.1445932038464335E-2</v>
      </c>
      <c r="N1517" s="145">
        <f>IFERROR(_xll.qlIndexFixing(ONIndex1M,I1517,TRUE,_xll.ohTrigger(RecalcTrigger,Trigger1M)),NA())</f>
        <v>1.098438225413001E-2</v>
      </c>
      <c r="O1517" s="44">
        <f>IFERROR(_xll.qlIndexFixing(ONIndex3M,I1517,TRUE,_xll.ohTrigger(RecalcTrigger,Trigger3M)),NA())</f>
        <v>1.126033046214947E-2</v>
      </c>
      <c r="P1517" s="44">
        <f>IFERROR(_xll.qlIndexFixing(ONIndex6M,I1517,TRUE,_xll.ohTrigger(RecalcTrigger,Trigger6M)),NA())</f>
        <v>1.1305151688056903E-2</v>
      </c>
      <c r="Q1517" s="146">
        <f>IFERROR(_xll.qlIndexFixing(ONIndex1Y,I1517,TRUE,_xll.ohTrigger(RecalcTrigger,Trigger1Y)),NA())</f>
        <v>1.1588429056078597E-2</v>
      </c>
    </row>
    <row r="1518" spans="2:17" x14ac:dyDescent="0.2">
      <c r="B1518" s="39" t="s">
        <v>42</v>
      </c>
      <c r="D1518" s="42">
        <f>_xll.qlCalendarAdvance(Calendar,$D1517,B1518,"f",FALSE)</f>
        <v>50305</v>
      </c>
      <c r="E1518" s="140">
        <f>_xll.qlInterestRateIndexValueDate(IndexON,D1518)</f>
        <v>50305</v>
      </c>
      <c r="F1518" s="156">
        <f>IFERROR(_xll.qlIndexFixing(IndexON,D1518,TRUE,_xll.ohTrigger(RecalcTrigger,TriggerON)),NA())</f>
        <v>1.0260967892289363E-2</v>
      </c>
      <c r="H1518" s="42">
        <f>_xll.qlCalendarAdvance(Calendar,$H1517,B1518,"f",FALSE)</f>
        <v>50305</v>
      </c>
      <c r="I1518" s="140">
        <f>_xll.qlInterestRateIndexValueDate(Index1M,$H1518)</f>
        <v>50305</v>
      </c>
      <c r="J1518" s="145">
        <f>IFERROR(_xll.qlIndexFixing(Index1M,$H1518,TRUE,_xll.ohTrigger(RecalcTrigger,Trigger1M)),NA())</f>
        <v>1.0964948595659737E-2</v>
      </c>
      <c r="K1518" s="44">
        <f>IFERROR(_xll.qlIndexFixing(Index3M,H1518,TRUE,_xll.ohTrigger(RecalcTrigger,Trigger3M)),NA())</f>
        <v>1.1216877875209667E-2</v>
      </c>
      <c r="L1518" s="44">
        <f>IFERROR(_xll.qlIndexFixing(Index6M,$H1518,TRUE,_xll.ohTrigger(RecalcTrigger,Trigger6M)),NA())</f>
        <v>1.1229459386039899E-2</v>
      </c>
      <c r="M1518" s="146">
        <f>IFERROR(_xll.qlIndexFixing(Index1Y,$H1518,TRUE,_xll.ohTrigger(RecalcTrigger,Trigger1Y)),NA())</f>
        <v>1.1438306295956879E-2</v>
      </c>
      <c r="N1518" s="145">
        <f>IFERROR(_xll.qlIndexFixing(ONIndex1M,I1518,TRUE,_xll.ohTrigger(RecalcTrigger,Trigger1M)),NA())</f>
        <v>1.0976444171456601E-2</v>
      </c>
      <c r="O1518" s="44">
        <f>IFERROR(_xll.qlIndexFixing(ONIndex3M,I1518,TRUE,_xll.ohTrigger(RecalcTrigger,Trigger3M)),NA())</f>
        <v>1.1252217304272838E-2</v>
      </c>
      <c r="P1518" s="44">
        <f>IFERROR(_xll.qlIndexFixing(ONIndex6M,I1518,TRUE,_xll.ohTrigger(RecalcTrigger,Trigger6M)),NA())</f>
        <v>1.1297094221618398E-2</v>
      </c>
      <c r="Q1518" s="146">
        <f>IFERROR(_xll.qlIndexFixing(ONIndex1Y,I1518,TRUE,_xll.ohTrigger(RecalcTrigger,Trigger1Y)),NA())</f>
        <v>1.1579653824245195E-2</v>
      </c>
    </row>
    <row r="1519" spans="2:17" x14ac:dyDescent="0.2">
      <c r="B1519" s="39" t="s">
        <v>42</v>
      </c>
      <c r="D1519" s="42">
        <f>_xll.qlCalendarAdvance(Calendar,$D1518,B1519,"f",FALSE)</f>
        <v>50312</v>
      </c>
      <c r="E1519" s="140">
        <f>_xll.qlInterestRateIndexValueDate(IndexON,D1519)</f>
        <v>50312</v>
      </c>
      <c r="F1519" s="156">
        <f>IFERROR(_xll.qlIndexFixing(IndexON,D1519,TRUE,_xll.ohTrigger(RecalcTrigger,TriggerON)),NA())</f>
        <v>1.0253173360976753E-2</v>
      </c>
      <c r="H1519" s="42">
        <f>_xll.qlCalendarAdvance(Calendar,$H1518,B1519,"f",FALSE)</f>
        <v>50312</v>
      </c>
      <c r="I1519" s="140">
        <f>_xll.qlInterestRateIndexValueDate(Index1M,$H1519)</f>
        <v>50312</v>
      </c>
      <c r="J1519" s="145">
        <f>IFERROR(_xll.qlIndexFixing(Index1M,$H1519,TRUE,_xll.ohTrigger(RecalcTrigger,Trigger1M)),NA())</f>
        <v>1.0957139285887412E-2</v>
      </c>
      <c r="K1519" s="44">
        <f>IFERROR(_xll.qlIndexFixing(Index3M,H1519,TRUE,_xll.ohTrigger(RecalcTrigger,Trigger3M)),NA())</f>
        <v>1.1209063548646672E-2</v>
      </c>
      <c r="L1519" s="44">
        <f>IFERROR(_xll.qlIndexFixing(Index6M,$H1519,TRUE,_xll.ohTrigger(RecalcTrigger,Trigger6M)),NA())</f>
        <v>1.1221951000300368E-2</v>
      </c>
      <c r="M1519" s="146">
        <f>IFERROR(_xll.qlIndexFixing(Index1Y,$H1519,TRUE,_xll.ohTrigger(RecalcTrigger,Trigger1Y)),NA())</f>
        <v>1.1430728672511936E-2</v>
      </c>
      <c r="N1519" s="145">
        <f>IFERROR(_xll.qlIndexFixing(ONIndex1M,I1519,TRUE,_xll.ohTrigger(RecalcTrigger,Trigger1M)),NA())</f>
        <v>1.0968550227155038E-2</v>
      </c>
      <c r="O1519" s="44">
        <f>IFERROR(_xll.qlIndexFixing(ONIndex3M,I1519,TRUE,_xll.ohTrigger(RecalcTrigger,Trigger3M)),NA())</f>
        <v>1.124414727412093E-2</v>
      </c>
      <c r="P1519" s="44">
        <f>IFERROR(_xll.qlIndexFixing(ONIndex6M,I1519,TRUE,_xll.ohTrigger(RecalcTrigger,Trigger6M)),NA())</f>
        <v>1.1289079362587495E-2</v>
      </c>
      <c r="Q1519" s="146">
        <f>IFERROR(_xll.qlIndexFixing(ONIndex1Y,I1519,TRUE,_xll.ohTrigger(RecalcTrigger,Trigger1Y)),NA())</f>
        <v>1.1570926112439706E-2</v>
      </c>
    </row>
    <row r="1520" spans="2:17" x14ac:dyDescent="0.2">
      <c r="B1520" s="39" t="s">
        <v>42</v>
      </c>
      <c r="D1520" s="42">
        <f>_xll.qlCalendarAdvance(Calendar,$D1519,B1520,"f",FALSE)</f>
        <v>50319</v>
      </c>
      <c r="E1520" s="140">
        <f>_xll.qlInterestRateIndexValueDate(IndexON,D1520)</f>
        <v>50319</v>
      </c>
      <c r="F1520" s="156">
        <f>IFERROR(_xll.qlIndexFixing(IndexON,D1520,TRUE,_xll.ohTrigger(RecalcTrigger,TriggerON)),NA())</f>
        <v>1.024541938660084E-2</v>
      </c>
      <c r="H1520" s="42">
        <f>_xll.qlCalendarAdvance(Calendar,$H1519,B1520,"f",FALSE)</f>
        <v>50319</v>
      </c>
      <c r="I1520" s="140">
        <f>_xll.qlInterestRateIndexValueDate(Index1M,$H1520)</f>
        <v>50319</v>
      </c>
      <c r="J1520" s="145">
        <f>IFERROR(_xll.qlIndexFixing(Index1M,$H1520,TRUE,_xll.ohTrigger(RecalcTrigger,Trigger1M)),NA())</f>
        <v>1.0948987654907731E-2</v>
      </c>
      <c r="K1520" s="44">
        <f>IFERROR(_xll.qlIndexFixing(Index3M,H1520,TRUE,_xll.ohTrigger(RecalcTrigger,Trigger3M)),NA())</f>
        <v>1.1200917493406022E-2</v>
      </c>
      <c r="L1520" s="44">
        <f>IFERROR(_xll.qlIndexFixing(Index6M,$H1520,TRUE,_xll.ohTrigger(RecalcTrigger,Trigger6M)),NA())</f>
        <v>1.1214139046894682E-2</v>
      </c>
      <c r="M1520" s="146">
        <f>IFERROR(_xll.qlIndexFixing(Index1Y,$H1520,TRUE,_xll.ohTrigger(RecalcTrigger,Trigger1Y)),NA())</f>
        <v>1.1423199167049258E-2</v>
      </c>
      <c r="N1520" s="145">
        <f>IFERROR(_xll.qlIndexFixing(ONIndex1M,I1520,TRUE,_xll.ohTrigger(RecalcTrigger,Trigger1M)),NA())</f>
        <v>1.0960700421225322E-2</v>
      </c>
      <c r="O1520" s="44">
        <f>IFERROR(_xll.qlIndexFixing(ONIndex3M,I1520,TRUE,_xll.ohTrigger(RecalcTrigger,Trigger3M)),NA())</f>
        <v>1.1236120371531655E-2</v>
      </c>
      <c r="P1520" s="44">
        <f>IFERROR(_xll.qlIndexFixing(ONIndex6M,I1520,TRUE,_xll.ohTrigger(RecalcTrigger,Trigger6M)),NA())</f>
        <v>1.1281107111045241E-2</v>
      </c>
      <c r="Q1520" s="146">
        <f>IFERROR(_xll.qlIndexFixing(ONIndex1Y,I1520,TRUE,_xll.ohTrigger(RecalcTrigger,Trigger1Y)),NA())</f>
        <v>1.1562245920905267E-2</v>
      </c>
    </row>
    <row r="1521" spans="2:17" x14ac:dyDescent="0.2">
      <c r="B1521" s="39" t="s">
        <v>42</v>
      </c>
      <c r="D1521" s="42">
        <f>_xll.qlCalendarAdvance(Calendar,$D1520,B1521,"f",FALSE)</f>
        <v>50326</v>
      </c>
      <c r="E1521" s="140">
        <f>_xll.qlInterestRateIndexValueDate(IndexON,D1521)</f>
        <v>50326</v>
      </c>
      <c r="F1521" s="156">
        <f>IFERROR(_xll.qlIndexFixing(IndexON,D1521,TRUE,_xll.ohTrigger(RecalcTrigger,TriggerON)),NA())</f>
        <v>1.0237705969242672E-2</v>
      </c>
      <c r="H1521" s="42">
        <f>_xll.qlCalendarAdvance(Calendar,$H1520,B1521,"f",FALSE)</f>
        <v>50326</v>
      </c>
      <c r="I1521" s="140">
        <f>_xll.qlInterestRateIndexValueDate(Index1M,$H1521)</f>
        <v>50326</v>
      </c>
      <c r="J1521" s="145">
        <f>IFERROR(_xll.qlIndexFixing(Index1M,$H1521,TRUE,_xll.ohTrigger(RecalcTrigger,Trigger1M)),NA())</f>
        <v>1.0941269632745641E-2</v>
      </c>
      <c r="K1521" s="44">
        <f>IFERROR(_xll.qlIndexFixing(Index3M,H1521,TRUE,_xll.ohTrigger(RecalcTrigger,Trigger3M)),NA())</f>
        <v>1.1193192543556756E-2</v>
      </c>
      <c r="L1521" s="44">
        <f>IFERROR(_xll.qlIndexFixing(Index6M,$H1521,TRUE,_xll.ohTrigger(RecalcTrigger,Trigger6M)),NA())</f>
        <v>1.1206719236934195E-2</v>
      </c>
      <c r="M1521" s="146">
        <f>IFERROR(_xll.qlIndexFixing(Index1Y,$H1521,TRUE,_xll.ohTrigger(RecalcTrigger,Trigger1Y)),NA())</f>
        <v>1.1415717778495038E-2</v>
      </c>
      <c r="N1521" s="145">
        <f>IFERROR(_xll.qlIndexFixing(ONIndex1M,I1521,TRUE,_xll.ohTrigger(RecalcTrigger,Trigger1M)),NA())</f>
        <v>1.0952894753667453E-2</v>
      </c>
      <c r="O1521" s="44">
        <f>IFERROR(_xll.qlIndexFixing(ONIndex3M,I1521,TRUE,_xll.ohTrigger(RecalcTrigger,Trigger3M)),NA())</f>
        <v>1.1228136596667104E-2</v>
      </c>
      <c r="P1521" s="44">
        <f>IFERROR(_xll.qlIndexFixing(ONIndex6M,I1521,TRUE,_xll.ohTrigger(RecalcTrigger,Trigger6M)),NA())</f>
        <v>1.1273177466991635E-2</v>
      </c>
      <c r="Q1521" s="146">
        <f>IFERROR(_xll.qlIndexFixing(ONIndex1Y,I1521,TRUE,_xll.ohTrigger(RecalcTrigger,Trigger1Y)),NA())</f>
        <v>1.1553613249398742E-2</v>
      </c>
    </row>
    <row r="1522" spans="2:17" x14ac:dyDescent="0.2">
      <c r="B1522" s="39" t="s">
        <v>42</v>
      </c>
      <c r="D1522" s="42">
        <f>_xll.qlCalendarAdvance(Calendar,$D1521,B1522,"f",FALSE)</f>
        <v>50333</v>
      </c>
      <c r="E1522" s="140">
        <f>_xll.qlInterestRateIndexValueDate(IndexON,D1522)</f>
        <v>50333</v>
      </c>
      <c r="F1522" s="156">
        <f>IFERROR(_xll.qlIndexFixing(IndexON,D1522,TRUE,_xll.ohTrigger(RecalcTrigger,TriggerON)),NA())</f>
        <v>1.0230033108902248E-2</v>
      </c>
      <c r="H1522" s="42">
        <f>_xll.qlCalendarAdvance(Calendar,$H1521,B1522,"f",FALSE)</f>
        <v>50333</v>
      </c>
      <c r="I1522" s="140">
        <f>_xll.qlInterestRateIndexValueDate(Index1M,$H1522)</f>
        <v>50333</v>
      </c>
      <c r="J1522" s="145">
        <f>IFERROR(_xll.qlIndexFixing(Index1M,$H1522,TRUE,_xll.ohTrigger(RecalcTrigger,Trigger1M)),NA())</f>
        <v>1.0933595793496865E-2</v>
      </c>
      <c r="K1522" s="44">
        <f>IFERROR(_xll.qlIndexFixing(Index3M,H1522,TRUE,_xll.ohTrigger(RecalcTrigger,Trigger3M)),NA())</f>
        <v>1.118551085643682E-2</v>
      </c>
      <c r="L1522" s="44">
        <f>IFERROR(_xll.qlIndexFixing(Index6M,$H1522,TRUE,_xll.ohTrigger(RecalcTrigger,Trigger6M)),NA())</f>
        <v>1.1199342298163797E-2</v>
      </c>
      <c r="M1522" s="146">
        <f>IFERROR(_xll.qlIndexFixing(Index1Y,$H1522,TRUE,_xll.ohTrigger(RecalcTrigger,Trigger1Y)),NA())</f>
        <v>1.1408284505782129E-2</v>
      </c>
      <c r="N1522" s="145">
        <f>IFERROR(_xll.qlIndexFixing(ONIndex1M,I1522,TRUE,_xll.ohTrigger(RecalcTrigger,Trigger1M)),NA())</f>
        <v>1.0945133224400383E-2</v>
      </c>
      <c r="O1522" s="44">
        <f>IFERROR(_xll.qlIndexFixing(ONIndex3M,I1522,TRUE,_xll.ohTrigger(RecalcTrigger,Trigger3M)),NA())</f>
        <v>1.1220195949365186E-2</v>
      </c>
      <c r="P1522" s="44">
        <f>IFERROR(_xll.qlIndexFixing(ONIndex6M,I1522,TRUE,_xll.ohTrigger(RecalcTrigger,Trigger6M)),NA())</f>
        <v>1.1265290430345631E-2</v>
      </c>
      <c r="Q1522" s="146">
        <f>IFERROR(_xll.qlIndexFixing(ONIndex1Y,I1522,TRUE,_xll.ohTrigger(RecalcTrigger,Trigger1Y)),NA())</f>
        <v>1.1545028098001175E-2</v>
      </c>
    </row>
    <row r="1523" spans="2:17" x14ac:dyDescent="0.2">
      <c r="B1523" s="39" t="s">
        <v>42</v>
      </c>
      <c r="D1523" s="42">
        <f>_xll.qlCalendarAdvance(Calendar,$D1522,B1523,"f",FALSE)</f>
        <v>50340</v>
      </c>
      <c r="E1523" s="140">
        <f>_xll.qlInterestRateIndexValueDate(IndexON,D1523)</f>
        <v>50340</v>
      </c>
      <c r="F1523" s="156">
        <f>IFERROR(_xll.qlIndexFixing(IndexON,D1523,TRUE,_xll.ohTrigger(RecalcTrigger,TriggerON)),NA())</f>
        <v>1.0222400805579568E-2</v>
      </c>
      <c r="H1523" s="42">
        <f>_xll.qlCalendarAdvance(Calendar,$H1522,B1523,"f",FALSE)</f>
        <v>50340</v>
      </c>
      <c r="I1523" s="140">
        <f>_xll.qlInterestRateIndexValueDate(Index1M,$H1523)</f>
        <v>50340</v>
      </c>
      <c r="J1523" s="145">
        <f>IFERROR(_xll.qlIndexFixing(Index1M,$H1523,TRUE,_xll.ohTrigger(RecalcTrigger,Trigger1M)),NA())</f>
        <v>1.0925966137075126E-2</v>
      </c>
      <c r="K1523" s="44">
        <f>IFERROR(_xll.qlIndexFixing(Index3M,H1523,TRUE,_xll.ohTrigger(RecalcTrigger,Trigger3M)),NA())</f>
        <v>1.1177872431794264E-2</v>
      </c>
      <c r="L1523" s="44">
        <f>IFERROR(_xll.qlIndexFixing(Index6M,$H1523,TRUE,_xll.ohTrigger(RecalcTrigger,Trigger6M)),NA())</f>
        <v>1.1192008230112351E-2</v>
      </c>
      <c r="M1523" s="146">
        <f>IFERROR(_xll.qlIndexFixing(Index1Y,$H1523,TRUE,_xll.ohTrigger(RecalcTrigger,Trigger1Y)),NA())</f>
        <v>1.1400899347850713E-2</v>
      </c>
      <c r="N1523" s="145">
        <f>IFERROR(_xll.qlIndexFixing(ONIndex1M,I1523,TRUE,_xll.ohTrigger(RecalcTrigger,Trigger1M)),NA())</f>
        <v>1.0937415833586206E-2</v>
      </c>
      <c r="O1523" s="44">
        <f>IFERROR(_xll.qlIndexFixing(ONIndex3M,I1523,TRUE,_xll.ohTrigger(RecalcTrigger,Trigger3M)),NA())</f>
        <v>1.1212298429787992E-2</v>
      </c>
      <c r="P1523" s="44">
        <f>IFERROR(_xll.qlIndexFixing(ONIndex6M,I1523,TRUE,_xll.ohTrigger(RecalcTrigger,Trigger6M)),NA())</f>
        <v>1.1257446001188276E-2</v>
      </c>
      <c r="Q1523" s="146">
        <f>IFERROR(_xll.qlIndexFixing(ONIndex1Y,I1523,TRUE,_xll.ohTrigger(RecalcTrigger,Trigger1Y)),NA())</f>
        <v>1.1536490466793614E-2</v>
      </c>
    </row>
    <row r="1524" spans="2:17" x14ac:dyDescent="0.2">
      <c r="B1524" s="39" t="s">
        <v>42</v>
      </c>
      <c r="D1524" s="42">
        <f>_xll.qlCalendarAdvance(Calendar,$D1523,B1524,"f",FALSE)</f>
        <v>50347</v>
      </c>
      <c r="E1524" s="140">
        <f>_xll.qlInterestRateIndexValueDate(IndexON,D1524)</f>
        <v>50347</v>
      </c>
      <c r="F1524" s="156">
        <f>IFERROR(_xll.qlIndexFixing(IndexON,D1524,TRUE,_xll.ohTrigger(RecalcTrigger,TriggerON)),NA())</f>
        <v>1.0214809059274632E-2</v>
      </c>
      <c r="H1524" s="42">
        <f>_xll.qlCalendarAdvance(Calendar,$H1523,B1524,"f",FALSE)</f>
        <v>50347</v>
      </c>
      <c r="I1524" s="140">
        <f>_xll.qlInterestRateIndexValueDate(Index1M,$H1524)</f>
        <v>50347</v>
      </c>
      <c r="J1524" s="145">
        <f>IFERROR(_xll.qlIndexFixing(Index1M,$H1524,TRUE,_xll.ohTrigger(RecalcTrigger,Trigger1M)),NA())</f>
        <v>1.091875545937171E-2</v>
      </c>
      <c r="K1524" s="44">
        <f>IFERROR(_xll.qlIndexFixing(Index3M,H1524,TRUE,_xll.ohTrigger(RecalcTrigger,Trigger3M)),NA())</f>
        <v>1.1170277269381544E-2</v>
      </c>
      <c r="L1524" s="44">
        <f>IFERROR(_xll.qlIndexFixing(Index6M,$H1524,TRUE,_xll.ohTrigger(RecalcTrigger,Trigger6M)),NA())</f>
        <v>1.1184717032312729E-2</v>
      </c>
      <c r="M1524" s="146">
        <f>IFERROR(_xll.qlIndexFixing(Index1Y,$H1524,TRUE,_xll.ohTrigger(RecalcTrigger,Trigger1Y)),NA())</f>
        <v>1.1393562303647187E-2</v>
      </c>
      <c r="N1524" s="145">
        <f>IFERROR(_xll.qlIndexFixing(ONIndex1M,I1524,TRUE,_xll.ohTrigger(RecalcTrigger,Trigger1M)),NA())</f>
        <v>1.0929742581062829E-2</v>
      </c>
      <c r="O1524" s="44">
        <f>IFERROR(_xll.qlIndexFixing(ONIndex3M,I1524,TRUE,_xll.ohTrigger(RecalcTrigger,Trigger3M)),NA())</f>
        <v>1.1204444037773431E-2</v>
      </c>
      <c r="P1524" s="44">
        <f>IFERROR(_xll.qlIndexFixing(ONIndex6M,I1524,TRUE,_xll.ohTrigger(RecalcTrigger,Trigger6M)),NA())</f>
        <v>1.1249644179438523E-2</v>
      </c>
      <c r="Q1524" s="146">
        <f>IFERROR(_xll.qlIndexFixing(ONIndex1Y,I1524,TRUE,_xll.ohTrigger(RecalcTrigger,Trigger1Y)),NA())</f>
        <v>1.1528000355532919E-2</v>
      </c>
    </row>
    <row r="1525" spans="2:17" x14ac:dyDescent="0.2">
      <c r="B1525" s="39" t="s">
        <v>42</v>
      </c>
      <c r="D1525" s="42">
        <f>_xll.qlCalendarAdvance(Calendar,$D1524,B1525,"f",FALSE)</f>
        <v>50354</v>
      </c>
      <c r="E1525" s="140">
        <f>_xll.qlInterestRateIndexValueDate(IndexON,D1525)</f>
        <v>50354</v>
      </c>
      <c r="F1525" s="156">
        <f>IFERROR(_xll.qlIndexFixing(IndexON,D1525,TRUE,_xll.ohTrigger(RecalcTrigger,TriggerON)),NA())</f>
        <v>1.0207257870068487E-2</v>
      </c>
      <c r="H1525" s="42">
        <f>_xll.qlCalendarAdvance(Calendar,$H1524,B1525,"f",FALSE)</f>
        <v>50354</v>
      </c>
      <c r="I1525" s="140">
        <f>_xll.qlInterestRateIndexValueDate(Index1M,$H1525)</f>
        <v>50354</v>
      </c>
      <c r="J1525" s="145">
        <f>IFERROR(_xll.qlIndexFixing(Index1M,$H1525,TRUE,_xll.ohTrigger(RecalcTrigger,Trigger1M)),NA())</f>
        <v>1.0911211237954762E-2</v>
      </c>
      <c r="K1525" s="44">
        <f>IFERROR(_xll.qlIndexFixing(Index3M,H1525,TRUE,_xll.ohTrigger(RecalcTrigger,Trigger3M)),NA())</f>
        <v>1.1162725368951999E-2</v>
      </c>
      <c r="L1525" s="44">
        <f>IFERROR(_xll.qlIndexFixing(Index6M,$H1525,TRUE,_xll.ohTrigger(RecalcTrigger,Trigger6M)),NA())</f>
        <v>1.1177800954197121E-2</v>
      </c>
      <c r="M1525" s="146">
        <f>IFERROR(_xll.qlIndexFixing(Index1Y,$H1525,TRUE,_xll.ohTrigger(RecalcTrigger,Trigger1Y)),NA())</f>
        <v>1.1386273372125499E-2</v>
      </c>
      <c r="N1525" s="145">
        <f>IFERROR(_xll.qlIndexFixing(ONIndex1M,I1525,TRUE,_xll.ohTrigger(RecalcTrigger,Trigger1M)),NA())</f>
        <v>1.0922113466911298E-2</v>
      </c>
      <c r="O1525" s="44">
        <f>IFERROR(_xll.qlIndexFixing(ONIndex3M,I1525,TRUE,_xll.ohTrigger(RecalcTrigger,Trigger3M)),NA())</f>
        <v>1.1196632773483595E-2</v>
      </c>
      <c r="P1525" s="44">
        <f>IFERROR(_xll.qlIndexFixing(ONIndex6M,I1525,TRUE,_xll.ohTrigger(RecalcTrigger,Trigger6M)),NA())</f>
        <v>1.1241884965096371E-2</v>
      </c>
      <c r="Q1525" s="146">
        <f>IFERROR(_xll.qlIndexFixing(ONIndex1Y,I1525,TRUE,_xll.ohTrigger(RecalcTrigger,Trigger1Y)),NA())</f>
        <v>1.1519557764462229E-2</v>
      </c>
    </row>
    <row r="1526" spans="2:17" x14ac:dyDescent="0.2">
      <c r="B1526" s="39" t="s">
        <v>42</v>
      </c>
      <c r="D1526" s="42">
        <f>_xll.qlCalendarAdvance(Calendar,$D1525,B1526,"f",FALSE)</f>
        <v>50361</v>
      </c>
      <c r="E1526" s="140">
        <f>_xll.qlInterestRateIndexValueDate(IndexON,D1526)</f>
        <v>50361</v>
      </c>
      <c r="F1526" s="156">
        <f>IFERROR(_xll.qlIndexFixing(IndexON,D1526,TRUE,_xll.ohTrigger(RecalcTrigger,TriggerON)),NA())</f>
        <v>1.0199747237717993E-2</v>
      </c>
      <c r="H1526" s="42">
        <f>_xll.qlCalendarAdvance(Calendar,$H1525,B1526,"f",FALSE)</f>
        <v>50361</v>
      </c>
      <c r="I1526" s="140">
        <f>_xll.qlInterestRateIndexValueDate(Index1M,$H1526)</f>
        <v>50361</v>
      </c>
      <c r="J1526" s="145">
        <f>IFERROR(_xll.qlIndexFixing(Index1M,$H1526,TRUE,_xll.ohTrigger(RecalcTrigger,Trigger1M)),NA())</f>
        <v>1.0903711197642663E-2</v>
      </c>
      <c r="K1526" s="44">
        <f>IFERROR(_xll.qlIndexFixing(Index3M,H1526,TRUE,_xll.ohTrigger(RecalcTrigger,Trigger3M)),NA())</f>
        <v>1.1155216730255444E-2</v>
      </c>
      <c r="L1526" s="44">
        <f>IFERROR(_xll.qlIndexFixing(Index6M,$H1526,TRUE,_xll.ohTrigger(RecalcTrigger,Trigger6M)),NA())</f>
        <v>1.1170592653548124E-2</v>
      </c>
      <c r="M1526" s="146">
        <f>IFERROR(_xll.qlIndexFixing(Index1Y,$H1526,TRUE,_xll.ohTrigger(RecalcTrigger,Trigger1Y)),NA())</f>
        <v>1.137903255224626E-2</v>
      </c>
      <c r="N1526" s="145">
        <f>IFERROR(_xll.qlIndexFixing(ONIndex1M,I1526,TRUE,_xll.ohTrigger(RecalcTrigger,Trigger1M)),NA())</f>
        <v>1.0914528491131614E-2</v>
      </c>
      <c r="O1526" s="44">
        <f>IFERROR(_xll.qlIndexFixing(ONIndex3M,I1526,TRUE,_xll.ohTrigger(RecalcTrigger,Trigger3M)),NA())</f>
        <v>1.118886463675639E-2</v>
      </c>
      <c r="P1526" s="44">
        <f>IFERROR(_xll.qlIndexFixing(ONIndex6M,I1526,TRUE,_xll.ohTrigger(RecalcTrigger,Trigger6M)),NA())</f>
        <v>1.1234168358242869E-2</v>
      </c>
      <c r="Q1526" s="146">
        <f>IFERROR(_xll.qlIndexFixing(ONIndex1Y,I1526,TRUE,_xll.ohTrigger(RecalcTrigger,Trigger1Y)),NA())</f>
        <v>1.1511162693500498E-2</v>
      </c>
    </row>
    <row r="1527" spans="2:17" x14ac:dyDescent="0.2">
      <c r="B1527" s="39" t="s">
        <v>42</v>
      </c>
      <c r="D1527" s="42">
        <f>_xll.qlCalendarAdvance(Calendar,$D1526,B1527,"f",FALSE)</f>
        <v>50368</v>
      </c>
      <c r="E1527" s="140">
        <f>_xll.qlInterestRateIndexValueDate(IndexON,D1527)</f>
        <v>50368</v>
      </c>
      <c r="F1527" s="156">
        <f>IFERROR(_xll.qlIndexFixing(IndexON,D1527,TRUE,_xll.ohTrigger(RecalcTrigger,TriggerON)),NA())</f>
        <v>1.019227716246629E-2</v>
      </c>
      <c r="H1527" s="42">
        <f>_xll.qlCalendarAdvance(Calendar,$H1526,B1527,"f",FALSE)</f>
        <v>50368</v>
      </c>
      <c r="I1527" s="140">
        <f>_xll.qlInterestRateIndexValueDate(Index1M,$H1527)</f>
        <v>50368</v>
      </c>
      <c r="J1527" s="145">
        <f>IFERROR(_xll.qlIndexFixing(Index1M,$H1527,TRUE,_xll.ohTrigger(RecalcTrigger,Trigger1M)),NA())</f>
        <v>1.0896255338348964E-2</v>
      </c>
      <c r="K1527" s="44">
        <f>IFERROR(_xll.qlIndexFixing(Index3M,H1527,TRUE,_xll.ohTrigger(RecalcTrigger,Trigger3M)),NA())</f>
        <v>1.1147751353050499E-2</v>
      </c>
      <c r="L1527" s="44">
        <f>IFERROR(_xll.qlIndexFixing(Index6M,$H1527,TRUE,_xll.ohTrigger(RecalcTrigger,Trigger6M)),NA())</f>
        <v>1.1163427220347976E-2</v>
      </c>
      <c r="M1527" s="146">
        <f>IFERROR(_xll.qlIndexFixing(Index1Y,$H1527,TRUE,_xll.ohTrigger(RecalcTrigger,Trigger1Y)),NA())</f>
        <v>1.1371839842976961E-2</v>
      </c>
      <c r="N1527" s="145">
        <f>IFERROR(_xll.qlIndexFixing(ONIndex1M,I1527,TRUE,_xll.ohTrigger(RecalcTrigger,Trigger1M)),NA())</f>
        <v>1.0906987653723776E-2</v>
      </c>
      <c r="O1527" s="44">
        <f>IFERROR(_xll.qlIndexFixing(ONIndex3M,I1527,TRUE,_xll.ohTrigger(RecalcTrigger,Trigger3M)),NA())</f>
        <v>1.1181139627591818E-2</v>
      </c>
      <c r="P1527" s="44">
        <f>IFERROR(_xll.qlIndexFixing(ONIndex6M,I1527,TRUE,_xll.ohTrigger(RecalcTrigger,Trigger6M)),NA())</f>
        <v>1.1226494358878014E-2</v>
      </c>
      <c r="Q1527" s="146">
        <f>IFERROR(_xll.qlIndexFixing(ONIndex1Y,I1527,TRUE,_xll.ohTrigger(RecalcTrigger,Trigger1Y)),NA())</f>
        <v>1.150281514256668E-2</v>
      </c>
    </row>
    <row r="1528" spans="2:17" x14ac:dyDescent="0.2">
      <c r="B1528" s="39" t="s">
        <v>42</v>
      </c>
      <c r="D1528" s="42">
        <f>_xll.qlCalendarAdvance(Calendar,$D1527,B1528,"f",FALSE)</f>
        <v>50375</v>
      </c>
      <c r="E1528" s="140">
        <f>_xll.qlInterestRateIndexValueDate(IndexON,D1528)</f>
        <v>50375</v>
      </c>
      <c r="F1528" s="156">
        <f>IFERROR(_xll.qlIndexFixing(IndexON,D1528,TRUE,_xll.ohTrigger(RecalcTrigger,TriggerON)),NA())</f>
        <v>1.0184847644151285E-2</v>
      </c>
      <c r="H1528" s="42">
        <f>_xll.qlCalendarAdvance(Calendar,$H1527,B1528,"f",FALSE)</f>
        <v>50375</v>
      </c>
      <c r="I1528" s="140">
        <f>_xll.qlInterestRateIndexValueDate(Index1M,$H1528)</f>
        <v>50375</v>
      </c>
      <c r="J1528" s="145">
        <f>IFERROR(_xll.qlIndexFixing(Index1M,$H1528,TRUE,_xll.ohTrigger(RecalcTrigger,Trigger1M)),NA())</f>
        <v>1.0887393032462601E-2</v>
      </c>
      <c r="K1528" s="44">
        <f>IFERROR(_xll.qlIndexFixing(Index3M,H1528,TRUE,_xll.ohTrigger(RecalcTrigger,Trigger3M)),NA())</f>
        <v>1.1141033746734056E-2</v>
      </c>
      <c r="L1528" s="44">
        <f>IFERROR(_xll.qlIndexFixing(Index6M,$H1528,TRUE,_xll.ohTrigger(RecalcTrigger,Trigger6M)),NA())</f>
        <v>1.1155980934377169E-2</v>
      </c>
      <c r="M1528" s="146">
        <f>IFERROR(_xll.qlIndexFixing(Index1Y,$H1528,TRUE,_xll.ohTrigger(RecalcTrigger,Trigger1Y)),NA())</f>
        <v>1.1364695243291756E-2</v>
      </c>
      <c r="N1528" s="145">
        <f>IFERROR(_xll.qlIndexFixing(ONIndex1M,I1528,TRUE,_xll.ohTrigger(RecalcTrigger,Trigger1M)),NA())</f>
        <v>1.0899490954606739E-2</v>
      </c>
      <c r="O1528" s="44">
        <f>IFERROR(_xll.qlIndexFixing(ONIndex3M,I1528,TRUE,_xll.ohTrigger(RecalcTrigger,Trigger3M)),NA())</f>
        <v>1.1173457746233018E-2</v>
      </c>
      <c r="P1528" s="44">
        <f>IFERROR(_xll.qlIndexFixing(ONIndex6M,I1528,TRUE,_xll.ohTrigger(RecalcTrigger,Trigger6M)),NA())</f>
        <v>1.1218862966920762E-2</v>
      </c>
      <c r="Q1528" s="146">
        <f>IFERROR(_xll.qlIndexFixing(ONIndex1Y,I1528,TRUE,_xll.ohTrigger(RecalcTrigger,Trigger1Y)),NA())</f>
        <v>1.1494515111741821E-2</v>
      </c>
    </row>
    <row r="1529" spans="2:17" x14ac:dyDescent="0.2">
      <c r="B1529" s="39" t="s">
        <v>42</v>
      </c>
      <c r="D1529" s="42">
        <f>_xll.qlCalendarAdvance(Calendar,$D1528,B1529,"f",FALSE)</f>
        <v>50382</v>
      </c>
      <c r="E1529" s="140">
        <f>_xll.qlInterestRateIndexValueDate(IndexON,D1529)</f>
        <v>50382</v>
      </c>
      <c r="F1529" s="156">
        <f>IFERROR(_xll.qlIndexFixing(IndexON,D1529,TRUE,_xll.ohTrigger(RecalcTrigger,TriggerON)),NA())</f>
        <v>1.0177458682854024E-2</v>
      </c>
      <c r="H1529" s="42">
        <f>_xll.qlCalendarAdvance(Calendar,$H1528,B1529,"f",FALSE)</f>
        <v>50382</v>
      </c>
      <c r="I1529" s="140">
        <f>_xll.qlInterestRateIndexValueDate(Index1M,$H1529)</f>
        <v>50382</v>
      </c>
      <c r="J1529" s="145">
        <f>IFERROR(_xll.qlIndexFixing(Index1M,$H1529,TRUE,_xll.ohTrigger(RecalcTrigger,Trigger1M)),NA())</f>
        <v>1.0881116033164766E-2</v>
      </c>
      <c r="K1529" s="44">
        <f>IFERROR(_xll.qlIndexFixing(Index3M,H1529,TRUE,_xll.ohTrigger(RecalcTrigger,Trigger3M)),NA())</f>
        <v>1.1133649161727939E-2</v>
      </c>
      <c r="L1529" s="44">
        <f>IFERROR(_xll.qlIndexFixing(Index6M,$H1529,TRUE,_xll.ohTrigger(RecalcTrigger,Trigger6M)),NA())</f>
        <v>1.1148904080918787E-2</v>
      </c>
      <c r="M1529" s="146">
        <f>IFERROR(_xll.qlIndexFixing(Index1Y,$H1529,TRUE,_xll.ohTrigger(RecalcTrigger,Trigger1Y)),NA())</f>
        <v>1.1357598752171683E-2</v>
      </c>
      <c r="N1529" s="145">
        <f>IFERROR(_xll.qlIndexFixing(ONIndex1M,I1529,TRUE,_xll.ohTrigger(RecalcTrigger,Trigger1M)),NA())</f>
        <v>1.0892038393861547E-2</v>
      </c>
      <c r="O1529" s="44">
        <f>IFERROR(_xll.qlIndexFixing(ONIndex3M,I1529,TRUE,_xll.ohTrigger(RecalcTrigger,Trigger3M)),NA())</f>
        <v>1.1165818992355803E-2</v>
      </c>
      <c r="P1529" s="44">
        <f>IFERROR(_xll.qlIndexFixing(ONIndex6M,I1529,TRUE,_xll.ohTrigger(RecalcTrigger,Trigger6M)),NA())</f>
        <v>1.1211274182371112E-2</v>
      </c>
      <c r="Q1529" s="146">
        <f>IFERROR(_xll.qlIndexFixing(ONIndex1Y,I1529,TRUE,_xll.ohTrigger(RecalcTrigger,Trigger1Y)),NA())</f>
        <v>1.1486262601025921E-2</v>
      </c>
    </row>
    <row r="1530" spans="2:17" x14ac:dyDescent="0.2">
      <c r="B1530" s="39" t="s">
        <v>42</v>
      </c>
      <c r="D1530" s="42">
        <f>_xll.qlCalendarAdvance(Calendar,$D1529,B1530,"f",FALSE)</f>
        <v>50389</v>
      </c>
      <c r="E1530" s="140">
        <f>_xll.qlInterestRateIndexValueDate(IndexON,D1530)</f>
        <v>50389</v>
      </c>
      <c r="F1530" s="156">
        <f>IFERROR(_xll.qlIndexFixing(IndexON,D1530,TRUE,_xll.ohTrigger(RecalcTrigger,TriggerON)),NA())</f>
        <v>1.0170110278574507E-2</v>
      </c>
      <c r="H1530" s="42">
        <f>_xll.qlCalendarAdvance(Calendar,$H1529,B1530,"f",FALSE)</f>
        <v>50389</v>
      </c>
      <c r="I1530" s="140">
        <f>_xll.qlInterestRateIndexValueDate(Index1M,$H1530)</f>
        <v>50389</v>
      </c>
      <c r="J1530" s="145">
        <f>IFERROR(_xll.qlIndexFixing(Index1M,$H1530,TRUE,_xll.ohTrigger(RecalcTrigger,Trigger1M)),NA())</f>
        <v>1.0873795654163656E-2</v>
      </c>
      <c r="K1530" s="44">
        <f>IFERROR(_xll.qlIndexFixing(Index3M,H1530,TRUE,_xll.ohTrigger(RecalcTrigger,Trigger3M)),NA())</f>
        <v>1.1126307834588864E-2</v>
      </c>
      <c r="L1530" s="44">
        <f>IFERROR(_xll.qlIndexFixing(Index6M,$H1530,TRUE,_xll.ohTrigger(RecalcTrigger,Trigger6M)),NA())</f>
        <v>1.1141870094964668E-2</v>
      </c>
      <c r="M1530" s="146">
        <f>IFERROR(_xll.qlIndexFixing(Index1Y,$H1530,TRUE,_xll.ohTrigger(RecalcTrigger,Trigger1Y)),NA())</f>
        <v>1.1350550368604662E-2</v>
      </c>
      <c r="N1530" s="145">
        <f>IFERROR(_xll.qlIndexFixing(ONIndex1M,I1530,TRUE,_xll.ohTrigger(RecalcTrigger,Trigger1M)),NA())</f>
        <v>1.0884629971407156E-2</v>
      </c>
      <c r="O1530" s="44">
        <f>IFERROR(_xll.qlIndexFixing(ONIndex3M,I1530,TRUE,_xll.ohTrigger(RecalcTrigger,Trigger3M)),NA())</f>
        <v>1.1158223366122266E-2</v>
      </c>
      <c r="P1530" s="44">
        <f>IFERROR(_xll.qlIndexFixing(ONIndex6M,I1530,TRUE,_xll.ohTrigger(RecalcTrigger,Trigger6M)),NA())</f>
        <v>1.1203728005229063E-2</v>
      </c>
      <c r="Q1530" s="146">
        <f>IFERROR(_xll.qlIndexFixing(ONIndex1Y,I1530,TRUE,_xll.ohTrigger(RecalcTrigger,Trigger1Y)),NA())</f>
        <v>1.1478057610418979E-2</v>
      </c>
    </row>
    <row r="1531" spans="2:17" x14ac:dyDescent="0.2">
      <c r="B1531" s="39" t="s">
        <v>42</v>
      </c>
      <c r="D1531" s="42">
        <f>_xll.qlCalendarAdvance(Calendar,$D1530,B1531,"f",FALSE)</f>
        <v>50396</v>
      </c>
      <c r="E1531" s="140">
        <f>_xll.qlInterestRateIndexValueDate(IndexON,D1531)</f>
        <v>50396</v>
      </c>
      <c r="F1531" s="156">
        <f>IFERROR(_xll.qlIndexFixing(IndexON,D1531,TRUE,_xll.ohTrigger(RecalcTrigger,TriggerON)),NA())</f>
        <v>1.0162802431312734E-2</v>
      </c>
      <c r="H1531" s="42">
        <f>_xll.qlCalendarAdvance(Calendar,$H1530,B1531,"f",FALSE)</f>
        <v>50396</v>
      </c>
      <c r="I1531" s="140">
        <f>_xll.qlInterestRateIndexValueDate(Index1M,$H1531)</f>
        <v>50396</v>
      </c>
      <c r="J1531" s="145">
        <f>IFERROR(_xll.qlIndexFixing(Index1M,$H1531,TRUE,_xll.ohTrigger(RecalcTrigger,Trigger1M)),NA())</f>
        <v>1.0866519457320298E-2</v>
      </c>
      <c r="K1531" s="44">
        <f>IFERROR(_xll.qlIndexFixing(Index3M,H1531,TRUE,_xll.ohTrigger(RecalcTrigger,Trigger3M)),NA())</f>
        <v>1.1119009765081796E-2</v>
      </c>
      <c r="L1531" s="44">
        <f>IFERROR(_xll.qlIndexFixing(Index6M,$H1531,TRUE,_xll.ohTrigger(RecalcTrigger,Trigger6M)),NA())</f>
        <v>1.1134878976065944E-2</v>
      </c>
      <c r="M1531" s="146">
        <f>IFERROR(_xll.qlIndexFixing(Index1Y,$H1531,TRUE,_xll.ohTrigger(RecalcTrigger,Trigger1Y)),NA())</f>
        <v>1.1343550091586163E-2</v>
      </c>
      <c r="N1531" s="145">
        <f>IFERROR(_xll.qlIndexFixing(ONIndex1M,I1531,TRUE,_xll.ohTrigger(RecalcTrigger,Trigger1M)),NA())</f>
        <v>1.0877265687405657E-2</v>
      </c>
      <c r="O1531" s="44">
        <f>IFERROR(_xll.qlIndexFixing(ONIndex3M,I1531,TRUE,_xll.ohTrigger(RecalcTrigger,Trigger3M)),NA())</f>
        <v>1.1150670867532408E-2</v>
      </c>
      <c r="P1531" s="44">
        <f>IFERROR(_xll.qlIndexFixing(ONIndex6M,I1531,TRUE,_xll.ohTrigger(RecalcTrigger,Trigger6M)),NA())</f>
        <v>1.1196224435575663E-2</v>
      </c>
      <c r="Q1531" s="146">
        <f>IFERROR(_xll.qlIndexFixing(ONIndex1Y,I1531,TRUE,_xll.ohTrigger(RecalcTrigger,Trigger1Y)),NA())</f>
        <v>1.1469900139920997E-2</v>
      </c>
    </row>
    <row r="1532" spans="2:17" x14ac:dyDescent="0.2">
      <c r="B1532" s="39" t="s">
        <v>42</v>
      </c>
      <c r="D1532" s="42">
        <f>_xll.qlCalendarAdvance(Calendar,$D1531,B1532,"f",FALSE)</f>
        <v>50403</v>
      </c>
      <c r="E1532" s="140">
        <f>_xll.qlInterestRateIndexValueDate(IndexON,D1532)</f>
        <v>50403</v>
      </c>
      <c r="F1532" s="156">
        <f>IFERROR(_xll.qlIndexFixing(IndexON,D1532,TRUE,_xll.ohTrigger(RecalcTrigger,TriggerON)),NA())</f>
        <v>1.0155535140987659E-2</v>
      </c>
      <c r="H1532" s="42">
        <f>_xll.qlCalendarAdvance(Calendar,$H1531,B1532,"f",FALSE)</f>
        <v>50403</v>
      </c>
      <c r="I1532" s="140">
        <f>_xll.qlInterestRateIndexValueDate(Index1M,$H1532)</f>
        <v>50403</v>
      </c>
      <c r="J1532" s="145">
        <f>IFERROR(_xll.qlIndexFixing(Index1M,$H1532,TRUE,_xll.ohTrigger(RecalcTrigger,Trigger1M)),NA())</f>
        <v>1.0859287442545804E-2</v>
      </c>
      <c r="K1532" s="44">
        <f>IFERROR(_xll.qlIndexFixing(Index3M,H1532,TRUE,_xll.ohTrigger(RecalcTrigger,Trigger3M)),NA())</f>
        <v>1.1111754952974402E-2</v>
      </c>
      <c r="L1532" s="44">
        <f>IFERROR(_xll.qlIndexFixing(Index6M,$H1532,TRUE,_xll.ohTrigger(RecalcTrigger,Trigger6M)),NA())</f>
        <v>1.1127930723777749E-2</v>
      </c>
      <c r="M1532" s="146">
        <f>IFERROR(_xll.qlIndexFixing(Index1Y,$H1532,TRUE,_xll.ohTrigger(RecalcTrigger,Trigger1Y)),NA())</f>
        <v>1.1336597920117208E-2</v>
      </c>
      <c r="N1532" s="145">
        <f>IFERROR(_xll.qlIndexFixing(ONIndex1M,I1532,TRUE,_xll.ohTrigger(RecalcTrigger,Trigger1M)),NA())</f>
        <v>1.0869945541694959E-2</v>
      </c>
      <c r="O1532" s="44">
        <f>IFERROR(_xll.qlIndexFixing(ONIndex3M,I1532,TRUE,_xll.ohTrigger(RecalcTrigger,Trigger3M)),NA())</f>
        <v>1.1143161496505183E-2</v>
      </c>
      <c r="P1532" s="44">
        <f>IFERROR(_xll.qlIndexFixing(ONIndex6M,I1532,TRUE,_xll.ohTrigger(RecalcTrigger,Trigger6M)),NA())</f>
        <v>1.1188763473329866E-2</v>
      </c>
      <c r="Q1532" s="146">
        <f>IFERROR(_xll.qlIndexFixing(ONIndex1Y,I1532,TRUE,_xll.ohTrigger(RecalcTrigger,Trigger1Y)),NA())</f>
        <v>1.146179018936988E-2</v>
      </c>
    </row>
    <row r="1533" spans="2:17" x14ac:dyDescent="0.2">
      <c r="B1533" s="39" t="s">
        <v>42</v>
      </c>
      <c r="D1533" s="42">
        <f>_xll.qlCalendarAdvance(Calendar,$D1532,B1533,"f",FALSE)</f>
        <v>50410</v>
      </c>
      <c r="E1533" s="140">
        <f>_xll.qlInterestRateIndexValueDate(IndexON,D1533)</f>
        <v>50410</v>
      </c>
      <c r="F1533" s="156">
        <f>IFERROR(_xll.qlIndexFixing(IndexON,D1533,TRUE,_xll.ohTrigger(RecalcTrigger,TriggerON)),NA())</f>
        <v>1.0148308407680329E-2</v>
      </c>
      <c r="H1533" s="42">
        <f>_xll.qlCalendarAdvance(Calendar,$H1532,B1533,"f",FALSE)</f>
        <v>50410</v>
      </c>
      <c r="I1533" s="140">
        <f>_xll.qlInterestRateIndexValueDate(Index1M,$H1533)</f>
        <v>50410</v>
      </c>
      <c r="J1533" s="145">
        <f>IFERROR(_xll.qlIndexFixing(Index1M,$H1533,TRUE,_xll.ohTrigger(RecalcTrigger,Trigger1M)),NA())</f>
        <v>1.0852099609769584E-2</v>
      </c>
      <c r="K1533" s="44">
        <f>IFERROR(_xll.qlIndexFixing(Index3M,H1533,TRUE,_xll.ohTrigger(RecalcTrigger,Trigger3M)),NA())</f>
        <v>1.110454339803525E-2</v>
      </c>
      <c r="L1533" s="44">
        <f>IFERROR(_xll.qlIndexFixing(Index6M,$H1533,TRUE,_xll.ohTrigger(RecalcTrigger,Trigger6M)),NA())</f>
        <v>1.1121334812327195E-2</v>
      </c>
      <c r="M1533" s="146">
        <f>IFERROR(_xll.qlIndexFixing(Index1Y,$H1533,TRUE,_xll.ohTrigger(RecalcTrigger,Trigger1Y)),NA())</f>
        <v>1.1329693853206813E-2</v>
      </c>
      <c r="N1533" s="145">
        <f>IFERROR(_xll.qlIndexFixing(ONIndex1M,I1533,TRUE,_xll.ohTrigger(RecalcTrigger,Trigger1M)),NA())</f>
        <v>1.086266953427506E-2</v>
      </c>
      <c r="O1533" s="44">
        <f>IFERROR(_xll.qlIndexFixing(ONIndex3M,I1533,TRUE,_xll.ohTrigger(RecalcTrigger,Trigger3M)),NA())</f>
        <v>1.1135695253202682E-2</v>
      </c>
      <c r="P1533" s="44">
        <f>IFERROR(_xll.qlIndexFixing(ONIndex6M,I1533,TRUE,_xll.ohTrigger(RecalcTrigger,Trigger6M)),NA())</f>
        <v>1.118134511849167E-2</v>
      </c>
      <c r="Q1533" s="146">
        <f>IFERROR(_xll.qlIndexFixing(ONIndex1Y,I1533,TRUE,_xll.ohTrigger(RecalcTrigger,Trigger1Y)),NA())</f>
        <v>1.1453727758927723E-2</v>
      </c>
    </row>
    <row r="1534" spans="2:17" x14ac:dyDescent="0.2">
      <c r="B1534" s="39" t="s">
        <v>42</v>
      </c>
      <c r="D1534" s="42">
        <f>_xll.qlCalendarAdvance(Calendar,$D1533,B1534,"f",FALSE)</f>
        <v>50417</v>
      </c>
      <c r="E1534" s="140">
        <f>_xll.qlInterestRateIndexValueDate(IndexON,D1534)</f>
        <v>50417</v>
      </c>
      <c r="F1534" s="156">
        <f>IFERROR(_xll.qlIndexFixing(IndexON,D1534,TRUE,_xll.ohTrigger(RecalcTrigger,TriggerON)),NA())</f>
        <v>1.0141122231390742E-2</v>
      </c>
      <c r="H1534" s="42">
        <f>_xll.qlCalendarAdvance(Calendar,$H1533,B1534,"f",FALSE)</f>
        <v>50417</v>
      </c>
      <c r="I1534" s="140">
        <f>_xll.qlInterestRateIndexValueDate(Index1M,$H1534)</f>
        <v>50417</v>
      </c>
      <c r="J1534" s="145">
        <f>IFERROR(_xll.qlIndexFixing(Index1M,$H1534,TRUE,_xll.ohTrigger(RecalcTrigger,Trigger1M)),NA())</f>
        <v>1.0844955958900138E-2</v>
      </c>
      <c r="K1534" s="44">
        <f>IFERROR(_xll.qlIndexFixing(Index3M,H1534,TRUE,_xll.ohTrigger(RecalcTrigger,Trigger3M)),NA())</f>
        <v>1.1097375100033811E-2</v>
      </c>
      <c r="L1534" s="44">
        <f>IFERROR(_xll.qlIndexFixing(Index6M,$H1534,TRUE,_xll.ohTrigger(RecalcTrigger,Trigger6M)),NA())</f>
        <v>1.111446943870233E-2</v>
      </c>
      <c r="M1534" s="146">
        <f>IFERROR(_xll.qlIndexFixing(Index1Y,$H1534,TRUE,_xll.ohTrigger(RecalcTrigger,Trigger1Y)),NA())</f>
        <v>1.1322837889870208E-2</v>
      </c>
      <c r="N1534" s="145">
        <f>IFERROR(_xll.qlIndexFixing(ONIndex1M,I1534,TRUE,_xll.ohTrigger(RecalcTrigger,Trigger1M)),NA())</f>
        <v>1.0855437665227008E-2</v>
      </c>
      <c r="O1534" s="44">
        <f>IFERROR(_xll.qlIndexFixing(ONIndex3M,I1534,TRUE,_xll.ohTrigger(RecalcTrigger,Trigger3M)),NA())</f>
        <v>1.1128272137381767E-2</v>
      </c>
      <c r="P1534" s="44">
        <f>IFERROR(_xll.qlIndexFixing(ONIndex6M,I1534,TRUE,_xll.ohTrigger(RecalcTrigger,Trigger6M)),NA())</f>
        <v>1.1173969371061077E-2</v>
      </c>
      <c r="Q1534" s="146">
        <f>IFERROR(_xll.qlIndexFixing(ONIndex1Y,I1534,TRUE,_xll.ohTrigger(RecalcTrigger,Trigger1Y)),NA())</f>
        <v>1.1445712848675571E-2</v>
      </c>
    </row>
    <row r="1535" spans="2:17" x14ac:dyDescent="0.2">
      <c r="B1535" s="39" t="s">
        <v>42</v>
      </c>
      <c r="D1535" s="42">
        <f>_xll.qlCalendarAdvance(Calendar,$D1534,B1535,"f",FALSE)</f>
        <v>50424</v>
      </c>
      <c r="E1535" s="140">
        <f>_xll.qlInterestRateIndexValueDate(IndexON,D1535)</f>
        <v>50424</v>
      </c>
      <c r="F1535" s="156">
        <f>IFERROR(_xll.qlIndexFixing(IndexON,D1535,TRUE,_xll.ohTrigger(RecalcTrigger,TriggerON)),NA())</f>
        <v>1.0133976611956808E-2</v>
      </c>
      <c r="H1535" s="42">
        <f>_xll.qlCalendarAdvance(Calendar,$H1534,B1535,"f",FALSE)</f>
        <v>50424</v>
      </c>
      <c r="I1535" s="140">
        <f>_xll.qlInterestRateIndexValueDate(Index1M,$H1535)</f>
        <v>50424</v>
      </c>
      <c r="J1535" s="145">
        <f>IFERROR(_xll.qlIndexFixing(Index1M,$H1535,TRUE,_xll.ohTrigger(RecalcTrigger,Trigger1M)),NA())</f>
        <v>1.0837856489861642E-2</v>
      </c>
      <c r="K1535" s="44">
        <f>IFERROR(_xll.qlIndexFixing(Index3M,H1535,TRUE,_xll.ohTrigger(RecalcTrigger,Trigger3M)),NA())</f>
        <v>1.1090250058742252E-2</v>
      </c>
      <c r="L1535" s="44">
        <f>IFERROR(_xll.qlIndexFixing(Index6M,$H1535,TRUE,_xll.ohTrigger(RecalcTrigger,Trigger6M)),NA())</f>
        <v>1.1107646928968784E-2</v>
      </c>
      <c r="M1535" s="146">
        <f>IFERROR(_xll.qlIndexFixing(Index1Y,$H1535,TRUE,_xll.ohTrigger(RecalcTrigger,Trigger1Y)),NA())</f>
        <v>1.1316030029129953E-2</v>
      </c>
      <c r="N1535" s="145">
        <f>IFERROR(_xll.qlIndexFixing(ONIndex1M,I1535,TRUE,_xll.ohTrigger(RecalcTrigger,Trigger1M)),NA())</f>
        <v>1.0848249934469756E-2</v>
      </c>
      <c r="O1535" s="44">
        <f>IFERROR(_xll.qlIndexFixing(ONIndex3M,I1535,TRUE,_xll.ohTrigger(RecalcTrigger,Trigger3M)),NA())</f>
        <v>1.1120892149204531E-2</v>
      </c>
      <c r="P1535" s="44">
        <f>IFERROR(_xll.qlIndexFixing(ONIndex6M,I1535,TRUE,_xll.ohTrigger(RecalcTrigger,Trigger6M)),NA())</f>
        <v>1.1166636231038085E-2</v>
      </c>
      <c r="Q1535" s="146">
        <f>IFERROR(_xll.qlIndexFixing(ONIndex1Y,I1535,TRUE,_xll.ohTrigger(RecalcTrigger,Trigger1Y)),NA())</f>
        <v>1.1437745458370285E-2</v>
      </c>
    </row>
    <row r="1536" spans="2:17" x14ac:dyDescent="0.2">
      <c r="B1536" s="39" t="s">
        <v>42</v>
      </c>
      <c r="D1536" s="42">
        <f>_xll.qlCalendarAdvance(Calendar,$D1535,B1536,"f",FALSE)</f>
        <v>50431</v>
      </c>
      <c r="E1536" s="140">
        <f>_xll.qlInterestRateIndexValueDate(IndexON,D1536)</f>
        <v>50431</v>
      </c>
      <c r="F1536" s="156">
        <f>IFERROR(_xll.qlIndexFixing(IndexON,D1536,TRUE,_xll.ohTrigger(RecalcTrigger,TriggerON)),NA())</f>
        <v>1.0126871549621663E-2</v>
      </c>
      <c r="H1536" s="42">
        <f>_xll.qlCalendarAdvance(Calendar,$H1535,B1536,"f",FALSE)</f>
        <v>50431</v>
      </c>
      <c r="I1536" s="140">
        <f>_xll.qlInterestRateIndexValueDate(Index1M,$H1536)</f>
        <v>50431</v>
      </c>
      <c r="J1536" s="145">
        <f>IFERROR(_xll.qlIndexFixing(Index1M,$H1536,TRUE,_xll.ohTrigger(RecalcTrigger,Trigger1M)),NA())</f>
        <v>1.0830801202573057E-2</v>
      </c>
      <c r="K1536" s="44">
        <f>IFERROR(_xll.qlIndexFixing(Index3M,H1536,TRUE,_xll.ohTrigger(RecalcTrigger,Trigger3M)),NA())</f>
        <v>1.1082838846006514E-2</v>
      </c>
      <c r="L1536" s="44">
        <f>IFERROR(_xll.qlIndexFixing(Index6M,$H1536,TRUE,_xll.ohTrigger(RecalcTrigger,Trigger6M)),NA())</f>
        <v>1.1100867282693563E-2</v>
      </c>
      <c r="M1536" s="146">
        <f>IFERROR(_xll.qlIndexFixing(Index1Y,$H1536,TRUE,_xll.ohTrigger(RecalcTrigger,Trigger1Y)),NA())</f>
        <v>1.1309270270015048E-2</v>
      </c>
      <c r="N1536" s="145">
        <f>IFERROR(_xll.qlIndexFixing(ONIndex1M,I1536,TRUE,_xll.ohTrigger(RecalcTrigger,Trigger1M)),NA())</f>
        <v>1.084110634208435E-2</v>
      </c>
      <c r="O1536" s="44">
        <f>IFERROR(_xll.qlIndexFixing(ONIndex3M,I1536,TRUE,_xll.ohTrigger(RecalcTrigger,Trigger3M)),NA())</f>
        <v>1.1113555288670973E-2</v>
      </c>
      <c r="P1536" s="44">
        <f>IFERROR(_xll.qlIndexFixing(ONIndex6M,I1536,TRUE,_xll.ohTrigger(RecalcTrigger,Trigger6M)),NA())</f>
        <v>1.1159345698422696E-2</v>
      </c>
      <c r="Q1536" s="146">
        <f>IFERROR(_xll.qlIndexFixing(ONIndex1Y,I1536,TRUE,_xll.ohTrigger(RecalcTrigger,Trigger1Y)),NA())</f>
        <v>1.1429825588092912E-2</v>
      </c>
    </row>
    <row r="1537" spans="2:17" x14ac:dyDescent="0.2">
      <c r="B1537" s="39" t="s">
        <v>42</v>
      </c>
      <c r="D1537" s="42">
        <f>_xll.qlCalendarAdvance(Calendar,$D1536,B1537,"f",FALSE)</f>
        <v>50438</v>
      </c>
      <c r="E1537" s="140">
        <f>_xll.qlInterestRateIndexValueDate(IndexON,D1537)</f>
        <v>50438</v>
      </c>
      <c r="F1537" s="156">
        <f>IFERROR(_xll.qlIndexFixing(IndexON,D1537,TRUE,_xll.ohTrigger(RecalcTrigger,TriggerON)),NA())</f>
        <v>1.0119807044304263E-2</v>
      </c>
      <c r="H1537" s="42">
        <f>_xll.qlCalendarAdvance(Calendar,$H1536,B1537,"f",FALSE)</f>
        <v>50438</v>
      </c>
      <c r="I1537" s="140">
        <f>_xll.qlInterestRateIndexValueDate(Index1M,$H1537)</f>
        <v>50438</v>
      </c>
      <c r="J1537" s="145">
        <f>IFERROR(_xll.qlIndexFixing(Index1M,$H1537,TRUE,_xll.ohTrigger(RecalcTrigger,Trigger1M)),NA())</f>
        <v>1.0824800680690709E-2</v>
      </c>
      <c r="K1537" s="44">
        <f>IFERROR(_xll.qlIndexFixing(Index3M,H1537,TRUE,_xll.ohTrigger(RecalcTrigger,Trigger3M)),NA())</f>
        <v>1.1075803193900729E-2</v>
      </c>
      <c r="L1537" s="44">
        <f>IFERROR(_xll.qlIndexFixing(Index6M,$H1537,TRUE,_xll.ohTrigger(RecalcTrigger,Trigger6M)),NA())</f>
        <v>1.1094130499447259E-2</v>
      </c>
      <c r="M1537" s="146">
        <f>IFERROR(_xll.qlIndexFixing(Index1Y,$H1537,TRUE,_xll.ohTrigger(RecalcTrigger,Trigger1Y)),NA())</f>
        <v>1.1302558611561597E-2</v>
      </c>
      <c r="N1537" s="145">
        <f>IFERROR(_xll.qlIndexFixing(ONIndex1M,I1537,TRUE,_xll.ohTrigger(RecalcTrigger,Trigger1M)),NA())</f>
        <v>1.0834006887989744E-2</v>
      </c>
      <c r="O1537" s="44">
        <f>IFERROR(_xll.qlIndexFixing(ONIndex3M,I1537,TRUE,_xll.ohTrigger(RecalcTrigger,Trigger3M)),NA())</f>
        <v>1.1106261555700048E-2</v>
      </c>
      <c r="P1537" s="44">
        <f>IFERROR(_xll.qlIndexFixing(ONIndex6M,I1537,TRUE,_xll.ohTrigger(RecalcTrigger,Trigger6M)),NA())</f>
        <v>1.1152097773295955E-2</v>
      </c>
      <c r="Q1537" s="146">
        <f>IFERROR(_xll.qlIndexFixing(ONIndex1Y,I1537,TRUE,_xll.ohTrigger(RecalcTrigger,Trigger1Y)),NA())</f>
        <v>1.1421953237924498E-2</v>
      </c>
    </row>
    <row r="1538" spans="2:17" x14ac:dyDescent="0.2">
      <c r="B1538" s="39" t="s">
        <v>42</v>
      </c>
      <c r="D1538" s="42">
        <f>_xll.qlCalendarAdvance(Calendar,$D1537,B1538,"f",FALSE)</f>
        <v>50445</v>
      </c>
      <c r="E1538" s="140">
        <f>_xll.qlInterestRateIndexValueDate(IndexON,D1538)</f>
        <v>50445</v>
      </c>
      <c r="F1538" s="156">
        <f>IFERROR(_xll.qlIndexFixing(IndexON,D1538,TRUE,_xll.ohTrigger(RecalcTrigger,TriggerON)),NA())</f>
        <v>1.0112783095842515E-2</v>
      </c>
      <c r="H1538" s="42">
        <f>_xll.qlCalendarAdvance(Calendar,$H1537,B1538,"f",FALSE)</f>
        <v>50445</v>
      </c>
      <c r="I1538" s="140">
        <f>_xll.qlInterestRateIndexValueDate(Index1M,$H1538)</f>
        <v>50445</v>
      </c>
      <c r="J1538" s="145">
        <f>IFERROR(_xll.qlIndexFixing(Index1M,$H1538,TRUE,_xll.ohTrigger(RecalcTrigger,Trigger1M)),NA())</f>
        <v>1.0817824909406169E-2</v>
      </c>
      <c r="K1538" s="44">
        <f>IFERROR(_xll.qlIndexFixing(Index3M,H1538,TRUE,_xll.ohTrigger(RecalcTrigger,Trigger3M)),NA())</f>
        <v>1.1069134472856661E-2</v>
      </c>
      <c r="L1538" s="44">
        <f>IFERROR(_xll.qlIndexFixing(Index6M,$H1538,TRUE,_xll.ohTrigger(RecalcTrigger,Trigger6M)),NA())</f>
        <v>1.1087436578801801E-2</v>
      </c>
      <c r="M1538" s="146">
        <f>IFERROR(_xll.qlIndexFixing(Index1Y,$H1538,TRUE,_xll.ohTrigger(RecalcTrigger,Trigger1Y)),NA())</f>
        <v>1.129589505281281E-2</v>
      </c>
      <c r="N1538" s="145">
        <f>IFERROR(_xll.qlIndexFixing(ONIndex1M,I1538,TRUE,_xll.ohTrigger(RecalcTrigger,Trigger1M)),NA())</f>
        <v>1.0826951572266985E-2</v>
      </c>
      <c r="O1538" s="44">
        <f>IFERROR(_xll.qlIndexFixing(ONIndex3M,I1538,TRUE,_xll.ohTrigger(RecalcTrigger,Trigger3M)),NA())</f>
        <v>1.1099010950372801E-2</v>
      </c>
      <c r="P1538" s="44">
        <f>IFERROR(_xll.qlIndexFixing(ONIndex6M,I1538,TRUE,_xll.ohTrigger(RecalcTrigger,Trigger6M)),NA())</f>
        <v>1.114489245549577E-2</v>
      </c>
      <c r="Q1538" s="146">
        <f>IFERROR(_xll.qlIndexFixing(ONIndex1Y,I1538,TRUE,_xll.ohTrigger(RecalcTrigger,Trigger1Y)),NA())</f>
        <v>1.1414128407783997E-2</v>
      </c>
    </row>
    <row r="1539" spans="2:17" x14ac:dyDescent="0.2">
      <c r="B1539" s="39" t="s">
        <v>42</v>
      </c>
      <c r="D1539" s="42">
        <f>_xll.qlCalendarAdvance(Calendar,$D1538,B1539,"f",FALSE)</f>
        <v>50452</v>
      </c>
      <c r="E1539" s="140">
        <f>_xll.qlInterestRateIndexValueDate(IndexON,D1539)</f>
        <v>50452</v>
      </c>
      <c r="F1539" s="156">
        <f>IFERROR(_xll.qlIndexFixing(IndexON,D1539,TRUE,_xll.ohTrigger(RecalcTrigger,TriggerON)),NA())</f>
        <v>1.0105799704479557E-2</v>
      </c>
      <c r="H1539" s="42">
        <f>_xll.qlCalendarAdvance(Calendar,$H1538,B1539,"f",FALSE)</f>
        <v>50452</v>
      </c>
      <c r="I1539" s="140">
        <f>_xll.qlInterestRateIndexValueDate(Index1M,$H1539)</f>
        <v>50452</v>
      </c>
      <c r="J1539" s="145">
        <f>IFERROR(_xll.qlIndexFixing(Index1M,$H1539,TRUE,_xll.ohTrigger(RecalcTrigger,Trigger1M)),NA())</f>
        <v>1.0810893315329115E-2</v>
      </c>
      <c r="K1539" s="44">
        <f>IFERROR(_xll.qlIndexFixing(Index3M,H1539,TRUE,_xll.ohTrigger(RecalcTrigger,Trigger3M)),NA())</f>
        <v>1.1062182456141632E-2</v>
      </c>
      <c r="L1539" s="44">
        <f>IFERROR(_xll.qlIndexFixing(Index6M,$H1539,TRUE,_xll.ohTrigger(RecalcTrigger,Trigger6M)),NA())</f>
        <v>1.1080785520334497E-2</v>
      </c>
      <c r="M1539" s="146">
        <f>IFERROR(_xll.qlIndexFixing(Index1Y,$H1539,TRUE,_xll.ohTrigger(RecalcTrigger,Trigger1Y)),NA())</f>
        <v>1.1289279592817891E-2</v>
      </c>
      <c r="N1539" s="145">
        <f>IFERROR(_xll.qlIndexFixing(ONIndex1M,I1539,TRUE,_xll.ohTrigger(RecalcTrigger,Trigger1M)),NA())</f>
        <v>1.081994039475398E-2</v>
      </c>
      <c r="O1539" s="44">
        <f>IFERROR(_xll.qlIndexFixing(ONIndex3M,I1539,TRUE,_xll.ohTrigger(RecalcTrigger,Trigger3M)),NA())</f>
        <v>1.1091803472608186E-2</v>
      </c>
      <c r="P1539" s="44">
        <f>IFERROR(_xll.qlIndexFixing(ONIndex6M,I1539,TRUE,_xll.ohTrigger(RecalcTrigger,Trigger6M)),NA())</f>
        <v>1.1137729745184233E-2</v>
      </c>
      <c r="Q1539" s="146">
        <f>IFERROR(_xll.qlIndexFixing(ONIndex1Y,I1539,TRUE,_xll.ohTrigger(RecalcTrigger,Trigger1Y)),NA())</f>
        <v>1.1406351097752454E-2</v>
      </c>
    </row>
    <row r="1540" spans="2:17" x14ac:dyDescent="0.2">
      <c r="B1540" s="39" t="s">
        <v>42</v>
      </c>
      <c r="D1540" s="42">
        <f>_xll.qlCalendarAdvance(Calendar,$D1539,B1540,"f",FALSE)</f>
        <v>50459</v>
      </c>
      <c r="E1540" s="140">
        <f>_xll.qlInterestRateIndexValueDate(IndexON,D1540)</f>
        <v>50459</v>
      </c>
      <c r="F1540" s="156">
        <f>IFERROR(_xll.qlIndexFixing(IndexON,D1540,TRUE,_xll.ohTrigger(RecalcTrigger,TriggerON)),NA())</f>
        <v>1.009885686997225E-2</v>
      </c>
      <c r="H1540" s="42">
        <f>_xll.qlCalendarAdvance(Calendar,$H1539,B1540,"f",FALSE)</f>
        <v>50459</v>
      </c>
      <c r="I1540" s="140">
        <f>_xll.qlInterestRateIndexValueDate(Index1M,$H1540)</f>
        <v>50459</v>
      </c>
      <c r="J1540" s="145">
        <f>IFERROR(_xll.qlIndexFixing(Index1M,$H1540,TRUE,_xll.ohTrigger(RecalcTrigger,Trigger1M)),NA())</f>
        <v>1.0804005898390081E-2</v>
      </c>
      <c r="K1540" s="44">
        <f>IFERROR(_xll.qlIndexFixing(Index3M,H1540,TRUE,_xll.ohTrigger(RecalcTrigger,Trigger3M)),NA())</f>
        <v>1.1055273695014443E-2</v>
      </c>
      <c r="L1540" s="44">
        <f>IFERROR(_xll.qlIndexFixing(Index6M,$H1540,TRUE,_xll.ohTrigger(RecalcTrigger,Trigger6M)),NA())</f>
        <v>1.1074177323622651E-2</v>
      </c>
      <c r="M1540" s="146">
        <f>IFERROR(_xll.qlIndexFixing(Index1Y,$H1540,TRUE,_xll.ohTrigger(RecalcTrigger,Trigger1Y)),NA())</f>
        <v>1.128271223063404E-2</v>
      </c>
      <c r="N1540" s="145">
        <f>IFERROR(_xll.qlIndexFixing(ONIndex1M,I1540,TRUE,_xll.ohTrigger(RecalcTrigger,Trigger1M)),NA())</f>
        <v>1.0812973355693867E-2</v>
      </c>
      <c r="O1540" s="44">
        <f>IFERROR(_xll.qlIndexFixing(ONIndex3M,I1540,TRUE,_xll.ohTrigger(RecalcTrigger,Trigger3M)),NA())</f>
        <v>1.108463912248725E-2</v>
      </c>
      <c r="P1540" s="44">
        <f>IFERROR(_xll.qlIndexFixing(ONIndex6M,I1540,TRUE,_xll.ohTrigger(RecalcTrigger,Trigger6M)),NA())</f>
        <v>1.1130609642199252E-2</v>
      </c>
      <c r="Q1540" s="146">
        <f>IFERROR(_xll.qlIndexFixing(ONIndex1Y,I1540,TRUE,_xll.ohTrigger(RecalcTrigger,Trigger1Y)),NA())</f>
        <v>1.1398621307748824E-2</v>
      </c>
    </row>
    <row r="1541" spans="2:17" x14ac:dyDescent="0.2">
      <c r="B1541" s="39" t="s">
        <v>42</v>
      </c>
      <c r="D1541" s="42">
        <f>_xll.qlCalendarAdvance(Calendar,$D1540,B1541,"f",FALSE)</f>
        <v>50466</v>
      </c>
      <c r="E1541" s="140">
        <f>_xll.qlInterestRateIndexValueDate(IndexON,D1541)</f>
        <v>50466</v>
      </c>
      <c r="F1541" s="156">
        <f>IFERROR(_xll.qlIndexFixing(IndexON,D1541,TRUE,_xll.ohTrigger(RecalcTrigger,TriggerON)),NA())</f>
        <v>1.0091954592563734E-2</v>
      </c>
      <c r="H1541" s="42">
        <f>_xll.qlCalendarAdvance(Calendar,$H1540,B1541,"f",FALSE)</f>
        <v>50466</v>
      </c>
      <c r="I1541" s="140">
        <f>_xll.qlInterestRateIndexValueDate(Index1M,$H1541)</f>
        <v>50466</v>
      </c>
      <c r="J1541" s="145">
        <f>IFERROR(_xll.qlIndexFixing(Index1M,$H1541,TRUE,_xll.ohTrigger(RecalcTrigger,Trigger1M)),NA())</f>
        <v>1.0796187489646688E-2</v>
      </c>
      <c r="K1541" s="44">
        <f>IFERROR(_xll.qlIndexFixing(Index3M,H1541,TRUE,_xll.ohTrigger(RecalcTrigger,Trigger3M)),NA())</f>
        <v>1.1047778394889095E-2</v>
      </c>
      <c r="L1541" s="44">
        <f>IFERROR(_xll.qlIndexFixing(Index6M,$H1541,TRUE,_xll.ohTrigger(RecalcTrigger,Trigger6M)),NA())</f>
        <v>1.1066752961266432E-2</v>
      </c>
      <c r="M1541" s="146">
        <f>IFERROR(_xll.qlIndexFixing(Index1Y,$H1541,TRUE,_xll.ohTrigger(RecalcTrigger,Trigger1Y)),NA())</f>
        <v>1.1276192965324672E-2</v>
      </c>
      <c r="N1541" s="145">
        <f>IFERROR(_xll.qlIndexFixing(ONIndex1M,I1541,TRUE,_xll.ohTrigger(RecalcTrigger,Trigger1M)),NA())</f>
        <v>1.0806050454843508E-2</v>
      </c>
      <c r="O1541" s="44">
        <f>IFERROR(_xll.qlIndexFixing(ONIndex3M,I1541,TRUE,_xll.ohTrigger(RecalcTrigger,Trigger3M)),NA())</f>
        <v>1.10775178998479E-2</v>
      </c>
      <c r="P1541" s="44">
        <f>IFERROR(_xll.qlIndexFixing(ONIndex6M,I1541,TRUE,_xll.ohTrigger(RecalcTrigger,Trigger6M)),NA())</f>
        <v>1.1123532146702919E-2</v>
      </c>
      <c r="Q1541" s="146">
        <f>IFERROR(_xll.qlIndexFixing(ONIndex1Y,I1541,TRUE,_xll.ohTrigger(RecalcTrigger,Trigger1Y)),NA())</f>
        <v>1.1390939037854153E-2</v>
      </c>
    </row>
    <row r="1542" spans="2:17" x14ac:dyDescent="0.2">
      <c r="B1542" s="39" t="s">
        <v>42</v>
      </c>
      <c r="D1542" s="42">
        <f>_xll.qlCalendarAdvance(Calendar,$D1541,B1542,"f",FALSE)</f>
        <v>50473</v>
      </c>
      <c r="E1542" s="140">
        <f>_xll.qlInterestRateIndexValueDate(IndexON,D1542)</f>
        <v>50473</v>
      </c>
      <c r="F1542" s="156">
        <f>IFERROR(_xll.qlIndexFixing(IndexON,D1542,TRUE,_xll.ohTrigger(RecalcTrigger,TriggerON)),NA())</f>
        <v>1.008509287201087E-2</v>
      </c>
      <c r="H1542" s="42">
        <f>_xll.qlCalendarAdvance(Calendar,$H1541,B1542,"f",FALSE)</f>
        <v>50473</v>
      </c>
      <c r="I1542" s="140">
        <f>_xll.qlInterestRateIndexValueDate(Index1M,$H1542)</f>
        <v>50473</v>
      </c>
      <c r="J1542" s="145">
        <f>IFERROR(_xll.qlIndexFixing(Index1M,$H1542,TRUE,_xll.ohTrigger(RecalcTrigger,Trigger1M)),NA())</f>
        <v>1.0789397291218319E-2</v>
      </c>
      <c r="K1542" s="44">
        <f>IFERROR(_xll.qlIndexFixing(Index3M,H1542,TRUE,_xll.ohTrigger(RecalcTrigger,Trigger3M)),NA())</f>
        <v>1.1040961911612836E-2</v>
      </c>
      <c r="L1542" s="44">
        <f>IFERROR(_xll.qlIndexFixing(Index6M,$H1542,TRUE,_xll.ohTrigger(RecalcTrigger,Trigger6M)),NA())</f>
        <v>1.1060239080458837E-2</v>
      </c>
      <c r="M1542" s="146">
        <f>IFERROR(_xll.qlIndexFixing(Index1Y,$H1542,TRUE,_xll.ohTrigger(RecalcTrigger,Trigger1Y)),NA())</f>
        <v>1.1269721795959864E-2</v>
      </c>
      <c r="N1542" s="145">
        <f>IFERROR(_xll.qlIndexFixing(ONIndex1M,I1542,TRUE,_xll.ohTrigger(RecalcTrigger,Trigger1M)),NA())</f>
        <v>1.0799171692364995E-2</v>
      </c>
      <c r="O1542" s="44">
        <f>IFERROR(_xll.qlIndexFixing(ONIndex3M,I1542,TRUE,_xll.ohTrigger(RecalcTrigger,Trigger3M)),NA())</f>
        <v>1.1070439804933274E-2</v>
      </c>
      <c r="P1542" s="44">
        <f>IFERROR(_xll.qlIndexFixing(ONIndex6M,I1542,TRUE,_xll.ohTrigger(RecalcTrigger,Trigger6M)),NA())</f>
        <v>1.1116497258614189E-2</v>
      </c>
      <c r="Q1542" s="146">
        <f>IFERROR(_xll.qlIndexFixing(ONIndex1Y,I1542,TRUE,_xll.ohTrigger(RecalcTrigger,Trigger1Y)),NA())</f>
        <v>1.1383304287906348E-2</v>
      </c>
    </row>
    <row r="1543" spans="2:17" x14ac:dyDescent="0.2">
      <c r="B1543" s="39" t="s">
        <v>42</v>
      </c>
      <c r="D1543" s="42">
        <f>_xll.qlCalendarAdvance(Calendar,$D1542,B1543,"f",FALSE)</f>
        <v>50480</v>
      </c>
      <c r="E1543" s="140">
        <f>_xll.qlInterestRateIndexValueDate(IndexON,D1543)</f>
        <v>50480</v>
      </c>
      <c r="F1543" s="156">
        <f>IFERROR(_xll.qlIndexFixing(IndexON,D1543,TRUE,_xll.ohTrigger(RecalcTrigger,TriggerON)),NA())</f>
        <v>1.007827170847575E-2</v>
      </c>
      <c r="H1543" s="42">
        <f>_xll.qlCalendarAdvance(Calendar,$H1542,B1543,"f",FALSE)</f>
        <v>50480</v>
      </c>
      <c r="I1543" s="140">
        <f>_xll.qlInterestRateIndexValueDate(Index1M,$H1543)</f>
        <v>50480</v>
      </c>
      <c r="J1543" s="145">
        <f>IFERROR(_xll.qlIndexFixing(Index1M,$H1543,TRUE,_xll.ohTrigger(RecalcTrigger,Trigger1M)),NA())</f>
        <v>1.0782651273996064E-2</v>
      </c>
      <c r="K1543" s="44">
        <f>IFERROR(_xll.qlIndexFixing(Index3M,H1543,TRUE,_xll.ohTrigger(RecalcTrigger,Trigger3M)),NA())</f>
        <v>1.1034188686100942E-2</v>
      </c>
      <c r="L1543" s="44">
        <f>IFERROR(_xll.qlIndexFixing(Index6M,$H1543,TRUE,_xll.ohTrigger(RecalcTrigger,Trigger6M)),NA())</f>
        <v>1.10537680643015E-2</v>
      </c>
      <c r="M1543" s="146">
        <f>IFERROR(_xll.qlIndexFixing(Index1Y,$H1543,TRUE,_xll.ohTrigger(RecalcTrigger,Trigger1Y)),NA())</f>
        <v>1.1263298721617243E-2</v>
      </c>
      <c r="N1543" s="145">
        <f>IFERROR(_xll.qlIndexFixing(ONIndex1M,I1543,TRUE,_xll.ohTrigger(RecalcTrigger,Trigger1M)),NA())</f>
        <v>1.0792337068177282E-2</v>
      </c>
      <c r="O1543" s="44">
        <f>IFERROR(_xll.qlIndexFixing(ONIndex3M,I1543,TRUE,_xll.ohTrigger(RecalcTrigger,Trigger3M)),NA())</f>
        <v>1.1063404837500235E-2</v>
      </c>
      <c r="P1543" s="44">
        <f>IFERROR(_xll.qlIndexFixing(ONIndex6M,I1543,TRUE,_xll.ohTrigger(RecalcTrigger,Trigger6M)),NA())</f>
        <v>1.1109504977852014E-2</v>
      </c>
      <c r="Q1543" s="146">
        <f>IFERROR(_xll.qlIndexFixing(ONIndex1Y,I1543,TRUE,_xll.ohTrigger(RecalcTrigger,Trigger1Y)),NA())</f>
        <v>1.1375717057986456E-2</v>
      </c>
    </row>
    <row r="1544" spans="2:17" x14ac:dyDescent="0.2">
      <c r="B1544" s="39" t="s">
        <v>42</v>
      </c>
      <c r="D1544" s="42">
        <f>_xll.qlCalendarAdvance(Calendar,$D1543,B1544,"f",FALSE)</f>
        <v>50487</v>
      </c>
      <c r="E1544" s="140">
        <f>_xll.qlInterestRateIndexValueDate(IndexON,D1544)</f>
        <v>50487</v>
      </c>
      <c r="F1544" s="156">
        <f>IFERROR(_xll.qlIndexFixing(IndexON,D1544,TRUE,_xll.ohTrigger(RecalcTrigger,TriggerON)),NA())</f>
        <v>1.0071491101877328E-2</v>
      </c>
      <c r="H1544" s="42">
        <f>_xll.qlCalendarAdvance(Calendar,$H1543,B1544,"f",FALSE)</f>
        <v>50487</v>
      </c>
      <c r="I1544" s="140">
        <f>_xll.qlInterestRateIndexValueDate(Index1M,$H1544)</f>
        <v>50487</v>
      </c>
      <c r="J1544" s="145">
        <f>IFERROR(_xll.qlIndexFixing(Index1M,$H1544,TRUE,_xll.ohTrigger(RecalcTrigger,Trigger1M)),NA())</f>
        <v>1.0774688546870059E-2</v>
      </c>
      <c r="K1544" s="44">
        <f>IFERROR(_xll.qlIndexFixing(Index3M,H1544,TRUE,_xll.ohTrigger(RecalcTrigger,Trigger3M)),NA())</f>
        <v>1.1027458718131412E-2</v>
      </c>
      <c r="L1544" s="44">
        <f>IFERROR(_xll.qlIndexFixing(Index6M,$H1544,TRUE,_xll.ohTrigger(RecalcTrigger,Trigger6M)),NA())</f>
        <v>1.1047339912376858E-2</v>
      </c>
      <c r="M1544" s="146">
        <f>IFERROR(_xll.qlIndexFixing(Index1Y,$H1544,TRUE,_xll.ohTrigger(RecalcTrigger,Trigger1Y)),NA())</f>
        <v>1.1256923741380431E-2</v>
      </c>
      <c r="N1544" s="145">
        <f>IFERROR(_xll.qlIndexFixing(ONIndex1M,I1544,TRUE,_xll.ohTrigger(RecalcTrigger,Trigger1M)),NA())</f>
        <v>1.078554658228037E-2</v>
      </c>
      <c r="O1544" s="44">
        <f>IFERROR(_xll.qlIndexFixing(ONIndex3M,I1544,TRUE,_xll.ohTrigger(RecalcTrigger,Trigger3M)),NA())</f>
        <v>1.1056412997710874E-2</v>
      </c>
      <c r="P1544" s="44">
        <f>IFERROR(_xll.qlIndexFixing(ONIndex6M,I1544,TRUE,_xll.ohTrigger(RecalcTrigger,Trigger6M)),NA())</f>
        <v>1.1102555304497441E-2</v>
      </c>
      <c r="Q1544" s="146">
        <f>IFERROR(_xll.qlIndexFixing(ONIndex1Y,I1544,TRUE,_xll.ohTrigger(RecalcTrigger,Trigger1Y)),NA())</f>
        <v>1.1368177348175523E-2</v>
      </c>
    </row>
    <row r="1545" spans="2:17" x14ac:dyDescent="0.2">
      <c r="B1545" s="39" t="s">
        <v>42</v>
      </c>
      <c r="D1545" s="42">
        <f>_xll.qlCalendarAdvance(Calendar,$D1544,B1545,"f",FALSE)</f>
        <v>50494</v>
      </c>
      <c r="E1545" s="140">
        <f>_xll.qlInterestRateIndexValueDate(IndexON,D1545)</f>
        <v>50494</v>
      </c>
      <c r="F1545" s="156">
        <f>IFERROR(_xll.qlIndexFixing(IndexON,D1545,TRUE,_xll.ohTrigger(RecalcTrigger,TriggerON)),NA())</f>
        <v>1.0064751052215604E-2</v>
      </c>
      <c r="H1545" s="42">
        <f>_xll.qlCalendarAdvance(Calendar,$H1544,B1545,"f",FALSE)</f>
        <v>50494</v>
      </c>
      <c r="I1545" s="140">
        <f>_xll.qlInterestRateIndexValueDate(Index1M,$H1545)</f>
        <v>50494</v>
      </c>
      <c r="J1545" s="145">
        <f>IFERROR(_xll.qlIndexFixing(Index1M,$H1545,TRUE,_xll.ohTrigger(RecalcTrigger,Trigger1M)),NA())</f>
        <v>1.0769291782864007E-2</v>
      </c>
      <c r="K1545" s="44">
        <f>IFERROR(_xll.qlIndexFixing(Index3M,H1545,TRUE,_xll.ohTrigger(RecalcTrigger,Trigger3M)),NA())</f>
        <v>1.1020772007485779E-2</v>
      </c>
      <c r="L1545" s="44">
        <f>IFERROR(_xll.qlIndexFixing(Index6M,$H1545,TRUE,_xll.ohTrigger(RecalcTrigger,Trigger6M)),NA())</f>
        <v>1.1040954624269989E-2</v>
      </c>
      <c r="M1545" s="146">
        <f>IFERROR(_xll.qlIndexFixing(Index1Y,$H1545,TRUE,_xll.ohTrigger(RecalcTrigger,Trigger1Y)),NA())</f>
        <v>1.1250596854340822E-2</v>
      </c>
      <c r="N1545" s="145">
        <f>IFERROR(_xll.qlIndexFixing(ONIndex1M,I1545,TRUE,_xll.ohTrigger(RecalcTrigger,Trigger1M)),NA())</f>
        <v>1.0778800234674257E-2</v>
      </c>
      <c r="O1545" s="44">
        <f>IFERROR(_xll.qlIndexFixing(ONIndex3M,I1545,TRUE,_xll.ohTrigger(RecalcTrigger,Trigger3M)),NA())</f>
        <v>1.1049464285403099E-2</v>
      </c>
      <c r="P1545" s="44">
        <f>IFERROR(_xll.qlIndexFixing(ONIndex6M,I1545,TRUE,_xll.ohTrigger(RecalcTrigger,Trigger6M)),NA())</f>
        <v>1.1095648238469424E-2</v>
      </c>
      <c r="Q1545" s="146">
        <f>IFERROR(_xll.qlIndexFixing(ONIndex1Y,I1545,TRUE,_xll.ohTrigger(RecalcTrigger,Trigger1Y)),NA())</f>
        <v>1.1360685158392503E-2</v>
      </c>
    </row>
    <row r="1546" spans="2:17" x14ac:dyDescent="0.2">
      <c r="B1546" s="39" t="s">
        <v>42</v>
      </c>
      <c r="D1546" s="42">
        <f>_xll.qlCalendarAdvance(Calendar,$D1545,B1546,"f",FALSE)</f>
        <v>50501</v>
      </c>
      <c r="E1546" s="140">
        <f>_xll.qlInterestRateIndexValueDate(IndexON,D1546)</f>
        <v>50501</v>
      </c>
      <c r="F1546" s="156">
        <f>IFERROR(_xll.qlIndexFixing(IndexON,D1546,TRUE,_xll.ohTrigger(RecalcTrigger,TriggerON)),NA())</f>
        <v>1.0058051559571624E-2</v>
      </c>
      <c r="H1546" s="42">
        <f>_xll.qlCalendarAdvance(Calendar,$H1545,B1546,"f",FALSE)</f>
        <v>50501</v>
      </c>
      <c r="I1546" s="140">
        <f>_xll.qlInterestRateIndexValueDate(Index1M,$H1546)</f>
        <v>50501</v>
      </c>
      <c r="J1546" s="145">
        <f>IFERROR(_xll.qlIndexFixing(Index1M,$H1546,TRUE,_xll.ohTrigger(RecalcTrigger,Trigger1M)),NA())</f>
        <v>1.076298830077697E-2</v>
      </c>
      <c r="K1546" s="44">
        <f>IFERROR(_xll.qlIndexFixing(Index3M,H1546,TRUE,_xll.ohTrigger(RecalcTrigger,Trigger3M)),NA())</f>
        <v>1.1014428883904687E-2</v>
      </c>
      <c r="L1546" s="44">
        <f>IFERROR(_xll.qlIndexFixing(Index6M,$H1546,TRUE,_xll.ohTrigger(RecalcTrigger,Trigger6M)),NA())</f>
        <v>1.1034883936921269E-2</v>
      </c>
      <c r="M1546" s="146">
        <f>IFERROR(_xll.qlIndexFixing(Index1Y,$H1546,TRUE,_xll.ohTrigger(RecalcTrigger,Trigger1Y)),NA())</f>
        <v>1.1244318059596248E-2</v>
      </c>
      <c r="N1546" s="145">
        <f>IFERROR(_xll.qlIndexFixing(ONIndex1M,I1546,TRUE,_xll.ohTrigger(RecalcTrigger,Trigger1M)),NA())</f>
        <v>1.0772098025358945E-2</v>
      </c>
      <c r="O1546" s="44">
        <f>IFERROR(_xll.qlIndexFixing(ONIndex3M,I1546,TRUE,_xll.ohTrigger(RecalcTrigger,Trigger3M)),NA())</f>
        <v>1.1042558700739002E-2</v>
      </c>
      <c r="P1546" s="44">
        <f>IFERROR(_xll.qlIndexFixing(ONIndex6M,I1546,TRUE,_xll.ohTrigger(RecalcTrigger,Trigger6M)),NA())</f>
        <v>1.1088783779930056E-2</v>
      </c>
      <c r="Q1546" s="146">
        <f>IFERROR(_xll.qlIndexFixing(ONIndex1Y,I1546,TRUE,_xll.ohTrigger(RecalcTrigger,Trigger1Y)),NA())</f>
        <v>1.1353240488637395E-2</v>
      </c>
    </row>
    <row r="1547" spans="2:17" x14ac:dyDescent="0.2">
      <c r="B1547" s="39" t="s">
        <v>42</v>
      </c>
      <c r="D1547" s="42">
        <f>_xll.qlCalendarAdvance(Calendar,$D1546,B1547,"f",FALSE)</f>
        <v>50508</v>
      </c>
      <c r="E1547" s="140">
        <f>_xll.qlInterestRateIndexValueDate(IndexON,D1547)</f>
        <v>50508</v>
      </c>
      <c r="F1547" s="156">
        <f>IFERROR(_xll.qlIndexFixing(IndexON,D1547,TRUE,_xll.ohTrigger(RecalcTrigger,TriggerON)),NA())</f>
        <v>1.0051392623864341E-2</v>
      </c>
      <c r="H1547" s="42">
        <f>_xll.qlCalendarAdvance(Calendar,$H1546,B1547,"f",FALSE)</f>
        <v>50508</v>
      </c>
      <c r="I1547" s="140">
        <f>_xll.qlInterestRateIndexValueDate(Index1M,$H1547)</f>
        <v>50508</v>
      </c>
      <c r="J1547" s="145">
        <f>IFERROR(_xll.qlIndexFixing(Index1M,$H1547,TRUE,_xll.ohTrigger(RecalcTrigger,Trigger1M)),NA())</f>
        <v>1.0756416045506922E-2</v>
      </c>
      <c r="K1547" s="44">
        <f>IFERROR(_xll.qlIndexFixing(Index3M,H1547,TRUE,_xll.ohTrigger(RecalcTrigger,Trigger3M)),NA())</f>
        <v>1.100782579642268E-2</v>
      </c>
      <c r="L1547" s="44">
        <f>IFERROR(_xll.qlIndexFixing(Index6M,$H1547,TRUE,_xll.ohTrigger(RecalcTrigger,Trigger6M)),NA())</f>
        <v>1.102858150359479E-2</v>
      </c>
      <c r="M1547" s="146">
        <f>IFERROR(_xll.qlIndexFixing(Index1Y,$H1547,TRUE,_xll.ohTrigger(RecalcTrigger,Trigger1Y)),NA())</f>
        <v>1.1238087356250759E-2</v>
      </c>
      <c r="N1547" s="145">
        <f>IFERROR(_xll.qlIndexFixing(ONIndex1M,I1547,TRUE,_xll.ohTrigger(RecalcTrigger,Trigger1M)),NA())</f>
        <v>1.0765439954415479E-2</v>
      </c>
      <c r="O1547" s="44">
        <f>IFERROR(_xll.qlIndexFixing(ONIndex3M,I1547,TRUE,_xll.ohTrigger(RecalcTrigger,Trigger3M)),NA())</f>
        <v>1.1035696243718585E-2</v>
      </c>
      <c r="P1547" s="44">
        <f>IFERROR(_xll.qlIndexFixing(ONIndex6M,I1547,TRUE,_xll.ohTrigger(RecalcTrigger,Trigger6M)),NA())</f>
        <v>1.108196192879829E-2</v>
      </c>
      <c r="Q1547" s="146">
        <f>IFERROR(_xll.qlIndexFixing(ONIndex1Y,I1547,TRUE,_xll.ohTrigger(RecalcTrigger,Trigger1Y)),NA())</f>
        <v>1.1345843338829154E-2</v>
      </c>
    </row>
    <row r="1548" spans="2:17" x14ac:dyDescent="0.2">
      <c r="B1548" s="39" t="s">
        <v>42</v>
      </c>
      <c r="D1548" s="42">
        <f>_xll.qlCalendarAdvance(Calendar,$D1547,B1548,"f",FALSE)</f>
        <v>50515</v>
      </c>
      <c r="E1548" s="140">
        <f>_xll.qlInterestRateIndexValueDate(IndexON,D1548)</f>
        <v>50515</v>
      </c>
      <c r="F1548" s="156">
        <f>IFERROR(_xll.qlIndexFixing(IndexON,D1548,TRUE,_xll.ohTrigger(RecalcTrigger,TriggerON)),NA())</f>
        <v>1.0044774245093757E-2</v>
      </c>
      <c r="H1548" s="42">
        <f>_xll.qlCalendarAdvance(Calendar,$H1547,B1548,"f",FALSE)</f>
        <v>50515</v>
      </c>
      <c r="I1548" s="140">
        <f>_xll.qlInterestRateIndexValueDate(Index1M,$H1548)</f>
        <v>50515</v>
      </c>
      <c r="J1548" s="145">
        <f>IFERROR(_xll.qlIndexFixing(Index1M,$H1548,TRUE,_xll.ohTrigger(RecalcTrigger,Trigger1M)),NA())</f>
        <v>1.0749887969655963E-2</v>
      </c>
      <c r="K1548" s="44">
        <f>IFERROR(_xll.qlIndexFixing(Index3M,H1548,TRUE,_xll.ohTrigger(RecalcTrigger,Trigger3M)),NA())</f>
        <v>1.1001265964209087E-2</v>
      </c>
      <c r="L1548" s="44">
        <f>IFERROR(_xll.qlIndexFixing(Index6M,$H1548,TRUE,_xll.ohTrigger(RecalcTrigger,Trigger6M)),NA())</f>
        <v>1.1022321931491164E-2</v>
      </c>
      <c r="M1548" s="146">
        <f>IFERROR(_xll.qlIndexFixing(Index1Y,$H1548,TRUE,_xll.ohTrigger(RecalcTrigger,Trigger1Y)),NA())</f>
        <v>1.1231904743416621E-2</v>
      </c>
      <c r="N1548" s="145">
        <f>IFERROR(_xll.qlIndexFixing(ONIndex1M,I1548,TRUE,_xll.ohTrigger(RecalcTrigger,Trigger1M)),NA())</f>
        <v>1.0758826021762813E-2</v>
      </c>
      <c r="O1548" s="44">
        <f>IFERROR(_xll.qlIndexFixing(ONIndex3M,I1548,TRUE,_xll.ohTrigger(RecalcTrigger,Trigger3M)),NA())</f>
        <v>1.1028876914260799E-2</v>
      </c>
      <c r="P1548" s="44">
        <f>IFERROR(_xll.qlIndexFixing(ONIndex6M,I1548,TRUE,_xll.ohTrigger(RecalcTrigger,Trigger6M)),NA())</f>
        <v>1.1075182684993079E-2</v>
      </c>
      <c r="Q1548" s="146">
        <f>IFERROR(_xll.qlIndexFixing(ONIndex1Y,I1548,TRUE,_xll.ohTrigger(RecalcTrigger,Trigger1Y)),NA())</f>
        <v>1.1338493709129871E-2</v>
      </c>
    </row>
    <row r="1549" spans="2:17" x14ac:dyDescent="0.2">
      <c r="B1549" s="39" t="s">
        <v>42</v>
      </c>
      <c r="D1549" s="42">
        <f>_xll.qlCalendarAdvance(Calendar,$D1548,B1549,"f",FALSE)</f>
        <v>50522</v>
      </c>
      <c r="E1549" s="140">
        <f>_xll.qlInterestRateIndexValueDate(IndexON,D1549)</f>
        <v>50522</v>
      </c>
      <c r="F1549" s="156">
        <f>IFERROR(_xll.qlIndexFixing(IndexON,D1549,TRUE,_xll.ohTrigger(RecalcTrigger,TriggerON)),NA())</f>
        <v>1.0038196423259871E-2</v>
      </c>
      <c r="H1549" s="42">
        <f>_xll.qlCalendarAdvance(Calendar,$H1548,B1549,"f",FALSE)</f>
        <v>50522</v>
      </c>
      <c r="I1549" s="140">
        <f>_xll.qlInterestRateIndexValueDate(Index1M,$H1549)</f>
        <v>50522</v>
      </c>
      <c r="J1549" s="145">
        <f>IFERROR(_xll.qlIndexFixing(Index1M,$H1549,TRUE,_xll.ohTrigger(RecalcTrigger,Trigger1M)),NA())</f>
        <v>1.0743404073151146E-2</v>
      </c>
      <c r="K1549" s="44">
        <f>IFERROR(_xll.qlIndexFixing(Index3M,H1549,TRUE,_xll.ohTrigger(RecalcTrigger,Trigger3M)),NA())</f>
        <v>1.0994749387051942E-2</v>
      </c>
      <c r="L1549" s="44">
        <f>IFERROR(_xll.qlIndexFixing(Index6M,$H1549,TRUE,_xll.ohTrigger(RecalcTrigger,Trigger6M)),NA())</f>
        <v>1.1016105220207817E-2</v>
      </c>
      <c r="M1549" s="146">
        <f>IFERROR(_xll.qlIndexFixing(Index1Y,$H1549,TRUE,_xll.ohTrigger(RecalcTrigger,Trigger1Y)),NA())</f>
        <v>1.1225770220211873E-2</v>
      </c>
      <c r="N1549" s="145">
        <f>IFERROR(_xll.qlIndexFixing(ONIndex1M,I1549,TRUE,_xll.ohTrigger(RecalcTrigger,Trigger1M)),NA())</f>
        <v>1.0752256227400947E-2</v>
      </c>
      <c r="O1549" s="44">
        <f>IFERROR(_xll.qlIndexFixing(ONIndex3M,I1549,TRUE,_xll.ohTrigger(RecalcTrigger,Trigger3M)),NA())</f>
        <v>1.1022100712284599E-2</v>
      </c>
      <c r="P1549" s="44">
        <f>IFERROR(_xll.qlIndexFixing(ONIndex6M,I1549,TRUE,_xll.ohTrigger(RecalcTrigger,Trigger6M)),NA())</f>
        <v>1.1068446048595471E-2</v>
      </c>
      <c r="Q1549" s="146">
        <f>IFERROR(_xll.qlIndexFixing(ONIndex1Y,I1549,TRUE,_xll.ohTrigger(RecalcTrigger,Trigger1Y)),NA())</f>
        <v>1.1331191599458501E-2</v>
      </c>
    </row>
    <row r="1550" spans="2:17" x14ac:dyDescent="0.2">
      <c r="B1550" s="39" t="s">
        <v>42</v>
      </c>
      <c r="D1550" s="42">
        <f>_xll.qlCalendarAdvance(Calendar,$D1549,B1550,"f",FALSE)</f>
        <v>50529</v>
      </c>
      <c r="E1550" s="140">
        <f>_xll.qlInterestRateIndexValueDate(IndexON,D1550)</f>
        <v>50529</v>
      </c>
      <c r="F1550" s="156">
        <f>IFERROR(_xll.qlIndexFixing(IndexON,D1550,TRUE,_xll.ohTrigger(RecalcTrigger,TriggerON)),NA())</f>
        <v>1.0031659158443729E-2</v>
      </c>
      <c r="H1550" s="42">
        <f>_xll.qlCalendarAdvance(Calendar,$H1549,B1550,"f",FALSE)</f>
        <v>50529</v>
      </c>
      <c r="I1550" s="140">
        <f>_xll.qlInterestRateIndexValueDate(Index1M,$H1550)</f>
        <v>50529</v>
      </c>
      <c r="J1550" s="145">
        <f>IFERROR(_xll.qlIndexFixing(Index1M,$H1550,TRUE,_xll.ohTrigger(RecalcTrigger,Trigger1M)),NA())</f>
        <v>1.0736666220892439E-2</v>
      </c>
      <c r="K1550" s="44">
        <f>IFERROR(_xll.qlIndexFixing(Index3M,H1550,TRUE,_xll.ohTrigger(RecalcTrigger,Trigger3M)),NA())</f>
        <v>1.0987987306532032E-2</v>
      </c>
      <c r="L1550" s="44">
        <f>IFERROR(_xll.qlIndexFixing(Index6M,$H1550,TRUE,_xll.ohTrigger(RecalcTrigger,Trigger6M)),NA())</f>
        <v>1.1009671126709459E-2</v>
      </c>
      <c r="M1550" s="146">
        <f>IFERROR(_xll.qlIndexFixing(Index1Y,$H1550,TRUE,_xll.ohTrigger(RecalcTrigger,Trigger1Y)),NA())</f>
        <v>1.1219683785762102E-2</v>
      </c>
      <c r="N1550" s="145">
        <f>IFERROR(_xll.qlIndexFixing(ONIndex1M,I1550,TRUE,_xll.ohTrigger(RecalcTrigger,Trigger1M)),NA())</f>
        <v>1.0745730571248835E-2</v>
      </c>
      <c r="O1550" s="44">
        <f>IFERROR(_xll.qlIndexFixing(ONIndex3M,I1550,TRUE,_xll.ohTrigger(RecalcTrigger,Trigger3M)),NA())</f>
        <v>1.1015367637871032E-2</v>
      </c>
      <c r="P1550" s="44">
        <f>IFERROR(_xll.qlIndexFixing(ONIndex6M,I1550,TRUE,_xll.ohTrigger(RecalcTrigger,Trigger6M)),NA())</f>
        <v>1.1061752019524418E-2</v>
      </c>
      <c r="Q1550" s="146">
        <f>IFERROR(_xll.qlIndexFixing(ONIndex1Y,I1550,TRUE,_xll.ohTrigger(RecalcTrigger,Trigger1Y)),NA())</f>
        <v>1.1323937009815044E-2</v>
      </c>
    </row>
    <row r="1551" spans="2:17" x14ac:dyDescent="0.2">
      <c r="B1551" s="39" t="s">
        <v>42</v>
      </c>
      <c r="D1551" s="42">
        <f>_xll.qlCalendarAdvance(Calendar,$D1550,B1551,"f",FALSE)</f>
        <v>50536</v>
      </c>
      <c r="E1551" s="140">
        <f>_xll.qlInterestRateIndexValueDate(IndexON,D1551)</f>
        <v>50536</v>
      </c>
      <c r="F1551" s="156">
        <f>IFERROR(_xll.qlIndexFixing(IndexON,D1551,TRUE,_xll.ohTrigger(RecalcTrigger,TriggerON)),NA())</f>
        <v>1.0025162450564284E-2</v>
      </c>
      <c r="H1551" s="42">
        <f>_xll.qlCalendarAdvance(Calendar,$H1550,B1551,"f",FALSE)</f>
        <v>50536</v>
      </c>
      <c r="I1551" s="140">
        <f>_xll.qlInterestRateIndexValueDate(Index1M,$H1551)</f>
        <v>50536</v>
      </c>
      <c r="J1551" s="145">
        <f>IFERROR(_xll.qlIndexFixing(Index1M,$H1551,TRUE,_xll.ohTrigger(RecalcTrigger,Trigger1M)),NA())</f>
        <v>1.073027365062626E-2</v>
      </c>
      <c r="K1551" s="44">
        <f>IFERROR(_xll.qlIndexFixing(Index3M,H1551,TRUE,_xll.ohTrigger(RecalcTrigger,Trigger3M)),NA())</f>
        <v>1.0981560135299101E-2</v>
      </c>
      <c r="L1551" s="44">
        <f>IFERROR(_xll.qlIndexFixing(Index6M,$H1551,TRUE,_xll.ohTrigger(RecalcTrigger,Trigger6M)),NA())</f>
        <v>1.1003543012968535E-2</v>
      </c>
      <c r="M1551" s="146">
        <f>IFERROR(_xll.qlIndexFixing(Index1Y,$H1551,TRUE,_xll.ohTrigger(RecalcTrigger,Trigger1Y)),NA())</f>
        <v>1.1213645439198894E-2</v>
      </c>
      <c r="N1551" s="145">
        <f>IFERROR(_xll.qlIndexFixing(ONIndex1M,I1551,TRUE,_xll.ohTrigger(RecalcTrigger,Trigger1M)),NA())</f>
        <v>1.0739249053468569E-2</v>
      </c>
      <c r="O1551" s="44">
        <f>IFERROR(_xll.qlIndexFixing(ONIndex3M,I1551,TRUE,_xll.ohTrigger(RecalcTrigger,Trigger3M)),NA())</f>
        <v>1.1008677691101143E-2</v>
      </c>
      <c r="P1551" s="44">
        <f>IFERROR(_xll.qlIndexFixing(ONIndex6M,I1551,TRUE,_xll.ohTrigger(RecalcTrigger,Trigger6M)),NA())</f>
        <v>1.1055100597860967E-2</v>
      </c>
      <c r="Q1551" s="146">
        <f>IFERROR(_xll.qlIndexFixing(ONIndex1Y,I1551,TRUE,_xll.ohTrigger(RecalcTrigger,Trigger1Y)),NA())</f>
        <v>1.1316729940199499E-2</v>
      </c>
    </row>
    <row r="1552" spans="2:17" x14ac:dyDescent="0.2">
      <c r="B1552" s="39" t="s">
        <v>42</v>
      </c>
      <c r="D1552" s="42">
        <f>_xll.qlCalendarAdvance(Calendar,$D1551,B1552,"f",FALSE)</f>
        <v>50543</v>
      </c>
      <c r="E1552" s="140">
        <f>_xll.qlInterestRateIndexValueDate(IndexON,D1552)</f>
        <v>50543</v>
      </c>
      <c r="F1552" s="156">
        <f>IFERROR(_xll.qlIndexFixing(IndexON,D1552,TRUE,_xll.ohTrigger(RecalcTrigger,TriggerON)),NA())</f>
        <v>1.0018706299540492E-2</v>
      </c>
      <c r="H1552" s="42">
        <f>_xll.qlCalendarAdvance(Calendar,$H1551,B1552,"f",FALSE)</f>
        <v>50543</v>
      </c>
      <c r="I1552" s="140">
        <f>_xll.qlInterestRateIndexValueDate(Index1M,$H1552)</f>
        <v>50543</v>
      </c>
      <c r="J1552" s="145">
        <f>IFERROR(_xll.qlIndexFixing(Index1M,$H1552,TRUE,_xll.ohTrigger(RecalcTrigger,Trigger1M)),NA())</f>
        <v>1.072392526090475E-2</v>
      </c>
      <c r="K1552" s="44">
        <f>IFERROR(_xll.qlIndexFixing(Index3M,H1552,TRUE,_xll.ohTrigger(RecalcTrigger,Trigger3M)),NA())</f>
        <v>1.0975176219893351E-2</v>
      </c>
      <c r="L1552" s="44">
        <f>IFERROR(_xll.qlIndexFixing(Index6M,$H1552,TRUE,_xll.ohTrigger(RecalcTrigger,Trigger6M)),NA())</f>
        <v>1.0997457760224622E-2</v>
      </c>
      <c r="M1552" s="146">
        <f>IFERROR(_xll.qlIndexFixing(Index1Y,$H1552,TRUE,_xll.ohTrigger(RecalcTrigger,Trigger1Y)),NA())</f>
        <v>1.1207655179661824E-2</v>
      </c>
      <c r="N1552" s="145">
        <f>IFERROR(_xll.qlIndexFixing(ONIndex1M,I1552,TRUE,_xll.ohTrigger(RecalcTrigger,Trigger1M)),NA())</f>
        <v>1.0732811673898057E-2</v>
      </c>
      <c r="O1552" s="44">
        <f>IFERROR(_xll.qlIndexFixing(ONIndex3M,I1552,TRUE,_xll.ohTrigger(RecalcTrigger,Trigger3M)),NA())</f>
        <v>1.1002030871893886E-2</v>
      </c>
      <c r="P1552" s="44">
        <f>IFERROR(_xll.qlIndexFixing(ONIndex6M,I1552,TRUE,_xll.ohTrigger(RecalcTrigger,Trigger6M)),NA())</f>
        <v>1.1048491783605119E-2</v>
      </c>
      <c r="Q1552" s="146">
        <f>IFERROR(_xll.qlIndexFixing(ONIndex1Y,I1552,TRUE,_xll.ohTrigger(RecalcTrigger,Trigger1Y)),NA())</f>
        <v>1.1309570390449775E-2</v>
      </c>
    </row>
    <row r="1553" spans="2:17" x14ac:dyDescent="0.2">
      <c r="B1553" s="39" t="s">
        <v>42</v>
      </c>
      <c r="D1553" s="42">
        <f>_xll.qlCalendarAdvance(Calendar,$D1552,B1553,"f",FALSE)</f>
        <v>50550</v>
      </c>
      <c r="E1553" s="140">
        <f>_xll.qlInterestRateIndexValueDate(IndexON,D1553)</f>
        <v>50550</v>
      </c>
      <c r="F1553" s="156">
        <f>IFERROR(_xll.qlIndexFixing(IndexON,D1553,TRUE,_xll.ohTrigger(RecalcTrigger,TriggerON)),NA())</f>
        <v>1.0012290705534443E-2</v>
      </c>
      <c r="H1553" s="42">
        <f>_xll.qlCalendarAdvance(Calendar,$H1552,B1553,"f",FALSE)</f>
        <v>50550</v>
      </c>
      <c r="I1553" s="140">
        <f>_xll.qlInterestRateIndexValueDate(Index1M,$H1553)</f>
        <v>50550</v>
      </c>
      <c r="J1553" s="145">
        <f>IFERROR(_xll.qlIndexFixing(Index1M,$H1553,TRUE,_xll.ohTrigger(RecalcTrigger,Trigger1M)),NA())</f>
        <v>1.0717621051652092E-2</v>
      </c>
      <c r="K1553" s="44">
        <f>IFERROR(_xll.qlIndexFixing(Index3M,H1553,TRUE,_xll.ohTrigger(RecalcTrigger,Trigger3M)),NA())</f>
        <v>1.0968835560105999E-2</v>
      </c>
      <c r="L1553" s="44">
        <f>IFERROR(_xll.qlIndexFixing(Index6M,$H1553,TRUE,_xll.ohTrigger(RecalcTrigger,Trigger6M)),NA())</f>
        <v>1.0991415368083499E-2</v>
      </c>
      <c r="M1553" s="146">
        <f>IFERROR(_xll.qlIndexFixing(Index1Y,$H1553,TRUE,_xll.ohTrigger(RecalcTrigger,Trigger1Y)),NA())</f>
        <v>1.1201713006296465E-2</v>
      </c>
      <c r="N1553" s="145">
        <f>IFERROR(_xll.qlIndexFixing(ONIndex1M,I1553,TRUE,_xll.ohTrigger(RecalcTrigger,Trigger1M)),NA())</f>
        <v>1.0726418432618345E-2</v>
      </c>
      <c r="O1553" s="44">
        <f>IFERROR(_xll.qlIndexFixing(ONIndex3M,I1553,TRUE,_xll.ohTrigger(RecalcTrigger,Trigger3M)),NA())</f>
        <v>1.0995427180249262E-2</v>
      </c>
      <c r="P1553" s="44">
        <f>IFERROR(_xll.qlIndexFixing(ONIndex6M,I1553,TRUE,_xll.ohTrigger(RecalcTrigger,Trigger6M)),NA())</f>
        <v>1.1041925576756872E-2</v>
      </c>
      <c r="Q1553" s="146">
        <f>IFERROR(_xll.qlIndexFixing(ONIndex1Y,I1553,TRUE,_xll.ohTrigger(RecalcTrigger,Trigger1Y)),NA())</f>
        <v>1.1302458360890055E-2</v>
      </c>
    </row>
    <row r="1554" spans="2:17" x14ac:dyDescent="0.2">
      <c r="B1554" s="39" t="s">
        <v>42</v>
      </c>
      <c r="D1554" s="42">
        <f>_xll.qlCalendarAdvance(Calendar,$D1553,B1554,"f",FALSE)</f>
        <v>50557</v>
      </c>
      <c r="E1554" s="140">
        <f>_xll.qlInterestRateIndexValueDate(IndexON,D1554)</f>
        <v>50557</v>
      </c>
      <c r="F1554" s="156">
        <f>IFERROR(_xll.qlIndexFixing(IndexON,D1554,TRUE,_xll.ohTrigger(RecalcTrigger,TriggerON)),NA())</f>
        <v>1.0005915668465093E-2</v>
      </c>
      <c r="H1554" s="42">
        <f>_xll.qlCalendarAdvance(Calendar,$H1553,B1554,"f",FALSE)</f>
        <v>50557</v>
      </c>
      <c r="I1554" s="140">
        <f>_xll.qlInterestRateIndexValueDate(Index1M,$H1554)</f>
        <v>50557</v>
      </c>
      <c r="J1554" s="145">
        <f>IFERROR(_xll.qlIndexFixing(Index1M,$H1554,TRUE,_xll.ohTrigger(RecalcTrigger,Trigger1M)),NA())</f>
        <v>1.0711647278382438E-2</v>
      </c>
      <c r="K1554" s="44">
        <f>IFERROR(_xll.qlIndexFixing(Index3M,H1554,TRUE,_xll.ohTrigger(RecalcTrigger,Trigger3M)),NA())</f>
        <v>1.0962538155730027E-2</v>
      </c>
      <c r="L1554" s="44">
        <f>IFERROR(_xll.qlIndexFixing(Index6M,$H1554,TRUE,_xll.ohTrigger(RecalcTrigger,Trigger6M)),NA())</f>
        <v>1.0985664562250958E-2</v>
      </c>
      <c r="M1554" s="146">
        <f>IFERROR(_xll.qlIndexFixing(Index1Y,$H1554,TRUE,_xll.ohTrigger(RecalcTrigger,Trigger1Y)),NA())</f>
        <v>1.1195818918255496E-2</v>
      </c>
      <c r="N1554" s="145">
        <f>IFERROR(_xll.qlIndexFixing(ONIndex1M,I1554,TRUE,_xll.ohTrigger(RecalcTrigger,Trigger1M)),NA())</f>
        <v>1.072006932971048E-2</v>
      </c>
      <c r="O1554" s="44">
        <f>IFERROR(_xll.qlIndexFixing(ONIndex3M,I1554,TRUE,_xll.ohTrigger(RecalcTrigger,Trigger3M)),NA())</f>
        <v>1.0988866616086224E-2</v>
      </c>
      <c r="P1554" s="44">
        <f>IFERROR(_xll.qlIndexFixing(ONIndex6M,I1554,TRUE,_xll.ohTrigger(RecalcTrigger,Trigger6M)),NA())</f>
        <v>1.1035401977235182E-2</v>
      </c>
      <c r="Q1554" s="146">
        <f>IFERROR(_xll.qlIndexFixing(ONIndex1Y,I1554,TRUE,_xll.ohTrigger(RecalcTrigger,Trigger1Y)),NA())</f>
        <v>1.1295393851277202E-2</v>
      </c>
    </row>
    <row r="1555" spans="2:17" x14ac:dyDescent="0.2">
      <c r="B1555" s="39" t="s">
        <v>42</v>
      </c>
      <c r="D1555" s="42">
        <f>_xll.qlCalendarAdvance(Calendar,$D1554,B1555,"f",FALSE)</f>
        <v>50564</v>
      </c>
      <c r="E1555" s="140">
        <f>_xll.qlInterestRateIndexValueDate(IndexON,D1555)</f>
        <v>50564</v>
      </c>
      <c r="F1555" s="156">
        <f>IFERROR(_xll.qlIndexFixing(IndexON,D1555,TRUE,_xll.ohTrigger(RecalcTrigger,TriggerON)),NA())</f>
        <v>9.9995811883324404E-3</v>
      </c>
      <c r="H1555" s="42">
        <f>_xll.qlCalendarAdvance(Calendar,$H1554,B1555,"f",FALSE)</f>
        <v>50564</v>
      </c>
      <c r="I1555" s="140">
        <f>_xll.qlInterestRateIndexValueDate(Index1M,$H1555)</f>
        <v>50564</v>
      </c>
      <c r="J1555" s="145">
        <f>IFERROR(_xll.qlIndexFixing(Index1M,$H1555,TRUE,_xll.ohTrigger(RecalcTrigger,Trigger1M)),NA())</f>
        <v>1.0705428456495655E-2</v>
      </c>
      <c r="K1555" s="44">
        <f>IFERROR(_xll.qlIndexFixing(Index3M,H1555,TRUE,_xll.ohTrigger(RecalcTrigger,Trigger3M)),NA())</f>
        <v>1.0956284006561056E-2</v>
      </c>
      <c r="L1555" s="44">
        <f>IFERROR(_xll.qlIndexFixing(Index6M,$H1555,TRUE,_xll.ohTrigger(RecalcTrigger,Trigger6M)),NA())</f>
        <v>1.0979705007620346E-2</v>
      </c>
      <c r="M1555" s="146">
        <f>IFERROR(_xll.qlIndexFixing(Index1Y,$H1555,TRUE,_xll.ohTrigger(RecalcTrigger,Trigger1Y)),NA())</f>
        <v>1.1189972914698476E-2</v>
      </c>
      <c r="N1555" s="145">
        <f>IFERROR(_xll.qlIndexFixing(ONIndex1M,I1555,TRUE,_xll.ohTrigger(RecalcTrigger,Trigger1M)),NA())</f>
        <v>1.0713764365012368E-2</v>
      </c>
      <c r="O1555" s="44">
        <f>IFERROR(_xll.qlIndexFixing(ONIndex3M,I1555,TRUE,_xll.ohTrigger(RecalcTrigger,Trigger3M)),NA())</f>
        <v>1.0982349179566864E-2</v>
      </c>
      <c r="P1555" s="44">
        <f>IFERROR(_xll.qlIndexFixing(ONIndex6M,I1555,TRUE,_xll.ohTrigger(RecalcTrigger,Trigger6M)),NA())</f>
        <v>1.1028920985040047E-2</v>
      </c>
      <c r="Q1555" s="146">
        <f>IFERROR(_xll.qlIndexFixing(ONIndex1Y,I1555,TRUE,_xll.ohTrigger(RecalcTrigger,Trigger1Y)),NA())</f>
        <v>1.1288376861611216E-2</v>
      </c>
    </row>
    <row r="1556" spans="2:17" x14ac:dyDescent="0.2">
      <c r="B1556" s="39" t="s">
        <v>42</v>
      </c>
      <c r="D1556" s="42">
        <f>_xll.qlCalendarAdvance(Calendar,$D1555,B1556,"f",FALSE)</f>
        <v>50571</v>
      </c>
      <c r="E1556" s="140">
        <f>_xll.qlInterestRateIndexValueDate(IndexON,D1556)</f>
        <v>50571</v>
      </c>
      <c r="F1556" s="156">
        <f>IFERROR(_xll.qlIndexFixing(IndexON,D1556,TRUE,_xll.ohTrigger(RecalcTrigger,TriggerON)),NA())</f>
        <v>9.9932872651364857E-3</v>
      </c>
      <c r="H1556" s="42">
        <f>_xll.qlCalendarAdvance(Calendar,$H1555,B1556,"f",FALSE)</f>
        <v>50571</v>
      </c>
      <c r="I1556" s="140">
        <f>_xll.qlInterestRateIndexValueDate(Index1M,$H1556)</f>
        <v>50571</v>
      </c>
      <c r="J1556" s="145">
        <f>IFERROR(_xll.qlIndexFixing(Index1M,$H1556,TRUE,_xll.ohTrigger(RecalcTrigger,Trigger1M)),NA())</f>
        <v>1.069925381347144E-2</v>
      </c>
      <c r="K1556" s="44">
        <f>IFERROR(_xll.qlIndexFixing(Index3M,H1556,TRUE,_xll.ohTrigger(RecalcTrigger,Trigger3M)),NA())</f>
        <v>1.0950073112394706E-2</v>
      </c>
      <c r="L1556" s="44">
        <f>IFERROR(_xll.qlIndexFixing(Index6M,$H1556,TRUE,_xll.ohTrigger(RecalcTrigger,Trigger6M)),NA())</f>
        <v>1.0973788311078356E-2</v>
      </c>
      <c r="M1556" s="146">
        <f>IFERROR(_xll.qlIndexFixing(Index1Y,$H1556,TRUE,_xll.ohTrigger(RecalcTrigger,Trigger1Y)),NA())</f>
        <v>1.1184174994791629E-2</v>
      </c>
      <c r="N1556" s="145">
        <f>IFERROR(_xll.qlIndexFixing(ONIndex1M,I1556,TRUE,_xll.ohTrigger(RecalcTrigger,Trigger1M)),NA())</f>
        <v>1.0707503538605057E-2</v>
      </c>
      <c r="O1556" s="44">
        <f>IFERROR(_xll.qlIndexFixing(ONIndex3M,I1556,TRUE,_xll.ohTrigger(RecalcTrigger,Trigger3M)),NA())</f>
        <v>1.0975874870610136E-2</v>
      </c>
      <c r="P1556" s="44">
        <f>IFERROR(_xll.qlIndexFixing(ONIndex6M,I1556,TRUE,_xll.ohTrigger(RecalcTrigger,Trigger6M)),NA())</f>
        <v>1.1022482600252514E-2</v>
      </c>
      <c r="Q1556" s="146">
        <f>IFERROR(_xll.qlIndexFixing(ONIndex1Y,I1556,TRUE,_xll.ohTrigger(RecalcTrigger,Trigger1Y)),NA())</f>
        <v>1.1281407392054188E-2</v>
      </c>
    </row>
    <row r="1557" spans="2:17" x14ac:dyDescent="0.2">
      <c r="B1557" s="39" t="s">
        <v>42</v>
      </c>
      <c r="D1557" s="42">
        <f>_xll.qlCalendarAdvance(Calendar,$D1556,B1557,"f",FALSE)</f>
        <v>50578</v>
      </c>
      <c r="E1557" s="140">
        <f>_xll.qlInterestRateIndexValueDate(IndexON,D1557)</f>
        <v>50578</v>
      </c>
      <c r="F1557" s="156">
        <f>IFERROR(_xll.qlIndexFixing(IndexON,D1557,TRUE,_xll.ohTrigger(RecalcTrigger,TriggerON)),NA())</f>
        <v>9.9870338988772289E-3</v>
      </c>
      <c r="H1557" s="42">
        <f>_xll.qlCalendarAdvance(Calendar,$H1556,B1557,"f",FALSE)</f>
        <v>50578</v>
      </c>
      <c r="I1557" s="140">
        <f>_xll.qlInterestRateIndexValueDate(Index1M,$H1557)</f>
        <v>50578</v>
      </c>
      <c r="J1557" s="145">
        <f>IFERROR(_xll.qlIndexFixing(Index1M,$H1557,TRUE,_xll.ohTrigger(RecalcTrigger,Trigger1M)),NA())</f>
        <v>1.0693123349244956E-2</v>
      </c>
      <c r="K1557" s="44">
        <f>IFERROR(_xll.qlIndexFixing(Index3M,H1557,TRUE,_xll.ohTrigger(RecalcTrigger,Trigger3M)),NA())</f>
        <v>1.0943905473027484E-2</v>
      </c>
      <c r="L1557" s="44">
        <f>IFERROR(_xll.qlIndexFixing(Index6M,$H1557,TRUE,_xll.ohTrigger(RecalcTrigger,Trigger6M)),NA())</f>
        <v>1.0967914472246768E-2</v>
      </c>
      <c r="M1557" s="146">
        <f>IFERROR(_xll.qlIndexFixing(Index1Y,$H1557,TRUE,_xll.ohTrigger(RecalcTrigger,Trigger1Y)),NA())</f>
        <v>1.1178425157708949E-2</v>
      </c>
      <c r="N1557" s="145">
        <f>IFERROR(_xll.qlIndexFixing(ONIndex1M,I1557,TRUE,_xll.ohTrigger(RecalcTrigger,Trigger1M)),NA())</f>
        <v>1.0701286850488545E-2</v>
      </c>
      <c r="O1557" s="44">
        <f>IFERROR(_xll.qlIndexFixing(ONIndex3M,I1557,TRUE,_xll.ohTrigger(RecalcTrigger,Trigger3M)),NA())</f>
        <v>1.0969443689134994E-2</v>
      </c>
      <c r="P1557" s="44">
        <f>IFERROR(_xll.qlIndexFixing(ONIndex6M,I1557,TRUE,_xll.ohTrigger(RecalcTrigger,Trigger6M)),NA())</f>
        <v>1.1016086822872584E-2</v>
      </c>
      <c r="Q1557" s="146">
        <f>IFERROR(_xll.qlIndexFixing(ONIndex1Y,I1557,TRUE,_xll.ohTrigger(RecalcTrigger,Trigger1Y)),NA())</f>
        <v>1.1274485442444027E-2</v>
      </c>
    </row>
    <row r="1558" spans="2:17" x14ac:dyDescent="0.2">
      <c r="B1558" s="39" t="s">
        <v>42</v>
      </c>
      <c r="D1558" s="42">
        <f>_xll.qlCalendarAdvance(Calendar,$D1557,B1558,"f",FALSE)</f>
        <v>50585</v>
      </c>
      <c r="E1558" s="140">
        <f>_xll.qlInterestRateIndexValueDate(IndexON,D1558)</f>
        <v>50585</v>
      </c>
      <c r="F1558" s="156">
        <f>IFERROR(_xll.qlIndexFixing(IndexON,D1558,TRUE,_xll.ohTrigger(RecalcTrigger,TriggerON)),NA())</f>
        <v>9.9808210895546701E-3</v>
      </c>
      <c r="H1558" s="42">
        <f>_xll.qlCalendarAdvance(Calendar,$H1557,B1558,"f",FALSE)</f>
        <v>50585</v>
      </c>
      <c r="I1558" s="140">
        <f>_xll.qlInterestRateIndexValueDate(Index1M,$H1558)</f>
        <v>50585</v>
      </c>
      <c r="J1558" s="145">
        <f>IFERROR(_xll.qlIndexFixing(Index1M,$H1558,TRUE,_xll.ohTrigger(RecalcTrigger,Trigger1M)),NA())</f>
        <v>1.0687037063745963E-2</v>
      </c>
      <c r="K1558" s="44">
        <f>IFERROR(_xll.qlIndexFixing(Index3M,H1558,TRUE,_xll.ohTrigger(RecalcTrigger,Trigger3M)),NA())</f>
        <v>1.0937781088259414E-2</v>
      </c>
      <c r="L1558" s="44">
        <f>IFERROR(_xll.qlIndexFixing(Index6M,$H1558,TRUE,_xll.ohTrigger(RecalcTrigger,Trigger6M)),NA())</f>
        <v>1.0962083490749142E-2</v>
      </c>
      <c r="M1558" s="146">
        <f>IFERROR(_xll.qlIndexFixing(Index1Y,$H1558,TRUE,_xll.ohTrigger(RecalcTrigger,Trigger1Y)),NA())</f>
        <v>1.1172723402629758E-2</v>
      </c>
      <c r="N1558" s="145">
        <f>IFERROR(_xll.qlIndexFixing(ONIndex1M,I1558,TRUE,_xll.ohTrigger(RecalcTrigger,Trigger1M)),NA())</f>
        <v>1.0695114300662834E-2</v>
      </c>
      <c r="O1558" s="44">
        <f>IFERROR(_xll.qlIndexFixing(ONIndex3M,I1558,TRUE,_xll.ohTrigger(RecalcTrigger,Trigger3M)),NA())</f>
        <v>1.0963055635222485E-2</v>
      </c>
      <c r="P1558" s="44">
        <f>IFERROR(_xll.qlIndexFixing(ONIndex6M,I1558,TRUE,_xll.ohTrigger(RecalcTrigger,Trigger6M)),NA())</f>
        <v>1.1009733652819209E-2</v>
      </c>
      <c r="Q1558" s="146">
        <f>IFERROR(_xll.qlIndexFixing(ONIndex1Y,I1558,TRUE,_xll.ohTrigger(RecalcTrigger,Trigger1Y)),NA())</f>
        <v>1.1267611012780732E-2</v>
      </c>
    </row>
    <row r="1559" spans="2:17" x14ac:dyDescent="0.2">
      <c r="B1559" s="39" t="s">
        <v>42</v>
      </c>
      <c r="D1559" s="42">
        <f>_xll.qlCalendarAdvance(Calendar,$D1558,B1559,"f",FALSE)</f>
        <v>50592</v>
      </c>
      <c r="E1559" s="140">
        <f>_xll.qlInterestRateIndexValueDate(IndexON,D1559)</f>
        <v>50592</v>
      </c>
      <c r="F1559" s="156">
        <f>IFERROR(_xll.qlIndexFixing(IndexON,D1559,TRUE,_xll.ohTrigger(RecalcTrigger,TriggerON)),NA())</f>
        <v>9.9746488371688091E-3</v>
      </c>
      <c r="H1559" s="42">
        <f>_xll.qlCalendarAdvance(Calendar,$H1558,B1559,"f",FALSE)</f>
        <v>50592</v>
      </c>
      <c r="I1559" s="140">
        <f>_xll.qlInterestRateIndexValueDate(Index1M,$H1559)</f>
        <v>50592</v>
      </c>
      <c r="J1559" s="145">
        <f>IFERROR(_xll.qlIndexFixing(Index1M,$H1559,TRUE,_xll.ohTrigger(RecalcTrigger,Trigger1M)),NA())</f>
        <v>1.0680723582063094E-2</v>
      </c>
      <c r="K1559" s="44">
        <f>IFERROR(_xll.qlIndexFixing(Index3M,H1559,TRUE,_xll.ohTrigger(RecalcTrigger,Trigger3M)),NA())</f>
        <v>1.0931699957890527E-2</v>
      </c>
      <c r="L1559" s="44">
        <f>IFERROR(_xll.qlIndexFixing(Index6M,$H1559,TRUE,_xll.ohTrigger(RecalcTrigger,Trigger6M)),NA())</f>
        <v>1.0956061066308413E-2</v>
      </c>
      <c r="M1559" s="146">
        <f>IFERROR(_xll.qlIndexFixing(Index1Y,$H1559,TRUE,_xll.ohTrigger(RecalcTrigger,Trigger1Y)),NA())</f>
        <v>1.1167069728741819E-2</v>
      </c>
      <c r="N1559" s="145">
        <f>IFERROR(_xll.qlIndexFixing(ONIndex1M,I1559,TRUE,_xll.ohTrigger(RecalcTrigger,Trigger1M)),NA())</f>
        <v>1.0688985889046876E-2</v>
      </c>
      <c r="O1559" s="44">
        <f>IFERROR(_xll.qlIndexFixing(ONIndex3M,I1559,TRUE,_xll.ohTrigger(RecalcTrigger,Trigger3M)),NA())</f>
        <v>1.0956710708872608E-2</v>
      </c>
      <c r="P1559" s="44">
        <f>IFERROR(_xll.qlIndexFixing(ONIndex6M,I1559,TRUE,_xll.ohTrigger(RecalcTrigger,Trigger6M)),NA())</f>
        <v>1.100342309009239E-2</v>
      </c>
      <c r="Q1559" s="146">
        <f>IFERROR(_xll.qlIndexFixing(ONIndex1Y,I1559,TRUE,_xll.ohTrigger(RecalcTrigger,Trigger1Y)),NA())</f>
        <v>1.1260784103226396E-2</v>
      </c>
    </row>
    <row r="1560" spans="2:17" x14ac:dyDescent="0.2">
      <c r="B1560" s="39" t="s">
        <v>42</v>
      </c>
      <c r="D1560" s="42">
        <f>_xll.qlCalendarAdvance(Calendar,$D1559,B1560,"f",FALSE)</f>
        <v>50599</v>
      </c>
      <c r="E1560" s="140">
        <f>_xll.qlInterestRateIndexValueDate(IndexON,D1560)</f>
        <v>50599</v>
      </c>
      <c r="F1560" s="156">
        <f>IFERROR(_xll.qlIndexFixing(IndexON,D1560,TRUE,_xll.ohTrigger(RecalcTrigger,TriggerON)),NA())</f>
        <v>9.9685171417196461E-3</v>
      </c>
      <c r="H1560" s="42">
        <f>_xll.qlCalendarAdvance(Calendar,$H1559,B1560,"f",FALSE)</f>
        <v>50599</v>
      </c>
      <c r="I1560" s="140">
        <f>_xll.qlInterestRateIndexValueDate(Index1M,$H1560)</f>
        <v>50599</v>
      </c>
      <c r="J1560" s="145">
        <f>IFERROR(_xll.qlIndexFixing(Index1M,$H1560,TRUE,_xll.ohTrigger(RecalcTrigger,Trigger1M)),NA())</f>
        <v>1.0674728634139456E-2</v>
      </c>
      <c r="K1560" s="44">
        <f>IFERROR(_xll.qlIndexFixing(Index3M,H1560,TRUE,_xll.ohTrigger(RecalcTrigger,Trigger3M)),NA())</f>
        <v>1.0925662081722609E-2</v>
      </c>
      <c r="L1560" s="44">
        <f>IFERROR(_xll.qlIndexFixing(Index6M,$H1560,TRUE,_xll.ohTrigger(RecalcTrigger,Trigger6M)),NA())</f>
        <v>1.0950318687646869E-2</v>
      </c>
      <c r="M1560" s="146">
        <f>IFERROR(_xll.qlIndexFixing(Index1Y,$H1560,TRUE,_xll.ohTrigger(RecalcTrigger,Trigger1Y)),NA())</f>
        <v>1.1161464135238219E-2</v>
      </c>
      <c r="N1560" s="145">
        <f>IFERROR(_xll.qlIndexFixing(ONIndex1M,I1560,TRUE,_xll.ohTrigger(RecalcTrigger,Trigger1M)),NA())</f>
        <v>1.0682901615721718E-2</v>
      </c>
      <c r="O1560" s="44">
        <f>IFERROR(_xll.qlIndexFixing(ONIndex3M,I1560,TRUE,_xll.ohTrigger(RecalcTrigger,Trigger3M)),NA())</f>
        <v>1.0950408910085363E-2</v>
      </c>
      <c r="P1560" s="44">
        <f>IFERROR(_xll.qlIndexFixing(ONIndex6M,I1560,TRUE,_xll.ohTrigger(RecalcTrigger,Trigger6M)),NA())</f>
        <v>1.0997155134692127E-2</v>
      </c>
      <c r="Q1560" s="146">
        <f>IFERROR(_xll.qlIndexFixing(ONIndex1Y,I1560,TRUE,_xll.ohTrigger(RecalcTrigger,Trigger1Y)),NA())</f>
        <v>1.1254004713618926E-2</v>
      </c>
    </row>
    <row r="1561" spans="2:17" x14ac:dyDescent="0.2">
      <c r="B1561" s="39" t="s">
        <v>42</v>
      </c>
      <c r="D1561" s="42">
        <f>_xll.qlCalendarAdvance(Calendar,$D1560,B1561,"f",FALSE)</f>
        <v>50606</v>
      </c>
      <c r="E1561" s="140">
        <f>_xll.qlInterestRateIndexValueDate(IndexON,D1561)</f>
        <v>50606</v>
      </c>
      <c r="F1561" s="156">
        <f>IFERROR(_xll.qlIndexFixing(IndexON,D1561,TRUE,_xll.ohTrigger(RecalcTrigger,TriggerON)),NA())</f>
        <v>9.9624260031261347E-3</v>
      </c>
      <c r="H1561" s="42">
        <f>_xll.qlCalendarAdvance(Calendar,$H1560,B1561,"f",FALSE)</f>
        <v>50606</v>
      </c>
      <c r="I1561" s="140">
        <f>_xll.qlInterestRateIndexValueDate(Index1M,$H1561)</f>
        <v>50606</v>
      </c>
      <c r="J1561" s="145">
        <f>IFERROR(_xll.qlIndexFixing(Index1M,$H1561,TRUE,_xll.ohTrigger(RecalcTrigger,Trigger1M)),NA())</f>
        <v>1.0668777866135648E-2</v>
      </c>
      <c r="K1561" s="44">
        <f>IFERROR(_xll.qlIndexFixing(Index3M,H1561,TRUE,_xll.ohTrigger(RecalcTrigger,Trigger3M)),NA())</f>
        <v>1.091966745955833E-2</v>
      </c>
      <c r="L1561" s="44">
        <f>IFERROR(_xll.qlIndexFixing(Index6M,$H1561,TRUE,_xll.ohTrigger(RecalcTrigger,Trigger6M)),NA())</f>
        <v>1.0944619166550641E-2</v>
      </c>
      <c r="M1561" s="146">
        <f>IFERROR(_xll.qlIndexFixing(Index1Y,$H1561,TRUE,_xll.ohTrigger(RecalcTrigger,Trigger1Y)),NA())</f>
        <v>1.1155906621320044E-2</v>
      </c>
      <c r="N1561" s="145">
        <f>IFERROR(_xll.qlIndexFixing(ONIndex1M,I1561,TRUE,_xll.ohTrigger(RecalcTrigger,Trigger1M)),NA())</f>
        <v>1.0676861480768407E-2</v>
      </c>
      <c r="O1561" s="44">
        <f>IFERROR(_xll.qlIndexFixing(ONIndex3M,I1561,TRUE,_xll.ohTrigger(RecalcTrigger,Trigger3M)),NA())</f>
        <v>1.094415023886075E-2</v>
      </c>
      <c r="P1561" s="44">
        <f>IFERROR(_xll.qlIndexFixing(ONIndex6M,I1561,TRUE,_xll.ohTrigger(RecalcTrigger,Trigger6M)),NA())</f>
        <v>1.0990929786780512E-2</v>
      </c>
      <c r="Q1561" s="146">
        <f>IFERROR(_xll.qlIndexFixing(ONIndex1Y,I1561,TRUE,_xll.ohTrigger(RecalcTrigger,Trigger1Y)),NA())</f>
        <v>1.1247272843958322E-2</v>
      </c>
    </row>
    <row r="1562" spans="2:17" x14ac:dyDescent="0.2">
      <c r="B1562" s="39" t="s">
        <v>42</v>
      </c>
      <c r="D1562" s="42">
        <f>_xll.qlCalendarAdvance(Calendar,$D1561,B1562,"f",FALSE)</f>
        <v>50613</v>
      </c>
      <c r="E1562" s="140">
        <f>_xll.qlInterestRateIndexValueDate(IndexON,D1562)</f>
        <v>50613</v>
      </c>
      <c r="F1562" s="156">
        <f>IFERROR(_xll.qlIndexFixing(IndexON,D1562,TRUE,_xll.ohTrigger(RecalcTrigger,TriggerON)),NA())</f>
        <v>9.9563754215503675E-3</v>
      </c>
      <c r="H1562" s="42">
        <f>_xll.qlCalendarAdvance(Calendar,$H1561,B1562,"f",FALSE)</f>
        <v>50613</v>
      </c>
      <c r="I1562" s="140">
        <f>_xll.qlInterestRateIndexValueDate(Index1M,$H1562)</f>
        <v>50613</v>
      </c>
      <c r="J1562" s="145">
        <f>IFERROR(_xll.qlIndexFixing(Index1M,$H1562,TRUE,_xll.ohTrigger(RecalcTrigger,Trigger1M)),NA())</f>
        <v>1.0662871277981082E-2</v>
      </c>
      <c r="K1562" s="44">
        <f>IFERROR(_xll.qlIndexFixing(Index3M,H1562,TRUE,_xll.ohTrigger(RecalcTrigger,Trigger3M)),NA())</f>
        <v>1.0913716091202123E-2</v>
      </c>
      <c r="L1562" s="44">
        <f>IFERROR(_xll.qlIndexFixing(Index6M,$H1562,TRUE,_xll.ohTrigger(RecalcTrigger,Trigger6M)),NA())</f>
        <v>1.09389625026537E-2</v>
      </c>
      <c r="M1562" s="146">
        <f>IFERROR(_xll.qlIndexFixing(Index1Y,$H1562,TRUE,_xll.ohTrigger(RecalcTrigger,Trigger1Y)),NA())</f>
        <v>1.1150397186195038E-2</v>
      </c>
      <c r="N1562" s="145">
        <f>IFERROR(_xll.qlIndexFixing(ONIndex1M,I1562,TRUE,_xll.ohTrigger(RecalcTrigger,Trigger1M)),NA())</f>
        <v>1.0670865483943803E-2</v>
      </c>
      <c r="O1562" s="44">
        <f>IFERROR(_xll.qlIndexFixing(ONIndex3M,I1562,TRUE,_xll.ohTrigger(RecalcTrigger,Trigger3M)),NA())</f>
        <v>1.0937934695117724E-2</v>
      </c>
      <c r="P1562" s="44">
        <f>IFERROR(_xll.qlIndexFixing(ONIndex6M,I1562,TRUE,_xll.ohTrigger(RecalcTrigger,Trigger6M)),NA())</f>
        <v>1.0984747046114407E-2</v>
      </c>
      <c r="Q1562" s="146">
        <f>IFERROR(_xll.qlIndexFixing(ONIndex1Y,I1562,TRUE,_xll.ohTrigger(RecalcTrigger,Trigger1Y)),NA())</f>
        <v>1.1240588494325632E-2</v>
      </c>
    </row>
    <row r="1563" spans="2:17" x14ac:dyDescent="0.2">
      <c r="B1563" s="39" t="s">
        <v>42</v>
      </c>
      <c r="D1563" s="42">
        <f>_xll.qlCalendarAdvance(Calendar,$D1562,B1563,"f",FALSE)</f>
        <v>50620</v>
      </c>
      <c r="E1563" s="140">
        <f>_xll.qlInterestRateIndexValueDate(IndexON,D1563)</f>
        <v>50620</v>
      </c>
      <c r="F1563" s="156">
        <f>IFERROR(_xll.qlIndexFixing(IndexON,D1563,TRUE,_xll.ohTrigger(RecalcTrigger,TriggerON)),NA())</f>
        <v>9.9503653968302519E-3</v>
      </c>
      <c r="H1563" s="42">
        <f>_xll.qlCalendarAdvance(Calendar,$H1562,B1563,"f",FALSE)</f>
        <v>50620</v>
      </c>
      <c r="I1563" s="140">
        <f>_xll.qlInterestRateIndexValueDate(Index1M,$H1563)</f>
        <v>50620</v>
      </c>
      <c r="J1563" s="145">
        <f>IFERROR(_xll.qlIndexFixing(Index1M,$H1563,TRUE,_xll.ohTrigger(RecalcTrigger,Trigger1M)),NA())</f>
        <v>1.0657008869605168E-2</v>
      </c>
      <c r="K1563" s="44">
        <f>IFERROR(_xll.qlIndexFixing(Index3M,H1563,TRUE,_xll.ohTrigger(RecalcTrigger,Trigger3M)),NA())</f>
        <v>1.0907807976460182E-2</v>
      </c>
      <c r="L1563" s="44">
        <f>IFERROR(_xll.qlIndexFixing(Index6M,$H1563,TRUE,_xll.ohTrigger(RecalcTrigger,Trigger6M)),NA())</f>
        <v>1.0933348695590896E-2</v>
      </c>
      <c r="M1563" s="146">
        <f>IFERROR(_xll.qlIndexFixing(Index1Y,$H1563,TRUE,_xll.ohTrigger(RecalcTrigger,Trigger1Y)),NA())</f>
        <v>1.1144935829077607E-2</v>
      </c>
      <c r="N1563" s="145">
        <f>IFERROR(_xll.qlIndexFixing(ONIndex1M,I1563,TRUE,_xll.ohTrigger(RecalcTrigger,Trigger1M)),NA())</f>
        <v>1.066491362541E-2</v>
      </c>
      <c r="O1563" s="44">
        <f>IFERROR(_xll.qlIndexFixing(ONIndex3M,I1563,TRUE,_xll.ohTrigger(RecalcTrigger,Trigger3M)),NA())</f>
        <v>1.0931762278937329E-2</v>
      </c>
      <c r="P1563" s="44">
        <f>IFERROR(_xll.qlIndexFixing(ONIndex6M,I1563,TRUE,_xll.ohTrigger(RecalcTrigger,Trigger6M)),NA())</f>
        <v>1.0978606912855904E-2</v>
      </c>
      <c r="Q1563" s="146">
        <f>IFERROR(_xll.qlIndexFixing(ONIndex1Y,I1563,TRUE,_xll.ohTrigger(RecalcTrigger,Trigger1Y)),NA())</f>
        <v>1.1233951664639807E-2</v>
      </c>
    </row>
    <row r="1564" spans="2:17" x14ac:dyDescent="0.2">
      <c r="B1564" s="39" t="s">
        <v>42</v>
      </c>
      <c r="D1564" s="42">
        <f>_xll.qlCalendarAdvance(Calendar,$D1563,B1564,"f",FALSE)</f>
        <v>50627</v>
      </c>
      <c r="E1564" s="140">
        <f>_xll.qlInterestRateIndexValueDate(IndexON,D1564)</f>
        <v>50627</v>
      </c>
      <c r="F1564" s="156">
        <f>IFERROR(_xll.qlIndexFixing(IndexON,D1564,TRUE,_xll.ohTrigger(RecalcTrigger,TriggerON)),NA())</f>
        <v>9.9443959290468342E-3</v>
      </c>
      <c r="H1564" s="42">
        <f>_xll.qlCalendarAdvance(Calendar,$H1563,B1564,"f",FALSE)</f>
        <v>50627</v>
      </c>
      <c r="I1564" s="140">
        <f>_xll.qlInterestRateIndexValueDate(Index1M,$H1564)</f>
        <v>50627</v>
      </c>
      <c r="J1564" s="145">
        <f>IFERROR(_xll.qlIndexFixing(Index1M,$H1564,TRUE,_xll.ohTrigger(RecalcTrigger,Trigger1M)),NA())</f>
        <v>1.065119064095039E-2</v>
      </c>
      <c r="K1564" s="44">
        <f>IFERROR(_xll.qlIndexFixing(Index3M,H1564,TRUE,_xll.ohTrigger(RecalcTrigger,Trigger3M)),NA())</f>
        <v>1.090194311514046E-2</v>
      </c>
      <c r="L1564" s="44">
        <f>IFERROR(_xll.qlIndexFixing(Index6M,$H1564,TRUE,_xll.ohTrigger(RecalcTrigger,Trigger6M)),NA())</f>
        <v>1.0927777745000167E-2</v>
      </c>
      <c r="M1564" s="146">
        <f>IFERROR(_xll.qlIndexFixing(Index1Y,$H1564,TRUE,_xll.ohTrigger(RecalcTrigger,Trigger1Y)),NA())</f>
        <v>1.1139522549188818E-2</v>
      </c>
      <c r="N1564" s="145">
        <f>IFERROR(_xll.qlIndexFixing(ONIndex1M,I1564,TRUE,_xll.ohTrigger(RecalcTrigger,Trigger1M)),NA())</f>
        <v>1.0659005905166996E-2</v>
      </c>
      <c r="O1564" s="44">
        <f>IFERROR(_xll.qlIndexFixing(ONIndex3M,I1564,TRUE,_xll.ohTrigger(RecalcTrigger,Trigger3M)),NA())</f>
        <v>1.0925632990319567E-2</v>
      </c>
      <c r="P1564" s="44">
        <f>IFERROR(_xll.qlIndexFixing(ONIndex6M,I1564,TRUE,_xll.ohTrigger(RecalcTrigger,Trigger6M)),NA())</f>
        <v>1.097250938684291E-2</v>
      </c>
      <c r="Q1564" s="146">
        <f>IFERROR(_xll.qlIndexFixing(ONIndex1Y,I1564,TRUE,_xll.ohTrigger(RecalcTrigger,Trigger1Y)),NA())</f>
        <v>1.1227362354981896E-2</v>
      </c>
    </row>
    <row r="1565" spans="2:17" x14ac:dyDescent="0.2">
      <c r="B1565" s="39" t="s">
        <v>42</v>
      </c>
      <c r="D1565" s="42">
        <f>_xll.qlCalendarAdvance(Calendar,$D1564,B1565,"f",FALSE)</f>
        <v>50634</v>
      </c>
      <c r="E1565" s="140">
        <f>_xll.qlInterestRateIndexValueDate(IndexON,D1565)</f>
        <v>50634</v>
      </c>
      <c r="F1565" s="156">
        <f>IFERROR(_xll.qlIndexFixing(IndexON,D1565,TRUE,_xll.ohTrigger(RecalcTrigger,TriggerON)),NA())</f>
        <v>9.9384670182001145E-3</v>
      </c>
      <c r="H1565" s="42">
        <f>_xll.qlCalendarAdvance(Calendar,$H1564,B1565,"f",FALSE)</f>
        <v>50634</v>
      </c>
      <c r="I1565" s="140">
        <f>_xll.qlInterestRateIndexValueDate(Index1M,$H1565)</f>
        <v>50634</v>
      </c>
      <c r="J1565" s="145">
        <f>IFERROR(_xll.qlIndexFixing(Index1M,$H1565,TRUE,_xll.ohTrigger(RecalcTrigger,Trigger1M)),NA())</f>
        <v>1.064541659194616E-2</v>
      </c>
      <c r="K1565" s="44">
        <f>IFERROR(_xll.qlIndexFixing(Index3M,H1565,TRUE,_xll.ohTrigger(RecalcTrigger,Trigger3M)),NA())</f>
        <v>1.0896121507050034E-2</v>
      </c>
      <c r="L1565" s="44">
        <f>IFERROR(_xll.qlIndexFixing(Index6M,$H1565,TRUE,_xll.ohTrigger(RecalcTrigger,Trigger6M)),NA())</f>
        <v>1.0922249650523849E-2</v>
      </c>
      <c r="M1565" s="146">
        <f>IFERROR(_xll.qlIndexFixing(Index1Y,$H1565,TRUE,_xll.ohTrigger(RecalcTrigger,Trigger1Y)),NA())</f>
        <v>1.1134157345756623E-2</v>
      </c>
      <c r="N1565" s="145">
        <f>IFERROR(_xll.qlIndexFixing(ONIndex1M,I1565,TRUE,_xll.ohTrigger(RecalcTrigger,Trigger1M)),NA())</f>
        <v>1.0653142323133746E-2</v>
      </c>
      <c r="O1565" s="44">
        <f>IFERROR(_xll.qlIndexFixing(ONIndex3M,I1565,TRUE,_xll.ohTrigger(RecalcTrigger,Trigger3M)),NA())</f>
        <v>1.0919546829183391E-2</v>
      </c>
      <c r="P1565" s="44">
        <f>IFERROR(_xll.qlIndexFixing(ONIndex6M,I1565,TRUE,_xll.ohTrigger(RecalcTrigger,Trigger6M)),NA())</f>
        <v>1.0966454468399611E-2</v>
      </c>
      <c r="Q1565" s="146">
        <f>IFERROR(_xll.qlIndexFixing(ONIndex1Y,I1565,TRUE,_xll.ohTrigger(RecalcTrigger,Trigger1Y)),NA())</f>
        <v>1.1220820565189804E-2</v>
      </c>
    </row>
    <row r="1566" spans="2:17" x14ac:dyDescent="0.2">
      <c r="B1566" s="39" t="s">
        <v>42</v>
      </c>
      <c r="D1566" s="42">
        <f>_xll.qlCalendarAdvance(Calendar,$D1565,B1566,"f",FALSE)</f>
        <v>50641</v>
      </c>
      <c r="E1566" s="140">
        <f>_xll.qlInterestRateIndexValueDate(IndexON,D1566)</f>
        <v>50641</v>
      </c>
      <c r="F1566" s="156">
        <f>IFERROR(_xll.qlIndexFixing(IndexON,D1566,TRUE,_xll.ohTrigger(RecalcTrigger,TriggerON)),NA())</f>
        <v>9.9325786642900926E-3</v>
      </c>
      <c r="H1566" s="42">
        <f>_xll.qlCalendarAdvance(Calendar,$H1565,B1566,"f",FALSE)</f>
        <v>50641</v>
      </c>
      <c r="I1566" s="140">
        <f>_xll.qlInterestRateIndexValueDate(Index1M,$H1566)</f>
        <v>50641</v>
      </c>
      <c r="J1566" s="145">
        <f>IFERROR(_xll.qlIndexFixing(Index1M,$H1566,TRUE,_xll.ohTrigger(RecalcTrigger,Trigger1M)),NA())</f>
        <v>1.0639686722527117E-2</v>
      </c>
      <c r="K1566" s="44">
        <f>IFERROR(_xll.qlIndexFixing(Index3M,H1566,TRUE,_xll.ohTrigger(RecalcTrigger,Trigger3M)),NA())</f>
        <v>1.0890343152000383E-2</v>
      </c>
      <c r="L1566" s="44">
        <f>IFERROR(_xll.qlIndexFixing(Index6M,$H1566,TRUE,_xll.ohTrigger(RecalcTrigger,Trigger6M)),NA())</f>
        <v>1.0916764411804282E-2</v>
      </c>
      <c r="M1566" s="146">
        <f>IFERROR(_xll.qlIndexFixing(Index1Y,$H1566,TRUE,_xll.ohTrigger(RecalcTrigger,Trigger1Y)),NA())</f>
        <v>1.1128840218016745E-2</v>
      </c>
      <c r="N1566" s="145">
        <f>IFERROR(_xll.qlIndexFixing(ONIndex1M,I1566,TRUE,_xll.ohTrigger(RecalcTrigger,Trigger1M)),NA())</f>
        <v>1.064732287931025E-2</v>
      </c>
      <c r="O1566" s="44">
        <f>IFERROR(_xll.qlIndexFixing(ONIndex3M,I1566,TRUE,_xll.ohTrigger(RecalcTrigger,Trigger3M)),NA())</f>
        <v>1.0913503795609847E-2</v>
      </c>
      <c r="P1566" s="44">
        <f>IFERROR(_xll.qlIndexFixing(ONIndex6M,I1566,TRUE,_xll.ohTrigger(RecalcTrigger,Trigger6M)),NA())</f>
        <v>1.0960442157039729E-2</v>
      </c>
      <c r="Q1566" s="146">
        <f>IFERROR(_xll.qlIndexFixing(ONIndex1Y,I1566,TRUE,_xll.ohTrigger(RecalcTrigger,Trigger1Y)),NA())</f>
        <v>1.1214326295506671E-2</v>
      </c>
    </row>
    <row r="1567" spans="2:17" x14ac:dyDescent="0.2">
      <c r="B1567" s="39" t="s">
        <v>42</v>
      </c>
      <c r="D1567" s="42">
        <f>_xll.qlCalendarAdvance(Calendar,$D1566,B1567,"f",FALSE)</f>
        <v>50648</v>
      </c>
      <c r="E1567" s="140">
        <f>_xll.qlInterestRateIndexValueDate(IndexON,D1567)</f>
        <v>50648</v>
      </c>
      <c r="F1567" s="156">
        <f>IFERROR(_xll.qlIndexFixing(IndexON,D1567,TRUE,_xll.ohTrigger(RecalcTrigger,TriggerON)),NA())</f>
        <v>9.9267308672357224E-3</v>
      </c>
      <c r="H1567" s="42">
        <f>_xll.qlCalendarAdvance(Calendar,$H1566,B1567,"f",FALSE)</f>
        <v>50648</v>
      </c>
      <c r="I1567" s="140">
        <f>_xll.qlInterestRateIndexValueDate(Index1M,$H1567)</f>
        <v>50648</v>
      </c>
      <c r="J1567" s="145">
        <f>IFERROR(_xll.qlIndexFixing(Index1M,$H1567,TRUE,_xll.ohTrigger(RecalcTrigger,Trigger1M)),NA())</f>
        <v>1.0634248526304829E-2</v>
      </c>
      <c r="K1567" s="44">
        <f>IFERROR(_xll.qlIndexFixing(Index3M,H1567,TRUE,_xll.ohTrigger(RecalcTrigger,Trigger3M)),NA())</f>
        <v>1.0884847379960429E-2</v>
      </c>
      <c r="L1567" s="44">
        <f>IFERROR(_xll.qlIndexFixing(Index6M,$H1567,TRUE,_xll.ohTrigger(RecalcTrigger,Trigger6M)),NA())</f>
        <v>1.0911956289819669E-2</v>
      </c>
      <c r="M1567" s="146">
        <f>IFERROR(_xll.qlIndexFixing(Index1Y,$H1567,TRUE,_xll.ohTrigger(RecalcTrigger,Trigger1Y)),NA())</f>
        <v>1.1123571165210455E-2</v>
      </c>
      <c r="N1567" s="145">
        <f>IFERROR(_xll.qlIndexFixing(ONIndex1M,I1567,TRUE,_xll.ohTrigger(RecalcTrigger,Trigger1M)),NA())</f>
        <v>1.0641547573858601E-2</v>
      </c>
      <c r="O1567" s="44">
        <f>IFERROR(_xll.qlIndexFixing(ONIndex3M,I1567,TRUE,_xll.ohTrigger(RecalcTrigger,Trigger3M)),NA())</f>
        <v>1.0907503889679981E-2</v>
      </c>
      <c r="P1567" s="44">
        <f>IFERROR(_xll.qlIndexFixing(ONIndex6M,I1567,TRUE,_xll.ohTrigger(RecalcTrigger,Trigger6M)),NA())</f>
        <v>1.0954472453168496E-2</v>
      </c>
      <c r="Q1567" s="146">
        <f>IFERROR(_xll.qlIndexFixing(ONIndex1Y,I1567,TRUE,_xll.ohTrigger(RecalcTrigger,Trigger1Y)),NA())</f>
        <v>1.1207879545851451E-2</v>
      </c>
    </row>
    <row r="1568" spans="2:17" x14ac:dyDescent="0.2">
      <c r="B1568" s="39" t="s">
        <v>42</v>
      </c>
      <c r="D1568" s="42">
        <f>_xll.qlCalendarAdvance(Calendar,$D1567,B1568,"f",FALSE)</f>
        <v>50655</v>
      </c>
      <c r="E1568" s="140">
        <f>_xll.qlInterestRateIndexValueDate(IndexON,D1568)</f>
        <v>50655</v>
      </c>
      <c r="F1568" s="156">
        <f>IFERROR(_xll.qlIndexFixing(IndexON,D1568,TRUE,_xll.ohTrigger(RecalcTrigger,TriggerON)),NA())</f>
        <v>9.9209236271180501E-3</v>
      </c>
      <c r="H1568" s="42">
        <f>_xll.qlCalendarAdvance(Calendar,$H1567,B1568,"f",FALSE)</f>
        <v>50655</v>
      </c>
      <c r="I1568" s="140">
        <f>_xll.qlInterestRateIndexValueDate(Index1M,$H1568)</f>
        <v>50655</v>
      </c>
      <c r="J1568" s="145">
        <f>IFERROR(_xll.qlIndexFixing(Index1M,$H1568,TRUE,_xll.ohTrigger(RecalcTrigger,Trigger1M)),NA())</f>
        <v>1.0628604024536322E-2</v>
      </c>
      <c r="K1568" s="44">
        <f>IFERROR(_xll.qlIndexFixing(Index3M,H1568,TRUE,_xll.ohTrigger(RecalcTrigger,Trigger3M)),NA())</f>
        <v>1.0879152610522193E-2</v>
      </c>
      <c r="L1568" s="44">
        <f>IFERROR(_xll.qlIndexFixing(Index6M,$H1568,TRUE,_xll.ohTrigger(RecalcTrigger,Trigger6M)),NA())</f>
        <v>1.0906548062112763E-2</v>
      </c>
      <c r="M1568" s="146">
        <f>IFERROR(_xll.qlIndexFixing(Index1Y,$H1568,TRUE,_xll.ohTrigger(RecalcTrigger,Trigger1Y)),NA())</f>
        <v>1.1118350186587023E-2</v>
      </c>
      <c r="N1568" s="145">
        <f>IFERROR(_xll.qlIndexFixing(ONIndex1M,I1568,TRUE,_xll.ohTrigger(RecalcTrigger,Trigger1M)),NA())</f>
        <v>1.0635816406616705E-2</v>
      </c>
      <c r="O1568" s="44">
        <f>IFERROR(_xll.qlIndexFixing(ONIndex3M,I1568,TRUE,_xll.ohTrigger(RecalcTrigger,Trigger3M)),NA())</f>
        <v>1.0901547111150656E-2</v>
      </c>
      <c r="P1568" s="44">
        <f>IFERROR(_xll.qlIndexFixing(ONIndex6M,I1568,TRUE,_xll.ohTrigger(RecalcTrigger,Trigger6M)),NA())</f>
        <v>1.0948545356623818E-2</v>
      </c>
      <c r="Q1568" s="146">
        <f>IFERROR(_xll.qlIndexFixing(ONIndex1Y,I1568,TRUE,_xll.ohTrigger(RecalcTrigger,Trigger1Y)),NA())</f>
        <v>1.1201480316062051E-2</v>
      </c>
    </row>
    <row r="1569" spans="2:17" x14ac:dyDescent="0.2">
      <c r="B1569" s="39" t="s">
        <v>42</v>
      </c>
      <c r="D1569" s="42">
        <f>_xll.qlCalendarAdvance(Calendar,$D1568,B1569,"f",FALSE)</f>
        <v>50662</v>
      </c>
      <c r="E1569" s="140">
        <f>_xll.qlInterestRateIndexValueDate(IndexON,D1569)</f>
        <v>50662</v>
      </c>
      <c r="F1569" s="156">
        <f>IFERROR(_xll.qlIndexFixing(IndexON,D1569,TRUE,_xll.ohTrigger(RecalcTrigger,TriggerON)),NA())</f>
        <v>9.9151569439370757E-3</v>
      </c>
      <c r="H1569" s="42">
        <f>_xll.qlCalendarAdvance(Calendar,$H1568,B1569,"f",FALSE)</f>
        <v>50662</v>
      </c>
      <c r="I1569" s="140">
        <f>_xll.qlInterestRateIndexValueDate(Index1M,$H1569)</f>
        <v>50662</v>
      </c>
      <c r="J1569" s="145">
        <f>IFERROR(_xll.qlIndexFixing(Index1M,$H1569,TRUE,_xll.ohTrigger(RecalcTrigger,Trigger1M)),NA())</f>
        <v>1.0623003700795608E-2</v>
      </c>
      <c r="K1569" s="44">
        <f>IFERROR(_xll.qlIndexFixing(Index3M,H1569,TRUE,_xll.ohTrigger(RecalcTrigger,Trigger3M)),NA())</f>
        <v>1.0873501092201199E-2</v>
      </c>
      <c r="L1569" s="44">
        <f>IFERROR(_xll.qlIndexFixing(Index6M,$H1569,TRUE,_xll.ohTrigger(RecalcTrigger,Trigger6M)),NA())</f>
        <v>1.0901182685115739E-2</v>
      </c>
      <c r="M1569" s="146">
        <f>IFERROR(_xll.qlIndexFixing(Index1Y,$H1569,TRUE,_xll.ohTrigger(RecalcTrigger,Trigger1Y)),NA())</f>
        <v>1.1113177281401265E-2</v>
      </c>
      <c r="N1569" s="145">
        <f>IFERROR(_xll.qlIndexFixing(ONIndex1M,I1569,TRUE,_xll.ohTrigger(RecalcTrigger,Trigger1M)),NA())</f>
        <v>1.0630129377665609E-2</v>
      </c>
      <c r="O1569" s="44">
        <f>IFERROR(_xll.qlIndexFixing(ONIndex3M,I1569,TRUE,_xll.ohTrigger(RecalcTrigger,Trigger3M)),NA())</f>
        <v>1.0895633460183962E-2</v>
      </c>
      <c r="P1569" s="44">
        <f>IFERROR(_xll.qlIndexFixing(ONIndex6M,I1569,TRUE,_xll.ohTrigger(RecalcTrigger,Trigger6M)),NA())</f>
        <v>1.0942660867405696E-2</v>
      </c>
      <c r="Q1569" s="146">
        <f>IFERROR(_xll.qlIndexFixing(ONIndex1Y,I1569,TRUE,_xll.ohTrigger(RecalcTrigger,Trigger1Y)),NA())</f>
        <v>1.1195128606219518E-2</v>
      </c>
    </row>
    <row r="1570" spans="2:17" x14ac:dyDescent="0.2">
      <c r="B1570" s="39" t="s">
        <v>42</v>
      </c>
      <c r="D1570" s="42">
        <f>_xll.qlCalendarAdvance(Calendar,$D1569,B1570,"f",FALSE)</f>
        <v>50669</v>
      </c>
      <c r="E1570" s="140">
        <f>_xll.qlInterestRateIndexValueDate(IndexON,D1570)</f>
        <v>50669</v>
      </c>
      <c r="F1570" s="156">
        <f>IFERROR(_xll.qlIndexFixing(IndexON,D1570,TRUE,_xll.ohTrigger(RecalcTrigger,TriggerON)),NA())</f>
        <v>9.9094308176117529E-3</v>
      </c>
      <c r="H1570" s="42">
        <f>_xll.qlCalendarAdvance(Calendar,$H1569,B1570,"f",FALSE)</f>
        <v>50669</v>
      </c>
      <c r="I1570" s="140">
        <f>_xll.qlInterestRateIndexValueDate(Index1M,$H1570)</f>
        <v>50669</v>
      </c>
      <c r="J1570" s="145">
        <f>IFERROR(_xll.qlIndexFixing(Index1M,$H1570,TRUE,_xll.ohTrigger(RecalcTrigger,Trigger1M)),NA())</f>
        <v>1.061744755501785E-2</v>
      </c>
      <c r="K1570" s="44">
        <f>IFERROR(_xll.qlIndexFixing(Index3M,H1570,TRUE,_xll.ohTrigger(RecalcTrigger,Trigger3M)),NA())</f>
        <v>1.0867892824815761E-2</v>
      </c>
      <c r="L1570" s="44">
        <f>IFERROR(_xll.qlIndexFixing(Index6M,$H1570,TRUE,_xll.ohTrigger(RecalcTrigger,Trigger6M)),NA())</f>
        <v>1.0895860158489186E-2</v>
      </c>
      <c r="M1570" s="146">
        <f>IFERROR(_xll.qlIndexFixing(Index1Y,$H1570,TRUE,_xll.ohTrigger(RecalcTrigger,Trigger1Y)),NA())</f>
        <v>1.1108052448916217E-2</v>
      </c>
      <c r="N1570" s="145">
        <f>IFERROR(_xll.qlIndexFixing(ONIndex1M,I1570,TRUE,_xll.ohTrigger(RecalcTrigger,Trigger1M)),NA())</f>
        <v>1.0624486486924267E-2</v>
      </c>
      <c r="O1570" s="44">
        <f>IFERROR(_xll.qlIndexFixing(ONIndex3M,I1570,TRUE,_xll.ohTrigger(RecalcTrigger,Trigger3M)),NA())</f>
        <v>1.0889762936698855E-2</v>
      </c>
      <c r="P1570" s="44">
        <f>IFERROR(_xll.qlIndexFixing(ONIndex6M,I1570,TRUE,_xll.ohTrigger(RecalcTrigger,Trigger6M)),NA())</f>
        <v>1.093681898551413E-2</v>
      </c>
      <c r="Q1570" s="146">
        <f>IFERROR(_xll.qlIndexFixing(ONIndex1Y,I1570,TRUE,_xll.ohTrigger(RecalcTrigger,Trigger1Y)),NA())</f>
        <v>1.1188824416404897E-2</v>
      </c>
    </row>
    <row r="1571" spans="2:17" x14ac:dyDescent="0.2">
      <c r="B1571" s="39" t="s">
        <v>42</v>
      </c>
      <c r="D1571" s="42">
        <f>_xll.qlCalendarAdvance(Calendar,$D1570,B1571,"f",FALSE)</f>
        <v>50676</v>
      </c>
      <c r="E1571" s="140">
        <f>_xll.qlInterestRateIndexValueDate(IndexON,D1571)</f>
        <v>50676</v>
      </c>
      <c r="F1571" s="156">
        <f>IFERROR(_xll.qlIndexFixing(IndexON,D1571,TRUE,_xll.ohTrigger(RecalcTrigger,TriggerON)),NA())</f>
        <v>9.9037452482231281E-3</v>
      </c>
      <c r="H1571" s="42">
        <f>_xll.qlCalendarAdvance(Calendar,$H1570,B1571,"f",FALSE)</f>
        <v>50676</v>
      </c>
      <c r="I1571" s="140">
        <f>_xll.qlInterestRateIndexValueDate(Index1M,$H1571)</f>
        <v>50676</v>
      </c>
      <c r="J1571" s="145">
        <f>IFERROR(_xll.qlIndexFixing(Index1M,$H1571,TRUE,_xll.ohTrigger(RecalcTrigger,Trigger1M)),NA())</f>
        <v>1.0611935587149013E-2</v>
      </c>
      <c r="K1571" s="44">
        <f>IFERROR(_xll.qlIndexFixing(Index3M,H1571,TRUE,_xll.ohTrigger(RecalcTrigger,Trigger3M)),NA())</f>
        <v>1.0862100165813973E-2</v>
      </c>
      <c r="L1571" s="44">
        <f>IFERROR(_xll.qlIndexFixing(Index6M,$H1571,TRUE,_xll.ohTrigger(RecalcTrigger,Trigger6M)),NA())</f>
        <v>1.0890580481895036E-2</v>
      </c>
      <c r="M1571" s="146">
        <f>IFERROR(_xll.qlIndexFixing(Index1Y,$H1571,TRUE,_xll.ohTrigger(RecalcTrigger,Trigger1Y)),NA())</f>
        <v>1.1102975688400907E-2</v>
      </c>
      <c r="N1571" s="145">
        <f>IFERROR(_xll.qlIndexFixing(ONIndex1M,I1571,TRUE,_xll.ohTrigger(RecalcTrigger,Trigger1M)),NA())</f>
        <v>1.0618887734392679E-2</v>
      </c>
      <c r="O1571" s="44">
        <f>IFERROR(_xll.qlIndexFixing(ONIndex3M,I1571,TRUE,_xll.ohTrigger(RecalcTrigger,Trigger3M)),NA())</f>
        <v>1.0883935540776379E-2</v>
      </c>
      <c r="P1571" s="44">
        <f>IFERROR(_xll.qlIndexFixing(ONIndex6M,I1571,TRUE,_xll.ohTrigger(RecalcTrigger,Trigger6M)),NA())</f>
        <v>1.0931019711030165E-2</v>
      </c>
      <c r="Q1571" s="146">
        <f>IFERROR(_xll.qlIndexFixing(ONIndex1Y,I1571,TRUE,_xll.ohTrigger(RecalcTrigger,Trigger1Y)),NA())</f>
        <v>1.1182567746537142E-2</v>
      </c>
    </row>
    <row r="1572" spans="2:17" x14ac:dyDescent="0.2">
      <c r="B1572" s="39" t="s">
        <v>42</v>
      </c>
      <c r="D1572" s="42">
        <f>_xll.qlCalendarAdvance(Calendar,$D1571,B1572,"f",FALSE)</f>
        <v>50683</v>
      </c>
      <c r="E1572" s="140">
        <f>_xll.qlInterestRateIndexValueDate(IndexON,D1572)</f>
        <v>50683</v>
      </c>
      <c r="F1572" s="156">
        <f>IFERROR(_xll.qlIndexFixing(IndexON,D1572,TRUE,_xll.ohTrigger(RecalcTrigger,TriggerON)),NA())</f>
        <v>9.8981002357712011E-3</v>
      </c>
      <c r="H1572" s="42">
        <f>_xll.qlCalendarAdvance(Calendar,$H1571,B1572,"f",FALSE)</f>
        <v>50683</v>
      </c>
      <c r="I1572" s="140">
        <f>_xll.qlInterestRateIndexValueDate(Index1M,$H1572)</f>
        <v>50683</v>
      </c>
      <c r="J1572" s="145">
        <f>IFERROR(_xll.qlIndexFixing(Index1M,$H1572,TRUE,_xll.ohTrigger(RecalcTrigger,Trigger1M)),NA())</f>
        <v>1.0606235273777586E-2</v>
      </c>
      <c r="K1572" s="44">
        <f>IFERROR(_xll.qlIndexFixing(Index3M,H1572,TRUE,_xll.ohTrigger(RecalcTrigger,Trigger3M)),NA())</f>
        <v>1.0856581325098487E-2</v>
      </c>
      <c r="L1572" s="44">
        <f>IFERROR(_xll.qlIndexFixing(Index6M,$H1572,TRUE,_xll.ohTrigger(RecalcTrigger,Trigger6M)),NA())</f>
        <v>1.0885146473590152E-2</v>
      </c>
      <c r="M1572" s="146">
        <f>IFERROR(_xll.qlIndexFixing(Index1Y,$H1572,TRUE,_xll.ohTrigger(RecalcTrigger,Trigger1Y)),NA())</f>
        <v>1.1097946999131691E-2</v>
      </c>
      <c r="N1572" s="145">
        <f>IFERROR(_xll.qlIndexFixing(ONIndex1M,I1572,TRUE,_xll.ohTrigger(RecalcTrigger,Trigger1M)),NA())</f>
        <v>1.0613333120151891E-2</v>
      </c>
      <c r="O1572" s="44">
        <f>IFERROR(_xll.qlIndexFixing(ONIndex3M,I1572,TRUE,_xll.ohTrigger(RecalcTrigger,Trigger3M)),NA())</f>
        <v>1.087815127233549E-2</v>
      </c>
      <c r="P1572" s="44">
        <f>IFERROR(_xll.qlIndexFixing(ONIndex6M,I1572,TRUE,_xll.ohTrigger(RecalcTrigger,Trigger6M)),NA())</f>
        <v>1.0925263043791711E-2</v>
      </c>
      <c r="Q1572" s="146">
        <f>IFERROR(_xll.qlIndexFixing(ONIndex1Y,I1572,TRUE,_xll.ohTrigger(RecalcTrigger,Trigger1Y)),NA())</f>
        <v>1.1176358596616254E-2</v>
      </c>
    </row>
    <row r="1573" spans="2:17" x14ac:dyDescent="0.2">
      <c r="B1573" s="39" t="s">
        <v>42</v>
      </c>
      <c r="D1573" s="42">
        <f>_xll.qlCalendarAdvance(Calendar,$D1572,B1573,"f",FALSE)</f>
        <v>50690</v>
      </c>
      <c r="E1573" s="140">
        <f>_xll.qlInterestRateIndexValueDate(IndexON,D1573)</f>
        <v>50690</v>
      </c>
      <c r="F1573" s="156">
        <f>IFERROR(_xll.qlIndexFixing(IndexON,D1573,TRUE,_xll.ohTrigger(RecalcTrigger,TriggerON)),NA())</f>
        <v>9.8924957801749258E-3</v>
      </c>
      <c r="H1573" s="42">
        <f>_xll.qlCalendarAdvance(Calendar,$H1572,B1573,"f",FALSE)</f>
        <v>50690</v>
      </c>
      <c r="I1573" s="140">
        <f>_xll.qlInterestRateIndexValueDate(Index1M,$H1573)</f>
        <v>50690</v>
      </c>
      <c r="J1573" s="145">
        <f>IFERROR(_xll.qlIndexFixing(Index1M,$H1573,TRUE,_xll.ohTrigger(RecalcTrigger,Trigger1M)),NA())</f>
        <v>1.0600814659692752E-2</v>
      </c>
      <c r="K1573" s="44">
        <f>IFERROR(_xll.qlIndexFixing(Index3M,H1573,TRUE,_xll.ohTrigger(RecalcTrigger,Trigger3M)),NA())</f>
        <v>1.0851105736134962E-2</v>
      </c>
      <c r="L1573" s="44">
        <f>IFERROR(_xll.qlIndexFixing(Index6M,$H1573,TRUE,_xll.ohTrigger(RecalcTrigger,Trigger6M)),NA())</f>
        <v>1.0879955402330863E-2</v>
      </c>
      <c r="M1573" s="146">
        <f>IFERROR(_xll.qlIndexFixing(Index1Y,$H1573,TRUE,_xll.ohTrigger(RecalcTrigger,Trigger1Y)),NA())</f>
        <v>1.1092966380391367E-2</v>
      </c>
      <c r="N1573" s="145">
        <f>IFERROR(_xll.qlIndexFixing(ONIndex1M,I1573,TRUE,_xll.ohTrigger(RecalcTrigger,Trigger1M)),NA())</f>
        <v>1.0607822644120857E-2</v>
      </c>
      <c r="O1573" s="44">
        <f>IFERROR(_xll.qlIndexFixing(ONIndex3M,I1573,TRUE,_xll.ohTrigger(RecalcTrigger,Trigger3M)),NA())</f>
        <v>1.0872410131457233E-2</v>
      </c>
      <c r="P1573" s="44">
        <f>IFERROR(_xll.qlIndexFixing(ONIndex6M,I1573,TRUE,_xll.ohTrigger(RecalcTrigger,Trigger6M)),NA())</f>
        <v>1.0919548983879812E-2</v>
      </c>
      <c r="Q1573" s="146">
        <f>IFERROR(_xll.qlIndexFixing(ONIndex1Y,I1573,TRUE,_xll.ohTrigger(RecalcTrigger,Trigger1Y)),NA())</f>
        <v>1.1170196966642232E-2</v>
      </c>
    </row>
    <row r="1574" spans="2:17" x14ac:dyDescent="0.2">
      <c r="B1574" s="39" t="s">
        <v>42</v>
      </c>
      <c r="D1574" s="42">
        <f>_xll.qlCalendarAdvance(Calendar,$D1573,B1574,"f",FALSE)</f>
        <v>50697</v>
      </c>
      <c r="E1574" s="140">
        <f>_xll.qlInterestRateIndexValueDate(IndexON,D1574)</f>
        <v>50697</v>
      </c>
      <c r="F1574" s="156">
        <f>IFERROR(_xll.qlIndexFixing(IndexON,D1574,TRUE,_xll.ohTrigger(RecalcTrigger,TriggerON)),NA())</f>
        <v>9.8869318814343021E-3</v>
      </c>
      <c r="H1574" s="42">
        <f>_xll.qlCalendarAdvance(Calendar,$H1573,B1574,"f",FALSE)</f>
        <v>50697</v>
      </c>
      <c r="I1574" s="140">
        <f>_xll.qlInterestRateIndexValueDate(Index1M,$H1574)</f>
        <v>50697</v>
      </c>
      <c r="J1574" s="145">
        <f>IFERROR(_xll.qlIndexFixing(Index1M,$H1574,TRUE,_xll.ohTrigger(RecalcTrigger,Trigger1M)),NA())</f>
        <v>1.0595438224693755E-2</v>
      </c>
      <c r="K1574" s="44">
        <f>IFERROR(_xll.qlIndexFixing(Index3M,H1574,TRUE,_xll.ohTrigger(RecalcTrigger,Trigger3M)),NA())</f>
        <v>1.0845673398742808E-2</v>
      </c>
      <c r="L1574" s="44">
        <f>IFERROR(_xll.qlIndexFixing(Index6M,$H1574,TRUE,_xll.ohTrigger(RecalcTrigger,Trigger6M)),NA())</f>
        <v>1.0874807181431434E-2</v>
      </c>
      <c r="M1574" s="146">
        <f>IFERROR(_xll.qlIndexFixing(Index1Y,$H1574,TRUE,_xll.ohTrigger(RecalcTrigger,Trigger1Y)),NA())</f>
        <v>1.1088033831470057E-2</v>
      </c>
      <c r="N1574" s="145">
        <f>IFERROR(_xll.qlIndexFixing(ONIndex1M,I1574,TRUE,_xll.ohTrigger(RecalcTrigger,Trigger1M)),NA())</f>
        <v>1.0602356306380623E-2</v>
      </c>
      <c r="O1574" s="44">
        <f>IFERROR(_xll.qlIndexFixing(ONIndex3M,I1574,TRUE,_xll.ohTrigger(RecalcTrigger,Trigger3M)),NA())</f>
        <v>1.0866712118060562E-2</v>
      </c>
      <c r="P1574" s="44">
        <f>IFERROR(_xll.qlIndexFixing(ONIndex6M,I1574,TRUE,_xll.ohTrigger(RecalcTrigger,Trigger6M)),NA())</f>
        <v>1.0913877531375515E-2</v>
      </c>
      <c r="Q1574" s="146">
        <f>IFERROR(_xll.qlIndexFixing(ONIndex1Y,I1574,TRUE,_xll.ohTrigger(RecalcTrigger,Trigger1Y)),NA())</f>
        <v>1.1164082856696123E-2</v>
      </c>
    </row>
    <row r="1575" spans="2:17" x14ac:dyDescent="0.2">
      <c r="B1575" s="39" t="s">
        <v>42</v>
      </c>
      <c r="D1575" s="42">
        <f>_xll.qlCalendarAdvance(Calendar,$D1574,B1575,"f",FALSE)</f>
        <v>50704</v>
      </c>
      <c r="E1575" s="140">
        <f>_xll.qlInterestRateIndexValueDate(IndexON,D1575)</f>
        <v>50704</v>
      </c>
      <c r="F1575" s="156">
        <f>IFERROR(_xll.qlIndexFixing(IndexON,D1575,TRUE,_xll.ohTrigger(RecalcTrigger,TriggerON)),NA())</f>
        <v>9.8814085397114226E-3</v>
      </c>
      <c r="H1575" s="42">
        <f>_xll.qlCalendarAdvance(Calendar,$H1574,B1575,"f",FALSE)</f>
        <v>50704</v>
      </c>
      <c r="I1575" s="140">
        <f>_xll.qlInterestRateIndexValueDate(Index1M,$H1575)</f>
        <v>50704</v>
      </c>
      <c r="J1575" s="145">
        <f>IFERROR(_xll.qlIndexFixing(Index1M,$H1575,TRUE,_xll.ohTrigger(RecalcTrigger,Trigger1M)),NA())</f>
        <v>1.059010596871785E-2</v>
      </c>
      <c r="K1575" s="44">
        <f>IFERROR(_xll.qlIndexFixing(Index3M,H1575,TRUE,_xll.ohTrigger(RecalcTrigger,Trigger3M)),NA())</f>
        <v>1.0840284312746718E-2</v>
      </c>
      <c r="L1575" s="44">
        <f>IFERROR(_xll.qlIndexFixing(Index6M,$H1575,TRUE,_xll.ohTrigger(RecalcTrigger,Trigger6M)),NA())</f>
        <v>1.0869701810564118E-2</v>
      </c>
      <c r="M1575" s="146">
        <f>IFERROR(_xll.qlIndexFixing(Index1Y,$H1575,TRUE,_xll.ohTrigger(RecalcTrigger,Trigger1Y)),NA())</f>
        <v>1.1083149351664323E-2</v>
      </c>
      <c r="N1575" s="145">
        <f>IFERROR(_xll.qlIndexFixing(ONIndex1M,I1575,TRUE,_xll.ohTrigger(RecalcTrigger,Trigger1M)),NA())</f>
        <v>1.0596934106850142E-2</v>
      </c>
      <c r="O1575" s="44">
        <f>IFERROR(_xll.qlIndexFixing(ONIndex3M,I1575,TRUE,_xll.ohTrigger(RecalcTrigger,Trigger3M)),NA())</f>
        <v>1.0861057232226523E-2</v>
      </c>
      <c r="P1575" s="44">
        <f>IFERROR(_xll.qlIndexFixing(ONIndex6M,I1575,TRUE,_xll.ohTrigger(RecalcTrigger,Trigger6M)),NA())</f>
        <v>1.0908248686116728E-2</v>
      </c>
      <c r="Q1575" s="146">
        <f>IFERROR(_xll.qlIndexFixing(ONIndex1Y,I1575,TRUE,_xll.ohTrigger(RecalcTrigger,Trigger1Y)),NA())</f>
        <v>1.115801626669688E-2</v>
      </c>
    </row>
    <row r="1576" spans="2:17" x14ac:dyDescent="0.2">
      <c r="B1576" s="39" t="s">
        <v>42</v>
      </c>
      <c r="D1576" s="42">
        <f>_xll.qlCalendarAdvance(Calendar,$D1575,B1576,"f",FALSE)</f>
        <v>50711</v>
      </c>
      <c r="E1576" s="140">
        <f>_xll.qlInterestRateIndexValueDate(IndexON,D1576)</f>
        <v>50711</v>
      </c>
      <c r="F1576" s="156">
        <f>IFERROR(_xll.qlIndexFixing(IndexON,D1576,TRUE,_xll.ohTrigger(RecalcTrigger,TriggerON)),NA())</f>
        <v>9.8759257548441948E-3</v>
      </c>
      <c r="H1576" s="42">
        <f>_xll.qlCalendarAdvance(Calendar,$H1575,B1576,"f",FALSE)</f>
        <v>50711</v>
      </c>
      <c r="I1576" s="140">
        <f>_xll.qlInterestRateIndexValueDate(Index1M,$H1576)</f>
        <v>50711</v>
      </c>
      <c r="J1576" s="145">
        <f>IFERROR(_xll.qlIndexFixing(Index1M,$H1576,TRUE,_xll.ohTrigger(RecalcTrigger,Trigger1M)),NA())</f>
        <v>1.0585038414299069E-2</v>
      </c>
      <c r="K1576" s="44">
        <f>IFERROR(_xll.qlIndexFixing(Index3M,H1576,TRUE,_xll.ohTrigger(RecalcTrigger,Trigger3M)),NA())</f>
        <v>1.0834938477969625E-2</v>
      </c>
      <c r="L1576" s="44">
        <f>IFERROR(_xll.qlIndexFixing(Index6M,$H1576,TRUE,_xll.ohTrigger(RecalcTrigger,Trigger6M)),NA())</f>
        <v>1.086463928940384E-2</v>
      </c>
      <c r="M1576" s="146">
        <f>IFERROR(_xll.qlIndexFixing(Index1Y,$H1576,TRUE,_xll.ohTrigger(RecalcTrigger,Trigger1Y)),NA())</f>
        <v>1.1078312940277613E-2</v>
      </c>
      <c r="N1576" s="145">
        <f>IFERROR(_xll.qlIndexFixing(ONIndex1M,I1576,TRUE,_xll.ohTrigger(RecalcTrigger,Trigger1M)),NA())</f>
        <v>1.0591556045529416E-2</v>
      </c>
      <c r="O1576" s="44">
        <f>IFERROR(_xll.qlIndexFixing(ONIndex3M,I1576,TRUE,_xll.ohTrigger(RecalcTrigger,Trigger3M)),NA())</f>
        <v>1.0855445473793024E-2</v>
      </c>
      <c r="P1576" s="44">
        <f>IFERROR(_xll.qlIndexFixing(ONIndex6M,I1576,TRUE,_xll.ohTrigger(RecalcTrigger,Trigger6M)),NA())</f>
        <v>1.0902662448184497E-2</v>
      </c>
      <c r="Q1576" s="146">
        <f>IFERROR(_xll.qlIndexFixing(ONIndex1Y,I1576,TRUE,_xll.ohTrigger(RecalcTrigger,Trigger1Y)),NA())</f>
        <v>1.1151997196644503E-2</v>
      </c>
    </row>
    <row r="1577" spans="2:17" x14ac:dyDescent="0.2">
      <c r="B1577" s="39" t="s">
        <v>42</v>
      </c>
      <c r="D1577" s="42">
        <f>_xll.qlCalendarAdvance(Calendar,$D1576,B1577,"f",FALSE)</f>
        <v>50718</v>
      </c>
      <c r="E1577" s="140">
        <f>_xll.qlInterestRateIndexValueDate(IndexON,D1577)</f>
        <v>50718</v>
      </c>
      <c r="F1577" s="156">
        <f>IFERROR(_xll.qlIndexFixing(IndexON,D1577,TRUE,_xll.ohTrigger(RecalcTrigger,TriggerON)),NA())</f>
        <v>9.8704835269136648E-3</v>
      </c>
      <c r="H1577" s="42">
        <f>_xll.qlCalendarAdvance(Calendar,$H1576,B1577,"f",FALSE)</f>
        <v>50718</v>
      </c>
      <c r="I1577" s="140">
        <f>_xll.qlInterestRateIndexValueDate(Index1M,$H1577)</f>
        <v>50718</v>
      </c>
      <c r="J1577" s="145">
        <f>IFERROR(_xll.qlIndexFixing(Index1M,$H1577,TRUE,_xll.ohTrigger(RecalcTrigger,Trigger1M)),NA())</f>
        <v>1.0579791512619452E-2</v>
      </c>
      <c r="K1577" s="44">
        <f>IFERROR(_xll.qlIndexFixing(Index3M,H1577,TRUE,_xll.ohTrigger(RecalcTrigger,Trigger3M)),NA())</f>
        <v>1.0829635894237979E-2</v>
      </c>
      <c r="L1577" s="44">
        <f>IFERROR(_xll.qlIndexFixing(Index6M,$H1577,TRUE,_xll.ohTrigger(RecalcTrigger,Trigger6M)),NA())</f>
        <v>1.0859802254466278E-2</v>
      </c>
      <c r="M1577" s="146">
        <f>IFERROR(_xll.qlIndexFixing(Index1Y,$H1577,TRUE,_xll.ohTrigger(RecalcTrigger,Trigger1Y)),NA())</f>
        <v>1.1073524596620477E-2</v>
      </c>
      <c r="N1577" s="145">
        <f>IFERROR(_xll.qlIndexFixing(ONIndex1M,I1577,TRUE,_xll.ohTrigger(RecalcTrigger,Trigger1M)),NA())</f>
        <v>1.0586222122418443E-2</v>
      </c>
      <c r="O1577" s="44">
        <f>IFERROR(_xll.qlIndexFixing(ONIndex3M,I1577,TRUE,_xll.ohTrigger(RecalcTrigger,Trigger3M)),NA())</f>
        <v>1.0849876843003203E-2</v>
      </c>
      <c r="P1577" s="44">
        <f>IFERROR(_xll.qlIndexFixing(ONIndex6M,I1577,TRUE,_xll.ohTrigger(RecalcTrigger,Trigger6M)),NA())</f>
        <v>1.0897118817740914E-2</v>
      </c>
      <c r="Q1577" s="146">
        <f>IFERROR(_xll.qlIndexFixing(ONIndex1Y,I1577,TRUE,_xll.ohTrigger(RecalcTrigger,Trigger1Y)),NA())</f>
        <v>1.1146025646457947E-2</v>
      </c>
    </row>
    <row r="1578" spans="2:17" x14ac:dyDescent="0.2">
      <c r="B1578" s="39" t="s">
        <v>42</v>
      </c>
      <c r="D1578" s="42">
        <f>_xll.qlCalendarAdvance(Calendar,$D1577,B1578,"f",FALSE)</f>
        <v>50725</v>
      </c>
      <c r="E1578" s="140">
        <f>_xll.qlInterestRateIndexValueDate(IndexON,D1578)</f>
        <v>50725</v>
      </c>
      <c r="F1578" s="156">
        <f>IFERROR(_xll.qlIndexFixing(IndexON,D1578,TRUE,_xll.ohTrigger(RecalcTrigger,TriggerON)),NA())</f>
        <v>9.8650818557577402E-3</v>
      </c>
      <c r="H1578" s="42">
        <f>_xll.qlCalendarAdvance(Calendar,$H1577,B1578,"f",FALSE)</f>
        <v>50725</v>
      </c>
      <c r="I1578" s="140">
        <f>_xll.qlInterestRateIndexValueDate(Index1M,$H1578)</f>
        <v>50725</v>
      </c>
      <c r="J1578" s="145">
        <f>IFERROR(_xll.qlIndexFixing(Index1M,$H1578,TRUE,_xll.ohTrigger(RecalcTrigger,Trigger1M)),NA())</f>
        <v>1.0574588788435424E-2</v>
      </c>
      <c r="K1578" s="44">
        <f>IFERROR(_xll.qlIndexFixing(Index3M,H1578,TRUE,_xll.ohTrigger(RecalcTrigger,Trigger3M)),NA())</f>
        <v>1.0824376561378241E-2</v>
      </c>
      <c r="L1578" s="44">
        <f>IFERROR(_xll.qlIndexFixing(Index6M,$H1578,TRUE,_xll.ohTrigger(RecalcTrigger,Trigger6M)),NA())</f>
        <v>1.0854822518882078E-2</v>
      </c>
      <c r="M1578" s="146">
        <f>IFERROR(_xll.qlIndexFixing(Index1Y,$H1578,TRUE,_xll.ohTrigger(RecalcTrigger,Trigger1Y)),NA())</f>
        <v>1.106878432001035E-2</v>
      </c>
      <c r="N1578" s="145">
        <f>IFERROR(_xll.qlIndexFixing(ONIndex1M,I1578,TRUE,_xll.ohTrigger(RecalcTrigger,Trigger1M)),NA())</f>
        <v>1.058093233759827E-2</v>
      </c>
      <c r="O1578" s="44">
        <f>IFERROR(_xll.qlIndexFixing(ONIndex3M,I1578,TRUE,_xll.ohTrigger(RecalcTrigger,Trigger3M)),NA())</f>
        <v>1.0844351339694969E-2</v>
      </c>
      <c r="P1578" s="44">
        <f>IFERROR(_xll.qlIndexFixing(ONIndex6M,I1578,TRUE,_xll.ohTrigger(RecalcTrigger,Trigger6M)),NA())</f>
        <v>1.0891617794380748E-2</v>
      </c>
      <c r="Q1578" s="146">
        <f>IFERROR(_xll.qlIndexFixing(ONIndex1Y,I1578,TRUE,_xll.ohTrigger(RecalcTrigger,Trigger1Y)),NA())</f>
        <v>1.1140101616299303E-2</v>
      </c>
    </row>
    <row r="1579" spans="2:17" x14ac:dyDescent="0.2">
      <c r="B1579" s="39" t="s">
        <v>42</v>
      </c>
      <c r="D1579" s="42">
        <f>_xll.qlCalendarAdvance(Calendar,$D1578,B1579,"f",FALSE)</f>
        <v>50732</v>
      </c>
      <c r="E1579" s="140">
        <f>_xll.qlInterestRateIndexValueDate(IndexON,D1579)</f>
        <v>50732</v>
      </c>
      <c r="F1579" s="156">
        <f>IFERROR(_xll.qlIndexFixing(IndexON,D1579,TRUE,_xll.ohTrigger(RecalcTrigger,TriggerON)),NA())</f>
        <v>9.8597207415385135E-3</v>
      </c>
      <c r="H1579" s="42">
        <f>_xll.qlCalendarAdvance(Calendar,$H1578,B1579,"f",FALSE)</f>
        <v>50732</v>
      </c>
      <c r="I1579" s="140">
        <f>_xll.qlInterestRateIndexValueDate(Index1M,$H1579)</f>
        <v>50732</v>
      </c>
      <c r="J1579" s="145">
        <f>IFERROR(_xll.qlIndexFixing(Index1M,$H1579,TRUE,_xll.ohTrigger(RecalcTrigger,Trigger1M)),NA())</f>
        <v>1.0569430241692953E-2</v>
      </c>
      <c r="K1579" s="44">
        <f>IFERROR(_xll.qlIndexFixing(Index3M,H1579,TRUE,_xll.ohTrigger(RecalcTrigger,Trigger3M)),NA())</f>
        <v>1.0819160479219506E-2</v>
      </c>
      <c r="L1579" s="44">
        <f>IFERROR(_xll.qlIndexFixing(Index6M,$H1579,TRUE,_xll.ohTrigger(RecalcTrigger,Trigger6M)),NA())</f>
        <v>1.0849885630729637E-2</v>
      </c>
      <c r="M1579" s="146">
        <f>IFERROR(_xll.qlIndexFixing(Index1Y,$H1579,TRUE,_xll.ohTrigger(RecalcTrigger,Trigger1Y)),NA())</f>
        <v>1.1064092109771106E-2</v>
      </c>
      <c r="N1579" s="145">
        <f>IFERROR(_xll.qlIndexFixing(ONIndex1M,I1579,TRUE,_xll.ohTrigger(RecalcTrigger,Trigger1M)),NA())</f>
        <v>1.0575686690987851E-2</v>
      </c>
      <c r="O1579" s="44">
        <f>IFERROR(_xll.qlIndexFixing(ONIndex3M,I1579,TRUE,_xll.ohTrigger(RecalcTrigger,Trigger3M)),NA())</f>
        <v>1.083886896386832E-2</v>
      </c>
      <c r="P1579" s="44">
        <f>IFERROR(_xll.qlIndexFixing(ONIndex6M,I1579,TRUE,_xll.ohTrigger(RecalcTrigger,Trigger6M)),NA())</f>
        <v>1.088615937850923E-2</v>
      </c>
      <c r="Q1579" s="146">
        <f>IFERROR(_xll.qlIndexFixing(ONIndex1Y,I1579,TRUE,_xll.ohTrigger(RecalcTrigger,Trigger1Y)),NA())</f>
        <v>1.1134225106087525E-2</v>
      </c>
    </row>
    <row r="1580" spans="2:17" x14ac:dyDescent="0.2">
      <c r="B1580" s="39" t="s">
        <v>42</v>
      </c>
      <c r="D1580" s="42">
        <f>_xll.qlCalendarAdvance(Calendar,$D1579,B1580,"f",FALSE)</f>
        <v>50739</v>
      </c>
      <c r="E1580" s="140">
        <f>_xll.qlInterestRateIndexValueDate(IndexON,D1580)</f>
        <v>50739</v>
      </c>
      <c r="F1580" s="156">
        <f>IFERROR(_xll.qlIndexFixing(IndexON,D1580,TRUE,_xll.ohTrigger(RecalcTrigger,TriggerON)),NA())</f>
        <v>9.8544001842559847E-3</v>
      </c>
      <c r="H1580" s="42">
        <f>_xll.qlCalendarAdvance(Calendar,$H1579,B1580,"f",FALSE)</f>
        <v>50739</v>
      </c>
      <c r="I1580" s="140">
        <f>_xll.qlInterestRateIndexValueDate(Index1M,$H1580)</f>
        <v>50739</v>
      </c>
      <c r="J1580" s="145">
        <f>IFERROR(_xll.qlIndexFixing(Index1M,$H1580,TRUE,_xll.ohTrigger(RecalcTrigger,Trigger1M)),NA())</f>
        <v>1.0564107372132408E-2</v>
      </c>
      <c r="K1580" s="44">
        <f>IFERROR(_xll.qlIndexFixing(Index3M,H1580,TRUE,_xll.ohTrigger(RecalcTrigger,Trigger3M)),NA())</f>
        <v>1.0814390454893458E-2</v>
      </c>
      <c r="L1580" s="44">
        <f>IFERROR(_xll.qlIndexFixing(Index6M,$H1580,TRUE,_xll.ohTrigger(RecalcTrigger,Trigger6M)),NA())</f>
        <v>1.0844817695417964E-2</v>
      </c>
      <c r="M1580" s="146">
        <f>IFERROR(_xll.qlIndexFixing(Index1Y,$H1580,TRUE,_xll.ohTrigger(RecalcTrigger,Trigger1Y)),NA())</f>
        <v>1.1059447965233948E-2</v>
      </c>
      <c r="N1580" s="145">
        <f>IFERROR(_xll.qlIndexFixing(ONIndex1M,I1580,TRUE,_xll.ohTrigger(RecalcTrigger,Trigger1M)),NA())</f>
        <v>1.0570485182587186E-2</v>
      </c>
      <c r="O1580" s="44">
        <f>IFERROR(_xll.qlIndexFixing(ONIndex3M,I1580,TRUE,_xll.ohTrigger(RecalcTrigger,Trigger3M)),NA())</f>
        <v>1.0833429715523257E-2</v>
      </c>
      <c r="P1580" s="44">
        <f>IFERROR(_xll.qlIndexFixing(ONIndex6M,I1580,TRUE,_xll.ohTrigger(RecalcTrigger,Trigger6M)),NA())</f>
        <v>1.0880743569802176E-2</v>
      </c>
      <c r="Q1580" s="146">
        <f>IFERROR(_xll.qlIndexFixing(ONIndex1Y,I1580,TRUE,_xll.ohTrigger(RecalcTrigger,Trigger1Y)),NA())</f>
        <v>1.1128396115822614E-2</v>
      </c>
    </row>
    <row r="1581" spans="2:17" x14ac:dyDescent="0.2">
      <c r="B1581" s="39" t="s">
        <v>42</v>
      </c>
      <c r="D1581" s="42">
        <f>_xll.qlCalendarAdvance(Calendar,$D1580,B1581,"f",FALSE)</f>
        <v>50746</v>
      </c>
      <c r="E1581" s="140">
        <f>_xll.qlInterestRateIndexValueDate(IndexON,D1581)</f>
        <v>50746</v>
      </c>
      <c r="F1581" s="156">
        <f>IFERROR(_xll.qlIndexFixing(IndexON,D1581,TRUE,_xll.ohTrigger(RecalcTrigger,TriggerON)),NA())</f>
        <v>9.8491201838291076E-3</v>
      </c>
      <c r="H1581" s="42">
        <f>_xll.qlCalendarAdvance(Calendar,$H1580,B1581,"f",FALSE)</f>
        <v>50746</v>
      </c>
      <c r="I1581" s="140">
        <f>_xll.qlInterestRateIndexValueDate(Index1M,$H1581)</f>
        <v>50746</v>
      </c>
      <c r="J1581" s="145">
        <f>IFERROR(_xll.qlIndexFixing(Index1M,$H1581,TRUE,_xll.ohTrigger(RecalcTrigger,Trigger1M)),NA())</f>
        <v>1.0559040189061061E-2</v>
      </c>
      <c r="K1581" s="44">
        <f>IFERROR(_xll.qlIndexFixing(Index3M,H1581,TRUE,_xll.ohTrigger(RecalcTrigger,Trigger3M)),NA())</f>
        <v>1.080925499887485E-2</v>
      </c>
      <c r="L1581" s="44">
        <f>IFERROR(_xll.qlIndexFixing(Index6M,$H1581,TRUE,_xll.ohTrigger(RecalcTrigger,Trigger6M)),NA())</f>
        <v>1.0839969418006239E-2</v>
      </c>
      <c r="M1581" s="146">
        <f>IFERROR(_xll.qlIndexFixing(Index1Y,$H1581,TRUE,_xll.ohTrigger(RecalcTrigger,Trigger1Y)),NA())</f>
        <v>1.1054851885736738E-2</v>
      </c>
      <c r="N1581" s="145">
        <f>IFERROR(_xll.qlIndexFixing(ONIndex1M,I1581,TRUE,_xll.ohTrigger(RecalcTrigger,Trigger1M)),NA())</f>
        <v>1.0565327812396275E-2</v>
      </c>
      <c r="O1581" s="44">
        <f>IFERROR(_xll.qlIndexFixing(ONIndex3M,I1581,TRUE,_xll.ohTrigger(RecalcTrigger,Trigger3M)),NA())</f>
        <v>1.0828033594659781E-2</v>
      </c>
      <c r="P1581" s="44">
        <f>IFERROR(_xll.qlIndexFixing(ONIndex6M,I1581,TRUE,_xll.ohTrigger(RecalcTrigger,Trigger6M)),NA())</f>
        <v>1.087537036858377E-2</v>
      </c>
      <c r="Q1581" s="146">
        <f>IFERROR(_xll.qlIndexFixing(ONIndex1Y,I1581,TRUE,_xll.ohTrigger(RecalcTrigger,Trigger1Y)),NA())</f>
        <v>1.1122614645423523E-2</v>
      </c>
    </row>
    <row r="1582" spans="2:17" x14ac:dyDescent="0.2">
      <c r="B1582" s="39" t="s">
        <v>42</v>
      </c>
      <c r="D1582" s="42">
        <f>_xll.qlCalendarAdvance(Calendar,$D1581,B1582,"f",FALSE)</f>
        <v>50753</v>
      </c>
      <c r="E1582" s="140">
        <f>_xll.qlInterestRateIndexValueDate(IndexON,D1582)</f>
        <v>50753</v>
      </c>
      <c r="F1582" s="156">
        <f>IFERROR(_xll.qlIndexFixing(IndexON,D1582,TRUE,_xll.ohTrigger(RecalcTrigger,TriggerON)),NA())</f>
        <v>9.8438807403389283E-3</v>
      </c>
      <c r="H1582" s="42">
        <f>_xll.qlCalendarAdvance(Calendar,$H1581,B1582,"f",FALSE)</f>
        <v>50753</v>
      </c>
      <c r="I1582" s="140">
        <f>_xll.qlInterestRateIndexValueDate(Index1M,$H1582)</f>
        <v>50753</v>
      </c>
      <c r="J1582" s="145">
        <f>IFERROR(_xll.qlIndexFixing(Index1M,$H1582,TRUE,_xll.ohTrigger(RecalcTrigger,Trigger1M)),NA())</f>
        <v>1.0554017184607575E-2</v>
      </c>
      <c r="K1582" s="44">
        <f>IFERROR(_xll.qlIndexFixing(Index3M,H1582,TRUE,_xll.ohTrigger(RecalcTrigger,Trigger3M)),NA())</f>
        <v>1.0804162790372773E-2</v>
      </c>
      <c r="L1582" s="44">
        <f>IFERROR(_xll.qlIndexFixing(Index6M,$H1582,TRUE,_xll.ohTrigger(RecalcTrigger,Trigger6M)),NA())</f>
        <v>1.0835163988405422E-2</v>
      </c>
      <c r="M1582" s="146">
        <f>IFERROR(_xll.qlIndexFixing(Index1Y,$H1582,TRUE,_xll.ohTrigger(RecalcTrigger,Trigger1Y)),NA())</f>
        <v>1.1050303870624001E-2</v>
      </c>
      <c r="N1582" s="145">
        <f>IFERROR(_xll.qlIndexFixing(ONIndex1M,I1582,TRUE,_xll.ohTrigger(RecalcTrigger,Trigger1M)),NA())</f>
        <v>1.0560214580496163E-2</v>
      </c>
      <c r="O1582" s="44">
        <f>IFERROR(_xll.qlIndexFixing(ONIndex3M,I1582,TRUE,_xll.ohTrigger(RecalcTrigger,Trigger3M)),NA())</f>
        <v>1.0822680601358936E-2</v>
      </c>
      <c r="P1582" s="44">
        <f>IFERROR(_xll.qlIndexFixing(ONIndex6M,I1582,TRUE,_xll.ohTrigger(RecalcTrigger,Trigger6M)),NA())</f>
        <v>1.0870039774529827E-2</v>
      </c>
      <c r="Q1582" s="146">
        <f>IFERROR(_xll.qlIndexFixing(ONIndex1Y,I1582,TRUE,_xll.ohTrigger(RecalcTrigger,Trigger1Y)),NA())</f>
        <v>1.1116880694971298E-2</v>
      </c>
    </row>
    <row r="1583" spans="2:17" x14ac:dyDescent="0.2">
      <c r="B1583" s="39" t="s">
        <v>42</v>
      </c>
      <c r="D1583" s="42">
        <f>_xll.qlCalendarAdvance(Calendar,$D1582,B1583,"f",FALSE)</f>
        <v>50760</v>
      </c>
      <c r="E1583" s="140">
        <f>_xll.qlInterestRateIndexValueDate(IndexON,D1583)</f>
        <v>50760</v>
      </c>
      <c r="F1583" s="156">
        <f>IFERROR(_xll.qlIndexFixing(IndexON,D1583,TRUE,_xll.ohTrigger(RecalcTrigger,TriggerON)),NA())</f>
        <v>9.8386818537044007E-3</v>
      </c>
      <c r="H1583" s="42">
        <f>_xll.qlCalendarAdvance(Calendar,$H1582,B1583,"f",FALSE)</f>
        <v>50760</v>
      </c>
      <c r="I1583" s="140">
        <f>_xll.qlInterestRateIndexValueDate(Index1M,$H1583)</f>
        <v>50760</v>
      </c>
      <c r="J1583" s="145">
        <f>IFERROR(_xll.qlIndexFixing(Index1M,$H1583,TRUE,_xll.ohTrigger(RecalcTrigger,Trigger1M)),NA())</f>
        <v>1.0549038358714433E-2</v>
      </c>
      <c r="K1583" s="44">
        <f>IFERROR(_xll.qlIndexFixing(Index3M,H1583,TRUE,_xll.ohTrigger(RecalcTrigger,Trigger3M)),NA())</f>
        <v>1.0799113829226036E-2</v>
      </c>
      <c r="L1583" s="44">
        <f>IFERROR(_xll.qlIndexFixing(Index6M,$H1583,TRUE,_xll.ohTrigger(RecalcTrigger,Trigger6M)),NA())</f>
        <v>1.083040140631048E-2</v>
      </c>
      <c r="M1583" s="146">
        <f>IFERROR(_xll.qlIndexFixing(Index1Y,$H1583,TRUE,_xll.ohTrigger(RecalcTrigger,Trigger1Y)),NA())</f>
        <v>1.1045803919247588E-2</v>
      </c>
      <c r="N1583" s="145">
        <f>IFERROR(_xll.qlIndexFixing(ONIndex1M,I1583,TRUE,_xll.ohTrigger(RecalcTrigger,Trigger1M)),NA())</f>
        <v>1.0555145486805806E-2</v>
      </c>
      <c r="O1583" s="44">
        <f>IFERROR(_xll.qlIndexFixing(ONIndex3M,I1583,TRUE,_xll.ohTrigger(RecalcTrigger,Trigger3M)),NA())</f>
        <v>1.0817370735539678E-2</v>
      </c>
      <c r="P1583" s="44">
        <f>IFERROR(_xll.qlIndexFixing(ONIndex6M,I1583,TRUE,_xll.ohTrigger(RecalcTrigger,Trigger6M)),NA())</f>
        <v>1.0864751787883487E-2</v>
      </c>
      <c r="Q1583" s="146">
        <f>IFERROR(_xll.qlIndexFixing(ONIndex1Y,I1583,TRUE,_xll.ohTrigger(RecalcTrigger,Trigger1Y)),NA())</f>
        <v>1.1111194264546986E-2</v>
      </c>
    </row>
    <row r="1584" spans="2:17" x14ac:dyDescent="0.2">
      <c r="B1584" s="39" t="s">
        <v>42</v>
      </c>
      <c r="D1584" s="42">
        <f>_xll.qlCalendarAdvance(Calendar,$D1583,B1584,"f",FALSE)</f>
        <v>50768</v>
      </c>
      <c r="E1584" s="140">
        <f>_xll.qlInterestRateIndexValueDate(IndexON,D1584)</f>
        <v>50768</v>
      </c>
      <c r="F1584" s="156">
        <f>IFERROR(_xll.qlIndexFixing(IndexON,D1584,TRUE,_xll.ohTrigger(RecalcTrigger,TriggerON)),NA())</f>
        <v>9.83278993035408E-3</v>
      </c>
      <c r="H1584" s="42">
        <f>_xll.qlCalendarAdvance(Calendar,$H1583,B1584,"f",FALSE)</f>
        <v>50768</v>
      </c>
      <c r="I1584" s="140">
        <f>_xll.qlInterestRateIndexValueDate(Index1M,$H1584)</f>
        <v>50768</v>
      </c>
      <c r="J1584" s="145">
        <f>IFERROR(_xll.qlIndexFixing(Index1M,$H1584,TRUE,_xll.ohTrigger(RecalcTrigger,Trigger1M)),NA())</f>
        <v>1.054301116669736E-2</v>
      </c>
      <c r="K1584" s="44">
        <f>IFERROR(_xll.qlIndexFixing(Index3M,H1584,TRUE,_xll.ohTrigger(RecalcTrigger,Trigger3M)),NA())</f>
        <v>1.0793396543653251E-2</v>
      </c>
      <c r="L1584" s="44">
        <f>IFERROR(_xll.qlIndexFixing(Index6M,$H1584,TRUE,_xll.ohTrigger(RecalcTrigger,Trigger6M)),NA())</f>
        <v>1.0825010921288254E-2</v>
      </c>
      <c r="M1584" s="146">
        <f>IFERROR(_xll.qlIndexFixing(Index1Y,$H1584,TRUE,_xll.ohTrigger(RecalcTrigger,Trigger1Y)),NA())</f>
        <v>1.1040719970406121E-2</v>
      </c>
      <c r="N1584" s="145">
        <f>IFERROR(_xll.qlIndexFixing(ONIndex1M,I1584,TRUE,_xll.ohTrigger(RecalcTrigger,Trigger1M)),NA())</f>
        <v>1.054940628358203E-2</v>
      </c>
      <c r="O1584" s="44">
        <f>IFERROR(_xll.qlIndexFixing(ONIndex3M,I1584,TRUE,_xll.ohTrigger(RecalcTrigger,Trigger3M)),NA())</f>
        <v>1.0811355126649769E-2</v>
      </c>
      <c r="P1584" s="44">
        <f>IFERROR(_xll.qlIndexFixing(ONIndex6M,I1584,TRUE,_xll.ohTrigger(RecalcTrigger,Trigger6M)),NA())</f>
        <v>1.0858760546773594E-2</v>
      </c>
      <c r="Q1584" s="146">
        <f>IFERROR(_xll.qlIndexFixing(ONIndex1Y,I1584,TRUE,_xll.ohTrigger(RecalcTrigger,Trigger1Y)),NA())</f>
        <v>1.1104753674490153E-2</v>
      </c>
    </row>
    <row r="1585" spans="2:17" x14ac:dyDescent="0.2">
      <c r="B1585" s="39" t="s">
        <v>42</v>
      </c>
      <c r="D1585" s="42">
        <f>_xll.qlCalendarAdvance(Calendar,$D1584,B1585,"f",FALSE)</f>
        <v>50775</v>
      </c>
      <c r="E1585" s="140">
        <f>_xll.qlInterestRateIndexValueDate(IndexON,D1585)</f>
        <v>50775</v>
      </c>
      <c r="F1585" s="156">
        <f>IFERROR(_xll.qlIndexFixing(IndexON,D1585,TRUE,_xll.ohTrigger(RecalcTrigger,TriggerON)),NA())</f>
        <v>9.8276779513484236E-3</v>
      </c>
      <c r="H1585" s="42">
        <f>_xll.qlCalendarAdvance(Calendar,$H1584,B1585,"f",FALSE)</f>
        <v>50775</v>
      </c>
      <c r="I1585" s="140">
        <f>_xll.qlInterestRateIndexValueDate(Index1M,$H1585)</f>
        <v>50775</v>
      </c>
      <c r="J1585" s="145">
        <f>IFERROR(_xll.qlIndexFixing(Index1M,$H1585,TRUE,_xll.ohTrigger(RecalcTrigger,Trigger1M)),NA())</f>
        <v>1.0538133038554182E-2</v>
      </c>
      <c r="K1585" s="44">
        <f>IFERROR(_xll.qlIndexFixing(Index3M,H1585,TRUE,_xll.ohTrigger(RecalcTrigger,Trigger3M)),NA())</f>
        <v>1.0788440254868187E-2</v>
      </c>
      <c r="L1585" s="44">
        <f>IFERROR(_xll.qlIndexFixing(Index6M,$H1585,TRUE,_xll.ohTrigger(RecalcTrigger,Trigger6M)),NA())</f>
        <v>1.0820499033828321E-2</v>
      </c>
      <c r="M1585" s="146">
        <f>IFERROR(_xll.qlIndexFixing(Index1Y,$H1585,TRUE,_xll.ohTrigger(RecalcTrigger,Trigger1Y)),NA())</f>
        <v>1.1036323010598315E-2</v>
      </c>
      <c r="N1585" s="145">
        <f>IFERROR(_xll.qlIndexFixing(ONIndex1M,I1585,TRUE,_xll.ohTrigger(RecalcTrigger,Trigger1M)),NA())</f>
        <v>1.0544431771792873E-2</v>
      </c>
      <c r="O1585" s="44">
        <f>IFERROR(_xll.qlIndexFixing(ONIndex3M,I1585,TRUE,_xll.ohTrigger(RecalcTrigger,Trigger3M)),NA())</f>
        <v>1.0806137676850902E-2</v>
      </c>
      <c r="P1585" s="44">
        <f>IFERROR(_xll.qlIndexFixing(ONIndex6M,I1585,TRUE,_xll.ohTrigger(RecalcTrigger,Trigger6M)),NA())</f>
        <v>1.0853563861437099E-2</v>
      </c>
      <c r="Q1585" s="146">
        <f>IFERROR(_xll.qlIndexFixing(ONIndex1Y,I1585,TRUE,_xll.ohTrigger(RecalcTrigger,Trigger1Y)),NA())</f>
        <v>1.1099169072396053E-2</v>
      </c>
    </row>
    <row r="1586" spans="2:17" x14ac:dyDescent="0.2">
      <c r="B1586" s="39" t="s">
        <v>42</v>
      </c>
      <c r="D1586" s="42">
        <f>_xll.qlCalendarAdvance(Calendar,$D1585,B1586,"f",FALSE)</f>
        <v>50782</v>
      </c>
      <c r="E1586" s="140">
        <f>_xll.qlInterestRateIndexValueDate(IndexON,D1586)</f>
        <v>50782</v>
      </c>
      <c r="F1586" s="156">
        <f>IFERROR(_xll.qlIndexFixing(IndexON,D1586,TRUE,_xll.ohTrigger(RecalcTrigger,TriggerON)),NA())</f>
        <v>9.8226065291984188E-3</v>
      </c>
      <c r="H1586" s="42">
        <f>_xll.qlCalendarAdvance(Calendar,$H1585,B1586,"f",FALSE)</f>
        <v>50782</v>
      </c>
      <c r="I1586" s="140">
        <f>_xll.qlInterestRateIndexValueDate(Index1M,$H1586)</f>
        <v>50782</v>
      </c>
      <c r="J1586" s="145">
        <f>IFERROR(_xll.qlIndexFixing(Index1M,$H1586,TRUE,_xll.ohTrigger(RecalcTrigger,Trigger1M)),NA())</f>
        <v>1.0533299091464771E-2</v>
      </c>
      <c r="K1586" s="44">
        <f>IFERROR(_xll.qlIndexFixing(Index3M,H1586,TRUE,_xll.ohTrigger(RecalcTrigger,Trigger3M)),NA())</f>
        <v>1.0783527212936876E-2</v>
      </c>
      <c r="L1586" s="44">
        <f>IFERROR(_xll.qlIndexFixing(Index6M,$H1586,TRUE,_xll.ohTrigger(RecalcTrigger,Trigger6M)),NA())</f>
        <v>1.0815868189817347E-2</v>
      </c>
      <c r="M1586" s="146">
        <f>IFERROR(_xll.qlIndexFixing(Index1Y,$H1586,TRUE,_xll.ohTrigger(RecalcTrigger,Trigger1Y)),NA())</f>
        <v>1.1031974112533316E-2</v>
      </c>
      <c r="N1586" s="145">
        <f>IFERROR(_xll.qlIndexFixing(ONIndex1M,I1586,TRUE,_xll.ohTrigger(RecalcTrigger,Trigger1M)),NA())</f>
        <v>1.0539501398132423E-2</v>
      </c>
      <c r="O1586" s="44">
        <f>IFERROR(_xll.qlIndexFixing(ONIndex3M,I1586,TRUE,_xll.ohTrigger(RecalcTrigger,Trigger3M)),NA())</f>
        <v>1.0800963354614668E-2</v>
      </c>
      <c r="P1586" s="44">
        <f>IFERROR(_xll.qlIndexFixing(ONIndex6M,I1586,TRUE,_xll.ohTrigger(RecalcTrigger,Trigger6M)),NA())</f>
        <v>1.0848409783508206E-2</v>
      </c>
      <c r="Q1586" s="146">
        <f>IFERROR(_xll.qlIndexFixing(ONIndex1Y,I1586,TRUE,_xll.ohTrigger(RecalcTrigger,Trigger1Y)),NA())</f>
        <v>1.1093631990329866E-2</v>
      </c>
    </row>
    <row r="1587" spans="2:17" x14ac:dyDescent="0.2">
      <c r="B1587" s="39" t="s">
        <v>42</v>
      </c>
      <c r="D1587" s="42">
        <f>_xll.qlCalendarAdvance(Calendar,$D1586,B1587,"f",FALSE)</f>
        <v>50789</v>
      </c>
      <c r="E1587" s="140">
        <f>_xll.qlInterestRateIndexValueDate(IndexON,D1587)</f>
        <v>50789</v>
      </c>
      <c r="F1587" s="156">
        <f>IFERROR(_xll.qlIndexFixing(IndexON,D1587,TRUE,_xll.ohTrigger(RecalcTrigger,TriggerON)),NA())</f>
        <v>9.8175756639040657E-3</v>
      </c>
      <c r="H1587" s="42">
        <f>_xll.qlCalendarAdvance(Calendar,$H1586,B1587,"f",FALSE)</f>
        <v>50789</v>
      </c>
      <c r="I1587" s="140">
        <f>_xll.qlInterestRateIndexValueDate(Index1M,$H1587)</f>
        <v>50789</v>
      </c>
      <c r="J1587" s="145">
        <f>IFERROR(_xll.qlIndexFixing(Index1M,$H1587,TRUE,_xll.ohTrigger(RecalcTrigger,Trigger1M)),NA())</f>
        <v>1.0528509325375093E-2</v>
      </c>
      <c r="K1587" s="44">
        <f>IFERROR(_xll.qlIndexFixing(Index3M,H1587,TRUE,_xll.ohTrigger(RecalcTrigger,Trigger3M)),NA())</f>
        <v>1.0778657417701726E-2</v>
      </c>
      <c r="L1587" s="44">
        <f>IFERROR(_xll.qlIndexFixing(Index6M,$H1587,TRUE,_xll.ohTrigger(RecalcTrigger,Trigger6M)),NA())</f>
        <v>1.0811280190768683E-2</v>
      </c>
      <c r="M1587" s="146">
        <f>IFERROR(_xll.qlIndexFixing(Index1Y,$H1587,TRUE,_xll.ohTrigger(RecalcTrigger,Trigger1Y)),NA())</f>
        <v>1.1027673275591177E-2</v>
      </c>
      <c r="N1587" s="145">
        <f>IFERROR(_xll.qlIndexFixing(ONIndex1M,I1587,TRUE,_xll.ohTrigger(RecalcTrigger,Trigger1M)),NA())</f>
        <v>1.0534615162762773E-2</v>
      </c>
      <c r="O1587" s="44">
        <f>IFERROR(_xll.qlIndexFixing(ONIndex3M,I1587,TRUE,_xll.ohTrigger(RecalcTrigger,Trigger3M)),NA())</f>
        <v>1.0795832159860019E-2</v>
      </c>
      <c r="P1587" s="44">
        <f>IFERROR(_xll.qlIndexFixing(ONIndex6M,I1587,TRUE,_xll.ohTrigger(RecalcTrigger,Trigger6M)),NA())</f>
        <v>1.0843298312743777E-2</v>
      </c>
      <c r="Q1587" s="146">
        <f>IFERROR(_xll.qlIndexFixing(ONIndex1Y,I1587,TRUE,_xll.ohTrigger(RecalcTrigger,Trigger1Y)),NA())</f>
        <v>1.1088142428129499E-2</v>
      </c>
    </row>
    <row r="1588" spans="2:17" x14ac:dyDescent="0.2">
      <c r="B1588" s="39" t="s">
        <v>42</v>
      </c>
      <c r="D1588" s="42">
        <f>_xll.qlCalendarAdvance(Calendar,$D1587,B1588,"f",FALSE)</f>
        <v>50796</v>
      </c>
      <c r="E1588" s="140">
        <f>_xll.qlInterestRateIndexValueDate(IndexON,D1588)</f>
        <v>50796</v>
      </c>
      <c r="F1588" s="156">
        <f>IFERROR(_xll.qlIndexFixing(IndexON,D1588,TRUE,_xll.ohTrigger(RecalcTrigger,TriggerON)),NA())</f>
        <v>9.8125853555464104E-3</v>
      </c>
      <c r="H1588" s="42">
        <f>_xll.qlCalendarAdvance(Calendar,$H1587,B1588,"f",FALSE)</f>
        <v>50796</v>
      </c>
      <c r="I1588" s="140">
        <f>_xll.qlInterestRateIndexValueDate(Index1M,$H1588)</f>
        <v>50796</v>
      </c>
      <c r="J1588" s="145">
        <f>IFERROR(_xll.qlIndexFixing(Index1M,$H1588,TRUE,_xll.ohTrigger(RecalcTrigger,Trigger1M)),NA())</f>
        <v>1.0523763740228662E-2</v>
      </c>
      <c r="K1588" s="44">
        <f>IFERROR(_xll.qlIndexFixing(Index3M,H1588,TRUE,_xll.ohTrigger(RecalcTrigger,Trigger3M)),NA())</f>
        <v>1.077383086900785E-2</v>
      </c>
      <c r="L1588" s="44">
        <f>IFERROR(_xll.qlIndexFixing(Index6M,$H1588,TRUE,_xll.ohTrigger(RecalcTrigger,Trigger6M)),NA())</f>
        <v>1.0806735036390833E-2</v>
      </c>
      <c r="M1588" s="146">
        <f>IFERROR(_xll.qlIndexFixing(Index1Y,$H1588,TRUE,_xll.ohTrigger(RecalcTrigger,Trigger1Y)),NA())</f>
        <v>1.1023420499158609E-2</v>
      </c>
      <c r="N1588" s="145">
        <f>IFERROR(_xll.qlIndexFixing(ONIndex1M,I1588,TRUE,_xll.ohTrigger(RecalcTrigger,Trigger1M)),NA())</f>
        <v>1.0529773065683923E-2</v>
      </c>
      <c r="O1588" s="44">
        <f>IFERROR(_xll.qlIndexFixing(ONIndex3M,I1588,TRUE,_xll.ohTrigger(RecalcTrigger,Trigger3M)),NA())</f>
        <v>1.0790744092586957E-2</v>
      </c>
      <c r="P1588" s="44">
        <f>IFERROR(_xll.qlIndexFixing(ONIndex6M,I1588,TRUE,_xll.ohTrigger(RecalcTrigger,Trigger6M)),NA())</f>
        <v>1.0838229449386949E-2</v>
      </c>
      <c r="Q1588" s="146">
        <f>IFERROR(_xll.qlIndexFixing(ONIndex1Y,I1588,TRUE,_xll.ohTrigger(RecalcTrigger,Trigger1Y)),NA())</f>
        <v>1.1082700385875999E-2</v>
      </c>
    </row>
    <row r="1589" spans="2:17" x14ac:dyDescent="0.2">
      <c r="B1589" s="39" t="s">
        <v>42</v>
      </c>
      <c r="D1589" s="42">
        <f>_xll.qlCalendarAdvance(Calendar,$D1588,B1589,"f",FALSE)</f>
        <v>50803</v>
      </c>
      <c r="E1589" s="140">
        <f>_xll.qlInterestRateIndexValueDate(IndexON,D1589)</f>
        <v>50803</v>
      </c>
      <c r="F1589" s="156">
        <f>IFERROR(_xll.qlIndexFixing(IndexON,D1589,TRUE,_xll.ohTrigger(RecalcTrigger,TriggerON)),NA())</f>
        <v>9.8076356039633605E-3</v>
      </c>
      <c r="H1589" s="42">
        <f>_xll.qlCalendarAdvance(Calendar,$H1588,B1589,"f",FALSE)</f>
        <v>50803</v>
      </c>
      <c r="I1589" s="140">
        <f>_xll.qlInterestRateIndexValueDate(Index1M,$H1589)</f>
        <v>50803</v>
      </c>
      <c r="J1589" s="145">
        <f>IFERROR(_xll.qlIndexFixing(Index1M,$H1589,TRUE,_xll.ohTrigger(RecalcTrigger,Trigger1M)),NA())</f>
        <v>1.0519967034927278E-2</v>
      </c>
      <c r="K1589" s="44">
        <f>IFERROR(_xll.qlIndexFixing(Index3M,H1589,TRUE,_xll.ohTrigger(RecalcTrigger,Trigger3M)),NA())</f>
        <v>1.0769047566700361E-2</v>
      </c>
      <c r="L1589" s="44">
        <f>IFERROR(_xll.qlIndexFixing(Index6M,$H1589,TRUE,_xll.ohTrigger(RecalcTrigger,Trigger6M)),NA())</f>
        <v>1.0802232726396774E-2</v>
      </c>
      <c r="M1589" s="146">
        <f>IFERROR(_xll.qlIndexFixing(Index1Y,$H1589,TRUE,_xll.ohTrigger(RecalcTrigger,Trigger1Y)),NA())</f>
        <v>1.1019215782629432E-2</v>
      </c>
      <c r="N1589" s="145">
        <f>IFERROR(_xll.qlIndexFixing(ONIndex1M,I1589,TRUE,_xll.ohTrigger(RecalcTrigger,Trigger1M)),NA())</f>
        <v>1.052497510673378E-2</v>
      </c>
      <c r="O1589" s="44">
        <f>IFERROR(_xll.qlIndexFixing(ONIndex3M,I1589,TRUE,_xll.ohTrigger(RecalcTrigger,Trigger3M)),NA())</f>
        <v>1.078569915279548E-2</v>
      </c>
      <c r="P1589" s="44">
        <f>IFERROR(_xll.qlIndexFixing(ONIndex6M,I1589,TRUE,_xll.ohTrigger(RecalcTrigger,Trigger6M)),NA())</f>
        <v>1.0833203193275631E-2</v>
      </c>
      <c r="Q1589" s="146">
        <f>IFERROR(_xll.qlIndexFixing(ONIndex1Y,I1589,TRUE,_xll.ohTrigger(RecalcTrigger,Trigger1Y)),NA())</f>
        <v>1.1077305863569364E-2</v>
      </c>
    </row>
    <row r="1590" spans="2:17" x14ac:dyDescent="0.2">
      <c r="B1590" s="39" t="s">
        <v>42</v>
      </c>
      <c r="D1590" s="42">
        <f>_xll.qlCalendarAdvance(Calendar,$D1589,B1590,"f",FALSE)</f>
        <v>50810</v>
      </c>
      <c r="E1590" s="140">
        <f>_xll.qlInterestRateIndexValueDate(IndexON,D1590)</f>
        <v>50810</v>
      </c>
      <c r="F1590" s="156">
        <f>IFERROR(_xll.qlIndexFixing(IndexON,D1590,TRUE,_xll.ohTrigger(RecalcTrigger,TriggerON)),NA())</f>
        <v>9.8027264093170086E-3</v>
      </c>
      <c r="H1590" s="42">
        <f>_xll.qlCalendarAdvance(Calendar,$H1589,B1590,"f",FALSE)</f>
        <v>50810</v>
      </c>
      <c r="I1590" s="140">
        <f>_xll.qlInterestRateIndexValueDate(Index1M,$H1590)</f>
        <v>50810</v>
      </c>
      <c r="J1590" s="145">
        <f>IFERROR(_xll.qlIndexFixing(Index1M,$H1590,TRUE,_xll.ohTrigger(RecalcTrigger,Trigger1M)),NA())</f>
        <v>1.0515294705585439E-2</v>
      </c>
      <c r="K1590" s="44">
        <f>IFERROR(_xll.qlIndexFixing(Index3M,H1590,TRUE,_xll.ohTrigger(RecalcTrigger,Trigger3M)),NA())</f>
        <v>1.0764479475793188E-2</v>
      </c>
      <c r="L1590" s="44">
        <f>IFERROR(_xll.qlIndexFixing(Index6M,$H1590,TRUE,_xll.ohTrigger(RecalcTrigger,Trigger6M)),NA())</f>
        <v>1.0797773260499936E-2</v>
      </c>
      <c r="M1590" s="146">
        <f>IFERROR(_xll.qlIndexFixing(Index1Y,$H1590,TRUE,_xll.ohTrigger(RecalcTrigger,Trigger1Y)),NA())</f>
        <v>1.1015059125403681E-2</v>
      </c>
      <c r="N1590" s="145">
        <f>IFERROR(_xll.qlIndexFixing(ONIndex1M,I1590,TRUE,_xll.ohTrigger(RecalcTrigger,Trigger1M)),NA())</f>
        <v>1.0520221285912346E-2</v>
      </c>
      <c r="O1590" s="44">
        <f>IFERROR(_xll.qlIndexFixing(ONIndex3M,I1590,TRUE,_xll.ohTrigger(RecalcTrigger,Trigger3M)),NA())</f>
        <v>1.0780697340404544E-2</v>
      </c>
      <c r="P1590" s="44">
        <f>IFERROR(_xll.qlIndexFixing(ONIndex6M,I1590,TRUE,_xll.ohTrigger(RecalcTrigger,Trigger6M)),NA())</f>
        <v>1.0828219544490869E-2</v>
      </c>
      <c r="Q1590" s="146">
        <f>IFERROR(_xll.qlIndexFixing(ONIndex1Y,I1590,TRUE,_xll.ohTrigger(RecalcTrigger,Trigger1Y)),NA())</f>
        <v>1.107195886112855E-2</v>
      </c>
    </row>
    <row r="1591" spans="2:17" x14ac:dyDescent="0.2">
      <c r="B1591" s="39" t="s">
        <v>42</v>
      </c>
      <c r="D1591" s="42">
        <f>_xll.qlCalendarAdvance(Calendar,$D1590,B1591,"f",FALSE)</f>
        <v>50817</v>
      </c>
      <c r="E1591" s="140">
        <f>_xll.qlInterestRateIndexValueDate(IndexON,D1591)</f>
        <v>50817</v>
      </c>
      <c r="F1591" s="156">
        <f>IFERROR(_xll.qlIndexFixing(IndexON,D1591,TRUE,_xll.ohTrigger(RecalcTrigger,TriggerON)),NA())</f>
        <v>9.7978577715263082E-3</v>
      </c>
      <c r="H1591" s="42">
        <f>_xll.qlCalendarAdvance(Calendar,$H1590,B1591,"f",FALSE)</f>
        <v>50817</v>
      </c>
      <c r="I1591" s="140">
        <f>_xll.qlInterestRateIndexValueDate(Index1M,$H1591)</f>
        <v>50817</v>
      </c>
      <c r="J1591" s="145">
        <f>IFERROR(_xll.qlIndexFixing(Index1M,$H1591,TRUE,_xll.ohTrigger(RecalcTrigger,Trigger1M)),NA())</f>
        <v>1.0510666550380013E-2</v>
      </c>
      <c r="K1591" s="44">
        <f>IFERROR(_xll.qlIndexFixing(Index3M,H1591,TRUE,_xll.ohTrigger(RecalcTrigger,Trigger3M)),NA())</f>
        <v>1.0759779715204136E-2</v>
      </c>
      <c r="L1591" s="44">
        <f>IFERROR(_xll.qlIndexFixing(Index6M,$H1591,TRUE,_xll.ohTrigger(RecalcTrigger,Trigger6M)),NA())</f>
        <v>1.0793356638418223E-2</v>
      </c>
      <c r="M1591" s="146">
        <f>IFERROR(_xll.qlIndexFixing(Index1Y,$H1591,TRUE,_xll.ohTrigger(RecalcTrigger,Trigger1Y)),NA())</f>
        <v>1.1010950526889829E-2</v>
      </c>
      <c r="N1591" s="145">
        <f>IFERROR(_xll.qlIndexFixing(ONIndex1M,I1591,TRUE,_xll.ohTrigger(RecalcTrigger,Trigger1M)),NA())</f>
        <v>1.0515511603381711E-2</v>
      </c>
      <c r="O1591" s="44">
        <f>IFERROR(_xll.qlIndexFixing(ONIndex3M,I1591,TRUE,_xll.ohTrigger(RecalcTrigger,Trigger3M)),NA())</f>
        <v>1.0775738655657285E-2</v>
      </c>
      <c r="P1591" s="44">
        <f>IFERROR(_xll.qlIndexFixing(ONIndex6M,I1591,TRUE,_xll.ohTrigger(RecalcTrigger,Trigger6M)),NA())</f>
        <v>1.0823278503032663E-2</v>
      </c>
      <c r="Q1591" s="146">
        <f>IFERROR(_xll.qlIndexFixing(ONIndex1Y,I1591,TRUE,_xll.ohTrigger(RecalcTrigger,Trigger1Y)),NA())</f>
        <v>1.1066659378634602E-2</v>
      </c>
    </row>
    <row r="1592" spans="2:17" x14ac:dyDescent="0.2">
      <c r="B1592" s="39" t="s">
        <v>42</v>
      </c>
      <c r="D1592" s="42">
        <f>_xll.qlCalendarAdvance(Calendar,$D1591,B1592,"f",FALSE)</f>
        <v>50824</v>
      </c>
      <c r="E1592" s="140">
        <f>_xll.qlInterestRateIndexValueDate(IndexON,D1592)</f>
        <v>50824</v>
      </c>
      <c r="F1592" s="156">
        <f>IFERROR(_xll.qlIndexFixing(IndexON,D1592,TRUE,_xll.ohTrigger(RecalcTrigger,TriggerON)),NA())</f>
        <v>9.7930296905912595E-3</v>
      </c>
      <c r="H1592" s="42">
        <f>_xll.qlCalendarAdvance(Calendar,$H1591,B1592,"f",FALSE)</f>
        <v>50824</v>
      </c>
      <c r="I1592" s="140">
        <f>_xll.qlInterestRateIndexValueDate(Index1M,$H1592)</f>
        <v>50824</v>
      </c>
      <c r="J1592" s="145">
        <f>IFERROR(_xll.qlIndexFixing(Index1M,$H1592,TRUE,_xll.ohTrigger(RecalcTrigger,Trigger1M)),NA())</f>
        <v>1.0506082569261792E-2</v>
      </c>
      <c r="K1592" s="44">
        <f>IFERROR(_xll.qlIndexFixing(Index3M,H1592,TRUE,_xll.ohTrigger(RecalcTrigger,Trigger3M)),NA())</f>
        <v>1.0755123199226758E-2</v>
      </c>
      <c r="L1592" s="44">
        <f>IFERROR(_xll.qlIndexFixing(Index6M,$H1592,TRUE,_xll.ohTrigger(RecalcTrigger,Trigger6M)),NA())</f>
        <v>1.0788982859871333E-2</v>
      </c>
      <c r="M1592" s="146">
        <f>IFERROR(_xll.qlIndexFixing(Index1Y,$H1592,TRUE,_xll.ohTrigger(RecalcTrigger,Trigger1Y)),NA())</f>
        <v>1.100688998650079E-2</v>
      </c>
      <c r="N1592" s="145">
        <f>IFERROR(_xll.qlIndexFixing(ONIndex1M,I1592,TRUE,_xll.ohTrigger(RecalcTrigger,Trigger1M)),NA())</f>
        <v>1.051084605906083E-2</v>
      </c>
      <c r="O1592" s="44">
        <f>IFERROR(_xll.qlIndexFixing(ONIndex3M,I1592,TRUE,_xll.ohTrigger(RecalcTrigger,Trigger3M)),NA())</f>
        <v>1.0770823098310567E-2</v>
      </c>
      <c r="P1592" s="44">
        <f>IFERROR(_xll.qlIndexFixing(ONIndex6M,I1592,TRUE,_xll.ohTrigger(RecalcTrigger,Trigger6M)),NA())</f>
        <v>1.0818380068819966E-2</v>
      </c>
      <c r="Q1592" s="146">
        <f>IFERROR(_xll.qlIndexFixing(ONIndex1Y,I1592,TRUE,_xll.ohTrigger(RecalcTrigger,Trigger1Y)),NA())</f>
        <v>1.1061407416006475E-2</v>
      </c>
    </row>
    <row r="1593" spans="2:17" x14ac:dyDescent="0.2">
      <c r="B1593" s="39" t="s">
        <v>42</v>
      </c>
      <c r="D1593" s="42">
        <f>_xll.qlCalendarAdvance(Calendar,$D1592,B1593,"f",FALSE)</f>
        <v>50831</v>
      </c>
      <c r="E1593" s="140">
        <f>_xll.qlInterestRateIndexValueDate(IndexON,D1593)</f>
        <v>50831</v>
      </c>
      <c r="F1593" s="156">
        <f>IFERROR(_xll.qlIndexFixing(IndexON,D1593,TRUE,_xll.ohTrigger(RecalcTrigger,TriggerON)),NA())</f>
        <v>9.7882421665118624E-3</v>
      </c>
      <c r="H1593" s="42">
        <f>_xll.qlCalendarAdvance(Calendar,$H1592,B1593,"f",FALSE)</f>
        <v>50831</v>
      </c>
      <c r="I1593" s="140">
        <f>_xll.qlInterestRateIndexValueDate(Index1M,$H1593)</f>
        <v>50831</v>
      </c>
      <c r="J1593" s="145">
        <f>IFERROR(_xll.qlIndexFixing(Index1M,$H1593,TRUE,_xll.ohTrigger(RecalcTrigger,Trigger1M)),NA())</f>
        <v>1.050069852661906E-2</v>
      </c>
      <c r="K1593" s="44">
        <f>IFERROR(_xll.qlIndexFixing(Index3M,H1593,TRUE,_xll.ohTrigger(RecalcTrigger,Trigger3M)),NA())</f>
        <v>1.0750021434696057E-2</v>
      </c>
      <c r="L1593" s="44">
        <f>IFERROR(_xll.qlIndexFixing(Index6M,$H1593,TRUE,_xll.ohTrigger(RecalcTrigger,Trigger6M)),NA())</f>
        <v>1.0784246391765038E-2</v>
      </c>
      <c r="M1593" s="146">
        <f>IFERROR(_xll.qlIndexFixing(Index1Y,$H1593,TRUE,_xll.ohTrigger(RecalcTrigger,Trigger1Y)),NA())</f>
        <v>1.1002787828274343E-2</v>
      </c>
      <c r="N1593" s="145">
        <f>IFERROR(_xll.qlIndexFixing(ONIndex1M,I1593,TRUE,_xll.ohTrigger(RecalcTrigger,Trigger1M)),NA())</f>
        <v>1.0506224652868656E-2</v>
      </c>
      <c r="O1593" s="44">
        <f>IFERROR(_xll.qlIndexFixing(ONIndex3M,I1593,TRUE,_xll.ohTrigger(RecalcTrigger,Trigger3M)),NA())</f>
        <v>1.0765950668445434E-2</v>
      </c>
      <c r="P1593" s="44">
        <f>IFERROR(_xll.qlIndexFixing(ONIndex6M,I1593,TRUE,_xll.ohTrigger(RecalcTrigger,Trigger6M)),NA())</f>
        <v>1.0813524241933825E-2</v>
      </c>
      <c r="Q1593" s="146">
        <f>IFERROR(_xll.qlIndexFixing(ONIndex1Y,I1593,TRUE,_xll.ohTrigger(RecalcTrigger,Trigger1Y)),NA())</f>
        <v>1.1056202973406259E-2</v>
      </c>
    </row>
    <row r="1594" spans="2:17" x14ac:dyDescent="0.2">
      <c r="B1594" s="39" t="s">
        <v>42</v>
      </c>
      <c r="D1594" s="42">
        <f>_xll.qlCalendarAdvance(Calendar,$D1593,B1594,"f",FALSE)</f>
        <v>50838</v>
      </c>
      <c r="E1594" s="140">
        <f>_xll.qlInterestRateIndexValueDate(IndexON,D1594)</f>
        <v>50838</v>
      </c>
      <c r="F1594" s="156">
        <f>IFERROR(_xll.qlIndexFixing(IndexON,D1594,TRUE,_xll.ohTrigger(RecalcTrigger,TriggerON)),NA())</f>
        <v>9.7834951993691632E-3</v>
      </c>
      <c r="H1594" s="42">
        <f>_xll.qlCalendarAdvance(Calendar,$H1593,B1594,"f",FALSE)</f>
        <v>50838</v>
      </c>
      <c r="I1594" s="140">
        <f>_xll.qlInterestRateIndexValueDate(Index1M,$H1594)</f>
        <v>50838</v>
      </c>
      <c r="J1594" s="145">
        <f>IFERROR(_xll.qlIndexFixing(Index1M,$H1594,TRUE,_xll.ohTrigger(RecalcTrigger,Trigger1M)),NA())</f>
        <v>1.0496053061016627E-2</v>
      </c>
      <c r="K1594" s="44">
        <f>IFERROR(_xll.qlIndexFixing(Index3M,H1594,TRUE,_xll.ohTrigger(RecalcTrigger,Trigger3M)),NA())</f>
        <v>1.0745460271739875E-2</v>
      </c>
      <c r="L1594" s="44">
        <f>IFERROR(_xll.qlIndexFixing(Index6M,$H1594,TRUE,_xll.ohTrigger(RecalcTrigger,Trigger6M)),NA())</f>
        <v>1.0779967101791903E-2</v>
      </c>
      <c r="M1594" s="146">
        <f>IFERROR(_xll.qlIndexFixing(Index1Y,$H1594,TRUE,_xll.ohTrigger(RecalcTrigger,Trigger1Y)),NA())</f>
        <v>1.0998826716179574E-2</v>
      </c>
      <c r="N1594" s="145">
        <f>IFERROR(_xll.qlIndexFixing(ONIndex1M,I1594,TRUE,_xll.ohTrigger(RecalcTrigger,Trigger1M)),NA())</f>
        <v>1.0501647384967283E-2</v>
      </c>
      <c r="O1594" s="44">
        <f>IFERROR(_xll.qlIndexFixing(ONIndex3M,I1594,TRUE,_xll.ohTrigger(RecalcTrigger,Trigger3M)),NA())</f>
        <v>1.0761121366061888E-2</v>
      </c>
      <c r="P1594" s="44">
        <f>IFERROR(_xll.qlIndexFixing(ONIndex6M,I1594,TRUE,_xll.ohTrigger(RecalcTrigger,Trigger6M)),NA())</f>
        <v>1.0808711022293194E-2</v>
      </c>
      <c r="Q1594" s="146">
        <f>IFERROR(_xll.qlIndexFixing(ONIndex1Y,I1594,TRUE,_xll.ohTrigger(RecalcTrigger,Trigger1Y)),NA())</f>
        <v>1.1051046050590818E-2</v>
      </c>
    </row>
    <row r="1595" spans="2:17" x14ac:dyDescent="0.2">
      <c r="B1595" s="39" t="s">
        <v>42</v>
      </c>
      <c r="D1595" s="42">
        <f>_xll.qlCalendarAdvance(Calendar,$D1594,B1595,"f",FALSE)</f>
        <v>50845</v>
      </c>
      <c r="E1595" s="140">
        <f>_xll.qlInterestRateIndexValueDate(IndexON,D1595)</f>
        <v>50845</v>
      </c>
      <c r="F1595" s="156">
        <f>IFERROR(_xll.qlIndexFixing(IndexON,D1595,TRUE,_xll.ohTrigger(RecalcTrigger,TriggerON)),NA())</f>
        <v>9.7787887890821157E-3</v>
      </c>
      <c r="H1595" s="42">
        <f>_xll.qlCalendarAdvance(Calendar,$H1594,B1595,"f",FALSE)</f>
        <v>50845</v>
      </c>
      <c r="I1595" s="140">
        <f>_xll.qlInterestRateIndexValueDate(Index1M,$H1595)</f>
        <v>50845</v>
      </c>
      <c r="J1595" s="145">
        <f>IFERROR(_xll.qlIndexFixing(Index1M,$H1595,TRUE,_xll.ohTrigger(RecalcTrigger,Trigger1M)),NA())</f>
        <v>1.0491781705813191E-2</v>
      </c>
      <c r="K1595" s="44">
        <f>IFERROR(_xll.qlIndexFixing(Index3M,H1595,TRUE,_xll.ohTrigger(RecalcTrigger,Trigger3M)),NA())</f>
        <v>1.0740942356911478E-2</v>
      </c>
      <c r="L1595" s="44">
        <f>IFERROR(_xll.qlIndexFixing(Index6M,$H1595,TRUE,_xll.ohTrigger(RecalcTrigger,Trigger6M)),NA())</f>
        <v>1.0775730658407598E-2</v>
      </c>
      <c r="M1595" s="146">
        <f>IFERROR(_xll.qlIndexFixing(Index1Y,$H1595,TRUE,_xll.ohTrigger(RecalcTrigger,Trigger1Y)),NA())</f>
        <v>1.0994913661937387E-2</v>
      </c>
      <c r="N1595" s="145">
        <f>IFERROR(_xll.qlIndexFixing(ONIndex1M,I1595,TRUE,_xll.ohTrigger(RecalcTrigger,Trigger1M)),NA())</f>
        <v>1.0497114255194617E-2</v>
      </c>
      <c r="O1595" s="44">
        <f>IFERROR(_xll.qlIndexFixing(ONIndex3M,I1595,TRUE,_xll.ohTrigger(RecalcTrigger,Trigger3M)),NA())</f>
        <v>1.0756335191159927E-2</v>
      </c>
      <c r="P1595" s="44">
        <f>IFERROR(_xll.qlIndexFixing(ONIndex6M,I1595,TRUE,_xll.ohTrigger(RecalcTrigger,Trigger6M)),NA())</f>
        <v>1.0803940409979118E-2</v>
      </c>
      <c r="Q1595" s="146">
        <f>IFERROR(_xll.qlIndexFixing(ONIndex1Y,I1595,TRUE,_xll.ohTrigger(RecalcTrigger,Trigger1Y)),NA())</f>
        <v>1.1045936647722243E-2</v>
      </c>
    </row>
    <row r="1596" spans="2:17" x14ac:dyDescent="0.2">
      <c r="B1596" s="39" t="s">
        <v>42</v>
      </c>
      <c r="D1596" s="42">
        <f>_xll.qlCalendarAdvance(Calendar,$D1595,B1596,"f",FALSE)</f>
        <v>50852</v>
      </c>
      <c r="E1596" s="140">
        <f>_xll.qlInterestRateIndexValueDate(IndexON,D1596)</f>
        <v>50852</v>
      </c>
      <c r="F1596" s="156">
        <f>IFERROR(_xll.qlIndexFixing(IndexON,D1596,TRUE,_xll.ohTrigger(RecalcTrigger,TriggerON)),NA())</f>
        <v>9.7741229355696735E-3</v>
      </c>
      <c r="H1596" s="42">
        <f>_xll.qlCalendarAdvance(Calendar,$H1595,B1596,"f",FALSE)</f>
        <v>50852</v>
      </c>
      <c r="I1596" s="140">
        <f>_xll.qlInterestRateIndexValueDate(Index1M,$H1596)</f>
        <v>50852</v>
      </c>
      <c r="J1596" s="145">
        <f>IFERROR(_xll.qlIndexFixing(Index1M,$H1596,TRUE,_xll.ohTrigger(RecalcTrigger,Trigger1M)),NA())</f>
        <v>1.0487389566186582E-2</v>
      </c>
      <c r="K1596" s="44">
        <f>IFERROR(_xll.qlIndexFixing(Index3M,H1596,TRUE,_xll.ohTrigger(RecalcTrigger,Trigger3M)),NA())</f>
        <v>1.0736467690061986E-2</v>
      </c>
      <c r="L1596" s="44">
        <f>IFERROR(_xll.qlIndexFixing(Index6M,$H1596,TRUE,_xll.ohTrigger(RecalcTrigger,Trigger6M)),NA())</f>
        <v>1.0771537061338154E-2</v>
      </c>
      <c r="M1596" s="146">
        <f>IFERROR(_xll.qlIndexFixing(Index1Y,$H1596,TRUE,_xll.ohTrigger(RecalcTrigger,Trigger1Y)),NA())</f>
        <v>1.0991048664988429E-2</v>
      </c>
      <c r="N1596" s="145">
        <f>IFERROR(_xll.qlIndexFixing(ONIndex1M,I1596,TRUE,_xll.ohTrigger(RecalcTrigger,Trigger1M)),NA())</f>
        <v>1.0492625263712752E-2</v>
      </c>
      <c r="O1596" s="44">
        <f>IFERROR(_xll.qlIndexFixing(ONIndex3M,I1596,TRUE,_xll.ohTrigger(RecalcTrigger,Trigger3M)),NA())</f>
        <v>1.0751592143658506E-2</v>
      </c>
      <c r="P1596" s="44">
        <f>IFERROR(_xll.qlIndexFixing(ONIndex6M,I1596,TRUE,_xll.ohTrigger(RecalcTrigger,Trigger6M)),NA())</f>
        <v>1.0799212404910552E-2</v>
      </c>
      <c r="Q1596" s="146">
        <f>IFERROR(_xll.qlIndexFixing(ONIndex1Y,I1596,TRUE,_xll.ohTrigger(RecalcTrigger,Trigger1Y)),NA())</f>
        <v>1.1040874764800535E-2</v>
      </c>
    </row>
    <row r="1597" spans="2:17" x14ac:dyDescent="0.2">
      <c r="B1597" s="39" t="s">
        <v>42</v>
      </c>
      <c r="D1597" s="42">
        <f>_xll.qlCalendarAdvance(Calendar,$D1596,B1597,"f",FALSE)</f>
        <v>50859</v>
      </c>
      <c r="E1597" s="140">
        <f>_xll.qlInterestRateIndexValueDate(IndexON,D1597)</f>
        <v>50859</v>
      </c>
      <c r="F1597" s="156">
        <f>IFERROR(_xll.qlIndexFixing(IndexON,D1597,TRUE,_xll.ohTrigger(RecalcTrigger,TriggerON)),NA())</f>
        <v>9.7694976389939292E-3</v>
      </c>
      <c r="H1597" s="42">
        <f>_xll.qlCalendarAdvance(Calendar,$H1596,B1597,"f",FALSE)</f>
        <v>50859</v>
      </c>
      <c r="I1597" s="140">
        <f>_xll.qlInterestRateIndexValueDate(Index1M,$H1597)</f>
        <v>50859</v>
      </c>
      <c r="J1597" s="145">
        <f>IFERROR(_xll.qlIndexFixing(Index1M,$H1597,TRUE,_xll.ohTrigger(RecalcTrigger,Trigger1M)),NA())</f>
        <v>1.0483510949552837E-2</v>
      </c>
      <c r="K1597" s="44">
        <f>IFERROR(_xll.qlIndexFixing(Index3M,H1597,TRUE,_xll.ohTrigger(RecalcTrigger,Trigger3M)),NA())</f>
        <v>1.0732036271046927E-2</v>
      </c>
      <c r="L1597" s="44">
        <f>IFERROR(_xll.qlIndexFixing(Index6M,$H1597,TRUE,_xll.ohTrigger(RecalcTrigger,Trigger6M)),NA())</f>
        <v>1.0767386310314441E-2</v>
      </c>
      <c r="M1597" s="146">
        <f>IFERROR(_xll.qlIndexFixing(Index1Y,$H1597,TRUE,_xll.ohTrigger(RecalcTrigger,Trigger1Y)),NA())</f>
        <v>1.0987308136415574E-2</v>
      </c>
      <c r="N1597" s="145">
        <f>IFERROR(_xll.qlIndexFixing(ONIndex1M,I1597,TRUE,_xll.ohTrigger(RecalcTrigger,Trigger1M)),NA())</f>
        <v>1.0488180410359593E-2</v>
      </c>
      <c r="O1597" s="44">
        <f>IFERROR(_xll.qlIndexFixing(ONIndex3M,I1597,TRUE,_xll.ohTrigger(RecalcTrigger,Trigger3M)),NA())</f>
        <v>1.0746892223719717E-2</v>
      </c>
      <c r="P1597" s="44">
        <f>IFERROR(_xll.qlIndexFixing(ONIndex6M,I1597,TRUE,_xll.ohTrigger(RecalcTrigger,Trigger6M)),NA())</f>
        <v>1.0794527007168542E-2</v>
      </c>
      <c r="Q1597" s="146">
        <f>IFERROR(_xll.qlIndexFixing(ONIndex1Y,I1597,TRUE,_xll.ohTrigger(RecalcTrigger,Trigger1Y)),NA())</f>
        <v>1.1035860401744646E-2</v>
      </c>
    </row>
    <row r="1598" spans="2:17" x14ac:dyDescent="0.2">
      <c r="B1598" s="39" t="s">
        <v>42</v>
      </c>
      <c r="D1598" s="42">
        <f>_xll.qlCalendarAdvance(Calendar,$D1597,B1598,"f",FALSE)</f>
        <v>50866</v>
      </c>
      <c r="E1598" s="140">
        <f>_xll.qlInterestRateIndexValueDate(IndexON,D1598)</f>
        <v>50866</v>
      </c>
      <c r="F1598" s="156">
        <f>IFERROR(_xll.qlIndexFixing(IndexON,D1598,TRUE,_xll.ohTrigger(RecalcTrigger,TriggerON)),NA())</f>
        <v>9.7649128992738365E-3</v>
      </c>
      <c r="H1598" s="42">
        <f>_xll.qlCalendarAdvance(Calendar,$H1597,B1598,"f",FALSE)</f>
        <v>50866</v>
      </c>
      <c r="I1598" s="140">
        <f>_xll.qlInterestRateIndexValueDate(Index1M,$H1598)</f>
        <v>50866</v>
      </c>
      <c r="J1598" s="145">
        <f>IFERROR(_xll.qlIndexFixing(Index1M,$H1598,TRUE,_xll.ohTrigger(RecalcTrigger,Trigger1M)),NA())</f>
        <v>1.0479198074953937E-2</v>
      </c>
      <c r="K1598" s="44">
        <f>IFERROR(_xll.qlIndexFixing(Index3M,H1598,TRUE,_xll.ohTrigger(RecalcTrigger,Trigger3M)),NA())</f>
        <v>1.0727795864505382E-2</v>
      </c>
      <c r="L1598" s="44">
        <f>IFERROR(_xll.qlIndexFixing(Index6M,$H1598,TRUE,_xll.ohTrigger(RecalcTrigger,Trigger6M)),NA())</f>
        <v>1.0763398621068912E-2</v>
      </c>
      <c r="M1598" s="146">
        <f>IFERROR(_xll.qlIndexFixing(Index1Y,$H1598,TRUE,_xll.ohTrigger(RecalcTrigger,Trigger1Y)),NA())</f>
        <v>1.0983462840767561E-2</v>
      </c>
      <c r="N1598" s="145">
        <f>IFERROR(_xll.qlIndexFixing(ONIndex1M,I1598,TRUE,_xll.ohTrigger(RecalcTrigger,Trigger1M)),NA())</f>
        <v>1.0483779695216189E-2</v>
      </c>
      <c r="O1598" s="44">
        <f>IFERROR(_xll.qlIndexFixing(ONIndex3M,I1598,TRUE,_xll.ohTrigger(RecalcTrigger,Trigger3M)),NA())</f>
        <v>1.0742235431262515E-2</v>
      </c>
      <c r="P1598" s="44">
        <f>IFERROR(_xll.qlIndexFixing(ONIndex6M,I1598,TRUE,_xll.ohTrigger(RecalcTrigger,Trigger6M)),NA())</f>
        <v>1.0789884216672041E-2</v>
      </c>
      <c r="Q1598" s="146">
        <f>IFERROR(_xll.qlIndexFixing(ONIndex1Y,I1598,TRUE,_xll.ohTrigger(RecalcTrigger,Trigger1Y)),NA())</f>
        <v>1.1030893558635624E-2</v>
      </c>
    </row>
    <row r="1599" spans="2:17" x14ac:dyDescent="0.2">
      <c r="B1599" s="39" t="s">
        <v>42</v>
      </c>
      <c r="D1599" s="42">
        <f>_xll.qlCalendarAdvance(Calendar,$D1598,B1599,"f",FALSE)</f>
        <v>50873</v>
      </c>
      <c r="E1599" s="140">
        <f>_xll.qlInterestRateIndexValueDate(IndexON,D1599)</f>
        <v>50873</v>
      </c>
      <c r="F1599" s="156">
        <f>IFERROR(_xll.qlIndexFixing(IndexON,D1599,TRUE,_xll.ohTrigger(RecalcTrigger,TriggerON)),NA())</f>
        <v>9.7603687164093955E-3</v>
      </c>
      <c r="H1599" s="42">
        <f>_xll.qlCalendarAdvance(Calendar,$H1598,B1599,"f",FALSE)</f>
        <v>50873</v>
      </c>
      <c r="I1599" s="140">
        <f>_xll.qlInterestRateIndexValueDate(Index1M,$H1599)</f>
        <v>50873</v>
      </c>
      <c r="J1599" s="145">
        <f>IFERROR(_xll.qlIndexFixing(Index1M,$H1599,TRUE,_xll.ohTrigger(RecalcTrigger,Trigger1M)),NA())</f>
        <v>1.04749293767565E-2</v>
      </c>
      <c r="K1599" s="44">
        <f>IFERROR(_xll.qlIndexFixing(Index3M,H1599,TRUE,_xll.ohTrigger(RecalcTrigger,Trigger3M)),NA())</f>
        <v>1.0723447979222476E-2</v>
      </c>
      <c r="L1599" s="44">
        <f>IFERROR(_xll.qlIndexFixing(Index6M,$H1599,TRUE,_xll.ohTrigger(RecalcTrigger,Trigger6M)),NA())</f>
        <v>1.0759330620594899E-2</v>
      </c>
      <c r="M1599" s="146">
        <f>IFERROR(_xll.qlIndexFixing(Index1Y,$H1599,TRUE,_xll.ohTrigger(RecalcTrigger,Trigger1Y)),NA())</f>
        <v>1.0979742012411269E-2</v>
      </c>
      <c r="N1599" s="145">
        <f>IFERROR(_xll.qlIndexFixing(ONIndex1M,I1599,TRUE,_xll.ohTrigger(RecalcTrigger,Trigger1M)),NA())</f>
        <v>1.0479423118282538E-2</v>
      </c>
      <c r="O1599" s="44">
        <f>IFERROR(_xll.qlIndexFixing(ONIndex3M,I1599,TRUE,_xll.ohTrigger(RecalcTrigger,Trigger3M)),NA())</f>
        <v>1.0737621766124805E-2</v>
      </c>
      <c r="P1599" s="44">
        <f>IFERROR(_xll.qlIndexFixing(ONIndex6M,I1599,TRUE,_xll.ohTrigger(RecalcTrigger,Trigger6M)),NA())</f>
        <v>1.0785284033502096E-2</v>
      </c>
      <c r="Q1599" s="146">
        <f>IFERROR(_xll.qlIndexFixing(ONIndex1Y,I1599,TRUE,_xll.ohTrigger(RecalcTrigger,Trigger1Y)),NA())</f>
        <v>1.1025974235392422E-2</v>
      </c>
    </row>
    <row r="1600" spans="2:17" x14ac:dyDescent="0.2">
      <c r="B1600" s="39" t="s">
        <v>42</v>
      </c>
      <c r="D1600" s="42">
        <f>_xll.qlCalendarAdvance(Calendar,$D1599,B1600,"f",FALSE)</f>
        <v>50880</v>
      </c>
      <c r="E1600" s="140">
        <f>_xll.qlInterestRateIndexValueDate(IndexON,D1600)</f>
        <v>50880</v>
      </c>
      <c r="F1600" s="156">
        <f>IFERROR(_xll.qlIndexFixing(IndexON,D1600,TRUE,_xll.ohTrigger(RecalcTrigger,TriggerON)),NA())</f>
        <v>9.7558650904006061E-3</v>
      </c>
      <c r="H1600" s="42">
        <f>_xll.qlCalendarAdvance(Calendar,$H1599,B1600,"f",FALSE)</f>
        <v>50880</v>
      </c>
      <c r="I1600" s="140">
        <f>_xll.qlInterestRateIndexValueDate(Index1M,$H1600)</f>
        <v>50880</v>
      </c>
      <c r="J1600" s="145">
        <f>IFERROR(_xll.qlIndexFixing(Index1M,$H1600,TRUE,_xll.ohTrigger(RecalcTrigger,Trigger1M)),NA())</f>
        <v>1.0470704854911899E-2</v>
      </c>
      <c r="K1600" s="44">
        <f>IFERROR(_xll.qlIndexFixing(Index3M,H1600,TRUE,_xll.ohTrigger(RecalcTrigger,Trigger3M)),NA())</f>
        <v>1.0719143340033724E-2</v>
      </c>
      <c r="L1600" s="44">
        <f>IFERROR(_xll.qlIndexFixing(Index6M,$H1600,TRUE,_xll.ohTrigger(RecalcTrigger,Trigger6M)),NA())</f>
        <v>1.0755305464086639E-2</v>
      </c>
      <c r="M1600" s="146">
        <f>IFERROR(_xll.qlIndexFixing(Index1Y,$H1600,TRUE,_xll.ohTrigger(RecalcTrigger,Trigger1Y)),NA())</f>
        <v>1.0976069239179001E-2</v>
      </c>
      <c r="N1600" s="145">
        <f>IFERROR(_xll.qlIndexFixing(ONIndex1M,I1600,TRUE,_xll.ohTrigger(RecalcTrigger,Trigger1M)),NA())</f>
        <v>1.0475110679477595E-2</v>
      </c>
      <c r="O1600" s="44">
        <f>IFERROR(_xll.qlIndexFixing(ONIndex3M,I1600,TRUE,_xll.ohTrigger(RecalcTrigger,Trigger3M)),NA())</f>
        <v>1.0733051228630774E-2</v>
      </c>
      <c r="P1600" s="44">
        <f>IFERROR(_xll.qlIndexFixing(ONIndex6M,I1600,TRUE,_xll.ohTrigger(RecalcTrigger,Trigger6M)),NA())</f>
        <v>1.0780726457658707E-2</v>
      </c>
      <c r="Q1600" s="146">
        <f>IFERROR(_xll.qlIndexFixing(ONIndex1Y,I1600,TRUE,_xll.ohTrigger(RecalcTrigger,Trigger1Y)),NA())</f>
        <v>1.1021102432096086E-2</v>
      </c>
    </row>
    <row r="1601" spans="2:17" x14ac:dyDescent="0.2">
      <c r="B1601" s="39" t="s">
        <v>42</v>
      </c>
      <c r="D1601" s="42">
        <f>_xll.qlCalendarAdvance(Calendar,$D1600,B1601,"f",FALSE)</f>
        <v>50887</v>
      </c>
      <c r="E1601" s="140">
        <f>_xll.qlInterestRateIndexValueDate(IndexON,D1601)</f>
        <v>50887</v>
      </c>
      <c r="F1601" s="156">
        <f>IFERROR(_xll.qlIndexFixing(IndexON,D1601,TRUE,_xll.ohTrigger(RecalcTrigger,TriggerON)),NA())</f>
        <v>9.7514020212474684E-3</v>
      </c>
      <c r="H1601" s="42">
        <f>_xll.qlCalendarAdvance(Calendar,$H1600,B1601,"f",FALSE)</f>
        <v>50887</v>
      </c>
      <c r="I1601" s="140">
        <f>_xll.qlInterestRateIndexValueDate(Index1M,$H1601)</f>
        <v>50887</v>
      </c>
      <c r="J1601" s="145">
        <f>IFERROR(_xll.qlIndexFixing(Index1M,$H1601,TRUE,_xll.ohTrigger(RecalcTrigger,Trigger1M)),NA())</f>
        <v>1.0466524509376907E-2</v>
      </c>
      <c r="K1601" s="44">
        <f>IFERROR(_xll.qlIndexFixing(Index3M,H1601,TRUE,_xll.ohTrigger(RecalcTrigger,Trigger3M)),NA())</f>
        <v>1.0714881946801079E-2</v>
      </c>
      <c r="L1601" s="44">
        <f>IFERROR(_xll.qlIndexFixing(Index6M,$H1601,TRUE,_xll.ohTrigger(RecalcTrigger,Trigger6M)),NA())</f>
        <v>1.0751323151285934E-2</v>
      </c>
      <c r="M1601" s="146">
        <f>IFERROR(_xll.qlIndexFixing(Index1Y,$H1601,TRUE,_xll.ohTrigger(RecalcTrigger,Trigger1Y)),NA())</f>
        <v>1.0972444520546392E-2</v>
      </c>
      <c r="N1601" s="145">
        <f>IFERROR(_xll.qlIndexFixing(ONIndex1M,I1601,TRUE,_xll.ohTrigger(RecalcTrigger,Trigger1M)),NA())</f>
        <v>1.0470842378963452E-2</v>
      </c>
      <c r="O1601" s="44">
        <f>IFERROR(_xll.qlIndexFixing(ONIndex3M,I1601,TRUE,_xll.ohTrigger(RecalcTrigger,Trigger3M)),NA())</f>
        <v>1.0728523818537283E-2</v>
      </c>
      <c r="P1601" s="44">
        <f>IFERROR(_xll.qlIndexFixing(ONIndex6M,I1601,TRUE,_xll.ohTrigger(RecalcTrigger,Trigger6M)),NA())</f>
        <v>1.0776211488979781E-2</v>
      </c>
      <c r="Q1601" s="146">
        <f>IFERROR(_xll.qlIndexFixing(ONIndex1Y,I1601,TRUE,_xll.ohTrigger(RecalcTrigger,Trigger1Y)),NA())</f>
        <v>1.1016278148746617E-2</v>
      </c>
    </row>
    <row r="1602" spans="2:17" x14ac:dyDescent="0.2">
      <c r="B1602" s="39" t="s">
        <v>42</v>
      </c>
      <c r="D1602" s="42">
        <f>_xll.qlCalendarAdvance(Calendar,$D1601,B1602,"f",FALSE)</f>
        <v>50894</v>
      </c>
      <c r="E1602" s="140">
        <f>_xll.qlInterestRateIndexValueDate(IndexON,D1602)</f>
        <v>50894</v>
      </c>
      <c r="F1602" s="156">
        <f>IFERROR(_xll.qlIndexFixing(IndexON,D1602,TRUE,_xll.ohTrigger(RecalcTrigger,TriggerON)),NA())</f>
        <v>9.7469795089499822E-3</v>
      </c>
      <c r="H1602" s="42">
        <f>_xll.qlCalendarAdvance(Calendar,$H1601,B1602,"f",FALSE)</f>
        <v>50894</v>
      </c>
      <c r="I1602" s="140">
        <f>_xll.qlInterestRateIndexValueDate(Index1M,$H1602)</f>
        <v>50894</v>
      </c>
      <c r="J1602" s="145">
        <f>IFERROR(_xll.qlIndexFixing(Index1M,$H1602,TRUE,_xll.ohTrigger(RecalcTrigger,Trigger1M)),NA())</f>
        <v>1.0461964516048706E-2</v>
      </c>
      <c r="K1602" s="44">
        <f>IFERROR(_xll.qlIndexFixing(Index3M,H1602,TRUE,_xll.ohTrigger(RecalcTrigger,Trigger3M)),NA())</f>
        <v>1.0710527888468524E-2</v>
      </c>
      <c r="L1602" s="44">
        <f>IFERROR(_xll.qlIndexFixing(Index6M,$H1602,TRUE,_xll.ohTrigger(RecalcTrigger,Trigger6M)),NA())</f>
        <v>1.074727523661001E-2</v>
      </c>
      <c r="M1602" s="146">
        <f>IFERROR(_xll.qlIndexFixing(Index1Y,$H1602,TRUE,_xll.ohTrigger(RecalcTrigger,Trigger1Y)),NA())</f>
        <v>1.0968867855994834E-2</v>
      </c>
      <c r="N1602" s="145">
        <f>IFERROR(_xll.qlIndexFixing(ONIndex1M,I1602,TRUE,_xll.ohTrigger(RecalcTrigger,Trigger1M)),NA())</f>
        <v>1.0466618216578016E-2</v>
      </c>
      <c r="O1602" s="44">
        <f>IFERROR(_xll.qlIndexFixing(ONIndex3M,I1602,TRUE,_xll.ohTrigger(RecalcTrigger,Trigger3M)),NA())</f>
        <v>1.0724039535925378E-2</v>
      </c>
      <c r="P1602" s="44">
        <f>IFERROR(_xll.qlIndexFixing(ONIndex6M,I1602,TRUE,_xll.ohTrigger(RecalcTrigger,Trigger6M)),NA())</f>
        <v>1.0771739127708457E-2</v>
      </c>
      <c r="Q1602" s="146">
        <f>IFERROR(_xll.qlIndexFixing(ONIndex1Y,I1602,TRUE,_xll.ohTrigger(RecalcTrigger,Trigger1Y)),NA())</f>
        <v>1.1011501385181921E-2</v>
      </c>
    </row>
    <row r="1603" spans="2:17" x14ac:dyDescent="0.2">
      <c r="B1603" s="39" t="s">
        <v>42</v>
      </c>
      <c r="D1603" s="42">
        <f>_xll.qlCalendarAdvance(Calendar,$D1602,B1603,"f",FALSE)</f>
        <v>50901</v>
      </c>
      <c r="E1603" s="140">
        <f>_xll.qlInterestRateIndexValueDate(IndexON,D1603)</f>
        <v>50901</v>
      </c>
      <c r="F1603" s="156">
        <f>IFERROR(_xll.qlIndexFixing(IndexON,D1603,TRUE,_xll.ohTrigger(RecalcTrigger,TriggerON)),NA())</f>
        <v>9.7425975534271014E-3</v>
      </c>
      <c r="H1603" s="42">
        <f>_xll.qlCalendarAdvance(Calendar,$H1602,B1603,"f",FALSE)</f>
        <v>50901</v>
      </c>
      <c r="I1603" s="140">
        <f>_xll.qlInterestRateIndexValueDate(Index1M,$H1603)</f>
        <v>50901</v>
      </c>
      <c r="J1603" s="145">
        <f>IFERROR(_xll.qlIndexFixing(Index1M,$H1603,TRUE,_xll.ohTrigger(RecalcTrigger,Trigger1M)),NA())</f>
        <v>1.0457881638488691E-2</v>
      </c>
      <c r="K1603" s="44">
        <f>IFERROR(_xll.qlIndexFixing(Index3M,H1603,TRUE,_xll.ohTrigger(RecalcTrigger,Trigger3M)),NA())</f>
        <v>1.0706355953469271E-2</v>
      </c>
      <c r="L1603" s="44">
        <f>IFERROR(_xll.qlIndexFixing(Index6M,$H1603,TRUE,_xll.ohTrigger(RecalcTrigger,Trigger6M)),NA())</f>
        <v>1.0743381556337656E-2</v>
      </c>
      <c r="M1603" s="146">
        <f>IFERROR(_xll.qlIndexFixing(Index1Y,$H1603,TRUE,_xll.ohTrigger(RecalcTrigger,Trigger1Y)),NA())</f>
        <v>1.0965339245013027E-2</v>
      </c>
      <c r="N1603" s="145">
        <f>IFERROR(_xll.qlIndexFixing(ONIndex1M,I1603,TRUE,_xll.ohTrigger(RecalcTrigger,Trigger1M)),NA())</f>
        <v>1.0462438192402335E-2</v>
      </c>
      <c r="O1603" s="44">
        <f>IFERROR(_xll.qlIndexFixing(ONIndex3M,I1603,TRUE,_xll.ohTrigger(RecalcTrigger,Trigger3M)),NA())</f>
        <v>1.0719598380795059E-2</v>
      </c>
      <c r="P1603" s="44">
        <f>IFERROR(_xll.qlIndexFixing(ONIndex6M,I1603,TRUE,_xll.ohTrigger(RecalcTrigger,Trigger6M)),NA())</f>
        <v>1.0767309373601597E-2</v>
      </c>
      <c r="Q1603" s="146">
        <f>IFERROR(_xll.qlIndexFixing(ONIndex1Y,I1603,TRUE,_xll.ohTrigger(RecalcTrigger,Trigger1Y)),NA())</f>
        <v>1.1006772141564092E-2</v>
      </c>
    </row>
    <row r="1604" spans="2:17" x14ac:dyDescent="0.2">
      <c r="B1604" s="39" t="s">
        <v>42</v>
      </c>
      <c r="D1604" s="42">
        <f>_xll.qlCalendarAdvance(Calendar,$D1603,B1604,"f",FALSE)</f>
        <v>50908</v>
      </c>
      <c r="E1604" s="140">
        <f>_xll.qlInterestRateIndexValueDate(IndexON,D1604)</f>
        <v>50908</v>
      </c>
      <c r="F1604" s="156">
        <f>IFERROR(_xll.qlIndexFixing(IndexON,D1604,TRUE,_xll.ohTrigger(RecalcTrigger,TriggerON)),NA())</f>
        <v>9.7382561548409186E-3</v>
      </c>
      <c r="H1604" s="42">
        <f>_xll.qlCalendarAdvance(Calendar,$H1603,B1604,"f",FALSE)</f>
        <v>50908</v>
      </c>
      <c r="I1604" s="140">
        <f>_xll.qlInterestRateIndexValueDate(Index1M,$H1604)</f>
        <v>50908</v>
      </c>
      <c r="J1604" s="145">
        <f>IFERROR(_xll.qlIndexFixing(Index1M,$H1604,TRUE,_xll.ohTrigger(RecalcTrigger,Trigger1M)),NA())</f>
        <v>1.0453842941019711E-2</v>
      </c>
      <c r="K1604" s="44">
        <f>IFERROR(_xll.qlIndexFixing(Index3M,H1604,TRUE,_xll.ohTrigger(RecalcTrigger,Trigger3M)),NA())</f>
        <v>1.0702227265323088E-2</v>
      </c>
      <c r="L1604" s="44">
        <f>IFERROR(_xll.qlIndexFixing(Index6M,$H1604,TRUE,_xll.ohTrigger(RecalcTrigger,Trigger6M)),NA())</f>
        <v>1.0739530720296304E-2</v>
      </c>
      <c r="M1604" s="146">
        <f>IFERROR(_xll.qlIndexFixing(Index1Y,$H1604,TRUE,_xll.ohTrigger(RecalcTrigger,Trigger1Y)),NA())</f>
        <v>1.0961858687096758E-2</v>
      </c>
      <c r="N1604" s="145">
        <f>IFERROR(_xll.qlIndexFixing(ONIndex1M,I1604,TRUE,_xll.ohTrigger(RecalcTrigger,Trigger1M)),NA())</f>
        <v>1.0458302306436407E-2</v>
      </c>
      <c r="O1604" s="44">
        <f>IFERROR(_xll.qlIndexFixing(ONIndex3M,I1604,TRUE,_xll.ohTrigger(RecalcTrigger,Trigger3M)),NA())</f>
        <v>1.071520035306528E-2</v>
      </c>
      <c r="P1604" s="44">
        <f>IFERROR(_xll.qlIndexFixing(ONIndex6M,I1604,TRUE,_xll.ohTrigger(RecalcTrigger,Trigger6M)),NA())</f>
        <v>1.0762922226821292E-2</v>
      </c>
      <c r="Q1604" s="146">
        <f>IFERROR(_xll.qlIndexFixing(ONIndex1Y,I1604,TRUE,_xll.ohTrigger(RecalcTrigger,Trigger1Y)),NA())</f>
        <v>1.1002090417812083E-2</v>
      </c>
    </row>
    <row r="1605" spans="2:17" x14ac:dyDescent="0.2">
      <c r="B1605" s="39" t="s">
        <v>42</v>
      </c>
      <c r="D1605" s="42">
        <f>_xll.qlCalendarAdvance(Calendar,$D1604,B1605,"f",FALSE)</f>
        <v>50915</v>
      </c>
      <c r="E1605" s="140">
        <f>_xll.qlInterestRateIndexValueDate(IndexON,D1605)</f>
        <v>50915</v>
      </c>
      <c r="F1605" s="156">
        <f>IFERROR(_xll.qlIndexFixing(IndexON,D1605,TRUE,_xll.ohTrigger(RecalcTrigger,TriggerON)),NA())</f>
        <v>9.7339553131103873E-3</v>
      </c>
      <c r="H1605" s="42">
        <f>_xll.qlCalendarAdvance(Calendar,$H1604,B1605,"f",FALSE)</f>
        <v>50915</v>
      </c>
      <c r="I1605" s="140">
        <f>_xll.qlInterestRateIndexValueDate(Index1M,$H1605)</f>
        <v>50915</v>
      </c>
      <c r="J1605" s="145">
        <f>IFERROR(_xll.qlIndexFixing(Index1M,$H1605,TRUE,_xll.ohTrigger(RecalcTrigger,Trigger1M)),NA())</f>
        <v>1.0449848423602469E-2</v>
      </c>
      <c r="K1605" s="44">
        <f>IFERROR(_xll.qlIndexFixing(Index3M,H1605,TRUE,_xll.ohTrigger(RecalcTrigger,Trigger3M)),NA())</f>
        <v>1.0698141823894306E-2</v>
      </c>
      <c r="L1605" s="44">
        <f>IFERROR(_xll.qlIndexFixing(Index6M,$H1605,TRUE,_xll.ohTrigger(RecalcTrigger,Trigger6M)),NA())</f>
        <v>1.073572272823797E-2</v>
      </c>
      <c r="M1605" s="146">
        <f>IFERROR(_xll.qlIndexFixing(Index1Y,$H1605,TRUE,_xll.ohTrigger(RecalcTrigger,Trigger1Y)),NA())</f>
        <v>1.0958426181748011E-2</v>
      </c>
      <c r="N1605" s="145">
        <f>IFERROR(_xll.qlIndexFixing(ONIndex1M,I1605,TRUE,_xll.ohTrigger(RecalcTrigger,Trigger1M)),NA())</f>
        <v>1.0454210558599186E-2</v>
      </c>
      <c r="O1605" s="44">
        <f>IFERROR(_xll.qlIndexFixing(ONIndex3M,I1605,TRUE,_xll.ohTrigger(RecalcTrigger,Trigger3M)),NA())</f>
        <v>1.0710845452817086E-2</v>
      </c>
      <c r="P1605" s="44">
        <f>IFERROR(_xll.qlIndexFixing(ONIndex6M,I1605,TRUE,_xll.ohTrigger(RecalcTrigger,Trigger6M)),NA())</f>
        <v>1.0758577687367543E-2</v>
      </c>
      <c r="Q1605" s="146">
        <f>IFERROR(_xll.qlIndexFixing(ONIndex1Y,I1605,TRUE,_xll.ohTrigger(RecalcTrigger,Trigger1Y)),NA())</f>
        <v>1.0997456213925894E-2</v>
      </c>
    </row>
    <row r="1606" spans="2:17" x14ac:dyDescent="0.2">
      <c r="B1606" s="39" t="s">
        <v>42</v>
      </c>
      <c r="D1606" s="42">
        <f>_xll.qlCalendarAdvance(Calendar,$D1605,B1606,"f",FALSE)</f>
        <v>50922</v>
      </c>
      <c r="E1606" s="140">
        <f>_xll.qlInterestRateIndexValueDate(IndexON,D1606)</f>
        <v>50922</v>
      </c>
      <c r="F1606" s="156">
        <f>IFERROR(_xll.qlIndexFixing(IndexON,D1606,TRUE,_xll.ohTrigger(RecalcTrigger,TriggerON)),NA())</f>
        <v>9.7296950282355077E-3</v>
      </c>
      <c r="H1606" s="42">
        <f>_xll.qlCalendarAdvance(Calendar,$H1605,B1606,"f",FALSE)</f>
        <v>50922</v>
      </c>
      <c r="I1606" s="140">
        <f>_xll.qlInterestRateIndexValueDate(Index1M,$H1606)</f>
        <v>50922</v>
      </c>
      <c r="J1606" s="145">
        <f>IFERROR(_xll.qlIndexFixing(Index1M,$H1606,TRUE,_xll.ohTrigger(RecalcTrigger,Trigger1M)),NA())</f>
        <v>1.0446285424760301E-2</v>
      </c>
      <c r="K1606" s="44">
        <f>IFERROR(_xll.qlIndexFixing(Index3M,H1606,TRUE,_xll.ohTrigger(RecalcTrigger,Trigger3M)),NA())</f>
        <v>1.0694099629049025E-2</v>
      </c>
      <c r="L1606" s="44">
        <f>IFERROR(_xll.qlIndexFixing(Index6M,$H1606,TRUE,_xll.ohTrigger(RecalcTrigger,Trigger6M)),NA())</f>
        <v>1.0732054234054168E-2</v>
      </c>
      <c r="M1606" s="146">
        <f>IFERROR(_xll.qlIndexFixing(Index1Y,$H1606,TRUE,_xll.ohTrigger(RecalcTrigger,Trigger1Y)),NA())</f>
        <v>1.0955041728476745E-2</v>
      </c>
      <c r="N1606" s="145">
        <f>IFERROR(_xll.qlIndexFixing(ONIndex1M,I1606,TRUE,_xll.ohTrigger(RecalcTrigger,Trigger1M)),NA())</f>
        <v>1.045016294897172E-2</v>
      </c>
      <c r="O1606" s="44">
        <f>IFERROR(_xll.qlIndexFixing(ONIndex3M,I1606,TRUE,_xll.ohTrigger(RecalcTrigger,Trigger3M)),NA())</f>
        <v>1.0706533680050478E-2</v>
      </c>
      <c r="P1606" s="44">
        <f>IFERROR(_xll.qlIndexFixing(ONIndex6M,I1606,TRUE,_xll.ohTrigger(RecalcTrigger,Trigger6M)),NA())</f>
        <v>1.0754275755078258E-2</v>
      </c>
      <c r="Q1606" s="146">
        <f>IFERROR(_xll.qlIndexFixing(ONIndex1Y,I1606,TRUE,_xll.ohTrigger(RecalcTrigger,Trigger1Y)),NA())</f>
        <v>1.0992869529986571E-2</v>
      </c>
    </row>
    <row r="1607" spans="2:17" x14ac:dyDescent="0.2">
      <c r="B1607" s="39" t="s">
        <v>42</v>
      </c>
      <c r="D1607" s="42">
        <f>_xll.qlCalendarAdvance(Calendar,$D1606,B1607,"f",FALSE)</f>
        <v>50929</v>
      </c>
      <c r="E1607" s="140">
        <f>_xll.qlInterestRateIndexValueDate(IndexON,D1607)</f>
        <v>50929</v>
      </c>
      <c r="F1607" s="156">
        <f>IFERROR(_xll.qlIndexFixing(IndexON,D1607,TRUE,_xll.ohTrigger(RecalcTrigger,TriggerON)),NA())</f>
        <v>9.7254753001352334E-3</v>
      </c>
      <c r="H1607" s="42">
        <f>_xll.qlCalendarAdvance(Calendar,$H1606,B1607,"f",FALSE)</f>
        <v>50929</v>
      </c>
      <c r="I1607" s="140">
        <f>_xll.qlInterestRateIndexValueDate(Index1M,$H1607)</f>
        <v>50929</v>
      </c>
      <c r="J1607" s="145">
        <f>IFERROR(_xll.qlIndexFixing(Index1M,$H1607,TRUE,_xll.ohTrigger(RecalcTrigger,Trigger1M)),NA())</f>
        <v>1.0442370136137432E-2</v>
      </c>
      <c r="K1607" s="44">
        <f>IFERROR(_xll.qlIndexFixing(Index3M,H1607,TRUE,_xll.ohTrigger(RecalcTrigger,Trigger3M)),NA())</f>
        <v>1.0690100680655984E-2</v>
      </c>
      <c r="L1607" s="44">
        <f>IFERROR(_xll.qlIndexFixing(Index6M,$H1607,TRUE,_xll.ohTrigger(RecalcTrigger,Trigger6M)),NA())</f>
        <v>1.0728328978233889E-2</v>
      </c>
      <c r="M1607" s="146">
        <f>IFERROR(_xll.qlIndexFixing(Index1Y,$H1607,TRUE,_xll.ohTrigger(RecalcTrigger,Trigger1Y)),NA())</f>
        <v>1.0951705326798676E-2</v>
      </c>
      <c r="N1607" s="145">
        <f>IFERROR(_xll.qlIndexFixing(ONIndex1M,I1607,TRUE,_xll.ohTrigger(RecalcTrigger,Trigger1M)),NA())</f>
        <v>1.044615947747296E-2</v>
      </c>
      <c r="O1607" s="44">
        <f>IFERROR(_xll.qlIndexFixing(ONIndex3M,I1607,TRUE,_xll.ohTrigger(RecalcTrigger,Trigger3M)),NA())</f>
        <v>1.0702265034684411E-2</v>
      </c>
      <c r="P1607" s="44">
        <f>IFERROR(_xll.qlIndexFixing(ONIndex6M,I1607,TRUE,_xll.ohTrigger(RecalcTrigger,Trigger6M)),NA())</f>
        <v>1.0750016430115528E-2</v>
      </c>
      <c r="Q1607" s="146">
        <f>IFERROR(_xll.qlIndexFixing(ONIndex1Y,I1607,TRUE,_xll.ohTrigger(RecalcTrigger,Trigger1Y)),NA())</f>
        <v>1.0988330365994115E-2</v>
      </c>
    </row>
    <row r="1608" spans="2:17" x14ac:dyDescent="0.2">
      <c r="B1608" s="39" t="s">
        <v>42</v>
      </c>
      <c r="D1608" s="42">
        <f>_xll.qlCalendarAdvance(Calendar,$D1607,B1608,"f",FALSE)</f>
        <v>50936</v>
      </c>
      <c r="E1608" s="140">
        <f>_xll.qlInterestRateIndexValueDate(IndexON,D1608)</f>
        <v>50936</v>
      </c>
      <c r="F1608" s="156">
        <f>IFERROR(_xll.qlIndexFixing(IndexON,D1608,TRUE,_xll.ohTrigger(RecalcTrigger,TriggerON)),NA())</f>
        <v>9.7212961288906108E-3</v>
      </c>
      <c r="H1608" s="42">
        <f>_xll.qlCalendarAdvance(Calendar,$H1607,B1608,"f",FALSE)</f>
        <v>50936</v>
      </c>
      <c r="I1608" s="140">
        <f>_xll.qlInterestRateIndexValueDate(Index1M,$H1608)</f>
        <v>50936</v>
      </c>
      <c r="J1608" s="145">
        <f>IFERROR(_xll.qlIndexFixing(Index1M,$H1608,TRUE,_xll.ohTrigger(RecalcTrigger,Trigger1M)),NA())</f>
        <v>1.0438499023516198E-2</v>
      </c>
      <c r="K1608" s="44">
        <f>IFERROR(_xll.qlIndexFixing(Index3M,H1608,TRUE,_xll.ohTrigger(RecalcTrigger,Trigger3M)),NA())</f>
        <v>1.0686144978584805E-2</v>
      </c>
      <c r="L1608" s="44">
        <f>IFERROR(_xll.qlIndexFixing(Index6M,$H1608,TRUE,_xll.ohTrigger(RecalcTrigger,Trigger6M)),NA())</f>
        <v>1.0724646564391734E-2</v>
      </c>
      <c r="M1608" s="146">
        <f>IFERROR(_xll.qlIndexFixing(Index1Y,$H1608,TRUE,_xll.ohTrigger(RecalcTrigger,Trigger1Y)),NA())</f>
        <v>1.0948416976237047E-2</v>
      </c>
      <c r="N1608" s="145">
        <f>IFERROR(_xll.qlIndexFixing(ONIndex1M,I1608,TRUE,_xll.ohTrigger(RecalcTrigger,Trigger1M)),NA())</f>
        <v>1.0442200144183955E-2</v>
      </c>
      <c r="O1608" s="44">
        <f>IFERROR(_xll.qlIndexFixing(ONIndex3M,I1608,TRUE,_xll.ohTrigger(RecalcTrigger,Trigger3M)),NA())</f>
        <v>1.0698039516880975E-2</v>
      </c>
      <c r="P1608" s="44">
        <f>IFERROR(_xll.qlIndexFixing(ONIndex6M,I1608,TRUE,_xll.ohTrigger(RecalcTrigger,Trigger6M)),NA())</f>
        <v>1.0745799712398307E-2</v>
      </c>
      <c r="Q1608" s="146">
        <f>IFERROR(_xll.qlIndexFixing(ONIndex1Y,I1608,TRUE,_xll.ohTrigger(RecalcTrigger,Trigger1Y)),NA())</f>
        <v>1.0983838721786432E-2</v>
      </c>
    </row>
    <row r="1609" spans="2:17" x14ac:dyDescent="0.2">
      <c r="B1609" s="39" t="s">
        <v>42</v>
      </c>
      <c r="D1609" s="42">
        <f>_xll.qlCalendarAdvance(Calendar,$D1608,B1609,"f",FALSE)</f>
        <v>50943</v>
      </c>
      <c r="E1609" s="140">
        <f>_xll.qlInterestRateIndexValueDate(IndexON,D1609)</f>
        <v>50943</v>
      </c>
      <c r="F1609" s="156">
        <f>IFERROR(_xll.qlIndexFixing(IndexON,D1609,TRUE,_xll.ohTrigger(RecalcTrigger,TriggerON)),NA())</f>
        <v>9.7171575145826861E-3</v>
      </c>
      <c r="H1609" s="42">
        <f>_xll.qlCalendarAdvance(Calendar,$H1608,B1609,"f",FALSE)</f>
        <v>50943</v>
      </c>
      <c r="I1609" s="140">
        <f>_xll.qlInterestRateIndexValueDate(Index1M,$H1609)</f>
        <v>50943</v>
      </c>
      <c r="J1609" s="145">
        <f>IFERROR(_xll.qlIndexFixing(Index1M,$H1609,TRUE,_xll.ohTrigger(RecalcTrigger,Trigger1M)),NA())</f>
        <v>1.0434672086853374E-2</v>
      </c>
      <c r="K1609" s="44">
        <f>IFERROR(_xll.qlIndexFixing(Index3M,H1609,TRUE,_xll.ohTrigger(RecalcTrigger,Trigger3M)),NA())</f>
        <v>1.0682232522705991E-2</v>
      </c>
      <c r="L1609" s="44">
        <f>IFERROR(_xll.qlIndexFixing(Index6M,$H1609,TRUE,_xll.ohTrigger(RecalcTrigger,Trigger6M)),NA())</f>
        <v>1.0721006992292538E-2</v>
      </c>
      <c r="M1609" s="146">
        <f>IFERROR(_xll.qlIndexFixing(Index1Y,$H1609,TRUE,_xll.ohTrigger(RecalcTrigger,Trigger1Y)),NA())</f>
        <v>1.0945176676321524E-2</v>
      </c>
      <c r="N1609" s="145">
        <f>IFERROR(_xll.qlIndexFixing(ONIndex1M,I1609,TRUE,_xll.ohTrigger(RecalcTrigger,Trigger1M)),NA())</f>
        <v>1.043828494918575E-2</v>
      </c>
      <c r="O1609" s="44">
        <f>IFERROR(_xll.qlIndexFixing(ONIndex3M,I1609,TRUE,_xll.ohTrigger(RecalcTrigger,Trigger3M)),NA())</f>
        <v>1.0693857126478079E-2</v>
      </c>
      <c r="P1609" s="44">
        <f>IFERROR(_xll.qlIndexFixing(ONIndex6M,I1609,TRUE,_xll.ohTrigger(RecalcTrigger,Trigger6M)),NA())</f>
        <v>1.0741625601926597E-2</v>
      </c>
      <c r="Q1609" s="146">
        <f>IFERROR(_xll.qlIndexFixing(ONIndex1Y,I1609,TRUE,_xll.ohTrigger(RecalcTrigger,Trigger1Y)),NA())</f>
        <v>1.0979394597444569E-2</v>
      </c>
    </row>
    <row r="1610" spans="2:17" x14ac:dyDescent="0.2">
      <c r="B1610" s="39" t="s">
        <v>42</v>
      </c>
      <c r="D1610" s="42">
        <f>_xll.qlCalendarAdvance(Calendar,$D1609,B1610,"f",FALSE)</f>
        <v>50950</v>
      </c>
      <c r="E1610" s="140">
        <f>_xll.qlInterestRateIndexValueDate(IndexON,D1610)</f>
        <v>50950</v>
      </c>
      <c r="F1610" s="156">
        <f>IFERROR(_xll.qlIndexFixing(IndexON,D1610,TRUE,_xll.ohTrigger(RecalcTrigger,TriggerON)),NA())</f>
        <v>9.7130594570493667E-3</v>
      </c>
      <c r="H1610" s="42">
        <f>_xll.qlCalendarAdvance(Calendar,$H1609,B1610,"f",FALSE)</f>
        <v>50950</v>
      </c>
      <c r="I1610" s="140">
        <f>_xll.qlInterestRateIndexValueDate(Index1M,$H1610)</f>
        <v>50950</v>
      </c>
      <c r="J1610" s="145">
        <f>IFERROR(_xll.qlIndexFixing(Index1M,$H1610,TRUE,_xll.ohTrigger(RecalcTrigger,Trigger1M)),NA())</f>
        <v>1.0430889326105735E-2</v>
      </c>
      <c r="K1610" s="44">
        <f>IFERROR(_xll.qlIndexFixing(Index3M,H1610,TRUE,_xll.ohTrigger(RecalcTrigger,Trigger3M)),NA())</f>
        <v>1.0678363312891802E-2</v>
      </c>
      <c r="L1610" s="44">
        <f>IFERROR(_xll.qlIndexFixing(Index6M,$H1610,TRUE,_xll.ohTrigger(RecalcTrigger,Trigger6M)),NA())</f>
        <v>1.071741026170202E-2</v>
      </c>
      <c r="M1610" s="146">
        <f>IFERROR(_xll.qlIndexFixing(Index1Y,$H1610,TRUE,_xll.ohTrigger(RecalcTrigger,Trigger1Y)),NA())</f>
        <v>1.094198442658908E-2</v>
      </c>
      <c r="N1610" s="145">
        <f>IFERROR(_xll.qlIndexFixing(ONIndex1M,I1610,TRUE,_xll.ohTrigger(RecalcTrigger,Trigger1M)),NA())</f>
        <v>1.0434413892235206E-2</v>
      </c>
      <c r="O1610" s="44">
        <f>IFERROR(_xll.qlIndexFixing(ONIndex3M,I1610,TRUE,_xll.ohTrigger(RecalcTrigger,Trigger3M)),NA())</f>
        <v>1.0689717863556769E-2</v>
      </c>
      <c r="P1610" s="44">
        <f>IFERROR(_xll.qlIndexFixing(ONIndex6M,I1610,TRUE,_xll.ohTrigger(RecalcTrigger,Trigger6M)),NA())</f>
        <v>1.0737494098862488E-2</v>
      </c>
      <c r="Q1610" s="146">
        <f>IFERROR(_xll.qlIndexFixing(ONIndex1Y,I1610,TRUE,_xll.ohTrigger(RecalcTrigger,Trigger1Y)),NA())</f>
        <v>1.0974997993049573E-2</v>
      </c>
    </row>
    <row r="1611" spans="2:17" x14ac:dyDescent="0.2">
      <c r="B1611" s="39" t="s">
        <v>42</v>
      </c>
      <c r="D1611" s="42">
        <f>_xll.qlCalendarAdvance(Calendar,$D1610,B1611,"f",FALSE)</f>
        <v>50957</v>
      </c>
      <c r="E1611" s="140">
        <f>_xll.qlInterestRateIndexValueDate(IndexON,D1611)</f>
        <v>50957</v>
      </c>
      <c r="F1611" s="156">
        <f>IFERROR(_xll.qlIndexFixing(IndexON,D1611,TRUE,_xll.ohTrigger(RecalcTrigger,TriggerON)),NA())</f>
        <v>9.7090019563716989E-3</v>
      </c>
      <c r="H1611" s="42">
        <f>_xll.qlCalendarAdvance(Calendar,$H1610,B1611,"f",FALSE)</f>
        <v>50957</v>
      </c>
      <c r="I1611" s="140">
        <f>_xll.qlInterestRateIndexValueDate(Index1M,$H1611)</f>
        <v>50957</v>
      </c>
      <c r="J1611" s="145">
        <f>IFERROR(_xll.qlIndexFixing(Index1M,$H1611,TRUE,_xll.ohTrigger(RecalcTrigger,Trigger1M)),NA())</f>
        <v>1.0426809097427487E-2</v>
      </c>
      <c r="K1611" s="44">
        <f>IFERROR(_xll.qlIndexFixing(Index3M,H1611,TRUE,_xll.ohTrigger(RecalcTrigger,Trigger3M)),NA())</f>
        <v>1.0674537349017152E-2</v>
      </c>
      <c r="L1611" s="44">
        <f>IFERROR(_xll.qlIndexFixing(Index6M,$H1611,TRUE,_xll.ohTrigger(RecalcTrigger,Trigger6M)),NA())</f>
        <v>1.0713774485978975E-2</v>
      </c>
      <c r="M1611" s="146">
        <f>IFERROR(_xll.qlIndexFixing(Index1Y,$H1611,TRUE,_xll.ohTrigger(RecalcTrigger,Trigger1Y)),NA())</f>
        <v>1.0938840226583112E-2</v>
      </c>
      <c r="N1611" s="145">
        <f>IFERROR(_xll.qlIndexFixing(ONIndex1M,I1611,TRUE,_xll.ohTrigger(RecalcTrigger,Trigger1M)),NA())</f>
        <v>1.0430586973494416E-2</v>
      </c>
      <c r="O1611" s="44">
        <f>IFERROR(_xll.qlIndexFixing(ONIndex3M,I1611,TRUE,_xll.ohTrigger(RecalcTrigger,Trigger3M)),NA())</f>
        <v>1.0685621728035999E-2</v>
      </c>
      <c r="P1611" s="44">
        <f>IFERROR(_xll.qlIndexFixing(ONIndex6M,I1611,TRUE,_xll.ohTrigger(RecalcTrigger,Trigger6M)),NA())</f>
        <v>1.0733405202962842E-2</v>
      </c>
      <c r="Q1611" s="146">
        <f>IFERROR(_xll.qlIndexFixing(ONIndex1Y,I1611,TRUE,_xll.ohTrigger(RecalcTrigger,Trigger1Y)),NA())</f>
        <v>1.0970648908520397E-2</v>
      </c>
    </row>
    <row r="1612" spans="2:17" x14ac:dyDescent="0.2">
      <c r="B1612" s="39" t="s">
        <v>42</v>
      </c>
      <c r="D1612" s="42">
        <f>_xll.qlCalendarAdvance(Calendar,$D1611,B1612,"f",FALSE)</f>
        <v>50964</v>
      </c>
      <c r="E1612" s="140">
        <f>_xll.qlInterestRateIndexValueDate(IndexON,D1612)</f>
        <v>50964</v>
      </c>
      <c r="F1612" s="156">
        <f>IFERROR(_xll.qlIndexFixing(IndexON,D1612,TRUE,_xll.ohTrigger(RecalcTrigger,TriggerON)),NA())</f>
        <v>9.7049850125496828E-3</v>
      </c>
      <c r="H1612" s="42">
        <f>_xll.qlCalendarAdvance(Calendar,$H1611,B1612,"f",FALSE)</f>
        <v>50964</v>
      </c>
      <c r="I1612" s="140">
        <f>_xll.qlInterestRateIndexValueDate(Index1M,$H1612)</f>
        <v>50964</v>
      </c>
      <c r="J1612" s="145">
        <f>IFERROR(_xll.qlIndexFixing(Index1M,$H1612,TRUE,_xll.ohTrigger(RecalcTrigger,Trigger1M)),NA())</f>
        <v>1.0423123839024096E-2</v>
      </c>
      <c r="K1612" s="44">
        <f>IFERROR(_xll.qlIndexFixing(Index3M,H1612,TRUE,_xll.ohTrigger(RecalcTrigger,Trigger3M)),NA())</f>
        <v>1.0670754630956059E-2</v>
      </c>
      <c r="L1612" s="44">
        <f>IFERROR(_xll.qlIndexFixing(Index6M,$H1612,TRUE,_xll.ohTrigger(RecalcTrigger,Trigger6M)),NA())</f>
        <v>1.0710266395084609E-2</v>
      </c>
      <c r="M1612" s="146">
        <f>IFERROR(_xll.qlIndexFixing(Index1Y,$H1612,TRUE,_xll.ohTrigger(RecalcTrigger,Trigger1Y)),NA())</f>
        <v>1.093574407585454E-2</v>
      </c>
      <c r="N1612" s="145">
        <f>IFERROR(_xll.qlIndexFixing(ONIndex1M,I1612,TRUE,_xll.ohTrigger(RecalcTrigger,Trigger1M)),NA())</f>
        <v>1.0426804192963379E-2</v>
      </c>
      <c r="O1612" s="44">
        <f>IFERROR(_xll.qlIndexFixing(ONIndex3M,I1612,TRUE,_xll.ohTrigger(RecalcTrigger,Trigger3M)),NA())</f>
        <v>1.0681568719915768E-2</v>
      </c>
      <c r="P1612" s="44">
        <f>IFERROR(_xll.qlIndexFixing(ONIndex6M,I1612,TRUE,_xll.ohTrigger(RecalcTrigger,Trigger6M)),NA())</f>
        <v>1.0729358914308706E-2</v>
      </c>
      <c r="Q1612" s="146">
        <f>IFERROR(_xll.qlIndexFixing(ONIndex1Y,I1612,TRUE,_xll.ohTrigger(RecalcTrigger,Trigger1Y)),NA())</f>
        <v>1.0966347343938088E-2</v>
      </c>
    </row>
    <row r="1613" spans="2:17" x14ac:dyDescent="0.2">
      <c r="B1613" s="39" t="s">
        <v>42</v>
      </c>
      <c r="D1613" s="42">
        <f>_xll.qlCalendarAdvance(Calendar,$D1612,B1613,"f",FALSE)</f>
        <v>50971</v>
      </c>
      <c r="E1613" s="140">
        <f>_xll.qlInterestRateIndexValueDate(IndexON,D1613)</f>
        <v>50971</v>
      </c>
      <c r="F1613" s="156">
        <f>IFERROR(_xll.qlIndexFixing(IndexON,D1613,TRUE,_xll.ohTrigger(RecalcTrigger,TriggerON)),NA())</f>
        <v>9.7010086255833183E-3</v>
      </c>
      <c r="H1613" s="42">
        <f>_xll.qlCalendarAdvance(Calendar,$H1612,B1613,"f",FALSE)</f>
        <v>50971</v>
      </c>
      <c r="I1613" s="140">
        <f>_xll.qlInterestRateIndexValueDate(Index1M,$H1613)</f>
        <v>50971</v>
      </c>
      <c r="J1613" s="145">
        <f>IFERROR(_xll.qlIndexFixing(Index1M,$H1613,TRUE,_xll.ohTrigger(RecalcTrigger,Trigger1M)),NA())</f>
        <v>1.0419482760304051E-2</v>
      </c>
      <c r="K1613" s="44">
        <f>IFERROR(_xll.qlIndexFixing(Index3M,H1613,TRUE,_xll.ohTrigger(RecalcTrigger,Trigger3M)),NA())</f>
        <v>1.0667015158586958E-2</v>
      </c>
      <c r="L1613" s="44">
        <f>IFERROR(_xll.qlIndexFixing(Index6M,$H1613,TRUE,_xll.ohTrigger(RecalcTrigger,Trigger6M)),NA())</f>
        <v>1.0706801146287612E-2</v>
      </c>
      <c r="M1613" s="146">
        <f>IFERROR(_xll.qlIndexFixing(Index1Y,$H1613,TRUE,_xll.ohTrigger(RecalcTrigger,Trigger1Y)),NA())</f>
        <v>1.0932695973960713E-2</v>
      </c>
      <c r="N1613" s="145">
        <f>IFERROR(_xll.qlIndexFixing(ONIndex1M,I1613,TRUE,_xll.ohTrigger(RecalcTrigger,Trigger1M)),NA())</f>
        <v>1.042306555056105E-2</v>
      </c>
      <c r="O1613" s="44">
        <f>IFERROR(_xll.qlIndexFixing(ONIndex3M,I1613,TRUE,_xll.ohTrigger(RecalcTrigger,Trigger3M)),NA())</f>
        <v>1.067755883935817E-2</v>
      </c>
      <c r="P1613" s="44">
        <f>IFERROR(_xll.qlIndexFixing(ONIndex6M,I1613,TRUE,_xll.ohTrigger(RecalcTrigger,Trigger6M)),NA())</f>
        <v>1.072535523290008E-2</v>
      </c>
      <c r="Q1613" s="146">
        <f>IFERROR(_xll.qlIndexFixing(ONIndex1Y,I1613,TRUE,_xll.ohTrigger(RecalcTrigger,Trigger1Y)),NA())</f>
        <v>1.0962093299140552E-2</v>
      </c>
    </row>
    <row r="1614" spans="2:17" x14ac:dyDescent="0.2">
      <c r="B1614" s="39" t="s">
        <v>42</v>
      </c>
      <c r="D1614" s="42">
        <f>_xll.qlCalendarAdvance(Calendar,$D1613,B1614,"f",FALSE)</f>
        <v>50978</v>
      </c>
      <c r="E1614" s="140">
        <f>_xll.qlInterestRateIndexValueDate(IndexON,D1614)</f>
        <v>50978</v>
      </c>
      <c r="F1614" s="156">
        <f>IFERROR(_xll.qlIndexFixing(IndexON,D1614,TRUE,_xll.ohTrigger(RecalcTrigger,TriggerON)),NA())</f>
        <v>9.6970727953105129E-3</v>
      </c>
      <c r="H1614" s="42">
        <f>_xll.qlCalendarAdvance(Calendar,$H1613,B1614,"f",FALSE)</f>
        <v>50978</v>
      </c>
      <c r="I1614" s="140">
        <f>_xll.qlInterestRateIndexValueDate(Index1M,$H1614)</f>
        <v>50978</v>
      </c>
      <c r="J1614" s="145">
        <f>IFERROR(_xll.qlIndexFixing(Index1M,$H1614,TRUE,_xll.ohTrigger(RecalcTrigger,Trigger1M)),NA())</f>
        <v>1.0415781712308862E-2</v>
      </c>
      <c r="K1614" s="44">
        <f>IFERROR(_xll.qlIndexFixing(Index3M,H1614,TRUE,_xll.ohTrigger(RecalcTrigger,Trigger3M)),NA())</f>
        <v>1.0663318931785636E-2</v>
      </c>
      <c r="L1614" s="44">
        <f>IFERROR(_xll.qlIndexFixing(Index6M,$H1614,TRUE,_xll.ohTrigger(RecalcTrigger,Trigger6M)),NA())</f>
        <v>1.0703378739363788E-2</v>
      </c>
      <c r="M1614" s="146">
        <f>IFERROR(_xll.qlIndexFixing(Index1Y,$H1614,TRUE,_xll.ohTrigger(RecalcTrigger,Trigger1Y)),NA())</f>
        <v>1.09296959204654E-2</v>
      </c>
      <c r="N1614" s="145">
        <f>IFERROR(_xll.qlIndexFixing(ONIndex1M,I1614,TRUE,_xll.ohTrigger(RecalcTrigger,Trigger1M)),NA())</f>
        <v>1.0419371046287429E-2</v>
      </c>
      <c r="O1614" s="44">
        <f>IFERROR(_xll.qlIndexFixing(ONIndex3M,I1614,TRUE,_xll.ohTrigger(RecalcTrigger,Trigger3M)),NA())</f>
        <v>1.0673592086201111E-2</v>
      </c>
      <c r="P1614" s="44">
        <f>IFERROR(_xll.qlIndexFixing(ONIndex6M,I1614,TRUE,_xll.ohTrigger(RecalcTrigger,Trigger6M)),NA())</f>
        <v>1.072139415881801E-2</v>
      </c>
      <c r="Q1614" s="146">
        <f>IFERROR(_xll.qlIndexFixing(ONIndex1Y,I1614,TRUE,_xll.ohTrigger(RecalcTrigger,Trigger1Y)),NA())</f>
        <v>1.0957886774208836E-2</v>
      </c>
    </row>
    <row r="1615" spans="2:17" x14ac:dyDescent="0.2">
      <c r="B1615" s="39" t="s">
        <v>42</v>
      </c>
      <c r="D1615" s="42">
        <f>_xll.qlCalendarAdvance(Calendar,$D1614,B1615,"f",FALSE)</f>
        <v>50985</v>
      </c>
      <c r="E1615" s="140">
        <f>_xll.qlInterestRateIndexValueDate(IndexON,D1615)</f>
        <v>50985</v>
      </c>
      <c r="F1615" s="156">
        <f>IFERROR(_xll.qlIndexFixing(IndexON,D1615,TRUE,_xll.ohTrigger(RecalcTrigger,TriggerON)),NA())</f>
        <v>9.6931775220554517E-3</v>
      </c>
      <c r="H1615" s="42">
        <f>_xll.qlCalendarAdvance(Calendar,$H1614,B1615,"f",FALSE)</f>
        <v>50985</v>
      </c>
      <c r="I1615" s="140">
        <f>_xll.qlInterestRateIndexValueDate(Index1M,$H1615)</f>
        <v>50985</v>
      </c>
      <c r="J1615" s="145">
        <f>IFERROR(_xll.qlIndexFixing(Index1M,$H1615,TRUE,_xll.ohTrigger(RecalcTrigger,Trigger1M)),NA())</f>
        <v>1.0412333141719981E-2</v>
      </c>
      <c r="K1615" s="44">
        <f>IFERROR(_xll.qlIndexFixing(Index3M,H1615,TRUE,_xll.ohTrigger(RecalcTrigger,Trigger3M)),NA())</f>
        <v>1.0659665950432287E-2</v>
      </c>
      <c r="L1615" s="44">
        <f>IFERROR(_xll.qlIndexFixing(Index6M,$H1615,TRUE,_xll.ohTrigger(RecalcTrigger,Trigger6M)),NA())</f>
        <v>1.069999917409334E-2</v>
      </c>
      <c r="M1615" s="146">
        <f>IFERROR(_xll.qlIndexFixing(Index1Y,$H1615,TRUE,_xll.ohTrigger(RecalcTrigger,Trigger1Y)),NA())</f>
        <v>1.0926743914940334E-2</v>
      </c>
      <c r="N1615" s="145">
        <f>IFERROR(_xll.qlIndexFixing(ONIndex1M,I1615,TRUE,_xll.ohTrigger(RecalcTrigger,Trigger1M)),NA())</f>
        <v>1.0415720680223561E-2</v>
      </c>
      <c r="O1615" s="44">
        <f>IFERROR(_xll.qlIndexFixing(ONIndex3M,I1615,TRUE,_xll.ohTrigger(RecalcTrigger,Trigger3M)),NA())</f>
        <v>1.0669668460525639E-2</v>
      </c>
      <c r="P1615" s="44">
        <f>IFERROR(_xll.qlIndexFixing(ONIndex6M,I1615,TRUE,_xll.ohTrigger(RecalcTrigger,Trigger6M)),NA())</f>
        <v>1.0717475691981448E-2</v>
      </c>
      <c r="Q1615" s="146">
        <f>IFERROR(_xll.qlIndexFixing(ONIndex1Y,I1615,TRUE,_xll.ohTrigger(RecalcTrigger,Trigger1Y)),NA())</f>
        <v>1.0953727769223986E-2</v>
      </c>
    </row>
    <row r="1616" spans="2:17" x14ac:dyDescent="0.2">
      <c r="B1616" s="39" t="s">
        <v>42</v>
      </c>
      <c r="D1616" s="42">
        <f>_xll.qlCalendarAdvance(Calendar,$D1615,B1616,"f",FALSE)</f>
        <v>50992</v>
      </c>
      <c r="E1616" s="140">
        <f>_xll.qlInterestRateIndexValueDate(IndexON,D1616)</f>
        <v>50992</v>
      </c>
      <c r="F1616" s="156">
        <f>IFERROR(_xll.qlIndexFixing(IndexON,D1616,TRUE,_xll.ohTrigger(RecalcTrigger,TriggerON)),NA())</f>
        <v>9.6893228055749958E-3</v>
      </c>
      <c r="H1616" s="42">
        <f>_xll.qlCalendarAdvance(Calendar,$H1615,B1616,"f",FALSE)</f>
        <v>50992</v>
      </c>
      <c r="I1616" s="140">
        <f>_xll.qlInterestRateIndexValueDate(Index1M,$H1616)</f>
        <v>50992</v>
      </c>
      <c r="J1616" s="145">
        <f>IFERROR(_xll.qlIndexFixing(Index1M,$H1616,TRUE,_xll.ohTrigger(RecalcTrigger,Trigger1M)),NA())</f>
        <v>1.0408824601777365E-2</v>
      </c>
      <c r="K1616" s="44">
        <f>IFERROR(_xll.qlIndexFixing(Index3M,H1616,TRUE,_xll.ohTrigger(RecalcTrigger,Trigger3M)),NA())</f>
        <v>1.0656056214408863E-2</v>
      </c>
      <c r="L1616" s="44">
        <f>IFERROR(_xll.qlIndexFixing(Index6M,$H1616,TRUE,_xll.ohTrigger(RecalcTrigger,Trigger6M)),NA())</f>
        <v>1.0696662450259119E-2</v>
      </c>
      <c r="M1616" s="146">
        <f>IFERROR(_xll.qlIndexFixing(Index1Y,$H1616,TRUE,_xll.ohTrigger(RecalcTrigger,Trigger1Y)),NA())</f>
        <v>1.0923839956963017E-2</v>
      </c>
      <c r="N1616" s="145">
        <f>IFERROR(_xll.qlIndexFixing(ONIndex1M,I1616,TRUE,_xll.ohTrigger(RecalcTrigger,Trigger1M)),NA())</f>
        <v>1.0412114452369448E-2</v>
      </c>
      <c r="O1616" s="44">
        <f>IFERROR(_xll.qlIndexFixing(ONIndex3M,I1616,TRUE,_xll.ohTrigger(RecalcTrigger,Trigger3M)),NA())</f>
        <v>1.0665787962169659E-2</v>
      </c>
      <c r="P1616" s="44">
        <f>IFERROR(_xll.qlIndexFixing(ONIndex6M,I1616,TRUE,_xll.ohTrigger(RecalcTrigger,Trigger6M)),NA())</f>
        <v>1.0713599832390397E-2</v>
      </c>
      <c r="Q1616" s="146">
        <f>IFERROR(_xll.qlIndexFixing(ONIndex1Y,I1616,TRUE,_xll.ohTrigger(RecalcTrigger,Trigger1Y)),NA())</f>
        <v>1.0949616284023911E-2</v>
      </c>
    </row>
    <row r="1617" spans="2:17" x14ac:dyDescent="0.2">
      <c r="B1617" s="39" t="s">
        <v>42</v>
      </c>
      <c r="D1617" s="42">
        <f>_xll.qlCalendarAdvance(Calendar,$D1616,B1617,"f",FALSE)</f>
        <v>50999</v>
      </c>
      <c r="E1617" s="140">
        <f>_xll.qlInterestRateIndexValueDate(IndexON,D1617)</f>
        <v>50999</v>
      </c>
      <c r="F1617" s="156">
        <f>IFERROR(_xll.qlIndexFixing(IndexON,D1617,TRUE,_xll.ohTrigger(RecalcTrigger,TriggerON)),NA())</f>
        <v>9.6855086459501916E-3</v>
      </c>
      <c r="H1617" s="42">
        <f>_xll.qlCalendarAdvance(Calendar,$H1616,B1617,"f",FALSE)</f>
        <v>50999</v>
      </c>
      <c r="I1617" s="140">
        <f>_xll.qlInterestRateIndexValueDate(Index1M,$H1617)</f>
        <v>50999</v>
      </c>
      <c r="J1617" s="145">
        <f>IFERROR(_xll.qlIndexFixing(Index1M,$H1617,TRUE,_xll.ohTrigger(RecalcTrigger,Trigger1M)),NA())</f>
        <v>1.0405360241338811E-2</v>
      </c>
      <c r="K1617" s="44">
        <f>IFERROR(_xll.qlIndexFixing(Index3M,H1617,TRUE,_xll.ohTrigger(RecalcTrigger,Trigger3M)),NA())</f>
        <v>1.0652489723597319E-2</v>
      </c>
      <c r="L1617" s="44">
        <f>IFERROR(_xll.qlIndexFixing(Index6M,$H1617,TRUE,_xll.ohTrigger(RecalcTrigger,Trigger6M)),NA())</f>
        <v>1.0693368567644851E-2</v>
      </c>
      <c r="M1617" s="146">
        <f>IFERROR(_xll.qlIndexFixing(Index1Y,$H1617,TRUE,_xll.ohTrigger(RecalcTrigger,Trigger1Y)),NA())</f>
        <v>1.0920984046118692E-2</v>
      </c>
      <c r="N1617" s="145">
        <f>IFERROR(_xll.qlIndexFixing(ONIndex1M,I1617,TRUE,_xll.ohTrigger(RecalcTrigger,Trigger1M)),NA())</f>
        <v>1.0408552362644041E-2</v>
      </c>
      <c r="O1617" s="44">
        <f>IFERROR(_xll.qlIndexFixing(ONIndex3M,I1617,TRUE,_xll.ohTrigger(RecalcTrigger,Trigger3M)),NA())</f>
        <v>1.0661950591376312E-2</v>
      </c>
      <c r="P1617" s="44">
        <f>IFERROR(_xll.qlIndexFixing(ONIndex6M,I1617,TRUE,_xll.ohTrigger(RecalcTrigger,Trigger6M)),NA())</f>
        <v>1.0709766580044855E-2</v>
      </c>
      <c r="Q1617" s="146">
        <f>IFERROR(_xll.qlIndexFixing(ONIndex1Y,I1617,TRUE,_xll.ohTrigger(RecalcTrigger,Trigger1Y)),NA())</f>
        <v>1.0945552318770702E-2</v>
      </c>
    </row>
    <row r="1618" spans="2:17" x14ac:dyDescent="0.2">
      <c r="B1618" s="39" t="s">
        <v>42</v>
      </c>
      <c r="D1618" s="42">
        <f>_xll.qlCalendarAdvance(Calendar,$D1617,B1618,"f",FALSE)</f>
        <v>51006</v>
      </c>
      <c r="E1618" s="140">
        <f>_xll.qlInterestRateIndexValueDate(IndexON,D1618)</f>
        <v>51006</v>
      </c>
      <c r="F1618" s="156">
        <f>IFERROR(_xll.qlIndexFixing(IndexON,D1618,TRUE,_xll.ohTrigger(RecalcTrigger,TriggerON)),NA())</f>
        <v>9.6817350430999927E-3</v>
      </c>
      <c r="H1618" s="42">
        <f>_xll.qlCalendarAdvance(Calendar,$H1617,B1618,"f",FALSE)</f>
        <v>51006</v>
      </c>
      <c r="I1618" s="140">
        <f>_xll.qlInterestRateIndexValueDate(Index1M,$H1618)</f>
        <v>51006</v>
      </c>
      <c r="J1618" s="145">
        <f>IFERROR(_xll.qlIndexFixing(Index1M,$H1618,TRUE,_xll.ohTrigger(RecalcTrigger,Trigger1M)),NA())</f>
        <v>1.0401940060367479E-2</v>
      </c>
      <c r="K1618" s="44">
        <f>IFERROR(_xll.qlIndexFixing(Index3M,H1618,TRUE,_xll.ohTrigger(RecalcTrigger,Trigger3M)),NA())</f>
        <v>1.064896647788049E-2</v>
      </c>
      <c r="L1618" s="44">
        <f>IFERROR(_xll.qlIndexFixing(Index6M,$H1618,TRUE,_xll.ohTrigger(RecalcTrigger,Trigger6M)),NA())</f>
        <v>1.0690117526038675E-2</v>
      </c>
      <c r="M1618" s="146">
        <f>IFERROR(_xll.qlIndexFixing(Index1Y,$H1618,TRUE,_xll.ohTrigger(RecalcTrigger,Trigger1Y)),NA())</f>
        <v>1.0918176181999029E-2</v>
      </c>
      <c r="N1618" s="145">
        <f>IFERROR(_xll.qlIndexFixing(ONIndex1M,I1618,TRUE,_xll.ohTrigger(RecalcTrigger,Trigger1M)),NA())</f>
        <v>1.0405034411128389E-2</v>
      </c>
      <c r="O1618" s="44">
        <f>IFERROR(_xll.qlIndexFixing(ONIndex3M,I1618,TRUE,_xll.ohTrigger(RecalcTrigger,Trigger3M)),NA())</f>
        <v>1.0658156347983505E-2</v>
      </c>
      <c r="P1618" s="44">
        <f>IFERROR(_xll.qlIndexFixing(ONIndex6M,I1618,TRUE,_xll.ohTrigger(RecalcTrigger,Trigger6M)),NA())</f>
        <v>1.0705975934944822E-2</v>
      </c>
      <c r="Q1618" s="146">
        <f>IFERROR(_xll.qlIndexFixing(ONIndex1Y,I1618,TRUE,_xll.ohTrigger(RecalcTrigger,Trigger1Y)),NA())</f>
        <v>1.0941535873464359E-2</v>
      </c>
    </row>
    <row r="1619" spans="2:17" x14ac:dyDescent="0.2">
      <c r="B1619" s="39" t="s">
        <v>42</v>
      </c>
      <c r="D1619" s="42">
        <f>_xll.qlCalendarAdvance(Calendar,$D1618,B1619,"f",FALSE)</f>
        <v>51013</v>
      </c>
      <c r="E1619" s="140">
        <f>_xll.qlInterestRateIndexValueDate(IndexON,D1619)</f>
        <v>51013</v>
      </c>
      <c r="F1619" s="156">
        <f>IFERROR(_xll.qlIndexFixing(IndexON,D1619,TRUE,_xll.ohTrigger(RecalcTrigger,TriggerON)),NA())</f>
        <v>9.6780019971054454E-3</v>
      </c>
      <c r="H1619" s="42">
        <f>_xll.qlCalendarAdvance(Calendar,$H1618,B1619,"f",FALSE)</f>
        <v>51013</v>
      </c>
      <c r="I1619" s="140">
        <f>_xll.qlInterestRateIndexValueDate(Index1M,$H1619)</f>
        <v>51013</v>
      </c>
      <c r="J1619" s="145">
        <f>IFERROR(_xll.qlIndexFixing(Index1M,$H1619,TRUE,_xll.ohTrigger(RecalcTrigger,Trigger1M)),NA())</f>
        <v>1.0398832388995565E-2</v>
      </c>
      <c r="K1619" s="44">
        <f>IFERROR(_xll.qlIndexFixing(Index3M,H1619,TRUE,_xll.ohTrigger(RecalcTrigger,Trigger3M)),NA())</f>
        <v>1.0645571777067236E-2</v>
      </c>
      <c r="L1619" s="44">
        <f>IFERROR(_xll.qlIndexFixing(Index6M,$H1619,TRUE,_xll.ohTrigger(RecalcTrigger,Trigger6M)),NA())</f>
        <v>1.0687025991050429E-2</v>
      </c>
      <c r="M1619" s="146">
        <f>IFERROR(_xll.qlIndexFixing(Index1Y,$H1619,TRUE,_xll.ohTrigger(RecalcTrigger,Trigger1Y)),NA())</f>
        <v>1.0915416364202341E-2</v>
      </c>
      <c r="N1619" s="145">
        <f>IFERROR(_xll.qlIndexFixing(ONIndex1M,I1619,TRUE,_xll.ohTrigger(RecalcTrigger,Trigger1M)),NA())</f>
        <v>1.0401560597741444E-2</v>
      </c>
      <c r="O1619" s="44">
        <f>IFERROR(_xll.qlIndexFixing(ONIndex3M,I1619,TRUE,_xll.ohTrigger(RecalcTrigger,Trigger3M)),NA())</f>
        <v>1.0654405232072284E-2</v>
      </c>
      <c r="P1619" s="44">
        <f>IFERROR(_xll.qlIndexFixing(ONIndex6M,I1619,TRUE,_xll.ohTrigger(RecalcTrigger,Trigger6M)),NA())</f>
        <v>1.07022278970903E-2</v>
      </c>
      <c r="Q1619" s="146">
        <f>IFERROR(_xll.qlIndexFixing(ONIndex1Y,I1619,TRUE,_xll.ohTrigger(RecalcTrigger,Trigger1Y)),NA())</f>
        <v>1.0937566947780697E-2</v>
      </c>
    </row>
    <row r="1620" spans="2:17" x14ac:dyDescent="0.2">
      <c r="B1620" s="39" t="s">
        <v>42</v>
      </c>
      <c r="D1620" s="42">
        <f>_xll.qlCalendarAdvance(Calendar,$D1619,B1620,"f",FALSE)</f>
        <v>51020</v>
      </c>
      <c r="E1620" s="140">
        <f>_xll.qlInterestRateIndexValueDate(IndexON,D1620)</f>
        <v>51020</v>
      </c>
      <c r="F1620" s="156">
        <f>IFERROR(_xll.qlIndexFixing(IndexON,D1620,TRUE,_xll.ohTrigger(RecalcTrigger,TriggerON)),NA())</f>
        <v>9.6743095078855035E-3</v>
      </c>
      <c r="H1620" s="42">
        <f>_xll.qlCalendarAdvance(Calendar,$H1619,B1620,"f",FALSE)</f>
        <v>51020</v>
      </c>
      <c r="I1620" s="140">
        <f>_xll.qlInterestRateIndexValueDate(Index1M,$H1620)</f>
        <v>51020</v>
      </c>
      <c r="J1620" s="145">
        <f>IFERROR(_xll.qlIndexFixing(Index1M,$H1620,TRUE,_xll.ohTrigger(RecalcTrigger,Trigger1M)),NA())</f>
        <v>1.0395491385230438E-2</v>
      </c>
      <c r="K1620" s="44">
        <f>IFERROR(_xll.qlIndexFixing(Index3M,H1620,TRUE,_xll.ohTrigger(RecalcTrigger,Trigger3M)),NA())</f>
        <v>1.0642132032464106E-2</v>
      </c>
      <c r="L1620" s="44">
        <f>IFERROR(_xll.qlIndexFixing(Index6M,$H1620,TRUE,_xll.ohTrigger(RecalcTrigger,Trigger6M)),NA())</f>
        <v>1.0683854695998652E-2</v>
      </c>
      <c r="M1620" s="146">
        <f>IFERROR(_xll.qlIndexFixing(Index1Y,$H1620,TRUE,_xll.ohTrigger(RecalcTrigger,Trigger1Y)),NA())</f>
        <v>1.0912704592334245E-2</v>
      </c>
      <c r="N1620" s="145">
        <f>IFERROR(_xll.qlIndexFixing(ONIndex1M,I1620,TRUE,_xll.ohTrigger(RecalcTrigger,Trigger1M)),NA())</f>
        <v>1.0398130922564253E-2</v>
      </c>
      <c r="O1620" s="44">
        <f>IFERROR(_xll.qlIndexFixing(ONIndex3M,I1620,TRUE,_xll.ohTrigger(RecalcTrigger,Trigger3M)),NA())</f>
        <v>1.0650697243561602E-2</v>
      </c>
      <c r="P1620" s="44">
        <f>IFERROR(_xll.qlIndexFixing(ONIndex6M,I1620,TRUE,_xll.ohTrigger(RecalcTrigger,Trigger6M)),NA())</f>
        <v>1.0698522466562332E-2</v>
      </c>
      <c r="Q1620" s="146">
        <f>IFERROR(_xll.qlIndexFixing(ONIndex1Y,I1620,TRUE,_xll.ohTrigger(RecalcTrigger,Trigger1Y)),NA())</f>
        <v>1.0933645542205994E-2</v>
      </c>
    </row>
    <row r="1621" spans="2:17" x14ac:dyDescent="0.2">
      <c r="B1621" s="39" t="s">
        <v>42</v>
      </c>
      <c r="D1621" s="42">
        <f>_xll.qlCalendarAdvance(Calendar,$D1620,B1621,"f",FALSE)</f>
        <v>51027</v>
      </c>
      <c r="E1621" s="140">
        <f>_xll.qlInterestRateIndexValueDate(IndexON,D1621)</f>
        <v>51027</v>
      </c>
      <c r="F1621" s="156">
        <f>IFERROR(_xll.qlIndexFixing(IndexON,D1621,TRUE,_xll.ohTrigger(RecalcTrigger,TriggerON)),NA())</f>
        <v>9.6706575755212132E-3</v>
      </c>
      <c r="H1621" s="42">
        <f>_xll.qlCalendarAdvance(Calendar,$H1620,B1621,"f",FALSE)</f>
        <v>51027</v>
      </c>
      <c r="I1621" s="140">
        <f>_xll.qlInterestRateIndexValueDate(Index1M,$H1621)</f>
        <v>51027</v>
      </c>
      <c r="J1621" s="145">
        <f>IFERROR(_xll.qlIndexFixing(Index1M,$H1621,TRUE,_xll.ohTrigger(RecalcTrigger,Trigger1M)),NA())</f>
        <v>1.0392194556953654E-2</v>
      </c>
      <c r="K1621" s="44">
        <f>IFERROR(_xll.qlIndexFixing(Index3M,H1621,TRUE,_xll.ohTrigger(RecalcTrigger,Trigger3M)),NA())</f>
        <v>1.0638735531331366E-2</v>
      </c>
      <c r="L1621" s="44">
        <f>IFERROR(_xll.qlIndexFixing(Index6M,$H1621,TRUE,_xll.ohTrigger(RecalcTrigger,Trigger6M)),NA())</f>
        <v>1.0680726238808242E-2</v>
      </c>
      <c r="M1621" s="146">
        <f>IFERROR(_xll.qlIndexFixing(Index1Y,$H1621,TRUE,_xll.ohTrigger(RecalcTrigger,Trigger1Y)),NA())</f>
        <v>1.0910040866007446E-2</v>
      </c>
      <c r="N1621" s="145">
        <f>IFERROR(_xll.qlIndexFixing(ONIndex1M,I1621,TRUE,_xll.ohTrigger(RecalcTrigger,Trigger1M)),NA())</f>
        <v>1.0394745385434723E-2</v>
      </c>
      <c r="O1621" s="44">
        <f>IFERROR(_xll.qlIndexFixing(ONIndex3M,I1621,TRUE,_xll.ohTrigger(RecalcTrigger,Trigger3M)),NA())</f>
        <v>1.064703238245146E-2</v>
      </c>
      <c r="P1621" s="44">
        <f>IFERROR(_xll.qlIndexFixing(ONIndex6M,I1621,TRUE,_xll.ohTrigger(RecalcTrigger,Trigger6M)),NA())</f>
        <v>1.0694859643279875E-2</v>
      </c>
      <c r="Q1621" s="146">
        <f>IFERROR(_xll.qlIndexFixing(ONIndex1Y,I1621,TRUE,_xll.ohTrigger(RecalcTrigger,Trigger1Y)),NA())</f>
        <v>1.0929771656335019E-2</v>
      </c>
    </row>
    <row r="1622" spans="2:17" x14ac:dyDescent="0.2">
      <c r="B1622" s="39" t="s">
        <v>42</v>
      </c>
      <c r="D1622" s="42">
        <f>_xll.qlCalendarAdvance(Calendar,$D1621,B1622,"f",FALSE)</f>
        <v>51034</v>
      </c>
      <c r="E1622" s="140">
        <f>_xll.qlInterestRateIndexValueDate(IndexON,D1622)</f>
        <v>51034</v>
      </c>
      <c r="F1622" s="156">
        <f>IFERROR(_xll.qlIndexFixing(IndexON,D1622,TRUE,_xll.ohTrigger(RecalcTrigger,TriggerON)),NA())</f>
        <v>9.6670462000125745E-3</v>
      </c>
      <c r="H1622" s="42">
        <f>_xll.qlCalendarAdvance(Calendar,$H1621,B1622,"f",FALSE)</f>
        <v>51034</v>
      </c>
      <c r="I1622" s="140">
        <f>_xll.qlInterestRateIndexValueDate(Index1M,$H1622)</f>
        <v>51034</v>
      </c>
      <c r="J1622" s="145">
        <f>IFERROR(_xll.qlIndexFixing(Index1M,$H1622,TRUE,_xll.ohTrigger(RecalcTrigger,Trigger1M)),NA())</f>
        <v>1.0388941904130089E-2</v>
      </c>
      <c r="K1622" s="44">
        <f>IFERROR(_xll.qlIndexFixing(Index3M,H1622,TRUE,_xll.ohTrigger(RecalcTrigger,Trigger3M)),NA())</f>
        <v>1.0635382273561254E-2</v>
      </c>
      <c r="L1622" s="44">
        <f>IFERROR(_xll.qlIndexFixing(Index6M,$H1622,TRUE,_xll.ohTrigger(RecalcTrigger,Trigger6M)),NA())</f>
        <v>1.0677640619279697E-2</v>
      </c>
      <c r="M1622" s="146">
        <f>IFERROR(_xll.qlIndexFixing(Index1Y,$H1622,TRUE,_xll.ohTrigger(RecalcTrigger,Trigger1Y)),NA())</f>
        <v>1.0907425184840629E-2</v>
      </c>
      <c r="N1622" s="145">
        <f>IFERROR(_xll.qlIndexFixing(ONIndex1M,I1622,TRUE,_xll.ohTrigger(RecalcTrigger,Trigger1M)),NA())</f>
        <v>1.0391403986595993E-2</v>
      </c>
      <c r="O1622" s="44">
        <f>IFERROR(_xll.qlIndexFixing(ONIndex3M,I1622,TRUE,_xll.ohTrigger(RecalcTrigger,Trigger3M)),NA())</f>
        <v>1.0643410648822904E-2</v>
      </c>
      <c r="P1622" s="44">
        <f>IFERROR(_xll.qlIndexFixing(ONIndex6M,I1622,TRUE,_xll.ohTrigger(RecalcTrigger,Trigger6M)),NA())</f>
        <v>1.069123942716188E-2</v>
      </c>
      <c r="Q1622" s="146">
        <f>IFERROR(_xll.qlIndexFixing(ONIndex1Y,I1622,TRUE,_xll.ohTrigger(RecalcTrigger,Trigger1Y)),NA())</f>
        <v>1.092594529041091E-2</v>
      </c>
    </row>
    <row r="1623" spans="2:17" x14ac:dyDescent="0.2">
      <c r="B1623" s="39" t="s">
        <v>42</v>
      </c>
      <c r="D1623" s="42">
        <f>_xll.qlCalendarAdvance(Calendar,$D1622,B1623,"f",FALSE)</f>
        <v>51041</v>
      </c>
      <c r="E1623" s="140">
        <f>_xll.qlInterestRateIndexValueDate(IndexON,D1623)</f>
        <v>51041</v>
      </c>
      <c r="F1623" s="156">
        <f>IFERROR(_xll.qlIndexFixing(IndexON,D1623,TRUE,_xll.ohTrigger(RecalcTrigger,TriggerON)),NA())</f>
        <v>9.6634753813595875E-3</v>
      </c>
      <c r="H1623" s="42">
        <f>_xll.qlCalendarAdvance(Calendar,$H1622,B1623,"f",FALSE)</f>
        <v>51041</v>
      </c>
      <c r="I1623" s="140">
        <f>_xll.qlInterestRateIndexValueDate(Index1M,$H1623)</f>
        <v>51041</v>
      </c>
      <c r="J1623" s="145">
        <f>IFERROR(_xll.qlIndexFixing(Index1M,$H1623,TRUE,_xll.ohTrigger(RecalcTrigger,Trigger1M)),NA())</f>
        <v>1.0385733426730031E-2</v>
      </c>
      <c r="K1623" s="44">
        <f>IFERROR(_xll.qlIndexFixing(Index3M,H1623,TRUE,_xll.ohTrigger(RecalcTrigger,Trigger3M)),NA())</f>
        <v>1.0632072259045113E-2</v>
      </c>
      <c r="L1623" s="44">
        <f>IFERROR(_xll.qlIndexFixing(Index6M,$H1623,TRUE,_xll.ohTrigger(RecalcTrigger,Trigger6M)),NA())</f>
        <v>1.0674597837215749E-2</v>
      </c>
      <c r="M1623" s="146">
        <f>IFERROR(_xll.qlIndexFixing(Index1Y,$H1623,TRUE,_xll.ohTrigger(RecalcTrigger,Trigger1Y)),NA())</f>
        <v>1.0904857548460227E-2</v>
      </c>
      <c r="N1623" s="145">
        <f>IFERROR(_xll.qlIndexFixing(ONIndex1M,I1623,TRUE,_xll.ohTrigger(RecalcTrigger,Trigger1M)),NA())</f>
        <v>1.0388106725885971E-2</v>
      </c>
      <c r="O1623" s="44">
        <f>IFERROR(_xll.qlIndexFixing(ONIndex3M,I1623,TRUE,_xll.ohTrigger(RecalcTrigger,Trigger3M)),NA())</f>
        <v>1.0639832042675934E-2</v>
      </c>
      <c r="P1623" s="44">
        <f>IFERROR(_xll.qlIndexFixing(ONIndex6M,I1623,TRUE,_xll.ohTrigger(RecalcTrigger,Trigger6M)),NA())</f>
        <v>1.0687661818289396E-2</v>
      </c>
      <c r="Q1623" s="146">
        <f>IFERROR(_xll.qlIndexFixing(ONIndex1Y,I1623,TRUE,_xll.ohTrigger(RecalcTrigger,Trigger1Y)),NA())</f>
        <v>1.0922166444352621E-2</v>
      </c>
    </row>
    <row r="1624" spans="2:17" x14ac:dyDescent="0.2">
      <c r="B1624" s="39" t="s">
        <v>42</v>
      </c>
      <c r="D1624" s="42">
        <f>_xll.qlCalendarAdvance(Calendar,$D1623,B1624,"f",FALSE)</f>
        <v>51048</v>
      </c>
      <c r="E1624" s="140">
        <f>_xll.qlInterestRateIndexValueDate(IndexON,D1624)</f>
        <v>51048</v>
      </c>
      <c r="F1624" s="156">
        <f>IFERROR(_xll.qlIndexFixing(IndexON,D1624,TRUE,_xll.ohTrigger(RecalcTrigger,TriggerON)),NA())</f>
        <v>9.6599451194812058E-3</v>
      </c>
      <c r="H1624" s="42">
        <f>_xll.qlCalendarAdvance(Calendar,$H1623,B1624,"f",FALSE)</f>
        <v>51048</v>
      </c>
      <c r="I1624" s="140">
        <f>_xll.qlInterestRateIndexValueDate(Index1M,$H1624)</f>
        <v>51048</v>
      </c>
      <c r="J1624" s="145">
        <f>IFERROR(_xll.qlIndexFixing(Index1M,$H1624,TRUE,_xll.ohTrigger(RecalcTrigger,Trigger1M)),NA())</f>
        <v>1.0382346741081865E-2</v>
      </c>
      <c r="K1624" s="44">
        <f>IFERROR(_xll.qlIndexFixing(Index3M,H1624,TRUE,_xll.ohTrigger(RecalcTrigger,Trigger3M)),NA())</f>
        <v>1.0628735144240762E-2</v>
      </c>
      <c r="L1624" s="44">
        <f>IFERROR(_xll.qlIndexFixing(Index6M,$H1624,TRUE,_xll.ohTrigger(RecalcTrigger,Trigger6M)),NA())</f>
        <v>1.0671554267822441E-2</v>
      </c>
      <c r="M1624" s="146">
        <f>IFERROR(_xll.qlIndexFixing(Index1Y,$H1624,TRUE,_xll.ohTrigger(RecalcTrigger,Trigger1Y)),NA())</f>
        <v>1.0902337956499098E-2</v>
      </c>
      <c r="N1624" s="145">
        <f>IFERROR(_xll.qlIndexFixing(ONIndex1M,I1624,TRUE,_xll.ohTrigger(RecalcTrigger,Trigger1M)),NA())</f>
        <v>1.0384853603385702E-2</v>
      </c>
      <c r="O1624" s="44">
        <f>IFERROR(_xll.qlIndexFixing(ONIndex3M,I1624,TRUE,_xll.ohTrigger(RecalcTrigger,Trigger3M)),NA())</f>
        <v>1.0636296563848457E-2</v>
      </c>
      <c r="P1624" s="44">
        <f>IFERROR(_xll.qlIndexFixing(ONIndex6M,I1624,TRUE,_xll.ohTrigger(RecalcTrigger,Trigger6M)),NA())</f>
        <v>1.0684126816743467E-2</v>
      </c>
      <c r="Q1624" s="146">
        <f>IFERROR(_xll.qlIndexFixing(ONIndex1Y,I1624,TRUE,_xll.ohTrigger(RecalcTrigger,Trigger1Y)),NA())</f>
        <v>1.0918435118079106E-2</v>
      </c>
    </row>
    <row r="1625" spans="2:17" x14ac:dyDescent="0.2">
      <c r="B1625" s="39" t="s">
        <v>42</v>
      </c>
      <c r="D1625" s="42">
        <f>_xll.qlCalendarAdvance(Calendar,$D1624,B1625,"f",FALSE)</f>
        <v>51055</v>
      </c>
      <c r="E1625" s="140">
        <f>_xll.qlInterestRateIndexValueDate(IndexON,D1625)</f>
        <v>51055</v>
      </c>
      <c r="F1625" s="156">
        <f>IFERROR(_xll.qlIndexFixing(IndexON,D1625,TRUE,_xll.ohTrigger(RecalcTrigger,TriggerON)),NA())</f>
        <v>9.6564554144584758E-3</v>
      </c>
      <c r="H1625" s="42">
        <f>_xll.qlCalendarAdvance(Calendar,$H1624,B1625,"f",FALSE)</f>
        <v>51055</v>
      </c>
      <c r="I1625" s="140">
        <f>_xll.qlInterestRateIndexValueDate(Index1M,$H1625)</f>
        <v>51055</v>
      </c>
      <c r="J1625" s="145">
        <f>IFERROR(_xll.qlIndexFixing(Index1M,$H1625,TRUE,_xll.ohTrigger(RecalcTrigger,Trigger1M)),NA())</f>
        <v>1.0379235815256268E-2</v>
      </c>
      <c r="K1625" s="44">
        <f>IFERROR(_xll.qlIndexFixing(Index3M,H1625,TRUE,_xll.ohTrigger(RecalcTrigger,Trigger3M)),NA())</f>
        <v>1.0625514611051682E-2</v>
      </c>
      <c r="L1625" s="44">
        <f>IFERROR(_xll.qlIndexFixing(Index6M,$H1625,TRUE,_xll.ohTrigger(RecalcTrigger,Trigger6M)),NA())</f>
        <v>1.0668600133747904E-2</v>
      </c>
      <c r="M1625" s="146">
        <f>IFERROR(_xll.qlIndexFixing(Index1Y,$H1625,TRUE,_xll.ohTrigger(RecalcTrigger,Trigger1Y)),NA())</f>
        <v>1.0899866408596961E-2</v>
      </c>
      <c r="N1625" s="145">
        <f>IFERROR(_xll.qlIndexFixing(ONIndex1M,I1625,TRUE,_xll.ohTrigger(RecalcTrigger,Trigger1M)),NA())</f>
        <v>1.0381644618933095E-2</v>
      </c>
      <c r="O1625" s="44">
        <f>IFERROR(_xll.qlIndexFixing(ONIndex3M,I1625,TRUE,_xll.ohTrigger(RecalcTrigger,Trigger3M)),NA())</f>
        <v>1.0632804212502567E-2</v>
      </c>
      <c r="P1625" s="44">
        <f>IFERROR(_xll.qlIndexFixing(ONIndex6M,I1625,TRUE,_xll.ohTrigger(RecalcTrigger,Trigger6M)),NA())</f>
        <v>1.0680634422443047E-2</v>
      </c>
      <c r="Q1625" s="146">
        <f>IFERROR(_xll.qlIndexFixing(ONIndex1Y,I1625,TRUE,_xll.ohTrigger(RecalcTrigger,Trigger1Y)),NA())</f>
        <v>1.0914751311752457E-2</v>
      </c>
    </row>
    <row r="1626" spans="2:17" x14ac:dyDescent="0.2">
      <c r="B1626" s="39" t="s">
        <v>42</v>
      </c>
      <c r="D1626" s="42">
        <f>_xll.qlCalendarAdvance(Calendar,$D1625,B1626,"f",FALSE)</f>
        <v>51062</v>
      </c>
      <c r="E1626" s="140">
        <f>_xll.qlInterestRateIndexValueDate(IndexON,D1626)</f>
        <v>51062</v>
      </c>
      <c r="F1626" s="156">
        <f>IFERROR(_xll.qlIndexFixing(IndexON,D1626,TRUE,_xll.ohTrigger(RecalcTrigger,TriggerON)),NA())</f>
        <v>9.6530062662103511E-3</v>
      </c>
      <c r="H1626" s="42">
        <f>_xll.qlCalendarAdvance(Calendar,$H1625,B1626,"f",FALSE)</f>
        <v>51062</v>
      </c>
      <c r="I1626" s="140">
        <f>_xll.qlInterestRateIndexValueDate(Index1M,$H1626)</f>
        <v>51062</v>
      </c>
      <c r="J1626" s="145">
        <f>IFERROR(_xll.qlIndexFixing(Index1M,$H1626,TRUE,_xll.ohTrigger(RecalcTrigger,Trigger1M)),NA())</f>
        <v>1.0376169068588443E-2</v>
      </c>
      <c r="K1626" s="44">
        <f>IFERROR(_xll.qlIndexFixing(Index3M,H1626,TRUE,_xll.ohTrigger(RecalcTrigger,Trigger3M)),NA())</f>
        <v>1.0622337322078143E-2</v>
      </c>
      <c r="L1626" s="44">
        <f>IFERROR(_xll.qlIndexFixing(Index6M,$H1626,TRUE,_xll.ohTrigger(RecalcTrigger,Trigger6M)),NA())</f>
        <v>1.066568883782327E-2</v>
      </c>
      <c r="M1626" s="146">
        <f>IFERROR(_xll.qlIndexFixing(Index1Y,$H1626,TRUE,_xll.ohTrigger(RecalcTrigger,Trigger1Y)),NA())</f>
        <v>1.0897442904400622E-2</v>
      </c>
      <c r="N1626" s="145">
        <f>IFERROR(_xll.qlIndexFixing(ONIndex1M,I1626,TRUE,_xll.ohTrigger(RecalcTrigger,Trigger1M)),NA())</f>
        <v>1.0378479772690241E-2</v>
      </c>
      <c r="O1626" s="44">
        <f>IFERROR(_xll.qlIndexFixing(ONIndex3M,I1626,TRUE,_xll.ohTrigger(RecalcTrigger,Trigger3M)),NA())</f>
        <v>1.0629354988719308E-2</v>
      </c>
      <c r="P1626" s="44">
        <f>IFERROR(_xll.qlIndexFixing(ONIndex6M,I1626,TRUE,_xll.ohTrigger(RecalcTrigger,Trigger6M)),NA())</f>
        <v>1.0677184635307091E-2</v>
      </c>
      <c r="Q1626" s="146">
        <f>IFERROR(_xll.qlIndexFixing(ONIndex1Y,I1626,TRUE,_xll.ohTrigger(RecalcTrigger,Trigger1Y)),NA())</f>
        <v>1.0911115025291629E-2</v>
      </c>
    </row>
    <row r="1627" spans="2:17" x14ac:dyDescent="0.2">
      <c r="B1627" s="39" t="s">
        <v>42</v>
      </c>
      <c r="D1627" s="42">
        <f>_xll.qlCalendarAdvance(Calendar,$D1626,B1627,"f",FALSE)</f>
        <v>51069</v>
      </c>
      <c r="E1627" s="140">
        <f>_xll.qlInterestRateIndexValueDate(IndexON,D1627)</f>
        <v>51069</v>
      </c>
      <c r="F1627" s="156">
        <f>IFERROR(_xll.qlIndexFixing(IndexON,D1627,TRUE,_xll.ohTrigger(RecalcTrigger,TriggerON)),NA())</f>
        <v>9.649597674817878E-3</v>
      </c>
      <c r="H1627" s="42">
        <f>_xll.qlCalendarAdvance(Calendar,$H1626,B1627,"f",FALSE)</f>
        <v>51069</v>
      </c>
      <c r="I1627" s="140">
        <f>_xll.qlInterestRateIndexValueDate(Index1M,$H1627)</f>
        <v>51069</v>
      </c>
      <c r="J1627" s="145">
        <f>IFERROR(_xll.qlIndexFixing(Index1M,$H1627,TRUE,_xll.ohTrigger(RecalcTrigger,Trigger1M)),NA())</f>
        <v>1.0373146501034184E-2</v>
      </c>
      <c r="K1627" s="44">
        <f>IFERROR(_xll.qlIndexFixing(Index3M,H1627,TRUE,_xll.ohTrigger(RecalcTrigger,Trigger3M)),NA())</f>
        <v>1.0619203277216192E-2</v>
      </c>
      <c r="L1627" s="44">
        <f>IFERROR(_xll.qlIndexFixing(Index6M,$H1627,TRUE,_xll.ohTrigger(RecalcTrigger,Trigger6M)),NA())</f>
        <v>1.0662820379863866E-2</v>
      </c>
      <c r="M1627" s="146">
        <f>IFERROR(_xll.qlIndexFixing(Index1Y,$H1627,TRUE,_xll.ohTrigger(RecalcTrigger,Trigger1Y)),NA())</f>
        <v>1.0895067443563311E-2</v>
      </c>
      <c r="N1627" s="145">
        <f>IFERROR(_xll.qlIndexFixing(ONIndex1M,I1627,TRUE,_xll.ohTrigger(RecalcTrigger,Trigger1M)),NA())</f>
        <v>1.0375359064576095E-2</v>
      </c>
      <c r="O1627" s="44">
        <f>IFERROR(_xll.qlIndexFixing(ONIndex3M,I1627,TRUE,_xll.ohTrigger(RecalcTrigger,Trigger3M)),NA())</f>
        <v>1.0625948892255543E-2</v>
      </c>
      <c r="P1627" s="44">
        <f>IFERROR(_xll.qlIndexFixing(ONIndex6M,I1627,TRUE,_xll.ohTrigger(RecalcTrigger,Trigger6M)),NA())</f>
        <v>1.0673777455578737E-2</v>
      </c>
      <c r="Q1627" s="146">
        <f>IFERROR(_xll.qlIndexFixing(ONIndex1Y,I1627,TRUE,_xll.ohTrigger(RecalcTrigger,Trigger1Y)),NA())</f>
        <v>1.0907526258615574E-2</v>
      </c>
    </row>
    <row r="1628" spans="2:17" x14ac:dyDescent="0.2">
      <c r="B1628" s="39" t="s">
        <v>42</v>
      </c>
      <c r="D1628" s="42">
        <f>_xll.qlCalendarAdvance(Calendar,$D1627,B1628,"f",FALSE)</f>
        <v>51076</v>
      </c>
      <c r="E1628" s="140">
        <f>_xll.qlInterestRateIndexValueDate(IndexON,D1628)</f>
        <v>51076</v>
      </c>
      <c r="F1628" s="156">
        <f>IFERROR(_xll.qlIndexFixing(IndexON,D1628,TRUE,_xll.ohTrigger(RecalcTrigger,TriggerON)),NA())</f>
        <v>9.6462296402810566E-3</v>
      </c>
      <c r="H1628" s="42">
        <f>_xll.qlCalendarAdvance(Calendar,$H1627,B1628,"f",FALSE)</f>
        <v>51076</v>
      </c>
      <c r="I1628" s="140">
        <f>_xll.qlInterestRateIndexValueDate(Index1M,$H1628)</f>
        <v>51076</v>
      </c>
      <c r="J1628" s="145">
        <f>IFERROR(_xll.qlIndexFixing(Index1M,$H1628,TRUE,_xll.ohTrigger(RecalcTrigger,Trigger1M)),NA())</f>
        <v>1.0370353669788262E-2</v>
      </c>
      <c r="K1628" s="44">
        <f>IFERROR(_xll.qlIndexFixing(Index3M,H1628,TRUE,_xll.ohTrigger(RecalcTrigger,Trigger3M)),NA())</f>
        <v>1.061611247636364E-2</v>
      </c>
      <c r="L1628" s="44">
        <f>IFERROR(_xll.qlIndexFixing(Index6M,$H1628,TRUE,_xll.ohTrigger(RecalcTrigger,Trigger6M)),NA())</f>
        <v>1.0660026482182623E-2</v>
      </c>
      <c r="M1628" s="146">
        <f>IFERROR(_xll.qlIndexFixing(Index1Y,$H1628,TRUE,_xll.ohTrigger(RecalcTrigger,Trigger1Y)),NA())</f>
        <v>1.0892740025746226E-2</v>
      </c>
      <c r="N1628" s="145">
        <f>IFERROR(_xll.qlIndexFixing(ONIndex1M,I1628,TRUE,_xll.ohTrigger(RecalcTrigger,Trigger1M)),NA())</f>
        <v>1.0372282494671703E-2</v>
      </c>
      <c r="O1628" s="44">
        <f>IFERROR(_xll.qlIndexFixing(ONIndex3M,I1628,TRUE,_xll.ohTrigger(RecalcTrigger,Trigger3M)),NA())</f>
        <v>1.0622585923111272E-2</v>
      </c>
      <c r="P1628" s="44">
        <f>IFERROR(_xll.qlIndexFixing(ONIndex6M,I1628,TRUE,_xll.ohTrigger(RecalcTrigger,Trigger6M)),NA())</f>
        <v>1.06704128829338E-2</v>
      </c>
      <c r="Q1628" s="146">
        <f>IFERROR(_xll.qlIndexFixing(ONIndex1Y,I1628,TRUE,_xll.ohTrigger(RecalcTrigger,Trigger1Y)),NA())</f>
        <v>1.0903985011805339E-2</v>
      </c>
    </row>
    <row r="1629" spans="2:17" x14ac:dyDescent="0.2">
      <c r="B1629" s="39" t="s">
        <v>42</v>
      </c>
      <c r="D1629" s="42">
        <f>_xll.qlCalendarAdvance(Calendar,$D1628,B1629,"f",FALSE)</f>
        <v>51083</v>
      </c>
      <c r="E1629" s="140">
        <f>_xll.qlInterestRateIndexValueDate(IndexON,D1629)</f>
        <v>51083</v>
      </c>
      <c r="F1629" s="156">
        <f>IFERROR(_xll.qlIndexFixing(IndexON,D1629,TRUE,_xll.ohTrigger(RecalcTrigger,TriggerON)),NA())</f>
        <v>9.6429021625188405E-3</v>
      </c>
      <c r="H1629" s="42">
        <f>_xll.qlCalendarAdvance(Calendar,$H1628,B1629,"f",FALSE)</f>
        <v>51083</v>
      </c>
      <c r="I1629" s="140">
        <f>_xll.qlInterestRateIndexValueDate(Index1M,$H1629)</f>
        <v>51083</v>
      </c>
      <c r="J1629" s="145">
        <f>IFERROR(_xll.qlIndexFixing(Index1M,$H1629,TRUE,_xll.ohTrigger(RecalcTrigger,Trigger1M)),NA())</f>
        <v>1.0367410244183603E-2</v>
      </c>
      <c r="K1629" s="44">
        <f>IFERROR(_xll.qlIndexFixing(Index3M,H1629,TRUE,_xll.ohTrigger(RecalcTrigger,Trigger3M)),NA())</f>
        <v>1.0613064919420942E-2</v>
      </c>
      <c r="L1629" s="44">
        <f>IFERROR(_xll.qlIndexFixing(Index6M,$H1629,TRUE,_xll.ohTrigger(RecalcTrigger,Trigger6M)),NA())</f>
        <v>1.0657240720932751E-2</v>
      </c>
      <c r="M1629" s="146">
        <f>IFERROR(_xll.qlIndexFixing(Index1Y,$H1629,TRUE,_xll.ohTrigger(RecalcTrigger,Trigger1Y)),NA())</f>
        <v>1.0890460650615883E-2</v>
      </c>
      <c r="N1629" s="145">
        <f>IFERROR(_xll.qlIndexFixing(ONIndex1M,I1629,TRUE,_xll.ohTrigger(RecalcTrigger,Trigger1M)),NA())</f>
        <v>1.0369250062814972E-2</v>
      </c>
      <c r="O1629" s="44">
        <f>IFERROR(_xll.qlIndexFixing(ONIndex3M,I1629,TRUE,_xll.ohTrigger(RecalcTrigger,Trigger3M)),NA())</f>
        <v>1.0619266081529632E-2</v>
      </c>
      <c r="P1629" s="44">
        <f>IFERROR(_xll.qlIndexFixing(ONIndex6M,I1629,TRUE,_xll.ohTrigger(RecalcTrigger,Trigger6M)),NA())</f>
        <v>1.0667090917534372E-2</v>
      </c>
      <c r="Q1629" s="146">
        <f>IFERROR(_xll.qlIndexFixing(ONIndex1Y,I1629,TRUE,_xll.ohTrigger(RecalcTrigger,Trigger1Y)),NA())</f>
        <v>1.0900491284941971E-2</v>
      </c>
    </row>
    <row r="1630" spans="2:17" x14ac:dyDescent="0.2">
      <c r="B1630" s="39" t="s">
        <v>42</v>
      </c>
      <c r="D1630" s="42">
        <f>_xll.qlCalendarAdvance(Calendar,$D1629,B1630,"f",FALSE)</f>
        <v>51090</v>
      </c>
      <c r="E1630" s="140">
        <f>_xll.qlInterestRateIndexValueDate(IndexON,D1630)</f>
        <v>51090</v>
      </c>
      <c r="F1630" s="156">
        <f>IFERROR(_xll.qlIndexFixing(IndexON,D1630,TRUE,_xll.ohTrigger(RecalcTrigger,TriggerON)),NA())</f>
        <v>9.6396152415312297E-3</v>
      </c>
      <c r="H1630" s="42">
        <f>_xll.qlCalendarAdvance(Calendar,$H1629,B1630,"f",FALSE)</f>
        <v>51090</v>
      </c>
      <c r="I1630" s="140">
        <f>_xll.qlInterestRateIndexValueDate(Index1M,$H1630)</f>
        <v>51090</v>
      </c>
      <c r="J1630" s="145">
        <f>IFERROR(_xll.qlIndexFixing(Index1M,$H1630,TRUE,_xll.ohTrigger(RecalcTrigger,Trigger1M)),NA())</f>
        <v>1.036451099375931E-2</v>
      </c>
      <c r="K1630" s="44">
        <f>IFERROR(_xll.qlIndexFixing(Index3M,H1630,TRUE,_xll.ohTrigger(RecalcTrigger,Trigger3M)),NA())</f>
        <v>1.061006060628591E-2</v>
      </c>
      <c r="L1630" s="44">
        <f>IFERROR(_xll.qlIndexFixing(Index6M,$H1630,TRUE,_xll.ohTrigger(RecalcTrigger,Trigger6M)),NA())</f>
        <v>1.0654497795847616E-2</v>
      </c>
      <c r="M1630" s="146">
        <f>IFERROR(_xll.qlIndexFixing(Index1Y,$H1630,TRUE,_xll.ohTrigger(RecalcTrigger,Trigger1Y)),NA())</f>
        <v>1.0888229317846769E-2</v>
      </c>
      <c r="N1630" s="145">
        <f>IFERROR(_xll.qlIndexFixing(ONIndex1M,I1630,TRUE,_xll.ohTrigger(RecalcTrigger,Trigger1M)),NA())</f>
        <v>1.0366261769167995E-2</v>
      </c>
      <c r="O1630" s="44">
        <f>IFERROR(_xll.qlIndexFixing(ONIndex3M,I1630,TRUE,_xll.ohTrigger(RecalcTrigger,Trigger3M)),NA())</f>
        <v>1.0615989367348533E-2</v>
      </c>
      <c r="P1630" s="44">
        <f>IFERROR(_xll.qlIndexFixing(ONIndex6M,I1630,TRUE,_xll.ohTrigger(RecalcTrigger,Trigger6M)),NA())</f>
        <v>1.0663811559380454E-2</v>
      </c>
      <c r="Q1630" s="146">
        <f>IFERROR(_xll.qlIndexFixing(ONIndex1Y,I1630,TRUE,_xll.ohTrigger(RecalcTrigger,Trigger1Y)),NA())</f>
        <v>1.0897045077863377E-2</v>
      </c>
    </row>
    <row r="1631" spans="2:17" x14ac:dyDescent="0.2">
      <c r="B1631" s="39" t="s">
        <v>42</v>
      </c>
      <c r="D1631" s="42">
        <f>_xll.qlCalendarAdvance(Calendar,$D1630,B1631,"f",FALSE)</f>
        <v>51097</v>
      </c>
      <c r="E1631" s="140">
        <f>_xll.qlInterestRateIndexValueDate(IndexON,D1631)</f>
        <v>51097</v>
      </c>
      <c r="F1631" s="156">
        <f>IFERROR(_xll.qlIndexFixing(IndexON,D1631,TRUE,_xll.ohTrigger(RecalcTrigger,TriggerON)),NA())</f>
        <v>9.6363688774803169E-3</v>
      </c>
      <c r="H1631" s="42">
        <f>_xll.qlCalendarAdvance(Calendar,$H1630,B1631,"f",FALSE)</f>
        <v>51097</v>
      </c>
      <c r="I1631" s="140">
        <f>_xll.qlInterestRateIndexValueDate(Index1M,$H1631)</f>
        <v>51097</v>
      </c>
      <c r="J1631" s="145">
        <f>IFERROR(_xll.qlIndexFixing(Index1M,$H1631,TRUE,_xll.ohTrigger(RecalcTrigger,Trigger1M)),NA())</f>
        <v>1.0361655918491069E-2</v>
      </c>
      <c r="K1631" s="44">
        <f>IFERROR(_xll.qlIndexFixing(Index3M,H1631,TRUE,_xll.ohTrigger(RecalcTrigger,Trigger3M)),NA())</f>
        <v>1.0607099536864284E-2</v>
      </c>
      <c r="L1631" s="44">
        <f>IFERROR(_xll.qlIndexFixing(Index6M,$H1631,TRUE,_xll.ohTrigger(RecalcTrigger,Trigger6M)),NA())</f>
        <v>1.0651797706753102E-2</v>
      </c>
      <c r="M1631" s="146">
        <f>IFERROR(_xll.qlIndexFixing(Index1Y,$H1631,TRUE,_xll.ohTrigger(RecalcTrigger,Trigger1Y)),NA())</f>
        <v>1.0886046027119789E-2</v>
      </c>
      <c r="N1631" s="145">
        <f>IFERROR(_xll.qlIndexFixing(ONIndex1M,I1631,TRUE,_xll.ohTrigger(RecalcTrigger,Trigger1M)),NA())</f>
        <v>1.0363317613730771E-2</v>
      </c>
      <c r="O1631" s="44">
        <f>IFERROR(_xll.qlIndexFixing(ONIndex3M,I1631,TRUE,_xll.ohTrigger(RecalcTrigger,Trigger3M)),NA())</f>
        <v>1.0612755780567973E-2</v>
      </c>
      <c r="P1631" s="44">
        <f>IFERROR(_xll.qlIndexFixing(ONIndex6M,I1631,TRUE,_xll.ohTrigger(RecalcTrigger,Trigger6M)),NA())</f>
        <v>1.0660574808553092E-2</v>
      </c>
      <c r="Q1631" s="146">
        <f>IFERROR(_xll.qlIndexFixing(ONIndex1Y,I1631,TRUE,_xll.ohTrigger(RecalcTrigger,Trigger1Y)),NA())</f>
        <v>1.0893646390569556E-2</v>
      </c>
    </row>
    <row r="1632" spans="2:17" x14ac:dyDescent="0.2">
      <c r="B1632" s="39" t="s">
        <v>42</v>
      </c>
      <c r="D1632" s="42">
        <f>_xll.qlCalendarAdvance(Calendar,$D1631,B1632,"f",FALSE)</f>
        <v>51104</v>
      </c>
      <c r="E1632" s="140">
        <f>_xll.qlInterestRateIndexValueDate(IndexON,D1632)</f>
        <v>51104</v>
      </c>
      <c r="F1632" s="156">
        <f>IFERROR(_xll.qlIndexFixing(IndexON,D1632,TRUE,_xll.ohTrigger(RecalcTrigger,TriggerON)),NA())</f>
        <v>9.6331630701229631E-3</v>
      </c>
      <c r="H1632" s="42">
        <f>_xll.qlCalendarAdvance(Calendar,$H1631,B1632,"f",FALSE)</f>
        <v>51104</v>
      </c>
      <c r="I1632" s="140">
        <f>_xll.qlInterestRateIndexValueDate(Index1M,$H1632)</f>
        <v>51104</v>
      </c>
      <c r="J1632" s="145">
        <f>IFERROR(_xll.qlIndexFixing(Index1M,$H1632,TRUE,_xll.ohTrigger(RecalcTrigger,Trigger1M)),NA())</f>
        <v>1.0358845018343759E-2</v>
      </c>
      <c r="K1632" s="44">
        <f>IFERROR(_xll.qlIndexFixing(Index3M,H1632,TRUE,_xll.ohTrigger(RecalcTrigger,Trigger3M)),NA())</f>
        <v>1.060422805765744E-2</v>
      </c>
      <c r="L1632" s="44">
        <f>IFERROR(_xll.qlIndexFixing(Index6M,$H1632,TRUE,_xll.ohTrigger(RecalcTrigger,Trigger6M)),NA())</f>
        <v>1.0649120653186883E-2</v>
      </c>
      <c r="M1632" s="146">
        <f>IFERROR(_xll.qlIndexFixing(Index1Y,$H1632,TRUE,_xll.ohTrigger(RecalcTrigger,Trigger1Y)),NA())</f>
        <v>1.0883910778122939E-2</v>
      </c>
      <c r="N1632" s="145">
        <f>IFERROR(_xll.qlIndexFixing(ONIndex1M,I1632,TRUE,_xll.ohTrigger(RecalcTrigger,Trigger1M)),NA())</f>
        <v>1.0360417596422256E-2</v>
      </c>
      <c r="O1632" s="44">
        <f>IFERROR(_xll.qlIndexFixing(ONIndex3M,I1632,TRUE,_xll.ohTrigger(RecalcTrigger,Trigger3M)),NA())</f>
        <v>1.0609565321268999E-2</v>
      </c>
      <c r="P1632" s="44">
        <f>IFERROR(_xll.qlIndexFixing(ONIndex6M,I1632,TRUE,_xll.ohTrigger(RecalcTrigger,Trigger6M)),NA())</f>
        <v>1.0657380664971239E-2</v>
      </c>
      <c r="Q1632" s="146">
        <f>IFERROR(_xll.qlIndexFixing(ONIndex1Y,I1632,TRUE,_xll.ohTrigger(RecalcTrigger,Trigger1Y)),NA())</f>
        <v>1.0890295223141555E-2</v>
      </c>
    </row>
    <row r="1633" spans="2:17" x14ac:dyDescent="0.2">
      <c r="B1633" s="39" t="s">
        <v>42</v>
      </c>
      <c r="D1633" s="42">
        <f>_xll.qlCalendarAdvance(Calendar,$D1632,B1633,"f",FALSE)</f>
        <v>51111</v>
      </c>
      <c r="E1633" s="140">
        <f>_xll.qlInterestRateIndexValueDate(IndexON,D1633)</f>
        <v>51111</v>
      </c>
      <c r="F1633" s="156">
        <f>IFERROR(_xll.qlIndexFixing(IndexON,D1633,TRUE,_xll.ohTrigger(RecalcTrigger,TriggerON)),NA())</f>
        <v>9.6299978197023073E-3</v>
      </c>
      <c r="H1633" s="42">
        <f>_xll.qlCalendarAdvance(Calendar,$H1632,B1633,"f",FALSE)</f>
        <v>51111</v>
      </c>
      <c r="I1633" s="140">
        <f>_xll.qlInterestRateIndexValueDate(Index1M,$H1633)</f>
        <v>51111</v>
      </c>
      <c r="J1633" s="145">
        <f>IFERROR(_xll.qlIndexFixing(Index1M,$H1633,TRUE,_xll.ohTrigger(RecalcTrigger,Trigger1M)),NA())</f>
        <v>1.0355938855185251E-2</v>
      </c>
      <c r="K1633" s="44">
        <f>IFERROR(_xll.qlIndexFixing(Index3M,H1633,TRUE,_xll.ohTrigger(RecalcTrigger,Trigger3M)),NA())</f>
        <v>1.0601350470036274E-2</v>
      </c>
      <c r="L1633" s="44">
        <f>IFERROR(_xll.qlIndexFixing(Index6M,$H1633,TRUE,_xll.ohTrigger(RecalcTrigger,Trigger6M)),NA())</f>
        <v>1.0646509219246867E-2</v>
      </c>
      <c r="M1633" s="146">
        <f>IFERROR(_xll.qlIndexFixing(Index1Y,$H1633,TRUE,_xll.ohTrigger(RecalcTrigger,Trigger1Y)),NA())</f>
        <v>1.0881823570551077E-2</v>
      </c>
      <c r="N1633" s="145">
        <f>IFERROR(_xll.qlIndexFixing(ONIndex1M,I1633,TRUE,_xll.ohTrigger(RecalcTrigger,Trigger1M)),NA())</f>
        <v>1.0357561717242447E-2</v>
      </c>
      <c r="O1633" s="44">
        <f>IFERROR(_xll.qlIndexFixing(ONIndex3M,I1633,TRUE,_xll.ohTrigger(RecalcTrigger,Trigger3M)),NA())</f>
        <v>1.0606417989370565E-2</v>
      </c>
      <c r="P1633" s="44">
        <f>IFERROR(_xll.qlIndexFixing(ONIndex6M,I1633,TRUE,_xll.ohTrigger(RecalcTrigger,Trigger6M)),NA())</f>
        <v>1.0654229128553849E-2</v>
      </c>
      <c r="Q1633" s="146">
        <f>IFERROR(_xll.qlIndexFixing(ONIndex1Y,I1633,TRUE,_xll.ohTrigger(RecalcTrigger,Trigger1Y)),NA())</f>
        <v>1.0886991575660421E-2</v>
      </c>
    </row>
    <row r="1634" spans="2:17" x14ac:dyDescent="0.2">
      <c r="B1634" s="39" t="s">
        <v>42</v>
      </c>
      <c r="D1634" s="42">
        <f>_xll.qlCalendarAdvance(Calendar,$D1633,B1634,"f",FALSE)</f>
        <v>51118</v>
      </c>
      <c r="E1634" s="140">
        <f>_xll.qlInterestRateIndexValueDate(IndexON,D1634)</f>
        <v>51118</v>
      </c>
      <c r="F1634" s="156">
        <f>IFERROR(_xll.qlIndexFixing(IndexON,D1634,TRUE,_xll.ohTrigger(RecalcTrigger,TriggerON)),NA())</f>
        <v>9.6268731259752105E-3</v>
      </c>
      <c r="H1634" s="42">
        <f>_xll.qlCalendarAdvance(Calendar,$H1633,B1634,"f",FALSE)</f>
        <v>51118</v>
      </c>
      <c r="I1634" s="140">
        <f>_xll.qlInterestRateIndexValueDate(Index1M,$H1634)</f>
        <v>51118</v>
      </c>
      <c r="J1634" s="145">
        <f>IFERROR(_xll.qlIndexFixing(Index1M,$H1634,TRUE,_xll.ohTrigger(RecalcTrigger,Trigger1M)),NA())</f>
        <v>1.035322554046568E-2</v>
      </c>
      <c r="K1634" s="44">
        <f>IFERROR(_xll.qlIndexFixing(Index3M,H1634,TRUE,_xll.ohTrigger(RecalcTrigger,Trigger3M)),NA())</f>
        <v>1.0598516124570056E-2</v>
      </c>
      <c r="L1634" s="44">
        <f>IFERROR(_xll.qlIndexFixing(Index6M,$H1634,TRUE,_xll.ohTrigger(RecalcTrigger,Trigger6M)),NA())</f>
        <v>1.0643940622041772E-2</v>
      </c>
      <c r="M1634" s="146">
        <f>IFERROR(_xll.qlIndexFixing(Index1Y,$H1634,TRUE,_xll.ohTrigger(RecalcTrigger,Trigger1Y)),NA())</f>
        <v>1.0879784404105704E-2</v>
      </c>
      <c r="N1634" s="145">
        <f>IFERROR(_xll.qlIndexFixing(ONIndex1M,I1634,TRUE,_xll.ohTrigger(RecalcTrigger,Trigger1M)),NA())</f>
        <v>1.03547499761103E-2</v>
      </c>
      <c r="O1634" s="44">
        <f>IFERROR(_xll.qlIndexFixing(ONIndex3M,I1634,TRUE,_xll.ohTrigger(RecalcTrigger,Trigger3M)),NA())</f>
        <v>1.060331378487267E-2</v>
      </c>
      <c r="P1634" s="44">
        <f>IFERROR(_xll.qlIndexFixing(ONIndex6M,I1634,TRUE,_xll.ohTrigger(RecalcTrigger,Trigger6M)),NA())</f>
        <v>1.0651120199381969E-2</v>
      </c>
      <c r="Q1634" s="146">
        <f>IFERROR(_xll.qlIndexFixing(ONIndex1Y,I1634,TRUE,_xll.ohTrigger(RecalcTrigger,Trigger1Y)),NA())</f>
        <v>1.088373544796406E-2</v>
      </c>
    </row>
    <row r="1635" spans="2:17" x14ac:dyDescent="0.2">
      <c r="B1635" s="39" t="s">
        <v>42</v>
      </c>
      <c r="D1635" s="42">
        <f>_xll.qlCalendarAdvance(Calendar,$D1634,B1635,"f",FALSE)</f>
        <v>51125</v>
      </c>
      <c r="E1635" s="140">
        <f>_xll.qlInterestRateIndexValueDate(IndexON,D1635)</f>
        <v>51125</v>
      </c>
      <c r="F1635" s="156">
        <f>IFERROR(_xll.qlIndexFixing(IndexON,D1635,TRUE,_xll.ohTrigger(RecalcTrigger,TriggerON)),NA())</f>
        <v>9.6237889891848116E-3</v>
      </c>
      <c r="H1635" s="42">
        <f>_xll.qlCalendarAdvance(Calendar,$H1634,B1635,"f",FALSE)</f>
        <v>51125</v>
      </c>
      <c r="I1635" s="140">
        <f>_xll.qlInterestRateIndexValueDate(Index1M,$H1635)</f>
        <v>51125</v>
      </c>
      <c r="J1635" s="145">
        <f>IFERROR(_xll.qlIndexFixing(Index1M,$H1635,TRUE,_xll.ohTrigger(RecalcTrigger,Trigger1M)),NA())</f>
        <v>1.035055640458952E-2</v>
      </c>
      <c r="K1635" s="44">
        <f>IFERROR(_xll.qlIndexFixing(Index3M,H1635,TRUE,_xll.ohTrigger(RecalcTrigger,Trigger3M)),NA())</f>
        <v>1.0595725021169726E-2</v>
      </c>
      <c r="L1635" s="44">
        <f>IFERROR(_xll.qlIndexFixing(Index6M,$H1635,TRUE,_xll.ohTrigger(RecalcTrigger,Trigger6M)),NA())</f>
        <v>1.0641414861407286E-2</v>
      </c>
      <c r="M1635" s="146">
        <f>IFERROR(_xll.qlIndexFixing(Index1Y,$H1635,TRUE,_xll.ohTrigger(RecalcTrigger,Trigger1Y)),NA())</f>
        <v>1.0877793278495409E-2</v>
      </c>
      <c r="N1635" s="145">
        <f>IFERROR(_xll.qlIndexFixing(ONIndex1M,I1635,TRUE,_xll.ohTrigger(RecalcTrigger,Trigger1M)),NA())</f>
        <v>1.0351982373268953E-2</v>
      </c>
      <c r="O1635" s="44">
        <f>IFERROR(_xll.qlIndexFixing(ONIndex3M,I1635,TRUE,_xll.ohTrigger(RecalcTrigger,Trigger3M)),NA())</f>
        <v>1.0600252707775315E-2</v>
      </c>
      <c r="P1635" s="44">
        <f>IFERROR(_xll.qlIndexFixing(ONIndex6M,I1635,TRUE,_xll.ohTrigger(RecalcTrigger,Trigger6M)),NA())</f>
        <v>1.0648053877455599E-2</v>
      </c>
      <c r="Q1635" s="146">
        <f>IFERROR(_xll.qlIndexFixing(ONIndex1Y,I1635,TRUE,_xll.ohTrigger(RecalcTrigger,Trigger1Y)),NA())</f>
        <v>1.088052684013352E-2</v>
      </c>
    </row>
    <row r="1636" spans="2:17" x14ac:dyDescent="0.2">
      <c r="B1636" s="39" t="s">
        <v>42</v>
      </c>
      <c r="D1636" s="42">
        <f>_xll.qlCalendarAdvance(Calendar,$D1635,B1636,"f",FALSE)</f>
        <v>51132</v>
      </c>
      <c r="E1636" s="140">
        <f>_xll.qlInterestRateIndexValueDate(IndexON,D1636)</f>
        <v>51132</v>
      </c>
      <c r="F1636" s="156">
        <f>IFERROR(_xll.qlIndexFixing(IndexON,D1636,TRUE,_xll.ohTrigger(RecalcTrigger,TriggerON)),NA())</f>
        <v>9.6207454090879718E-3</v>
      </c>
      <c r="H1636" s="42">
        <f>_xll.qlCalendarAdvance(Calendar,$H1635,B1636,"f",FALSE)</f>
        <v>51132</v>
      </c>
      <c r="I1636" s="140">
        <f>_xll.qlInterestRateIndexValueDate(Index1M,$H1636)</f>
        <v>51132</v>
      </c>
      <c r="J1636" s="145">
        <f>IFERROR(_xll.qlIndexFixing(Index1M,$H1636,TRUE,_xll.ohTrigger(RecalcTrigger,Trigger1M)),NA())</f>
        <v>1.0347931447524845E-2</v>
      </c>
      <c r="K1636" s="44">
        <f>IFERROR(_xll.qlIndexFixing(Index3M,H1636,TRUE,_xll.ohTrigger(RecalcTrigger,Trigger3M)),NA())</f>
        <v>1.0592977159743548E-2</v>
      </c>
      <c r="L1636" s="44">
        <f>IFERROR(_xll.qlIndexFixing(Index6M,$H1636,TRUE,_xll.ohTrigger(RecalcTrigger,Trigger6M)),NA())</f>
        <v>1.0638931937181319E-2</v>
      </c>
      <c r="M1636" s="146">
        <f>IFERROR(_xll.qlIndexFixing(Index1Y,$H1636,TRUE,_xll.ohTrigger(RecalcTrigger,Trigger1Y)),NA())</f>
        <v>1.0875850193435423E-2</v>
      </c>
      <c r="N1636" s="145">
        <f>IFERROR(_xll.qlIndexFixing(ONIndex1M,I1636,TRUE,_xll.ohTrigger(RecalcTrigger,Trigger1M)),NA())</f>
        <v>1.0349258908556314E-2</v>
      </c>
      <c r="O1636" s="44">
        <f>IFERROR(_xll.qlIndexFixing(ONIndex3M,I1636,TRUE,_xll.ohTrigger(RecalcTrigger,Trigger3M)),NA())</f>
        <v>1.05972347580785E-2</v>
      </c>
      <c r="P1636" s="44">
        <f>IFERROR(_xll.qlIndexFixing(ONIndex6M,I1636,TRUE,_xll.ohTrigger(RecalcTrigger,Trigger6M)),NA())</f>
        <v>1.0645030162693692E-2</v>
      </c>
      <c r="Q1636" s="146">
        <f>IFERROR(_xll.qlIndexFixing(ONIndex1Y,I1636,TRUE,_xll.ohTrigger(RecalcTrigger,Trigger1Y)),NA())</f>
        <v>1.0877365752087753E-2</v>
      </c>
    </row>
    <row r="1637" spans="2:17" x14ac:dyDescent="0.2">
      <c r="B1637" s="39" t="s">
        <v>42</v>
      </c>
      <c r="D1637" s="42">
        <f>_xll.qlCalendarAdvance(Calendar,$D1636,B1637,"f",FALSE)</f>
        <v>51139</v>
      </c>
      <c r="E1637" s="140">
        <f>_xll.qlInterestRateIndexValueDate(IndexON,D1637)</f>
        <v>51139</v>
      </c>
      <c r="F1637" s="156">
        <f>IFERROR(_xll.qlIndexFixing(IndexON,D1637,TRUE,_xll.ohTrigger(RecalcTrigger,TriggerON)),NA())</f>
        <v>9.6177423859278299E-3</v>
      </c>
      <c r="H1637" s="42">
        <f>_xll.qlCalendarAdvance(Calendar,$H1636,B1637,"f",FALSE)</f>
        <v>51139</v>
      </c>
      <c r="I1637" s="140">
        <f>_xll.qlInterestRateIndexValueDate(Index1M,$H1637)</f>
        <v>51139</v>
      </c>
      <c r="J1637" s="145">
        <f>IFERROR(_xll.qlIndexFixing(Index1M,$H1637,TRUE,_xll.ohTrigger(RecalcTrigger,Trigger1M)),NA())</f>
        <v>1.0345350669237271E-2</v>
      </c>
      <c r="K1637" s="44">
        <f>IFERROR(_xll.qlIndexFixing(Index3M,H1637,TRUE,_xll.ohTrigger(RecalcTrigger,Trigger3M)),NA())</f>
        <v>1.0590272540203352E-2</v>
      </c>
      <c r="L1637" s="44">
        <f>IFERROR(_xll.qlIndexFixing(Index6M,$H1637,TRUE,_xll.ohTrigger(RecalcTrigger,Trigger6M)),NA())</f>
        <v>1.063649671853026E-2</v>
      </c>
      <c r="M1637" s="146">
        <f>IFERROR(_xll.qlIndexFixing(Index1Y,$H1637,TRUE,_xll.ohTrigger(RecalcTrigger,Trigger1Y)),NA())</f>
        <v>1.087395514864784E-2</v>
      </c>
      <c r="N1637" s="145">
        <f>IFERROR(_xll.qlIndexFixing(ONIndex1M,I1637,TRUE,_xll.ohTrigger(RecalcTrigger,Trigger1M)),NA())</f>
        <v>1.0346579581891335E-2</v>
      </c>
      <c r="O1637" s="44">
        <f>IFERROR(_xll.qlIndexFixing(ONIndex3M,I1637,TRUE,_xll.ohTrigger(RecalcTrigger,Trigger3M)),NA())</f>
        <v>1.0594259935944317E-2</v>
      </c>
      <c r="P1637" s="44">
        <f>IFERROR(_xll.qlIndexFixing(ONIndex6M,I1637,TRUE,_xll.ohTrigger(RecalcTrigger,Trigger6M)),NA())</f>
        <v>1.064204905525834E-2</v>
      </c>
      <c r="Q1637" s="146">
        <f>IFERROR(_xll.qlIndexFixing(ONIndex1Y,I1637,TRUE,_xll.ohTrigger(RecalcTrigger,Trigger1Y)),NA())</f>
        <v>1.0874252183907807E-2</v>
      </c>
    </row>
    <row r="1638" spans="2:17" x14ac:dyDescent="0.2">
      <c r="B1638" s="39" t="s">
        <v>42</v>
      </c>
      <c r="D1638" s="42">
        <f>_xll.qlCalendarAdvance(Calendar,$D1637,B1638,"f",FALSE)</f>
        <v>51146</v>
      </c>
      <c r="E1638" s="140">
        <f>_xll.qlInterestRateIndexValueDate(IndexON,D1638)</f>
        <v>51146</v>
      </c>
      <c r="F1638" s="156">
        <f>IFERROR(_xll.qlIndexFixing(IndexON,D1638,TRUE,_xll.ohTrigger(RecalcTrigger,TriggerON)),NA())</f>
        <v>9.6147799194612471E-3</v>
      </c>
      <c r="H1638" s="42">
        <f>_xll.qlCalendarAdvance(Calendar,$H1637,B1638,"f",FALSE)</f>
        <v>51146</v>
      </c>
      <c r="I1638" s="140">
        <f>_xll.qlInterestRateIndexValueDate(Index1M,$H1638)</f>
        <v>51146</v>
      </c>
      <c r="J1638" s="145">
        <f>IFERROR(_xll.qlIndexFixing(Index1M,$H1638,TRUE,_xll.ohTrigger(RecalcTrigger,Trigger1M)),NA())</f>
        <v>1.0342814069699785E-2</v>
      </c>
      <c r="K1638" s="44">
        <f>IFERROR(_xll.qlIndexFixing(Index3M,H1638,TRUE,_xll.ohTrigger(RecalcTrigger,Trigger3M)),NA())</f>
        <v>1.0587611162460967E-2</v>
      </c>
      <c r="L1638" s="44">
        <f>IFERROR(_xll.qlIndexFixing(Index6M,$H1638,TRUE,_xll.ohTrigger(RecalcTrigger,Trigger6M)),NA())</f>
        <v>1.063409647670103E-2</v>
      </c>
      <c r="M1638" s="146">
        <f>IFERROR(_xll.qlIndexFixing(Index1Y,$H1638,TRUE,_xll.ohTrigger(RecalcTrigger,Trigger1Y)),NA())</f>
        <v>1.0872108143862507E-2</v>
      </c>
      <c r="N1638" s="145">
        <f>IFERROR(_xll.qlIndexFixing(ONIndex1M,I1638,TRUE,_xll.ohTrigger(RecalcTrigger,Trigger1M)),NA())</f>
        <v>1.0343944393517157E-2</v>
      </c>
      <c r="O1638" s="44">
        <f>IFERROR(_xll.qlIndexFixing(ONIndex3M,I1638,TRUE,_xll.ohTrigger(RecalcTrigger,Trigger3M)),NA())</f>
        <v>1.0591328241048581E-2</v>
      </c>
      <c r="P1638" s="44">
        <f>IFERROR(_xll.qlIndexFixing(ONIndex6M,I1638,TRUE,_xll.ohTrigger(RecalcTrigger,Trigger6M)),NA())</f>
        <v>1.0639110554987452E-2</v>
      </c>
      <c r="Q1638" s="146">
        <f>IFERROR(_xll.qlIndexFixing(ONIndex1Y,I1638,TRUE,_xll.ohTrigger(RecalcTrigger,Trigger1Y)),NA())</f>
        <v>1.0871186135674726E-2</v>
      </c>
    </row>
    <row r="1639" spans="2:17" x14ac:dyDescent="0.2">
      <c r="B1639" s="39" t="s">
        <v>42</v>
      </c>
      <c r="D1639" s="42">
        <f>_xll.qlCalendarAdvance(Calendar,$D1638,B1639,"f",FALSE)</f>
        <v>51153</v>
      </c>
      <c r="E1639" s="140">
        <f>_xll.qlInterestRateIndexValueDate(IndexON,D1639)</f>
        <v>51153</v>
      </c>
      <c r="F1639" s="156">
        <f>IFERROR(_xll.qlIndexFixing(IndexON,D1639,TRUE,_xll.ohTrigger(RecalcTrigger,TriggerON)),NA())</f>
        <v>9.6118580098503159E-3</v>
      </c>
      <c r="H1639" s="42">
        <f>_xll.qlCalendarAdvance(Calendar,$H1638,B1639,"f",FALSE)</f>
        <v>51153</v>
      </c>
      <c r="I1639" s="140">
        <f>_xll.qlInterestRateIndexValueDate(Index1M,$H1639)</f>
        <v>51153</v>
      </c>
      <c r="J1639" s="145">
        <f>IFERROR(_xll.qlIndexFixing(Index1M,$H1639,TRUE,_xll.ohTrigger(RecalcTrigger,Trigger1M)),NA())</f>
        <v>1.0340321648877999E-2</v>
      </c>
      <c r="K1639" s="44">
        <f>IFERROR(_xll.qlIndexFixing(Index3M,H1639,TRUE,_xll.ohTrigger(RecalcTrigger,Trigger3M)),NA())</f>
        <v>1.0584993026430891E-2</v>
      </c>
      <c r="L1639" s="44">
        <f>IFERROR(_xll.qlIndexFixing(Index6M,$H1639,TRUE,_xll.ohTrigger(RecalcTrigger,Trigger6M)),NA())</f>
        <v>1.0631739069560784E-2</v>
      </c>
      <c r="M1639" s="146">
        <f>IFERROR(_xll.qlIndexFixing(Index1Y,$H1639,TRUE,_xll.ohTrigger(RecalcTrigger,Trigger1Y)),NA())</f>
        <v>1.0870309178814362E-2</v>
      </c>
      <c r="N1639" s="145">
        <f>IFERROR(_xll.qlIndexFixing(ONIndex1M,I1639,TRUE,_xll.ohTrigger(RecalcTrigger,Trigger1M)),NA())</f>
        <v>1.034135334319064E-2</v>
      </c>
      <c r="O1639" s="44">
        <f>IFERROR(_xll.qlIndexFixing(ONIndex3M,I1639,TRUE,_xll.ohTrigger(RecalcTrigger,Trigger3M)),NA())</f>
        <v>1.0588439673634431E-2</v>
      </c>
      <c r="P1639" s="44">
        <f>IFERROR(_xll.qlIndexFixing(ONIndex6M,I1639,TRUE,_xll.ohTrigger(RecalcTrigger,Trigger6M)),NA())</f>
        <v>1.063621466204312E-2</v>
      </c>
      <c r="Q1639" s="146">
        <f>IFERROR(_xll.qlIndexFixing(ONIndex1Y,I1639,TRUE,_xll.ohTrigger(RecalcTrigger,Trigger1Y)),NA())</f>
        <v>1.0868167607145374E-2</v>
      </c>
    </row>
    <row r="1640" spans="2:17" x14ac:dyDescent="0.2">
      <c r="B1640" s="39" t="s">
        <v>42</v>
      </c>
      <c r="D1640" s="42">
        <f>_xll.qlCalendarAdvance(Calendar,$D1639,B1640,"f",FALSE)</f>
        <v>51160</v>
      </c>
      <c r="E1640" s="140">
        <f>_xll.qlInterestRateIndexValueDate(IndexON,D1640)</f>
        <v>51160</v>
      </c>
      <c r="F1640" s="156">
        <f>IFERROR(_xll.qlIndexFixing(IndexON,D1640,TRUE,_xll.ohTrigger(RecalcTrigger,TriggerON)),NA())</f>
        <v>9.6089766570139901E-3</v>
      </c>
      <c r="H1640" s="42">
        <f>_xll.qlCalendarAdvance(Calendar,$H1639,B1640,"f",FALSE)</f>
        <v>51160</v>
      </c>
      <c r="I1640" s="140">
        <f>_xll.qlInterestRateIndexValueDate(Index1M,$H1640)</f>
        <v>51160</v>
      </c>
      <c r="J1640" s="145">
        <f>IFERROR(_xll.qlIndexFixing(Index1M,$H1640,TRUE,_xll.ohTrigger(RecalcTrigger,Trigger1M)),NA())</f>
        <v>1.0337873406744901E-2</v>
      </c>
      <c r="K1640" s="44">
        <f>IFERROR(_xll.qlIndexFixing(Index3M,H1640,TRUE,_xll.ohTrigger(RecalcTrigger,Trigger3M)),NA())</f>
        <v>1.0582418132031191E-2</v>
      </c>
      <c r="L1640" s="44">
        <f>IFERROR(_xll.qlIndexFixing(Index6M,$H1640,TRUE,_xll.ohTrigger(RecalcTrigger,Trigger6M)),NA())</f>
        <v>1.0629424496960339E-2</v>
      </c>
      <c r="M1640" s="146">
        <f>IFERROR(_xll.qlIndexFixing(Index1Y,$H1640,TRUE,_xll.ohTrigger(RecalcTrigger,Trigger1Y)),NA())</f>
        <v>1.0868558253247203E-2</v>
      </c>
      <c r="N1640" s="145">
        <f>IFERROR(_xll.qlIndexFixing(ONIndex1M,I1640,TRUE,_xll.ohTrigger(RecalcTrigger,Trigger1M)),NA())</f>
        <v>1.0338806430992831E-2</v>
      </c>
      <c r="O1640" s="44">
        <f>IFERROR(_xll.qlIndexFixing(ONIndex3M,I1640,TRUE,_xll.ohTrigger(RecalcTrigger,Trigger3M)),NA())</f>
        <v>1.0585594233701867E-2</v>
      </c>
      <c r="P1640" s="44">
        <f>IFERROR(_xll.qlIndexFixing(ONIndex6M,I1640,TRUE,_xll.ohTrigger(RecalcTrigger,Trigger6M)),NA())</f>
        <v>1.0633361376263251E-2</v>
      </c>
      <c r="Q1640" s="146">
        <f>IFERROR(_xll.qlIndexFixing(ONIndex1Y,I1640,TRUE,_xll.ohTrigger(RecalcTrigger,Trigger1Y)),NA())</f>
        <v>1.0865196598481841E-2</v>
      </c>
    </row>
    <row r="1641" spans="2:17" x14ac:dyDescent="0.2">
      <c r="B1641" s="39" t="s">
        <v>42</v>
      </c>
      <c r="D1641" s="42">
        <f>_xll.qlCalendarAdvance(Calendar,$D1640,B1641,"f",FALSE)</f>
        <v>51167</v>
      </c>
      <c r="E1641" s="140">
        <f>_xll.qlInterestRateIndexValueDate(IndexON,D1641)</f>
        <v>51167</v>
      </c>
      <c r="F1641" s="156">
        <f>IFERROR(_xll.qlIndexFixing(IndexON,D1641,TRUE,_xll.ohTrigger(RecalcTrigger,TriggerON)),NA())</f>
        <v>9.6061358610333158E-3</v>
      </c>
      <c r="H1641" s="42">
        <f>_xll.qlCalendarAdvance(Calendar,$H1640,B1641,"f",FALSE)</f>
        <v>51167</v>
      </c>
      <c r="I1641" s="140">
        <f>_xll.qlInterestRateIndexValueDate(Index1M,$H1641)</f>
        <v>51167</v>
      </c>
      <c r="J1641" s="145">
        <f>IFERROR(_xll.qlIndexFixing(Index1M,$H1641,TRUE,_xll.ohTrigger(RecalcTrigger,Trigger1M)),NA())</f>
        <v>1.0335557196542559E-2</v>
      </c>
      <c r="K1641" s="44">
        <f>IFERROR(_xll.qlIndexFixing(Index3M,H1641,TRUE,_xll.ohTrigger(RecalcTrigger,Trigger3M)),NA())</f>
        <v>1.0579906019248101E-2</v>
      </c>
      <c r="L1641" s="44">
        <f>IFERROR(_xll.qlIndexFixing(Index6M,$H1641,TRUE,_xll.ohTrigger(RecalcTrigger,Trigger6M)),NA())</f>
        <v>1.0627152758751857E-2</v>
      </c>
      <c r="M1641" s="146">
        <f>IFERROR(_xll.qlIndexFixing(Index1Y,$H1641,TRUE,_xll.ohTrigger(RecalcTrigger,Trigger1Y)),NA())</f>
        <v>1.0866855366909916E-2</v>
      </c>
      <c r="N1641" s="145">
        <f>IFERROR(_xll.qlIndexFixing(ONIndex1M,I1641,TRUE,_xll.ohTrigger(RecalcTrigger,Trigger1M)),NA())</f>
        <v>1.0336303657004775E-2</v>
      </c>
      <c r="O1641" s="44">
        <f>IFERROR(_xll.qlIndexFixing(ONIndex3M,I1641,TRUE,_xll.ohTrigger(RecalcTrigger,Trigger3M)),NA())</f>
        <v>1.0582791921169843E-2</v>
      </c>
      <c r="P1641" s="44">
        <f>IFERROR(_xll.qlIndexFixing(ONIndex6M,I1641,TRUE,_xll.ohTrigger(RecalcTrigger,Trigger6M)),NA())</f>
        <v>1.0630550697728891E-2</v>
      </c>
      <c r="Q1641" s="146">
        <f>IFERROR(_xll.qlIndexFixing(ONIndex1Y,I1641,TRUE,_xll.ohTrigger(RecalcTrigger,Trigger1Y)),NA())</f>
        <v>1.0862273109765175E-2</v>
      </c>
    </row>
    <row r="1642" spans="2:17" x14ac:dyDescent="0.2">
      <c r="B1642" s="39" t="s">
        <v>42</v>
      </c>
      <c r="D1642" s="42">
        <f>_xll.qlCalendarAdvance(Calendar,$D1641,B1642,"f",FALSE)</f>
        <v>51174</v>
      </c>
      <c r="E1642" s="140">
        <f>_xll.qlInterestRateIndexValueDate(IndexON,D1642)</f>
        <v>51174</v>
      </c>
      <c r="F1642" s="156">
        <f>IFERROR(_xll.qlIndexFixing(IndexON,D1642,TRUE,_xll.ohTrigger(RecalcTrigger,TriggerON)),NA())</f>
        <v>9.603335621827247E-3</v>
      </c>
      <c r="H1642" s="42">
        <f>_xll.qlCalendarAdvance(Calendar,$H1641,B1642,"f",FALSE)</f>
        <v>51174</v>
      </c>
      <c r="I1642" s="140">
        <f>_xll.qlInterestRateIndexValueDate(Index1M,$H1642)</f>
        <v>51174</v>
      </c>
      <c r="J1642" s="145">
        <f>IFERROR(_xll.qlIndexFixing(Index1M,$H1642,TRUE,_xll.ohTrigger(RecalcTrigger,Trigger1M)),NA())</f>
        <v>1.0333184957807148E-2</v>
      </c>
      <c r="K1642" s="44">
        <f>IFERROR(_xll.qlIndexFixing(Index3M,H1642,TRUE,_xll.ohTrigger(RecalcTrigger,Trigger3M)),NA())</f>
        <v>1.0577414591302608E-2</v>
      </c>
      <c r="L1642" s="44">
        <f>IFERROR(_xll.qlIndexFixing(Index6M,$H1642,TRUE,_xll.ohTrigger(RecalcTrigger,Trigger6M)),NA())</f>
        <v>1.0624923854791057E-2</v>
      </c>
      <c r="M1642" s="146">
        <f>IFERROR(_xll.qlIndexFixing(Index1Y,$H1642,TRUE,_xll.ohTrigger(RecalcTrigger,Trigger1Y)),NA())</f>
        <v>1.0865200519559587E-2</v>
      </c>
      <c r="N1642" s="145">
        <f>IFERROR(_xll.qlIndexFixing(ONIndex1M,I1642,TRUE,_xll.ohTrigger(RecalcTrigger,Trigger1M)),NA())</f>
        <v>1.0333845021145427E-2</v>
      </c>
      <c r="O1642" s="44">
        <f>IFERROR(_xll.qlIndexFixing(ONIndex3M,I1642,TRUE,_xll.ohTrigger(RecalcTrigger,Trigger3M)),NA())</f>
        <v>1.0580032736038358E-2</v>
      </c>
      <c r="P1642" s="44">
        <f>IFERROR(_xll.qlIndexFixing(ONIndex6M,I1642,TRUE,_xll.ohTrigger(RecalcTrigger,Trigger6M)),NA())</f>
        <v>1.0627782626440041E-2</v>
      </c>
      <c r="Q1642" s="146">
        <f>IFERROR(_xll.qlIndexFixing(ONIndex1Y,I1642,TRUE,_xll.ohTrigger(RecalcTrigger,Trigger1Y)),NA())</f>
        <v>1.0859397140752236E-2</v>
      </c>
    </row>
    <row r="1643" spans="2:17" x14ac:dyDescent="0.2">
      <c r="B1643" s="39" t="s">
        <v>42</v>
      </c>
      <c r="D1643" s="42">
        <f>_xll.qlCalendarAdvance(Calendar,$D1642,B1643,"f",FALSE)</f>
        <v>51181</v>
      </c>
      <c r="E1643" s="140">
        <f>_xll.qlInterestRateIndexValueDate(IndexON,D1643)</f>
        <v>51181</v>
      </c>
      <c r="F1643" s="156">
        <f>IFERROR(_xll.qlIndexFixing(IndexON,D1643,TRUE,_xll.ohTrigger(RecalcTrigger,TriggerON)),NA())</f>
        <v>9.6005759394768297E-3</v>
      </c>
      <c r="H1643" s="42">
        <f>_xll.qlCalendarAdvance(Calendar,$H1642,B1643,"f",FALSE)</f>
        <v>51181</v>
      </c>
      <c r="I1643" s="140">
        <f>_xll.qlInterestRateIndexValueDate(Index1M,$H1643)</f>
        <v>51181</v>
      </c>
      <c r="J1643" s="145">
        <f>IFERROR(_xll.qlIndexFixing(Index1M,$H1643,TRUE,_xll.ohTrigger(RecalcTrigger,Trigger1M)),NA())</f>
        <v>1.0330856892614875E-2</v>
      </c>
      <c r="K1643" s="44">
        <f>IFERROR(_xll.qlIndexFixing(Index3M,H1643,TRUE,_xll.ohTrigger(RecalcTrigger,Trigger3M)),NA())</f>
        <v>1.0574966403477722E-2</v>
      </c>
      <c r="L1643" s="44">
        <f>IFERROR(_xll.qlIndexFixing(Index6M,$H1643,TRUE,_xll.ohTrigger(RecalcTrigger,Trigger6M)),NA())</f>
        <v>1.0622737784934992E-2</v>
      </c>
      <c r="M1643" s="146">
        <f>IFERROR(_xll.qlIndexFixing(Index1Y,$H1643,TRUE,_xll.ohTrigger(RecalcTrigger,Trigger1Y)),NA())</f>
        <v>1.0863593710959496E-2</v>
      </c>
      <c r="N1643" s="145">
        <f>IFERROR(_xll.qlIndexFixing(ONIndex1M,I1643,TRUE,_xll.ohTrigger(RecalcTrigger,Trigger1M)),NA())</f>
        <v>1.033143052333374E-2</v>
      </c>
      <c r="O1643" s="44">
        <f>IFERROR(_xll.qlIndexFixing(ONIndex3M,I1643,TRUE,_xll.ohTrigger(RecalcTrigger,Trigger3M)),NA())</f>
        <v>1.0577316678226367E-2</v>
      </c>
      <c r="P1643" s="44">
        <f>IFERROR(_xll.qlIndexFixing(ONIndex6M,I1643,TRUE,_xll.ohTrigger(RecalcTrigger,Trigger6M)),NA())</f>
        <v>1.0625057162234608E-2</v>
      </c>
      <c r="Q1643" s="146">
        <f>IFERROR(_xll.qlIndexFixing(ONIndex1Y,I1643,TRUE,_xll.ohTrigger(RecalcTrigger,Trigger1Y)),NA())</f>
        <v>1.0856568691686164E-2</v>
      </c>
    </row>
    <row r="1644" spans="2:17" x14ac:dyDescent="0.2">
      <c r="B1644" s="39" t="s">
        <v>42</v>
      </c>
      <c r="D1644" s="42">
        <f>_xll.qlCalendarAdvance(Calendar,$D1643,B1644,"f",FALSE)</f>
        <v>51188</v>
      </c>
      <c r="E1644" s="140">
        <f>_xll.qlInterestRateIndexValueDate(IndexON,D1644)</f>
        <v>51188</v>
      </c>
      <c r="F1644" s="156">
        <f>IFERROR(_xll.qlIndexFixing(IndexON,D1644,TRUE,_xll.ohTrigger(RecalcTrigger,TriggerON)),NA())</f>
        <v>9.5978568138199716E-3</v>
      </c>
      <c r="H1644" s="42">
        <f>_xll.qlCalendarAdvance(Calendar,$H1643,B1644,"f",FALSE)</f>
        <v>51188</v>
      </c>
      <c r="I1644" s="140">
        <f>_xll.qlInterestRateIndexValueDate(Index1M,$H1644)</f>
        <v>51188</v>
      </c>
      <c r="J1644" s="145">
        <f>IFERROR(_xll.qlIndexFixing(Index1M,$H1644,TRUE,_xll.ohTrigger(RecalcTrigger,Trigger1M)),NA())</f>
        <v>1.0328573000951767E-2</v>
      </c>
      <c r="K1644" s="44">
        <f>IFERROR(_xll.qlIndexFixing(Index3M,H1644,TRUE,_xll.ohTrigger(RecalcTrigger,Trigger3M)),NA())</f>
        <v>1.0572561455695099E-2</v>
      </c>
      <c r="L1644" s="44">
        <f>IFERROR(_xll.qlIndexFixing(Index6M,$H1644,TRUE,_xll.ohTrigger(RecalcTrigger,Trigger6M)),NA())</f>
        <v>1.0620594549045174E-2</v>
      </c>
      <c r="M1644" s="146">
        <f>IFERROR(_xll.qlIndexFixing(Index1Y,$H1644,TRUE,_xll.ohTrigger(RecalcTrigger,Trigger1Y)),NA())</f>
        <v>1.0862034940880014E-2</v>
      </c>
      <c r="N1644" s="145">
        <f>IFERROR(_xll.qlIndexFixing(ONIndex1M,I1644,TRUE,_xll.ohTrigger(RecalcTrigger,Trigger1M)),NA())</f>
        <v>1.0329060163812853E-2</v>
      </c>
      <c r="O1644" s="44">
        <f>IFERROR(_xll.qlIndexFixing(ONIndex3M,I1644,TRUE,_xll.ohTrigger(RecalcTrigger,Trigger3M)),NA())</f>
        <v>1.0574643747895962E-2</v>
      </c>
      <c r="P1644" s="44">
        <f>IFERROR(_xll.qlIndexFixing(ONIndex6M,I1644,TRUE,_xll.ohTrigger(RecalcTrigger,Trigger6M)),NA())</f>
        <v>1.0622374305436777E-2</v>
      </c>
      <c r="Q1644" s="146">
        <f>IFERROR(_xll.qlIndexFixing(ONIndex1Y,I1644,TRUE,_xll.ohTrigger(RecalcTrigger,Trigger1Y)),NA())</f>
        <v>1.0853787762404865E-2</v>
      </c>
    </row>
    <row r="1645" spans="2:17" x14ac:dyDescent="0.2">
      <c r="B1645" s="39" t="s">
        <v>42</v>
      </c>
      <c r="D1645" s="42">
        <f>_xll.qlCalendarAdvance(Calendar,$D1644,B1645,"f",FALSE)</f>
        <v>51195</v>
      </c>
      <c r="E1645" s="140">
        <f>_xll.qlInterestRateIndexValueDate(IndexON,D1645)</f>
        <v>51195</v>
      </c>
      <c r="F1645" s="156">
        <f>IFERROR(_xll.qlIndexFixing(IndexON,D1645,TRUE,_xll.ohTrigger(RecalcTrigger,TriggerON)),NA())</f>
        <v>9.5951782450998113E-3</v>
      </c>
      <c r="H1645" s="42">
        <f>_xll.qlCalendarAdvance(Calendar,$H1644,B1645,"f",FALSE)</f>
        <v>51195</v>
      </c>
      <c r="I1645" s="140">
        <f>_xll.qlInterestRateIndexValueDate(Index1M,$H1645)</f>
        <v>51195</v>
      </c>
      <c r="J1645" s="145">
        <f>IFERROR(_xll.qlIndexFixing(Index1M,$H1645,TRUE,_xll.ohTrigger(RecalcTrigger,Trigger1M)),NA())</f>
        <v>1.032633328278708E-2</v>
      </c>
      <c r="K1645" s="44">
        <f>IFERROR(_xll.qlIndexFixing(Index3M,H1645,TRUE,_xll.ohTrigger(RecalcTrigger,Trigger3M)),NA())</f>
        <v>1.0570185103146505E-2</v>
      </c>
      <c r="L1645" s="44">
        <f>IFERROR(_xll.qlIndexFixing(Index6M,$H1645,TRUE,_xll.ohTrigger(RecalcTrigger,Trigger6M)),NA())</f>
        <v>1.0618532603911188E-2</v>
      </c>
      <c r="M1645" s="146">
        <f>IFERROR(_xll.qlIndexFixing(Index1Y,$H1645,TRUE,_xll.ohTrigger(RecalcTrigger,Trigger1Y)),NA())</f>
        <v>1.0860439672362387E-2</v>
      </c>
      <c r="N1645" s="145">
        <f>IFERROR(_xll.qlIndexFixing(ONIndex1M,I1645,TRUE,_xll.ohTrigger(RecalcTrigger,Trigger1M)),NA())</f>
        <v>1.0326733942258581E-2</v>
      </c>
      <c r="O1645" s="44">
        <f>IFERROR(_xll.qlIndexFixing(ONIndex3M,I1645,TRUE,_xll.ohTrigger(RecalcTrigger,Trigger3M)),NA())</f>
        <v>1.0572013945047143E-2</v>
      </c>
      <c r="P1645" s="44">
        <f>IFERROR(_xll.qlIndexFixing(ONIndex6M,I1645,TRUE,_xll.ohTrigger(RecalcTrigger,Trigger6M)),NA())</f>
        <v>1.0619734055803409E-2</v>
      </c>
      <c r="Q1645" s="146">
        <f>IFERROR(_xll.qlIndexFixing(ONIndex1Y,I1645,TRUE,_xll.ohTrigger(RecalcTrigger,Trigger1Y)),NA())</f>
        <v>1.085105435290834E-2</v>
      </c>
    </row>
    <row r="1646" spans="2:17" x14ac:dyDescent="0.2">
      <c r="B1646" s="39" t="s">
        <v>42</v>
      </c>
      <c r="D1646" s="42">
        <f>_xll.qlCalendarAdvance(Calendar,$D1645,B1646,"f",FALSE)</f>
        <v>51202</v>
      </c>
      <c r="E1646" s="140">
        <f>_xll.qlInterestRateIndexValueDate(IndexON,D1646)</f>
        <v>51202</v>
      </c>
      <c r="F1646" s="156">
        <f>IFERROR(_xll.qlIndexFixing(IndexON,D1646,TRUE,_xll.ohTrigger(RecalcTrigger,TriggerON)),NA())</f>
        <v>9.5925402330732101E-3</v>
      </c>
      <c r="H1646" s="42">
        <f>_xll.qlCalendarAdvance(Calendar,$H1645,B1646,"f",FALSE)</f>
        <v>51202</v>
      </c>
      <c r="I1646" s="140">
        <f>_xll.qlInterestRateIndexValueDate(Index1M,$H1646)</f>
        <v>51202</v>
      </c>
      <c r="J1646" s="145">
        <f>IFERROR(_xll.qlIndexFixing(Index1M,$H1646,TRUE,_xll.ohTrigger(RecalcTrigger,Trigger1M)),NA())</f>
        <v>1.0324111704780448E-2</v>
      </c>
      <c r="K1646" s="44">
        <f>IFERROR(_xll.qlIndexFixing(Index3M,H1646,TRUE,_xll.ohTrigger(RecalcTrigger,Trigger3M)),NA())</f>
        <v>1.0567872678598343E-2</v>
      </c>
      <c r="L1646" s="44">
        <f>IFERROR(_xll.qlIndexFixing(Index6M,$H1646,TRUE,_xll.ohTrigger(RecalcTrigger,Trigger6M)),NA())</f>
        <v>1.0616481035572535E-2</v>
      </c>
      <c r="M1646" s="146">
        <f>IFERROR(_xll.qlIndexFixing(Index1Y,$H1646,TRUE,_xll.ohTrigger(RecalcTrigger,Trigger1Y)),NA())</f>
        <v>1.0858973590806453E-2</v>
      </c>
      <c r="N1646" s="145">
        <f>IFERROR(_xll.qlIndexFixing(ONIndex1M,I1646,TRUE,_xll.ohTrigger(RecalcTrigger,Trigger1M)),NA())</f>
        <v>1.032445185899511E-2</v>
      </c>
      <c r="O1646" s="44">
        <f>IFERROR(_xll.qlIndexFixing(ONIndex3M,I1646,TRUE,_xll.ohTrigger(RecalcTrigger,Trigger3M)),NA())</f>
        <v>1.0569427269436771E-2</v>
      </c>
      <c r="P1646" s="44">
        <f>IFERROR(_xll.qlIndexFixing(ONIndex6M,I1646,TRUE,_xll.ohTrigger(RecalcTrigger,Trigger6M)),NA())</f>
        <v>1.0617136413415551E-2</v>
      </c>
      <c r="Q1646" s="146">
        <f>IFERROR(_xll.qlIndexFixing(ONIndex1Y,I1646,TRUE,_xll.ohTrigger(RecalcTrigger,Trigger1Y)),NA())</f>
        <v>1.0848368463277636E-2</v>
      </c>
    </row>
    <row r="1647" spans="2:17" x14ac:dyDescent="0.2">
      <c r="B1647" s="39" t="s">
        <v>42</v>
      </c>
      <c r="D1647" s="42">
        <f>_xll.qlCalendarAdvance(Calendar,$D1646,B1647,"f",FALSE)</f>
        <v>51209</v>
      </c>
      <c r="E1647" s="140">
        <f>_xll.qlInterestRateIndexValueDate(IndexON,D1647)</f>
        <v>51209</v>
      </c>
      <c r="F1647" s="156">
        <f>IFERROR(_xll.qlIndexFixing(IndexON,D1647,TRUE,_xll.ohTrigger(RecalcTrigger,TriggerON)),NA())</f>
        <v>9.5899427779022606E-3</v>
      </c>
      <c r="H1647" s="42">
        <f>_xll.qlCalendarAdvance(Calendar,$H1646,B1647,"f",FALSE)</f>
        <v>51209</v>
      </c>
      <c r="I1647" s="140">
        <f>_xll.qlInterestRateIndexValueDate(Index1M,$H1647)</f>
        <v>51209</v>
      </c>
      <c r="J1647" s="145">
        <f>IFERROR(_xll.qlIndexFixing(Index1M,$H1647,TRUE,_xll.ohTrigger(RecalcTrigger,Trigger1M)),NA())</f>
        <v>1.0321972712672434E-2</v>
      </c>
      <c r="K1647" s="44">
        <f>IFERROR(_xll.qlIndexFixing(Index3M,H1647,TRUE,_xll.ohTrigger(RecalcTrigger,Trigger3M)),NA())</f>
        <v>1.05656034963858E-2</v>
      </c>
      <c r="L1647" s="44">
        <f>IFERROR(_xll.qlIndexFixing(Index6M,$H1647,TRUE,_xll.ohTrigger(RecalcTrigger,Trigger6M)),NA())</f>
        <v>1.0614472303288457E-2</v>
      </c>
      <c r="M1647" s="146">
        <f>IFERROR(_xll.qlIndexFixing(Index1Y,$H1647,TRUE,_xll.ohTrigger(RecalcTrigger,Trigger1Y)),NA())</f>
        <v>1.0857555545709552E-2</v>
      </c>
      <c r="N1647" s="145">
        <f>IFERROR(_xll.qlIndexFixing(ONIndex1M,I1647,TRUE,_xll.ohTrigger(RecalcTrigger,Trigger1M)),NA())</f>
        <v>1.0322213913779299E-2</v>
      </c>
      <c r="O1647" s="44">
        <f>IFERROR(_xll.qlIndexFixing(ONIndex3M,I1647,TRUE,_xll.ohTrigger(RecalcTrigger,Trigger3M)),NA())</f>
        <v>1.0566883721389031E-2</v>
      </c>
      <c r="P1647" s="44">
        <f>IFERROR(_xll.qlIndexFixing(ONIndex6M,I1647,TRUE,_xll.ohTrigger(RecalcTrigger,Trigger6M)),NA())</f>
        <v>1.0614581378192156E-2</v>
      </c>
      <c r="Q1647" s="146">
        <f>IFERROR(_xll.qlIndexFixing(ONIndex1Y,I1647,TRUE,_xll.ohTrigger(RecalcTrigger,Trigger1Y)),NA())</f>
        <v>1.0845730093512751E-2</v>
      </c>
    </row>
    <row r="1648" spans="2:17" x14ac:dyDescent="0.2">
      <c r="B1648" s="39" t="s">
        <v>42</v>
      </c>
      <c r="D1648" s="42">
        <f>_xll.qlCalendarAdvance(Calendar,$D1647,B1648,"f",FALSE)</f>
        <v>51216</v>
      </c>
      <c r="E1648" s="140">
        <f>_xll.qlInterestRateIndexValueDate(IndexON,D1648)</f>
        <v>51216</v>
      </c>
      <c r="F1648" s="156">
        <f>IFERROR(_xll.qlIndexFixing(IndexON,D1648,TRUE,_xll.ohTrigger(RecalcTrigger,TriggerON)),NA())</f>
        <v>9.5873858795059164E-3</v>
      </c>
      <c r="H1648" s="42">
        <f>_xll.qlCalendarAdvance(Calendar,$H1647,B1648,"f",FALSE)</f>
        <v>51216</v>
      </c>
      <c r="I1648" s="140">
        <f>_xll.qlInterestRateIndexValueDate(Index1M,$H1648)</f>
        <v>51216</v>
      </c>
      <c r="J1648" s="145">
        <f>IFERROR(_xll.qlIndexFixing(Index1M,$H1648,TRUE,_xll.ohTrigger(RecalcTrigger,Trigger1M)),NA())</f>
        <v>1.0319877899027158E-2</v>
      </c>
      <c r="K1648" s="44">
        <f>IFERROR(_xll.qlIndexFixing(Index3M,H1648,TRUE,_xll.ohTrigger(RecalcTrigger,Trigger3M)),NA())</f>
        <v>1.0563377556434874E-2</v>
      </c>
      <c r="L1648" s="44">
        <f>IFERROR(_xll.qlIndexFixing(Index6M,$H1648,TRUE,_xll.ohTrigger(RecalcTrigger,Trigger6M)),NA())</f>
        <v>1.0612506406928136E-2</v>
      </c>
      <c r="M1648" s="146">
        <f>IFERROR(_xll.qlIndexFixing(Index1Y,$H1648,TRUE,_xll.ohTrigger(RecalcTrigger,Trigger1Y)),NA())</f>
        <v>1.08561855368694E-2</v>
      </c>
      <c r="N1648" s="145">
        <f>IFERROR(_xll.qlIndexFixing(ONIndex1M,I1648,TRUE,_xll.ohTrigger(RecalcTrigger,Trigger1M)),NA())</f>
        <v>1.0320020106692196E-2</v>
      </c>
      <c r="O1648" s="44">
        <f>IFERROR(_xll.qlIndexFixing(ONIndex3M,I1648,TRUE,_xll.ohTrigger(RecalcTrigger,Trigger3M)),NA())</f>
        <v>1.0564383300741831E-2</v>
      </c>
      <c r="P1648" s="44">
        <f>IFERROR(_xll.qlIndexFixing(ONIndex6M,I1648,TRUE,_xll.ohTrigger(RecalcTrigger,Trigger6M)),NA())</f>
        <v>1.0612068950214271E-2</v>
      </c>
      <c r="Q1648" s="146">
        <f>IFERROR(_xll.qlIndexFixing(ONIndex1Y,I1648,TRUE,_xll.ohTrigger(RecalcTrigger,Trigger1Y)),NA())</f>
        <v>1.084313924353264E-2</v>
      </c>
    </row>
    <row r="1649" spans="2:17" x14ac:dyDescent="0.2">
      <c r="B1649" s="39" t="s">
        <v>42</v>
      </c>
      <c r="D1649" s="42">
        <f>_xll.qlCalendarAdvance(Calendar,$D1648,B1649,"f",FALSE)</f>
        <v>51223</v>
      </c>
      <c r="E1649" s="140">
        <f>_xll.qlInterestRateIndexValueDate(IndexON,D1649)</f>
        <v>51223</v>
      </c>
      <c r="F1649" s="156">
        <f>IFERROR(_xll.qlIndexFixing(IndexON,D1649,TRUE,_xll.ohTrigger(RecalcTrigger,TriggerON)),NA())</f>
        <v>9.5848695379652238E-3</v>
      </c>
      <c r="H1649" s="42">
        <f>_xll.qlCalendarAdvance(Calendar,$H1648,B1649,"f",FALSE)</f>
        <v>51223</v>
      </c>
      <c r="I1649" s="140">
        <f>_xll.qlInterestRateIndexValueDate(Index1M,$H1649)</f>
        <v>51223</v>
      </c>
      <c r="J1649" s="145">
        <f>IFERROR(_xll.qlIndexFixing(Index1M,$H1649,TRUE,_xll.ohTrigger(RecalcTrigger,Trigger1M)),NA())</f>
        <v>1.0317827263829887E-2</v>
      </c>
      <c r="K1649" s="44">
        <f>IFERROR(_xll.qlIndexFixing(Index3M,H1649,TRUE,_xll.ohTrigger(RecalcTrigger,Trigger3M)),NA())</f>
        <v>1.0561194858673333E-2</v>
      </c>
      <c r="L1649" s="44">
        <f>IFERROR(_xll.qlIndexFixing(Index6M,$H1649,TRUE,_xll.ohTrigger(RecalcTrigger,Trigger6M)),NA())</f>
        <v>1.0610583346365599E-2</v>
      </c>
      <c r="M1649" s="146">
        <f>IFERROR(_xll.qlIndexFixing(Index1Y,$H1649,TRUE,_xll.ohTrigger(RecalcTrigger,Trigger1Y)),NA())</f>
        <v>1.0854863564090822E-2</v>
      </c>
      <c r="N1649" s="145">
        <f>IFERROR(_xll.qlIndexFixing(ONIndex1M,I1649,TRUE,_xll.ohTrigger(RecalcTrigger,Trigger1M)),NA())</f>
        <v>1.0317870437814847E-2</v>
      </c>
      <c r="O1649" s="44">
        <f>IFERROR(_xll.qlIndexFixing(ONIndex3M,I1649,TRUE,_xll.ohTrigger(RecalcTrigger,Trigger3M)),NA())</f>
        <v>1.0561926007414124E-2</v>
      </c>
      <c r="P1649" s="44">
        <f>IFERROR(_xll.qlIndexFixing(ONIndex6M,I1649,TRUE,_xll.ohTrigger(RecalcTrigger,Trigger6M)),NA())</f>
        <v>1.0609599129481895E-2</v>
      </c>
      <c r="Q1649" s="146">
        <f>IFERROR(_xll.qlIndexFixing(ONIndex1Y,I1649,TRUE,_xll.ohTrigger(RecalcTrigger,Trigger1Y)),NA())</f>
        <v>1.0840595913418349E-2</v>
      </c>
    </row>
    <row r="1650" spans="2:17" x14ac:dyDescent="0.2">
      <c r="B1650" s="39" t="s">
        <v>42</v>
      </c>
      <c r="D1650" s="42">
        <f>_xll.qlCalendarAdvance(Calendar,$D1649,B1650,"f",FALSE)</f>
        <v>51230</v>
      </c>
      <c r="E1650" s="140">
        <f>_xll.qlInterestRateIndexValueDate(IndexON,D1650)</f>
        <v>51230</v>
      </c>
      <c r="F1650" s="156">
        <f>IFERROR(_xll.qlIndexFixing(IndexON,D1650,TRUE,_xll.ohTrigger(RecalcTrigger,TriggerON)),NA())</f>
        <v>9.5823937531180903E-3</v>
      </c>
      <c r="H1650" s="42">
        <f>_xll.qlCalendarAdvance(Calendar,$H1649,B1650,"f",FALSE)</f>
        <v>51230</v>
      </c>
      <c r="I1650" s="140">
        <f>_xll.qlInterestRateIndexValueDate(Index1M,$H1650)</f>
        <v>51230</v>
      </c>
      <c r="J1650" s="145">
        <f>IFERROR(_xll.qlIndexFixing(Index1M,$H1650,TRUE,_xll.ohTrigger(RecalcTrigger,Trigger1M)),NA())</f>
        <v>1.0315802728977291E-2</v>
      </c>
      <c r="K1650" s="44">
        <f>IFERROR(_xll.qlIndexFixing(Index3M,H1650,TRUE,_xll.ohTrigger(RecalcTrigger,Trigger3M)),NA())</f>
        <v>1.0559047460001933E-2</v>
      </c>
      <c r="L1650" s="44">
        <f>IFERROR(_xll.qlIndexFixing(Index6M,$H1650,TRUE,_xll.ohTrigger(RecalcTrigger,Trigger6M)),NA())</f>
        <v>1.0608668736791966E-2</v>
      </c>
      <c r="M1650" s="146">
        <f>IFERROR(_xll.qlIndexFixing(Index1Y,$H1650,TRUE,_xll.ohTrigger(RecalcTrigger,Trigger1Y)),NA())</f>
        <v>1.0853589627185301E-2</v>
      </c>
      <c r="N1650" s="145">
        <f>IFERROR(_xll.qlIndexFixing(ONIndex1M,I1650,TRUE,_xll.ohTrigger(RecalcTrigger,Trigger1M)),NA())</f>
        <v>1.0315764907066205E-2</v>
      </c>
      <c r="O1650" s="44">
        <f>IFERROR(_xll.qlIndexFixing(ONIndex3M,I1650,TRUE,_xll.ohTrigger(RecalcTrigger,Trigger3M)),NA())</f>
        <v>1.0559511841486957E-2</v>
      </c>
      <c r="P1650" s="44">
        <f>IFERROR(_xll.qlIndexFixing(ONIndex6M,I1650,TRUE,_xll.ohTrigger(RecalcTrigger,Trigger6M)),NA())</f>
        <v>1.0607171915995028E-2</v>
      </c>
      <c r="Q1650" s="146">
        <f>IFERROR(_xll.qlIndexFixing(ONIndex1Y,I1650,TRUE,_xll.ohTrigger(RecalcTrigger,Trigger1Y)),NA())</f>
        <v>1.0838100103088832E-2</v>
      </c>
    </row>
    <row r="1651" spans="2:17" x14ac:dyDescent="0.2">
      <c r="B1651" s="39" t="s">
        <v>42</v>
      </c>
      <c r="D1651" s="42">
        <f>_xll.qlCalendarAdvance(Calendar,$D1650,B1651,"f",FALSE)</f>
        <v>51237</v>
      </c>
      <c r="E1651" s="140">
        <f>_xll.qlInterestRateIndexValueDate(IndexON,D1651)</f>
        <v>51237</v>
      </c>
      <c r="F1651" s="156">
        <f>IFERROR(_xll.qlIndexFixing(IndexON,D1651,TRUE,_xll.ohTrigger(RecalcTrigger,TriggerON)),NA())</f>
        <v>9.5799585252076547E-3</v>
      </c>
      <c r="H1651" s="42">
        <f>_xll.qlCalendarAdvance(Calendar,$H1650,B1651,"f",FALSE)</f>
        <v>51237</v>
      </c>
      <c r="I1651" s="140">
        <f>_xll.qlInterestRateIndexValueDate(Index1M,$H1651)</f>
        <v>51237</v>
      </c>
      <c r="J1651" s="145">
        <f>IFERROR(_xll.qlIndexFixing(Index1M,$H1651,TRUE,_xll.ohTrigger(RecalcTrigger,Trigger1M)),NA())</f>
        <v>1.0313831150878583E-2</v>
      </c>
      <c r="K1651" s="44">
        <f>IFERROR(_xll.qlIndexFixing(Index3M,H1651,TRUE,_xll.ohTrigger(RecalcTrigger,Trigger3M)),NA())</f>
        <v>1.0556948218338698E-2</v>
      </c>
      <c r="L1651" s="44">
        <f>IFERROR(_xll.qlIndexFixing(Index6M,$H1651,TRUE,_xll.ohTrigger(RecalcTrigger,Trigger6M)),NA())</f>
        <v>1.0606828341135523E-2</v>
      </c>
      <c r="M1651" s="146">
        <f>IFERROR(_xll.qlIndexFixing(Index1Y,$H1651,TRUE,_xll.ohTrigger(RecalcTrigger,Trigger1Y)),NA())</f>
        <v>1.0852363725970982E-2</v>
      </c>
      <c r="N1651" s="145">
        <f>IFERROR(_xll.qlIndexFixing(ONIndex1M,I1651,TRUE,_xll.ohTrigger(RecalcTrigger,Trigger1M)),NA())</f>
        <v>1.0313703514365224E-2</v>
      </c>
      <c r="O1651" s="44">
        <f>IFERROR(_xll.qlIndexFixing(ONIndex3M,I1651,TRUE,_xll.ohTrigger(RecalcTrigger,Trigger3M)),NA())</f>
        <v>1.0557140803122422E-2</v>
      </c>
      <c r="P1651" s="44">
        <f>IFERROR(_xll.qlIndexFixing(ONIndex6M,I1651,TRUE,_xll.ohTrigger(RecalcTrigger,Trigger6M)),NA())</f>
        <v>1.0604787309672625E-2</v>
      </c>
      <c r="Q1651" s="146">
        <f>IFERROR(_xll.qlIndexFixing(ONIndex1Y,I1651,TRUE,_xll.ohTrigger(RecalcTrigger,Trigger1Y)),NA())</f>
        <v>1.0835651812625136E-2</v>
      </c>
    </row>
    <row r="1652" spans="2:17" x14ac:dyDescent="0.2">
      <c r="B1652" s="39" t="s">
        <v>42</v>
      </c>
      <c r="D1652" s="42">
        <f>_xll.qlCalendarAdvance(Calendar,$D1651,B1652,"f",FALSE)</f>
        <v>51244</v>
      </c>
      <c r="E1652" s="140">
        <f>_xll.qlInterestRateIndexValueDate(IndexON,D1652)</f>
        <v>51244</v>
      </c>
      <c r="F1652" s="156">
        <f>IFERROR(_xll.qlIndexFixing(IndexON,D1652,TRUE,_xll.ohTrigger(RecalcTrigger,TriggerON)),NA())</f>
        <v>9.5775638539907781E-3</v>
      </c>
      <c r="H1652" s="42">
        <f>_xll.qlCalendarAdvance(Calendar,$H1651,B1652,"f",FALSE)</f>
        <v>51244</v>
      </c>
      <c r="I1652" s="140">
        <f>_xll.qlInterestRateIndexValueDate(Index1M,$H1652)</f>
        <v>51244</v>
      </c>
      <c r="J1652" s="145">
        <f>IFERROR(_xll.qlIndexFixing(Index1M,$H1652,TRUE,_xll.ohTrigger(RecalcTrigger,Trigger1M)),NA())</f>
        <v>1.0311903747384814E-2</v>
      </c>
      <c r="K1652" s="44">
        <f>IFERROR(_xll.qlIndexFixing(Index3M,H1652,TRUE,_xll.ohTrigger(RecalcTrigger,Trigger3M)),NA())</f>
        <v>1.0554892217399187E-2</v>
      </c>
      <c r="L1652" s="44">
        <f>IFERROR(_xll.qlIndexFixing(Index6M,$H1652,TRUE,_xll.ohTrigger(RecalcTrigger,Trigger6M)),NA())</f>
        <v>1.0605030779671449E-2</v>
      </c>
      <c r="M1652" s="146">
        <f>IFERROR(_xll.qlIndexFixing(Index1Y,$H1652,TRUE,_xll.ohTrigger(RecalcTrigger,Trigger1Y)),NA())</f>
        <v>1.0851185860273338E-2</v>
      </c>
      <c r="N1652" s="145">
        <f>IFERROR(_xll.qlIndexFixing(ONIndex1M,I1652,TRUE,_xll.ohTrigger(RecalcTrigger,Trigger1M)),NA())</f>
        <v>1.0311686259792952E-2</v>
      </c>
      <c r="O1652" s="44">
        <f>IFERROR(_xll.qlIndexFixing(ONIndex3M,I1652,TRUE,_xll.ohTrigger(RecalcTrigger,Trigger3M)),NA())</f>
        <v>1.0554812891996335E-2</v>
      </c>
      <c r="P1652" s="44">
        <f>IFERROR(_xll.qlIndexFixing(ONIndex6M,I1652,TRUE,_xll.ohTrigger(RecalcTrigger,Trigger6M)),NA())</f>
        <v>1.0602445310514685E-2</v>
      </c>
      <c r="Q1652" s="146">
        <f>IFERROR(_xll.qlIndexFixing(ONIndex1Y,I1652,TRUE,_xll.ohTrigger(RecalcTrigger,Trigger1Y)),NA())</f>
        <v>1.0833251042027259E-2</v>
      </c>
    </row>
    <row r="1653" spans="2:17" x14ac:dyDescent="0.2">
      <c r="B1653" s="39" t="s">
        <v>42</v>
      </c>
      <c r="D1653" s="42">
        <f>_xll.qlCalendarAdvance(Calendar,$D1652,B1653,"f",FALSE)</f>
        <v>51251</v>
      </c>
      <c r="E1653" s="140">
        <f>_xll.qlInterestRateIndexValueDate(IndexON,D1653)</f>
        <v>51251</v>
      </c>
      <c r="F1653" s="156">
        <f>IFERROR(_xll.qlIndexFixing(IndexON,D1653,TRUE,_xll.ohTrigger(RecalcTrigger,TriggerON)),NA())</f>
        <v>9.5752097396295532E-3</v>
      </c>
      <c r="H1653" s="42">
        <f>_xll.qlCalendarAdvance(Calendar,$H1652,B1653,"f",FALSE)</f>
        <v>51251</v>
      </c>
      <c r="I1653" s="140">
        <f>_xll.qlInterestRateIndexValueDate(Index1M,$H1653)</f>
        <v>51251</v>
      </c>
      <c r="J1653" s="145">
        <f>IFERROR(_xll.qlIndexFixing(Index1M,$H1653,TRUE,_xll.ohTrigger(RecalcTrigger,Trigger1M)),NA())</f>
        <v>1.0310020518471668E-2</v>
      </c>
      <c r="K1653" s="44">
        <f>IFERROR(_xll.qlIndexFixing(Index3M,H1653,TRUE,_xll.ohTrigger(RecalcTrigger,Trigger3M)),NA())</f>
        <v>1.0552879457116604E-2</v>
      </c>
      <c r="L1653" s="44">
        <f>IFERROR(_xll.qlIndexFixing(Index6M,$H1653,TRUE,_xll.ohTrigger(RecalcTrigger,Trigger6M)),NA())</f>
        <v>1.0603276052283266E-2</v>
      </c>
      <c r="M1653" s="146">
        <f>IFERROR(_xll.qlIndexFixing(Index1Y,$H1653,TRUE,_xll.ohTrigger(RecalcTrigger,Trigger1Y)),NA())</f>
        <v>1.0850056029924504E-2</v>
      </c>
      <c r="N1653" s="145">
        <f>IFERROR(_xll.qlIndexFixing(ONIndex1M,I1653,TRUE,_xll.ohTrigger(RecalcTrigger,Trigger1M)),NA())</f>
        <v>1.0309713143511479E-2</v>
      </c>
      <c r="O1653" s="44">
        <f>IFERROR(_xll.qlIndexFixing(ONIndex3M,I1653,TRUE,_xll.ohTrigger(RecalcTrigger,Trigger3M)),NA())</f>
        <v>1.0552528108351833E-2</v>
      </c>
      <c r="P1653" s="44">
        <f>IFERROR(_xll.qlIndexFixing(ONIndex6M,I1653,TRUE,_xll.ohTrigger(RecalcTrigger,Trigger6M)),NA())</f>
        <v>1.0600145918683301E-2</v>
      </c>
      <c r="Q1653" s="146">
        <f>IFERROR(_xll.qlIndexFixing(ONIndex1Y,I1653,TRUE,_xll.ohTrigger(RecalcTrigger,Trigger1Y)),NA())</f>
        <v>1.0830897791133109E-2</v>
      </c>
    </row>
    <row r="1654" spans="2:17" x14ac:dyDescent="0.2">
      <c r="B1654" s="39" t="s">
        <v>42</v>
      </c>
      <c r="D1654" s="42">
        <f>_xll.qlCalendarAdvance(Calendar,$D1653,B1654,"f",FALSE)</f>
        <v>51258</v>
      </c>
      <c r="E1654" s="140">
        <f>_xll.qlInterestRateIndexValueDate(IndexON,D1654)</f>
        <v>51258</v>
      </c>
      <c r="F1654" s="156">
        <f>IFERROR(_xll.qlIndexFixing(IndexON,D1654,TRUE,_xll.ohTrigger(RecalcTrigger,TriggerON)),NA())</f>
        <v>9.5728961820429337E-3</v>
      </c>
      <c r="H1654" s="42">
        <f>_xll.qlCalendarAdvance(Calendar,$H1653,B1654,"f",FALSE)</f>
        <v>51258</v>
      </c>
      <c r="I1654" s="140">
        <f>_xll.qlInterestRateIndexValueDate(Index1M,$H1654)</f>
        <v>51258</v>
      </c>
      <c r="J1654" s="145">
        <f>IFERROR(_xll.qlIndexFixing(Index1M,$H1654,TRUE,_xll.ohTrigger(RecalcTrigger,Trigger1M)),NA())</f>
        <v>1.0308236763637702E-2</v>
      </c>
      <c r="K1654" s="44">
        <f>IFERROR(_xll.qlIndexFixing(Index3M,H1654,TRUE,_xll.ohTrigger(RecalcTrigger,Trigger3M)),NA())</f>
        <v>1.0550930000259993E-2</v>
      </c>
      <c r="L1654" s="44">
        <f>IFERROR(_xll.qlIndexFixing(Index6M,$H1654,TRUE,_xll.ohTrigger(RecalcTrigger,Trigger6M)),NA())</f>
        <v>1.060161057628191E-2</v>
      </c>
      <c r="M1654" s="146">
        <f>IFERROR(_xll.qlIndexFixing(Index1Y,$H1654,TRUE,_xll.ohTrigger(RecalcTrigger,Trigger1Y)),NA())</f>
        <v>1.0848974234763276E-2</v>
      </c>
      <c r="N1654" s="145">
        <f>IFERROR(_xll.qlIndexFixing(ONIndex1M,I1654,TRUE,_xll.ohTrigger(RecalcTrigger,Trigger1M)),NA())</f>
        <v>1.0307784165196621E-2</v>
      </c>
      <c r="O1654" s="44">
        <f>IFERROR(_xll.qlIndexFixing(ONIndex3M,I1654,TRUE,_xll.ohTrigger(RecalcTrigger,Trigger3M)),NA())</f>
        <v>1.0550286452026825E-2</v>
      </c>
      <c r="P1654" s="44">
        <f>IFERROR(_xll.qlIndexFixing(ONIndex6M,I1654,TRUE,_xll.ohTrigger(RecalcTrigger,Trigger6M)),NA())</f>
        <v>1.0597889134016381E-2</v>
      </c>
      <c r="Q1654" s="146">
        <f>IFERROR(_xll.qlIndexFixing(ONIndex1Y,I1654,TRUE,_xll.ohTrigger(RecalcTrigger,Trigger1Y)),NA())</f>
        <v>1.0828592060185827E-2</v>
      </c>
    </row>
    <row r="1655" spans="2:17" x14ac:dyDescent="0.2">
      <c r="B1655" s="39" t="s">
        <v>42</v>
      </c>
      <c r="D1655" s="42">
        <f>_xll.qlCalendarAdvance(Calendar,$D1654,B1655,"f",FALSE)</f>
        <v>51265</v>
      </c>
      <c r="E1655" s="140">
        <f>_xll.qlInterestRateIndexValueDate(IndexON,D1655)</f>
        <v>51265</v>
      </c>
      <c r="F1655" s="156">
        <f>IFERROR(_xll.qlIndexFixing(IndexON,D1655,TRUE,_xll.ohTrigger(RecalcTrigger,TriggerON)),NA())</f>
        <v>9.5706231812309195E-3</v>
      </c>
      <c r="H1655" s="42">
        <f>_xll.qlCalendarAdvance(Calendar,$H1654,B1655,"f",FALSE)</f>
        <v>51265</v>
      </c>
      <c r="I1655" s="140">
        <f>_xll.qlInterestRateIndexValueDate(Index1M,$H1655)</f>
        <v>51265</v>
      </c>
      <c r="J1655" s="145">
        <f>IFERROR(_xll.qlIndexFixing(Index1M,$H1655,TRUE,_xll.ohTrigger(RecalcTrigger,Trigger1M)),NA())</f>
        <v>1.0306451198597973E-2</v>
      </c>
      <c r="K1655" s="44">
        <f>IFERROR(_xll.qlIndexFixing(Index3M,H1655,TRUE,_xll.ohTrigger(RecalcTrigger,Trigger3M)),NA())</f>
        <v>1.0549006754187365E-2</v>
      </c>
      <c r="L1655" s="44">
        <f>IFERROR(_xll.qlIndexFixing(Index6M,$H1655,TRUE,_xll.ohTrigger(RecalcTrigger,Trigger6M)),NA())</f>
        <v>1.0599944528001566E-2</v>
      </c>
      <c r="M1655" s="146">
        <f>IFERROR(_xll.qlIndexFixing(Index1Y,$H1655,TRUE,_xll.ohTrigger(RecalcTrigger,Trigger1Y)),NA())</f>
        <v>1.0847940474635553E-2</v>
      </c>
      <c r="N1655" s="145">
        <f>IFERROR(_xll.qlIndexFixing(ONIndex1M,I1655,TRUE,_xll.ohTrigger(RecalcTrigger,Trigger1M)),NA())</f>
        <v>1.0305899325091517E-2</v>
      </c>
      <c r="O1655" s="44">
        <f>IFERROR(_xll.qlIndexFixing(ONIndex3M,I1655,TRUE,_xll.ohTrigger(RecalcTrigger,Trigger3M)),NA())</f>
        <v>1.0548087923264449E-2</v>
      </c>
      <c r="P1655" s="44">
        <f>IFERROR(_xll.qlIndexFixing(ONIndex6M,I1655,TRUE,_xll.ohTrigger(RecalcTrigger,Trigger6M)),NA())</f>
        <v>1.0595674956676016E-2</v>
      </c>
      <c r="Q1655" s="146">
        <f>IFERROR(_xll.qlIndexFixing(ONIndex1Y,I1655,TRUE,_xll.ohTrigger(RecalcTrigger,Trigger1Y)),NA())</f>
        <v>1.0826333849023317E-2</v>
      </c>
    </row>
    <row r="1656" spans="2:17" x14ac:dyDescent="0.2">
      <c r="B1656" s="39" t="s">
        <v>42</v>
      </c>
      <c r="D1656" s="42">
        <f>_xll.qlCalendarAdvance(Calendar,$D1655,B1656,"f",FALSE)</f>
        <v>51272</v>
      </c>
      <c r="E1656" s="140">
        <f>_xll.qlInterestRateIndexValueDate(IndexON,D1656)</f>
        <v>51272</v>
      </c>
      <c r="F1656" s="156">
        <f>IFERROR(_xll.qlIndexFixing(IndexON,D1656,TRUE,_xll.ohTrigger(RecalcTrigger,TriggerON)),NA())</f>
        <v>9.5683907371935106E-3</v>
      </c>
      <c r="H1656" s="42">
        <f>_xll.qlCalendarAdvance(Calendar,$H1655,B1656,"f",FALSE)</f>
        <v>51272</v>
      </c>
      <c r="I1656" s="140">
        <f>_xll.qlInterestRateIndexValueDate(Index1M,$H1656)</f>
        <v>51272</v>
      </c>
      <c r="J1656" s="145">
        <f>IFERROR(_xll.qlIndexFixing(Index1M,$H1656,TRUE,_xll.ohTrigger(RecalcTrigger,Trigger1M)),NA())</f>
        <v>1.0304709811844153E-2</v>
      </c>
      <c r="K1656" s="44">
        <f>IFERROR(_xll.qlIndexFixing(Index3M,H1656,TRUE,_xll.ohTrigger(RecalcTrigger,Trigger3M)),NA())</f>
        <v>1.054712674983546E-2</v>
      </c>
      <c r="L1656" s="44">
        <f>IFERROR(_xll.qlIndexFixing(Index6M,$H1656,TRUE,_xll.ohTrigger(RecalcTrigger,Trigger6M)),NA())</f>
        <v>1.0598321314708984E-2</v>
      </c>
      <c r="M1656" s="146">
        <f>IFERROR(_xll.qlIndexFixing(Index1Y,$H1656,TRUE,_xll.ohTrigger(RecalcTrigger,Trigger1Y)),NA())</f>
        <v>1.08469547493939E-2</v>
      </c>
      <c r="N1656" s="145">
        <f>IFERROR(_xll.qlIndexFixing(ONIndex1M,I1656,TRUE,_xll.ohTrigger(RecalcTrigger,Trigger1M)),NA())</f>
        <v>1.0304058623034074E-2</v>
      </c>
      <c r="O1656" s="44">
        <f>IFERROR(_xll.qlIndexFixing(ONIndex3M,I1656,TRUE,_xll.ohTrigger(RecalcTrigger,Trigger3M)),NA())</f>
        <v>1.054593252174052E-2</v>
      </c>
      <c r="P1656" s="44">
        <f>IFERROR(_xll.qlIndexFixing(ONIndex6M,I1656,TRUE,_xll.ohTrigger(RecalcTrigger,Trigger6M)),NA())</f>
        <v>1.0593503386419068E-2</v>
      </c>
      <c r="Q1656" s="146">
        <f>IFERROR(_xll.qlIndexFixing(ONIndex1Y,I1656,TRUE,_xll.ohTrigger(RecalcTrigger,Trigger1Y)),NA())</f>
        <v>1.0824123157645582E-2</v>
      </c>
    </row>
    <row r="1657" spans="2:17" x14ac:dyDescent="0.2">
      <c r="B1657" s="39" t="s">
        <v>42</v>
      </c>
      <c r="D1657" s="42">
        <f>_xll.qlCalendarAdvance(Calendar,$D1656,B1657,"f",FALSE)</f>
        <v>51279</v>
      </c>
      <c r="E1657" s="140">
        <f>_xll.qlInterestRateIndexValueDate(IndexON,D1657)</f>
        <v>51279</v>
      </c>
      <c r="F1657" s="156">
        <f>IFERROR(_xll.qlIndexFixing(IndexON,D1657,TRUE,_xll.ohTrigger(RecalcTrigger,TriggerON)),NA())</f>
        <v>9.5661988500117534E-3</v>
      </c>
      <c r="H1657" s="42">
        <f>_xll.qlCalendarAdvance(Calendar,$H1656,B1657,"f",FALSE)</f>
        <v>51279</v>
      </c>
      <c r="I1657" s="140">
        <f>_xll.qlInterestRateIndexValueDate(Index1M,$H1657)</f>
        <v>51279</v>
      </c>
      <c r="J1657" s="145">
        <f>IFERROR(_xll.qlIndexFixing(Index1M,$H1657,TRUE,_xll.ohTrigger(RecalcTrigger,Trigger1M)),NA())</f>
        <v>1.030301260334923E-2</v>
      </c>
      <c r="K1657" s="44">
        <f>IFERROR(_xll.qlIndexFixing(Index3M,H1657,TRUE,_xll.ohTrigger(RecalcTrigger,Trigger3M)),NA())</f>
        <v>1.0545289987142612E-2</v>
      </c>
      <c r="L1657" s="44">
        <f>IFERROR(_xll.qlIndexFixing(Index6M,$H1657,TRUE,_xll.ohTrigger(RecalcTrigger,Trigger6M)),NA())</f>
        <v>1.0596740936300211E-2</v>
      </c>
      <c r="M1657" s="146">
        <f>IFERROR(_xll.qlIndexFixing(Index1Y,$H1657,TRUE,_xll.ohTrigger(RecalcTrigger,Trigger1Y)),NA())</f>
        <v>1.0846017058897539E-2</v>
      </c>
      <c r="N1657" s="145">
        <f>IFERROR(_xll.qlIndexFixing(ONIndex1M,I1657,TRUE,_xll.ohTrigger(RecalcTrigger,Trigger1M)),NA())</f>
        <v>1.0302262059186384E-2</v>
      </c>
      <c r="O1657" s="44">
        <f>IFERROR(_xll.qlIndexFixing(ONIndex3M,I1657,TRUE,_xll.ohTrigger(RecalcTrigger,Trigger3M)),NA())</f>
        <v>1.0543820247698177E-2</v>
      </c>
      <c r="P1657" s="44">
        <f>IFERROR(_xll.qlIndexFixing(ONIndex6M,I1657,TRUE,_xll.ohTrigger(RecalcTrigger,Trigger6M)),NA())</f>
        <v>1.0591374423407629E-2</v>
      </c>
      <c r="Q1657" s="146">
        <f>IFERROR(_xll.qlIndexFixing(ONIndex1Y,I1657,TRUE,_xll.ohTrigger(RecalcTrigger,Trigger1Y)),NA())</f>
        <v>1.0821959986133667E-2</v>
      </c>
    </row>
    <row r="1658" spans="2:17" x14ac:dyDescent="0.2">
      <c r="B1658" s="39" t="s">
        <v>42</v>
      </c>
      <c r="D1658" s="42">
        <f>_xll.qlCalendarAdvance(Calendar,$D1657,B1658,"f",FALSE)</f>
        <v>51286</v>
      </c>
      <c r="E1658" s="140">
        <f>_xll.qlInterestRateIndexValueDate(IndexON,D1658)</f>
        <v>51286</v>
      </c>
      <c r="F1658" s="156">
        <f>IFERROR(_xll.qlIndexFixing(IndexON,D1658,TRUE,_xll.ohTrigger(RecalcTrigger,TriggerON)),NA())</f>
        <v>9.5640475196046015E-3</v>
      </c>
      <c r="H1658" s="42">
        <f>_xll.qlCalendarAdvance(Calendar,$H1657,B1658,"f",FALSE)</f>
        <v>51286</v>
      </c>
      <c r="I1658" s="140">
        <f>_xll.qlInterestRateIndexValueDate(Index1M,$H1658)</f>
        <v>51286</v>
      </c>
      <c r="J1658" s="145">
        <f>IFERROR(_xll.qlIndexFixing(Index1M,$H1658,TRUE,_xll.ohTrigger(RecalcTrigger,Trigger1M)),NA())</f>
        <v>1.0301266991902074E-2</v>
      </c>
      <c r="K1658" s="44">
        <f>IFERROR(_xll.qlIndexFixing(Index3M,H1658,TRUE,_xll.ohTrigger(RecalcTrigger,Trigger3M)),NA())</f>
        <v>1.0543496466049799E-2</v>
      </c>
      <c r="L1658" s="44">
        <f>IFERROR(_xll.qlIndexFixing(Index6M,$H1658,TRUE,_xll.ohTrigger(RecalcTrigger,Trigger6M)),NA())</f>
        <v>1.0595203392673941E-2</v>
      </c>
      <c r="M1658" s="146">
        <f>IFERROR(_xll.qlIndexFixing(Index1Y,$H1658,TRUE,_xll.ohTrigger(RecalcTrigger,Trigger1Y)),NA())</f>
        <v>1.0845127403013466E-2</v>
      </c>
      <c r="N1658" s="145">
        <f>IFERROR(_xll.qlIndexFixing(ONIndex1M,I1658,TRUE,_xll.ohTrigger(RecalcTrigger,Trigger1M)),NA())</f>
        <v>1.0300509633386357E-2</v>
      </c>
      <c r="O1658" s="44">
        <f>IFERROR(_xll.qlIndexFixing(ONIndex3M,I1658,TRUE,_xll.ohTrigger(RecalcTrigger,Trigger3M)),NA())</f>
        <v>1.0541751101056374E-2</v>
      </c>
      <c r="P1658" s="44">
        <f>IFERROR(_xll.qlIndexFixing(ONIndex6M,I1658,TRUE,_xll.ohTrigger(RecalcTrigger,Trigger6M)),NA())</f>
        <v>1.0589288067560654E-2</v>
      </c>
      <c r="Q1658" s="146">
        <f>IFERROR(_xll.qlIndexFixing(ONIndex1Y,I1658,TRUE,_xll.ohTrigger(RecalcTrigger,Trigger1Y)),NA())</f>
        <v>1.0819844334487572E-2</v>
      </c>
    </row>
    <row r="1659" spans="2:17" x14ac:dyDescent="0.2">
      <c r="B1659" s="39" t="s">
        <v>42</v>
      </c>
      <c r="D1659" s="42">
        <f>_xll.qlCalendarAdvance(Calendar,$D1658,B1659,"f",FALSE)</f>
        <v>51293</v>
      </c>
      <c r="E1659" s="140">
        <f>_xll.qlInterestRateIndexValueDate(IndexON,D1659)</f>
        <v>51293</v>
      </c>
      <c r="F1659" s="156">
        <f>IFERROR(_xll.qlIndexFixing(IndexON,D1659,TRUE,_xll.ohTrigger(RecalcTrigger,TriggerON)),NA())</f>
        <v>9.561936745972055E-3</v>
      </c>
      <c r="H1659" s="42">
        <f>_xll.qlCalendarAdvance(Calendar,$H1658,B1659,"f",FALSE)</f>
        <v>51293</v>
      </c>
      <c r="I1659" s="140">
        <f>_xll.qlInterestRateIndexValueDate(Index1M,$H1659)</f>
        <v>51293</v>
      </c>
      <c r="J1659" s="145">
        <f>IFERROR(_xll.qlIndexFixing(Index1M,$H1659,TRUE,_xll.ohTrigger(RecalcTrigger,Trigger1M)),NA())</f>
        <v>1.0299648810053927E-2</v>
      </c>
      <c r="K1659" s="44">
        <f>IFERROR(_xll.qlIndexFixing(Index3M,H1659,TRUE,_xll.ohTrigger(RecalcTrigger,Trigger3M)),NA())</f>
        <v>1.0541746186496236E-2</v>
      </c>
      <c r="L1659" s="44">
        <f>IFERROR(_xll.qlIndexFixing(Index6M,$H1659,TRUE,_xll.ohTrigger(RecalcTrigger,Trigger6M)),NA())</f>
        <v>1.0593647197464992E-2</v>
      </c>
      <c r="M1659" s="146">
        <f>IFERROR(_xll.qlIndexFixing(Index1Y,$H1659,TRUE,_xll.ohTrigger(RecalcTrigger,Trigger1Y)),NA())</f>
        <v>1.0844285781614227E-2</v>
      </c>
      <c r="N1659" s="145">
        <f>IFERROR(_xll.qlIndexFixing(ONIndex1M,I1659,TRUE,_xll.ohTrigger(RecalcTrigger,Trigger1M)),NA())</f>
        <v>1.0298801345796083E-2</v>
      </c>
      <c r="O1659" s="44">
        <f>IFERROR(_xll.qlIndexFixing(ONIndex3M,I1659,TRUE,_xll.ohTrigger(RecalcTrigger,Trigger3M)),NA())</f>
        <v>1.0539725081734064E-2</v>
      </c>
      <c r="P1659" s="44">
        <f>IFERROR(_xll.qlIndexFixing(ONIndex6M,I1659,TRUE,_xll.ohTrigger(RecalcTrigger,Trigger6M)),NA())</f>
        <v>1.0587244318959188E-2</v>
      </c>
      <c r="Q1659" s="146">
        <f>IFERROR(_xll.qlIndexFixing(ONIndex1Y,I1659,TRUE,_xll.ohTrigger(RecalcTrigger,Trigger1Y)),NA())</f>
        <v>1.0817776202545204E-2</v>
      </c>
    </row>
    <row r="1660" spans="2:17" x14ac:dyDescent="0.2">
      <c r="B1660" s="39" t="s">
        <v>42</v>
      </c>
      <c r="D1660" s="42">
        <f>_xll.qlCalendarAdvance(Calendar,$D1659,B1660,"f",FALSE)</f>
        <v>51300</v>
      </c>
      <c r="E1660" s="140">
        <f>_xll.qlInterestRateIndexValueDate(IndexON,D1660)</f>
        <v>51300</v>
      </c>
      <c r="F1660" s="156">
        <f>IFERROR(_xll.qlIndexFixing(IndexON,D1660,TRUE,_xll.ohTrigger(RecalcTrigger,TriggerON)),NA())</f>
        <v>9.5598665291141138E-3</v>
      </c>
      <c r="H1660" s="42">
        <f>_xll.qlCalendarAdvance(Calendar,$H1659,B1660,"f",FALSE)</f>
        <v>51300</v>
      </c>
      <c r="I1660" s="140">
        <f>_xll.qlInterestRateIndexValueDate(Index1M,$H1660)</f>
        <v>51300</v>
      </c>
      <c r="J1660" s="145">
        <f>IFERROR(_xll.qlIndexFixing(Index1M,$H1660,TRUE,_xll.ohTrigger(RecalcTrigger,Trigger1M)),NA())</f>
        <v>1.0298074802656728E-2</v>
      </c>
      <c r="K1660" s="44">
        <f>IFERROR(_xll.qlIndexFixing(Index3M,H1660,TRUE,_xll.ohTrigger(RecalcTrigger,Trigger3M)),NA())</f>
        <v>1.0540039148427306E-2</v>
      </c>
      <c r="L1660" s="44">
        <f>IFERROR(_xll.qlIndexFixing(Index6M,$H1660,TRUE,_xll.ohTrigger(RecalcTrigger,Trigger6M)),NA())</f>
        <v>1.0592192305619967E-2</v>
      </c>
      <c r="M1660" s="146">
        <f>IFERROR(_xll.qlIndexFixing(Index1Y,$H1660,TRUE,_xll.ohTrigger(RecalcTrigger,Trigger1Y)),NA())</f>
        <v>1.0843492194579918E-2</v>
      </c>
      <c r="N1660" s="145">
        <f>IFERROR(_xll.qlIndexFixing(ONIndex1M,I1660,TRUE,_xll.ohTrigger(RecalcTrigger,Trigger1M)),NA())</f>
        <v>1.0297137196334516E-2</v>
      </c>
      <c r="O1660" s="44">
        <f>IFERROR(_xll.qlIndexFixing(ONIndex3M,I1660,TRUE,_xll.ohTrigger(RecalcTrigger,Trigger3M)),NA())</f>
        <v>1.053774218989334E-2</v>
      </c>
      <c r="P1660" s="44">
        <f>IFERROR(_xll.qlIndexFixing(ONIndex6M,I1660,TRUE,_xll.ohTrigger(RecalcTrigger,Trigger6M)),NA())</f>
        <v>1.0585243177603232E-2</v>
      </c>
      <c r="Q1660" s="146">
        <f>IFERROR(_xll.qlIndexFixing(ONIndex1Y,I1660,TRUE,_xll.ohTrigger(RecalcTrigger,Trigger1Y)),NA())</f>
        <v>1.0815755590468656E-2</v>
      </c>
    </row>
    <row r="1661" spans="2:17" x14ac:dyDescent="0.2">
      <c r="B1661" s="39" t="s">
        <v>42</v>
      </c>
      <c r="D1661" s="42">
        <f>_xll.qlCalendarAdvance(Calendar,$D1660,B1661,"f",FALSE)</f>
        <v>51307</v>
      </c>
      <c r="E1661" s="140">
        <f>_xll.qlInterestRateIndexValueDate(IndexON,D1661)</f>
        <v>51307</v>
      </c>
      <c r="F1661" s="156">
        <f>IFERROR(_xll.qlIndexFixing(IndexON,D1661,TRUE,_xll.ohTrigger(RecalcTrigger,TriggerON)),NA())</f>
        <v>9.557836869030778E-3</v>
      </c>
      <c r="H1661" s="42">
        <f>_xll.qlCalendarAdvance(Calendar,$H1660,B1661,"f",FALSE)</f>
        <v>51307</v>
      </c>
      <c r="I1661" s="140">
        <f>_xll.qlInterestRateIndexValueDate(Index1M,$H1661)</f>
        <v>51307</v>
      </c>
      <c r="J1661" s="145">
        <f>IFERROR(_xll.qlIndexFixing(Index1M,$H1661,TRUE,_xll.ohTrigger(RecalcTrigger,Trigger1M)),NA())</f>
        <v>1.0296544969686166E-2</v>
      </c>
      <c r="K1661" s="44">
        <f>IFERROR(_xll.qlIndexFixing(Index3M,H1661,TRUE,_xll.ohTrigger(RecalcTrigger,Trigger3M)),NA())</f>
        <v>1.0538375351785747E-2</v>
      </c>
      <c r="L1661" s="44">
        <f>IFERROR(_xll.qlIndexFixing(Index6M,$H1661,TRUE,_xll.ohTrigger(RecalcTrigger,Trigger6M)),NA())</f>
        <v>1.0590780247028855E-2</v>
      </c>
      <c r="M1661" s="146">
        <f>IFERROR(_xll.qlIndexFixing(Index1Y,$H1661,TRUE,_xll.ohTrigger(RecalcTrigger,Trigger1Y)),NA())</f>
        <v>1.084274664179774E-2</v>
      </c>
      <c r="N1661" s="145">
        <f>IFERROR(_xll.qlIndexFixing(ONIndex1M,I1661,TRUE,_xll.ohTrigger(RecalcTrigger,Trigger1M)),NA())</f>
        <v>1.0295517185001657E-2</v>
      </c>
      <c r="O1661" s="44">
        <f>IFERROR(_xll.qlIndexFixing(ONIndex3M,I1661,TRUE,_xll.ohTrigger(RecalcTrigger,Trigger3M)),NA())</f>
        <v>1.0535802425453156E-2</v>
      </c>
      <c r="P1661" s="44">
        <f>IFERROR(_xll.qlIndexFixing(ONIndex6M,I1661,TRUE,_xll.ohTrigger(RecalcTrigger,Trigger6M)),NA())</f>
        <v>1.0583284643492785E-2</v>
      </c>
      <c r="Q1661" s="146">
        <f>IFERROR(_xll.qlIndexFixing(ONIndex1Y,I1661,TRUE,_xll.ohTrigger(RecalcTrigger,Trigger1Y)),NA())</f>
        <v>1.0813782498257929E-2</v>
      </c>
    </row>
    <row r="1662" spans="2:17" x14ac:dyDescent="0.2">
      <c r="B1662" s="39" t="s">
        <v>42</v>
      </c>
      <c r="D1662" s="42">
        <f>_xll.qlCalendarAdvance(Calendar,$D1661,B1662,"f",FALSE)</f>
        <v>51314</v>
      </c>
      <c r="E1662" s="140">
        <f>_xll.qlInterestRateIndexValueDate(IndexON,D1662)</f>
        <v>51314</v>
      </c>
      <c r="F1662" s="156">
        <f>IFERROR(_xll.qlIndexFixing(IndexON,D1662,TRUE,_xll.ohTrigger(RecalcTrigger,TriggerON)),NA())</f>
        <v>9.5558477658030938E-3</v>
      </c>
      <c r="H1662" s="42">
        <f>_xll.qlCalendarAdvance(Calendar,$H1661,B1662,"f",FALSE)</f>
        <v>51314</v>
      </c>
      <c r="I1662" s="140">
        <f>_xll.qlInterestRateIndexValueDate(Index1M,$H1662)</f>
        <v>51314</v>
      </c>
      <c r="J1662" s="145">
        <f>IFERROR(_xll.qlIndexFixing(Index1M,$H1662,TRUE,_xll.ohTrigger(RecalcTrigger,Trigger1M)),NA())</f>
        <v>1.0295059311131432E-2</v>
      </c>
      <c r="K1662" s="44">
        <f>IFERROR(_xll.qlIndexFixing(Index3M,H1662,TRUE,_xll.ohTrigger(RecalcTrigger,Trigger3M)),NA())</f>
        <v>1.0536754796519585E-2</v>
      </c>
      <c r="L1662" s="44">
        <f>IFERROR(_xll.qlIndexFixing(Index6M,$H1662,TRUE,_xll.ohTrigger(RecalcTrigger,Trigger6M)),NA())</f>
        <v>1.0589411021601311E-2</v>
      </c>
      <c r="M1662" s="146">
        <f>IFERROR(_xll.qlIndexFixing(Index1Y,$H1662,TRUE,_xll.ohTrigger(RecalcTrigger,Trigger1Y)),NA())</f>
        <v>1.0842049123161335E-2</v>
      </c>
      <c r="N1662" s="145">
        <f>IFERROR(_xll.qlIndexFixing(ONIndex1M,I1662,TRUE,_xll.ohTrigger(RecalcTrigger,Trigger1M)),NA())</f>
        <v>1.0293941311716459E-2</v>
      </c>
      <c r="O1662" s="44">
        <f>IFERROR(_xll.qlIndexFixing(ONIndex3M,I1662,TRUE,_xll.ohTrigger(RecalcTrigger,Trigger3M)),NA())</f>
        <v>1.0533905788413511E-2</v>
      </c>
      <c r="P1662" s="44">
        <f>IFERROR(_xll.qlIndexFixing(ONIndex6M,I1662,TRUE,_xll.ohTrigger(RecalcTrigger,Trigger6M)),NA())</f>
        <v>1.0581368716546802E-2</v>
      </c>
      <c r="Q1662" s="146">
        <f>IFERROR(_xll.qlIndexFixing(ONIndex1Y,I1662,TRUE,_xll.ohTrigger(RecalcTrigger,Trigger1Y)),NA())</f>
        <v>1.0811856925831975E-2</v>
      </c>
    </row>
    <row r="1663" spans="2:17" x14ac:dyDescent="0.2">
      <c r="B1663" s="39" t="s">
        <v>42</v>
      </c>
      <c r="D1663" s="42">
        <f>_xll.qlCalendarAdvance(Calendar,$D1662,B1663,"f",FALSE)</f>
        <v>51321</v>
      </c>
      <c r="E1663" s="140">
        <f>_xll.qlInterestRateIndexValueDate(IndexON,D1663)</f>
        <v>51321</v>
      </c>
      <c r="F1663" s="156">
        <f>IFERROR(_xll.qlIndexFixing(IndexON,D1663,TRUE,_xll.ohTrigger(RecalcTrigger,TriggerON)),NA())</f>
        <v>9.553899219350015E-3</v>
      </c>
      <c r="H1663" s="42">
        <f>_xll.qlCalendarAdvance(Calendar,$H1662,B1663,"f",FALSE)</f>
        <v>51321</v>
      </c>
      <c r="I1663" s="140">
        <f>_xll.qlInterestRateIndexValueDate(Index1M,$H1663)</f>
        <v>51321</v>
      </c>
      <c r="J1663" s="145">
        <f>IFERROR(_xll.qlIndexFixing(Index1M,$H1663,TRUE,_xll.ohTrigger(RecalcTrigger,Trigger1M)),NA())</f>
        <v>1.0293757094767828E-2</v>
      </c>
      <c r="K1663" s="44">
        <f>IFERROR(_xll.qlIndexFixing(Index3M,H1663,TRUE,_xll.ohTrigger(RecalcTrigger,Trigger3M)),NA())</f>
        <v>1.0535177482573318E-2</v>
      </c>
      <c r="L1663" s="44">
        <f>IFERROR(_xll.qlIndexFixing(Index6M,$H1663,TRUE,_xll.ohTrigger(RecalcTrigger,Trigger6M)),NA())</f>
        <v>1.0588158192899967E-2</v>
      </c>
      <c r="M1663" s="146">
        <f>IFERROR(_xll.qlIndexFixing(Index1Y,$H1663,TRUE,_xll.ohTrigger(RecalcTrigger,Trigger1Y)),NA())</f>
        <v>1.0841399638571003E-2</v>
      </c>
      <c r="N1663" s="145">
        <f>IFERROR(_xll.qlIndexFixing(ONIndex1M,I1663,TRUE,_xll.ohTrigger(RecalcTrigger,Trigger1M)),NA())</f>
        <v>1.0292409576641015E-2</v>
      </c>
      <c r="O1663" s="44">
        <f>IFERROR(_xll.qlIndexFixing(ONIndex3M,I1663,TRUE,_xll.ohTrigger(RecalcTrigger,Trigger3M)),NA())</f>
        <v>1.053205227869336E-2</v>
      </c>
      <c r="P1663" s="44">
        <f>IFERROR(_xll.qlIndexFixing(ONIndex6M,I1663,TRUE,_xll.ohTrigger(RecalcTrigger,Trigger6M)),NA())</f>
        <v>1.0579495396846328E-2</v>
      </c>
      <c r="Q1663" s="146">
        <f>IFERROR(_xll.qlIndexFixing(ONIndex1Y,I1663,TRUE,_xll.ohTrigger(RecalcTrigger,Trigger1Y)),NA())</f>
        <v>1.0809978873190795E-2</v>
      </c>
    </row>
    <row r="1664" spans="2:17" x14ac:dyDescent="0.2">
      <c r="B1664" s="39" t="s">
        <v>42</v>
      </c>
      <c r="D1664" s="42">
        <f>_xll.qlCalendarAdvance(Calendar,$D1663,B1664,"f",FALSE)</f>
        <v>51328</v>
      </c>
      <c r="E1664" s="140">
        <f>_xll.qlInterestRateIndexValueDate(IndexON,D1664)</f>
        <v>51328</v>
      </c>
      <c r="F1664" s="156">
        <f>IFERROR(_xll.qlIndexFixing(IndexON,D1664,TRUE,_xll.ohTrigger(RecalcTrigger,TriggerON)),NA())</f>
        <v>9.5519912296715415E-3</v>
      </c>
      <c r="H1664" s="42">
        <f>_xll.qlCalendarAdvance(Calendar,$H1663,B1664,"f",FALSE)</f>
        <v>51328</v>
      </c>
      <c r="I1664" s="140">
        <f>_xll.qlInterestRateIndexValueDate(Index1M,$H1664)</f>
        <v>51328</v>
      </c>
      <c r="J1664" s="145">
        <f>IFERROR(_xll.qlIndexFixing(Index1M,$H1664,TRUE,_xll.ohTrigger(RecalcTrigger,Trigger1M)),NA())</f>
        <v>1.0292369133564518E-2</v>
      </c>
      <c r="K1664" s="44">
        <f>IFERROR(_xll.qlIndexFixing(Index3M,H1664,TRUE,_xll.ohTrigger(RecalcTrigger,Trigger3M)),NA())</f>
        <v>1.0533643409895854E-2</v>
      </c>
      <c r="L1664" s="44">
        <f>IFERROR(_xll.qlIndexFixing(Index6M,$H1664,TRUE,_xll.ohTrigger(RecalcTrigger,Trigger6M)),NA())</f>
        <v>1.0586877655981314E-2</v>
      </c>
      <c r="M1664" s="146">
        <f>IFERROR(_xll.qlIndexFixing(Index1Y,$H1664,TRUE,_xll.ohTrigger(RecalcTrigger,Trigger1Y)),NA())</f>
        <v>1.08407980163856E-2</v>
      </c>
      <c r="N1664" s="145">
        <f>IFERROR(_xll.qlIndexFixing(ONIndex1M,I1664,TRUE,_xll.ohTrigger(RecalcTrigger,Trigger1M)),NA())</f>
        <v>1.0290921979613232E-2</v>
      </c>
      <c r="O1664" s="44">
        <f>IFERROR(_xll.qlIndexFixing(ONIndex3M,I1664,TRUE,_xll.ohTrigger(RecalcTrigger,Trigger3M)),NA())</f>
        <v>1.0530241896454795E-2</v>
      </c>
      <c r="P1664" s="44">
        <f>IFERROR(_xll.qlIndexFixing(ONIndex6M,I1664,TRUE,_xll.ohTrigger(RecalcTrigger,Trigger6M)),NA())</f>
        <v>1.0577664684310317E-2</v>
      </c>
      <c r="Q1664" s="146">
        <f>IFERROR(_xll.qlIndexFixing(ONIndex1Y,I1664,TRUE,_xll.ohTrigger(RecalcTrigger,Trigger1Y)),NA())</f>
        <v>1.0808148340415435E-2</v>
      </c>
    </row>
    <row r="1665" spans="2:17" x14ac:dyDescent="0.2">
      <c r="B1665" s="39" t="s">
        <v>42</v>
      </c>
      <c r="D1665" s="42">
        <f>_xll.qlCalendarAdvance(Calendar,$D1664,B1665,"f",FALSE)</f>
        <v>51335</v>
      </c>
      <c r="E1665" s="140">
        <f>_xll.qlInterestRateIndexValueDate(IndexON,D1665)</f>
        <v>51335</v>
      </c>
      <c r="F1665" s="156">
        <f>IFERROR(_xll.qlIndexFixing(IndexON,D1665,TRUE,_xll.ohTrigger(RecalcTrigger,TriggerON)),NA())</f>
        <v>9.5501237967676733E-3</v>
      </c>
      <c r="H1665" s="42">
        <f>_xll.qlCalendarAdvance(Calendar,$H1664,B1665,"f",FALSE)</f>
        <v>51335</v>
      </c>
      <c r="I1665" s="140">
        <f>_xll.qlInterestRateIndexValueDate(Index1M,$H1665)</f>
        <v>51335</v>
      </c>
      <c r="J1665" s="145">
        <f>IFERROR(_xll.qlIndexFixing(Index1M,$H1665,TRUE,_xll.ohTrigger(RecalcTrigger,Trigger1M)),NA())</f>
        <v>1.0291025350475203E-2</v>
      </c>
      <c r="K1665" s="44">
        <f>IFERROR(_xll.qlIndexFixing(Index3M,H1665,TRUE,_xll.ohTrigger(RecalcTrigger,Trigger3M)),NA())</f>
        <v>1.0532152578438741E-2</v>
      </c>
      <c r="L1665" s="44">
        <f>IFERROR(_xll.qlIndexFixing(Index6M,$H1665,TRUE,_xll.ohTrigger(RecalcTrigger,Trigger6M)),NA())</f>
        <v>1.0585639953209569E-2</v>
      </c>
      <c r="M1665" s="146">
        <f>IFERROR(_xll.qlIndexFixing(Index1Y,$H1665,TRUE,_xll.ohTrigger(RecalcTrigger,Trigger1Y)),NA())</f>
        <v>1.0840243026293939E-2</v>
      </c>
      <c r="N1665" s="145">
        <f>IFERROR(_xll.qlIndexFixing(ONIndex1M,I1665,TRUE,_xll.ohTrigger(RecalcTrigger,Trigger1M)),NA())</f>
        <v>1.0289478520795203E-2</v>
      </c>
      <c r="O1665" s="44">
        <f>IFERROR(_xll.qlIndexFixing(ONIndex3M,I1665,TRUE,_xll.ohTrigger(RecalcTrigger,Trigger3M)),NA())</f>
        <v>1.0528474641535723E-2</v>
      </c>
      <c r="P1665" s="44">
        <f>IFERROR(_xll.qlIndexFixing(ONIndex6M,I1665,TRUE,_xll.ohTrigger(RecalcTrigger,Trigger6M)),NA())</f>
        <v>1.057587657893877E-2</v>
      </c>
      <c r="Q1665" s="146">
        <f>IFERROR(_xll.qlIndexFixing(ONIndex1Y,I1665,TRUE,_xll.ohTrigger(RecalcTrigger,Trigger1Y)),NA())</f>
        <v>1.0806365327505896E-2</v>
      </c>
    </row>
    <row r="1666" spans="2:17" x14ac:dyDescent="0.2">
      <c r="B1666" s="39" t="s">
        <v>42</v>
      </c>
      <c r="D1666" s="42">
        <f>_xll.qlCalendarAdvance(Calendar,$D1665,B1666,"f",FALSE)</f>
        <v>51342</v>
      </c>
      <c r="E1666" s="140">
        <f>_xll.qlInterestRateIndexValueDate(IndexON,D1666)</f>
        <v>51342</v>
      </c>
      <c r="F1666" s="156">
        <f>IFERROR(_xll.qlIndexFixing(IndexON,D1666,TRUE,_xll.ohTrigger(RecalcTrigger,TriggerON)),NA())</f>
        <v>9.5482969206384105E-3</v>
      </c>
      <c r="H1666" s="42">
        <f>_xll.qlCalendarAdvance(Calendar,$H1665,B1666,"f",FALSE)</f>
        <v>51342</v>
      </c>
      <c r="I1666" s="140">
        <f>_xll.qlInterestRateIndexValueDate(Index1M,$H1666)</f>
        <v>51342</v>
      </c>
      <c r="J1666" s="145">
        <f>IFERROR(_xll.qlIndexFixing(Index1M,$H1666,TRUE,_xll.ohTrigger(RecalcTrigger,Trigger1M)),NA())</f>
        <v>1.0289782116871161E-2</v>
      </c>
      <c r="K1666" s="44">
        <f>IFERROR(_xll.qlIndexFixing(Index3M,H1666,TRUE,_xll.ohTrigger(RecalcTrigger,Trigger3M)),NA())</f>
        <v>1.0530704988151764E-2</v>
      </c>
      <c r="L1666" s="44">
        <f>IFERROR(_xll.qlIndexFixing(Index6M,$H1666,TRUE,_xll.ohTrigger(RecalcTrigger,Trigger6M)),NA())</f>
        <v>1.0584445084504563E-2</v>
      </c>
      <c r="M1666" s="146">
        <f>IFERROR(_xll.qlIndexFixing(Index1Y,$H1666,TRUE,_xll.ohTrigger(RecalcTrigger,Trigger1Y)),NA())</f>
        <v>1.0839733034536891E-2</v>
      </c>
      <c r="N1666" s="145">
        <f>IFERROR(_xll.qlIndexFixing(ONIndex1M,I1666,TRUE,_xll.ohTrigger(RecalcTrigger,Trigger1M)),NA())</f>
        <v>1.0288079200024836E-2</v>
      </c>
      <c r="O1666" s="44">
        <f>IFERROR(_xll.qlIndexFixing(ONIndex3M,I1666,TRUE,_xll.ohTrigger(RecalcTrigger,Trigger3M)),NA())</f>
        <v>1.0526750514098238E-2</v>
      </c>
      <c r="P1666" s="44">
        <f>IFERROR(_xll.qlIndexFixing(ONIndex6M,I1666,TRUE,_xll.ohTrigger(RecalcTrigger,Trigger6M)),NA())</f>
        <v>1.0574131080893778E-2</v>
      </c>
      <c r="Q1666" s="146">
        <f>IFERROR(_xll.qlIndexFixing(ONIndex1Y,I1666,TRUE,_xll.ohTrigger(RecalcTrigger,Trigger1Y)),NA())</f>
        <v>1.0804629834219037E-2</v>
      </c>
    </row>
    <row r="1667" spans="2:17" x14ac:dyDescent="0.2">
      <c r="B1667" s="39" t="s">
        <v>42</v>
      </c>
      <c r="D1667" s="42">
        <f>_xll.qlCalendarAdvance(Calendar,$D1666,B1667,"f",FALSE)</f>
        <v>51349</v>
      </c>
      <c r="E1667" s="140">
        <f>_xll.qlInterestRateIndexValueDate(IndexON,D1667)</f>
        <v>51349</v>
      </c>
      <c r="F1667" s="156">
        <f>IFERROR(_xll.qlIndexFixing(IndexON,D1667,TRUE,_xll.ohTrigger(RecalcTrigger,TriggerON)),NA())</f>
        <v>9.5465106013647993E-3</v>
      </c>
      <c r="H1667" s="42">
        <f>_xll.qlCalendarAdvance(Calendar,$H1666,B1667,"f",FALSE)</f>
        <v>51349</v>
      </c>
      <c r="I1667" s="140">
        <f>_xll.qlInterestRateIndexValueDate(Index1M,$H1667)</f>
        <v>51349</v>
      </c>
      <c r="J1667" s="145">
        <f>IFERROR(_xll.qlIndexFixing(Index1M,$H1667,TRUE,_xll.ohTrigger(RecalcTrigger,Trigger1M)),NA())</f>
        <v>1.0288470318569793E-2</v>
      </c>
      <c r="K1667" s="44">
        <f>IFERROR(_xll.qlIndexFixing(Index3M,H1667,TRUE,_xll.ohTrigger(RecalcTrigger,Trigger3M)),NA())</f>
        <v>1.0529300638988236E-2</v>
      </c>
      <c r="L1667" s="44">
        <f>IFERROR(_xll.qlIndexFixing(Index6M,$H1667,TRUE,_xll.ohTrigger(RecalcTrigger,Trigger6M)),NA())</f>
        <v>1.0583293049788776E-2</v>
      </c>
      <c r="M1667" s="146">
        <f>IFERROR(_xll.qlIndexFixing(Index1Y,$H1667,TRUE,_xll.ohTrigger(RecalcTrigger,Trigger1Y)),NA())</f>
        <v>1.0839266406571735E-2</v>
      </c>
      <c r="N1667" s="145">
        <f>IFERROR(_xll.qlIndexFixing(ONIndex1M,I1667,TRUE,_xll.ohTrigger(RecalcTrigger,Trigger1M)),NA())</f>
        <v>1.0286724017464222E-2</v>
      </c>
      <c r="O1667" s="44">
        <f>IFERROR(_xll.qlIndexFixing(ONIndex3M,I1667,TRUE,_xll.ohTrigger(RecalcTrigger,Trigger3M)),NA())</f>
        <v>1.0525069513980245E-2</v>
      </c>
      <c r="P1667" s="44">
        <f>IFERROR(_xll.qlIndexFixing(ONIndex6M,I1667,TRUE,_xll.ohTrigger(RecalcTrigger,Trigger6M)),NA())</f>
        <v>1.057242819001325E-2</v>
      </c>
      <c r="Q1667" s="146">
        <f>IFERROR(_xll.qlIndexFixing(ONIndex1Y,I1667,TRUE,_xll.ohTrigger(RecalcTrigger,Trigger1Y)),NA())</f>
        <v>1.0802941860960091E-2</v>
      </c>
    </row>
    <row r="1668" spans="2:17" x14ac:dyDescent="0.2">
      <c r="B1668" s="39" t="s">
        <v>42</v>
      </c>
      <c r="D1668" s="42">
        <f>_xll.qlCalendarAdvance(Calendar,$D1667,B1668,"f",FALSE)</f>
        <v>51356</v>
      </c>
      <c r="E1668" s="140">
        <f>_xll.qlInterestRateIndexValueDate(IndexON,D1668)</f>
        <v>51356</v>
      </c>
      <c r="F1668" s="156">
        <f>IFERROR(_xll.qlIndexFixing(IndexON,D1668,TRUE,_xll.ohTrigger(RecalcTrigger,TriggerON)),NA())</f>
        <v>9.5447648388657935E-3</v>
      </c>
      <c r="H1668" s="42">
        <f>_xll.qlCalendarAdvance(Calendar,$H1667,B1668,"f",FALSE)</f>
        <v>51356</v>
      </c>
      <c r="I1668" s="140">
        <f>_xll.qlInterestRateIndexValueDate(Index1M,$H1668)</f>
        <v>51356</v>
      </c>
      <c r="J1668" s="145">
        <f>IFERROR(_xll.qlIndexFixing(Index1M,$H1668,TRUE,_xll.ohTrigger(RecalcTrigger,Trigger1M)),NA())</f>
        <v>1.0287259069726683E-2</v>
      </c>
      <c r="K1668" s="44">
        <f>IFERROR(_xll.qlIndexFixing(Index3M,H1668,TRUE,_xll.ohTrigger(RecalcTrigger,Trigger3M)),NA())</f>
        <v>1.0527939530903228E-2</v>
      </c>
      <c r="L1668" s="44">
        <f>IFERROR(_xll.qlIndexFixing(Index6M,$H1668,TRUE,_xll.ohTrigger(RecalcTrigger,Trigger6M)),NA())</f>
        <v>1.0582183848988647E-2</v>
      </c>
      <c r="M1668" s="146">
        <f>IFERROR(_xll.qlIndexFixing(Index1Y,$H1668,TRUE,_xll.ohTrigger(RecalcTrigger,Trigger1Y)),NA())</f>
        <v>1.0838841507862851E-2</v>
      </c>
      <c r="N1668" s="145">
        <f>IFERROR(_xll.qlIndexFixing(ONIndex1M,I1668,TRUE,_xll.ohTrigger(RecalcTrigger,Trigger1M)),NA())</f>
        <v>1.0285412972870223E-2</v>
      </c>
      <c r="O1668" s="44">
        <f>IFERROR(_xll.qlIndexFixing(ONIndex3M,I1668,TRUE,_xll.ohTrigger(RecalcTrigger,Trigger3M)),NA())</f>
        <v>1.0523431641262793E-2</v>
      </c>
      <c r="P1668" s="44">
        <f>IFERROR(_xll.qlIndexFixing(ONIndex6M,I1668,TRUE,_xll.ohTrigger(RecalcTrigger,Trigger6M)),NA())</f>
        <v>1.0570767906216139E-2</v>
      </c>
      <c r="Q1668" s="146">
        <f>IFERROR(_xll.qlIndexFixing(ONIndex1Y,I1668,TRUE,_xll.ohTrigger(RecalcTrigger,Trigger1Y)),NA())</f>
        <v>1.0801301407404873E-2</v>
      </c>
    </row>
    <row r="1669" spans="2:17" x14ac:dyDescent="0.2">
      <c r="B1669" s="39" t="s">
        <v>42</v>
      </c>
      <c r="D1669" s="42">
        <f>_xll.qlCalendarAdvance(Calendar,$D1668,B1669,"f",FALSE)</f>
        <v>51363</v>
      </c>
      <c r="E1669" s="140">
        <f>_xll.qlInterestRateIndexValueDate(IndexON,D1669)</f>
        <v>51363</v>
      </c>
      <c r="F1669" s="156">
        <f>IFERROR(_xll.qlIndexFixing(IndexON,D1669,TRUE,_xll.ohTrigger(RecalcTrigger,TriggerON)),NA())</f>
        <v>9.5430596330603468E-3</v>
      </c>
      <c r="H1669" s="42">
        <f>_xll.qlCalendarAdvance(Calendar,$H1668,B1669,"f",FALSE)</f>
        <v>51363</v>
      </c>
      <c r="I1669" s="140">
        <f>_xll.qlInterestRateIndexValueDate(Index1M,$H1669)</f>
        <v>51363</v>
      </c>
      <c r="J1669" s="145">
        <f>IFERROR(_xll.qlIndexFixing(Index1M,$H1669,TRUE,_xll.ohTrigger(RecalcTrigger,Trigger1M)),NA())</f>
        <v>1.0286091998936169E-2</v>
      </c>
      <c r="K1669" s="44">
        <f>IFERROR(_xll.qlIndexFixing(Index3M,H1669,TRUE,_xll.ohTrigger(RecalcTrigger,Trigger3M)),NA())</f>
        <v>1.0526621663852691E-2</v>
      </c>
      <c r="L1669" s="44">
        <f>IFERROR(_xll.qlIndexFixing(Index6M,$H1669,TRUE,_xll.ohTrigger(RecalcTrigger,Trigger6M)),NA())</f>
        <v>1.0581117482032823E-2</v>
      </c>
      <c r="M1669" s="146">
        <f>IFERROR(_xll.qlIndexFixing(Index1Y,$H1669,TRUE,_xll.ohTrigger(RecalcTrigger,Trigger1Y)),NA())</f>
        <v>1.0838456703883947E-2</v>
      </c>
      <c r="N1669" s="145">
        <f>IFERROR(_xll.qlIndexFixing(ONIndex1M,I1669,TRUE,_xll.ohTrigger(RecalcTrigger,Trigger1M)),NA())</f>
        <v>1.0284146066567024E-2</v>
      </c>
      <c r="O1669" s="44">
        <f>IFERROR(_xll.qlIndexFixing(ONIndex3M,I1669,TRUE,_xll.ohTrigger(RecalcTrigger,Trigger3M)),NA())</f>
        <v>1.0521836896026926E-2</v>
      </c>
      <c r="P1669" s="44">
        <f>IFERROR(_xll.qlIndexFixing(ONIndex6M,I1669,TRUE,_xll.ohTrigger(RecalcTrigger,Trigger6M)),NA())</f>
        <v>1.0569150229745583E-2</v>
      </c>
      <c r="Q1669" s="146">
        <f>IFERROR(_xll.qlIndexFixing(ONIndex1Y,I1669,TRUE,_xll.ohTrigger(RecalcTrigger,Trigger1Y)),NA())</f>
        <v>1.0799708473634428E-2</v>
      </c>
    </row>
    <row r="1670" spans="2:17" x14ac:dyDescent="0.2">
      <c r="B1670" s="39" t="s">
        <v>42</v>
      </c>
      <c r="D1670" s="42">
        <f>_xll.qlCalendarAdvance(Calendar,$D1669,B1670,"f",FALSE)</f>
        <v>51370</v>
      </c>
      <c r="E1670" s="140">
        <f>_xll.qlInterestRateIndexValueDate(IndexON,D1670)</f>
        <v>51370</v>
      </c>
      <c r="F1670" s="156">
        <f>IFERROR(_xll.qlIndexFixing(IndexON,D1670,TRUE,_xll.ohTrigger(RecalcTrigger,TriggerON)),NA())</f>
        <v>9.5413949841105516E-3</v>
      </c>
      <c r="H1670" s="42">
        <f>_xll.qlCalendarAdvance(Calendar,$H1669,B1670,"f",FALSE)</f>
        <v>51370</v>
      </c>
      <c r="I1670" s="140">
        <f>_xll.qlInterestRateIndexValueDate(Index1M,$H1670)</f>
        <v>51370</v>
      </c>
      <c r="J1670" s="145">
        <f>IFERROR(_xll.qlIndexFixing(Index1M,$H1670,TRUE,_xll.ohTrigger(RecalcTrigger,Trigger1M)),NA())</f>
        <v>1.028496910618106E-2</v>
      </c>
      <c r="K1670" s="44">
        <f>IFERROR(_xll.qlIndexFixing(Index3M,H1670,TRUE,_xll.ohTrigger(RecalcTrigger,Trigger3M)),NA())</f>
        <v>1.0525347037789939E-2</v>
      </c>
      <c r="L1670" s="44">
        <f>IFERROR(_xll.qlIndexFixing(Index6M,$H1670,TRUE,_xll.ohTrigger(RecalcTrigger,Trigger6M)),NA())</f>
        <v>1.0580093948851708E-2</v>
      </c>
      <c r="M1670" s="146">
        <f>IFERROR(_xll.qlIndexFixing(Index1Y,$H1670,TRUE,_xll.ohTrigger(RecalcTrigger,Trigger1Y)),NA())</f>
        <v>1.0838110360115616E-2</v>
      </c>
      <c r="N1670" s="145">
        <f>IFERROR(_xll.qlIndexFixing(ONIndex1M,I1670,TRUE,_xll.ohTrigger(RecalcTrigger,Trigger1M)),NA())</f>
        <v>1.0282923298311486E-2</v>
      </c>
      <c r="O1670" s="44">
        <f>IFERROR(_xll.qlIndexFixing(ONIndex3M,I1670,TRUE,_xll.ohTrigger(RecalcTrigger,Trigger3M)),NA())</f>
        <v>1.0520285278029506E-2</v>
      </c>
      <c r="P1670" s="44">
        <f>IFERROR(_xll.qlIndexFixing(ONIndex6M,I1670,TRUE,_xll.ohTrigger(RecalcTrigger,Trigger6M)),NA())</f>
        <v>1.0567575160439491E-2</v>
      </c>
      <c r="Q1670" s="146">
        <f>IFERROR(_xll.qlIndexFixing(ONIndex1Y,I1670,TRUE,_xll.ohTrigger(RecalcTrigger,Trigger1Y)),NA())</f>
        <v>1.079816305981085E-2</v>
      </c>
    </row>
    <row r="1671" spans="2:17" x14ac:dyDescent="0.2">
      <c r="B1671" s="39" t="s">
        <v>42</v>
      </c>
      <c r="D1671" s="42">
        <f>_xll.qlCalendarAdvance(Calendar,$D1670,B1671,"f",FALSE)</f>
        <v>51377</v>
      </c>
      <c r="E1671" s="140">
        <f>_xll.qlInterestRateIndexValueDate(IndexON,D1671)</f>
        <v>51377</v>
      </c>
      <c r="F1671" s="156">
        <f>IFERROR(_xll.qlIndexFixing(IndexON,D1671,TRUE,_xll.ohTrigger(RecalcTrigger,TriggerON)),NA())</f>
        <v>9.5397708919353619E-3</v>
      </c>
      <c r="H1671" s="42">
        <f>_xll.qlCalendarAdvance(Calendar,$H1670,B1671,"f",FALSE)</f>
        <v>51377</v>
      </c>
      <c r="I1671" s="140">
        <f>_xll.qlInterestRateIndexValueDate(Index1M,$H1671)</f>
        <v>51377</v>
      </c>
      <c r="J1671" s="145">
        <f>IFERROR(_xll.qlIndexFixing(Index1M,$H1671,TRUE,_xll.ohTrigger(RecalcTrigger,Trigger1M)),NA())</f>
        <v>1.0283676230211721E-2</v>
      </c>
      <c r="K1671" s="44">
        <f>IFERROR(_xll.qlIndexFixing(Index3M,H1671,TRUE,_xll.ohTrigger(RecalcTrigger,Trigger3M)),NA())</f>
        <v>1.0524115652678851E-2</v>
      </c>
      <c r="L1671" s="44">
        <f>IFERROR(_xll.qlIndexFixing(Index6M,$H1671,TRUE,_xll.ohTrigger(RecalcTrigger,Trigger6M)),NA())</f>
        <v>1.0579015471539801E-2</v>
      </c>
      <c r="M1671" s="146">
        <f>IFERROR(_xll.qlIndexFixing(Index1Y,$H1671,TRUE,_xll.ohTrigger(RecalcTrigger,Trigger1Y)),NA())</f>
        <v>1.0837800842045553E-2</v>
      </c>
      <c r="N1671" s="145">
        <f>IFERROR(_xll.qlIndexFixing(ONIndex1M,I1671,TRUE,_xll.ohTrigger(RecalcTrigger,Trigger1M)),NA())</f>
        <v>1.0281744668184656E-2</v>
      </c>
      <c r="O1671" s="44">
        <f>IFERROR(_xll.qlIndexFixing(ONIndex3M,I1671,TRUE,_xll.ohTrigger(RecalcTrigger,Trigger3M)),NA())</f>
        <v>1.0518776787594719E-2</v>
      </c>
      <c r="P1671" s="44">
        <f>IFERROR(_xll.qlIndexFixing(ONIndex6M,I1671,TRUE,_xll.ohTrigger(RecalcTrigger,Trigger6M)),NA())</f>
        <v>1.0566042698459954E-2</v>
      </c>
      <c r="Q1671" s="146">
        <f>IFERROR(_xll.qlIndexFixing(ONIndex1Y,I1671,TRUE,_xll.ohTrigger(RecalcTrigger,Trigger1Y)),NA())</f>
        <v>1.0796665165691E-2</v>
      </c>
    </row>
    <row r="1672" spans="2:17" x14ac:dyDescent="0.2">
      <c r="B1672" s="39" t="s">
        <v>42</v>
      </c>
      <c r="D1672" s="42">
        <f>_xll.qlCalendarAdvance(Calendar,$D1671,B1672,"f",FALSE)</f>
        <v>51384</v>
      </c>
      <c r="E1672" s="140">
        <f>_xll.qlInterestRateIndexValueDate(IndexON,D1672)</f>
        <v>51384</v>
      </c>
      <c r="F1672" s="156">
        <f>IFERROR(_xll.qlIndexFixing(IndexON,D1672,TRUE,_xll.ohTrigger(RecalcTrigger,TriggerON)),NA())</f>
        <v>9.5381873565347775E-3</v>
      </c>
      <c r="H1672" s="42">
        <f>_xll.qlCalendarAdvance(Calendar,$H1671,B1672,"f",FALSE)</f>
        <v>51384</v>
      </c>
      <c r="I1672" s="140">
        <f>_xll.qlInterestRateIndexValueDate(Index1M,$H1672)</f>
        <v>51384</v>
      </c>
      <c r="J1672" s="145">
        <f>IFERROR(_xll.qlIndexFixing(Index1M,$H1672,TRUE,_xll.ohTrigger(RecalcTrigger,Trigger1M)),NA())</f>
        <v>1.02826323149805E-2</v>
      </c>
      <c r="K1672" s="44">
        <f>IFERROR(_xll.qlIndexFixing(Index3M,H1672,TRUE,_xll.ohTrigger(RecalcTrigger,Trigger3M)),NA())</f>
        <v>1.0522852658656124E-2</v>
      </c>
      <c r="L1672" s="44">
        <f>IFERROR(_xll.qlIndexFixing(Index6M,$H1672,TRUE,_xll.ohTrigger(RecalcTrigger,Trigger6M)),NA())</f>
        <v>1.0577873826884233E-2</v>
      </c>
      <c r="M1672" s="146">
        <f>IFERROR(_xll.qlIndexFixing(Index1Y,$H1672,TRUE,_xll.ohTrigger(RecalcTrigger,Trigger1Y)),NA())</f>
        <v>1.0837526515167006E-2</v>
      </c>
      <c r="N1672" s="145">
        <f>IFERROR(_xll.qlIndexFixing(ONIndex1M,I1672,TRUE,_xll.ohTrigger(RecalcTrigger,Trigger1M)),NA())</f>
        <v>1.0280610176105487E-2</v>
      </c>
      <c r="O1672" s="44">
        <f>IFERROR(_xll.qlIndexFixing(ONIndex3M,I1672,TRUE,_xll.ohTrigger(RecalcTrigger,Trigger3M)),NA())</f>
        <v>1.0517311424398379E-2</v>
      </c>
      <c r="P1672" s="44">
        <f>IFERROR(_xll.qlIndexFixing(ONIndex6M,I1672,TRUE,_xll.ohTrigger(RecalcTrigger,Trigger6M)),NA())</f>
        <v>1.0564552843563835E-2</v>
      </c>
      <c r="Q1672" s="146">
        <f>IFERROR(_xll.qlIndexFixing(ONIndex1Y,I1672,TRUE,_xll.ohTrigger(RecalcTrigger,Trigger1Y)),NA())</f>
        <v>1.0795214791436969E-2</v>
      </c>
    </row>
    <row r="1673" spans="2:17" x14ac:dyDescent="0.2">
      <c r="B1673" s="39" t="s">
        <v>42</v>
      </c>
      <c r="D1673" s="42">
        <f>_xll.qlCalendarAdvance(Calendar,$D1672,B1673,"f",FALSE)</f>
        <v>51391</v>
      </c>
      <c r="E1673" s="140">
        <f>_xll.qlInterestRateIndexValueDate(IndexON,D1673)</f>
        <v>51391</v>
      </c>
      <c r="F1673" s="156">
        <f>IFERROR(_xll.qlIndexFixing(IndexON,D1673,TRUE,_xll.ohTrigger(RecalcTrigger,TriggerON)),NA())</f>
        <v>9.5366443779087984E-3</v>
      </c>
      <c r="H1673" s="42">
        <f>_xll.qlCalendarAdvance(Calendar,$H1672,B1673,"f",FALSE)</f>
        <v>51391</v>
      </c>
      <c r="I1673" s="140">
        <f>_xll.qlInterestRateIndexValueDate(Index1M,$H1673)</f>
        <v>51391</v>
      </c>
      <c r="J1673" s="145">
        <f>IFERROR(_xll.qlIndexFixing(Index1M,$H1673,TRUE,_xll.ohTrigger(RecalcTrigger,Trigger1M)),NA())</f>
        <v>1.0281632574005717E-2</v>
      </c>
      <c r="K1673" s="44">
        <f>IFERROR(_xll.qlIndexFixing(Index3M,H1673,TRUE,_xll.ohTrigger(RecalcTrigger,Trigger3M)),NA())</f>
        <v>1.052170469974347E-2</v>
      </c>
      <c r="L1673" s="44">
        <f>IFERROR(_xll.qlIndexFixing(Index6M,$H1673,TRUE,_xll.ohTrigger(RecalcTrigger,Trigger6M)),NA())</f>
        <v>1.0576969694443187E-2</v>
      </c>
      <c r="M1673" s="146">
        <f>IFERROR(_xll.qlIndexFixing(Index1Y,$H1673,TRUE,_xll.ohTrigger(RecalcTrigger,Trigger1Y)),NA())</f>
        <v>1.0837285744979219E-2</v>
      </c>
      <c r="N1673" s="145">
        <f>IFERROR(_xll.qlIndexFixing(ONIndex1M,I1673,TRUE,_xll.ohTrigger(RecalcTrigger,Trigger1M)),NA())</f>
        <v>1.0279519822236072E-2</v>
      </c>
      <c r="O1673" s="44">
        <f>IFERROR(_xll.qlIndexFixing(ONIndex3M,I1673,TRUE,_xll.ohTrigger(RecalcTrigger,Trigger3M)),NA())</f>
        <v>1.0515889188683625E-2</v>
      </c>
      <c r="P1673" s="44">
        <f>IFERROR(_xll.qlIndexFixing(ONIndex6M,I1673,TRUE,_xll.ohTrigger(RecalcTrigger,Trigger6M)),NA())</f>
        <v>1.0563105595913225E-2</v>
      </c>
      <c r="Q1673" s="146">
        <f>IFERROR(_xll.qlIndexFixing(ONIndex1Y,I1673,TRUE,_xll.ohTrigger(RecalcTrigger,Trigger1Y)),NA())</f>
        <v>1.0793811936967712E-2</v>
      </c>
    </row>
    <row r="1674" spans="2:17" x14ac:dyDescent="0.2">
      <c r="B1674" s="39" t="s">
        <v>42</v>
      </c>
      <c r="D1674" s="42">
        <f>_xll.qlCalendarAdvance(Calendar,$D1673,B1674,"f",FALSE)</f>
        <v>51398</v>
      </c>
      <c r="E1674" s="140">
        <f>_xll.qlInterestRateIndexValueDate(IndexON,D1674)</f>
        <v>51398</v>
      </c>
      <c r="F1674" s="156">
        <f>IFERROR(_xll.qlIndexFixing(IndexON,D1674,TRUE,_xll.ohTrigger(RecalcTrigger,TriggerON)),NA())</f>
        <v>9.5351419561384709E-3</v>
      </c>
      <c r="H1674" s="42">
        <f>_xll.qlCalendarAdvance(Calendar,$H1673,B1674,"f",FALSE)</f>
        <v>51398</v>
      </c>
      <c r="I1674" s="140">
        <f>_xll.qlInterestRateIndexValueDate(Index1M,$H1674)</f>
        <v>51398</v>
      </c>
      <c r="J1674" s="145">
        <f>IFERROR(_xll.qlIndexFixing(Index1M,$H1674,TRUE,_xll.ohTrigger(RecalcTrigger,Trigger1M)),NA())</f>
        <v>1.0280677007287372E-2</v>
      </c>
      <c r="K1674" s="44">
        <f>IFERROR(_xll.qlIndexFixing(Index3M,H1674,TRUE,_xll.ohTrigger(RecalcTrigger,Trigger3M)),NA())</f>
        <v>1.052059998041633E-2</v>
      </c>
      <c r="L1674" s="44">
        <f>IFERROR(_xll.qlIndexFixing(Index6M,$H1674,TRUE,_xll.ohTrigger(RecalcTrigger,Trigger6M)),NA())</f>
        <v>1.0576108391821337E-2</v>
      </c>
      <c r="M1674" s="146">
        <f>IFERROR(_xll.qlIndexFixing(Index1Y,$H1674,TRUE,_xll.ohTrigger(RecalcTrigger,Trigger1Y)),NA())</f>
        <v>1.0837076896986764E-2</v>
      </c>
      <c r="N1674" s="145">
        <f>IFERROR(_xll.qlIndexFixing(ONIndex1M,I1674,TRUE,_xll.ohTrigger(RecalcTrigger,Trigger1M)),NA())</f>
        <v>1.0278473606495364E-2</v>
      </c>
      <c r="O1674" s="44">
        <f>IFERROR(_xll.qlIndexFixing(ONIndex3M,I1674,TRUE,_xll.ohTrigger(RecalcTrigger,Trigger3M)),NA())</f>
        <v>1.0514510080288364E-2</v>
      </c>
      <c r="P1674" s="44">
        <f>IFERROR(_xll.qlIndexFixing(ONIndex6M,I1674,TRUE,_xll.ohTrigger(RecalcTrigger,Trigger6M)),NA())</f>
        <v>1.0561700955427078E-2</v>
      </c>
      <c r="Q1674" s="146">
        <f>IFERROR(_xll.qlIndexFixing(ONIndex1Y,I1674,TRUE,_xll.ohTrigger(RecalcTrigger,Trigger1Y)),NA())</f>
        <v>1.0792456602283229E-2</v>
      </c>
    </row>
    <row r="1675" spans="2:17" x14ac:dyDescent="0.2">
      <c r="B1675" s="39" t="s">
        <v>42</v>
      </c>
      <c r="D1675" s="42">
        <f>_xll.qlCalendarAdvance(Calendar,$D1674,B1675,"f",FALSE)</f>
        <v>51405</v>
      </c>
      <c r="E1675" s="140">
        <f>_xll.qlInterestRateIndexValueDate(IndexON,D1675)</f>
        <v>51405</v>
      </c>
      <c r="F1675" s="156">
        <f>IFERROR(_xll.qlIndexFixing(IndexON,D1675,TRUE,_xll.ohTrigger(RecalcTrigger,TriggerON)),NA())</f>
        <v>9.5336800910617026E-3</v>
      </c>
      <c r="H1675" s="42">
        <f>_xll.qlCalendarAdvance(Calendar,$H1674,B1675,"f",FALSE)</f>
        <v>51405</v>
      </c>
      <c r="I1675" s="140">
        <f>_xll.qlInterestRateIndexValueDate(Index1M,$H1675)</f>
        <v>51405</v>
      </c>
      <c r="J1675" s="145">
        <f>IFERROR(_xll.qlIndexFixing(Index1M,$H1675,TRUE,_xll.ohTrigger(RecalcTrigger,Trigger1M)),NA())</f>
        <v>1.0279765614809255E-2</v>
      </c>
      <c r="K1675" s="44">
        <f>IFERROR(_xll.qlIndexFixing(Index3M,H1675,TRUE,_xll.ohTrigger(RecalcTrigger,Trigger3M)),NA())</f>
        <v>1.0519622520936278E-2</v>
      </c>
      <c r="L1675" s="44">
        <f>IFERROR(_xll.qlIndexFixing(Index6M,$H1675,TRUE,_xll.ohTrigger(RecalcTrigger,Trigger6M)),NA())</f>
        <v>1.0575289918964498E-2</v>
      </c>
      <c r="M1675" s="146">
        <f>IFERROR(_xll.qlIndexFixing(Index1Y,$H1675,TRUE,_xll.ohTrigger(RecalcTrigger,Trigger1Y)),NA())</f>
        <v>1.0836898336697542E-2</v>
      </c>
      <c r="N1675" s="145">
        <f>IFERROR(_xll.qlIndexFixing(ONIndex1M,I1675,TRUE,_xll.ohTrigger(RecalcTrigger,Trigger1M)),NA())</f>
        <v>1.0277471528883364E-2</v>
      </c>
      <c r="O1675" s="44">
        <f>IFERROR(_xll.qlIndexFixing(ONIndex3M,I1675,TRUE,_xll.ohTrigger(RecalcTrigger,Trigger3M)),NA())</f>
        <v>1.0513174099374689E-2</v>
      </c>
      <c r="P1675" s="44">
        <f>IFERROR(_xll.qlIndexFixing(ONIndex6M,I1675,TRUE,_xll.ohTrigger(RecalcTrigger,Trigger6M)),NA())</f>
        <v>1.0560338922186441E-2</v>
      </c>
      <c r="Q1675" s="146">
        <f>IFERROR(_xll.qlIndexFixing(ONIndex1Y,I1675,TRUE,_xll.ohTrigger(RecalcTrigger,Trigger1Y)),NA())</f>
        <v>1.079114878738352E-2</v>
      </c>
    </row>
    <row r="1676" spans="2:17" x14ac:dyDescent="0.2">
      <c r="B1676" s="39" t="s">
        <v>42</v>
      </c>
      <c r="D1676" s="42">
        <f>_xll.qlCalendarAdvance(Calendar,$D1675,B1676,"f",FALSE)</f>
        <v>51412</v>
      </c>
      <c r="E1676" s="140">
        <f>_xll.qlInterestRateIndexValueDate(IndexON,D1676)</f>
        <v>51412</v>
      </c>
      <c r="F1676" s="156">
        <f>IFERROR(_xll.qlIndexFixing(IndexON,D1676,TRUE,_xll.ohTrigger(RecalcTrigger,TriggerON)),NA())</f>
        <v>9.5322587828405858E-3</v>
      </c>
      <c r="H1676" s="42">
        <f>_xll.qlCalendarAdvance(Calendar,$H1675,B1676,"f",FALSE)</f>
        <v>51412</v>
      </c>
      <c r="I1676" s="140">
        <f>_xll.qlInterestRateIndexValueDate(Index1M,$H1676)</f>
        <v>51412</v>
      </c>
      <c r="J1676" s="145">
        <f>IFERROR(_xll.qlIndexFixing(Index1M,$H1676,TRUE,_xll.ohTrigger(RecalcTrigger,Trigger1M)),NA())</f>
        <v>1.0279159487757823E-2</v>
      </c>
      <c r="K1676" s="44">
        <f>IFERROR(_xll.qlIndexFixing(Index3M,H1676,TRUE,_xll.ohTrigger(RecalcTrigger,Trigger3M)),NA())</f>
        <v>1.0518607339994166E-2</v>
      </c>
      <c r="L1676" s="44">
        <f>IFERROR(_xll.qlIndexFixing(Index6M,$H1676,TRUE,_xll.ohTrigger(RecalcTrigger,Trigger6M)),NA())</f>
        <v>1.0574626643743246E-2</v>
      </c>
      <c r="M1676" s="146">
        <f>IFERROR(_xll.qlIndexFixing(Index1Y,$H1676,TRUE,_xll.ohTrigger(RecalcTrigger,Trigger1Y)),NA())</f>
        <v>1.0836748429625231E-2</v>
      </c>
      <c r="N1676" s="145">
        <f>IFERROR(_xll.qlIndexFixing(ONIndex1M,I1676,TRUE,_xll.ohTrigger(RecalcTrigger,Trigger1M)),NA())</f>
        <v>1.0276513589319025E-2</v>
      </c>
      <c r="O1676" s="44">
        <f>IFERROR(_xll.qlIndexFixing(ONIndex3M,I1676,TRUE,_xll.ohTrigger(RecalcTrigger,Trigger3M)),NA())</f>
        <v>1.0511881245780508E-2</v>
      </c>
      <c r="P1676" s="44">
        <f>IFERROR(_xll.qlIndexFixing(ONIndex6M,I1676,TRUE,_xll.ohTrigger(RecalcTrigger,Trigger6M)),NA())</f>
        <v>1.0559019496110267E-2</v>
      </c>
      <c r="Q1676" s="146">
        <f>IFERROR(_xll.qlIndexFixing(ONIndex1Y,I1676,TRUE,_xll.ohTrigger(RecalcTrigger,Trigger1Y)),NA())</f>
        <v>1.0789888492430677E-2</v>
      </c>
    </row>
    <row r="1677" spans="2:17" x14ac:dyDescent="0.2">
      <c r="B1677" s="39" t="s">
        <v>42</v>
      </c>
      <c r="D1677" s="42">
        <f>_xll.qlCalendarAdvance(Calendar,$D1676,B1677,"f",FALSE)</f>
        <v>51419</v>
      </c>
      <c r="E1677" s="140">
        <f>_xll.qlInterestRateIndexValueDate(IndexON,D1677)</f>
        <v>51419</v>
      </c>
      <c r="F1677" s="156">
        <f>IFERROR(_xll.qlIndexFixing(IndexON,D1677,TRUE,_xll.ohTrigger(RecalcTrigger,TriggerON)),NA())</f>
        <v>9.5308780313130281E-3</v>
      </c>
      <c r="H1677" s="42">
        <f>_xll.qlCalendarAdvance(Calendar,$H1676,B1677,"f",FALSE)</f>
        <v>51419</v>
      </c>
      <c r="I1677" s="140">
        <f>_xll.qlInterestRateIndexValueDate(Index1M,$H1677)</f>
        <v>51419</v>
      </c>
      <c r="J1677" s="145">
        <f>IFERROR(_xll.qlIndexFixing(Index1M,$H1677,TRUE,_xll.ohTrigger(RecalcTrigger,Trigger1M)),NA())</f>
        <v>1.0278345840928819E-2</v>
      </c>
      <c r="K1677" s="44">
        <f>IFERROR(_xll.qlIndexFixing(Index3M,H1677,TRUE,_xll.ohTrigger(RecalcTrigger,Trigger3M)),NA())</f>
        <v>1.0517635399780841E-2</v>
      </c>
      <c r="L1677" s="44">
        <f>IFERROR(_xll.qlIndexFixing(Index6M,$H1677,TRUE,_xll.ohTrigger(RecalcTrigger,Trigger6M)),NA())</f>
        <v>1.0573896868431307E-2</v>
      </c>
      <c r="M1677" s="146">
        <f>IFERROR(_xll.qlIndexFixing(Index1Y,$H1677,TRUE,_xll.ohTrigger(RecalcTrigger,Trigger1Y)),NA())</f>
        <v>1.0836625541284839E-2</v>
      </c>
      <c r="N1677" s="145">
        <f>IFERROR(_xll.qlIndexFixing(ONIndex1M,I1677,TRUE,_xll.ohTrigger(RecalcTrigger,Trigger1M)),NA())</f>
        <v>1.027559978796444E-2</v>
      </c>
      <c r="O1677" s="44">
        <f>IFERROR(_xll.qlIndexFixing(ONIndex3M,I1677,TRUE,_xll.ohTrigger(RecalcTrigger,Trigger3M)),NA())</f>
        <v>1.0510631519586866E-2</v>
      </c>
      <c r="P1677" s="44">
        <f>IFERROR(_xll.qlIndexFixing(ONIndex6M,I1677,TRUE,_xll.ohTrigger(RecalcTrigger,Trigger6M)),NA())</f>
        <v>1.0557742677279602E-2</v>
      </c>
      <c r="Q1677" s="146">
        <f>IFERROR(_xll.qlIndexFixing(ONIndex1Y,I1677,TRUE,_xll.ohTrigger(RecalcTrigger,Trigger1Y)),NA())</f>
        <v>1.0788675717181562E-2</v>
      </c>
    </row>
    <row r="1678" spans="2:17" x14ac:dyDescent="0.2">
      <c r="B1678" s="39" t="s">
        <v>42</v>
      </c>
      <c r="D1678" s="42">
        <f>_xll.qlCalendarAdvance(Calendar,$D1677,B1678,"f",FALSE)</f>
        <v>51426</v>
      </c>
      <c r="E1678" s="140">
        <f>_xll.qlInterestRateIndexValueDate(IndexON,D1678)</f>
        <v>51426</v>
      </c>
      <c r="F1678" s="156">
        <f>IFERROR(_xll.qlIndexFixing(IndexON,D1678,TRUE,_xll.ohTrigger(RecalcTrigger,TriggerON)),NA())</f>
        <v>9.5295378366411221E-3</v>
      </c>
      <c r="H1678" s="42">
        <f>_xll.qlCalendarAdvance(Calendar,$H1677,B1678,"f",FALSE)</f>
        <v>51426</v>
      </c>
      <c r="I1678" s="140">
        <f>_xll.qlInterestRateIndexValueDate(Index1M,$H1678)</f>
        <v>51426</v>
      </c>
      <c r="J1678" s="145">
        <f>IFERROR(_xll.qlIndexFixing(Index1M,$H1678,TRUE,_xll.ohTrigger(RecalcTrigger,Trigger1M)),NA())</f>
        <v>1.0277576372046808E-2</v>
      </c>
      <c r="K1678" s="44">
        <f>IFERROR(_xll.qlIndexFixing(Index3M,H1678,TRUE,_xll.ohTrigger(RecalcTrigger,Trigger3M)),NA())</f>
        <v>1.0516706700266353E-2</v>
      </c>
      <c r="L1678" s="44">
        <f>IFERROR(_xll.qlIndexFixing(Index6M,$H1678,TRUE,_xll.ohTrigger(RecalcTrigger,Trigger6M)),NA())</f>
        <v>1.0573209923972012E-2</v>
      </c>
      <c r="M1678" s="146">
        <f>IFERROR(_xll.qlIndexFixing(Index1Y,$H1678,TRUE,_xll.ohTrigger(RecalcTrigger,Trigger1Y)),NA())</f>
        <v>1.0836528037196258E-2</v>
      </c>
      <c r="N1678" s="145">
        <f>IFERROR(_xll.qlIndexFixing(ONIndex1M,I1678,TRUE,_xll.ohTrigger(RecalcTrigger,Trigger1M)),NA())</f>
        <v>1.0274730124657516E-2</v>
      </c>
      <c r="O1678" s="44">
        <f>IFERROR(_xll.qlIndexFixing(ONIndex3M,I1678,TRUE,_xll.ohTrigger(RecalcTrigger,Trigger3M)),NA())</f>
        <v>1.0509424920793764E-2</v>
      </c>
      <c r="P1678" s="44">
        <f>IFERROR(_xll.qlIndexFixing(ONIndex6M,I1678,TRUE,_xll.ohTrigger(RecalcTrigger,Trigger6M)),NA())</f>
        <v>1.0556508465694447E-2</v>
      </c>
      <c r="Q1678" s="146">
        <f>IFERROR(_xll.qlIndexFixing(ONIndex1Y,I1678,TRUE,_xll.ohTrigger(RecalcTrigger,Trigger1Y)),NA())</f>
        <v>1.0787510461798266E-2</v>
      </c>
    </row>
    <row r="1679" spans="2:17" x14ac:dyDescent="0.2">
      <c r="B1679" s="39" t="s">
        <v>42</v>
      </c>
      <c r="D1679" s="42">
        <f>_xll.qlCalendarAdvance(Calendar,$D1678,B1679,"f",FALSE)</f>
        <v>51433</v>
      </c>
      <c r="E1679" s="140">
        <f>_xll.qlInterestRateIndexValueDate(IndexON,D1679)</f>
        <v>51433</v>
      </c>
      <c r="F1679" s="156">
        <f>IFERROR(_xll.qlIndexFixing(IndexON,D1679,TRUE,_xll.ohTrigger(RecalcTrigger,TriggerON)),NA())</f>
        <v>9.5282381987438214E-3</v>
      </c>
      <c r="H1679" s="42">
        <f>_xll.qlCalendarAdvance(Calendar,$H1678,B1679,"f",FALSE)</f>
        <v>51433</v>
      </c>
      <c r="I1679" s="140">
        <f>_xll.qlInterestRateIndexValueDate(Index1M,$H1679)</f>
        <v>51433</v>
      </c>
      <c r="J1679" s="145">
        <f>IFERROR(_xll.qlIndexFixing(Index1M,$H1679,TRUE,_xll.ohTrigger(RecalcTrigger,Trigger1M)),NA())</f>
        <v>1.0276851081097051E-2</v>
      </c>
      <c r="K1679" s="44">
        <f>IFERROR(_xll.qlIndexFixing(Index3M,H1679,TRUE,_xll.ohTrigger(RecalcTrigger,Trigger3M)),NA())</f>
        <v>1.0515821241418104E-2</v>
      </c>
      <c r="L1679" s="44">
        <f>IFERROR(_xll.qlIndexFixing(Index6M,$H1679,TRUE,_xll.ohTrigger(RecalcTrigger,Trigger6M)),NA())</f>
        <v>1.0572565810322166E-2</v>
      </c>
      <c r="M1679" s="146">
        <f>IFERROR(_xll.qlIndexFixing(Index1Y,$H1679,TRUE,_xll.ohTrigger(RecalcTrigger,Trigger1Y)),NA())</f>
        <v>1.0836454282881158E-2</v>
      </c>
      <c r="N1679" s="145">
        <f>IFERROR(_xll.qlIndexFixing(ONIndex1M,I1679,TRUE,_xll.ohTrigger(RecalcTrigger,Trigger1M)),NA())</f>
        <v>1.0273904599398254E-2</v>
      </c>
      <c r="O1679" s="44">
        <f>IFERROR(_xll.qlIndexFixing(ONIndex3M,I1679,TRUE,_xll.ohTrigger(RecalcTrigger,Trigger3M)),NA())</f>
        <v>1.0508261449401202E-2</v>
      </c>
      <c r="P1679" s="44">
        <f>IFERROR(_xll.qlIndexFixing(ONIndex6M,I1679,TRUE,_xll.ohTrigger(RecalcTrigger,Trigger6M)),NA())</f>
        <v>1.055531686119271E-2</v>
      </c>
      <c r="Q1679" s="146">
        <f>IFERROR(_xll.qlIndexFixing(ONIndex1Y,I1679,TRUE,_xll.ohTrigger(RecalcTrigger,Trigger1Y)),NA())</f>
        <v>1.0786392726118699E-2</v>
      </c>
    </row>
    <row r="1680" spans="2:17" x14ac:dyDescent="0.2">
      <c r="B1680" s="39" t="s">
        <v>42</v>
      </c>
      <c r="D1680" s="42">
        <f>_xll.qlCalendarAdvance(Calendar,$D1679,B1680,"f",FALSE)</f>
        <v>51440</v>
      </c>
      <c r="E1680" s="140">
        <f>_xll.qlInterestRateIndexValueDate(IndexON,D1680)</f>
        <v>51440</v>
      </c>
      <c r="F1680" s="156">
        <f>IFERROR(_xll.qlIndexFixing(IndexON,D1680,TRUE,_xll.ohTrigger(RecalcTrigger,TriggerON)),NA())</f>
        <v>9.5269791175400798E-3</v>
      </c>
      <c r="H1680" s="42">
        <f>_xll.qlCalendarAdvance(Calendar,$H1679,B1680,"f",FALSE)</f>
        <v>51440</v>
      </c>
      <c r="I1680" s="140">
        <f>_xll.qlInterestRateIndexValueDate(Index1M,$H1680)</f>
        <v>51440</v>
      </c>
      <c r="J1680" s="145">
        <f>IFERROR(_xll.qlIndexFixing(Index1M,$H1680,TRUE,_xll.ohTrigger(RecalcTrigger,Trigger1M)),NA())</f>
        <v>1.0275871265684411E-2</v>
      </c>
      <c r="K1680" s="44">
        <f>IFERROR(_xll.qlIndexFixing(Index3M,H1680,TRUE,_xll.ohTrigger(RecalcTrigger,Trigger3M)),NA())</f>
        <v>1.0514979023207907E-2</v>
      </c>
      <c r="L1680" s="44">
        <f>IFERROR(_xll.qlIndexFixing(Index6M,$H1680,TRUE,_xll.ohTrigger(RecalcTrigger,Trigger6M)),NA())</f>
        <v>1.0571839999426234E-2</v>
      </c>
      <c r="M1680" s="146">
        <f>IFERROR(_xll.qlIndexFixing(Index1Y,$H1680,TRUE,_xll.ohTrigger(RecalcTrigger,Trigger1Y)),NA())</f>
        <v>1.0836402643863652E-2</v>
      </c>
      <c r="N1680" s="145">
        <f>IFERROR(_xll.qlIndexFixing(ONIndex1M,I1680,TRUE,_xll.ohTrigger(RecalcTrigger,Trigger1M)),NA())</f>
        <v>1.0273123212429791E-2</v>
      </c>
      <c r="O1680" s="44">
        <f>IFERROR(_xll.qlIndexFixing(ONIndex3M,I1680,TRUE,_xll.ohTrigger(RecalcTrigger,Trigger3M)),NA())</f>
        <v>1.0507141105328133E-2</v>
      </c>
      <c r="P1680" s="44">
        <f>IFERROR(_xll.qlIndexFixing(ONIndex6M,I1680,TRUE,_xll.ohTrigger(RecalcTrigger,Trigger6M)),NA())</f>
        <v>1.0554167863936481E-2</v>
      </c>
      <c r="Q1680" s="146">
        <f>IFERROR(_xll.qlIndexFixing(ONIndex1Y,I1680,TRUE,_xll.ohTrigger(RecalcTrigger,Trigger1Y)),NA())</f>
        <v>1.0785322510304951E-2</v>
      </c>
    </row>
    <row r="1681" spans="2:17" x14ac:dyDescent="0.2">
      <c r="B1681" s="39" t="s">
        <v>42</v>
      </c>
      <c r="D1681" s="42">
        <f>_xll.qlCalendarAdvance(Calendar,$D1680,B1681,"f",FALSE)</f>
        <v>51447</v>
      </c>
      <c r="E1681" s="140">
        <f>_xll.qlInterestRateIndexValueDate(IndexON,D1681)</f>
        <v>51447</v>
      </c>
      <c r="F1681" s="156">
        <f>IFERROR(_xll.qlIndexFixing(IndexON,D1681,TRUE,_xll.ohTrigger(RecalcTrigger,TriggerON)),NA())</f>
        <v>9.5257605931919898E-3</v>
      </c>
      <c r="H1681" s="42">
        <f>_xll.qlCalendarAdvance(Calendar,$H1680,B1681,"f",FALSE)</f>
        <v>51447</v>
      </c>
      <c r="I1681" s="140">
        <f>_xll.qlInterestRateIndexValueDate(Index1M,$H1681)</f>
        <v>51447</v>
      </c>
      <c r="J1681" s="145">
        <f>IFERROR(_xll.qlIndexFixing(Index1M,$H1681,TRUE,_xll.ohTrigger(RecalcTrigger,Trigger1M)),NA())</f>
        <v>1.0275224918455858E-2</v>
      </c>
      <c r="K1681" s="44">
        <f>IFERROR(_xll.qlIndexFixing(Index3M,H1681,TRUE,_xll.ohTrigger(RecalcTrigger,Trigger3M)),NA())</f>
        <v>1.0514180045608452E-2</v>
      </c>
      <c r="L1681" s="44">
        <f>IFERROR(_xll.qlIndexFixing(Index6M,$H1681,TRUE,_xll.ohTrigger(RecalcTrigger,Trigger6M)),NA())</f>
        <v>1.0571278504161849E-2</v>
      </c>
      <c r="M1681" s="146">
        <f>IFERROR(_xll.qlIndexFixing(Index1Y,$H1681,TRUE,_xll.ohTrigger(RecalcTrigger,Trigger1Y)),NA())</f>
        <v>1.0836371485669405E-2</v>
      </c>
      <c r="N1681" s="145">
        <f>IFERROR(_xll.qlIndexFixing(ONIndex1M,I1681,TRUE,_xll.ohTrigger(RecalcTrigger,Trigger1M)),NA())</f>
        <v>1.0272385963427944E-2</v>
      </c>
      <c r="O1681" s="44">
        <f>IFERROR(_xll.qlIndexFixing(ONIndex3M,I1681,TRUE,_xll.ohTrigger(RecalcTrigger,Trigger3M)),NA())</f>
        <v>1.050606388873665E-2</v>
      </c>
      <c r="P1681" s="44">
        <f>IFERROR(_xll.qlIndexFixing(ONIndex6M,I1681,TRUE,_xll.ohTrigger(RecalcTrigger,Trigger6M)),NA())</f>
        <v>1.0553061473844716E-2</v>
      </c>
      <c r="Q1681" s="146">
        <f>IFERROR(_xll.qlIndexFixing(ONIndex1Y,I1681,TRUE,_xll.ohTrigger(RecalcTrigger,Trigger1Y)),NA())</f>
        <v>1.0784299814357023E-2</v>
      </c>
    </row>
    <row r="1682" spans="2:17" x14ac:dyDescent="0.2">
      <c r="B1682" s="39" t="s">
        <v>42</v>
      </c>
      <c r="D1682" s="42">
        <f>_xll.qlCalendarAdvance(Calendar,$D1681,B1682,"f",FALSE)</f>
        <v>51454</v>
      </c>
      <c r="E1682" s="140">
        <f>_xll.qlInterestRateIndexValueDate(IndexON,D1682)</f>
        <v>51454</v>
      </c>
      <c r="F1682" s="156">
        <f>IFERROR(_xll.qlIndexFixing(IndexON,D1682,TRUE,_xll.ohTrigger(RecalcTrigger,TriggerON)),NA())</f>
        <v>9.5245826256185051E-3</v>
      </c>
      <c r="H1682" s="42">
        <f>_xll.qlCalendarAdvance(Calendar,$H1681,B1682,"f",FALSE)</f>
        <v>51454</v>
      </c>
      <c r="I1682" s="140">
        <f>_xll.qlInterestRateIndexValueDate(Index1M,$H1682)</f>
        <v>51454</v>
      </c>
      <c r="J1682" s="145">
        <f>IFERROR(_xll.qlIndexFixing(Index1M,$H1682,TRUE,_xll.ohTrigger(RecalcTrigger,Trigger1M)),NA())</f>
        <v>1.02746227454108E-2</v>
      </c>
      <c r="K1682" s="44">
        <f>IFERROR(_xll.qlIndexFixing(Index3M,H1682,TRUE,_xll.ohTrigger(RecalcTrigger,Trigger3M)),NA())</f>
        <v>1.0513424308594191E-2</v>
      </c>
      <c r="L1682" s="44">
        <f>IFERROR(_xll.qlIndexFixing(Index6M,$H1682,TRUE,_xll.ohTrigger(RecalcTrigger,Trigger6M)),NA())</f>
        <v>1.0570759838356203E-2</v>
      </c>
      <c r="M1682" s="146">
        <f>IFERROR(_xll.qlIndexFixing(Index1Y,$H1682,TRUE,_xll.ohTrigger(RecalcTrigger,Trigger1Y)),NA())</f>
        <v>1.083635917382586E-2</v>
      </c>
      <c r="N1682" s="145">
        <f>IFERROR(_xll.qlIndexFixing(ONIndex1M,I1682,TRUE,_xll.ohTrigger(RecalcTrigger,Trigger1M)),NA())</f>
        <v>1.027169285263585E-2</v>
      </c>
      <c r="O1682" s="44">
        <f>IFERROR(_xll.qlIndexFixing(ONIndex3M,I1682,TRUE,_xll.ohTrigger(RecalcTrigger,Trigger3M)),NA())</f>
        <v>1.050502979946466E-2</v>
      </c>
      <c r="P1682" s="44">
        <f>IFERROR(_xll.qlIndexFixing(ONIndex6M,I1682,TRUE,_xll.ohTrigger(RecalcTrigger,Trigger6M)),NA())</f>
        <v>1.055199769099846E-2</v>
      </c>
      <c r="Q1682" s="146">
        <f>IFERROR(_xll.qlIndexFixing(ONIndex1Y,I1682,TRUE,_xll.ohTrigger(RecalcTrigger,Trigger1Y)),NA())</f>
        <v>1.0783324638112823E-2</v>
      </c>
    </row>
    <row r="1683" spans="2:17" x14ac:dyDescent="0.2">
      <c r="B1683" s="39" t="s">
        <v>42</v>
      </c>
      <c r="D1683" s="42">
        <f>_xll.qlCalendarAdvance(Calendar,$D1682,B1683,"f",FALSE)</f>
        <v>51461</v>
      </c>
      <c r="E1683" s="140">
        <f>_xll.qlInterestRateIndexValueDate(IndexON,D1683)</f>
        <v>51461</v>
      </c>
      <c r="F1683" s="156">
        <f>IFERROR(_xll.qlIndexFixing(IndexON,D1683,TRUE,_xll.ohTrigger(RecalcTrigger,TriggerON)),NA())</f>
        <v>9.5234452148196258E-3</v>
      </c>
      <c r="H1683" s="42">
        <f>_xll.qlCalendarAdvance(Calendar,$H1682,B1683,"f",FALSE)</f>
        <v>51461</v>
      </c>
      <c r="I1683" s="140">
        <f>_xll.qlInterestRateIndexValueDate(Index1M,$H1683)</f>
        <v>51461</v>
      </c>
      <c r="J1683" s="145">
        <f>IFERROR(_xll.qlIndexFixing(Index1M,$H1683,TRUE,_xll.ohTrigger(RecalcTrigger,Trigger1M)),NA())</f>
        <v>1.0274064746538433E-2</v>
      </c>
      <c r="K1683" s="44">
        <f>IFERROR(_xll.qlIndexFixing(Index3M,H1683,TRUE,_xll.ohTrigger(RecalcTrigger,Trigger3M)),NA())</f>
        <v>1.0512711812139577E-2</v>
      </c>
      <c r="L1683" s="44">
        <f>IFERROR(_xll.qlIndexFixing(Index6M,$H1683,TRUE,_xll.ohTrigger(RecalcTrigger,Trigger6M)),NA())</f>
        <v>1.0570284001975716E-2</v>
      </c>
      <c r="M1683" s="146">
        <f>IFERROR(_xll.qlIndexFixing(Index1Y,$H1683,TRUE,_xll.ohTrigger(RecalcTrigger,Trigger1Y)),NA())</f>
        <v>1.0836364073862015E-2</v>
      </c>
      <c r="N1683" s="145">
        <f>IFERROR(_xll.qlIndexFixing(ONIndex1M,I1683,TRUE,_xll.ohTrigger(RecalcTrigger,Trigger1M)),NA())</f>
        <v>1.0271043879972463E-2</v>
      </c>
      <c r="O1683" s="44">
        <f>IFERROR(_xll.qlIndexFixing(ONIndex3M,I1683,TRUE,_xll.ohTrigger(RecalcTrigger,Trigger3M)),NA())</f>
        <v>1.050403883759321E-2</v>
      </c>
      <c r="P1683" s="44">
        <f>IFERROR(_xll.qlIndexFixing(ONIndex6M,I1683,TRUE,_xll.ohTrigger(RecalcTrigger,Trigger6M)),NA())</f>
        <v>1.0550976515397714E-2</v>
      </c>
      <c r="Q1683" s="146">
        <f>IFERROR(_xll.qlIndexFixing(ONIndex1Y,I1683,TRUE,_xll.ohTrigger(RecalcTrigger,Trigger1Y)),NA())</f>
        <v>1.0782396981734443E-2</v>
      </c>
    </row>
    <row r="1684" spans="2:17" x14ac:dyDescent="0.2">
      <c r="B1684" s="39" t="s">
        <v>42</v>
      </c>
      <c r="D1684" s="42">
        <f>_xll.qlCalendarAdvance(Calendar,$D1683,B1684,"f",FALSE)</f>
        <v>51468</v>
      </c>
      <c r="E1684" s="140">
        <f>_xll.qlInterestRateIndexValueDate(IndexON,D1684)</f>
        <v>51468</v>
      </c>
      <c r="F1684" s="156">
        <f>IFERROR(_xll.qlIndexFixing(IndexON,D1684,TRUE,_xll.ohTrigger(RecalcTrigger,TriggerON)),NA())</f>
        <v>9.5223483607953519E-3</v>
      </c>
      <c r="H1684" s="42">
        <f>_xll.qlCalendarAdvance(Calendar,$H1683,B1684,"f",FALSE)</f>
        <v>51468</v>
      </c>
      <c r="I1684" s="140">
        <f>_xll.qlInterestRateIndexValueDate(Index1M,$H1684)</f>
        <v>51468</v>
      </c>
      <c r="J1684" s="145">
        <f>IFERROR(_xll.qlIndexFixing(Index1M,$H1684,TRUE,_xll.ohTrigger(RecalcTrigger,Trigger1M)),NA())</f>
        <v>1.0273550921833352E-2</v>
      </c>
      <c r="K1684" s="44">
        <f>IFERROR(_xll.qlIndexFixing(Index3M,H1684,TRUE,_xll.ohTrigger(RecalcTrigger,Trigger3M)),NA())</f>
        <v>1.0512042556222588E-2</v>
      </c>
      <c r="L1684" s="44">
        <f>IFERROR(_xll.qlIndexFixing(Index6M,$H1684,TRUE,_xll.ohTrigger(RecalcTrigger,Trigger6M)),NA())</f>
        <v>1.0569850994990831E-2</v>
      </c>
      <c r="M1684" s="146">
        <f>IFERROR(_xll.qlIndexFixing(Index1Y,$H1684,TRUE,_xll.ohTrigger(RecalcTrigger,Trigger1Y)),NA())</f>
        <v>1.0836384551307088E-2</v>
      </c>
      <c r="N1684" s="145">
        <f>IFERROR(_xll.qlIndexFixing(ONIndex1M,I1684,TRUE,_xll.ohTrigger(RecalcTrigger,Trigger1M)),NA())</f>
        <v>1.0270439045356738E-2</v>
      </c>
      <c r="O1684" s="44">
        <f>IFERROR(_xll.qlIndexFixing(ONIndex3M,I1684,TRUE,_xll.ohTrigger(RecalcTrigger,Trigger3M)),NA())</f>
        <v>1.05030910031223E-2</v>
      </c>
      <c r="P1684" s="44">
        <f>IFERROR(_xll.qlIndexFixing(ONIndex6M,I1684,TRUE,_xll.ohTrigger(RecalcTrigger,Trigger6M)),NA())</f>
        <v>1.0549997946961431E-2</v>
      </c>
      <c r="Q1684" s="146">
        <f>IFERROR(_xll.qlIndexFixing(ONIndex1Y,I1684,TRUE,_xll.ohTrigger(RecalcTrigger,Trigger1Y)),NA())</f>
        <v>1.0781516845140837E-2</v>
      </c>
    </row>
    <row r="1685" spans="2:17" x14ac:dyDescent="0.2">
      <c r="B1685" s="39" t="s">
        <v>42</v>
      </c>
      <c r="D1685" s="42">
        <f>_xll.qlCalendarAdvance(Calendar,$D1684,B1685,"f",FALSE)</f>
        <v>51475</v>
      </c>
      <c r="E1685" s="140">
        <f>_xll.qlInterestRateIndexValueDate(IndexON,D1685)</f>
        <v>51475</v>
      </c>
      <c r="F1685" s="156">
        <f>IFERROR(_xll.qlIndexFixing(IndexON,D1685,TRUE,_xll.ohTrigger(RecalcTrigger,TriggerON)),NA())</f>
        <v>9.5212920635456832E-3</v>
      </c>
      <c r="H1685" s="42">
        <f>_xll.qlCalendarAdvance(Calendar,$H1684,B1685,"f",FALSE)</f>
        <v>51475</v>
      </c>
      <c r="I1685" s="140">
        <f>_xll.qlInterestRateIndexValueDate(Index1M,$H1685)</f>
        <v>51475</v>
      </c>
      <c r="J1685" s="145">
        <f>IFERROR(_xll.qlIndexFixing(Index1M,$H1685,TRUE,_xll.ohTrigger(RecalcTrigger,Trigger1M)),NA())</f>
        <v>1.0273427071634492E-2</v>
      </c>
      <c r="K1685" s="44">
        <f>IFERROR(_xll.qlIndexFixing(Index3M,H1685,TRUE,_xll.ohTrigger(RecalcTrigger,Trigger3M)),NA())</f>
        <v>1.0511187496850712E-2</v>
      </c>
      <c r="L1685" s="44">
        <f>IFERROR(_xll.qlIndexFixing(Index6M,$H1685,TRUE,_xll.ohTrigger(RecalcTrigger,Trigger6M)),NA())</f>
        <v>1.0569600573309848E-2</v>
      </c>
      <c r="M1685" s="146">
        <f>IFERROR(_xll.qlIndexFixing(Index1Y,$H1685,TRUE,_xll.ohTrigger(RecalcTrigger,Trigger1Y)),NA())</f>
        <v>1.0836418971691408E-2</v>
      </c>
      <c r="N1685" s="145">
        <f>IFERROR(_xll.qlIndexFixing(ONIndex1M,I1685,TRUE,_xll.ohTrigger(RecalcTrigger,Trigger1M)),NA())</f>
        <v>1.0269878348950767E-2</v>
      </c>
      <c r="O1685" s="44">
        <f>IFERROR(_xll.qlIndexFixing(ONIndex3M,I1685,TRUE,_xll.ohTrigger(RecalcTrigger,Trigger3M)),NA())</f>
        <v>1.0502186296132976E-2</v>
      </c>
      <c r="P1685" s="44">
        <f>IFERROR(_xll.qlIndexFixing(ONIndex6M,I1685,TRUE,_xll.ohTrigger(RecalcTrigger,Trigger6M)),NA())</f>
        <v>1.0549061985770658E-2</v>
      </c>
      <c r="Q1685" s="146">
        <f>IFERROR(_xll.qlIndexFixing(ONIndex1Y,I1685,TRUE,_xll.ohTrigger(RecalcTrigger,Trigger1Y)),NA())</f>
        <v>1.0780684228413051E-2</v>
      </c>
    </row>
    <row r="1686" spans="2:17" x14ac:dyDescent="0.2">
      <c r="B1686" s="39" t="s">
        <v>42</v>
      </c>
      <c r="D1686" s="42">
        <f>_xll.qlCalendarAdvance(Calendar,$D1685,B1686,"f",FALSE)</f>
        <v>51482</v>
      </c>
      <c r="E1686" s="140">
        <f>_xll.qlInterestRateIndexValueDate(IndexON,D1686)</f>
        <v>51482</v>
      </c>
      <c r="F1686" s="156">
        <f>IFERROR(_xll.qlIndexFixing(IndexON,D1686,TRUE,_xll.ohTrigger(RecalcTrigger,TriggerON)),NA())</f>
        <v>9.52027632307062E-3</v>
      </c>
      <c r="H1686" s="42">
        <f>_xll.qlCalendarAdvance(Calendar,$H1685,B1686,"f",FALSE)</f>
        <v>51482</v>
      </c>
      <c r="I1686" s="140">
        <f>_xll.qlInterestRateIndexValueDate(Index1M,$H1686)</f>
        <v>51482</v>
      </c>
      <c r="J1686" s="145">
        <f>IFERROR(_xll.qlIndexFixing(Index1M,$H1686,TRUE,_xll.ohTrigger(RecalcTrigger,Trigger1M)),NA())</f>
        <v>1.027301102602878E-2</v>
      </c>
      <c r="K1686" s="44">
        <f>IFERROR(_xll.qlIndexFixing(Index3M,H1686,TRUE,_xll.ohTrigger(RecalcTrigger,Trigger3M)),NA())</f>
        <v>1.0510598578607897E-2</v>
      </c>
      <c r="L1686" s="44">
        <f>IFERROR(_xll.qlIndexFixing(Index6M,$H1686,TRUE,_xll.ohTrigger(RecalcTrigger,Trigger6M)),NA())</f>
        <v>1.0569256274328203E-2</v>
      </c>
      <c r="M1686" s="146">
        <f>IFERROR(_xll.qlIndexFixing(Index1Y,$H1686,TRUE,_xll.ohTrigger(RecalcTrigger,Trigger1Y)),NA())</f>
        <v>1.0836465700545084E-2</v>
      </c>
      <c r="N1686" s="145">
        <f>IFERROR(_xll.qlIndexFixing(ONIndex1M,I1686,TRUE,_xll.ohTrigger(RecalcTrigger,Trigger1M)),NA())</f>
        <v>1.0269361790592457E-2</v>
      </c>
      <c r="O1686" s="44">
        <f>IFERROR(_xll.qlIndexFixing(ONIndex3M,I1686,TRUE,_xll.ohTrigger(RecalcTrigger,Trigger3M)),NA())</f>
        <v>1.0501324716301053E-2</v>
      </c>
      <c r="P1686" s="44">
        <f>IFERROR(_xll.qlIndexFixing(ONIndex6M,I1686,TRUE,_xll.ohTrigger(RecalcTrigger,Trigger6M)),NA())</f>
        <v>1.0548168631663302E-2</v>
      </c>
      <c r="Q1686" s="146">
        <f>IFERROR(_xll.qlIndexFixing(ONIndex1Y,I1686,TRUE,_xll.ohTrigger(RecalcTrigger,Trigger1Y)),NA())</f>
        <v>1.0779899131470039E-2</v>
      </c>
    </row>
    <row r="1687" spans="2:17" x14ac:dyDescent="0.2">
      <c r="B1687" s="39" t="s">
        <v>42</v>
      </c>
      <c r="D1687" s="42">
        <f>_xll.qlCalendarAdvance(Calendar,$D1686,B1687,"f",FALSE)</f>
        <v>51489</v>
      </c>
      <c r="E1687" s="140">
        <f>_xll.qlInterestRateIndexValueDate(IndexON,D1687)</f>
        <v>51489</v>
      </c>
      <c r="F1687" s="156">
        <f>IFERROR(_xll.qlIndexFixing(IndexON,D1687,TRUE,_xll.ohTrigger(RecalcTrigger,TriggerON)),NA())</f>
        <v>9.5193011393701621E-3</v>
      </c>
      <c r="H1687" s="42">
        <f>_xll.qlCalendarAdvance(Calendar,$H1686,B1687,"f",FALSE)</f>
        <v>51489</v>
      </c>
      <c r="I1687" s="140">
        <f>_xll.qlInterestRateIndexValueDate(Index1M,$H1687)</f>
        <v>51489</v>
      </c>
      <c r="J1687" s="145">
        <f>IFERROR(_xll.qlIndexFixing(Index1M,$H1687,TRUE,_xll.ohTrigger(RecalcTrigger,Trigger1M)),NA())</f>
        <v>1.0272639158303749E-2</v>
      </c>
      <c r="K1687" s="44">
        <f>IFERROR(_xll.qlIndexFixing(Index3M,H1687,TRUE,_xll.ohTrigger(RecalcTrigger,Trigger3M)),NA())</f>
        <v>1.0510052898354173E-2</v>
      </c>
      <c r="L1687" s="44">
        <f>IFERROR(_xll.qlIndexFixing(Index6M,$H1687,TRUE,_xll.ohTrigger(RecalcTrigger,Trigger6M)),NA())</f>
        <v>1.0568954805903962E-2</v>
      </c>
      <c r="M1687" s="146">
        <f>IFERROR(_xll.qlIndexFixing(Index1Y,$H1687,TRUE,_xll.ohTrigger(RecalcTrigger,Trigger1Y)),NA())</f>
        <v>1.0836523103399331E-2</v>
      </c>
      <c r="N1687" s="145">
        <f>IFERROR(_xll.qlIndexFixing(ONIndex1M,I1687,TRUE,_xll.ohTrigger(RecalcTrigger,Trigger1M)),NA())</f>
        <v>1.0268889370362855E-2</v>
      </c>
      <c r="O1687" s="44">
        <f>IFERROR(_xll.qlIndexFixing(ONIndex3M,I1687,TRUE,_xll.ohTrigger(RecalcTrigger,Trigger3M)),NA())</f>
        <v>1.0500506264031761E-2</v>
      </c>
      <c r="P1687" s="44">
        <f>IFERROR(_xll.qlIndexFixing(ONIndex6M,I1687,TRUE,_xll.ohTrigger(RecalcTrigger,Trigger6M)),NA())</f>
        <v>1.0547317884882501E-2</v>
      </c>
      <c r="Q1687" s="146">
        <f>IFERROR(_xll.qlIndexFixing(ONIndex1Y,I1687,TRUE,_xll.ohTrigger(RecalcTrigger,Trigger1Y)),NA())</f>
        <v>1.07791615543118E-2</v>
      </c>
    </row>
    <row r="1688" spans="2:17" x14ac:dyDescent="0.2">
      <c r="B1688" s="39" t="s">
        <v>42</v>
      </c>
      <c r="D1688" s="42">
        <f>_xll.qlCalendarAdvance(Calendar,$D1687,B1688,"f",FALSE)</f>
        <v>51497</v>
      </c>
      <c r="E1688" s="140">
        <f>_xll.qlInterestRateIndexValueDate(IndexON,D1688)</f>
        <v>51497</v>
      </c>
      <c r="F1688" s="156">
        <f>IFERROR(_xll.qlIndexFixing(IndexON,D1688,TRUE,_xll.ohTrigger(RecalcTrigger,TriggerON)),NA())</f>
        <v>9.5182363051105057E-3</v>
      </c>
      <c r="H1688" s="42">
        <f>_xll.qlCalendarAdvance(Calendar,$H1687,B1688,"f",FALSE)</f>
        <v>51497</v>
      </c>
      <c r="I1688" s="140">
        <f>_xll.qlInterestRateIndexValueDate(Index1M,$H1688)</f>
        <v>51497</v>
      </c>
      <c r="J1688" s="145">
        <f>IFERROR(_xll.qlIndexFixing(Index1M,$H1688,TRUE,_xll.ohTrigger(RecalcTrigger,Trigger1M)),NA())</f>
        <v>1.0272142809012001E-2</v>
      </c>
      <c r="K1688" s="44">
        <f>IFERROR(_xll.qlIndexFixing(Index3M,H1688,TRUE,_xll.ohTrigger(RecalcTrigger,Trigger3M)),NA())</f>
        <v>1.0509482208233075E-2</v>
      </c>
      <c r="L1688" s="44">
        <f>IFERROR(_xll.qlIndexFixing(Index6M,$H1688,TRUE,_xll.ohTrigger(RecalcTrigger,Trigger6M)),NA())</f>
        <v>1.0568662716117484E-2</v>
      </c>
      <c r="M1688" s="146">
        <f>IFERROR(_xll.qlIndexFixing(Index1Y,$H1688,TRUE,_xll.ohTrigger(RecalcTrigger,Trigger1Y)),NA())</f>
        <v>1.08365996801707E-2</v>
      </c>
      <c r="N1688" s="145">
        <f>IFERROR(_xll.qlIndexFixing(ONIndex1M,I1688,TRUE,_xll.ohTrigger(RecalcTrigger,Trigger1M)),NA())</f>
        <v>1.0268403508121304E-2</v>
      </c>
      <c r="O1688" s="44">
        <f>IFERROR(_xll.qlIndexFixing(ONIndex3M,I1688,TRUE,_xll.ohTrigger(RecalcTrigger,Trigger3M)),NA())</f>
        <v>1.0499623698967397E-2</v>
      </c>
      <c r="P1688" s="44">
        <f>IFERROR(_xll.qlIndexFixing(ONIndex6M,I1688,TRUE,_xll.ohTrigger(RecalcTrigger,Trigger6M)),NA())</f>
        <v>1.0546397774804372E-2</v>
      </c>
      <c r="Q1688" s="146">
        <f>IFERROR(_xll.qlIndexFixing(ONIndex1Y,I1688,TRUE,_xll.ohTrigger(RecalcTrigger,Trigger1Y)),NA())</f>
        <v>1.0778376796466427E-2</v>
      </c>
    </row>
    <row r="1689" spans="2:17" x14ac:dyDescent="0.2">
      <c r="B1689" s="39" t="s">
        <v>42</v>
      </c>
      <c r="D1689" s="42">
        <f>_xll.qlCalendarAdvance(Calendar,$D1688,B1689,"f",FALSE)</f>
        <v>51504</v>
      </c>
      <c r="E1689" s="140">
        <f>_xll.qlInterestRateIndexValueDate(IndexON,D1689)</f>
        <v>51504</v>
      </c>
      <c r="F1689" s="156">
        <f>IFERROR(_xll.qlIndexFixing(IndexON,D1689,TRUE,_xll.ohTrigger(RecalcTrigger,TriggerON)),NA())</f>
        <v>9.5173480287147338E-3</v>
      </c>
      <c r="H1689" s="42">
        <f>_xll.qlCalendarAdvance(Calendar,$H1688,B1689,"f",FALSE)</f>
        <v>51504</v>
      </c>
      <c r="I1689" s="140">
        <f>_xll.qlInterestRateIndexValueDate(Index1M,$H1689)</f>
        <v>51504</v>
      </c>
      <c r="J1689" s="145">
        <f>IFERROR(_xll.qlIndexFixing(Index1M,$H1689,TRUE,_xll.ohTrigger(RecalcTrigger,Trigger1M)),NA())</f>
        <v>1.0271862460487363E-2</v>
      </c>
      <c r="K1689" s="44">
        <f>IFERROR(_xll.qlIndexFixing(Index3M,H1689,TRUE,_xll.ohTrigger(RecalcTrigger,Trigger3M)),NA())</f>
        <v>1.0509029180756642E-2</v>
      </c>
      <c r="L1689" s="44">
        <f>IFERROR(_xll.qlIndexFixing(Index6M,$H1689,TRUE,_xll.ohTrigger(RecalcTrigger,Trigger6M)),NA())</f>
        <v>1.0568300630632955E-2</v>
      </c>
      <c r="M1689" s="146">
        <f>IFERROR(_xll.qlIndexFixing(Index1Y,$H1689,TRUE,_xll.ohTrigger(RecalcTrigger,Trigger1Y)),NA())</f>
        <v>1.0836674452057826E-2</v>
      </c>
      <c r="N1689" s="145">
        <f>IFERROR(_xll.qlIndexFixing(ONIndex1M,I1689,TRUE,_xll.ohTrigger(RecalcTrigger,Trigger1M)),NA())</f>
        <v>1.0268025669549763E-2</v>
      </c>
      <c r="O1689" s="44">
        <f>IFERROR(_xll.qlIndexFixing(ONIndex3M,I1689,TRUE,_xll.ohTrigger(RecalcTrigger,Trigger3M)),NA())</f>
        <v>1.0498897662475359E-2</v>
      </c>
      <c r="P1689" s="44">
        <f>IFERROR(_xll.qlIndexFixing(ONIndex6M,I1689,TRUE,_xll.ohTrigger(RecalcTrigger,Trigger6M)),NA())</f>
        <v>1.0545638329090279E-2</v>
      </c>
      <c r="Q1689" s="146">
        <f>IFERROR(_xll.qlIndexFixing(ONIndex1Y,I1689,TRUE,_xll.ohTrigger(RecalcTrigger,Trigger1Y)),NA())</f>
        <v>1.0777741047395262E-2</v>
      </c>
    </row>
    <row r="1690" spans="2:17" x14ac:dyDescent="0.2">
      <c r="B1690" s="39" t="s">
        <v>42</v>
      </c>
      <c r="D1690" s="42">
        <f>_xll.qlCalendarAdvance(Calendar,$D1689,B1690,"f",FALSE)</f>
        <v>51511</v>
      </c>
      <c r="E1690" s="140">
        <f>_xll.qlInterestRateIndexValueDate(IndexON,D1690)</f>
        <v>51511</v>
      </c>
      <c r="F1690" s="156">
        <f>IFERROR(_xll.qlIndexFixing(IndexON,D1690,TRUE,_xll.ohTrigger(RecalcTrigger,TriggerON)),NA())</f>
        <v>9.5165003092556599E-3</v>
      </c>
      <c r="H1690" s="42">
        <f>_xll.qlCalendarAdvance(Calendar,$H1689,B1690,"f",FALSE)</f>
        <v>51511</v>
      </c>
      <c r="I1690" s="140">
        <f>_xll.qlInterestRateIndexValueDate(Index1M,$H1690)</f>
        <v>51511</v>
      </c>
      <c r="J1690" s="145">
        <f>IFERROR(_xll.qlIndexFixing(Index1M,$H1690,TRUE,_xll.ohTrigger(RecalcTrigger,Trigger1M)),NA())</f>
        <v>1.0271626288590949E-2</v>
      </c>
      <c r="K1690" s="44">
        <f>IFERROR(_xll.qlIndexFixing(Index3M,H1690,TRUE,_xll.ohTrigger(RecalcTrigger,Trigger3M)),NA())</f>
        <v>1.050861939121977E-2</v>
      </c>
      <c r="L1690" s="44">
        <f>IFERROR(_xll.qlIndexFixing(Index6M,$H1690,TRUE,_xll.ohTrigger(RecalcTrigger,Trigger6M)),NA())</f>
        <v>1.0568130531785553E-2</v>
      </c>
      <c r="M1690" s="146">
        <f>IFERROR(_xll.qlIndexFixing(Index1Y,$H1690,TRUE,_xll.ohTrigger(RecalcTrigger,Trigger1Y)),NA())</f>
        <v>1.0836754761041734E-2</v>
      </c>
      <c r="N1690" s="145">
        <f>IFERROR(_xll.qlIndexFixing(ONIndex1M,I1690,TRUE,_xll.ohTrigger(RecalcTrigger,Trigger1M)),NA())</f>
        <v>1.0267691969106929E-2</v>
      </c>
      <c r="O1690" s="44">
        <f>IFERROR(_xll.qlIndexFixing(ONIndex3M,I1690,TRUE,_xll.ohTrigger(RecalcTrigger,Trigger3M)),NA())</f>
        <v>1.0498214753383861E-2</v>
      </c>
      <c r="P1690" s="44">
        <f>IFERROR(_xll.qlIndexFixing(ONIndex6M,I1690,TRUE,_xll.ohTrigger(RecalcTrigger,Trigger6M)),NA())</f>
        <v>1.0544921490540649E-2</v>
      </c>
      <c r="Q1690" s="146">
        <f>IFERROR(_xll.qlIndexFixing(ONIndex1Y,I1690,TRUE,_xll.ohTrigger(RecalcTrigger,Trigger1Y)),NA())</f>
        <v>1.0777152818270963E-2</v>
      </c>
    </row>
    <row r="1691" spans="2:17" x14ac:dyDescent="0.2">
      <c r="B1691" s="39" t="s">
        <v>42</v>
      </c>
      <c r="D1691" s="42">
        <f>_xll.qlCalendarAdvance(Calendar,$D1690,B1691,"f",FALSE)</f>
        <v>51518</v>
      </c>
      <c r="E1691" s="140">
        <f>_xll.qlInterestRateIndexValueDate(IndexON,D1691)</f>
        <v>51518</v>
      </c>
      <c r="F1691" s="156">
        <f>IFERROR(_xll.qlIndexFixing(IndexON,D1691,TRUE,_xll.ohTrigger(RecalcTrigger,TriggerON)),NA())</f>
        <v>9.5156931464901451E-3</v>
      </c>
      <c r="H1691" s="42">
        <f>_xll.qlCalendarAdvance(Calendar,$H1690,B1691,"f",FALSE)</f>
        <v>51518</v>
      </c>
      <c r="I1691" s="140">
        <f>_xll.qlInterestRateIndexValueDate(Index1M,$H1691)</f>
        <v>51518</v>
      </c>
      <c r="J1691" s="145">
        <f>IFERROR(_xll.qlIndexFixing(Index1M,$H1691,TRUE,_xll.ohTrigger(RecalcTrigger,Trigger1M)),NA())</f>
        <v>1.0271434293320225E-2</v>
      </c>
      <c r="K1691" s="44">
        <f>IFERROR(_xll.qlIndexFixing(Index3M,H1691,TRUE,_xll.ohTrigger(RecalcTrigger,Trigger3M)),NA())</f>
        <v>1.0508252839608953E-2</v>
      </c>
      <c r="L1691" s="44">
        <f>IFERROR(_xll.qlIndexFixing(Index6M,$H1691,TRUE,_xll.ohTrigger(RecalcTrigger,Trigger6M)),NA())</f>
        <v>1.0568001060337203E-2</v>
      </c>
      <c r="M1691" s="146">
        <f>IFERROR(_xll.qlIndexFixing(Index1Y,$H1691,TRUE,_xll.ohTrigger(RecalcTrigger,Trigger1Y)),NA())</f>
        <v>1.0836838972651419E-2</v>
      </c>
      <c r="N1691" s="145">
        <f>IFERROR(_xll.qlIndexFixing(ONIndex1M,I1691,TRUE,_xll.ohTrigger(RecalcTrigger,Trigger1M)),NA())</f>
        <v>1.0267402406792803E-2</v>
      </c>
      <c r="O1691" s="44">
        <f>IFERROR(_xll.qlIndexFixing(ONIndex3M,I1691,TRUE,_xll.ohTrigger(RecalcTrigger,Trigger3M)),NA())</f>
        <v>1.0497574971611856E-2</v>
      </c>
      <c r="P1691" s="44">
        <f>IFERROR(_xll.qlIndexFixing(ONIndex6M,I1691,TRUE,_xll.ohTrigger(RecalcTrigger,Trigger6M)),NA())</f>
        <v>1.0544247259236528E-2</v>
      </c>
      <c r="Q1691" s="146">
        <f>IFERROR(_xll.qlIndexFixing(ONIndex1Y,I1691,TRUE,_xll.ohTrigger(RecalcTrigger,Trigger1Y)),NA())</f>
        <v>1.0776612108850392E-2</v>
      </c>
    </row>
    <row r="1692" spans="2:17" x14ac:dyDescent="0.2">
      <c r="B1692" s="39" t="s">
        <v>42</v>
      </c>
      <c r="D1692" s="42">
        <f>_xll.qlCalendarAdvance(Calendar,$D1691,B1692,"f",FALSE)</f>
        <v>51525</v>
      </c>
      <c r="E1692" s="140">
        <f>_xll.qlInterestRateIndexValueDate(IndexON,D1692)</f>
        <v>51525</v>
      </c>
      <c r="F1692" s="156">
        <f>IFERROR(_xll.qlIndexFixing(IndexON,D1692,TRUE,_xll.ohTrigger(RecalcTrigger,TriggerON)),NA())</f>
        <v>9.5149265405802819E-3</v>
      </c>
      <c r="H1692" s="42">
        <f>_xll.qlCalendarAdvance(Calendar,$H1691,B1692,"f",FALSE)</f>
        <v>51525</v>
      </c>
      <c r="I1692" s="140">
        <f>_xll.qlInterestRateIndexValueDate(Index1M,$H1692)</f>
        <v>51525</v>
      </c>
      <c r="J1692" s="145">
        <f>IFERROR(_xll.qlIndexFixing(Index1M,$H1692,TRUE,_xll.ohTrigger(RecalcTrigger,Trigger1M)),NA())</f>
        <v>1.0271286474667594E-2</v>
      </c>
      <c r="K1692" s="44">
        <f>IFERROR(_xll.qlIndexFixing(Index3M,H1692,TRUE,_xll.ohTrigger(RecalcTrigger,Trigger3M)),NA())</f>
        <v>1.0507929525912483E-2</v>
      </c>
      <c r="L1692" s="44">
        <f>IFERROR(_xll.qlIndexFixing(Index6M,$H1692,TRUE,_xll.ohTrigger(RecalcTrigger,Trigger6M)),NA())</f>
        <v>1.0567909162277322E-2</v>
      </c>
      <c r="M1692" s="146">
        <f>IFERROR(_xll.qlIndexFixing(Index1Y,$H1692,TRUE,_xll.ohTrigger(RecalcTrigger,Trigger1Y)),NA())</f>
        <v>1.0836925452417212E-2</v>
      </c>
      <c r="N1692" s="145">
        <f>IFERROR(_xll.qlIndexFixing(ONIndex1M,I1692,TRUE,_xll.ohTrigger(RecalcTrigger,Trigger1M)),NA())</f>
        <v>1.0267156982607384E-2</v>
      </c>
      <c r="O1692" s="44">
        <f>IFERROR(_xll.qlIndexFixing(ONIndex3M,I1692,TRUE,_xll.ohTrigger(RecalcTrigger,Trigger3M)),NA())</f>
        <v>1.0496978317240391E-2</v>
      </c>
      <c r="P1692" s="44">
        <f>IFERROR(_xll.qlIndexFixing(ONIndex6M,I1692,TRUE,_xll.ohTrigger(RecalcTrigger,Trigger6M)),NA())</f>
        <v>1.0543615635177916E-2</v>
      </c>
      <c r="Q1692" s="146">
        <f>IFERROR(_xll.qlIndexFixing(ONIndex1Y,I1692,TRUE,_xll.ohTrigger(RecalcTrigger,Trigger1Y)),NA())</f>
        <v>1.0776118919295641E-2</v>
      </c>
    </row>
    <row r="1693" spans="2:17" x14ac:dyDescent="0.2">
      <c r="B1693" s="39" t="s">
        <v>42</v>
      </c>
      <c r="D1693" s="42">
        <f>_xll.qlCalendarAdvance(Calendar,$D1692,B1693,"f",FALSE)</f>
        <v>51532</v>
      </c>
      <c r="E1693" s="140">
        <f>_xll.qlInterestRateIndexValueDate(IndexON,D1693)</f>
        <v>51532</v>
      </c>
      <c r="F1693" s="156">
        <f>IFERROR(_xll.qlIndexFixing(IndexON,D1693,TRUE,_xll.ohTrigger(RecalcTrigger,TriggerON)),NA())</f>
        <v>9.5142004913639777E-3</v>
      </c>
      <c r="H1693" s="42">
        <f>_xll.qlCalendarAdvance(Calendar,$H1692,B1693,"f",FALSE)</f>
        <v>51532</v>
      </c>
      <c r="I1693" s="140">
        <f>_xll.qlInterestRateIndexValueDate(Index1M,$H1693)</f>
        <v>51532</v>
      </c>
      <c r="J1693" s="145">
        <f>IFERROR(_xll.qlIndexFixing(Index1M,$H1693,TRUE,_xll.ohTrigger(RecalcTrigger,Trigger1M)),NA())</f>
        <v>1.0270621047663733E-2</v>
      </c>
      <c r="K1693" s="44">
        <f>IFERROR(_xll.qlIndexFixing(Index3M,H1693,TRUE,_xll.ohTrigger(RecalcTrigger,Trigger3M)),NA())</f>
        <v>1.0507510324377288E-2</v>
      </c>
      <c r="L1693" s="44">
        <f>IFERROR(_xll.qlIndexFixing(Index6M,$H1693,TRUE,_xll.ohTrigger(RecalcTrigger,Trigger6M)),NA())</f>
        <v>1.0567851771682426E-2</v>
      </c>
      <c r="M1693" s="146">
        <f>IFERROR(_xll.qlIndexFixing(Index1Y,$H1693,TRUE,_xll.ohTrigger(RecalcTrigger,Trigger1Y)),NA())</f>
        <v>1.0837012565867443E-2</v>
      </c>
      <c r="N1693" s="145">
        <f>IFERROR(_xll.qlIndexFixing(ONIndex1M,I1693,TRUE,_xll.ohTrigger(RecalcTrigger,Trigger1M)),NA())</f>
        <v>1.0266955696469626E-2</v>
      </c>
      <c r="O1693" s="44">
        <f>IFERROR(_xll.qlIndexFixing(ONIndex3M,I1693,TRUE,_xll.ohTrigger(RecalcTrigger,Trigger3M)),NA())</f>
        <v>1.0496424790350511E-2</v>
      </c>
      <c r="P1693" s="44">
        <f>IFERROR(_xll.qlIndexFixing(ONIndex6M,I1693,TRUE,_xll.ohTrigger(RecalcTrigger,Trigger6M)),NA())</f>
        <v>1.0543026618283768E-2</v>
      </c>
      <c r="Q1693" s="146">
        <f>IFERROR(_xll.qlIndexFixing(ONIndex1Y,I1693,TRUE,_xll.ohTrigger(RecalcTrigger,Trigger1Y)),NA())</f>
        <v>1.0775673249444617E-2</v>
      </c>
    </row>
    <row r="1694" spans="2:17" x14ac:dyDescent="0.2">
      <c r="B1694" s="39" t="s">
        <v>42</v>
      </c>
      <c r="D1694" s="42">
        <f>_xll.qlCalendarAdvance(Calendar,$D1693,B1694,"f",FALSE)</f>
        <v>51539</v>
      </c>
      <c r="E1694" s="140">
        <f>_xll.qlInterestRateIndexValueDate(IndexON,D1694)</f>
        <v>51539</v>
      </c>
      <c r="F1694" s="156">
        <f>IFERROR(_xll.qlIndexFixing(IndexON,D1694,TRUE,_xll.ohTrigger(RecalcTrigger,TriggerON)),NA())</f>
        <v>9.5135149989222789E-3</v>
      </c>
      <c r="H1694" s="42">
        <f>_xll.qlCalendarAdvance(Calendar,$H1693,B1694,"f",FALSE)</f>
        <v>51539</v>
      </c>
      <c r="I1694" s="140">
        <f>_xll.qlInterestRateIndexValueDate(Index1M,$H1694)</f>
        <v>51539</v>
      </c>
      <c r="J1694" s="145">
        <f>IFERROR(_xll.qlIndexFixing(Index1M,$H1694,TRUE,_xll.ohTrigger(RecalcTrigger,Trigger1M)),NA())</f>
        <v>1.0270548968470801E-2</v>
      </c>
      <c r="K1694" s="44">
        <f>IFERROR(_xll.qlIndexFixing(Index3M,H1694,TRUE,_xll.ohTrigger(RecalcTrigger,Trigger3M)),NA())</f>
        <v>1.0507270404958162E-2</v>
      </c>
      <c r="L1694" s="44">
        <f>IFERROR(_xll.qlIndexFixing(Index6M,$H1694,TRUE,_xll.ohTrigger(RecalcTrigger,Trigger6M)),NA())</f>
        <v>1.0567825822630366E-2</v>
      </c>
      <c r="M1694" s="146">
        <f>IFERROR(_xll.qlIndexFixing(Index1Y,$H1694,TRUE,_xll.ohTrigger(RecalcTrigger,Trigger1Y)),NA())</f>
        <v>1.0837098678530221E-2</v>
      </c>
      <c r="N1694" s="145">
        <f>IFERROR(_xll.qlIndexFixing(ONIndex1M,I1694,TRUE,_xll.ohTrigger(RecalcTrigger,Trigger1M)),NA())</f>
        <v>1.0266798548460576E-2</v>
      </c>
      <c r="O1694" s="44">
        <f>IFERROR(_xll.qlIndexFixing(ONIndex3M,I1694,TRUE,_xll.ohTrigger(RecalcTrigger,Trigger3M)),NA())</f>
        <v>1.0495914390780126E-2</v>
      </c>
      <c r="P1694" s="44">
        <f>IFERROR(_xll.qlIndexFixing(ONIndex6M,I1694,TRUE,_xll.ohTrigger(RecalcTrigger,Trigger6M)),NA())</f>
        <v>1.0542480208554084E-2</v>
      </c>
      <c r="Q1694" s="146">
        <f>IFERROR(_xll.qlIndexFixing(ONIndex1Y,I1694,TRUE,_xll.ohTrigger(RecalcTrigger,Trigger1Y)),NA())</f>
        <v>1.0775275099459414E-2</v>
      </c>
    </row>
    <row r="1695" spans="2:17" x14ac:dyDescent="0.2">
      <c r="B1695" s="39" t="s">
        <v>42</v>
      </c>
      <c r="D1695" s="42">
        <f>_xll.qlCalendarAdvance(Calendar,$D1694,B1695,"f",FALSE)</f>
        <v>51546</v>
      </c>
      <c r="E1695" s="140">
        <f>_xll.qlInterestRateIndexValueDate(IndexON,D1695)</f>
        <v>51546</v>
      </c>
      <c r="F1695" s="156">
        <f>IFERROR(_xll.qlIndexFixing(IndexON,D1695,TRUE,_xll.ohTrigger(RecalcTrigger,TriggerON)),NA())</f>
        <v>9.5128700632551855E-3</v>
      </c>
      <c r="H1695" s="42">
        <f>_xll.qlCalendarAdvance(Calendar,$H1694,B1695,"f",FALSE)</f>
        <v>51546</v>
      </c>
      <c r="I1695" s="140">
        <f>_xll.qlInterestRateIndexValueDate(Index1M,$H1695)</f>
        <v>51546</v>
      </c>
      <c r="J1695" s="145">
        <f>IFERROR(_xll.qlIndexFixing(Index1M,$H1695,TRUE,_xll.ohTrigger(RecalcTrigger,Trigger1M)),NA())</f>
        <v>1.0270521060927898E-2</v>
      </c>
      <c r="K1695" s="44">
        <f>IFERROR(_xll.qlIndexFixing(Index3M,H1695,TRUE,_xll.ohTrigger(RecalcTrigger,Trigger3M)),NA())</f>
        <v>1.0507073722183588E-2</v>
      </c>
      <c r="L1695" s="44">
        <f>IFERROR(_xll.qlIndexFixing(Index6M,$H1695,TRUE,_xll.ohTrigger(RecalcTrigger,Trigger6M)),NA())</f>
        <v>1.0567828249200342E-2</v>
      </c>
      <c r="M1695" s="146">
        <f>IFERROR(_xll.qlIndexFixing(Index1Y,$H1695,TRUE,_xll.ohTrigger(RecalcTrigger,Trigger1Y)),NA())</f>
        <v>1.0837182155933656E-2</v>
      </c>
      <c r="N1695" s="145">
        <f>IFERROR(_xll.qlIndexFixing(ONIndex1M,I1695,TRUE,_xll.ohTrigger(RecalcTrigger,Trigger1M)),NA())</f>
        <v>1.026668553866128E-2</v>
      </c>
      <c r="O1695" s="44">
        <f>IFERROR(_xll.qlIndexFixing(ONIndex3M,I1695,TRUE,_xll.ohTrigger(RecalcTrigger,Trigger3M)),NA())</f>
        <v>1.0495447118529233E-2</v>
      </c>
      <c r="P1695" s="44">
        <f>IFERROR(_xll.qlIndexFixing(ONIndex6M,I1695,TRUE,_xll.ohTrigger(RecalcTrigger,Trigger6M)),NA())</f>
        <v>1.0541976406069908E-2</v>
      </c>
      <c r="Q1695" s="146">
        <f>IFERROR(_xll.qlIndexFixing(ONIndex1Y,I1695,TRUE,_xll.ohTrigger(RecalcTrigger,Trigger1Y)),NA())</f>
        <v>1.0774924469258984E-2</v>
      </c>
    </row>
    <row r="1696" spans="2:17" x14ac:dyDescent="0.2">
      <c r="B1696" s="39" t="s">
        <v>42</v>
      </c>
      <c r="D1696" s="42">
        <f>_xll.qlCalendarAdvance(Calendar,$D1695,B1696,"f",FALSE)</f>
        <v>51553</v>
      </c>
      <c r="E1696" s="140">
        <f>_xll.qlInterestRateIndexValueDate(IndexON,D1696)</f>
        <v>51553</v>
      </c>
      <c r="F1696" s="156">
        <f>IFERROR(_xll.qlIndexFixing(IndexON,D1696,TRUE,_xll.ohTrigger(RecalcTrigger,TriggerON)),NA())</f>
        <v>9.5122656842816511E-3</v>
      </c>
      <c r="H1696" s="42">
        <f>_xll.qlCalendarAdvance(Calendar,$H1695,B1696,"f",FALSE)</f>
        <v>51553</v>
      </c>
      <c r="I1696" s="140">
        <f>_xll.qlInterestRateIndexValueDate(Index1M,$H1696)</f>
        <v>51553</v>
      </c>
      <c r="J1696" s="145">
        <f>IFERROR(_xll.qlIndexFixing(Index1M,$H1696,TRUE,_xll.ohTrigger(RecalcTrigger,Trigger1M)),NA())</f>
        <v>1.0270537325032128E-2</v>
      </c>
      <c r="K1696" s="44">
        <f>IFERROR(_xll.qlIndexFixing(Index3M,H1696,TRUE,_xll.ohTrigger(RecalcTrigger,Trigger3M)),NA())</f>
        <v>1.0506920276046281E-2</v>
      </c>
      <c r="L1696" s="44">
        <f>IFERROR(_xll.qlIndexFixing(Index6M,$H1696,TRUE,_xll.ohTrigger(RecalcTrigger,Trigger6M)),NA())</f>
        <v>1.0567855985472448E-2</v>
      </c>
      <c r="M1696" s="146">
        <f>IFERROR(_xll.qlIndexFixing(Index1Y,$H1696,TRUE,_xll.ohTrigger(RecalcTrigger,Trigger1Y)),NA())</f>
        <v>1.0837261363604744E-2</v>
      </c>
      <c r="N1696" s="145">
        <f>IFERROR(_xll.qlIndexFixing(ONIndex1M,I1696,TRUE,_xll.ohTrigger(RecalcTrigger,Trigger1M)),NA())</f>
        <v>1.0266616666909645E-2</v>
      </c>
      <c r="O1696" s="44">
        <f>IFERROR(_xll.qlIndexFixing(ONIndex3M,I1696,TRUE,_xll.ohTrigger(RecalcTrigger,Trigger3M)),NA())</f>
        <v>1.0495022973759927E-2</v>
      </c>
      <c r="P1696" s="44">
        <f>IFERROR(_xll.qlIndexFixing(ONIndex6M,I1696,TRUE,_xll.ohTrigger(RecalcTrigger,Trigger6M)),NA())</f>
        <v>1.054151521066915E-2</v>
      </c>
      <c r="Q1696" s="146">
        <f>IFERROR(_xll.qlIndexFixing(ONIndex1Y,I1696,TRUE,_xll.ohTrigger(RecalcTrigger,Trigger1Y)),NA())</f>
        <v>1.0774621358843328E-2</v>
      </c>
    </row>
    <row r="1697" spans="2:17" x14ac:dyDescent="0.2">
      <c r="B1697" s="39" t="s">
        <v>42</v>
      </c>
      <c r="D1697" s="42">
        <f>_xll.qlCalendarAdvance(Calendar,$D1696,B1697,"f",FALSE)</f>
        <v>51560</v>
      </c>
      <c r="E1697" s="140">
        <f>_xll.qlInterestRateIndexValueDate(IndexON,D1697)</f>
        <v>51560</v>
      </c>
      <c r="F1697" s="156">
        <f>IFERROR(_xll.qlIndexFixing(IndexON,D1697,TRUE,_xll.ohTrigger(RecalcTrigger,TriggerON)),NA())</f>
        <v>9.5117018622448146E-3</v>
      </c>
      <c r="H1697" s="42">
        <f>_xll.qlCalendarAdvance(Calendar,$H1696,B1697,"f",FALSE)</f>
        <v>51560</v>
      </c>
      <c r="I1697" s="140">
        <f>_xll.qlInterestRateIndexValueDate(Index1M,$H1697)</f>
        <v>51560</v>
      </c>
      <c r="J1697" s="145">
        <f>IFERROR(_xll.qlIndexFixing(Index1M,$H1697,TRUE,_xll.ohTrigger(RecalcTrigger,Trigger1M)),NA())</f>
        <v>1.0270750372733414E-2</v>
      </c>
      <c r="K1697" s="44">
        <f>IFERROR(_xll.qlIndexFixing(Index3M,H1697,TRUE,_xll.ohTrigger(RecalcTrigger,Trigger3M)),NA())</f>
        <v>1.0507265335624702E-2</v>
      </c>
      <c r="L1697" s="44">
        <f>IFERROR(_xll.qlIndexFixing(Index6M,$H1697,TRUE,_xll.ohTrigger(RecalcTrigger,Trigger6M)),NA())</f>
        <v>1.0568235796921779E-2</v>
      </c>
      <c r="M1697" s="146">
        <f>IFERROR(_xll.qlIndexFixing(Index1Y,$H1697,TRUE,_xll.ohTrigger(RecalcTrigger,Trigger1Y)),NA())</f>
        <v>1.0837334667070264E-2</v>
      </c>
      <c r="N1697" s="145">
        <f>IFERROR(_xll.qlIndexFixing(ONIndex1M,I1697,TRUE,_xll.ohTrigger(RecalcTrigger,Trigger1M)),NA())</f>
        <v>1.0266591933205671E-2</v>
      </c>
      <c r="O1697" s="44">
        <f>IFERROR(_xll.qlIndexFixing(ONIndex3M,I1697,TRUE,_xll.ohTrigger(RecalcTrigger,Trigger3M)),NA())</f>
        <v>1.0494641956310113E-2</v>
      </c>
      <c r="P1697" s="44">
        <f>IFERROR(_xll.qlIndexFixing(ONIndex6M,I1697,TRUE,_xll.ohTrigger(RecalcTrigger,Trigger6M)),NA())</f>
        <v>1.0541096622594948E-2</v>
      </c>
      <c r="Q1697" s="146">
        <f>IFERROR(_xll.qlIndexFixing(ONIndex1Y,I1697,TRUE,_xll.ohTrigger(RecalcTrigger,Trigger1Y)),NA())</f>
        <v>1.0774365768293492E-2</v>
      </c>
    </row>
    <row r="1698" spans="2:17" x14ac:dyDescent="0.2">
      <c r="B1698" s="39" t="s">
        <v>42</v>
      </c>
      <c r="D1698" s="42">
        <f>_xll.qlCalendarAdvance(Calendar,$D1697,B1698,"f",FALSE)</f>
        <v>51567</v>
      </c>
      <c r="E1698" s="140">
        <f>_xll.qlInterestRateIndexValueDate(IndexON,D1698)</f>
        <v>51567</v>
      </c>
      <c r="F1698" s="156">
        <f>IFERROR(_xll.qlIndexFixing(IndexON,D1698,TRUE,_xll.ohTrigger(RecalcTrigger,TriggerON)),NA())</f>
        <v>9.5111785969015372E-3</v>
      </c>
      <c r="H1698" s="42">
        <f>_xll.qlCalendarAdvance(Calendar,$H1697,B1698,"f",FALSE)</f>
        <v>51567</v>
      </c>
      <c r="I1698" s="140">
        <f>_xll.qlInterestRateIndexValueDate(Index1M,$H1698)</f>
        <v>51567</v>
      </c>
      <c r="J1698" s="145">
        <f>IFERROR(_xll.qlIndexFixing(Index1M,$H1698,TRUE,_xll.ohTrigger(RecalcTrigger,Trigger1M)),NA())</f>
        <v>1.0271327271774815E-2</v>
      </c>
      <c r="K1698" s="44">
        <f>IFERROR(_xll.qlIndexFixing(Index3M,H1698,TRUE,_xll.ohTrigger(RecalcTrigger,Trigger3M)),NA())</f>
        <v>1.0507207622768118E-2</v>
      </c>
      <c r="L1698" s="44">
        <f>IFERROR(_xll.qlIndexFixing(Index6M,$H1698,TRUE,_xll.ohTrigger(RecalcTrigger,Trigger6M)),NA())</f>
        <v>1.0568799038208591E-2</v>
      </c>
      <c r="M1698" s="146">
        <f>IFERROR(_xll.qlIndexFixing(Index1Y,$H1698,TRUE,_xll.ohTrigger(RecalcTrigger,Trigger1Y)),NA())</f>
        <v>1.0837400431856992E-2</v>
      </c>
      <c r="N1698" s="145">
        <f>IFERROR(_xll.qlIndexFixing(ONIndex1M,I1698,TRUE,_xll.ohTrigger(RecalcTrigger,Trigger1M)),NA())</f>
        <v>1.0266611337792497E-2</v>
      </c>
      <c r="O1698" s="44">
        <f>IFERROR(_xll.qlIndexFixing(ONIndex3M,I1698,TRUE,_xll.ohTrigger(RecalcTrigger,Trigger3M)),NA())</f>
        <v>1.049430406626084E-2</v>
      </c>
      <c r="P1698" s="44">
        <f>IFERROR(_xll.qlIndexFixing(ONIndex6M,I1698,TRUE,_xll.ohTrigger(RecalcTrigger,Trigger6M)),NA())</f>
        <v>1.0540720641685208E-2</v>
      </c>
      <c r="Q1698" s="146">
        <f>IFERROR(_xll.qlIndexFixing(ONIndex1Y,I1698,TRUE,_xll.ohTrigger(RecalcTrigger,Trigger1Y)),NA())</f>
        <v>1.077415769752843E-2</v>
      </c>
    </row>
    <row r="1699" spans="2:17" x14ac:dyDescent="0.2">
      <c r="B1699" s="39" t="s">
        <v>42</v>
      </c>
      <c r="D1699" s="42">
        <f>_xll.qlCalendarAdvance(Calendar,$D1698,B1699,"f",FALSE)</f>
        <v>51574</v>
      </c>
      <c r="E1699" s="140">
        <f>_xll.qlInterestRateIndexValueDate(IndexON,D1699)</f>
        <v>51574</v>
      </c>
      <c r="F1699" s="156">
        <f>IFERROR(_xll.qlIndexFixing(IndexON,D1699,TRUE,_xll.ohTrigger(RecalcTrigger,TriggerON)),NA())</f>
        <v>9.5106958883328652E-3</v>
      </c>
      <c r="H1699" s="42">
        <f>_xll.qlCalendarAdvance(Calendar,$H1698,B1699,"f",FALSE)</f>
        <v>51574</v>
      </c>
      <c r="I1699" s="140">
        <f>_xll.qlInterestRateIndexValueDate(Index1M,$H1699)</f>
        <v>51574</v>
      </c>
      <c r="J1699" s="145">
        <f>IFERROR(_xll.qlIndexFixing(Index1M,$H1699,TRUE,_xll.ohTrigger(RecalcTrigger,Trigger1M)),NA())</f>
        <v>1.0271488689458964E-2</v>
      </c>
      <c r="K1699" s="44">
        <f>IFERROR(_xll.qlIndexFixing(Index3M,H1699,TRUE,_xll.ohTrigger(RecalcTrigger,Trigger3M)),NA())</f>
        <v>1.0507193150267685E-2</v>
      </c>
      <c r="L1699" s="44">
        <f>IFERROR(_xll.qlIndexFixing(Index6M,$H1699,TRUE,_xll.ohTrigger(RecalcTrigger,Trigger6M)),NA())</f>
        <v>1.0568882721080459E-2</v>
      </c>
      <c r="M1699" s="146">
        <f>IFERROR(_xll.qlIndexFixing(Index1Y,$H1699,TRUE,_xll.ohTrigger(RecalcTrigger,Trigger1Y)),NA())</f>
        <v>1.0837457023489927E-2</v>
      </c>
      <c r="N1699" s="145">
        <f>IFERROR(_xll.qlIndexFixing(ONIndex1M,I1699,TRUE,_xll.ohTrigger(RecalcTrigger,Trigger1M)),NA())</f>
        <v>1.0266674880345938E-2</v>
      </c>
      <c r="O1699" s="44">
        <f>IFERROR(_xll.qlIndexFixing(ONIndex3M,I1699,TRUE,_xll.ohTrigger(RecalcTrigger,Trigger3M)),NA())</f>
        <v>1.049400930353106E-2</v>
      </c>
      <c r="P1699" s="44">
        <f>IFERROR(_xll.qlIndexFixing(ONIndex6M,I1699,TRUE,_xll.ohTrigger(RecalcTrigger,Trigger6M)),NA())</f>
        <v>1.0540387267858886E-2</v>
      </c>
      <c r="Q1699" s="146">
        <f>IFERROR(_xll.qlIndexFixing(ONIndex1Y,I1699,TRUE,_xll.ohTrigger(RecalcTrigger,Trigger1Y)),NA())</f>
        <v>1.0773997146548142E-2</v>
      </c>
    </row>
    <row r="1700" spans="2:17" x14ac:dyDescent="0.2">
      <c r="B1700" s="39" t="s">
        <v>42</v>
      </c>
      <c r="D1700" s="42">
        <f>_xll.qlCalendarAdvance(Calendar,$D1699,B1700,"f",FALSE)</f>
        <v>51581</v>
      </c>
      <c r="E1700" s="140">
        <f>_xll.qlInterestRateIndexValueDate(IndexON,D1700)</f>
        <v>51581</v>
      </c>
      <c r="F1700" s="156">
        <f>IFERROR(_xll.qlIndexFixing(IndexON,D1700,TRUE,_xll.ohTrigger(RecalcTrigger,TriggerON)),NA())</f>
        <v>9.5102537365387985E-3</v>
      </c>
      <c r="H1700" s="42">
        <f>_xll.qlCalendarAdvance(Calendar,$H1699,B1700,"f",FALSE)</f>
        <v>51581</v>
      </c>
      <c r="I1700" s="140">
        <f>_xll.qlInterestRateIndexValueDate(Index1M,$H1700)</f>
        <v>51581</v>
      </c>
      <c r="J1700" s="145">
        <f>IFERROR(_xll.qlIndexFixing(Index1M,$H1700,TRUE,_xll.ohTrigger(RecalcTrigger,Trigger1M)),NA())</f>
        <v>1.0271857590862412E-2</v>
      </c>
      <c r="K1700" s="44">
        <f>IFERROR(_xll.qlIndexFixing(Index3M,H1700,TRUE,_xll.ohTrigger(RecalcTrigger,Trigger3M)),NA())</f>
        <v>1.0507221918124286E-2</v>
      </c>
      <c r="L1700" s="44">
        <f>IFERROR(_xll.qlIndexFixing(Index6M,$H1700,TRUE,_xll.ohTrigger(RecalcTrigger,Trigger6M)),NA())</f>
        <v>1.0568978121226653E-2</v>
      </c>
      <c r="M1700" s="146">
        <f>IFERROR(_xll.qlIndexFixing(Index1Y,$H1700,TRUE,_xll.ohTrigger(RecalcTrigger,Trigger1Y)),NA())</f>
        <v>1.0837502807496291E-2</v>
      </c>
      <c r="N1700" s="145">
        <f>IFERROR(_xll.qlIndexFixing(ONIndex1M,I1700,TRUE,_xll.ohTrigger(RecalcTrigger,Trigger1M)),NA())</f>
        <v>1.0266782561109133E-2</v>
      </c>
      <c r="O1700" s="44">
        <f>IFERROR(_xll.qlIndexFixing(ONIndex3M,I1700,TRUE,_xll.ohTrigger(RecalcTrigger,Trigger3M)),NA())</f>
        <v>1.0493757668282866E-2</v>
      </c>
      <c r="P1700" s="44">
        <f>IFERROR(_xll.qlIndexFixing(ONIndex6M,I1700,TRUE,_xll.ohTrigger(RecalcTrigger,Trigger6M)),NA())</f>
        <v>1.054009650135912E-2</v>
      </c>
      <c r="Q1700" s="146">
        <f>IFERROR(_xll.qlIndexFixing(ONIndex1Y,I1700,TRUE,_xll.ohTrigger(RecalcTrigger,Trigger1Y)),NA())</f>
        <v>1.0773884115352628E-2</v>
      </c>
    </row>
    <row r="1701" spans="2:17" x14ac:dyDescent="0.2">
      <c r="B1701" s="39" t="s">
        <v>42</v>
      </c>
      <c r="D1701" s="42">
        <f>_xll.qlCalendarAdvance(Calendar,$D1700,B1701,"f",FALSE)</f>
        <v>51588</v>
      </c>
      <c r="E1701" s="140">
        <f>_xll.qlInterestRateIndexValueDate(IndexON,D1701)</f>
        <v>51588</v>
      </c>
      <c r="F1701" s="156">
        <f>IFERROR(_xll.qlIndexFixing(IndexON,D1701,TRUE,_xll.ohTrigger(RecalcTrigger,TriggerON)),NA())</f>
        <v>9.5098521416003834E-3</v>
      </c>
      <c r="H1701" s="42">
        <f>_xll.qlCalendarAdvance(Calendar,$H1700,B1701,"f",FALSE)</f>
        <v>51588</v>
      </c>
      <c r="I1701" s="140">
        <f>_xll.qlInterestRateIndexValueDate(Index1M,$H1701)</f>
        <v>51588</v>
      </c>
      <c r="J1701" s="145">
        <f>IFERROR(_xll.qlIndexFixing(Index1M,$H1701,TRUE,_xll.ohTrigger(RecalcTrigger,Trigger1M)),NA())</f>
        <v>1.0271944054701804E-2</v>
      </c>
      <c r="K1701" s="44">
        <f>IFERROR(_xll.qlIndexFixing(Index3M,H1701,TRUE,_xll.ohTrigger(RecalcTrigger,Trigger3M)),NA())</f>
        <v>1.0507293926338796E-2</v>
      </c>
      <c r="L1701" s="44">
        <f>IFERROR(_xll.qlIndexFixing(Index6M,$H1701,TRUE,_xll.ohTrigger(RecalcTrigger,Trigger6M)),NA())</f>
        <v>1.056908225471527E-2</v>
      </c>
      <c r="M1701" s="146">
        <f>IFERROR(_xll.qlIndexFixing(Index1Y,$H1701,TRUE,_xll.ohTrigger(RecalcTrigger,Trigger1Y)),NA())</f>
        <v>1.0837536149400862E-2</v>
      </c>
      <c r="N1701" s="145">
        <f>IFERROR(_xll.qlIndexFixing(ONIndex1M,I1701,TRUE,_xll.ohTrigger(RecalcTrigger,Trigger1M)),NA())</f>
        <v>1.026693437991999E-2</v>
      </c>
      <c r="O1701" s="44">
        <f>IFERROR(_xll.qlIndexFixing(ONIndex3M,I1701,TRUE,_xll.ohTrigger(RecalcTrigger,Trigger3M)),NA())</f>
        <v>1.0493549160354165E-2</v>
      </c>
      <c r="P1701" s="44">
        <f>IFERROR(_xll.qlIndexFixing(ONIndex6M,I1701,TRUE,_xll.ohTrigger(RecalcTrigger,Trigger6M)),NA())</f>
        <v>1.0539848342104863E-2</v>
      </c>
      <c r="Q1701" s="146">
        <f>IFERROR(_xll.qlIndexFixing(ONIndex1Y,I1701,TRUE,_xll.ohTrigger(RecalcTrigger,Trigger1Y)),NA())</f>
        <v>1.0773818604022933E-2</v>
      </c>
    </row>
    <row r="1702" spans="2:17" x14ac:dyDescent="0.2">
      <c r="B1702" s="39" t="s">
        <v>42</v>
      </c>
      <c r="D1702" s="42">
        <f>_xll.qlCalendarAdvance(Calendar,$D1701,B1702,"f",FALSE)</f>
        <v>51595</v>
      </c>
      <c r="E1702" s="140">
        <f>_xll.qlInterestRateIndexValueDate(IndexON,D1702)</f>
        <v>51595</v>
      </c>
      <c r="F1702" s="156">
        <f>IFERROR(_xll.qlIndexFixing(IndexON,D1702,TRUE,_xll.ohTrigger(RecalcTrigger,TriggerON)),NA())</f>
        <v>9.5094911032744811E-3</v>
      </c>
      <c r="H1702" s="42">
        <f>_xll.qlCalendarAdvance(Calendar,$H1701,B1702,"f",FALSE)</f>
        <v>51595</v>
      </c>
      <c r="I1702" s="140">
        <f>_xll.qlInterestRateIndexValueDate(Index1M,$H1702)</f>
        <v>51595</v>
      </c>
      <c r="J1702" s="145">
        <f>IFERROR(_xll.qlIndexFixing(Index1M,$H1702,TRUE,_xll.ohTrigger(RecalcTrigger,Trigger1M)),NA())</f>
        <v>1.027240763577812E-2</v>
      </c>
      <c r="K1702" s="44">
        <f>IFERROR(_xll.qlIndexFixing(Index3M,H1702,TRUE,_xll.ohTrigger(RecalcTrigger,Trigger3M)),NA())</f>
        <v>1.0507241674798528E-2</v>
      </c>
      <c r="L1702" s="44">
        <f>IFERROR(_xll.qlIndexFixing(Index6M,$H1702,TRUE,_xll.ohTrigger(RecalcTrigger,Trigger6M)),NA())</f>
        <v>1.0568706713246851E-2</v>
      </c>
      <c r="M1702" s="146">
        <f>IFERROR(_xll.qlIndexFixing(Index1Y,$H1702,TRUE,_xll.ohTrigger(RecalcTrigger,Trigger1Y)),NA())</f>
        <v>1.0838139290179976E-2</v>
      </c>
      <c r="N1702" s="145">
        <f>IFERROR(_xll.qlIndexFixing(ONIndex1M,I1702,TRUE,_xll.ohTrigger(RecalcTrigger,Trigger1M)),NA())</f>
        <v>1.0267130336778507E-2</v>
      </c>
      <c r="O1702" s="44">
        <f>IFERROR(_xll.qlIndexFixing(ONIndex3M,I1702,TRUE,_xll.ohTrigger(RecalcTrigger,Trigger3M)),NA())</f>
        <v>1.0493383779826004E-2</v>
      </c>
      <c r="P1702" s="44">
        <f>IFERROR(_xll.qlIndexFixing(ONIndex6M,I1702,TRUE,_xll.ohTrigger(RecalcTrigger,Trigger6M)),NA())</f>
        <v>1.0539642789934023E-2</v>
      </c>
      <c r="Q1702" s="146">
        <f>IFERROR(_xll.qlIndexFixing(ONIndex1Y,I1702,TRUE,_xll.ohTrigger(RecalcTrigger,Trigger1Y)),NA())</f>
        <v>1.0773800612396967E-2</v>
      </c>
    </row>
    <row r="1703" spans="2:17" x14ac:dyDescent="0.2">
      <c r="B1703" s="39" t="s">
        <v>42</v>
      </c>
      <c r="D1703" s="42">
        <f>_xll.qlCalendarAdvance(Calendar,$D1702,B1703,"f",FALSE)</f>
        <v>51602</v>
      </c>
      <c r="E1703" s="140">
        <f>_xll.qlInterestRateIndexValueDate(IndexON,D1703)</f>
        <v>51602</v>
      </c>
      <c r="F1703" s="156">
        <f>IFERROR(_xll.qlIndexFixing(IndexON,D1703,TRUE,_xll.ohTrigger(RecalcTrigger,TriggerON)),NA())</f>
        <v>9.5091706218042304E-3</v>
      </c>
      <c r="H1703" s="42">
        <f>_xll.qlCalendarAdvance(Calendar,$H1702,B1703,"f",FALSE)</f>
        <v>51602</v>
      </c>
      <c r="I1703" s="140">
        <f>_xll.qlInterestRateIndexValueDate(Index1M,$H1703)</f>
        <v>51602</v>
      </c>
      <c r="J1703" s="145">
        <f>IFERROR(_xll.qlIndexFixing(Index1M,$H1703,TRUE,_xll.ohTrigger(RecalcTrigger,Trigger1M)),NA())</f>
        <v>1.0272576126457537E-2</v>
      </c>
      <c r="K1703" s="44">
        <f>IFERROR(_xll.qlIndexFixing(Index3M,H1703,TRUE,_xll.ohTrigger(RecalcTrigger,Trigger3M)),NA())</f>
        <v>1.050739643775358E-2</v>
      </c>
      <c r="L1703" s="44">
        <f>IFERROR(_xll.qlIndexFixing(Index6M,$H1703,TRUE,_xll.ohTrigger(RecalcTrigger,Trigger6M)),NA())</f>
        <v>1.0568823251128928E-2</v>
      </c>
      <c r="M1703" s="146">
        <f>IFERROR(_xll.qlIndexFixing(Index1Y,$H1703,TRUE,_xll.ohTrigger(RecalcTrigger,Trigger1Y)),NA())</f>
        <v>1.0837558969011729E-2</v>
      </c>
      <c r="N1703" s="145">
        <f>IFERROR(_xll.qlIndexFixing(ONIndex1M,I1703,TRUE,_xll.ohTrigger(RecalcTrigger,Trigger1M)),NA())</f>
        <v>1.0267370431927825E-2</v>
      </c>
      <c r="O1703" s="44">
        <f>IFERROR(_xll.qlIndexFixing(ONIndex3M,I1703,TRUE,_xll.ohTrigger(RecalcTrigger,Trigger3M)),NA())</f>
        <v>1.0493261526698383E-2</v>
      </c>
      <c r="P1703" s="44">
        <f>IFERROR(_xll.qlIndexFixing(ONIndex6M,I1703,TRUE,_xll.ohTrigger(RecalcTrigger,Trigger6M)),NA())</f>
        <v>1.0539479844927646E-2</v>
      </c>
      <c r="Q1703" s="146">
        <f>IFERROR(_xll.qlIndexFixing(ONIndex1Y,I1703,TRUE,_xll.ohTrigger(RecalcTrigger,Trigger1Y)),NA())</f>
        <v>1.0773830140717866E-2</v>
      </c>
    </row>
    <row r="1704" spans="2:17" x14ac:dyDescent="0.2">
      <c r="B1704" s="39" t="s">
        <v>42</v>
      </c>
      <c r="D1704" s="42">
        <f>_xll.qlCalendarAdvance(Calendar,$D1703,B1704,"f",FALSE)</f>
        <v>51609</v>
      </c>
      <c r="E1704" s="140">
        <f>_xll.qlInterestRateIndexValueDate(IndexON,D1704)</f>
        <v>51609</v>
      </c>
      <c r="F1704" s="156">
        <f>IFERROR(_xll.qlIndexFixing(IndexON,D1704,TRUE,_xll.ohTrigger(RecalcTrigger,TriggerON)),NA())</f>
        <v>9.5093144475715263E-3</v>
      </c>
      <c r="H1704" s="42">
        <f>_xll.qlCalendarAdvance(Calendar,$H1703,B1704,"f",FALSE)</f>
        <v>51609</v>
      </c>
      <c r="I1704" s="140">
        <f>_xll.qlInterestRateIndexValueDate(Index1M,$H1704)</f>
        <v>51609</v>
      </c>
      <c r="J1704" s="145">
        <f>IFERROR(_xll.qlIndexFixing(Index1M,$H1704,TRUE,_xll.ohTrigger(RecalcTrigger,Trigger1M)),NA())</f>
        <v>1.0272958427285338E-2</v>
      </c>
      <c r="K1704" s="44">
        <f>IFERROR(_xll.qlIndexFixing(Index3M,H1704,TRUE,_xll.ohTrigger(RecalcTrigger,Trigger3M)),NA())</f>
        <v>1.0507589268063895E-2</v>
      </c>
      <c r="L1704" s="44">
        <f>IFERROR(_xll.qlIndexFixing(Index6M,$H1704,TRUE,_xll.ohTrigger(RecalcTrigger,Trigger6M)),NA())</f>
        <v>1.0568940164513482E-2</v>
      </c>
      <c r="M1704" s="146">
        <f>IFERROR(_xll.qlIndexFixing(Index1Y,$H1704,TRUE,_xll.ohTrigger(RecalcTrigger,Trigger1Y)),NA())</f>
        <v>1.0837545177771579E-2</v>
      </c>
      <c r="N1704" s="145">
        <f>IFERROR(_xll.qlIndexFixing(ONIndex1M,I1704,TRUE,_xll.ohTrigger(RecalcTrigger,Trigger1M)),NA())</f>
        <v>1.0268322578482314E-2</v>
      </c>
      <c r="O1704" s="44">
        <f>IFERROR(_xll.qlIndexFixing(ONIndex3M,I1704,TRUE,_xll.ohTrigger(RecalcTrigger,Trigger3M)),NA())</f>
        <v>1.0493771936188834E-2</v>
      </c>
      <c r="P1704" s="44">
        <f>IFERROR(_xll.qlIndexFixing(ONIndex6M,I1704,TRUE,_xll.ohTrigger(RecalcTrigger,Trigger6M)),NA())</f>
        <v>1.0539942482044484E-2</v>
      </c>
      <c r="Q1704" s="146">
        <f>IFERROR(_xll.qlIndexFixing(ONIndex1Y,I1704,TRUE,_xll.ohTrigger(RecalcTrigger,Trigger1Y)),NA())</f>
        <v>1.077457496163059E-2</v>
      </c>
    </row>
    <row r="1705" spans="2:17" x14ac:dyDescent="0.2">
      <c r="B1705" s="39" t="s">
        <v>42</v>
      </c>
      <c r="D1705" s="42">
        <f>_xll.qlCalendarAdvance(Calendar,$D1704,B1705,"f",FALSE)</f>
        <v>51616</v>
      </c>
      <c r="E1705" s="140">
        <f>_xll.qlInterestRateIndexValueDate(IndexON,D1705)</f>
        <v>51616</v>
      </c>
      <c r="F1705" s="156">
        <f>IFERROR(_xll.qlIndexFixing(IndexON,D1705,TRUE,_xll.ohTrigger(RecalcTrigger,TriggerON)),NA())</f>
        <v>9.5086513292685915E-3</v>
      </c>
      <c r="H1705" s="42">
        <f>_xll.qlCalendarAdvance(Calendar,$H1704,B1705,"f",FALSE)</f>
        <v>51616</v>
      </c>
      <c r="I1705" s="140">
        <f>_xll.qlInterestRateIndexValueDate(Index1M,$H1705)</f>
        <v>51616</v>
      </c>
      <c r="J1705" s="145">
        <f>IFERROR(_xll.qlIndexFixing(Index1M,$H1705,TRUE,_xll.ohTrigger(RecalcTrigger,Trigger1M)),NA())</f>
        <v>1.0273564037221175E-2</v>
      </c>
      <c r="K1705" s="44">
        <f>IFERROR(_xll.qlIndexFixing(Index3M,H1705,TRUE,_xll.ohTrigger(RecalcTrigger,Trigger3M)),NA())</f>
        <v>1.0507814138353194E-2</v>
      </c>
      <c r="L1705" s="44">
        <f>IFERROR(_xll.qlIndexFixing(Index6M,$H1705,TRUE,_xll.ohTrigger(RecalcTrigger,Trigger6M)),NA())</f>
        <v>1.0569054420812105E-2</v>
      </c>
      <c r="M1705" s="146">
        <f>IFERROR(_xll.qlIndexFixing(Index1Y,$H1705,TRUE,_xll.ohTrigger(RecalcTrigger,Trigger1Y)),NA())</f>
        <v>1.0837512406538075E-2</v>
      </c>
      <c r="N1705" s="145">
        <f>IFERROR(_xll.qlIndexFixing(ONIndex1M,I1705,TRUE,_xll.ohTrigger(RecalcTrigger,Trigger1M)),NA())</f>
        <v>1.0267983036369444E-2</v>
      </c>
      <c r="O1705" s="44">
        <f>IFERROR(_xll.qlIndexFixing(ONIndex3M,I1705,TRUE,_xll.ohTrigger(RecalcTrigger,Trigger3M)),NA())</f>
        <v>1.0493146402482667E-2</v>
      </c>
      <c r="P1705" s="44">
        <f>IFERROR(_xll.qlIndexFixing(ONIndex6M,I1705,TRUE,_xll.ohTrigger(RecalcTrigger,Trigger6M)),NA())</f>
        <v>1.0539281776651421E-2</v>
      </c>
      <c r="Q1705" s="146">
        <f>IFERROR(_xll.qlIndexFixing(ONIndex1Y,I1705,TRUE,_xll.ohTrigger(RecalcTrigger,Trigger1Y)),NA())</f>
        <v>1.0774031756551894E-2</v>
      </c>
    </row>
    <row r="1706" spans="2:17" x14ac:dyDescent="0.2">
      <c r="B1706" s="39" t="s">
        <v>42</v>
      </c>
      <c r="D1706" s="42">
        <f>_xll.qlCalendarAdvance(Calendar,$D1705,B1706,"f",FALSE)</f>
        <v>51623</v>
      </c>
      <c r="E1706" s="140">
        <f>_xll.qlInterestRateIndexValueDate(IndexON,D1706)</f>
        <v>51623</v>
      </c>
      <c r="F1706" s="156">
        <f>IFERROR(_xll.qlIndexFixing(IndexON,D1706,TRUE,_xll.ohTrigger(RecalcTrigger,TriggerON)),NA())</f>
        <v>9.5084525181221569E-3</v>
      </c>
      <c r="H1706" s="42">
        <f>_xll.qlCalendarAdvance(Calendar,$H1705,B1706,"f",FALSE)</f>
        <v>51623</v>
      </c>
      <c r="I1706" s="140">
        <f>_xll.qlInterestRateIndexValueDate(Index1M,$H1706)</f>
        <v>51623</v>
      </c>
      <c r="J1706" s="145">
        <f>IFERROR(_xll.qlIndexFixing(Index1M,$H1706,TRUE,_xll.ohTrigger(RecalcTrigger,Trigger1M)),NA())</f>
        <v>1.0273855558866132E-2</v>
      </c>
      <c r="K1706" s="44">
        <f>IFERROR(_xll.qlIndexFixing(Index3M,H1706,TRUE,_xll.ohTrigger(RecalcTrigger,Trigger3M)),NA())</f>
        <v>1.0508238946910147E-2</v>
      </c>
      <c r="L1706" s="44">
        <f>IFERROR(_xll.qlIndexFixing(Index6M,$H1706,TRUE,_xll.ohTrigger(RecalcTrigger,Trigger6M)),NA())</f>
        <v>1.0569629484633317E-2</v>
      </c>
      <c r="M1706" s="146">
        <f>IFERROR(_xll.qlIndexFixing(Index1Y,$H1706,TRUE,_xll.ohTrigger(RecalcTrigger,Trigger1Y)),NA())</f>
        <v>1.08374590208411E-2</v>
      </c>
      <c r="N1706" s="145">
        <f>IFERROR(_xll.qlIndexFixing(ONIndex1M,I1706,TRUE,_xll.ohTrigger(RecalcTrigger,Trigger1M)),NA())</f>
        <v>1.0268355545742791E-2</v>
      </c>
      <c r="O1706" s="44">
        <f>IFERROR(_xll.qlIndexFixing(ONIndex3M,I1706,TRUE,_xll.ohTrigger(RecalcTrigger,Trigger3M)),NA())</f>
        <v>1.0493153531556665E-2</v>
      </c>
      <c r="P1706" s="44">
        <f>IFERROR(_xll.qlIndexFixing(ONIndex6M,I1706,TRUE,_xll.ohTrigger(RecalcTrigger,Trigger6M)),NA())</f>
        <v>1.0539246653219481E-2</v>
      </c>
      <c r="Q1706" s="146">
        <f>IFERROR(_xll.qlIndexFixing(ONIndex1Y,I1706,TRUE,_xll.ohTrigger(RecalcTrigger,Trigger1Y)),NA())</f>
        <v>1.0774203844146069E-2</v>
      </c>
    </row>
    <row r="1707" spans="2:17" x14ac:dyDescent="0.2">
      <c r="B1707" s="39" t="s">
        <v>42</v>
      </c>
      <c r="D1707" s="42">
        <f>_xll.qlCalendarAdvance(Calendar,$D1706,B1707,"f",FALSE)</f>
        <v>51630</v>
      </c>
      <c r="E1707" s="140">
        <f>_xll.qlInterestRateIndexValueDate(IndexON,D1707)</f>
        <v>51630</v>
      </c>
      <c r="F1707" s="156">
        <f>IFERROR(_xll.qlIndexFixing(IndexON,D1707,TRUE,_xll.ohTrigger(RecalcTrigger,TriggerON)),NA())</f>
        <v>9.5082942636692813E-3</v>
      </c>
      <c r="H1707" s="42">
        <f>_xll.qlCalendarAdvance(Calendar,$H1706,B1707,"f",FALSE)</f>
        <v>51630</v>
      </c>
      <c r="I1707" s="140">
        <f>_xll.qlInterestRateIndexValueDate(Index1M,$H1707)</f>
        <v>51630</v>
      </c>
      <c r="J1707" s="145">
        <f>IFERROR(_xll.qlIndexFixing(Index1M,$H1707,TRUE,_xll.ohTrigger(RecalcTrigger,Trigger1M)),NA())</f>
        <v>1.0274370389629257E-2</v>
      </c>
      <c r="K1707" s="44">
        <f>IFERROR(_xll.qlIndexFixing(Index3M,H1707,TRUE,_xll.ohTrigger(RecalcTrigger,Trigger3M)),NA())</f>
        <v>1.0508509753828728E-2</v>
      </c>
      <c r="L1707" s="44">
        <f>IFERROR(_xll.qlIndexFixing(Index6M,$H1707,TRUE,_xll.ohTrigger(RecalcTrigger,Trigger6M)),NA())</f>
        <v>1.0569723355571705E-2</v>
      </c>
      <c r="M1707" s="146">
        <f>IFERROR(_xll.qlIndexFixing(Index1Y,$H1707,TRUE,_xll.ohTrigger(RecalcTrigger,Trigger1Y)),NA())</f>
        <v>1.0837383386211208E-2</v>
      </c>
      <c r="N1707" s="145">
        <f>IFERROR(_xll.qlIndexFixing(ONIndex1M,I1707,TRUE,_xll.ohTrigger(RecalcTrigger,Trigger1M)),NA())</f>
        <v>1.0268772193244846E-2</v>
      </c>
      <c r="O1707" s="44">
        <f>IFERROR(_xll.qlIndexFixing(ONIndex3M,I1707,TRUE,_xll.ohTrigger(RecalcTrigger,Trigger3M)),NA())</f>
        <v>1.0493203787950156E-2</v>
      </c>
      <c r="P1707" s="44">
        <f>IFERROR(_xll.qlIndexFixing(ONIndex6M,I1707,TRUE,_xll.ohTrigger(RecalcTrigger,Trigger6M)),NA())</f>
        <v>1.0539254137114096E-2</v>
      </c>
      <c r="Q1707" s="146">
        <f>IFERROR(_xll.qlIndexFixing(ONIndex1Y,I1707,TRUE,_xll.ohTrigger(RecalcTrigger,Trigger1Y)),NA())</f>
        <v>1.077442345168711E-2</v>
      </c>
    </row>
    <row r="1708" spans="2:17" x14ac:dyDescent="0.2">
      <c r="B1708" s="39" t="s">
        <v>42</v>
      </c>
      <c r="D1708" s="42">
        <f>_xll.qlCalendarAdvance(Calendar,$D1707,B1708,"f",FALSE)</f>
        <v>51637</v>
      </c>
      <c r="E1708" s="140">
        <f>_xll.qlInterestRateIndexValueDate(IndexON,D1708)</f>
        <v>51637</v>
      </c>
      <c r="F1708" s="156">
        <f>IFERROR(_xll.qlIndexFixing(IndexON,D1708,TRUE,_xll.ohTrigger(RecalcTrigger,TriggerON)),NA())</f>
        <v>9.5081765661531037E-3</v>
      </c>
      <c r="H1708" s="42">
        <f>_xll.qlCalendarAdvance(Calendar,$H1707,B1708,"f",FALSE)</f>
        <v>51637</v>
      </c>
      <c r="I1708" s="140">
        <f>_xll.qlInterestRateIndexValueDate(Index1M,$H1708)</f>
        <v>51637</v>
      </c>
      <c r="J1708" s="145">
        <f>IFERROR(_xll.qlIndexFixing(Index1M,$H1708,TRUE,_xll.ohTrigger(RecalcTrigger,Trigger1M)),NA())</f>
        <v>1.0274929397048466E-2</v>
      </c>
      <c r="K1708" s="44">
        <f>IFERROR(_xll.qlIndexFixing(Index3M,H1708,TRUE,_xll.ohTrigger(RecalcTrigger,Trigger3M)),NA())</f>
        <v>1.0508793976447404E-2</v>
      </c>
      <c r="L1708" s="44">
        <f>IFERROR(_xll.qlIndexFixing(Index6M,$H1708,TRUE,_xll.ohTrigger(RecalcTrigger,Trigger6M)),NA())</f>
        <v>1.0569805072312219E-2</v>
      </c>
      <c r="M1708" s="146">
        <f>IFERROR(_xll.qlIndexFixing(Index1Y,$H1708,TRUE,_xll.ohTrigger(RecalcTrigger,Trigger1Y)),NA())</f>
        <v>1.0837283868181169E-2</v>
      </c>
      <c r="N1708" s="145">
        <f>IFERROR(_xll.qlIndexFixing(ONIndex1M,I1708,TRUE,_xll.ohTrigger(RecalcTrigger,Trigger1M)),NA())</f>
        <v>1.0269232978956655E-2</v>
      </c>
      <c r="O1708" s="44">
        <f>IFERROR(_xll.qlIndexFixing(ONIndex3M,I1708,TRUE,_xll.ohTrigger(RecalcTrigger,Trigger3M)),NA())</f>
        <v>1.0493297171744187E-2</v>
      </c>
      <c r="P1708" s="44">
        <f>IFERROR(_xll.qlIndexFixing(ONIndex6M,I1708,TRUE,_xll.ohTrigger(RecalcTrigger,Trigger6M)),NA())</f>
        <v>1.0539304228092128E-2</v>
      </c>
      <c r="Q1708" s="146">
        <f>IFERROR(_xll.qlIndexFixing(ONIndex1Y,I1708,TRUE,_xll.ohTrigger(RecalcTrigger,Trigger1Y)),NA())</f>
        <v>1.0774690578850832E-2</v>
      </c>
    </row>
    <row r="1709" spans="2:17" x14ac:dyDescent="0.2">
      <c r="B1709" s="39" t="s">
        <v>42</v>
      </c>
      <c r="D1709" s="42">
        <f>_xll.qlCalendarAdvance(Calendar,$D1708,B1709,"f",FALSE)</f>
        <v>51644</v>
      </c>
      <c r="E1709" s="140">
        <f>_xll.qlInterestRateIndexValueDate(IndexON,D1709)</f>
        <v>51644</v>
      </c>
      <c r="F1709" s="156">
        <f>IFERROR(_xll.qlIndexFixing(IndexON,D1709,TRUE,_xll.ohTrigger(RecalcTrigger,TriggerON)),NA())</f>
        <v>9.5080994252494389E-3</v>
      </c>
      <c r="H1709" s="42">
        <f>_xll.qlCalendarAdvance(Calendar,$H1708,B1709,"f",FALSE)</f>
        <v>51644</v>
      </c>
      <c r="I1709" s="140">
        <f>_xll.qlInterestRateIndexValueDate(Index1M,$H1709)</f>
        <v>51644</v>
      </c>
      <c r="J1709" s="145">
        <f>IFERROR(_xll.qlIndexFixing(Index1M,$H1709,TRUE,_xll.ohTrigger(RecalcTrigger,Trigger1M)),NA())</f>
        <v>1.0275532581128823E-2</v>
      </c>
      <c r="K1709" s="44">
        <f>IFERROR(_xll.qlIndexFixing(Index3M,H1709,TRUE,_xll.ohTrigger(RecalcTrigger,Trigger3M)),NA())</f>
        <v>1.0509085649829506E-2</v>
      </c>
      <c r="L1709" s="44">
        <f>IFERROR(_xll.qlIndexFixing(Index6M,$H1709,TRUE,_xll.ohTrigger(RecalcTrigger,Trigger6M)),NA())</f>
        <v>1.0569871650918161E-2</v>
      </c>
      <c r="M1709" s="146">
        <f>IFERROR(_xll.qlIndexFixing(Index1Y,$H1709,TRUE,_xll.ohTrigger(RecalcTrigger,Trigger1Y)),NA())</f>
        <v>1.0837158832286198E-2</v>
      </c>
      <c r="N1709" s="145">
        <f>IFERROR(_xll.qlIndexFixing(ONIndex1M,I1709,TRUE,_xll.ohTrigger(RecalcTrigger,Trigger1M)),NA())</f>
        <v>1.0269737902635079E-2</v>
      </c>
      <c r="O1709" s="44">
        <f>IFERROR(_xll.qlIndexFixing(ONIndex3M,I1709,TRUE,_xll.ohTrigger(RecalcTrigger,Trigger3M)),NA())</f>
        <v>1.0493433682857711E-2</v>
      </c>
      <c r="P1709" s="44">
        <f>IFERROR(_xll.qlIndexFixing(ONIndex6M,I1709,TRUE,_xll.ohTrigger(RecalcTrigger,Trigger6M)),NA())</f>
        <v>1.0539396926396716E-2</v>
      </c>
      <c r="Q1709" s="146">
        <f>IFERROR(_xll.qlIndexFixing(ONIndex1Y,I1709,TRUE,_xll.ohTrigger(RecalcTrigger,Trigger1Y)),NA())</f>
        <v>1.0775005225880374E-2</v>
      </c>
    </row>
    <row r="1710" spans="2:17" x14ac:dyDescent="0.2">
      <c r="B1710" s="39" t="s">
        <v>42</v>
      </c>
      <c r="D1710" s="42">
        <f>_xll.qlCalendarAdvance(Calendar,$D1709,B1710,"f",FALSE)</f>
        <v>51651</v>
      </c>
      <c r="E1710" s="140">
        <f>_xll.qlInterestRateIndexValueDate(IndexON,D1710)</f>
        <v>51651</v>
      </c>
      <c r="F1710" s="156">
        <f>IFERROR(_xll.qlIndexFixing(IndexON,D1710,TRUE,_xll.ohTrigger(RecalcTrigger,TriggerON)),NA())</f>
        <v>9.5080628412824719E-3</v>
      </c>
      <c r="H1710" s="42">
        <f>_xll.qlCalendarAdvance(Calendar,$H1709,B1710,"f",FALSE)</f>
        <v>51651</v>
      </c>
      <c r="I1710" s="140">
        <f>_xll.qlInterestRateIndexValueDate(Index1M,$H1710)</f>
        <v>51651</v>
      </c>
      <c r="J1710" s="145">
        <f>IFERROR(_xll.qlIndexFixing(Index1M,$H1710,TRUE,_xll.ohTrigger(RecalcTrigger,Trigger1M)),NA())</f>
        <v>1.0275596811332969E-2</v>
      </c>
      <c r="K1710" s="44">
        <f>IFERROR(_xll.qlIndexFixing(Index3M,H1710,TRUE,_xll.ohTrigger(RecalcTrigger,Trigger3M)),NA())</f>
        <v>1.0509378809040121E-2</v>
      </c>
      <c r="L1710" s="44">
        <f>IFERROR(_xll.qlIndexFixing(Index6M,$H1710,TRUE,_xll.ohTrigger(RecalcTrigger,Trigger6M)),NA())</f>
        <v>1.0569479705376446E-2</v>
      </c>
      <c r="M1710" s="146">
        <f>IFERROR(_xll.qlIndexFixing(Index1Y,$H1710,TRUE,_xll.ohTrigger(RecalcTrigger,Trigger1Y)),NA())</f>
        <v>1.0837006644063951E-2</v>
      </c>
      <c r="N1710" s="145">
        <f>IFERROR(_xll.qlIndexFixing(ONIndex1M,I1710,TRUE,_xll.ohTrigger(RecalcTrigger,Trigger1M)),NA())</f>
        <v>1.0270286964523256E-2</v>
      </c>
      <c r="O1710" s="44">
        <f>IFERROR(_xll.qlIndexFixing(ONIndex3M,I1710,TRUE,_xll.ohTrigger(RecalcTrigger,Trigger3M)),NA())</f>
        <v>1.0493613321371775E-2</v>
      </c>
      <c r="P1710" s="44">
        <f>IFERROR(_xll.qlIndexFixing(ONIndex6M,I1710,TRUE,_xll.ohTrigger(RecalcTrigger,Trigger6M)),NA())</f>
        <v>1.0539532231784721E-2</v>
      </c>
      <c r="Q1710" s="146">
        <f>IFERROR(_xll.qlIndexFixing(ONIndex1Y,I1710,TRUE,_xll.ohTrigger(RecalcTrigger,Trigger1Y)),NA())</f>
        <v>1.0775367392775737E-2</v>
      </c>
    </row>
    <row r="1711" spans="2:17" x14ac:dyDescent="0.2">
      <c r="B1711" s="39" t="s">
        <v>42</v>
      </c>
      <c r="D1711" s="42">
        <f>_xll.qlCalendarAdvance(Calendar,$D1710,B1711,"f",FALSE)</f>
        <v>51658</v>
      </c>
      <c r="E1711" s="140">
        <f>_xll.qlInterestRateIndexValueDate(IndexON,D1711)</f>
        <v>51658</v>
      </c>
      <c r="F1711" s="156">
        <f>IFERROR(_xll.qlIndexFixing(IndexON,D1711,TRUE,_xll.ohTrigger(RecalcTrigger,TriggerON)),NA())</f>
        <v>9.5080668140090641E-3</v>
      </c>
      <c r="H1711" s="42">
        <f>_xll.qlCalendarAdvance(Calendar,$H1710,B1711,"f",FALSE)</f>
        <v>51658</v>
      </c>
      <c r="I1711" s="140">
        <f>_xll.qlInterestRateIndexValueDate(Index1M,$H1711)</f>
        <v>51658</v>
      </c>
      <c r="J1711" s="145">
        <f>IFERROR(_xll.qlIndexFixing(Index1M,$H1711,TRUE,_xll.ohTrigger(RecalcTrigger,Trigger1M)),NA())</f>
        <v>1.0276871240890544E-2</v>
      </c>
      <c r="K1711" s="44">
        <f>IFERROR(_xll.qlIndexFixing(Index3M,H1711,TRUE,_xll.ohTrigger(RecalcTrigger,Trigger3M)),NA())</f>
        <v>1.050966748913729E-2</v>
      </c>
      <c r="L1711" s="44">
        <f>IFERROR(_xll.qlIndexFixing(Index6M,$H1711,TRUE,_xll.ohTrigger(RecalcTrigger,Trigger6M)),NA())</f>
        <v>1.0569514334769745E-2</v>
      </c>
      <c r="M1711" s="146">
        <f>IFERROR(_xll.qlIndexFixing(Index1Y,$H1711,TRUE,_xll.ohTrigger(RecalcTrigger,Trigger1Y)),NA())</f>
        <v>1.0836825669055417E-2</v>
      </c>
      <c r="N1711" s="145">
        <f>IFERROR(_xll.qlIndexFixing(ONIndex1M,I1711,TRUE,_xll.ohTrigger(RecalcTrigger,Trigger1M)),NA())</f>
        <v>1.0270880164540142E-2</v>
      </c>
      <c r="O1711" s="44">
        <f>IFERROR(_xll.qlIndexFixing(ONIndex3M,I1711,TRUE,_xll.ohTrigger(RecalcTrigger,Trigger3M)),NA())</f>
        <v>1.0493836087286379E-2</v>
      </c>
      <c r="P1711" s="44">
        <f>IFERROR(_xll.qlIndexFixing(ONIndex6M,I1711,TRUE,_xll.ohTrigger(RecalcTrigger,Trigger6M)),NA())</f>
        <v>1.0539710144337189E-2</v>
      </c>
      <c r="Q1711" s="146">
        <f>IFERROR(_xll.qlIndexFixing(ONIndex1Y,I1711,TRUE,_xll.ohTrigger(RecalcTrigger,Trigger1Y)),NA())</f>
        <v>1.0775777079455873E-2</v>
      </c>
    </row>
    <row r="1712" spans="2:17" x14ac:dyDescent="0.2">
      <c r="B1712" s="39" t="s">
        <v>42</v>
      </c>
      <c r="D1712" s="42">
        <f>_xll.qlCalendarAdvance(Calendar,$D1711,B1712,"f",FALSE)</f>
        <v>51665</v>
      </c>
      <c r="E1712" s="140">
        <f>_xll.qlInterestRateIndexValueDate(IndexON,D1712)</f>
        <v>51665</v>
      </c>
      <c r="F1712" s="156">
        <f>IFERROR(_xll.qlIndexFixing(IndexON,D1712,TRUE,_xll.ohTrigger(RecalcTrigger,TriggerON)),NA())</f>
        <v>9.5081113434292153E-3</v>
      </c>
      <c r="H1712" s="42">
        <f>_xll.qlCalendarAdvance(Calendar,$H1711,B1712,"f",FALSE)</f>
        <v>51665</v>
      </c>
      <c r="I1712" s="140">
        <f>_xll.qlInterestRateIndexValueDate(Index1M,$H1712)</f>
        <v>51665</v>
      </c>
      <c r="J1712" s="145">
        <f>IFERROR(_xll.qlIndexFixing(Index1M,$H1712,TRUE,_xll.ohTrigger(RecalcTrigger,Trigger1M)),NA())</f>
        <v>1.0277598363068428E-2</v>
      </c>
      <c r="K1712" s="44">
        <f>IFERROR(_xll.qlIndexFixing(Index3M,H1712,TRUE,_xll.ohTrigger(RecalcTrigger,Trigger3M)),NA())</f>
        <v>1.050994572518082E-2</v>
      </c>
      <c r="L1712" s="44">
        <f>IFERROR(_xll.qlIndexFixing(Index6M,$H1712,TRUE,_xll.ohTrigger(RecalcTrigger,Trigger6M)),NA())</f>
        <v>1.0569525078946757E-2</v>
      </c>
      <c r="M1712" s="146">
        <f>IFERROR(_xll.qlIndexFixing(Index1Y,$H1712,TRUE,_xll.ohTrigger(RecalcTrigger,Trigger1Y)),NA())</f>
        <v>1.0836614272804912E-2</v>
      </c>
      <c r="N1712" s="145">
        <f>IFERROR(_xll.qlIndexFixing(ONIndex1M,I1712,TRUE,_xll.ohTrigger(RecalcTrigger,Trigger1M)),NA())</f>
        <v>1.0271517502685734E-2</v>
      </c>
      <c r="O1712" s="44">
        <f>IFERROR(_xll.qlIndexFixing(ONIndex3M,I1712,TRUE,_xll.ohTrigger(RecalcTrigger,Trigger3M)),NA())</f>
        <v>1.0494101980601522E-2</v>
      </c>
      <c r="P1712" s="44">
        <f>IFERROR(_xll.qlIndexFixing(ONIndex6M,I1712,TRUE,_xll.ohTrigger(RecalcTrigger,Trigger6M)),NA())</f>
        <v>1.0539930664216213E-2</v>
      </c>
      <c r="Q1712" s="146">
        <f>IFERROR(_xll.qlIndexFixing(ONIndex1Y,I1712,TRUE,_xll.ohTrigger(RecalcTrigger,Trigger1Y)),NA())</f>
        <v>1.0776234285920783E-2</v>
      </c>
    </row>
    <row r="1713" spans="2:17" x14ac:dyDescent="0.2">
      <c r="B1713" s="39" t="s">
        <v>42</v>
      </c>
      <c r="D1713" s="42">
        <f>_xll.qlCalendarAdvance(Calendar,$D1712,B1713,"f",FALSE)</f>
        <v>51672</v>
      </c>
      <c r="E1713" s="140">
        <f>_xll.qlInterestRateIndexValueDate(IndexON,D1713)</f>
        <v>51672</v>
      </c>
      <c r="F1713" s="156">
        <f>IFERROR(_xll.qlIndexFixing(IndexON,D1713,TRUE,_xll.ohTrigger(RecalcTrigger,TriggerON)),NA())</f>
        <v>9.5081964297050181E-3</v>
      </c>
      <c r="H1713" s="42">
        <f>_xll.qlCalendarAdvance(Calendar,$H1712,B1713,"f",FALSE)</f>
        <v>51672</v>
      </c>
      <c r="I1713" s="140">
        <f>_xll.qlInterestRateIndexValueDate(Index1M,$H1713)</f>
        <v>51672</v>
      </c>
      <c r="J1713" s="145">
        <f>IFERROR(_xll.qlIndexFixing(Index1M,$H1713,TRUE,_xll.ohTrigger(RecalcTrigger,Trigger1M)),NA())</f>
        <v>1.027834370068665E-2</v>
      </c>
      <c r="K1713" s="44">
        <f>IFERROR(_xll.qlIndexFixing(Index3M,H1713,TRUE,_xll.ohTrigger(RecalcTrigger,Trigger3M)),NA())</f>
        <v>1.0510207552227868E-2</v>
      </c>
      <c r="L1713" s="44">
        <f>IFERROR(_xll.qlIndexFixing(Index6M,$H1713,TRUE,_xll.ohTrigger(RecalcTrigger,Trigger6M)),NA())</f>
        <v>1.0569508905315973E-2</v>
      </c>
      <c r="M1713" s="146">
        <f>IFERROR(_xll.qlIndexFixing(Index1Y,$H1713,TRUE,_xll.ohTrigger(RecalcTrigger,Trigger1Y)),NA())</f>
        <v>1.083637082086053E-2</v>
      </c>
      <c r="N1713" s="145">
        <f>IFERROR(_xll.qlIndexFixing(ONIndex1M,I1713,TRUE,_xll.ohTrigger(RecalcTrigger,Trigger1M)),NA())</f>
        <v>1.0272198978878988E-2</v>
      </c>
      <c r="O1713" s="44">
        <f>IFERROR(_xll.qlIndexFixing(ONIndex3M,I1713,TRUE,_xll.ohTrigger(RecalcTrigger,Trigger3M)),NA())</f>
        <v>1.0494411001236159E-2</v>
      </c>
      <c r="P1713" s="44">
        <f>IFERROR(_xll.qlIndexFixing(ONIndex6M,I1713,TRUE,_xll.ohTrigger(RecalcTrigger,Trigger6M)),NA())</f>
        <v>1.0540193791178654E-2</v>
      </c>
      <c r="Q1713" s="146">
        <f>IFERROR(_xll.qlIndexFixing(ONIndex1Y,I1713,TRUE,_xll.ohTrigger(RecalcTrigger,Trigger1Y)),NA())</f>
        <v>1.0776739012170466E-2</v>
      </c>
    </row>
    <row r="1714" spans="2:17" x14ac:dyDescent="0.2">
      <c r="B1714" s="39" t="s">
        <v>42</v>
      </c>
      <c r="D1714" s="42">
        <f>_xll.qlCalendarAdvance(Calendar,$D1713,B1714,"f",FALSE)</f>
        <v>51679</v>
      </c>
      <c r="E1714" s="140">
        <f>_xll.qlInterestRateIndexValueDate(IndexON,D1714)</f>
        <v>51679</v>
      </c>
      <c r="F1714" s="156">
        <f>IFERROR(_xll.qlIndexFixing(IndexON,D1714,TRUE,_xll.ohTrigger(RecalcTrigger,TriggerON)),NA())</f>
        <v>9.5083220727554263E-3</v>
      </c>
      <c r="H1714" s="42">
        <f>_xll.qlCalendarAdvance(Calendar,$H1713,B1714,"f",FALSE)</f>
        <v>51679</v>
      </c>
      <c r="I1714" s="140">
        <f>_xll.qlInterestRateIndexValueDate(Index1M,$H1714)</f>
        <v>51679</v>
      </c>
      <c r="J1714" s="145">
        <f>IFERROR(_xll.qlIndexFixing(Index1M,$H1714,TRUE,_xll.ohTrigger(RecalcTrigger,Trigger1M)),NA())</f>
        <v>1.027908908087443E-2</v>
      </c>
      <c r="K1714" s="44">
        <f>IFERROR(_xll.qlIndexFixing(Index3M,H1714,TRUE,_xll.ohTrigger(RecalcTrigger,Trigger3M)),NA())</f>
        <v>1.0510447005334714E-2</v>
      </c>
      <c r="L1714" s="44">
        <f>IFERROR(_xll.qlIndexFixing(Index6M,$H1714,TRUE,_xll.ohTrigger(RecalcTrigger,Trigger6M)),NA())</f>
        <v>1.0569462781289876E-2</v>
      </c>
      <c r="M1714" s="146">
        <f>IFERROR(_xll.qlIndexFixing(Index1Y,$H1714,TRUE,_xll.ohTrigger(RecalcTrigger,Trigger1Y)),NA())</f>
        <v>1.0836093678775471E-2</v>
      </c>
      <c r="N1714" s="145">
        <f>IFERROR(_xll.qlIndexFixing(ONIndex1M,I1714,TRUE,_xll.ohTrigger(RecalcTrigger,Trigger1M)),NA())</f>
        <v>1.0272924593200949E-2</v>
      </c>
      <c r="O1714" s="44">
        <f>IFERROR(_xll.qlIndexFixing(ONIndex3M,I1714,TRUE,_xll.ohTrigger(RecalcTrigger,Trigger3M)),NA())</f>
        <v>1.0494763149271336E-2</v>
      </c>
      <c r="P1714" s="44">
        <f>IFERROR(_xll.qlIndexFixing(ONIndex6M,I1714,TRUE,_xll.ohTrigger(RecalcTrigger,Trigger6M)),NA())</f>
        <v>1.0540499525386604E-2</v>
      </c>
      <c r="Q1714" s="146">
        <f>IFERROR(_xll.qlIndexFixing(ONIndex1Y,I1714,TRUE,_xll.ohTrigger(RecalcTrigger,Trigger1Y)),NA())</f>
        <v>1.0777291258204924E-2</v>
      </c>
    </row>
    <row r="1715" spans="2:17" x14ac:dyDescent="0.2">
      <c r="B1715" s="39" t="s">
        <v>42</v>
      </c>
      <c r="D1715" s="42">
        <f>_xll.qlCalendarAdvance(Calendar,$D1714,B1715,"f",FALSE)</f>
        <v>51686</v>
      </c>
      <c r="E1715" s="140">
        <f>_xll.qlInterestRateIndexValueDate(IndexON,D1715)</f>
        <v>51686</v>
      </c>
      <c r="F1715" s="156">
        <f>IFERROR(_xll.qlIndexFixing(IndexON,D1715,TRUE,_xll.ohTrigger(RecalcTrigger,TriggerON)),NA())</f>
        <v>9.5084882725804398E-3</v>
      </c>
      <c r="H1715" s="42">
        <f>_xll.qlCalendarAdvance(Calendar,$H1714,B1715,"f",FALSE)</f>
        <v>51686</v>
      </c>
      <c r="I1715" s="140">
        <f>_xll.qlInterestRateIndexValueDate(Index1M,$H1715)</f>
        <v>51686</v>
      </c>
      <c r="J1715" s="145">
        <f>IFERROR(_xll.qlIndexFixing(Index1M,$H1715,TRUE,_xll.ohTrigger(RecalcTrigger,Trigger1M)),NA())</f>
        <v>1.0279816330753394E-2</v>
      </c>
      <c r="K1715" s="44">
        <f>IFERROR(_xll.qlIndexFixing(Index3M,H1715,TRUE,_xll.ohTrigger(RecalcTrigger,Trigger3M)),NA())</f>
        <v>1.051065811955588E-2</v>
      </c>
      <c r="L1715" s="44">
        <f>IFERROR(_xll.qlIndexFixing(Index6M,$H1715,TRUE,_xll.ohTrigger(RecalcTrigger,Trigger6M)),NA())</f>
        <v>1.0569786121321381E-2</v>
      </c>
      <c r="M1715" s="146">
        <f>IFERROR(_xll.qlIndexFixing(Index1Y,$H1715,TRUE,_xll.ohTrigger(RecalcTrigger,Trigger1Y)),NA())</f>
        <v>1.083578121210782E-2</v>
      </c>
      <c r="N1715" s="145">
        <f>IFERROR(_xll.qlIndexFixing(ONIndex1M,I1715,TRUE,_xll.ohTrigger(RecalcTrigger,Trigger1M)),NA())</f>
        <v>1.0273694345651618E-2</v>
      </c>
      <c r="O1715" s="44">
        <f>IFERROR(_xll.qlIndexFixing(ONIndex3M,I1715,TRUE,_xll.ohTrigger(RecalcTrigger,Trigger3M)),NA())</f>
        <v>1.0495158424788098E-2</v>
      </c>
      <c r="P1715" s="44">
        <f>IFERROR(_xll.qlIndexFixing(ONIndex6M,I1715,TRUE,_xll.ohTrigger(RecalcTrigger,Trigger6M)),NA())</f>
        <v>1.0540847866759018E-2</v>
      </c>
      <c r="Q1715" s="146">
        <f>IFERROR(_xll.qlIndexFixing(ONIndex1Y,I1715,TRUE,_xll.ohTrigger(RecalcTrigger,Trigger1Y)),NA())</f>
        <v>1.0777891024105202E-2</v>
      </c>
    </row>
    <row r="1716" spans="2:17" x14ac:dyDescent="0.2">
      <c r="B1716" s="39" t="s">
        <v>42</v>
      </c>
      <c r="D1716" s="42">
        <f>_xll.qlCalendarAdvance(Calendar,$D1715,B1716,"f",FALSE)</f>
        <v>51693</v>
      </c>
      <c r="E1716" s="140">
        <f>_xll.qlInterestRateIndexValueDate(IndexON,D1716)</f>
        <v>51693</v>
      </c>
      <c r="F1716" s="156">
        <f>IFERROR(_xll.qlIndexFixing(IndexON,D1716,TRUE,_xll.ohTrigger(RecalcTrigger,TriggerON)),NA())</f>
        <v>9.5086635324070912E-3</v>
      </c>
      <c r="H1716" s="42">
        <f>_xll.qlCalendarAdvance(Calendar,$H1715,B1716,"f",FALSE)</f>
        <v>51693</v>
      </c>
      <c r="I1716" s="140">
        <f>_xll.qlInterestRateIndexValueDate(Index1M,$H1716)</f>
        <v>51693</v>
      </c>
      <c r="J1716" s="145">
        <f>IFERROR(_xll.qlIndexFixing(Index1M,$H1716,TRUE,_xll.ohTrigger(RecalcTrigger,Trigger1M)),NA())</f>
        <v>1.0280509184798468E-2</v>
      </c>
      <c r="K1716" s="44">
        <f>IFERROR(_xll.qlIndexFixing(Index3M,H1716,TRUE,_xll.ohTrigger(RecalcTrigger,Trigger3M)),NA())</f>
        <v>1.051083555600109E-2</v>
      </c>
      <c r="L1716" s="44">
        <f>IFERROR(_xll.qlIndexFixing(Index6M,$H1716,TRUE,_xll.ohTrigger(RecalcTrigger,Trigger6M)),NA())</f>
        <v>1.0569663495981308E-2</v>
      </c>
      <c r="M1716" s="146">
        <f>IFERROR(_xll.qlIndexFixing(Index1Y,$H1716,TRUE,_xll.ohTrigger(RecalcTrigger,Trigger1Y)),NA())</f>
        <v>1.0835431957968655E-2</v>
      </c>
      <c r="N1716" s="145">
        <f>IFERROR(_xll.qlIndexFixing(ONIndex1M,I1716,TRUE,_xll.ohTrigger(RecalcTrigger,Trigger1M)),NA())</f>
        <v>1.0274472381032185E-2</v>
      </c>
      <c r="O1716" s="44">
        <f>IFERROR(_xll.qlIndexFixing(ONIndex3M,I1716,TRUE,_xll.ohTrigger(RecalcTrigger,Trigger3M)),NA())</f>
        <v>1.0495563051019507E-2</v>
      </c>
      <c r="P1716" s="44">
        <f>IFERROR(_xll.qlIndexFixing(ONIndex6M,I1716,TRUE,_xll.ohTrigger(RecalcTrigger,Trigger6M)),NA())</f>
        <v>1.0541204747896993E-2</v>
      </c>
      <c r="Q1716" s="146">
        <f>IFERROR(_xll.qlIndexFixing(ONIndex1Y,I1716,TRUE,_xll.ohTrigger(RecalcTrigger,Trigger1Y)),NA())</f>
        <v>1.077850188807794E-2</v>
      </c>
    </row>
    <row r="1717" spans="2:17" x14ac:dyDescent="0.2">
      <c r="B1717" s="39" t="s">
        <v>42</v>
      </c>
      <c r="D1717" s="42">
        <f>_xll.qlCalendarAdvance(Calendar,$D1716,B1717,"f",FALSE)</f>
        <v>51700</v>
      </c>
      <c r="E1717" s="140">
        <f>_xll.qlInterestRateIndexValueDate(IndexON,D1717)</f>
        <v>51700</v>
      </c>
      <c r="F1717" s="156">
        <f>IFERROR(_xll.qlIndexFixing(IndexON,D1717,TRUE,_xll.ohTrigger(RecalcTrigger,TriggerON)),NA())</f>
        <v>9.5088066833182161E-3</v>
      </c>
      <c r="H1717" s="42">
        <f>_xll.qlCalendarAdvance(Calendar,$H1716,B1717,"f",FALSE)</f>
        <v>51700</v>
      </c>
      <c r="I1717" s="140">
        <f>_xll.qlInterestRateIndexValueDate(Index1M,$H1717)</f>
        <v>51700</v>
      </c>
      <c r="J1717" s="145">
        <f>IFERROR(_xll.qlIndexFixing(Index1M,$H1717,TRUE,_xll.ohTrigger(RecalcTrigger,Trigger1M)),NA())</f>
        <v>1.0281163148352611E-2</v>
      </c>
      <c r="K1717" s="44">
        <f>IFERROR(_xll.qlIndexFixing(Index3M,H1717,TRUE,_xll.ohTrigger(RecalcTrigger,Trigger3M)),NA())</f>
        <v>1.0510977839375208E-2</v>
      </c>
      <c r="L1717" s="44">
        <f>IFERROR(_xll.qlIndexFixing(Index6M,$H1717,TRUE,_xll.ohTrigger(RecalcTrigger,Trigger6M)),NA())</f>
        <v>1.0569504420147036E-2</v>
      </c>
      <c r="M1717" s="146">
        <f>IFERROR(_xll.qlIndexFixing(Index1Y,$H1717,TRUE,_xll.ohTrigger(RecalcTrigger,Trigger1Y)),NA())</f>
        <v>1.0835045512146868E-2</v>
      </c>
      <c r="N1717" s="145">
        <f>IFERROR(_xll.qlIndexFixing(ONIndex1M,I1717,TRUE,_xll.ohTrigger(RecalcTrigger,Trigger1M)),NA())</f>
        <v>1.027521183319613E-2</v>
      </c>
      <c r="O1717" s="44">
        <f>IFERROR(_xll.qlIndexFixing(ONIndex3M,I1717,TRUE,_xll.ohTrigger(RecalcTrigger,Trigger3M)),NA())</f>
        <v>1.0495932879138747E-2</v>
      </c>
      <c r="P1717" s="44">
        <f>IFERROR(_xll.qlIndexFixing(ONIndex6M,I1717,TRUE,_xll.ohTrigger(RecalcTrigger,Trigger6M)),NA())</f>
        <v>1.0541525639542471E-2</v>
      </c>
      <c r="Q1717" s="146">
        <f>IFERROR(_xll.qlIndexFixing(ONIndex1Y,I1717,TRUE,_xll.ohTrigger(RecalcTrigger,Trigger1Y)),NA())</f>
        <v>1.0779076243780938E-2</v>
      </c>
    </row>
    <row r="1718" spans="2:17" x14ac:dyDescent="0.2">
      <c r="B1718" s="39" t="s">
        <v>42</v>
      </c>
      <c r="D1718" s="42">
        <f>_xll.qlCalendarAdvance(Calendar,$D1717,B1718,"f",FALSE)</f>
        <v>51707</v>
      </c>
      <c r="E1718" s="140">
        <f>_xll.qlInterestRateIndexValueDate(IndexON,D1718)</f>
        <v>51707</v>
      </c>
      <c r="F1718" s="156">
        <f>IFERROR(_xll.qlIndexFixing(IndexON,D1718,TRUE,_xll.ohTrigger(RecalcTrigger,TriggerON)),NA())</f>
        <v>9.5089174771501028E-3</v>
      </c>
      <c r="H1718" s="42">
        <f>_xll.qlCalendarAdvance(Calendar,$H1717,B1718,"f",FALSE)</f>
        <v>51707</v>
      </c>
      <c r="I1718" s="140">
        <f>_xll.qlInterestRateIndexValueDate(Index1M,$H1718)</f>
        <v>51707</v>
      </c>
      <c r="J1718" s="145">
        <f>IFERROR(_xll.qlIndexFixing(Index1M,$H1718,TRUE,_xll.ohTrigger(RecalcTrigger,Trigger1M)),NA())</f>
        <v>1.0281963281206785E-2</v>
      </c>
      <c r="K1718" s="44">
        <f>IFERROR(_xll.qlIndexFixing(Index3M,H1718,TRUE,_xll.ohTrigger(RecalcTrigger,Trigger3M)),NA())</f>
        <v>1.0511084966774659E-2</v>
      </c>
      <c r="L1718" s="44">
        <f>IFERROR(_xll.qlIndexFixing(Index6M,$H1718,TRUE,_xll.ohTrigger(RecalcTrigger,Trigger6M)),NA())</f>
        <v>1.056930889237803E-2</v>
      </c>
      <c r="M1718" s="146">
        <f>IFERROR(_xll.qlIndexFixing(Index1Y,$H1718,TRUE,_xll.ohTrigger(RecalcTrigger,Trigger1Y)),NA())</f>
        <v>1.0834621873891725E-2</v>
      </c>
      <c r="N1718" s="145">
        <f>IFERROR(_xll.qlIndexFixing(ONIndex1M,I1718,TRUE,_xll.ohTrigger(RecalcTrigger,Trigger1M)),NA())</f>
        <v>1.0275912419940303E-2</v>
      </c>
      <c r="O1718" s="44">
        <f>IFERROR(_xll.qlIndexFixing(ONIndex3M,I1718,TRUE,_xll.ohTrigger(RecalcTrigger,Trigger3M)),NA())</f>
        <v>1.0496267643070878E-2</v>
      </c>
      <c r="P1718" s="44">
        <f>IFERROR(_xll.qlIndexFixing(ONIndex6M,I1718,TRUE,_xll.ohTrigger(RecalcTrigger,Trigger6M)),NA())</f>
        <v>1.0541810273432262E-2</v>
      </c>
      <c r="Q1718" s="146">
        <f>IFERROR(_xll.qlIndexFixing(ONIndex1Y,I1718,TRUE,_xll.ohTrigger(RecalcTrigger,Trigger1Y)),NA())</f>
        <v>1.0779613804553501E-2</v>
      </c>
    </row>
    <row r="1719" spans="2:17" x14ac:dyDescent="0.2">
      <c r="B1719" s="39" t="s">
        <v>42</v>
      </c>
      <c r="D1719" s="42">
        <f>_xll.qlCalendarAdvance(Calendar,$D1718,B1719,"f",FALSE)</f>
        <v>51714</v>
      </c>
      <c r="E1719" s="140">
        <f>_xll.qlInterestRateIndexValueDate(IndexON,D1719)</f>
        <v>51714</v>
      </c>
      <c r="F1719" s="156">
        <f>IFERROR(_xll.qlIndexFixing(IndexON,D1719,TRUE,_xll.ohTrigger(RecalcTrigger,TriggerON)),NA())</f>
        <v>9.5089959140648439E-3</v>
      </c>
      <c r="H1719" s="42">
        <f>_xll.qlCalendarAdvance(Calendar,$H1718,B1719,"f",FALSE)</f>
        <v>51714</v>
      </c>
      <c r="I1719" s="140">
        <f>_xll.qlInterestRateIndexValueDate(Index1M,$H1719)</f>
        <v>51714</v>
      </c>
      <c r="J1719" s="145">
        <f>IFERROR(_xll.qlIndexFixing(Index1M,$H1719,TRUE,_xll.ohTrigger(RecalcTrigger,Trigger1M)),NA())</f>
        <v>1.0282354377463172E-2</v>
      </c>
      <c r="K1719" s="44">
        <f>IFERROR(_xll.qlIndexFixing(Index3M,H1719,TRUE,_xll.ohTrigger(RecalcTrigger,Trigger3M)),NA())</f>
        <v>1.0511156938196802E-2</v>
      </c>
      <c r="L1719" s="44">
        <f>IFERROR(_xll.qlIndexFixing(Index6M,$H1719,TRUE,_xll.ohTrigger(RecalcTrigger,Trigger6M)),NA())</f>
        <v>1.0569076912684314E-2</v>
      </c>
      <c r="M1719" s="146">
        <f>IFERROR(_xll.qlIndexFixing(Index1Y,$H1719,TRUE,_xll.ohTrigger(RecalcTrigger,Trigger1Y)),NA())</f>
        <v>1.0834161043248969E-2</v>
      </c>
      <c r="N1719" s="145">
        <f>IFERROR(_xll.qlIndexFixing(ONIndex1M,I1719,TRUE,_xll.ohTrigger(RecalcTrigger,Trigger1M)),NA())</f>
        <v>1.0276574141264705E-2</v>
      </c>
      <c r="O1719" s="44">
        <f>IFERROR(_xll.qlIndexFixing(ONIndex3M,I1719,TRUE,_xll.ohTrigger(RecalcTrigger,Trigger3M)),NA())</f>
        <v>1.0496567343059038E-2</v>
      </c>
      <c r="P1719" s="44">
        <f>IFERROR(_xll.qlIndexFixing(ONIndex6M,I1719,TRUE,_xll.ohTrigger(RecalcTrigger,Trigger6M)),NA())</f>
        <v>1.0542058649647412E-2</v>
      </c>
      <c r="Q1719" s="146">
        <f>IFERROR(_xll.qlIndexFixing(ONIndex1Y,I1719,TRUE,_xll.ohTrigger(RecalcTrigger,Trigger1Y)),NA())</f>
        <v>1.0780114570233534E-2</v>
      </c>
    </row>
    <row r="1720" spans="2:17" x14ac:dyDescent="0.2">
      <c r="B1720" s="39" t="s">
        <v>42</v>
      </c>
      <c r="D1720" s="42">
        <f>_xll.qlCalendarAdvance(Calendar,$D1719,B1720,"f",FALSE)</f>
        <v>51721</v>
      </c>
      <c r="E1720" s="140">
        <f>_xll.qlInterestRateIndexValueDate(IndexON,D1720)</f>
        <v>51721</v>
      </c>
      <c r="F1720" s="156">
        <f>IFERROR(_xll.qlIndexFixing(IndexON,D1720,TRUE,_xll.ohTrigger(RecalcTrigger,TriggerON)),NA())</f>
        <v>9.509041993981393E-3</v>
      </c>
      <c r="H1720" s="42">
        <f>_xll.qlCalendarAdvance(Calendar,$H1719,B1720,"f",FALSE)</f>
        <v>51721</v>
      </c>
      <c r="I1720" s="140">
        <f>_xll.qlInterestRateIndexValueDate(Index1M,$H1720)</f>
        <v>51721</v>
      </c>
      <c r="J1720" s="145">
        <f>IFERROR(_xll.qlIndexFixing(Index1M,$H1720,TRUE,_xll.ohTrigger(RecalcTrigger,Trigger1M)),NA())</f>
        <v>1.0282891643006928E-2</v>
      </c>
      <c r="K1720" s="44">
        <f>IFERROR(_xll.qlIndexFixing(Index3M,H1720,TRUE,_xll.ohTrigger(RecalcTrigger,Trigger3M)),NA())</f>
        <v>1.0511193753638114E-2</v>
      </c>
      <c r="L1720" s="44">
        <f>IFERROR(_xll.qlIndexFixing(Index6M,$H1720,TRUE,_xll.ohTrigger(RecalcTrigger,Trigger6M)),NA())</f>
        <v>1.0568808481079394E-2</v>
      </c>
      <c r="M1720" s="146">
        <f>IFERROR(_xll.qlIndexFixing(Index1Y,$H1720,TRUE,_xll.ohTrigger(RecalcTrigger,Trigger1Y)),NA())</f>
        <v>1.0833663020270334E-2</v>
      </c>
      <c r="N1720" s="145">
        <f>IFERROR(_xll.qlIndexFixing(ONIndex1M,I1720,TRUE,_xll.ohTrigger(RecalcTrigger,Trigger1M)),NA())</f>
        <v>1.0277196997169336E-2</v>
      </c>
      <c r="O1720" s="44">
        <f>IFERROR(_xll.qlIndexFixing(ONIndex3M,I1720,TRUE,_xll.ohTrigger(RecalcTrigger,Trigger3M)),NA())</f>
        <v>1.0496831978860088E-2</v>
      </c>
      <c r="P1720" s="44">
        <f>IFERROR(_xll.qlIndexFixing(ONIndex6M,I1720,TRUE,_xll.ohTrigger(RecalcTrigger,Trigger6M)),NA())</f>
        <v>1.0542270768106876E-2</v>
      </c>
      <c r="Q1720" s="146">
        <f>IFERROR(_xll.qlIndexFixing(ONIndex1Y,I1720,TRUE,_xll.ohTrigger(RecalcTrigger,Trigger1Y)),NA())</f>
        <v>1.0780578540902086E-2</v>
      </c>
    </row>
    <row r="1721" spans="2:17" x14ac:dyDescent="0.2">
      <c r="B1721" s="39" t="s">
        <v>42</v>
      </c>
      <c r="D1721" s="42">
        <f>_xll.qlCalendarAdvance(Calendar,$D1720,B1721,"f",FALSE)</f>
        <v>51728</v>
      </c>
      <c r="E1721" s="140">
        <f>_xll.qlInterestRateIndexValueDate(IndexON,D1721)</f>
        <v>51728</v>
      </c>
      <c r="F1721" s="156">
        <f>IFERROR(_xll.qlIndexFixing(IndexON,D1721,TRUE,_xll.ohTrigger(RecalcTrigger,TriggerON)),NA())</f>
        <v>9.5090557169807965E-3</v>
      </c>
      <c r="H1721" s="42">
        <f>_xll.qlCalendarAdvance(Calendar,$H1720,B1721,"f",FALSE)</f>
        <v>51728</v>
      </c>
      <c r="I1721" s="140">
        <f>_xll.qlInterestRateIndexValueDate(Index1M,$H1721)</f>
        <v>51728</v>
      </c>
      <c r="J1721" s="145">
        <f>IFERROR(_xll.qlIndexFixing(Index1M,$H1721,TRUE,_xll.ohTrigger(RecalcTrigger,Trigger1M)),NA())</f>
        <v>1.0283390009205445E-2</v>
      </c>
      <c r="K1721" s="44">
        <f>IFERROR(_xll.qlIndexFixing(Index3M,H1721,TRUE,_xll.ohTrigger(RecalcTrigger,Trigger3M)),NA())</f>
        <v>1.0511195413100355E-2</v>
      </c>
      <c r="L1721" s="44">
        <f>IFERROR(_xll.qlIndexFixing(Index6M,$H1721,TRUE,_xll.ohTrigger(RecalcTrigger,Trigger6M)),NA())</f>
        <v>1.0568503597578088E-2</v>
      </c>
      <c r="M1721" s="146">
        <f>IFERROR(_xll.qlIndexFixing(Index1Y,$H1721,TRUE,_xll.ohTrigger(RecalcTrigger,Trigger1Y)),NA())</f>
        <v>1.0833127805010223E-2</v>
      </c>
      <c r="N1721" s="145">
        <f>IFERROR(_xll.qlIndexFixing(ONIndex1M,I1721,TRUE,_xll.ohTrigger(RecalcTrigger,Trigger1M)),NA())</f>
        <v>1.0277780987654195E-2</v>
      </c>
      <c r="O1721" s="44">
        <f>IFERROR(_xll.qlIndexFixing(ONIndex3M,I1721,TRUE,_xll.ohTrigger(RecalcTrigger,Trigger3M)),NA())</f>
        <v>1.0497061550636122E-2</v>
      </c>
      <c r="P1721" s="44">
        <f>IFERROR(_xll.qlIndexFixing(ONIndex6M,I1721,TRUE,_xll.ohTrigger(RecalcTrigger,Trigger6M)),NA())</f>
        <v>1.05424466288917E-2</v>
      </c>
      <c r="Q1721" s="146">
        <f>IFERROR(_xll.qlIndexFixing(ONIndex1Y,I1721,TRUE,_xll.ohTrigger(RecalcTrigger,Trigger1Y)),NA())</f>
        <v>1.0781005716559156E-2</v>
      </c>
    </row>
    <row r="1722" spans="2:17" x14ac:dyDescent="0.2">
      <c r="B1722" s="39" t="s">
        <v>42</v>
      </c>
      <c r="D1722" s="42">
        <f>_xll.qlCalendarAdvance(Calendar,$D1721,B1722,"f",FALSE)</f>
        <v>51735</v>
      </c>
      <c r="E1722" s="140">
        <f>_xll.qlInterestRateIndexValueDate(IndexON,D1722)</f>
        <v>51735</v>
      </c>
      <c r="F1722" s="156">
        <f>IFERROR(_xll.qlIndexFixing(IndexON,D1722,TRUE,_xll.ohTrigger(RecalcTrigger,TriggerON)),NA())</f>
        <v>9.5090370829820081E-3</v>
      </c>
      <c r="H1722" s="42">
        <f>_xll.qlCalendarAdvance(Calendar,$H1721,B1722,"f",FALSE)</f>
        <v>51735</v>
      </c>
      <c r="I1722" s="140">
        <f>_xll.qlInterestRateIndexValueDate(Index1M,$H1722)</f>
        <v>51735</v>
      </c>
      <c r="J1722" s="145">
        <f>IFERROR(_xll.qlIndexFixing(Index1M,$H1722,TRUE,_xll.ohTrigger(RecalcTrigger,Trigger1M)),NA())</f>
        <v>1.0283849476051127E-2</v>
      </c>
      <c r="K1722" s="44">
        <f>IFERROR(_xll.qlIndexFixing(Index3M,H1722,TRUE,_xll.ohTrigger(RecalcTrigger,Trigger3M)),NA())</f>
        <v>1.0511161916580884E-2</v>
      </c>
      <c r="L1722" s="44">
        <f>IFERROR(_xll.qlIndexFixing(Index6M,$H1722,TRUE,_xll.ohTrigger(RecalcTrigger,Trigger6M)),NA())</f>
        <v>1.0568162262196951E-2</v>
      </c>
      <c r="M1722" s="146">
        <f>IFERROR(_xll.qlIndexFixing(Index1Y,$H1722,TRUE,_xll.ohTrigger(RecalcTrigger,Trigger1Y)),NA())</f>
        <v>1.0832555397528143E-2</v>
      </c>
      <c r="N1722" s="145">
        <f>IFERROR(_xll.qlIndexFixing(ONIndex1M,I1722,TRUE,_xll.ohTrigger(RecalcTrigger,Trigger1M)),NA())</f>
        <v>1.0278326112719283E-2</v>
      </c>
      <c r="O1722" s="44">
        <f>IFERROR(_xll.qlIndexFixing(ONIndex3M,I1722,TRUE,_xll.ohTrigger(RecalcTrigger,Trigger3M)),NA())</f>
        <v>1.0497256058225046E-2</v>
      </c>
      <c r="P1722" s="44">
        <f>IFERROR(_xll.qlIndexFixing(ONIndex6M,I1722,TRUE,_xll.ohTrigger(RecalcTrigger,Trigger6M)),NA())</f>
        <v>1.0542586232001883E-2</v>
      </c>
      <c r="Q1722" s="146">
        <f>IFERROR(_xll.qlIndexFixing(ONIndex1Y,I1722,TRUE,_xll.ohTrigger(RecalcTrigger,Trigger1Y)),NA())</f>
        <v>1.0781396097285789E-2</v>
      </c>
    </row>
    <row r="1723" spans="2:17" x14ac:dyDescent="0.2">
      <c r="B1723" s="39" t="s">
        <v>42</v>
      </c>
      <c r="D1723" s="42">
        <f>_xll.qlCalendarAdvance(Calendar,$D1722,B1723,"f",FALSE)</f>
        <v>51742</v>
      </c>
      <c r="E1723" s="140">
        <f>_xll.qlInterestRateIndexValueDate(IndexON,D1723)</f>
        <v>51742</v>
      </c>
      <c r="F1723" s="156">
        <f>IFERROR(_xll.qlIndexFixing(IndexON,D1723,TRUE,_xll.ohTrigger(RecalcTrigger,TriggerON)),NA())</f>
        <v>9.5089860919039815E-3</v>
      </c>
      <c r="H1723" s="42">
        <f>_xll.qlCalendarAdvance(Calendar,$H1722,B1723,"f",FALSE)</f>
        <v>51742</v>
      </c>
      <c r="I1723" s="140">
        <f>_xll.qlInterestRateIndexValueDate(Index1M,$H1723)</f>
        <v>51742</v>
      </c>
      <c r="J1723" s="145">
        <f>IFERROR(_xll.qlIndexFixing(Index1M,$H1723,TRUE,_xll.ohTrigger(RecalcTrigger,Trigger1M)),NA())</f>
        <v>1.0284270043541439E-2</v>
      </c>
      <c r="K1723" s="44">
        <f>IFERROR(_xll.qlIndexFixing(Index3M,H1723,TRUE,_xll.ohTrigger(RecalcTrigger,Trigger3M)),NA())</f>
        <v>1.0511093264082342E-2</v>
      </c>
      <c r="L1723" s="44">
        <f>IFERROR(_xll.qlIndexFixing(Index6M,$H1723,TRUE,_xll.ohTrigger(RecalcTrigger,Trigger6M)),NA())</f>
        <v>1.0567444684831867E-2</v>
      </c>
      <c r="M1723" s="146">
        <f>IFERROR(_xll.qlIndexFixing(Index1Y,$H1723,TRUE,_xll.ohTrigger(RecalcTrigger,Trigger1Y)),NA())</f>
        <v>1.0831945797886711E-2</v>
      </c>
      <c r="N1723" s="145">
        <f>IFERROR(_xll.qlIndexFixing(ONIndex1M,I1723,TRUE,_xll.ohTrigger(RecalcTrigger,Trigger1M)),NA())</f>
        <v>1.0278832372364599E-2</v>
      </c>
      <c r="O1723" s="44">
        <f>IFERROR(_xll.qlIndexFixing(ONIndex3M,I1723,TRUE,_xll.ohTrigger(RecalcTrigger,Trigger3M)),NA())</f>
        <v>1.0497415501707907E-2</v>
      </c>
      <c r="P1723" s="44">
        <f>IFERROR(_xll.qlIndexFixing(ONIndex6M,I1723,TRUE,_xll.ohTrigger(RecalcTrigger,Trigger6M)),NA())</f>
        <v>1.0542689577275333E-2</v>
      </c>
      <c r="Q1723" s="146">
        <f>IFERROR(_xll.qlIndexFixing(ONIndex1Y,I1723,TRUE,_xll.ohTrigger(RecalcTrigger,Trigger1Y)),NA())</f>
        <v>1.0781749682838848E-2</v>
      </c>
    </row>
    <row r="1724" spans="2:17" x14ac:dyDescent="0.2">
      <c r="B1724" s="39" t="s">
        <v>42</v>
      </c>
      <c r="D1724" s="42">
        <f>_xll.qlCalendarAdvance(Calendar,$D1723,B1724,"f",FALSE)</f>
        <v>51749</v>
      </c>
      <c r="E1724" s="140">
        <f>_xll.qlInterestRateIndexValueDate(IndexON,D1724)</f>
        <v>51749</v>
      </c>
      <c r="F1724" s="156">
        <f>IFERROR(_xll.qlIndexFixing(IndexON,D1724,TRUE,_xll.ohTrigger(RecalcTrigger,TriggerON)),NA())</f>
        <v>9.5089027439898555E-3</v>
      </c>
      <c r="H1724" s="42">
        <f>_xll.qlCalendarAdvance(Calendar,$H1723,B1724,"f",FALSE)</f>
        <v>51749</v>
      </c>
      <c r="I1724" s="140">
        <f>_xll.qlInterestRateIndexValueDate(Index1M,$H1724)</f>
        <v>51749</v>
      </c>
      <c r="J1724" s="145">
        <f>IFERROR(_xll.qlIndexFixing(Index1M,$H1724,TRUE,_xll.ohTrigger(RecalcTrigger,Trigger1M)),NA())</f>
        <v>1.0284651711666253E-2</v>
      </c>
      <c r="K1724" s="44">
        <f>IFERROR(_xll.qlIndexFixing(Index3M,H1724,TRUE,_xll.ohTrigger(RecalcTrigger,Trigger3M)),NA())</f>
        <v>1.051085229791001E-2</v>
      </c>
      <c r="L1724" s="44">
        <f>IFERROR(_xll.qlIndexFixing(Index6M,$H1724,TRUE,_xll.ohTrigger(RecalcTrigger,Trigger6M)),NA())</f>
        <v>1.0566815759061295E-2</v>
      </c>
      <c r="M1724" s="146">
        <f>IFERROR(_xll.qlIndexFixing(Index1Y,$H1724,TRUE,_xll.ohTrigger(RecalcTrigger,Trigger1Y)),NA())</f>
        <v>1.0831299006153872E-2</v>
      </c>
      <c r="N1724" s="145">
        <f>IFERROR(_xll.qlIndexFixing(ONIndex1M,I1724,TRUE,_xll.ohTrigger(RecalcTrigger,Trigger1M)),NA())</f>
        <v>1.0279299766590144E-2</v>
      </c>
      <c r="O1724" s="44">
        <f>IFERROR(_xll.qlIndexFixing(ONIndex3M,I1724,TRUE,_xll.ohTrigger(RecalcTrigger,Trigger3M)),NA())</f>
        <v>1.0497539881246798E-2</v>
      </c>
      <c r="P1724" s="44">
        <f>IFERROR(_xll.qlIndexFixing(ONIndex6M,I1724,TRUE,_xll.ohTrigger(RecalcTrigger,Trigger6M)),NA())</f>
        <v>1.0542756664874142E-2</v>
      </c>
      <c r="Q1724" s="146">
        <f>IFERROR(_xll.qlIndexFixing(ONIndex1Y,I1724,TRUE,_xll.ohTrigger(RecalcTrigger,Trigger1Y)),NA())</f>
        <v>1.0782066473461471E-2</v>
      </c>
    </row>
    <row r="1725" spans="2:17" x14ac:dyDescent="0.2">
      <c r="B1725" s="39" t="s">
        <v>42</v>
      </c>
      <c r="D1725" s="42">
        <f>_xll.qlCalendarAdvance(Calendar,$D1724,B1725,"f",FALSE)</f>
        <v>51756</v>
      </c>
      <c r="E1725" s="140">
        <f>_xll.qlInterestRateIndexValueDate(IndexON,D1725)</f>
        <v>51756</v>
      </c>
      <c r="F1725" s="156">
        <f>IFERROR(_xll.qlIndexFixing(IndexON,D1725,TRUE,_xll.ohTrigger(RecalcTrigger,TriggerON)),NA())</f>
        <v>9.5087870389964912E-3</v>
      </c>
      <c r="H1725" s="42">
        <f>_xll.qlCalendarAdvance(Calendar,$H1724,B1725,"f",FALSE)</f>
        <v>51756</v>
      </c>
      <c r="I1725" s="140">
        <f>_xll.qlInterestRateIndexValueDate(Index1M,$H1725)</f>
        <v>51756</v>
      </c>
      <c r="J1725" s="145">
        <f>IFERROR(_xll.qlIndexFixing(Index1M,$H1725,TRUE,_xll.ohTrigger(RecalcTrigger,Trigger1M)),NA())</f>
        <v>1.0284994480428099E-2</v>
      </c>
      <c r="K1725" s="44">
        <f>IFERROR(_xll.qlIndexFixing(Index3M,H1725,TRUE,_xll.ohTrigger(RecalcTrigger,Trigger3M)),NA())</f>
        <v>1.0510715848524362E-2</v>
      </c>
      <c r="L1725" s="44">
        <f>IFERROR(_xll.qlIndexFixing(Index6M,$H1725,TRUE,_xll.ohTrigger(RecalcTrigger,Trigger6M)),NA())</f>
        <v>1.0566378149835593E-2</v>
      </c>
      <c r="M1725" s="146">
        <f>IFERROR(_xll.qlIndexFixing(Index1Y,$H1725,TRUE,_xll.ohTrigger(RecalcTrigger,Trigger1Y)),NA())</f>
        <v>1.0830615022400236E-2</v>
      </c>
      <c r="N1725" s="145">
        <f>IFERROR(_xll.qlIndexFixing(ONIndex1M,I1725,TRUE,_xll.ohTrigger(RecalcTrigger,Trigger1M)),NA())</f>
        <v>1.0279728295395918E-2</v>
      </c>
      <c r="O1725" s="44">
        <f>IFERROR(_xll.qlIndexFixing(ONIndex3M,I1725,TRUE,_xll.ohTrigger(RecalcTrigger,Trigger3M)),NA())</f>
        <v>1.0497629196598579E-2</v>
      </c>
      <c r="P1725" s="44">
        <f>IFERROR(_xll.qlIndexFixing(ONIndex6M,I1725,TRUE,_xll.ohTrigger(RecalcTrigger,Trigger6M)),NA())</f>
        <v>1.0542787494798311E-2</v>
      </c>
      <c r="Q1725" s="146">
        <f>IFERROR(_xll.qlIndexFixing(ONIndex1Y,I1725,TRUE,_xll.ohTrigger(RecalcTrigger,Trigger1Y)),NA())</f>
        <v>1.0782346468991566E-2</v>
      </c>
    </row>
    <row r="1726" spans="2:17" x14ac:dyDescent="0.2">
      <c r="B1726" s="39" t="s">
        <v>42</v>
      </c>
      <c r="D1726" s="42">
        <f>_xll.qlCalendarAdvance(Calendar,$D1725,B1726,"f",FALSE)</f>
        <v>51763</v>
      </c>
      <c r="E1726" s="140">
        <f>_xll.qlInterestRateIndexValueDate(IndexON,D1726)</f>
        <v>51763</v>
      </c>
      <c r="F1726" s="156">
        <f>IFERROR(_xll.qlIndexFixing(IndexON,D1726,TRUE,_xll.ohTrigger(RecalcTrigger,TriggerON)),NA())</f>
        <v>9.5086389770859814E-3</v>
      </c>
      <c r="H1726" s="42">
        <f>_xll.qlCalendarAdvance(Calendar,$H1725,B1726,"f",FALSE)</f>
        <v>51763</v>
      </c>
      <c r="I1726" s="140">
        <f>_xll.qlInterestRateIndexValueDate(Index1M,$H1726)</f>
        <v>51763</v>
      </c>
      <c r="J1726" s="145">
        <f>IFERROR(_xll.qlIndexFixing(Index1M,$H1726,TRUE,_xll.ohTrigger(RecalcTrigger,Trigger1M)),NA())</f>
        <v>1.0285298349821913E-2</v>
      </c>
      <c r="K1726" s="44">
        <f>IFERROR(_xll.qlIndexFixing(Index3M,H1726,TRUE,_xll.ohTrigger(RecalcTrigger,Trigger3M)),NA())</f>
        <v>1.0510544244176207E-2</v>
      </c>
      <c r="L1726" s="44">
        <f>IFERROR(_xll.qlIndexFixing(Index6M,$H1726,TRUE,_xll.ohTrigger(RecalcTrigger,Trigger6M)),NA())</f>
        <v>1.0565904094067418E-2</v>
      </c>
      <c r="M1726" s="146">
        <f>IFERROR(_xll.qlIndexFixing(Index1Y,$H1726,TRUE,_xll.ohTrigger(RecalcTrigger,Trigger1Y)),NA())</f>
        <v>1.0829893846702188E-2</v>
      </c>
      <c r="N1726" s="145">
        <f>IFERROR(_xll.qlIndexFixing(ONIndex1M,I1726,TRUE,_xll.ohTrigger(RecalcTrigger,Trigger1M)),NA())</f>
        <v>1.0280117958700874E-2</v>
      </c>
      <c r="O1726" s="44">
        <f>IFERROR(_xll.qlIndexFixing(ONIndex3M,I1726,TRUE,_xll.ohTrigger(RecalcTrigger,Trigger3M)),NA())</f>
        <v>1.0497683447844297E-2</v>
      </c>
      <c r="P1726" s="44">
        <f>IFERROR(_xll.qlIndexFixing(ONIndex6M,I1726,TRUE,_xll.ohTrigger(RecalcTrigger,Trigger6M)),NA())</f>
        <v>1.0542782066966794E-2</v>
      </c>
      <c r="Q1726" s="146">
        <f>IFERROR(_xll.qlIndexFixing(ONIndex1Y,I1726,TRUE,_xll.ohTrigger(RecalcTrigger,Trigger1Y)),NA())</f>
        <v>1.0782589669591225E-2</v>
      </c>
    </row>
    <row r="1727" spans="2:17" x14ac:dyDescent="0.2">
      <c r="B1727" s="39" t="s">
        <v>42</v>
      </c>
      <c r="D1727" s="42">
        <f>_xll.qlCalendarAdvance(Calendar,$D1726,B1727,"f",FALSE)</f>
        <v>51770</v>
      </c>
      <c r="E1727" s="140">
        <f>_xll.qlInterestRateIndexValueDate(IndexON,D1727)</f>
        <v>51770</v>
      </c>
      <c r="F1727" s="156">
        <f>IFERROR(_xll.qlIndexFixing(IndexON,D1727,TRUE,_xll.ohTrigger(RecalcTrigger,TriggerON)),NA())</f>
        <v>9.5084585580962333E-3</v>
      </c>
      <c r="H1727" s="42">
        <f>_xll.qlCalendarAdvance(Calendar,$H1726,B1727,"f",FALSE)</f>
        <v>51770</v>
      </c>
      <c r="I1727" s="140">
        <f>_xll.qlInterestRateIndexValueDate(Index1M,$H1727)</f>
        <v>51770</v>
      </c>
      <c r="J1727" s="145">
        <f>IFERROR(_xll.qlIndexFixing(Index1M,$H1727,TRUE,_xll.ohTrigger(RecalcTrigger,Trigger1M)),NA())</f>
        <v>1.0285563319842629E-2</v>
      </c>
      <c r="K1727" s="44">
        <f>IFERROR(_xll.qlIndexFixing(Index3M,H1727,TRUE,_xll.ohTrigger(RecalcTrigger,Trigger3M)),NA())</f>
        <v>1.0510467094341525E-2</v>
      </c>
      <c r="L1727" s="44">
        <f>IFERROR(_xll.qlIndexFixing(Index6M,$H1727,TRUE,_xll.ohTrigger(RecalcTrigger,Trigger6M)),NA())</f>
        <v>1.0565393591781842E-2</v>
      </c>
      <c r="M1727" s="146">
        <f>IFERROR(_xll.qlIndexFixing(Index1Y,$H1727,TRUE,_xll.ohTrigger(RecalcTrigger,Trigger1Y)),NA())</f>
        <v>1.0829135479138996E-2</v>
      </c>
      <c r="N1727" s="145">
        <f>IFERROR(_xll.qlIndexFixing(ONIndex1M,I1727,TRUE,_xll.ohTrigger(RecalcTrigger,Trigger1M)),NA())</f>
        <v>1.0280468756667105E-2</v>
      </c>
      <c r="O1727" s="44">
        <f>IFERROR(_xll.qlIndexFixing(ONIndex3M,I1727,TRUE,_xll.ohTrigger(RecalcTrigger,Trigger3M)),NA())</f>
        <v>1.0497702634983952E-2</v>
      </c>
      <c r="P1727" s="44">
        <f>IFERROR(_xll.qlIndexFixing(ONIndex6M,I1727,TRUE,_xll.ohTrigger(RecalcTrigger,Trigger6M)),NA())</f>
        <v>1.0542740381460636E-2</v>
      </c>
      <c r="Q1727" s="146">
        <f>IFERROR(_xll.qlIndexFixing(ONIndex1Y,I1727,TRUE,_xll.ohTrigger(RecalcTrigger,Trigger1Y)),NA())</f>
        <v>1.0782796075179402E-2</v>
      </c>
    </row>
    <row r="1728" spans="2:17" x14ac:dyDescent="0.2">
      <c r="B1728" s="39" t="s">
        <v>42</v>
      </c>
      <c r="D1728" s="42">
        <f>_xll.qlCalendarAdvance(Calendar,$D1727,B1728,"f",FALSE)</f>
        <v>51777</v>
      </c>
      <c r="E1728" s="140">
        <f>_xll.qlInterestRateIndexValueDate(IndexON,D1728)</f>
        <v>51777</v>
      </c>
      <c r="F1728" s="156">
        <f>IFERROR(_xll.qlIndexFixing(IndexON,D1728,TRUE,_xll.ohTrigger(RecalcTrigger,TriggerON)),NA())</f>
        <v>9.5082457822703859E-3</v>
      </c>
      <c r="H1728" s="42">
        <f>_xll.qlCalendarAdvance(Calendar,$H1727,B1728,"f",FALSE)</f>
        <v>51777</v>
      </c>
      <c r="I1728" s="140">
        <f>_xll.qlInterestRateIndexValueDate(Index1M,$H1728)</f>
        <v>51777</v>
      </c>
      <c r="J1728" s="145">
        <f>IFERROR(_xll.qlIndexFixing(Index1M,$H1728,TRUE,_xll.ohTrigger(RecalcTrigger,Trigger1M)),NA())</f>
        <v>1.0285789390487715E-2</v>
      </c>
      <c r="K1728" s="44">
        <f>IFERROR(_xll.qlIndexFixing(Index3M,H1728,TRUE,_xll.ohTrigger(RecalcTrigger,Trigger3M)),NA())</f>
        <v>1.0510222661991682E-2</v>
      </c>
      <c r="L1728" s="44">
        <f>IFERROR(_xll.qlIndexFixing(Index6M,$H1728,TRUE,_xll.ohTrigger(RecalcTrigger,Trigger6M)),NA())</f>
        <v>1.0564947562768684E-2</v>
      </c>
      <c r="M1728" s="146">
        <f>IFERROR(_xll.qlIndexFixing(Index1Y,$H1728,TRUE,_xll.ohTrigger(RecalcTrigger,Trigger1Y)),NA())</f>
        <v>1.082833991979415E-2</v>
      </c>
      <c r="N1728" s="145">
        <f>IFERROR(_xll.qlIndexFixing(ONIndex1M,I1728,TRUE,_xll.ohTrigger(RecalcTrigger,Trigger1M)),NA())</f>
        <v>1.0280780689132518E-2</v>
      </c>
      <c r="O1728" s="44">
        <f>IFERROR(_xll.qlIndexFixing(ONIndex3M,I1728,TRUE,_xll.ohTrigger(RecalcTrigger,Trigger3M)),NA())</f>
        <v>1.049768675809859E-2</v>
      </c>
      <c r="P1728" s="44">
        <f>IFERROR(_xll.qlIndexFixing(ONIndex6M,I1728,TRUE,_xll.ohTrigger(RecalcTrigger,Trigger6M)),NA())</f>
        <v>1.0542662438198791E-2</v>
      </c>
      <c r="Q1728" s="146">
        <f>IFERROR(_xll.qlIndexFixing(ONIndex1Y,I1728,TRUE,_xll.ohTrigger(RecalcTrigger,Trigger1Y)),NA())</f>
        <v>1.078296568567505E-2</v>
      </c>
    </row>
    <row r="1729" spans="2:17" x14ac:dyDescent="0.2">
      <c r="B1729" s="39" t="s">
        <v>42</v>
      </c>
      <c r="D1729" s="42">
        <f>_xll.qlCalendarAdvance(Calendar,$D1728,B1729,"f",FALSE)</f>
        <v>51784</v>
      </c>
      <c r="E1729" s="140">
        <f>_xll.qlInterestRateIndexValueDate(IndexON,D1729)</f>
        <v>51784</v>
      </c>
      <c r="F1729" s="156">
        <f>IFERROR(_xll.qlIndexFixing(IndexON,D1729,TRUE,_xll.ohTrigger(RecalcTrigger,TriggerON)),NA())</f>
        <v>9.5080006493653002E-3</v>
      </c>
      <c r="H1729" s="42">
        <f>_xll.qlCalendarAdvance(Calendar,$H1728,B1729,"f",FALSE)</f>
        <v>51784</v>
      </c>
      <c r="I1729" s="140">
        <f>_xll.qlInterestRateIndexValueDate(Index1M,$H1729)</f>
        <v>51784</v>
      </c>
      <c r="J1729" s="145">
        <f>IFERROR(_xll.qlIndexFixing(Index1M,$H1729,TRUE,_xll.ohTrigger(RecalcTrigger,Trigger1M)),NA())</f>
        <v>1.0285976561757171E-2</v>
      </c>
      <c r="K1729" s="44">
        <f>IFERROR(_xll.qlIndexFixing(Index3M,H1729,TRUE,_xll.ohTrigger(RecalcTrigger,Trigger3M)),NA())</f>
        <v>1.0509943073685673E-2</v>
      </c>
      <c r="L1729" s="44">
        <f>IFERROR(_xll.qlIndexFixing(Index6M,$H1729,TRUE,_xll.ohTrigger(RecalcTrigger,Trigger6M)),NA())</f>
        <v>1.0564361547301976E-2</v>
      </c>
      <c r="M1729" s="146">
        <f>IFERROR(_xll.qlIndexFixing(Index1Y,$H1729,TRUE,_xll.ohTrigger(RecalcTrigger,Trigger1Y)),NA())</f>
        <v>1.0827507168755579E-2</v>
      </c>
      <c r="N1729" s="145">
        <f>IFERROR(_xll.qlIndexFixing(ONIndex1M,I1729,TRUE,_xll.ohTrigger(RecalcTrigger,Trigger1M)),NA())</f>
        <v>1.028105375617816E-2</v>
      </c>
      <c r="O1729" s="44">
        <f>IFERROR(_xll.qlIndexFixing(ONIndex3M,I1729,TRUE,_xll.ohTrigger(RecalcTrigger,Trigger3M)),NA())</f>
        <v>1.0497635817107165E-2</v>
      </c>
      <c r="P1729" s="44">
        <f>IFERROR(_xll.qlIndexFixing(ONIndex6M,I1729,TRUE,_xll.ohTrigger(RecalcTrigger,Trigger6M)),NA())</f>
        <v>1.0542548237262306E-2</v>
      </c>
      <c r="Q1729" s="146">
        <f>IFERROR(_xll.qlIndexFixing(ONIndex1Y,I1729,TRUE,_xll.ohTrigger(RecalcTrigger,Trigger1Y)),NA())</f>
        <v>1.0783098501159216E-2</v>
      </c>
    </row>
    <row r="1730" spans="2:17" x14ac:dyDescent="0.2">
      <c r="B1730" s="39" t="s">
        <v>42</v>
      </c>
      <c r="D1730" s="42">
        <f>_xll.qlCalendarAdvance(Calendar,$D1729,B1730,"f",FALSE)</f>
        <v>51791</v>
      </c>
      <c r="E1730" s="140">
        <f>_xll.qlInterestRateIndexValueDate(IndexON,D1730)</f>
        <v>51791</v>
      </c>
      <c r="F1730" s="156">
        <f>IFERROR(_xll.qlIndexFixing(IndexON,D1730,TRUE,_xll.ohTrigger(RecalcTrigger,TriggerON)),NA())</f>
        <v>9.5077231595430689E-3</v>
      </c>
      <c r="H1730" s="42">
        <f>_xll.qlCalendarAdvance(Calendar,$H1729,B1730,"f",FALSE)</f>
        <v>51791</v>
      </c>
      <c r="I1730" s="140">
        <f>_xll.qlInterestRateIndexValueDate(Index1M,$H1730)</f>
        <v>51791</v>
      </c>
      <c r="J1730" s="145">
        <f>IFERROR(_xll.qlIndexFixing(Index1M,$H1730,TRUE,_xll.ohTrigger(RecalcTrigger,Trigger1M)),NA())</f>
        <v>1.0286124833648463E-2</v>
      </c>
      <c r="K1730" s="44">
        <f>IFERROR(_xll.qlIndexFixing(Index3M,H1730,TRUE,_xll.ohTrigger(RecalcTrigger,Trigger3M)),NA())</f>
        <v>1.0509628329433187E-2</v>
      </c>
      <c r="L1730" s="44">
        <f>IFERROR(_xll.qlIndexFixing(Index6M,$H1730,TRUE,_xll.ohTrigger(RecalcTrigger,Trigger6M)),NA())</f>
        <v>1.0563739084358252E-2</v>
      </c>
      <c r="M1730" s="146">
        <f>IFERROR(_xll.qlIndexFixing(Index1Y,$H1730,TRUE,_xll.ohTrigger(RecalcTrigger,Trigger1Y)),NA())</f>
        <v>1.0826637226115432E-2</v>
      </c>
      <c r="N1730" s="145">
        <f>IFERROR(_xll.qlIndexFixing(ONIndex1M,I1730,TRUE,_xll.ohTrigger(RecalcTrigger,Trigger1M)),NA())</f>
        <v>1.0281287957885077E-2</v>
      </c>
      <c r="O1730" s="44">
        <f>IFERROR(_xll.qlIndexFixing(ONIndex3M,I1730,TRUE,_xll.ohTrigger(RecalcTrigger,Trigger3M)),NA())</f>
        <v>1.049754981192863E-2</v>
      </c>
      <c r="P1730" s="44">
        <f>IFERROR(_xll.qlIndexFixing(ONIndex6M,I1730,TRUE,_xll.ohTrigger(RecalcTrigger,Trigger6M)),NA())</f>
        <v>1.0542397778570134E-2</v>
      </c>
      <c r="Q1730" s="146">
        <f>IFERROR(_xll.qlIndexFixing(ONIndex1Y,I1730,TRUE,_xll.ohTrigger(RecalcTrigger,Trigger1Y)),NA())</f>
        <v>1.07831945216319E-2</v>
      </c>
    </row>
    <row r="1731" spans="2:17" x14ac:dyDescent="0.2">
      <c r="B1731" s="39" t="s">
        <v>42</v>
      </c>
      <c r="D1731" s="42">
        <f>_xll.qlCalendarAdvance(Calendar,$D1730,B1731,"f",FALSE)</f>
        <v>51798</v>
      </c>
      <c r="E1731" s="140">
        <f>_xll.qlInterestRateIndexValueDate(IndexON,D1731)</f>
        <v>51798</v>
      </c>
      <c r="F1731" s="156">
        <f>IFERROR(_xll.qlIndexFixing(IndexON,D1731,TRUE,_xll.ohTrigger(RecalcTrigger,TriggerON)),NA())</f>
        <v>9.5074133127226457E-3</v>
      </c>
      <c r="H1731" s="42">
        <f>_xll.qlCalendarAdvance(Calendar,$H1730,B1731,"f",FALSE)</f>
        <v>51798</v>
      </c>
      <c r="I1731" s="140">
        <f>_xll.qlInterestRateIndexValueDate(Index1M,$H1731)</f>
        <v>51798</v>
      </c>
      <c r="J1731" s="145">
        <f>IFERROR(_xll.qlIndexFixing(Index1M,$H1731,TRUE,_xll.ohTrigger(RecalcTrigger,Trigger1M)),NA())</f>
        <v>1.0286234206156528E-2</v>
      </c>
      <c r="K1731" s="44">
        <f>IFERROR(_xll.qlIndexFixing(Index3M,H1731,TRUE,_xll.ohTrigger(RecalcTrigger,Trigger3M)),NA())</f>
        <v>1.0509278429241275E-2</v>
      </c>
      <c r="L1731" s="44">
        <f>IFERROR(_xll.qlIndexFixing(Index6M,$H1731,TRUE,_xll.ohTrigger(RecalcTrigger,Trigger6M)),NA())</f>
        <v>1.0563080173970469E-2</v>
      </c>
      <c r="M1731" s="146">
        <f>IFERROR(_xll.qlIndexFixing(Index1Y,$H1731,TRUE,_xll.ohTrigger(RecalcTrigger,Trigger1Y)),NA())</f>
        <v>1.0825730091969188E-2</v>
      </c>
      <c r="N1731" s="145">
        <f>IFERROR(_xll.qlIndexFixing(ONIndex1M,I1731,TRUE,_xll.ohTrigger(RecalcTrigger,Trigger1M)),NA())</f>
        <v>1.028148329401013E-2</v>
      </c>
      <c r="O1731" s="44">
        <f>IFERROR(_xll.qlIndexFixing(ONIndex3M,I1731,TRUE,_xll.ohTrigger(RecalcTrigger,Trigger3M)),NA())</f>
        <v>1.0497428742806125E-2</v>
      </c>
      <c r="P1731" s="44">
        <f>IFERROR(_xll.qlIndexFixing(ONIndex6M,I1731,TRUE,_xll.ohTrigger(RecalcTrigger,Trigger6M)),NA())</f>
        <v>1.0542211062203322E-2</v>
      </c>
      <c r="Q1731" s="146">
        <f>IFERROR(_xll.qlIndexFixing(ONIndex1Y,I1731,TRUE,_xll.ohTrigger(RecalcTrigger,Trigger1Y)),NA())</f>
        <v>1.0783253747093102E-2</v>
      </c>
    </row>
    <row r="1732" spans="2:17" x14ac:dyDescent="0.2">
      <c r="B1732" s="39" t="s">
        <v>42</v>
      </c>
      <c r="D1732" s="42">
        <f>_xll.qlCalendarAdvance(Calendar,$D1731,B1732,"f",FALSE)</f>
        <v>51805</v>
      </c>
      <c r="E1732" s="140">
        <f>_xll.qlInterestRateIndexValueDate(IndexON,D1732)</f>
        <v>51805</v>
      </c>
      <c r="F1732" s="156">
        <f>IFERROR(_xll.qlIndexFixing(IndexON,D1732,TRUE,_xll.ohTrigger(RecalcTrigger,TriggerON)),NA())</f>
        <v>9.5070711089850768E-3</v>
      </c>
      <c r="H1732" s="42">
        <f>_xll.qlCalendarAdvance(Calendar,$H1731,B1732,"f",FALSE)</f>
        <v>51805</v>
      </c>
      <c r="I1732" s="140">
        <f>_xll.qlInterestRateIndexValueDate(Index1M,$H1732)</f>
        <v>51805</v>
      </c>
      <c r="J1732" s="145">
        <f>IFERROR(_xll.qlIndexFixing(Index1M,$H1732,TRUE,_xll.ohTrigger(RecalcTrigger,Trigger1M)),NA())</f>
        <v>1.0285864221539189E-2</v>
      </c>
      <c r="K1732" s="44">
        <f>IFERROR(_xll.qlIndexFixing(Index3M,H1732,TRUE,_xll.ohTrigger(RecalcTrigger,Trigger3M)),NA())</f>
        <v>1.0508893373119626E-2</v>
      </c>
      <c r="L1732" s="44">
        <f>IFERROR(_xll.qlIndexFixing(Index6M,$H1732,TRUE,_xll.ohTrigger(RecalcTrigger,Trigger6M)),NA())</f>
        <v>1.0562294383628646E-2</v>
      </c>
      <c r="M1732" s="146">
        <f>IFERROR(_xll.qlIndexFixing(Index1Y,$H1732,TRUE,_xll.ohTrigger(RecalcTrigger,Trigger1Y)),NA())</f>
        <v>1.0824785766417433E-2</v>
      </c>
      <c r="N1732" s="145">
        <f>IFERROR(_xll.qlIndexFixing(ONIndex1M,I1732,TRUE,_xll.ohTrigger(RecalcTrigger,Trigger1M)),NA())</f>
        <v>1.0281639764796457E-2</v>
      </c>
      <c r="O1732" s="44">
        <f>IFERROR(_xll.qlIndexFixing(ONIndex3M,I1732,TRUE,_xll.ohTrigger(RecalcTrigger,Trigger3M)),NA())</f>
        <v>1.0497272609415464E-2</v>
      </c>
      <c r="P1732" s="44">
        <f>IFERROR(_xll.qlIndexFixing(ONIndex6M,I1732,TRUE,_xll.ohTrigger(RecalcTrigger,Trigger6M)),NA())</f>
        <v>1.0541988088080823E-2</v>
      </c>
      <c r="Q1732" s="146">
        <f>IFERROR(_xll.qlIndexFixing(ONIndex1Y,I1732,TRUE,_xll.ohTrigger(RecalcTrigger,Trigger1Y)),NA())</f>
        <v>1.0783276177542822E-2</v>
      </c>
    </row>
    <row r="1733" spans="2:17" x14ac:dyDescent="0.2">
      <c r="B1733" s="39" t="s">
        <v>42</v>
      </c>
      <c r="D1733" s="42">
        <f>_xll.qlCalendarAdvance(Calendar,$D1732,B1733,"f",FALSE)</f>
        <v>51812</v>
      </c>
      <c r="E1733" s="140">
        <f>_xll.qlInterestRateIndexValueDate(IndexON,D1733)</f>
        <v>51812</v>
      </c>
      <c r="F1733" s="156">
        <f>IFERROR(_xll.qlIndexFixing(IndexON,D1733,TRUE,_xll.ohTrigger(RecalcTrigger,TriggerON)),NA())</f>
        <v>9.5066965481682697E-3</v>
      </c>
      <c r="H1733" s="42">
        <f>_xll.qlCalendarAdvance(Calendar,$H1732,B1733,"f",FALSE)</f>
        <v>51812</v>
      </c>
      <c r="I1733" s="140">
        <f>_xll.qlInterestRateIndexValueDate(Index1M,$H1733)</f>
        <v>51812</v>
      </c>
      <c r="J1733" s="145">
        <f>IFERROR(_xll.qlIndexFixing(Index1M,$H1733,TRUE,_xll.ohTrigger(RecalcTrigger,Trigger1M)),NA())</f>
        <v>1.0286336253030569E-2</v>
      </c>
      <c r="K1733" s="44">
        <f>IFERROR(_xll.qlIndexFixing(Index3M,H1733,TRUE,_xll.ohTrigger(RecalcTrigger,Trigger3M)),NA())</f>
        <v>1.0508473161078811E-2</v>
      </c>
      <c r="L1733" s="44">
        <f>IFERROR(_xll.qlIndexFixing(Index6M,$H1733,TRUE,_xll.ohTrigger(RecalcTrigger,Trigger6M)),NA())</f>
        <v>1.0561565202886591E-2</v>
      </c>
      <c r="M1733" s="146">
        <f>IFERROR(_xll.qlIndexFixing(Index1Y,$H1733,TRUE,_xll.ohTrigger(RecalcTrigger,Trigger1Y)),NA())</f>
        <v>1.0823804249564528E-2</v>
      </c>
      <c r="N1733" s="145">
        <f>IFERROR(_xll.qlIndexFixing(ONIndex1M,I1733,TRUE,_xll.ohTrigger(RecalcTrigger,Trigger1M)),NA())</f>
        <v>1.0281757370163014E-2</v>
      </c>
      <c r="O1733" s="44">
        <f>IFERROR(_xll.qlIndexFixing(ONIndex3M,I1733,TRUE,_xll.ohTrigger(RecalcTrigger,Trigger3M)),NA())</f>
        <v>1.0497081412080833E-2</v>
      </c>
      <c r="P1733" s="44">
        <f>IFERROR(_xll.qlIndexFixing(ONIndex6M,I1733,TRUE,_xll.ohTrigger(RecalcTrigger,Trigger6M)),NA())</f>
        <v>1.0541728856202637E-2</v>
      </c>
      <c r="Q1733" s="146">
        <f>IFERROR(_xll.qlIndexFixing(ONIndex1Y,I1733,TRUE,_xll.ohTrigger(RecalcTrigger,Trigger1Y)),NA())</f>
        <v>1.078326181298106E-2</v>
      </c>
    </row>
    <row r="1734" spans="2:17" x14ac:dyDescent="0.2">
      <c r="B1734" s="39" t="s">
        <v>42</v>
      </c>
      <c r="D1734" s="42">
        <f>_xll.qlCalendarAdvance(Calendar,$D1733,B1734,"f",FALSE)</f>
        <v>51819</v>
      </c>
      <c r="E1734" s="140">
        <f>_xll.qlInterestRateIndexValueDate(IndexON,D1734)</f>
        <v>51819</v>
      </c>
      <c r="F1734" s="156">
        <f>IFERROR(_xll.qlIndexFixing(IndexON,D1734,TRUE,_xll.ohTrigger(RecalcTrigger,TriggerON)),NA())</f>
        <v>9.506289630434317E-3</v>
      </c>
      <c r="H1734" s="42">
        <f>_xll.qlCalendarAdvance(Calendar,$H1733,B1734,"f",FALSE)</f>
        <v>51819</v>
      </c>
      <c r="I1734" s="140">
        <f>_xll.qlInterestRateIndexValueDate(Index1M,$H1734)</f>
        <v>51819</v>
      </c>
      <c r="J1734" s="145">
        <f>IFERROR(_xll.qlIndexFixing(Index1M,$H1734,TRUE,_xll.ohTrigger(RecalcTrigger,Trigger1M)),NA())</f>
        <v>1.0286328927394013E-2</v>
      </c>
      <c r="K1734" s="44">
        <f>IFERROR(_xll.qlIndexFixing(Index3M,H1734,TRUE,_xll.ohTrigger(RecalcTrigger,Trigger3M)),NA())</f>
        <v>1.0508017793129399E-2</v>
      </c>
      <c r="L1734" s="44">
        <f>IFERROR(_xll.qlIndexFixing(Index6M,$H1734,TRUE,_xll.ohTrigger(RecalcTrigger,Trigger6M)),NA())</f>
        <v>1.056079957586132E-2</v>
      </c>
      <c r="M1734" s="146">
        <f>IFERROR(_xll.qlIndexFixing(Index1Y,$H1734,TRUE,_xll.ohTrigger(RecalcTrigger,Trigger1Y)),NA())</f>
        <v>1.0822785541518165E-2</v>
      </c>
      <c r="N1734" s="145">
        <f>IFERROR(_xll.qlIndexFixing(ONIndex1M,I1734,TRUE,_xll.ohTrigger(RecalcTrigger,Trigger1M)),NA())</f>
        <v>1.0281836110028753E-2</v>
      </c>
      <c r="O1734" s="44">
        <f>IFERROR(_xll.qlIndexFixing(ONIndex3M,I1734,TRUE,_xll.ohTrigger(RecalcTrigger,Trigger3M)),NA())</f>
        <v>1.0496855150640139E-2</v>
      </c>
      <c r="P1734" s="44">
        <f>IFERROR(_xll.qlIndexFixing(ONIndex6M,I1734,TRUE,_xll.ohTrigger(RecalcTrigger,Trigger6M)),NA())</f>
        <v>1.0541433366649811E-2</v>
      </c>
      <c r="Q1734" s="146">
        <f>IFERROR(_xll.qlIndexFixing(ONIndex1Y,I1734,TRUE,_xll.ohTrigger(RecalcTrigger,Trigger1Y)),NA())</f>
        <v>1.0783210653488862E-2</v>
      </c>
    </row>
    <row r="1735" spans="2:17" x14ac:dyDescent="0.2">
      <c r="B1735" s="39" t="s">
        <v>42</v>
      </c>
      <c r="D1735" s="42">
        <f>_xll.qlCalendarAdvance(Calendar,$D1734,B1735,"f",FALSE)</f>
        <v>51826</v>
      </c>
      <c r="E1735" s="140">
        <f>_xll.qlInterestRateIndexValueDate(IndexON,D1735)</f>
        <v>51826</v>
      </c>
      <c r="F1735" s="156">
        <f>IFERROR(_xll.qlIndexFixing(IndexON,D1735,TRUE,_xll.ohTrigger(RecalcTrigger,TriggerON)),NA())</f>
        <v>9.5058503557021723E-3</v>
      </c>
      <c r="H1735" s="42">
        <f>_xll.qlCalendarAdvance(Calendar,$H1734,B1735,"f",FALSE)</f>
        <v>51826</v>
      </c>
      <c r="I1735" s="140">
        <f>_xll.qlInterestRateIndexValueDate(Index1M,$H1735)</f>
        <v>51826</v>
      </c>
      <c r="J1735" s="145">
        <f>IFERROR(_xll.qlIndexFixing(Index1M,$H1735,TRUE,_xll.ohTrigger(RecalcTrigger,Trigger1M)),NA())</f>
        <v>1.0286282702374229E-2</v>
      </c>
      <c r="K1735" s="44">
        <f>IFERROR(_xll.qlIndexFixing(Index3M,H1735,TRUE,_xll.ohTrigger(RecalcTrigger,Trigger3M)),NA())</f>
        <v>1.0507527269283726E-2</v>
      </c>
      <c r="L1735" s="44">
        <f>IFERROR(_xll.qlIndexFixing(Index6M,$H1735,TRUE,_xll.ohTrigger(RecalcTrigger,Trigger6M)),NA())</f>
        <v>1.0559997502594922E-2</v>
      </c>
      <c r="M1735" s="146">
        <f>IFERROR(_xll.qlIndexFixing(Index1Y,$H1735,TRUE,_xll.ohTrigger(RecalcTrigger,Trigger1Y)),NA())</f>
        <v>1.0821729642391587E-2</v>
      </c>
      <c r="N1735" s="145">
        <f>IFERROR(_xll.qlIndexFixing(ONIndex1M,I1735,TRUE,_xll.ohTrigger(RecalcTrigger,Trigger1M)),NA())</f>
        <v>1.0281875984555766E-2</v>
      </c>
      <c r="O1735" s="44">
        <f>IFERROR(_xll.qlIndexFixing(ONIndex3M,I1735,TRUE,_xll.ohTrigger(RecalcTrigger,Trigger3M)),NA())</f>
        <v>1.0496593825012335E-2</v>
      </c>
      <c r="P1735" s="44">
        <f>IFERROR(_xll.qlIndexFixing(ONIndex6M,I1735,TRUE,_xll.ohTrigger(RecalcTrigger,Trigger6M)),NA())</f>
        <v>1.0541101619422344E-2</v>
      </c>
      <c r="Q1735" s="146">
        <f>IFERROR(_xll.qlIndexFixing(ONIndex1Y,I1735,TRUE,_xll.ohTrigger(RecalcTrigger,Trigger1Y)),NA())</f>
        <v>1.0783122698823089E-2</v>
      </c>
    </row>
    <row r="1736" spans="2:17" x14ac:dyDescent="0.2">
      <c r="B1736" s="39" t="s">
        <v>42</v>
      </c>
      <c r="D1736" s="42">
        <f>_xll.qlCalendarAdvance(Calendar,$D1735,B1736,"f",FALSE)</f>
        <v>51833</v>
      </c>
      <c r="E1736" s="140">
        <f>_xll.qlInterestRateIndexValueDate(IndexON,D1736)</f>
        <v>51833</v>
      </c>
      <c r="F1736" s="156">
        <f>IFERROR(_xll.qlIndexFixing(IndexON,D1736,TRUE,_xll.ohTrigger(RecalcTrigger,TriggerON)),NA())</f>
        <v>9.5053787239718357E-3</v>
      </c>
      <c r="H1736" s="42">
        <f>_xll.qlCalendarAdvance(Calendar,$H1735,B1736,"f",FALSE)</f>
        <v>51833</v>
      </c>
      <c r="I1736" s="140">
        <f>_xll.qlInterestRateIndexValueDate(Index1M,$H1736)</f>
        <v>51833</v>
      </c>
      <c r="J1736" s="145">
        <f>IFERROR(_xll.qlIndexFixing(Index1M,$H1736,TRUE,_xll.ohTrigger(RecalcTrigger,Trigger1M)),NA())</f>
        <v>1.0286197577973749E-2</v>
      </c>
      <c r="K1736" s="44">
        <f>IFERROR(_xll.qlIndexFixing(Index3M,H1736,TRUE,_xll.ohTrigger(RecalcTrigger,Trigger3M)),NA())</f>
        <v>1.0507001589554126E-2</v>
      </c>
      <c r="L1736" s="44">
        <f>IFERROR(_xll.qlIndexFixing(Index6M,$H1736,TRUE,_xll.ohTrigger(RecalcTrigger,Trigger6M)),NA())</f>
        <v>1.0559158983129041E-2</v>
      </c>
      <c r="M1736" s="146">
        <f>IFERROR(_xll.qlIndexFixing(Index1Y,$H1736,TRUE,_xll.ohTrigger(RecalcTrigger,Trigger1Y)),NA())</f>
        <v>1.08206365523007E-2</v>
      </c>
      <c r="N1736" s="145">
        <f>IFERROR(_xll.qlIndexFixing(ONIndex1M,I1736,TRUE,_xll.ohTrigger(RecalcTrigger,Trigger1M)),NA())</f>
        <v>1.0281876993663008E-2</v>
      </c>
      <c r="O1736" s="44">
        <f>IFERROR(_xll.qlIndexFixing(ONIndex3M,I1736,TRUE,_xll.ohTrigger(RecalcTrigger,Trigger3M)),NA())</f>
        <v>1.0496297435359514E-2</v>
      </c>
      <c r="P1736" s="44">
        <f>IFERROR(_xll.qlIndexFixing(ONIndex6M,I1736,TRUE,_xll.ohTrigger(RecalcTrigger,Trigger6M)),NA())</f>
        <v>1.0540733614520237E-2</v>
      </c>
      <c r="Q1736" s="146">
        <f>IFERROR(_xll.qlIndexFixing(ONIndex1Y,I1736,TRUE,_xll.ohTrigger(RecalcTrigger,Trigger1Y)),NA())</f>
        <v>1.0782997949145834E-2</v>
      </c>
    </row>
    <row r="1737" spans="2:17" x14ac:dyDescent="0.2">
      <c r="B1737" s="39" t="s">
        <v>42</v>
      </c>
      <c r="D1737" s="42">
        <f>_xll.qlCalendarAdvance(Calendar,$D1736,B1737,"f",FALSE)</f>
        <v>51840</v>
      </c>
      <c r="E1737" s="140">
        <f>_xll.qlInterestRateIndexValueDate(IndexON,D1737)</f>
        <v>51840</v>
      </c>
      <c r="F1737" s="156">
        <f>IFERROR(_xll.qlIndexFixing(IndexON,D1737,TRUE,_xll.ohTrigger(RecalcTrigger,TriggerON)),NA())</f>
        <v>9.5048747353243535E-3</v>
      </c>
      <c r="H1737" s="42">
        <f>_xll.qlCalendarAdvance(Calendar,$H1736,B1737,"f",FALSE)</f>
        <v>51840</v>
      </c>
      <c r="I1737" s="140">
        <f>_xll.qlInterestRateIndexValueDate(Index1M,$H1737)</f>
        <v>51840</v>
      </c>
      <c r="J1737" s="145">
        <f>IFERROR(_xll.qlIndexFixing(Index1M,$H1737,TRUE,_xll.ohTrigger(RecalcTrigger,Trigger1M)),NA())</f>
        <v>1.0286073554192574E-2</v>
      </c>
      <c r="K1737" s="44">
        <f>IFERROR(_xll.qlIndexFixing(Index3M,H1737,TRUE,_xll.ohTrigger(RecalcTrigger,Trigger3M)),NA())</f>
        <v>1.0506231748899185E-2</v>
      </c>
      <c r="L1737" s="44">
        <f>IFERROR(_xll.qlIndexFixing(Index6M,$H1737,TRUE,_xll.ohTrigger(RecalcTrigger,Trigger6M)),NA())</f>
        <v>1.0558361317470203E-2</v>
      </c>
      <c r="M1737" s="146">
        <f>IFERROR(_xll.qlIndexFixing(Index1Y,$H1737,TRUE,_xll.ohTrigger(RecalcTrigger,Trigger1Y)),NA())</f>
        <v>1.0819506271366519E-2</v>
      </c>
      <c r="N1737" s="145">
        <f>IFERROR(_xll.qlIndexFixing(ONIndex1M,I1737,TRUE,_xll.ohTrigger(RecalcTrigger,Trigger1M)),NA())</f>
        <v>1.0281839137269433E-2</v>
      </c>
      <c r="O1737" s="44">
        <f>IFERROR(_xll.qlIndexFixing(ONIndex3M,I1737,TRUE,_xll.ohTrigger(RecalcTrigger,Trigger3M)),NA())</f>
        <v>1.049596598160063E-2</v>
      </c>
      <c r="P1737" s="44">
        <f>IFERROR(_xll.qlIndexFixing(ONIndex6M,I1737,TRUE,_xll.ohTrigger(RecalcTrigger,Trigger6M)),NA())</f>
        <v>1.0540329351781397E-2</v>
      </c>
      <c r="Q1737" s="146">
        <f>IFERROR(_xll.qlIndexFixing(ONIndex1Y,I1737,TRUE,_xll.ohTrigger(RecalcTrigger,Trigger1Y)),NA())</f>
        <v>1.0782836404538143E-2</v>
      </c>
    </row>
    <row r="1738" spans="2:17" x14ac:dyDescent="0.2">
      <c r="B1738" s="39" t="s">
        <v>42</v>
      </c>
      <c r="D1738" s="42">
        <f>_xll.qlCalendarAdvance(Calendar,$D1737,B1738,"f",FALSE)</f>
        <v>51847</v>
      </c>
      <c r="E1738" s="140">
        <f>_xll.qlInterestRateIndexValueDate(IndexON,D1738)</f>
        <v>51847</v>
      </c>
      <c r="F1738" s="156">
        <f>IFERROR(_xll.qlIndexFixing(IndexON,D1738,TRUE,_xll.ohTrigger(RecalcTrigger,TriggerON)),NA())</f>
        <v>9.504338389597633E-3</v>
      </c>
      <c r="H1738" s="42">
        <f>_xll.qlCalendarAdvance(Calendar,$H1737,B1738,"f",FALSE)</f>
        <v>51847</v>
      </c>
      <c r="I1738" s="140">
        <f>_xll.qlInterestRateIndexValueDate(Index1M,$H1738)</f>
        <v>51847</v>
      </c>
      <c r="J1738" s="145">
        <f>IFERROR(_xll.qlIndexFixing(Index1M,$H1738,TRUE,_xll.ohTrigger(RecalcTrigger,Trigger1M)),NA())</f>
        <v>1.0285910631030702E-2</v>
      </c>
      <c r="K1738" s="44">
        <f>IFERROR(_xll.qlIndexFixing(Index3M,H1738,TRUE,_xll.ohTrigger(RecalcTrigger,Trigger3M)),NA())</f>
        <v>1.0505640813683697E-2</v>
      </c>
      <c r="L1738" s="44">
        <f>IFERROR(_xll.qlIndexFixing(Index6M,$H1738,TRUE,_xll.ohTrigger(RecalcTrigger,Trigger6M)),NA())</f>
        <v>1.0557447276089042E-2</v>
      </c>
      <c r="M1738" s="146">
        <f>IFERROR(_xll.qlIndexFixing(Index1Y,$H1738,TRUE,_xll.ohTrigger(RecalcTrigger,Trigger1Y)),NA())</f>
        <v>1.0818338799713612E-2</v>
      </c>
      <c r="N1738" s="145">
        <f>IFERROR(_xll.qlIndexFixing(ONIndex1M,I1738,TRUE,_xll.ohTrigger(RecalcTrigger,Trigger1M)),NA())</f>
        <v>1.0281762415537132E-2</v>
      </c>
      <c r="O1738" s="44">
        <f>IFERROR(_xll.qlIndexFixing(ONIndex3M,I1738,TRUE,_xll.ohTrigger(RecalcTrigger,Trigger3M)),NA())</f>
        <v>1.0495599463735683E-2</v>
      </c>
      <c r="P1738" s="44">
        <f>IFERROR(_xll.qlIndexFixing(ONIndex6M,I1738,TRUE,_xll.ohTrigger(RecalcTrigger,Trigger6M)),NA())</f>
        <v>1.0539888831367916E-2</v>
      </c>
      <c r="Q1738" s="146">
        <f>IFERROR(_xll.qlIndexFixing(ONIndex1Y,I1738,TRUE,_xll.ohTrigger(RecalcTrigger,Trigger1Y)),NA())</f>
        <v>1.0782638064837924E-2</v>
      </c>
    </row>
    <row r="1739" spans="2:17" x14ac:dyDescent="0.2">
      <c r="B1739" s="39" t="s">
        <v>42</v>
      </c>
      <c r="D1739" s="42">
        <f>_xll.qlCalendarAdvance(Calendar,$D1738,B1739,"f",FALSE)</f>
        <v>51854</v>
      </c>
      <c r="E1739" s="140">
        <f>_xll.qlInterestRateIndexValueDate(IndexON,D1739)</f>
        <v>51854</v>
      </c>
      <c r="F1739" s="156">
        <f>IFERROR(_xll.qlIndexFixing(IndexON,D1739,TRUE,_xll.ohTrigger(RecalcTrigger,TriggerON)),NA())</f>
        <v>9.5037696870348132E-3</v>
      </c>
      <c r="H1739" s="42">
        <f>_xll.qlCalendarAdvance(Calendar,$H1738,B1739,"f",FALSE)</f>
        <v>51854</v>
      </c>
      <c r="I1739" s="140">
        <f>_xll.qlInterestRateIndexValueDate(Index1M,$H1739)</f>
        <v>51854</v>
      </c>
      <c r="J1739" s="145">
        <f>IFERROR(_xll.qlIndexFixing(Index1M,$H1739,TRUE,_xll.ohTrigger(RecalcTrigger,Trigger1M)),NA())</f>
        <v>1.0285708808488135E-2</v>
      </c>
      <c r="K1739" s="44">
        <f>IFERROR(_xll.qlIndexFixing(Index3M,H1739,TRUE,_xll.ohTrigger(RecalcTrigger,Trigger3M)),NA())</f>
        <v>1.0505014724647514E-2</v>
      </c>
      <c r="L1739" s="44">
        <f>IFERROR(_xll.qlIndexFixing(Index6M,$H1739,TRUE,_xll.ohTrigger(RecalcTrigger,Trigger6M)),NA())</f>
        <v>1.0556496787605818E-2</v>
      </c>
      <c r="M1739" s="146">
        <f>IFERROR(_xll.qlIndexFixing(Index1Y,$H1739,TRUE,_xll.ohTrigger(RecalcTrigger,Trigger1Y)),NA())</f>
        <v>1.0817134137471207E-2</v>
      </c>
      <c r="N1739" s="145">
        <f>IFERROR(_xll.qlIndexFixing(ONIndex1M,I1739,TRUE,_xll.ohTrigger(RecalcTrigger,Trigger1M)),NA())</f>
        <v>1.0281646828304014E-2</v>
      </c>
      <c r="O1739" s="44">
        <f>IFERROR(_xll.qlIndexFixing(ONIndex3M,I1739,TRUE,_xll.ohTrigger(RecalcTrigger,Trigger3M)),NA())</f>
        <v>1.0495197881845719E-2</v>
      </c>
      <c r="P1739" s="44">
        <f>IFERROR(_xll.qlIndexFixing(ONIndex6M,I1739,TRUE,_xll.ohTrigger(RecalcTrigger,Trigger6M)),NA())</f>
        <v>1.0539412053279795E-2</v>
      </c>
      <c r="Q1739" s="146">
        <f>IFERROR(_xll.qlIndexFixing(ONIndex1Y,I1739,TRUE,_xll.ohTrigger(RecalcTrigger,Trigger1Y)),NA())</f>
        <v>1.0782402930207269E-2</v>
      </c>
    </row>
    <row r="1740" spans="2:17" x14ac:dyDescent="0.2">
      <c r="B1740" s="39" t="s">
        <v>42</v>
      </c>
      <c r="D1740" s="42">
        <f>_xll.qlCalendarAdvance(Calendar,$D1739,B1740,"f",FALSE)</f>
        <v>51862</v>
      </c>
      <c r="E1740" s="140">
        <f>_xll.qlInterestRateIndexValueDate(IndexON,D1740)</f>
        <v>51862</v>
      </c>
      <c r="F1740" s="156">
        <f>IFERROR(_xll.qlIndexFixing(IndexON,D1740,TRUE,_xll.ohTrigger(RecalcTrigger,TriggerON)),NA())</f>
        <v>9.5032381509726118E-3</v>
      </c>
      <c r="H1740" s="42">
        <f>_xll.qlCalendarAdvance(Calendar,$H1739,B1740,"f",FALSE)</f>
        <v>51862</v>
      </c>
      <c r="I1740" s="140">
        <f>_xll.qlInterestRateIndexValueDate(Index1M,$H1740)</f>
        <v>51862</v>
      </c>
      <c r="J1740" s="145">
        <f>IFERROR(_xll.qlIndexFixing(Index1M,$H1740,TRUE,_xll.ohTrigger(RecalcTrigger,Trigger1M)),NA())</f>
        <v>1.0285306613937881E-2</v>
      </c>
      <c r="K1740" s="44">
        <f>IFERROR(_xll.qlIndexFixing(Index3M,H1740,TRUE,_xll.ohTrigger(RecalcTrigger,Trigger3M)),NA())</f>
        <v>1.0504256148842773E-2</v>
      </c>
      <c r="L1740" s="44">
        <f>IFERROR(_xll.qlIndexFixing(Index6M,$H1740,TRUE,_xll.ohTrigger(RecalcTrigger,Trigger6M)),NA())</f>
        <v>1.0555365886014042E-2</v>
      </c>
      <c r="M1740" s="146">
        <f>IFERROR(_xll.qlIndexFixing(Index1Y,$H1740,TRUE,_xll.ohTrigger(RecalcTrigger,Trigger1Y)),NA())</f>
        <v>1.0815803674485933E-2</v>
      </c>
      <c r="N1740" s="145">
        <f>IFERROR(_xll.qlIndexFixing(ONIndex1M,I1740,TRUE,_xll.ohTrigger(RecalcTrigger,Trigger1M)),NA())</f>
        <v>1.0281730457097535E-2</v>
      </c>
      <c r="O1740" s="44">
        <f>IFERROR(_xll.qlIndexFixing(ONIndex3M,I1740,TRUE,_xll.ohTrigger(RecalcTrigger,Trigger3M)),NA())</f>
        <v>1.0494931549664967E-2</v>
      </c>
      <c r="P1740" s="44">
        <f>IFERROR(_xll.qlIndexFixing(ONIndex6M,I1740,TRUE,_xll.ohTrigger(RecalcTrigger,Trigger6M)),NA())</f>
        <v>1.0539049820547838E-2</v>
      </c>
      <c r="Q1740" s="146">
        <f>IFERROR(_xll.qlIndexFixing(ONIndex1Y,I1740,TRUE,_xll.ohTrigger(RecalcTrigger,Trigger1Y)),NA())</f>
        <v>1.0782364800903851E-2</v>
      </c>
    </row>
    <row r="1741" spans="2:17" x14ac:dyDescent="0.2">
      <c r="B1741" s="39" t="s">
        <v>42</v>
      </c>
      <c r="D1741" s="42">
        <f>_xll.qlCalendarAdvance(Calendar,$D1740,B1741,"f",FALSE)</f>
        <v>51869</v>
      </c>
      <c r="E1741" s="140">
        <f>_xll.qlInterestRateIndexValueDate(IndexON,D1741)</f>
        <v>51869</v>
      </c>
      <c r="F1741" s="156">
        <f>IFERROR(_xll.qlIndexFixing(IndexON,D1741,TRUE,_xll.ohTrigger(RecalcTrigger,TriggerON)),NA())</f>
        <v>9.5025954560730898E-3</v>
      </c>
      <c r="H1741" s="42">
        <f>_xll.qlCalendarAdvance(Calendar,$H1740,B1741,"f",FALSE)</f>
        <v>51869</v>
      </c>
      <c r="I1741" s="140">
        <f>_xll.qlInterestRateIndexValueDate(Index1M,$H1741)</f>
        <v>51869</v>
      </c>
      <c r="J1741" s="145">
        <f>IFERROR(_xll.qlIndexFixing(Index1M,$H1741,TRUE,_xll.ohTrigger(RecalcTrigger,Trigger1M)),NA())</f>
        <v>1.0285024222075801E-2</v>
      </c>
      <c r="K1741" s="44">
        <f>IFERROR(_xll.qlIndexFixing(Index3M,H1741,TRUE,_xll.ohTrigger(RecalcTrigger,Trigger3M)),NA())</f>
        <v>1.0503554730243177E-2</v>
      </c>
      <c r="L1741" s="44">
        <f>IFERROR(_xll.qlIndexFixing(Index6M,$H1741,TRUE,_xll.ohTrigger(RecalcTrigger,Trigger6M)),NA())</f>
        <v>1.0554270897905345E-2</v>
      </c>
      <c r="M1741" s="146">
        <f>IFERROR(_xll.qlIndexFixing(Index1Y,$H1741,TRUE,_xll.ohTrigger(RecalcTrigger,Trigger1Y)),NA())</f>
        <v>1.0814513929728813E-2</v>
      </c>
      <c r="N1741" s="145">
        <f>IFERROR(_xll.qlIndexFixing(ONIndex1M,I1741,TRUE,_xll.ohTrigger(RecalcTrigger,Trigger1M)),NA())</f>
        <v>1.0281526023095216E-2</v>
      </c>
      <c r="O1741" s="44">
        <f>IFERROR(_xll.qlIndexFixing(ONIndex3M,I1741,TRUE,_xll.ohTrigger(RecalcTrigger,Trigger3M)),NA())</f>
        <v>1.049444979352517E-2</v>
      </c>
      <c r="P1741" s="44">
        <f>IFERROR(_xll.qlIndexFixing(ONIndex6M,I1741,TRUE,_xll.ohTrigger(RecalcTrigger,Trigger6M)),NA())</f>
        <v>1.0538490135329297E-2</v>
      </c>
      <c r="Q1741" s="146">
        <f>IFERROR(_xll.qlIndexFixing(ONIndex1Y,I1741,TRUE,_xll.ohTrigger(RecalcTrigger,Trigger1Y)),NA())</f>
        <v>1.0782045544448135E-2</v>
      </c>
    </row>
    <row r="1742" spans="2:17" x14ac:dyDescent="0.2">
      <c r="B1742" s="39" t="s">
        <v>42</v>
      </c>
      <c r="D1742" s="42">
        <f>_xll.qlCalendarAdvance(Calendar,$D1741,B1742,"f",FALSE)</f>
        <v>51876</v>
      </c>
      <c r="E1742" s="140">
        <f>_xll.qlInterestRateIndexValueDate(IndexON,D1742)</f>
        <v>51876</v>
      </c>
      <c r="F1742" s="156">
        <f>IFERROR(_xll.qlIndexFixing(IndexON,D1742,TRUE,_xll.ohTrigger(RecalcTrigger,TriggerON)),NA())</f>
        <v>9.5019204025274355E-3</v>
      </c>
      <c r="H1742" s="42">
        <f>_xll.qlCalendarAdvance(Calendar,$H1741,B1742,"f",FALSE)</f>
        <v>51876</v>
      </c>
      <c r="I1742" s="140">
        <f>_xll.qlInterestRateIndexValueDate(Index1M,$H1742)</f>
        <v>51876</v>
      </c>
      <c r="J1742" s="145">
        <f>IFERROR(_xll.qlIndexFixing(Index1M,$H1742,TRUE,_xll.ohTrigger(RecalcTrigger,Trigger1M)),NA())</f>
        <v>1.0284702931936217E-2</v>
      </c>
      <c r="K1742" s="44">
        <f>IFERROR(_xll.qlIndexFixing(Index3M,H1742,TRUE,_xll.ohTrigger(RecalcTrigger,Trigger3M)),NA())</f>
        <v>1.0502818157875115E-2</v>
      </c>
      <c r="L1742" s="44">
        <f>IFERROR(_xll.qlIndexFixing(Index6M,$H1742,TRUE,_xll.ohTrigger(RecalcTrigger,Trigger6M)),NA())</f>
        <v>1.0553208495713827E-2</v>
      </c>
      <c r="M1742" s="146">
        <f>IFERROR(_xll.qlIndexFixing(Index1Y,$H1742,TRUE,_xll.ohTrigger(RecalcTrigger,Trigger1Y)),NA())</f>
        <v>1.0813186992653673E-2</v>
      </c>
      <c r="N1742" s="145">
        <f>IFERROR(_xll.qlIndexFixing(ONIndex1M,I1742,TRUE,_xll.ohTrigger(RecalcTrigger,Trigger1M)),NA())</f>
        <v>1.0281282721484876E-2</v>
      </c>
      <c r="O1742" s="44">
        <f>IFERROR(_xll.qlIndexFixing(ONIndex3M,I1742,TRUE,_xll.ohTrigger(RecalcTrigger,Trigger3M)),NA())</f>
        <v>1.0493932971307187E-2</v>
      </c>
      <c r="P1742" s="44">
        <f>IFERROR(_xll.qlIndexFixing(ONIndex6M,I1742,TRUE,_xll.ohTrigger(RecalcTrigger,Trigger6M)),NA())</f>
        <v>1.0537894190301897E-2</v>
      </c>
      <c r="Q1742" s="146">
        <f>IFERROR(_xll.qlIndexFixing(ONIndex1Y,I1742,TRUE,_xll.ohTrigger(RecalcTrigger,Trigger1Y)),NA())</f>
        <v>1.0781689490792687E-2</v>
      </c>
    </row>
    <row r="1743" spans="2:17" x14ac:dyDescent="0.2">
      <c r="B1743" s="39" t="s">
        <v>42</v>
      </c>
      <c r="D1743" s="42">
        <f>_xll.qlCalendarAdvance(Calendar,$D1742,B1743,"f",FALSE)</f>
        <v>51883</v>
      </c>
      <c r="E1743" s="140">
        <f>_xll.qlInterestRateIndexValueDate(IndexON,D1743)</f>
        <v>51883</v>
      </c>
      <c r="F1743" s="156">
        <f>IFERROR(_xll.qlIndexFixing(IndexON,D1743,TRUE,_xll.ohTrigger(RecalcTrigger,TriggerON)),NA())</f>
        <v>9.5012129903086322E-3</v>
      </c>
      <c r="H1743" s="42">
        <f>_xll.qlCalendarAdvance(Calendar,$H1742,B1743,"f",FALSE)</f>
        <v>51883</v>
      </c>
      <c r="I1743" s="140">
        <f>_xll.qlInterestRateIndexValueDate(Index1M,$H1743)</f>
        <v>51883</v>
      </c>
      <c r="J1743" s="145">
        <f>IFERROR(_xll.qlIndexFixing(Index1M,$H1743,TRUE,_xll.ohTrigger(RecalcTrigger,Trigger1M)),NA())</f>
        <v>1.0284342743526975E-2</v>
      </c>
      <c r="K1743" s="44">
        <f>IFERROR(_xll.qlIndexFixing(Index3M,H1743,TRUE,_xll.ohTrigger(RecalcTrigger,Trigger3M)),NA())</f>
        <v>1.0502046431758401E-2</v>
      </c>
      <c r="L1743" s="44">
        <f>IFERROR(_xll.qlIndexFixing(Index6M,$H1743,TRUE,_xll.ohTrigger(RecalcTrigger,Trigger6M)),NA())</f>
        <v>1.0552109647690443E-2</v>
      </c>
      <c r="M1743" s="146">
        <f>IFERROR(_xll.qlIndexFixing(Index1Y,$H1743,TRUE,_xll.ohTrigger(RecalcTrigger,Trigger1Y)),NA())</f>
        <v>1.0811822863407152E-2</v>
      </c>
      <c r="N1743" s="145">
        <f>IFERROR(_xll.qlIndexFixing(ONIndex1M,I1743,TRUE,_xll.ohTrigger(RecalcTrigger,Trigger1M)),NA())</f>
        <v>1.0281000552212484E-2</v>
      </c>
      <c r="O1743" s="44">
        <f>IFERROR(_xll.qlIndexFixing(ONIndex3M,I1743,TRUE,_xll.ohTrigger(RecalcTrigger,Trigger3M)),NA())</f>
        <v>1.0493381082929966E-2</v>
      </c>
      <c r="P1743" s="44">
        <f>IFERROR(_xll.qlIndexFixing(ONIndex6M,I1743,TRUE,_xll.ohTrigger(RecalcTrigger,Trigger6M)),NA())</f>
        <v>1.0537261985465637E-2</v>
      </c>
      <c r="Q1743" s="146">
        <f>IFERROR(_xll.qlIndexFixing(ONIndex1Y,I1743,TRUE,_xll.ohTrigger(RecalcTrigger,Trigger1Y)),NA())</f>
        <v>1.0781296639964523E-2</v>
      </c>
    </row>
    <row r="1744" spans="2:17" x14ac:dyDescent="0.2">
      <c r="B1744" s="39" t="s">
        <v>42</v>
      </c>
      <c r="D1744" s="42">
        <f>_xll.qlCalendarAdvance(Calendar,$D1743,B1744,"f",FALSE)</f>
        <v>51890</v>
      </c>
      <c r="E1744" s="140">
        <f>_xll.qlInterestRateIndexValueDate(IndexON,D1744)</f>
        <v>51890</v>
      </c>
      <c r="F1744" s="156">
        <f>IFERROR(_xll.qlIndexFixing(IndexON,D1744,TRUE,_xll.ohTrigger(RecalcTrigger,TriggerON)),NA())</f>
        <v>9.5004732194436965E-3</v>
      </c>
      <c r="H1744" s="42">
        <f>_xll.qlCalendarAdvance(Calendar,$H1743,B1744,"f",FALSE)</f>
        <v>51890</v>
      </c>
      <c r="I1744" s="140">
        <f>_xll.qlInterestRateIndexValueDate(Index1M,$H1744)</f>
        <v>51890</v>
      </c>
      <c r="J1744" s="145">
        <f>IFERROR(_xll.qlIndexFixing(Index1M,$H1744,TRUE,_xll.ohTrigger(RecalcTrigger,Trigger1M)),NA())</f>
        <v>1.0283943656848074E-2</v>
      </c>
      <c r="K1744" s="44">
        <f>IFERROR(_xll.qlIndexFixing(Index3M,H1744,TRUE,_xll.ohTrigger(RecalcTrigger,Trigger3M)),NA())</f>
        <v>1.0501239551912844E-2</v>
      </c>
      <c r="L1744" s="44">
        <f>IFERROR(_xll.qlIndexFixing(Index6M,$H1744,TRUE,_xll.ohTrigger(RecalcTrigger,Trigger6M)),NA())</f>
        <v>1.05509743538943E-2</v>
      </c>
      <c r="M1744" s="146">
        <f>IFERROR(_xll.qlIndexFixing(Index1Y,$H1744,TRUE,_xll.ohTrigger(RecalcTrigger,Trigger1Y)),NA())</f>
        <v>1.0810421542140959E-2</v>
      </c>
      <c r="N1744" s="145">
        <f>IFERROR(_xll.qlIndexFixing(ONIndex1M,I1744,TRUE,_xll.ohTrigger(RecalcTrigger,Trigger1M)),NA())</f>
        <v>1.0280679515386101E-2</v>
      </c>
      <c r="O1744" s="44">
        <f>IFERROR(_xll.qlIndexFixing(ONIndex3M,I1744,TRUE,_xll.ohTrigger(RecalcTrigger,Trigger3M)),NA())</f>
        <v>1.0492794128447541E-2</v>
      </c>
      <c r="P1744" s="44">
        <f>IFERROR(_xll.qlIndexFixing(ONIndex6M,I1744,TRUE,_xll.ohTrigger(RecalcTrigger,Trigger6M)),NA())</f>
        <v>1.0536593520847534E-2</v>
      </c>
      <c r="Q1744" s="146">
        <f>IFERROR(_xll.qlIndexFixing(ONIndex1Y,I1744,TRUE,_xll.ohTrigger(RecalcTrigger,Trigger1Y)),NA())</f>
        <v>1.0780866991936627E-2</v>
      </c>
    </row>
    <row r="1745" spans="2:17" x14ac:dyDescent="0.2">
      <c r="B1745" s="39" t="s">
        <v>42</v>
      </c>
      <c r="D1745" s="42">
        <f>_xll.qlCalendarAdvance(Calendar,$D1744,B1745,"f",FALSE)</f>
        <v>51897</v>
      </c>
      <c r="E1745" s="140">
        <f>_xll.qlInterestRateIndexValueDate(IndexON,D1745)</f>
        <v>51897</v>
      </c>
      <c r="F1745" s="156">
        <f>IFERROR(_xll.qlIndexFixing(IndexON,D1745,TRUE,_xll.ohTrigger(RecalcTrigger,TriggerON)),NA())</f>
        <v>9.4997010899056118E-3</v>
      </c>
      <c r="H1745" s="42">
        <f>_xll.qlCalendarAdvance(Calendar,$H1744,B1745,"f",FALSE)</f>
        <v>51897</v>
      </c>
      <c r="I1745" s="140">
        <f>_xll.qlInterestRateIndexValueDate(Index1M,$H1745)</f>
        <v>51897</v>
      </c>
      <c r="J1745" s="145">
        <f>IFERROR(_xll.qlIndexFixing(Index1M,$H1745,TRUE,_xll.ohTrigger(RecalcTrigger,Trigger1M)),NA())</f>
        <v>1.0283174193957372E-2</v>
      </c>
      <c r="K1745" s="44">
        <f>IFERROR(_xll.qlIndexFixing(Index3M,H1745,TRUE,_xll.ohTrigger(RecalcTrigger,Trigger3M)),NA())</f>
        <v>1.0500313271108584E-2</v>
      </c>
      <c r="L1745" s="44">
        <f>IFERROR(_xll.qlIndexFixing(Index6M,$H1745,TRUE,_xll.ohTrigger(RecalcTrigger,Trigger6M)),NA())</f>
        <v>1.0549802614385399E-2</v>
      </c>
      <c r="M1745" s="146">
        <f>IFERROR(_xll.qlIndexFixing(Index1Y,$H1745,TRUE,_xll.ohTrigger(RecalcTrigger,Trigger1Y)),NA())</f>
        <v>1.080888534196228E-2</v>
      </c>
      <c r="N1745" s="145">
        <f>IFERROR(_xll.qlIndexFixing(ONIndex1M,I1745,TRUE,_xll.ohTrigger(RecalcTrigger,Trigger1M)),NA())</f>
        <v>1.0280319610897667E-2</v>
      </c>
      <c r="O1745" s="44">
        <f>IFERROR(_xll.qlIndexFixing(ONIndex3M,I1745,TRUE,_xll.ohTrigger(RecalcTrigger,Trigger3M)),NA())</f>
        <v>1.0492172107913941E-2</v>
      </c>
      <c r="P1745" s="44">
        <f>IFERROR(_xll.qlIndexFixing(ONIndex6M,I1745,TRUE,_xll.ohTrigger(RecalcTrigger,Trigger6M)),NA())</f>
        <v>1.0535888796420572E-2</v>
      </c>
      <c r="Q1745" s="146">
        <f>IFERROR(_xll.qlIndexFixing(ONIndex1Y,I1745,TRUE,_xll.ohTrigger(RecalcTrigger,Trigger1Y)),NA())</f>
        <v>1.0780400546708998E-2</v>
      </c>
    </row>
    <row r="1746" spans="2:17" x14ac:dyDescent="0.2">
      <c r="B1746" s="39" t="s">
        <v>42</v>
      </c>
      <c r="D1746" s="42">
        <f>_xll.qlCalendarAdvance(Calendar,$D1745,B1746,"f",FALSE)</f>
        <v>51904</v>
      </c>
      <c r="E1746" s="140">
        <f>_xll.qlInterestRateIndexValueDate(IndexON,D1746)</f>
        <v>51904</v>
      </c>
      <c r="F1746" s="156">
        <f>IFERROR(_xll.qlIndexFixing(IndexON,D1746,TRUE,_xll.ohTrigger(RecalcTrigger,TriggerON)),NA())</f>
        <v>9.4988966017484095E-3</v>
      </c>
      <c r="H1746" s="42">
        <f>_xll.qlCalendarAdvance(Calendar,$H1745,B1746,"f",FALSE)</f>
        <v>51904</v>
      </c>
      <c r="I1746" s="140">
        <f>_xll.qlInterestRateIndexValueDate(Index1M,$H1746)</f>
        <v>51904</v>
      </c>
      <c r="J1746" s="145">
        <f>IFERROR(_xll.qlIndexFixing(Index1M,$H1746,TRUE,_xll.ohTrigger(RecalcTrigger,Trigger1M)),NA())</f>
        <v>1.0282705685681228E-2</v>
      </c>
      <c r="K1746" s="44">
        <f>IFERROR(_xll.qlIndexFixing(Index3M,H1746,TRUE,_xll.ohTrigger(RecalcTrigger,Trigger3M)),NA())</f>
        <v>1.0499438619973132E-2</v>
      </c>
      <c r="L1746" s="44">
        <f>IFERROR(_xll.qlIndexFixing(Index6M,$H1746,TRUE,_xll.ohTrigger(RecalcTrigger,Trigger6M)),NA())</f>
        <v>1.0548594429228219E-2</v>
      </c>
      <c r="M1746" s="146">
        <f>IFERROR(_xll.qlIndexFixing(Index1Y,$H1746,TRUE,_xll.ohTrigger(RecalcTrigger,Trigger1Y)),NA())</f>
        <v>1.0807507324175632E-2</v>
      </c>
      <c r="N1746" s="145">
        <f>IFERROR(_xll.qlIndexFixing(ONIndex1M,I1746,TRUE,_xll.ohTrigger(RecalcTrigger,Trigger1M)),NA())</f>
        <v>1.0279920838801212E-2</v>
      </c>
      <c r="O1746" s="44">
        <f>IFERROR(_xll.qlIndexFixing(ONIndex3M,I1746,TRUE,_xll.ohTrigger(RecalcTrigger,Trigger3M)),NA())</f>
        <v>1.0491515021221106E-2</v>
      </c>
      <c r="P1746" s="44">
        <f>IFERROR(_xll.qlIndexFixing(ONIndex6M,I1746,TRUE,_xll.ohTrigger(RecalcTrigger,Trigger6M)),NA())</f>
        <v>1.0535147812157735E-2</v>
      </c>
      <c r="Q1746" s="146">
        <f>IFERROR(_xll.qlIndexFixing(ONIndex1Y,I1746,TRUE,_xll.ohTrigger(RecalcTrigger,Trigger1Y)),NA())</f>
        <v>1.077989730433567E-2</v>
      </c>
    </row>
    <row r="1747" spans="2:17" x14ac:dyDescent="0.2">
      <c r="B1747" s="39" t="s">
        <v>42</v>
      </c>
      <c r="D1747" s="42">
        <f>_xll.qlCalendarAdvance(Calendar,$D1746,B1747,"f",FALSE)</f>
        <v>51911</v>
      </c>
      <c r="E1747" s="140">
        <f>_xll.qlInterestRateIndexValueDate(IndexON,D1747)</f>
        <v>51911</v>
      </c>
      <c r="F1747" s="156">
        <f>IFERROR(_xll.qlIndexFixing(IndexON,D1747,TRUE,_xll.ohTrigger(RecalcTrigger,TriggerON)),NA())</f>
        <v>9.4980597548910434E-3</v>
      </c>
      <c r="H1747" s="42">
        <f>_xll.qlCalendarAdvance(Calendar,$H1746,B1747,"f",FALSE)</f>
        <v>51911</v>
      </c>
      <c r="I1747" s="140">
        <f>_xll.qlInterestRateIndexValueDate(Index1M,$H1747)</f>
        <v>51911</v>
      </c>
      <c r="J1747" s="145">
        <f>IFERROR(_xll.qlIndexFixing(Index1M,$H1747,TRUE,_xll.ohTrigger(RecalcTrigger,Trigger1M)),NA())</f>
        <v>1.0282198282426578E-2</v>
      </c>
      <c r="K1747" s="44">
        <f>IFERROR(_xll.qlIndexFixing(Index3M,H1747,TRUE,_xll.ohTrigger(RecalcTrigger,Trigger3M)),NA())</f>
        <v>1.0498528816181726E-2</v>
      </c>
      <c r="L1747" s="44">
        <f>IFERROR(_xll.qlIndexFixing(Index6M,$H1747,TRUE,_xll.ohTrigger(RecalcTrigger,Trigger6M)),NA())</f>
        <v>1.0547349798487237E-2</v>
      </c>
      <c r="M1747" s="146">
        <f>IFERROR(_xll.qlIndexFixing(Index1Y,$H1747,TRUE,_xll.ohTrigger(RecalcTrigger,Trigger1Y)),NA())</f>
        <v>1.0805994427799798E-2</v>
      </c>
      <c r="N1747" s="145">
        <f>IFERROR(_xll.qlIndexFixing(ONIndex1M,I1747,TRUE,_xll.ohTrigger(RecalcTrigger,Trigger1M)),NA())</f>
        <v>1.0279483199096736E-2</v>
      </c>
      <c r="O1747" s="44">
        <f>IFERROR(_xll.qlIndexFixing(ONIndex3M,I1747,TRUE,_xll.ohTrigger(RecalcTrigger,Trigger3M)),NA())</f>
        <v>1.0490822868450083E-2</v>
      </c>
      <c r="P1747" s="44">
        <f>IFERROR(_xll.qlIndexFixing(ONIndex6M,I1747,TRUE,_xll.ohTrigger(RecalcTrigger,Trigger6M)),NA())</f>
        <v>1.0534370568140069E-2</v>
      </c>
      <c r="Q1747" s="146">
        <f>IFERROR(_xll.qlIndexFixing(ONIndex1Y,I1747,TRUE,_xll.ohTrigger(RecalcTrigger,Trigger1Y)),NA())</f>
        <v>1.077935726470858E-2</v>
      </c>
    </row>
    <row r="1748" spans="2:17" x14ac:dyDescent="0.2">
      <c r="B1748" s="39" t="s">
        <v>42</v>
      </c>
      <c r="D1748" s="42">
        <f>_xll.qlCalendarAdvance(Calendar,$D1747,B1748,"f",FALSE)</f>
        <v>51918</v>
      </c>
      <c r="E1748" s="140">
        <f>_xll.qlInterestRateIndexValueDate(IndexON,D1748)</f>
        <v>51918</v>
      </c>
      <c r="F1748" s="156">
        <f>IFERROR(_xll.qlIndexFixing(IndexON,D1748,TRUE,_xll.ohTrigger(RecalcTrigger,TriggerON)),NA())</f>
        <v>9.4971905493875432E-3</v>
      </c>
      <c r="H1748" s="42">
        <f>_xll.qlCalendarAdvance(Calendar,$H1747,B1748,"f",FALSE)</f>
        <v>51918</v>
      </c>
      <c r="I1748" s="140">
        <f>_xll.qlInterestRateIndexValueDate(Index1M,$H1748)</f>
        <v>51918</v>
      </c>
      <c r="J1748" s="145">
        <f>IFERROR(_xll.qlIndexFixing(Index1M,$H1748,TRUE,_xll.ohTrigger(RecalcTrigger,Trigger1M)),NA())</f>
        <v>1.0281651984204998E-2</v>
      </c>
      <c r="K1748" s="44">
        <f>IFERROR(_xll.qlIndexFixing(Index3M,H1748,TRUE,_xll.ohTrigger(RecalcTrigger,Trigger3M)),NA())</f>
        <v>1.0497583859756221E-2</v>
      </c>
      <c r="L1748" s="44">
        <f>IFERROR(_xll.qlIndexFixing(Index6M,$H1748,TRUE,_xll.ohTrigger(RecalcTrigger,Trigger6M)),NA())</f>
        <v>1.054606872222962E-2</v>
      </c>
      <c r="M1748" s="146">
        <f>IFERROR(_xll.qlIndexFixing(Index1Y,$H1748,TRUE,_xll.ohTrigger(RecalcTrigger,Trigger1Y)),NA())</f>
        <v>1.0804444340050899E-2</v>
      </c>
      <c r="N1748" s="145">
        <f>IFERROR(_xll.qlIndexFixing(ONIndex1M,I1748,TRUE,_xll.ohTrigger(RecalcTrigger,Trigger1M)),NA())</f>
        <v>1.0279006691757225E-2</v>
      </c>
      <c r="O1748" s="44">
        <f>IFERROR(_xll.qlIndexFixing(ONIndex3M,I1748,TRUE,_xll.ohTrigger(RecalcTrigger,Trigger3M)),NA())</f>
        <v>1.0490095649573854E-2</v>
      </c>
      <c r="P1748" s="44">
        <f>IFERROR(_xll.qlIndexFixing(ONIndex6M,I1748,TRUE,_xll.ohTrigger(RecalcTrigger,Trigger6M)),NA())</f>
        <v>1.0533557064259515E-2</v>
      </c>
      <c r="Q1748" s="146">
        <f>IFERROR(_xll.qlIndexFixing(ONIndex1Y,I1748,TRUE,_xll.ohTrigger(RecalcTrigger,Trigger1Y)),NA())</f>
        <v>1.0778780427935787E-2</v>
      </c>
    </row>
    <row r="1749" spans="2:17" x14ac:dyDescent="0.2">
      <c r="B1749" s="39" t="s">
        <v>42</v>
      </c>
      <c r="D1749" s="42">
        <f>_xll.qlCalendarAdvance(Calendar,$D1748,B1749,"f",FALSE)</f>
        <v>51925</v>
      </c>
      <c r="E1749" s="140">
        <f>_xll.qlInterestRateIndexValueDate(IndexON,D1749)</f>
        <v>51925</v>
      </c>
      <c r="F1749" s="156">
        <f>IFERROR(_xll.qlIndexFixing(IndexON,D1749,TRUE,_xll.ohTrigger(RecalcTrigger,TriggerON)),NA())</f>
        <v>9.4962889852379124E-3</v>
      </c>
      <c r="H1749" s="42">
        <f>_xll.qlCalendarAdvance(Calendar,$H1748,B1749,"f",FALSE)</f>
        <v>51925</v>
      </c>
      <c r="I1749" s="140">
        <f>_xll.qlInterestRateIndexValueDate(Index1M,$H1749)</f>
        <v>51925</v>
      </c>
      <c r="J1749" s="145">
        <f>IFERROR(_xll.qlIndexFixing(Index1M,$H1749,TRUE,_xll.ohTrigger(RecalcTrigger,Trigger1M)),NA())</f>
        <v>1.0281364749576005E-2</v>
      </c>
      <c r="K1749" s="44">
        <f>IFERROR(_xll.qlIndexFixing(Index3M,H1749,TRUE,_xll.ohTrigger(RecalcTrigger,Trigger3M)),NA())</f>
        <v>1.0496751703649153E-2</v>
      </c>
      <c r="L1749" s="44">
        <f>IFERROR(_xll.qlIndexFixing(Index6M,$H1749,TRUE,_xll.ohTrigger(RecalcTrigger,Trigger6M)),NA())</f>
        <v>1.054479649833507E-2</v>
      </c>
      <c r="M1749" s="146">
        <f>IFERROR(_xll.qlIndexFixing(Index1Y,$H1749,TRUE,_xll.ohTrigger(RecalcTrigger,Trigger1Y)),NA())</f>
        <v>1.0802791790293911E-2</v>
      </c>
      <c r="N1749" s="145">
        <f>IFERROR(_xll.qlIndexFixing(ONIndex1M,I1749,TRUE,_xll.ohTrigger(RecalcTrigger,Trigger1M)),NA())</f>
        <v>1.0278491316836707E-2</v>
      </c>
      <c r="O1749" s="44">
        <f>IFERROR(_xll.qlIndexFixing(ONIndex3M,I1749,TRUE,_xll.ohTrigger(RecalcTrigger,Trigger3M)),NA())</f>
        <v>1.048933336459242E-2</v>
      </c>
      <c r="P1749" s="44">
        <f>IFERROR(_xll.qlIndexFixing(ONIndex6M,I1749,TRUE,_xll.ohTrigger(RecalcTrigger,Trigger6M)),NA())</f>
        <v>1.0532707300597115E-2</v>
      </c>
      <c r="Q1749" s="146">
        <f>IFERROR(_xll.qlIndexFixing(ONIndex1Y,I1749,TRUE,_xll.ohTrigger(RecalcTrigger,Trigger1Y)),NA())</f>
        <v>1.0778166793963264E-2</v>
      </c>
    </row>
    <row r="1750" spans="2:17" x14ac:dyDescent="0.2">
      <c r="B1750" s="39" t="s">
        <v>42</v>
      </c>
      <c r="D1750" s="42">
        <f>_xll.qlCalendarAdvance(Calendar,$D1749,B1750,"f",FALSE)</f>
        <v>51932</v>
      </c>
      <c r="E1750" s="140">
        <f>_xll.qlInterestRateIndexValueDate(IndexON,D1750)</f>
        <v>51932</v>
      </c>
      <c r="F1750" s="156">
        <f>IFERROR(_xll.qlIndexFixing(IndexON,D1750,TRUE,_xll.ohTrigger(RecalcTrigger,TriggerON)),NA())</f>
        <v>9.4953550624421474E-3</v>
      </c>
      <c r="H1750" s="42">
        <f>_xll.qlCalendarAdvance(Calendar,$H1749,B1750,"f",FALSE)</f>
        <v>51932</v>
      </c>
      <c r="I1750" s="140">
        <f>_xll.qlInterestRateIndexValueDate(Index1M,$H1750)</f>
        <v>51932</v>
      </c>
      <c r="J1750" s="145">
        <f>IFERROR(_xll.qlIndexFixing(Index1M,$H1750,TRUE,_xll.ohTrigger(RecalcTrigger,Trigger1M)),NA())</f>
        <v>1.0280828267642921E-2</v>
      </c>
      <c r="K1750" s="44">
        <f>IFERROR(_xll.qlIndexFixing(Index3M,H1750,TRUE,_xll.ohTrigger(RecalcTrigger,Trigger3M)),NA())</f>
        <v>1.0495943864147336E-2</v>
      </c>
      <c r="L1750" s="44">
        <f>IFERROR(_xll.qlIndexFixing(Index6M,$H1750,TRUE,_xll.ohTrigger(RecalcTrigger,Trigger6M)),NA())</f>
        <v>1.0543566347394374E-2</v>
      </c>
      <c r="M1750" s="146">
        <f>IFERROR(_xll.qlIndexFixing(Index1Y,$H1750,TRUE,_xll.ohTrigger(RecalcTrigger,Trigger1Y)),NA())</f>
        <v>1.0801232591127098E-2</v>
      </c>
      <c r="N1750" s="145">
        <f>IFERROR(_xll.qlIndexFixing(ONIndex1M,I1750,TRUE,_xll.ohTrigger(RecalcTrigger,Trigger1M)),NA())</f>
        <v>1.0277937074254137E-2</v>
      </c>
      <c r="O1750" s="44">
        <f>IFERROR(_xll.qlIndexFixing(ONIndex3M,I1750,TRUE,_xll.ohTrigger(RecalcTrigger,Trigger3M)),NA())</f>
        <v>1.0488536013478768E-2</v>
      </c>
      <c r="P1750" s="44">
        <f>IFERROR(_xll.qlIndexFixing(ONIndex6M,I1750,TRUE,_xll.ohTrigger(RecalcTrigger,Trigger6M)),NA())</f>
        <v>1.0531821277152872E-2</v>
      </c>
      <c r="Q1750" s="146">
        <f>IFERROR(_xll.qlIndexFixing(ONIndex1Y,I1750,TRUE,_xll.ohTrigger(RecalcTrigger,Trigger1Y)),NA())</f>
        <v>1.0777516362791008E-2</v>
      </c>
    </row>
    <row r="1751" spans="2:17" x14ac:dyDescent="0.2">
      <c r="B1751" s="39" t="s">
        <v>42</v>
      </c>
      <c r="D1751" s="42">
        <f>_xll.qlCalendarAdvance(Calendar,$D1750,B1751,"f",FALSE)</f>
        <v>51939</v>
      </c>
      <c r="E1751" s="140">
        <f>_xll.qlInterestRateIndexValueDate(IndexON,D1751)</f>
        <v>51939</v>
      </c>
      <c r="F1751" s="156">
        <f>IFERROR(_xll.qlIndexFixing(IndexON,D1751,TRUE,_xll.ohTrigger(RecalcTrigger,TriggerON)),NA())</f>
        <v>9.4943887810272649E-3</v>
      </c>
      <c r="H1751" s="42">
        <f>_xll.qlCalendarAdvance(Calendar,$H1750,B1751,"f",FALSE)</f>
        <v>51939</v>
      </c>
      <c r="I1751" s="140">
        <f>_xll.qlInterestRateIndexValueDate(Index1M,$H1751)</f>
        <v>51939</v>
      </c>
      <c r="J1751" s="145">
        <f>IFERROR(_xll.qlIndexFixing(Index1M,$H1751,TRUE,_xll.ohTrigger(RecalcTrigger,Trigger1M)),NA())</f>
        <v>1.0280060898955773E-2</v>
      </c>
      <c r="K1751" s="44">
        <f>IFERROR(_xll.qlIndexFixing(Index3M,H1751,TRUE,_xll.ohTrigger(RecalcTrigger,Trigger3M)),NA())</f>
        <v>1.0494880742867214E-2</v>
      </c>
      <c r="L1751" s="44">
        <f>IFERROR(_xll.qlIndexFixing(Index6M,$H1751,TRUE,_xll.ohTrigger(RecalcTrigger,Trigger6M)),NA())</f>
        <v>1.0542165360683971E-2</v>
      </c>
      <c r="M1751" s="146">
        <f>IFERROR(_xll.qlIndexFixing(Index1Y,$H1751,TRUE,_xll.ohTrigger(RecalcTrigger,Trigger1Y)),NA())</f>
        <v>1.0799570930308405E-2</v>
      </c>
      <c r="N1751" s="145">
        <f>IFERROR(_xll.qlIndexFixing(ONIndex1M,I1751,TRUE,_xll.ohTrigger(RecalcTrigger,Trigger1M)),NA())</f>
        <v>1.0277343964090562E-2</v>
      </c>
      <c r="O1751" s="44">
        <f>IFERROR(_xll.qlIndexFixing(ONIndex3M,I1751,TRUE,_xll.ohTrigger(RecalcTrigger,Trigger3M)),NA())</f>
        <v>1.048770359631394E-2</v>
      </c>
      <c r="P1751" s="44">
        <f>IFERROR(_xll.qlIndexFixing(ONIndex6M,I1751,TRUE,_xll.ohTrigger(RecalcTrigger,Trigger6M)),NA())</f>
        <v>1.053089899389977E-2</v>
      </c>
      <c r="Q1751" s="146">
        <f>IFERROR(_xll.qlIndexFixing(ONIndex1Y,I1751,TRUE,_xll.ohTrigger(RecalcTrigger,Trigger1Y)),NA())</f>
        <v>1.0776829134446036E-2</v>
      </c>
    </row>
    <row r="1752" spans="2:17" x14ac:dyDescent="0.2">
      <c r="B1752" s="39" t="s">
        <v>42</v>
      </c>
      <c r="D1752" s="42">
        <f>_xll.qlCalendarAdvance(Calendar,$D1751,B1752,"f",FALSE)</f>
        <v>51946</v>
      </c>
      <c r="E1752" s="140">
        <f>_xll.qlInterestRateIndexValueDate(IndexON,D1752)</f>
        <v>51946</v>
      </c>
      <c r="F1752" s="156">
        <f>IFERROR(_xll.qlIndexFixing(IndexON,D1752,TRUE,_xll.ohTrigger(RecalcTrigger,TriggerON)),NA())</f>
        <v>9.4933901408852019E-3</v>
      </c>
      <c r="H1752" s="42">
        <f>_xll.qlCalendarAdvance(Calendar,$H1751,B1752,"f",FALSE)</f>
        <v>51946</v>
      </c>
      <c r="I1752" s="140">
        <f>_xll.qlInterestRateIndexValueDate(Index1M,$H1752)</f>
        <v>51946</v>
      </c>
      <c r="J1752" s="145">
        <f>IFERROR(_xll.qlIndexFixing(Index1M,$H1752,TRUE,_xll.ohTrigger(RecalcTrigger,Trigger1M)),NA())</f>
        <v>1.0279350626302608E-2</v>
      </c>
      <c r="K1752" s="44">
        <f>IFERROR(_xll.qlIndexFixing(Index3M,H1752,TRUE,_xll.ohTrigger(RecalcTrigger,Trigger3M)),NA())</f>
        <v>1.0493782464032941E-2</v>
      </c>
      <c r="L1752" s="44">
        <f>IFERROR(_xll.qlIndexFixing(Index6M,$H1752,TRUE,_xll.ohTrigger(RecalcTrigger,Trigger6M)),NA())</f>
        <v>1.0540727924590303E-2</v>
      </c>
      <c r="M1752" s="146">
        <f>IFERROR(_xll.qlIndexFixing(Index1Y,$H1752,TRUE,_xll.ohTrigger(RecalcTrigger,Trigger1Y)),NA())</f>
        <v>1.0797872078829721E-2</v>
      </c>
      <c r="N1752" s="145">
        <f>IFERROR(_xll.qlIndexFixing(ONIndex1M,I1752,TRUE,_xll.ohTrigger(RecalcTrigger,Trigger1M)),NA())</f>
        <v>1.0276711986318967E-2</v>
      </c>
      <c r="O1752" s="44">
        <f>IFERROR(_xll.qlIndexFixing(ONIndex3M,I1752,TRUE,_xll.ohTrigger(RecalcTrigger,Trigger3M)),NA())</f>
        <v>1.0486836113016892E-2</v>
      </c>
      <c r="P1752" s="44">
        <f>IFERROR(_xll.qlIndexFixing(ONIndex6M,I1752,TRUE,_xll.ohTrigger(RecalcTrigger,Trigger6M)),NA())</f>
        <v>1.052994045083781E-2</v>
      </c>
      <c r="Q1752" s="146">
        <f>IFERROR(_xll.qlIndexFixing(ONIndex1Y,I1752,TRUE,_xll.ohTrigger(RecalcTrigger,Trigger1Y)),NA())</f>
        <v>1.0776105108901332E-2</v>
      </c>
    </row>
    <row r="1753" spans="2:17" x14ac:dyDescent="0.2">
      <c r="B1753" s="39" t="s">
        <v>42</v>
      </c>
      <c r="D1753" s="42">
        <f>_xll.qlCalendarAdvance(Calendar,$D1752,B1753,"f",FALSE)</f>
        <v>51953</v>
      </c>
      <c r="E1753" s="140">
        <f>_xll.qlInterestRateIndexValueDate(IndexON,D1753)</f>
        <v>51953</v>
      </c>
      <c r="F1753" s="156">
        <f>IFERROR(_xll.qlIndexFixing(IndexON,D1753,TRUE,_xll.ohTrigger(RecalcTrigger,TriggerON)),NA())</f>
        <v>9.4923591421780546E-3</v>
      </c>
      <c r="H1753" s="42">
        <f>_xll.qlCalendarAdvance(Calendar,$H1752,B1753,"f",FALSE)</f>
        <v>51953</v>
      </c>
      <c r="I1753" s="140">
        <f>_xll.qlInterestRateIndexValueDate(Index1M,$H1753)</f>
        <v>51953</v>
      </c>
      <c r="J1753" s="145">
        <f>IFERROR(_xll.qlIndexFixing(Index1M,$H1753,TRUE,_xll.ohTrigger(RecalcTrigger,Trigger1M)),NA())</f>
        <v>1.0278601455432071E-2</v>
      </c>
      <c r="K1753" s="44">
        <f>IFERROR(_xll.qlIndexFixing(Index3M,H1753,TRUE,_xll.ohTrigger(RecalcTrigger,Trigger3M)),NA())</f>
        <v>1.0492649027676422E-2</v>
      </c>
      <c r="L1753" s="44">
        <f>IFERROR(_xll.qlIndexFixing(Index6M,$H1753,TRUE,_xll.ohTrigger(RecalcTrigger,Trigger6M)),NA())</f>
        <v>1.0539254039192664E-2</v>
      </c>
      <c r="M1753" s="146">
        <f>IFERROR(_xll.qlIndexFixing(Index1Y,$H1753,TRUE,_xll.ohTrigger(RecalcTrigger,Trigger1Y)),NA())</f>
        <v>1.0796146454020441E-2</v>
      </c>
      <c r="N1753" s="145">
        <f>IFERROR(_xll.qlIndexFixing(ONIndex1M,I1753,TRUE,_xll.ohTrigger(RecalcTrigger,Trigger1M)),NA())</f>
        <v>1.0276041140912334E-2</v>
      </c>
      <c r="O1753" s="44">
        <f>IFERROR(_xll.qlIndexFixing(ONIndex3M,I1753,TRUE,_xll.ohTrigger(RecalcTrigger,Trigger3M)),NA())</f>
        <v>1.0485933563641655E-2</v>
      </c>
      <c r="P1753" s="44">
        <f>IFERROR(_xll.qlIndexFixing(ONIndex6M,I1753,TRUE,_xll.ohTrigger(RecalcTrigger,Trigger6M)),NA())</f>
        <v>1.0528945647994005E-2</v>
      </c>
      <c r="Q1753" s="146">
        <f>IFERROR(_xll.qlIndexFixing(ONIndex1Y,I1753,TRUE,_xll.ohTrigger(RecalcTrigger,Trigger1Y)),NA())</f>
        <v>1.0775344286183913E-2</v>
      </c>
    </row>
    <row r="1754" spans="2:17" x14ac:dyDescent="0.2">
      <c r="B1754" s="39" t="s">
        <v>42</v>
      </c>
      <c r="D1754" s="42">
        <f>_xll.qlCalendarAdvance(Calendar,$D1753,B1754,"f",FALSE)</f>
        <v>51964</v>
      </c>
      <c r="E1754" s="140">
        <f>_xll.qlInterestRateIndexValueDate(IndexON,D1754)</f>
        <v>51964</v>
      </c>
      <c r="F1754" s="156">
        <f>IFERROR(_xll.qlIndexFixing(IndexON,D1754,TRUE,_xll.ohTrigger(RecalcTrigger,TriggerON)),NA())</f>
        <v>9.4905836020597878E-3</v>
      </c>
      <c r="H1754" s="42">
        <f>_xll.qlCalendarAdvance(Calendar,$H1753,B1754,"f",FALSE)</f>
        <v>51964</v>
      </c>
      <c r="I1754" s="140">
        <f>_xll.qlInterestRateIndexValueDate(Index1M,$H1754)</f>
        <v>51964</v>
      </c>
      <c r="J1754" s="145">
        <f>IFERROR(_xll.qlIndexFixing(Index1M,$H1754,TRUE,_xll.ohTrigger(RecalcTrigger,Trigger1M)),NA())</f>
        <v>1.0277262134194887E-2</v>
      </c>
      <c r="K1754" s="44">
        <f>IFERROR(_xll.qlIndexFixing(Index3M,H1754,TRUE,_xll.ohTrigger(RecalcTrigger,Trigger3M)),NA())</f>
        <v>1.0490619258745438E-2</v>
      </c>
      <c r="L1754" s="44">
        <f>IFERROR(_xll.qlIndexFixing(Index6M,$H1754,TRUE,_xll.ohTrigger(RecalcTrigger,Trigger6M)),NA())</f>
        <v>1.0536804425213337E-2</v>
      </c>
      <c r="M1754" s="146">
        <f>IFERROR(_xll.qlIndexFixing(Index1Y,$H1754,TRUE,_xll.ohTrigger(RecalcTrigger,Trigger1Y)),NA())</f>
        <v>1.0793319734498485E-2</v>
      </c>
      <c r="N1754" s="145">
        <f>IFERROR(_xll.qlIndexFixing(ONIndex1M,I1754,TRUE,_xll.ohTrigger(RecalcTrigger,Trigger1M)),NA())</f>
        <v>1.0274726395718137E-2</v>
      </c>
      <c r="O1754" s="44">
        <f>IFERROR(_xll.qlIndexFixing(ONIndex3M,I1754,TRUE,_xll.ohTrigger(RecalcTrigger,Trigger3M)),NA())</f>
        <v>1.0484282462901451E-2</v>
      </c>
      <c r="P1754" s="44">
        <f>IFERROR(_xll.qlIndexFixing(ONIndex6M,I1754,TRUE,_xll.ohTrigger(RecalcTrigger,Trigger6M)),NA())</f>
        <v>1.0527158225761557E-2</v>
      </c>
      <c r="Q1754" s="146">
        <f>IFERROR(_xll.qlIndexFixing(ONIndex1Y,I1754,TRUE,_xll.ohTrigger(RecalcTrigger,Trigger1Y)),NA())</f>
        <v>1.0773875794330978E-2</v>
      </c>
    </row>
    <row r="1755" spans="2:17" x14ac:dyDescent="0.2">
      <c r="B1755" s="39" t="s">
        <v>42</v>
      </c>
      <c r="D1755" s="42">
        <f>_xll.qlCalendarAdvance(Calendar,$D1754,B1755,"f",FALSE)</f>
        <v>51971</v>
      </c>
      <c r="E1755" s="140">
        <f>_xll.qlInterestRateIndexValueDate(IndexON,D1755)</f>
        <v>51971</v>
      </c>
      <c r="F1755" s="156">
        <f>IFERROR(_xll.qlIndexFixing(IndexON,D1755,TRUE,_xll.ohTrigger(RecalcTrigger,TriggerON)),NA())</f>
        <v>9.4894740758011409E-3</v>
      </c>
      <c r="H1755" s="42">
        <f>_xll.qlCalendarAdvance(Calendar,$H1754,B1755,"f",FALSE)</f>
        <v>51971</v>
      </c>
      <c r="I1755" s="140">
        <f>_xll.qlInterestRateIndexValueDate(Index1M,$H1755)</f>
        <v>51971</v>
      </c>
      <c r="J1755" s="145">
        <f>IFERROR(_xll.qlIndexFixing(Index1M,$H1755,TRUE,_xll.ohTrigger(RecalcTrigger,Trigger1M)),NA())</f>
        <v>1.0276415741630926E-2</v>
      </c>
      <c r="K1755" s="44">
        <f>IFERROR(_xll.qlIndexFixing(Index3M,H1755,TRUE,_xll.ohTrigger(RecalcTrigger,Trigger3M)),NA())</f>
        <v>1.0489403055930656E-2</v>
      </c>
      <c r="L1755" s="44">
        <f>IFERROR(_xll.qlIndexFixing(Index6M,$H1755,TRUE,_xll.ohTrigger(RecalcTrigger,Trigger6M)),NA())</f>
        <v>1.0535242110361963E-2</v>
      </c>
      <c r="M1755" s="146">
        <f>IFERROR(_xll.qlIndexFixing(Index1Y,$H1755,TRUE,_xll.ohTrigger(RecalcTrigger,Trigger1Y)),NA())</f>
        <v>1.0791493480980741E-2</v>
      </c>
      <c r="N1755" s="145">
        <f>IFERROR(_xll.qlIndexFixing(ONIndex1M,I1755,TRUE,_xll.ohTrigger(RecalcTrigger,Trigger1M)),NA())</f>
        <v>1.027396120066193E-2</v>
      </c>
      <c r="O1755" s="44">
        <f>IFERROR(_xll.qlIndexFixing(ONIndex3M,I1755,TRUE,_xll.ohTrigger(RecalcTrigger,Trigger3M)),NA())</f>
        <v>1.0483294809744415E-2</v>
      </c>
      <c r="P1755" s="44">
        <f>IFERROR(_xll.qlIndexFixing(ONIndex6M,I1755,TRUE,_xll.ohTrigger(RecalcTrigger,Trigger6M)),NA())</f>
        <v>1.0526075425972836E-2</v>
      </c>
      <c r="Q1755" s="146">
        <f>IFERROR(_xll.qlIndexFixing(ONIndex1Y,I1755,TRUE,_xll.ohTrigger(RecalcTrigger,Trigger1Y)),NA())</f>
        <v>1.0773025657180302E-2</v>
      </c>
    </row>
    <row r="1756" spans="2:17" x14ac:dyDescent="0.2">
      <c r="B1756" s="39" t="s">
        <v>42</v>
      </c>
      <c r="D1756" s="42">
        <f>_xll.qlCalendarAdvance(Calendar,$D1755,B1756,"f",FALSE)</f>
        <v>51978</v>
      </c>
      <c r="E1756" s="140">
        <f>_xll.qlInterestRateIndexValueDate(IndexON,D1756)</f>
        <v>51978</v>
      </c>
      <c r="F1756" s="156">
        <f>IFERROR(_xll.qlIndexFixing(IndexON,D1756,TRUE,_xll.ohTrigger(RecalcTrigger,TriggerON)),NA())</f>
        <v>9.4883321923822095E-3</v>
      </c>
      <c r="H1756" s="42">
        <f>_xll.qlCalendarAdvance(Calendar,$H1755,B1756,"f",FALSE)</f>
        <v>51978</v>
      </c>
      <c r="I1756" s="140">
        <f>_xll.qlInterestRateIndexValueDate(Index1M,$H1756)</f>
        <v>51978</v>
      </c>
      <c r="J1756" s="145">
        <f>IFERROR(_xll.qlIndexFixing(Index1M,$H1756,TRUE,_xll.ohTrigger(RecalcTrigger,Trigger1M)),NA())</f>
        <v>1.0275530451966202E-2</v>
      </c>
      <c r="K1756" s="44">
        <f>IFERROR(_xll.qlIndexFixing(Index3M,H1756,TRUE,_xll.ohTrigger(RecalcTrigger,Trigger3M)),NA())</f>
        <v>1.0488151698713566E-2</v>
      </c>
      <c r="L1756" s="44">
        <f>IFERROR(_xll.qlIndexFixing(Index6M,$H1756,TRUE,_xll.ohTrigger(RecalcTrigger,Trigger6M)),NA())</f>
        <v>1.0533643348577825E-2</v>
      </c>
      <c r="M1756" s="146">
        <f>IFERROR(_xll.qlIndexFixing(Index1Y,$H1756,TRUE,_xll.ohTrigger(RecalcTrigger,Trigger1Y)),NA())</f>
        <v>1.0789630039836684E-2</v>
      </c>
      <c r="N1756" s="145">
        <f>IFERROR(_xll.qlIndexFixing(ONIndex1M,I1756,TRUE,_xll.ohTrigger(RecalcTrigger,Trigger1M)),NA())</f>
        <v>1.0273157140104905E-2</v>
      </c>
      <c r="O1756" s="44">
        <f>IFERROR(_xll.qlIndexFixing(ONIndex3M,I1756,TRUE,_xll.ohTrigger(RecalcTrigger,Trigger3M)),NA())</f>
        <v>1.0482272092481315E-2</v>
      </c>
      <c r="P1756" s="44">
        <f>IFERROR(_xll.qlIndexFixing(ONIndex6M,I1756,TRUE,_xll.ohTrigger(RecalcTrigger,Trigger6M)),NA())</f>
        <v>1.0524956368347382E-2</v>
      </c>
      <c r="Q1756" s="146">
        <f>IFERROR(_xll.qlIndexFixing(ONIndex1Y,I1756,TRUE,_xll.ohTrigger(RecalcTrigger,Trigger1Y)),NA())</f>
        <v>1.077213872509919E-2</v>
      </c>
    </row>
    <row r="1757" spans="2:17" x14ac:dyDescent="0.2">
      <c r="B1757" s="39" t="s">
        <v>42</v>
      </c>
      <c r="D1757" s="42">
        <f>_xll.qlCalendarAdvance(Calendar,$D1756,B1757,"f",FALSE)</f>
        <v>51985</v>
      </c>
      <c r="E1757" s="140">
        <f>_xll.qlInterestRateIndexValueDate(IndexON,D1757)</f>
        <v>51985</v>
      </c>
      <c r="F1757" s="156">
        <f>IFERROR(_xll.qlIndexFixing(IndexON,D1757,TRUE,_xll.ohTrigger(RecalcTrigger,TriggerON)),NA())</f>
        <v>9.4871579521271787E-3</v>
      </c>
      <c r="H1757" s="42">
        <f>_xll.qlCalendarAdvance(Calendar,$H1756,B1757,"f",FALSE)</f>
        <v>51985</v>
      </c>
      <c r="I1757" s="140">
        <f>_xll.qlInterestRateIndexValueDate(Index1M,$H1757)</f>
        <v>51985</v>
      </c>
      <c r="J1757" s="145">
        <f>IFERROR(_xll.qlIndexFixing(Index1M,$H1757,TRUE,_xll.ohTrigger(RecalcTrigger,Trigger1M)),NA())</f>
        <v>1.0274606265208819E-2</v>
      </c>
      <c r="K1757" s="44">
        <f>IFERROR(_xll.qlIndexFixing(Index3M,H1757,TRUE,_xll.ohTrigger(RecalcTrigger,Trigger3M)),NA())</f>
        <v>1.0486865187127121E-2</v>
      </c>
      <c r="L1757" s="44">
        <f>IFERROR(_xll.qlIndexFixing(Index6M,$H1757,TRUE,_xll.ohTrigger(RecalcTrigger,Trigger6M)),NA())</f>
        <v>1.0532008139948168E-2</v>
      </c>
      <c r="M1757" s="146">
        <f>IFERROR(_xll.qlIndexFixing(Index1Y,$H1757,TRUE,_xll.ohTrigger(RecalcTrigger,Trigger1Y)),NA())</f>
        <v>1.0787729411271707E-2</v>
      </c>
      <c r="N1757" s="145">
        <f>IFERROR(_xll.qlIndexFixing(ONIndex1M,I1757,TRUE,_xll.ohTrigger(RecalcTrigger,Trigger1M)),NA())</f>
        <v>1.0272314214209155E-2</v>
      </c>
      <c r="O1757" s="44">
        <f>IFERROR(_xll.qlIndexFixing(ONIndex3M,I1757,TRUE,_xll.ohTrigger(RecalcTrigger,Trigger3M)),NA())</f>
        <v>1.0481214311112153E-2</v>
      </c>
      <c r="P1757" s="44">
        <f>IFERROR(_xll.qlIndexFixing(ONIndex6M,I1757,TRUE,_xll.ohTrigger(RecalcTrigger,Trigger6M)),NA())</f>
        <v>1.0523801052966242E-2</v>
      </c>
      <c r="Q1757" s="146">
        <f>IFERROR(_xll.qlIndexFixing(ONIndex1Y,I1757,TRUE,_xll.ohTrigger(RecalcTrigger,Trigger1Y)),NA())</f>
        <v>1.0771214997925549E-2</v>
      </c>
    </row>
    <row r="1758" spans="2:17" x14ac:dyDescent="0.2">
      <c r="B1758" s="39" t="s">
        <v>42</v>
      </c>
      <c r="D1758" s="42">
        <f>_xll.qlCalendarAdvance(Calendar,$D1757,B1758,"f",FALSE)</f>
        <v>51992</v>
      </c>
      <c r="E1758" s="140">
        <f>_xll.qlInterestRateIndexValueDate(IndexON,D1758)</f>
        <v>51992</v>
      </c>
      <c r="F1758" s="156">
        <f>IFERROR(_xll.qlIndexFixing(IndexON,D1758,TRUE,_xll.ohTrigger(RecalcTrigger,TriggerON)),NA())</f>
        <v>9.485951354873956E-3</v>
      </c>
      <c r="H1758" s="42">
        <f>_xll.qlCalendarAdvance(Calendar,$H1757,B1758,"f",FALSE)</f>
        <v>51992</v>
      </c>
      <c r="I1758" s="140">
        <f>_xll.qlInterestRateIndexValueDate(Index1M,$H1758)</f>
        <v>51992</v>
      </c>
      <c r="J1758" s="145">
        <f>IFERROR(_xll.qlIndexFixing(Index1M,$H1758,TRUE,_xll.ohTrigger(RecalcTrigger,Trigger1M)),NA())</f>
        <v>1.0273715428233715E-2</v>
      </c>
      <c r="K1758" s="44">
        <f>IFERROR(_xll.qlIndexFixing(Index3M,H1758,TRUE,_xll.ohTrigger(RecalcTrigger,Trigger3M)),NA())</f>
        <v>1.0485592780073365E-2</v>
      </c>
      <c r="L1758" s="44">
        <f>IFERROR(_xll.qlIndexFixing(Index6M,$H1758,TRUE,_xll.ohTrigger(RecalcTrigger,Trigger6M)),NA())</f>
        <v>1.0530355943812983E-2</v>
      </c>
      <c r="M1758" s="146">
        <f>IFERROR(_xll.qlIndexFixing(Index1Y,$H1758,TRUE,_xll.ohTrigger(RecalcTrigger,Trigger1Y)),NA())</f>
        <v>1.078579159549542E-2</v>
      </c>
      <c r="N1758" s="145">
        <f>IFERROR(_xll.qlIndexFixing(ONIndex1M,I1758,TRUE,_xll.ohTrigger(RecalcTrigger,Trigger1M)),NA())</f>
        <v>1.0271432422812588E-2</v>
      </c>
      <c r="O1758" s="44">
        <f>IFERROR(_xll.qlIndexFixing(ONIndex3M,I1758,TRUE,_xll.ohTrigger(RecalcTrigger,Trigger3M)),NA())</f>
        <v>1.0480121465636927E-2</v>
      </c>
      <c r="P1758" s="44">
        <f>IFERROR(_xll.qlIndexFixing(ONIndex6M,I1758,TRUE,_xll.ohTrigger(RecalcTrigger,Trigger6M)),NA())</f>
        <v>1.0522609479910461E-2</v>
      </c>
      <c r="Q1758" s="146">
        <f>IFERROR(_xll.qlIndexFixing(ONIndex1Y,I1758,TRUE,_xll.ohTrigger(RecalcTrigger,Trigger1Y)),NA())</f>
        <v>1.0770254475740426E-2</v>
      </c>
    </row>
    <row r="1759" spans="2:17" x14ac:dyDescent="0.2">
      <c r="B1759" s="39" t="s">
        <v>42</v>
      </c>
      <c r="D1759" s="42">
        <f>_xll.qlCalendarAdvance(Calendar,$D1758,B1759,"f",FALSE)</f>
        <v>51999</v>
      </c>
      <c r="E1759" s="140">
        <f>_xll.qlInterestRateIndexValueDate(IndexON,D1759)</f>
        <v>51999</v>
      </c>
      <c r="F1759" s="156">
        <f>IFERROR(_xll.qlIndexFixing(IndexON,D1759,TRUE,_xll.ohTrigger(RecalcTrigger,TriggerON)),NA())</f>
        <v>9.4847124006225414E-3</v>
      </c>
      <c r="H1759" s="42">
        <f>_xll.qlCalendarAdvance(Calendar,$H1758,B1759,"f",FALSE)</f>
        <v>51999</v>
      </c>
      <c r="I1759" s="140">
        <f>_xll.qlInterestRateIndexValueDate(Index1M,$H1759)</f>
        <v>51999</v>
      </c>
      <c r="J1759" s="145">
        <f>IFERROR(_xll.qlIndexFixing(Index1M,$H1759,TRUE,_xll.ohTrigger(RecalcTrigger,Trigger1M)),NA())</f>
        <v>1.0272710640695524E-2</v>
      </c>
      <c r="K1759" s="44">
        <f>IFERROR(_xll.qlIndexFixing(Index3M,H1759,TRUE,_xll.ohTrigger(RecalcTrigger,Trigger3M)),NA())</f>
        <v>1.0484233409836447E-2</v>
      </c>
      <c r="L1759" s="44">
        <f>IFERROR(_xll.qlIndexFixing(Index6M,$H1759,TRUE,_xll.ohTrigger(RecalcTrigger,Trigger6M)),NA())</f>
        <v>1.0528645189221491E-2</v>
      </c>
      <c r="M1759" s="146">
        <f>IFERROR(_xll.qlIndexFixing(Index1Y,$H1759,TRUE,_xll.ohTrigger(RecalcTrigger,Trigger1Y)),NA())</f>
        <v>1.0783816592722095E-2</v>
      </c>
      <c r="N1759" s="145">
        <f>IFERROR(_xll.qlIndexFixing(ONIndex1M,I1759,TRUE,_xll.ohTrigger(RecalcTrigger,Trigger1M)),NA())</f>
        <v>1.0270511766077295E-2</v>
      </c>
      <c r="O1759" s="44">
        <f>IFERROR(_xll.qlIndexFixing(ONIndex3M,I1759,TRUE,_xll.ohTrigger(RecalcTrigger,Trigger3M)),NA())</f>
        <v>1.0478993556136684E-2</v>
      </c>
      <c r="P1759" s="44">
        <f>IFERROR(_xll.qlIndexFixing(ONIndex6M,I1759,TRUE,_xll.ohTrigger(RecalcTrigger,Trigger6M)),NA())</f>
        <v>1.0521381649180039E-2</v>
      </c>
      <c r="Q1759" s="146">
        <f>IFERROR(_xll.qlIndexFixing(ONIndex1Y,I1759,TRUE,_xll.ohTrigger(RecalcTrigger,Trigger1Y)),NA())</f>
        <v>1.0769257158543821E-2</v>
      </c>
    </row>
    <row r="1760" spans="2:17" x14ac:dyDescent="0.2">
      <c r="B1760" s="39" t="s">
        <v>42</v>
      </c>
      <c r="D1760" s="42">
        <f>_xll.qlCalendarAdvance(Calendar,$D1759,B1760,"f",FALSE)</f>
        <v>52006</v>
      </c>
      <c r="E1760" s="140">
        <f>_xll.qlInterestRateIndexValueDate(IndexON,D1760)</f>
        <v>52006</v>
      </c>
      <c r="F1760" s="156">
        <f>IFERROR(_xll.qlIndexFixing(IndexON,D1760,TRUE,_xll.ohTrigger(RecalcTrigger,TriggerON)),NA())</f>
        <v>9.4834410894539811E-3</v>
      </c>
      <c r="H1760" s="42">
        <f>_xll.qlCalendarAdvance(Calendar,$H1759,B1760,"f",FALSE)</f>
        <v>52006</v>
      </c>
      <c r="I1760" s="140">
        <f>_xll.qlInterestRateIndexValueDate(Index1M,$H1760)</f>
        <v>52006</v>
      </c>
      <c r="J1760" s="145">
        <f>IFERROR(_xll.qlIndexFixing(Index1M,$H1760,TRUE,_xll.ohTrigger(RecalcTrigger,Trigger1M)),NA())</f>
        <v>1.0271666955002708E-2</v>
      </c>
      <c r="K1760" s="44">
        <f>IFERROR(_xll.qlIndexFixing(Index3M,H1760,TRUE,_xll.ohTrigger(RecalcTrigger,Trigger3M)),NA())</f>
        <v>1.0482838884334017E-2</v>
      </c>
      <c r="L1760" s="44">
        <f>IFERROR(_xll.qlIndexFixing(Index6M,$H1760,TRUE,_xll.ohTrigger(RecalcTrigger,Trigger6M)),NA())</f>
        <v>1.0526897987024723E-2</v>
      </c>
      <c r="M1760" s="146">
        <f>IFERROR(_xll.qlIndexFixing(Index1Y,$H1760,TRUE,_xll.ohTrigger(RecalcTrigger,Trigger1Y)),NA())</f>
        <v>1.0781804403169337E-2</v>
      </c>
      <c r="N1760" s="145">
        <f>IFERROR(_xll.qlIndexFixing(ONIndex1M,I1760,TRUE,_xll.ohTrigger(RecalcTrigger,Trigger1M)),NA())</f>
        <v>1.0269552243760138E-2</v>
      </c>
      <c r="O1760" s="44">
        <f>IFERROR(_xll.qlIndexFixing(ONIndex3M,I1760,TRUE,_xll.ohTrigger(RecalcTrigger,Trigger3M)),NA())</f>
        <v>1.0477830582530379E-2</v>
      </c>
      <c r="P1760" s="44">
        <f>IFERROR(_xll.qlIndexFixing(ONIndex6M,I1760,TRUE,_xll.ohTrigger(RecalcTrigger,Trigger6M)),NA())</f>
        <v>1.0520117560693931E-2</v>
      </c>
      <c r="Q1760" s="146">
        <f>IFERROR(_xll.qlIndexFixing(ONIndex1Y,I1760,TRUE,_xll.ohTrigger(RecalcTrigger,Trigger1Y)),NA())</f>
        <v>1.0768223046335734E-2</v>
      </c>
    </row>
    <row r="1761" spans="2:17" x14ac:dyDescent="0.2">
      <c r="B1761" s="39" t="s">
        <v>42</v>
      </c>
      <c r="D1761" s="42">
        <f>_xll.qlCalendarAdvance(Calendar,$D1760,B1761,"f",FALSE)</f>
        <v>52013</v>
      </c>
      <c r="E1761" s="140">
        <f>_xll.qlInterestRateIndexValueDate(IndexON,D1761)</f>
        <v>52013</v>
      </c>
      <c r="F1761" s="156">
        <f>IFERROR(_xll.qlIndexFixing(IndexON,D1761,TRUE,_xll.ohTrigger(RecalcTrigger,TriggerON)),NA())</f>
        <v>9.4821374212061826E-3</v>
      </c>
      <c r="H1761" s="42">
        <f>_xll.qlCalendarAdvance(Calendar,$H1760,B1761,"f",FALSE)</f>
        <v>52013</v>
      </c>
      <c r="I1761" s="140">
        <f>_xll.qlInterestRateIndexValueDate(Index1M,$H1761)</f>
        <v>52013</v>
      </c>
      <c r="J1761" s="145">
        <f>IFERROR(_xll.qlIndexFixing(Index1M,$H1761,TRUE,_xll.ohTrigger(RecalcTrigger,Trigger1M)),NA())</f>
        <v>1.0270584371168338E-2</v>
      </c>
      <c r="K1761" s="44">
        <f>IFERROR(_xll.qlIndexFixing(Index3M,H1761,TRUE,_xll.ohTrigger(RecalcTrigger,Trigger3M)),NA())</f>
        <v>1.0481409203602196E-2</v>
      </c>
      <c r="L1761" s="44">
        <f>IFERROR(_xll.qlIndexFixing(Index6M,$H1761,TRUE,_xll.ohTrigger(RecalcTrigger,Trigger6M)),NA())</f>
        <v>1.0525114337318257E-2</v>
      </c>
      <c r="M1761" s="146">
        <f>IFERROR(_xll.qlIndexFixing(Index1Y,$H1761,TRUE,_xll.ohTrigger(RecalcTrigger,Trigger1Y)),NA())</f>
        <v>1.0779755027059412E-2</v>
      </c>
      <c r="N1761" s="145">
        <f>IFERROR(_xll.qlIndexFixing(ONIndex1M,I1761,TRUE,_xll.ohTrigger(RecalcTrigger,Trigger1M)),NA())</f>
        <v>1.0268553856185303E-2</v>
      </c>
      <c r="O1761" s="44">
        <f>IFERROR(_xll.qlIndexFixing(ONIndex3M,I1761,TRUE,_xll.ohTrigger(RecalcTrigger,Trigger3M)),NA())</f>
        <v>1.047663254481801E-2</v>
      </c>
      <c r="P1761" s="44">
        <f>IFERROR(_xll.qlIndexFixing(ONIndex6M,I1761,TRUE,_xll.ohTrigger(RecalcTrigger,Trigger6M)),NA())</f>
        <v>1.0518817214533183E-2</v>
      </c>
      <c r="Q1761" s="146">
        <f>IFERROR(_xll.qlIndexFixing(ONIndex1Y,I1761,TRUE,_xll.ohTrigger(RecalcTrigger,Trigger1Y)),NA())</f>
        <v>1.0767152139035119E-2</v>
      </c>
    </row>
    <row r="1762" spans="2:17" x14ac:dyDescent="0.2">
      <c r="B1762" s="39" t="s">
        <v>42</v>
      </c>
      <c r="D1762" s="42">
        <f>_xll.qlCalendarAdvance(Calendar,$D1761,B1762,"f",FALSE)</f>
        <v>52020</v>
      </c>
      <c r="E1762" s="140">
        <f>_xll.qlInterestRateIndexValueDate(IndexON,D1762)</f>
        <v>52020</v>
      </c>
      <c r="F1762" s="156">
        <f>IFERROR(_xll.qlIndexFixing(IndexON,D1762,TRUE,_xll.ohTrigger(RecalcTrigger,TriggerON)),NA())</f>
        <v>9.4808013960412385E-3</v>
      </c>
      <c r="H1762" s="42">
        <f>_xll.qlCalendarAdvance(Calendar,$H1761,B1762,"f",FALSE)</f>
        <v>52020</v>
      </c>
      <c r="I1762" s="140">
        <f>_xll.qlInterestRateIndexValueDate(Index1M,$H1762)</f>
        <v>52020</v>
      </c>
      <c r="J1762" s="145">
        <f>IFERROR(_xll.qlIndexFixing(Index1M,$H1762,TRUE,_xll.ohTrigger(RecalcTrigger,Trigger1M)),NA())</f>
        <v>1.0269401875407555E-2</v>
      </c>
      <c r="K1762" s="44">
        <f>IFERROR(_xll.qlIndexFixing(Index3M,H1762,TRUE,_xll.ohTrigger(RecalcTrigger,Trigger3M)),NA())</f>
        <v>1.0479944367679746E-2</v>
      </c>
      <c r="L1762" s="44">
        <f>IFERROR(_xll.qlIndexFixing(Index6M,$H1762,TRUE,_xll.ohTrigger(RecalcTrigger,Trigger6M)),NA())</f>
        <v>1.0523285397309821E-2</v>
      </c>
      <c r="M1762" s="146">
        <f>IFERROR(_xll.qlIndexFixing(Index1Y,$H1762,TRUE,_xll.ohTrigger(RecalcTrigger,Trigger1Y)),NA())</f>
        <v>1.0777668464618806E-2</v>
      </c>
      <c r="N1762" s="145">
        <f>IFERROR(_xll.qlIndexFixing(ONIndex1M,I1762,TRUE,_xll.ohTrigger(RecalcTrigger,Trigger1M)),NA())</f>
        <v>1.026751660310965E-2</v>
      </c>
      <c r="O1762" s="44">
        <f>IFERROR(_xll.qlIndexFixing(ONIndex3M,I1762,TRUE,_xll.ohTrigger(RecalcTrigger,Trigger3M)),NA())</f>
        <v>1.0475399442999578E-2</v>
      </c>
      <c r="P1762" s="44">
        <f>IFERROR(_xll.qlIndexFixing(ONIndex6M,I1762,TRUE,_xll.ohTrigger(RecalcTrigger,Trigger6M)),NA())</f>
        <v>1.0517480610697794E-2</v>
      </c>
      <c r="Q1762" s="146">
        <f>IFERROR(_xll.qlIndexFixing(ONIndex1Y,I1762,TRUE,_xll.ohTrigger(RecalcTrigger,Trigger1Y)),NA())</f>
        <v>1.0766044436804068E-2</v>
      </c>
    </row>
    <row r="1763" spans="2:17" x14ac:dyDescent="0.2">
      <c r="B1763" s="39" t="s">
        <v>42</v>
      </c>
      <c r="D1763" s="42">
        <f>_xll.qlCalendarAdvance(Calendar,$D1762,B1763,"f",FALSE)</f>
        <v>52027</v>
      </c>
      <c r="E1763" s="140">
        <f>_xll.qlInterestRateIndexValueDate(IndexON,D1763)</f>
        <v>52027</v>
      </c>
      <c r="F1763" s="156">
        <f>IFERROR(_xll.qlIndexFixing(IndexON,D1763,TRUE,_xll.ohTrigger(RecalcTrigger,TriggerON)),NA())</f>
        <v>9.4794330139591487E-3</v>
      </c>
      <c r="H1763" s="42">
        <f>_xll.qlCalendarAdvance(Calendar,$H1762,B1763,"f",FALSE)</f>
        <v>52027</v>
      </c>
      <c r="I1763" s="140">
        <f>_xll.qlInterestRateIndexValueDate(Index1M,$H1763)</f>
        <v>52027</v>
      </c>
      <c r="J1763" s="145">
        <f>IFERROR(_xll.qlIndexFixing(Index1M,$H1763,TRUE,_xll.ohTrigger(RecalcTrigger,Trigger1M)),NA())</f>
        <v>1.0268244306307647E-2</v>
      </c>
      <c r="K1763" s="44">
        <f>IFERROR(_xll.qlIndexFixing(Index3M,H1763,TRUE,_xll.ohTrigger(RecalcTrigger,Trigger3M)),NA())</f>
        <v>1.0478444376605424E-2</v>
      </c>
      <c r="L1763" s="44">
        <f>IFERROR(_xll.qlIndexFixing(Index6M,$H1763,TRUE,_xll.ohTrigger(RecalcTrigger,Trigger6M)),NA())</f>
        <v>1.0521431509549957E-2</v>
      </c>
      <c r="M1763" s="146">
        <f>IFERROR(_xll.qlIndexFixing(Index1Y,$H1763,TRUE,_xll.ohTrigger(RecalcTrigger,Trigger1Y)),NA())</f>
        <v>1.0775544716077556E-2</v>
      </c>
      <c r="N1763" s="145">
        <f>IFERROR(_xll.qlIndexFixing(ONIndex1M,I1763,TRUE,_xll.ohTrigger(RecalcTrigger,Trigger1M)),NA())</f>
        <v>1.0266440484614225E-2</v>
      </c>
      <c r="O1763" s="44">
        <f>IFERROR(_xll.qlIndexFixing(ONIndex3M,I1763,TRUE,_xll.ohTrigger(RecalcTrigger,Trigger3M)),NA())</f>
        <v>1.0474131277156129E-2</v>
      </c>
      <c r="P1763" s="44">
        <f>IFERROR(_xll.qlIndexFixing(ONIndex6M,I1763,TRUE,_xll.ohTrigger(RecalcTrigger,Trigger6M)),NA())</f>
        <v>1.0516107749106718E-2</v>
      </c>
      <c r="Q1763" s="146">
        <f>IFERROR(_xll.qlIndexFixing(ONIndex1Y,I1763,TRUE,_xll.ohTrigger(RecalcTrigger,Trigger1Y)),NA())</f>
        <v>1.0764899939561534E-2</v>
      </c>
    </row>
    <row r="1764" spans="2:17" x14ac:dyDescent="0.2">
      <c r="B1764" s="39" t="s">
        <v>42</v>
      </c>
      <c r="D1764" s="42">
        <f>_xll.qlCalendarAdvance(Calendar,$D1763,B1764,"f",FALSE)</f>
        <v>52034</v>
      </c>
      <c r="E1764" s="140">
        <f>_xll.qlInterestRateIndexValueDate(IndexON,D1764)</f>
        <v>52034</v>
      </c>
      <c r="F1764" s="156">
        <f>IFERROR(_xll.qlIndexFixing(IndexON,D1764,TRUE,_xll.ohTrigger(RecalcTrigger,TriggerON)),NA())</f>
        <v>9.478032274878867E-3</v>
      </c>
      <c r="H1764" s="42">
        <f>_xll.qlCalendarAdvance(Calendar,$H1763,B1764,"f",FALSE)</f>
        <v>52034</v>
      </c>
      <c r="I1764" s="140">
        <f>_xll.qlInterestRateIndexValueDate(Index1M,$H1764)</f>
        <v>52034</v>
      </c>
      <c r="J1764" s="145">
        <f>IFERROR(_xll.qlIndexFixing(Index1M,$H1764,TRUE,_xll.ohTrigger(RecalcTrigger,Trigger1M)),NA())</f>
        <v>1.0267047840190724E-2</v>
      </c>
      <c r="K1764" s="44">
        <f>IFERROR(_xll.qlIndexFixing(Index3M,H1764,TRUE,_xll.ohTrigger(RecalcTrigger,Trigger3M)),NA())</f>
        <v>1.0476909230418876E-2</v>
      </c>
      <c r="L1764" s="44">
        <f>IFERROR(_xll.qlIndexFixing(Index6M,$H1764,TRUE,_xll.ohTrigger(RecalcTrigger,Trigger6M)),NA())</f>
        <v>1.0519541175611104E-2</v>
      </c>
      <c r="M1764" s="146">
        <f>IFERROR(_xll.qlIndexFixing(Index1Y,$H1764,TRUE,_xll.ohTrigger(RecalcTrigger,Trigger1Y)),NA())</f>
        <v>1.0773383781669921E-2</v>
      </c>
      <c r="N1764" s="145">
        <f>IFERROR(_xll.qlIndexFixing(ONIndex1M,I1764,TRUE,_xll.ohTrigger(RecalcTrigger,Trigger1M)),NA())</f>
        <v>1.026532550069903E-2</v>
      </c>
      <c r="O1764" s="44">
        <f>IFERROR(_xll.qlIndexFixing(ONIndex3M,I1764,TRUE,_xll.ohTrigger(RecalcTrigger,Trigger3M)),NA())</f>
        <v>1.0472828047206617E-2</v>
      </c>
      <c r="P1764" s="44">
        <f>IFERROR(_xll.qlIndexFixing(ONIndex6M,I1764,TRUE,_xll.ohTrigger(RecalcTrigger,Trigger6M)),NA())</f>
        <v>1.0514698629759955E-2</v>
      </c>
      <c r="Q1764" s="146">
        <f>IFERROR(_xll.qlIndexFixing(ONIndex1Y,I1764,TRUE,_xll.ohTrigger(RecalcTrigger,Trigger1Y)),NA())</f>
        <v>1.0763718647307519E-2</v>
      </c>
    </row>
    <row r="1765" spans="2:17" x14ac:dyDescent="0.2">
      <c r="B1765" s="39" t="s">
        <v>42</v>
      </c>
      <c r="D1765" s="42">
        <f>_xll.qlCalendarAdvance(Calendar,$D1764,B1765,"f",FALSE)</f>
        <v>52041</v>
      </c>
      <c r="E1765" s="140">
        <f>_xll.qlInterestRateIndexValueDate(IndexON,D1765)</f>
        <v>52041</v>
      </c>
      <c r="F1765" s="156">
        <f>IFERROR(_xll.qlIndexFixing(IndexON,D1765,TRUE,_xll.ohTrigger(RecalcTrigger,TriggerON)),NA())</f>
        <v>9.4765991788003934E-3</v>
      </c>
      <c r="H1765" s="42">
        <f>_xll.qlCalendarAdvance(Calendar,$H1764,B1765,"f",FALSE)</f>
        <v>52041</v>
      </c>
      <c r="I1765" s="140">
        <f>_xll.qlInterestRateIndexValueDate(Index1M,$H1765)</f>
        <v>52041</v>
      </c>
      <c r="J1765" s="145">
        <f>IFERROR(_xll.qlIndexFixing(Index1M,$H1765,TRUE,_xll.ohTrigger(RecalcTrigger,Trigger1M)),NA())</f>
        <v>1.0265812477064892E-2</v>
      </c>
      <c r="K1765" s="44">
        <f>IFERROR(_xll.qlIndexFixing(Index3M,H1765,TRUE,_xll.ohTrigger(RecalcTrigger,Trigger3M)),NA())</f>
        <v>1.0475338929160626E-2</v>
      </c>
      <c r="L1765" s="44">
        <f>IFERROR(_xll.qlIndexFixing(Index6M,$H1765,TRUE,_xll.ohTrigger(RecalcTrigger,Trigger6M)),NA())</f>
        <v>1.0517614395595124E-2</v>
      </c>
      <c r="M1765" s="146">
        <f>IFERROR(_xll.qlIndexFixing(Index1Y,$H1765,TRUE,_xll.ohTrigger(RecalcTrigger,Trigger1Y)),NA())</f>
        <v>1.0771185661634597E-2</v>
      </c>
      <c r="N1765" s="145">
        <f>IFERROR(_xll.qlIndexFixing(ONIndex1M,I1765,TRUE,_xll.ohTrigger(RecalcTrigger,Trigger1M)),NA())</f>
        <v>1.0264171651364062E-2</v>
      </c>
      <c r="O1765" s="44">
        <f>IFERROR(_xll.qlIndexFixing(ONIndex3M,I1765,TRUE,_xll.ohTrigger(RecalcTrigger,Trigger3M)),NA())</f>
        <v>1.0471489753151042E-2</v>
      </c>
      <c r="P1765" s="44">
        <f>IFERROR(_xll.qlIndexFixing(ONIndex6M,I1765,TRUE,_xll.ohTrigger(RecalcTrigger,Trigger6M)),NA())</f>
        <v>1.0513253252738552E-2</v>
      </c>
      <c r="Q1765" s="146">
        <f>IFERROR(_xll.qlIndexFixing(ONIndex1Y,I1765,TRUE,_xll.ohTrigger(RecalcTrigger,Trigger1Y)),NA())</f>
        <v>1.0762500560042021E-2</v>
      </c>
    </row>
    <row r="1766" spans="2:17" x14ac:dyDescent="0.2">
      <c r="B1766" s="39" t="s">
        <v>42</v>
      </c>
      <c r="D1766" s="42">
        <f>_xll.qlCalendarAdvance(Calendar,$D1765,B1766,"f",FALSE)</f>
        <v>52048</v>
      </c>
      <c r="E1766" s="140">
        <f>_xll.qlInterestRateIndexValueDate(IndexON,D1766)</f>
        <v>52048</v>
      </c>
      <c r="F1766" s="156">
        <f>IFERROR(_xll.qlIndexFixing(IndexON,D1766,TRUE,_xll.ohTrigger(RecalcTrigger,TriggerON)),NA())</f>
        <v>9.4751337258858204E-3</v>
      </c>
      <c r="H1766" s="42">
        <f>_xll.qlCalendarAdvance(Calendar,$H1765,B1766,"f",FALSE)</f>
        <v>52048</v>
      </c>
      <c r="I1766" s="140">
        <f>_xll.qlInterestRateIndexValueDate(Index1M,$H1766)</f>
        <v>52048</v>
      </c>
      <c r="J1766" s="145">
        <f>IFERROR(_xll.qlIndexFixing(Index1M,$H1766,TRUE,_xll.ohTrigger(RecalcTrigger,Trigger1M)),NA())</f>
        <v>1.0264587980244429E-2</v>
      </c>
      <c r="K1766" s="44">
        <f>IFERROR(_xll.qlIndexFixing(Index3M,H1766,TRUE,_xll.ohTrigger(RecalcTrigger,Trigger3M)),NA())</f>
        <v>1.0473733472872955E-2</v>
      </c>
      <c r="L1766" s="44">
        <f>IFERROR(_xll.qlIndexFixing(Index6M,$H1766,TRUE,_xll.ohTrigger(RecalcTrigger,Trigger6M)),NA())</f>
        <v>1.0515647335819655E-2</v>
      </c>
      <c r="M1766" s="146">
        <f>IFERROR(_xll.qlIndexFixing(Index1Y,$H1766,TRUE,_xll.ohTrigger(RecalcTrigger,Trigger1Y)),NA())</f>
        <v>1.076895035621428E-2</v>
      </c>
      <c r="N1766" s="145">
        <f>IFERROR(_xll.qlIndexFixing(ONIndex1M,I1766,TRUE,_xll.ohTrigger(RecalcTrigger,Trigger1M)),NA())</f>
        <v>1.0262978936609324E-2</v>
      </c>
      <c r="O1766" s="44">
        <f>IFERROR(_xll.qlIndexFixing(ONIndex3M,I1766,TRUE,_xll.ohTrigger(RecalcTrigger,Trigger3M)),NA())</f>
        <v>1.0470116394908358E-2</v>
      </c>
      <c r="P1766" s="44">
        <f>IFERROR(_xll.qlIndexFixing(ONIndex6M,I1766,TRUE,_xll.ohTrigger(RecalcTrigger,Trigger6M)),NA())</f>
        <v>1.0511771618042509E-2</v>
      </c>
      <c r="Q1766" s="146">
        <f>IFERROR(_xll.qlIndexFixing(ONIndex1Y,I1766,TRUE,_xll.ohTrigger(RecalcTrigger,Trigger1Y)),NA())</f>
        <v>1.0761245677683995E-2</v>
      </c>
    </row>
    <row r="1767" spans="2:17" x14ac:dyDescent="0.2">
      <c r="B1767" s="39" t="s">
        <v>42</v>
      </c>
      <c r="D1767" s="42">
        <f>_xll.qlCalendarAdvance(Calendar,$D1766,B1767,"f",FALSE)</f>
        <v>52055</v>
      </c>
      <c r="E1767" s="140">
        <f>_xll.qlInterestRateIndexValueDate(IndexON,D1767)</f>
        <v>52055</v>
      </c>
      <c r="F1767" s="156">
        <f>IFERROR(_xll.qlIndexFixing(IndexON,D1767,TRUE,_xll.ohTrigger(RecalcTrigger,TriggerON)),NA())</f>
        <v>9.4736359158109629E-3</v>
      </c>
      <c r="H1767" s="42">
        <f>_xll.qlCalendarAdvance(Calendar,$H1766,B1767,"f",FALSE)</f>
        <v>52055</v>
      </c>
      <c r="I1767" s="140">
        <f>_xll.qlInterestRateIndexValueDate(Index1M,$H1767)</f>
        <v>52055</v>
      </c>
      <c r="J1767" s="145">
        <f>IFERROR(_xll.qlIndexFixing(Index1M,$H1767,TRUE,_xll.ohTrigger(RecalcTrigger,Trigger1M)),NA())</f>
        <v>1.0263272007788191E-2</v>
      </c>
      <c r="K1767" s="44">
        <f>IFERROR(_xll.qlIndexFixing(Index3M,H1767,TRUE,_xll.ohTrigger(RecalcTrigger,Trigger3M)),NA())</f>
        <v>1.047209286159727E-2</v>
      </c>
      <c r="L1767" s="44">
        <f>IFERROR(_xll.qlIndexFixing(Index6M,$H1767,TRUE,_xll.ohTrigger(RecalcTrigger,Trigger6M)),NA())</f>
        <v>1.0513647046994463E-2</v>
      </c>
      <c r="M1767" s="146">
        <f>IFERROR(_xll.qlIndexFixing(Index1Y,$H1767,TRUE,_xll.ohTrigger(RecalcTrigger,Trigger1Y)),NA())</f>
        <v>1.0766677865655883E-2</v>
      </c>
      <c r="N1767" s="145">
        <f>IFERROR(_xll.qlIndexFixing(ONIndex1M,I1767,TRUE,_xll.ohTrigger(RecalcTrigger,Trigger1M)),NA())</f>
        <v>1.0261747356353768E-2</v>
      </c>
      <c r="O1767" s="44">
        <f>IFERROR(_xll.qlIndexFixing(ONIndex3M,I1767,TRUE,_xll.ohTrigger(RecalcTrigger,Trigger3M)),NA())</f>
        <v>1.0468707972721703E-2</v>
      </c>
      <c r="P1767" s="44">
        <f>IFERROR(_xll.qlIndexFixing(ONIndex6M,I1767,TRUE,_xll.ohTrigger(RecalcTrigger,Trigger6M)),NA())</f>
        <v>1.0510253725590779E-2</v>
      </c>
      <c r="Q1767" s="146">
        <f>IFERROR(_xll.qlIndexFixing(ONIndex1Y,I1767,TRUE,_xll.ohTrigger(RecalcTrigger,Trigger1Y)),NA())</f>
        <v>1.0759954000395533E-2</v>
      </c>
    </row>
    <row r="1768" spans="2:17" x14ac:dyDescent="0.2">
      <c r="B1768" s="39" t="s">
        <v>42</v>
      </c>
      <c r="D1768" s="42">
        <f>_xll.qlCalendarAdvance(Calendar,$D1767,B1768,"f",FALSE)</f>
        <v>52062</v>
      </c>
      <c r="E1768" s="140">
        <f>_xll.qlInterestRateIndexValueDate(IndexON,D1768)</f>
        <v>52062</v>
      </c>
      <c r="F1768" s="156">
        <f>IFERROR(_xll.qlIndexFixing(IndexON,D1768,TRUE,_xll.ohTrigger(RecalcTrigger,TriggerON)),NA())</f>
        <v>9.472105748900006E-3</v>
      </c>
      <c r="H1768" s="42">
        <f>_xll.qlCalendarAdvance(Calendar,$H1767,B1768,"f",FALSE)</f>
        <v>52062</v>
      </c>
      <c r="I1768" s="140">
        <f>_xll.qlInterestRateIndexValueDate(Index1M,$H1768)</f>
        <v>52062</v>
      </c>
      <c r="J1768" s="145">
        <f>IFERROR(_xll.qlIndexFixing(Index1M,$H1768,TRUE,_xll.ohTrigger(RecalcTrigger,Trigger1M)),NA())</f>
        <v>1.0261917137276673E-2</v>
      </c>
      <c r="K1768" s="44">
        <f>IFERROR(_xll.qlIndexFixing(Index3M,H1768,TRUE,_xll.ohTrigger(RecalcTrigger,Trigger3M)),NA())</f>
        <v>1.0470417095379377E-2</v>
      </c>
      <c r="L1768" s="44">
        <f>IFERROR(_xll.qlIndexFixing(Index6M,$H1768,TRUE,_xll.ohTrigger(RecalcTrigger,Trigger6M)),NA())</f>
        <v>1.051160826757128E-2</v>
      </c>
      <c r="M1768" s="146">
        <f>IFERROR(_xll.qlIndexFixing(Index1Y,$H1768,TRUE,_xll.ohTrigger(RecalcTrigger,Trigger1Y)),NA())</f>
        <v>1.0764368190209428E-2</v>
      </c>
      <c r="N1768" s="145">
        <f>IFERROR(_xll.qlIndexFixing(ONIndex1M,I1768,TRUE,_xll.ohTrigger(RecalcTrigger,Trigger1M)),NA())</f>
        <v>1.0260476910759486E-2</v>
      </c>
      <c r="O1768" s="44">
        <f>IFERROR(_xll.qlIndexFixing(ONIndex3M,I1768,TRUE,_xll.ohTrigger(RecalcTrigger,Trigger3M)),NA())</f>
        <v>1.0467264486428984E-2</v>
      </c>
      <c r="P1768" s="44">
        <f>IFERROR(_xll.qlIndexFixing(ONIndex6M,I1768,TRUE,_xll.ohTrigger(RecalcTrigger,Trigger6M)),NA())</f>
        <v>1.0508699575464409E-2</v>
      </c>
      <c r="Q1768" s="146">
        <f>IFERROR(_xll.qlIndexFixing(ONIndex1Y,I1768,TRUE,_xll.ohTrigger(RecalcTrigger,Trigger1Y)),NA())</f>
        <v>1.0758625528014543E-2</v>
      </c>
    </row>
    <row r="1769" spans="2:17" x14ac:dyDescent="0.2">
      <c r="B1769" s="39" t="s">
        <v>42</v>
      </c>
      <c r="D1769" s="42">
        <f>_xll.qlCalendarAdvance(Calendar,$D1768,B1769,"f",FALSE)</f>
        <v>52069</v>
      </c>
      <c r="E1769" s="140">
        <f>_xll.qlInterestRateIndexValueDate(IndexON,D1769)</f>
        <v>52069</v>
      </c>
      <c r="F1769" s="156">
        <f>IFERROR(_xll.qlIndexFixing(IndexON,D1769,TRUE,_xll.ohTrigger(RecalcTrigger,TriggerON)),NA())</f>
        <v>9.4705432249098109E-3</v>
      </c>
      <c r="H1769" s="42">
        <f>_xll.qlCalendarAdvance(Calendar,$H1768,B1769,"f",FALSE)</f>
        <v>52069</v>
      </c>
      <c r="I1769" s="140">
        <f>_xll.qlInterestRateIndexValueDate(Index1M,$H1769)</f>
        <v>52069</v>
      </c>
      <c r="J1769" s="145">
        <f>IFERROR(_xll.qlIndexFixing(Index1M,$H1769,TRUE,_xll.ohTrigger(RecalcTrigger,Trigger1M)),NA())</f>
        <v>1.026052336871772E-2</v>
      </c>
      <c r="K1769" s="44">
        <f>IFERROR(_xll.qlIndexFixing(Index3M,H1769,TRUE,_xll.ohTrigger(RecalcTrigger,Trigger3M)),NA())</f>
        <v>1.0468706174260684E-2</v>
      </c>
      <c r="L1769" s="44">
        <f>IFERROR(_xll.qlIndexFixing(Index6M,$H1769,TRUE,_xll.ohTrigger(RecalcTrigger,Trigger6M)),NA())</f>
        <v>1.050953304147661E-2</v>
      </c>
      <c r="M1769" s="146">
        <f>IFERROR(_xll.qlIndexFixing(Index1Y,$H1769,TRUE,_xll.ohTrigger(RecalcTrigger,Trigger1Y)),NA())</f>
        <v>1.0762021330130711E-2</v>
      </c>
      <c r="N1769" s="145">
        <f>IFERROR(_xll.qlIndexFixing(ONIndex1M,I1769,TRUE,_xll.ohTrigger(RecalcTrigger,Trigger1M)),NA())</f>
        <v>1.0259167599745433E-2</v>
      </c>
      <c r="O1769" s="44">
        <f>IFERROR(_xll.qlIndexFixing(ONIndex3M,I1769,TRUE,_xll.ohTrigger(RecalcTrigger,Trigger3M)),NA())</f>
        <v>1.0465785936030203E-2</v>
      </c>
      <c r="P1769" s="44">
        <f>IFERROR(_xll.qlIndexFixing(ONIndex6M,I1769,TRUE,_xll.ohTrigger(RecalcTrigger,Trigger6M)),NA())</f>
        <v>1.0507109167744444E-2</v>
      </c>
      <c r="Q1769" s="146">
        <f>IFERROR(_xll.qlIndexFixing(ONIndex1Y,I1769,TRUE,_xll.ohTrigger(RecalcTrigger,Trigger1Y)),NA())</f>
        <v>1.0757260260703116E-2</v>
      </c>
    </row>
    <row r="1770" spans="2:17" x14ac:dyDescent="0.2">
      <c r="B1770" s="39" t="s">
        <v>42</v>
      </c>
      <c r="D1770" s="42">
        <f>_xll.qlCalendarAdvance(Calendar,$D1769,B1770,"f",FALSE)</f>
        <v>52076</v>
      </c>
      <c r="E1770" s="140">
        <f>_xll.qlInterestRateIndexValueDate(IndexON,D1770)</f>
        <v>52076</v>
      </c>
      <c r="F1770" s="156">
        <f>IFERROR(_xll.qlIndexFixing(IndexON,D1770,TRUE,_xll.ohTrigger(RecalcTrigger,TriggerON)),NA())</f>
        <v>9.4689483440835165E-3</v>
      </c>
      <c r="H1770" s="42">
        <f>_xll.qlCalendarAdvance(Calendar,$H1769,B1770,"f",FALSE)</f>
        <v>52076</v>
      </c>
      <c r="I1770" s="140">
        <f>_xll.qlInterestRateIndexValueDate(Index1M,$H1770)</f>
        <v>52076</v>
      </c>
      <c r="J1770" s="145">
        <f>IFERROR(_xll.qlIndexFixing(Index1M,$H1770,TRUE,_xll.ohTrigger(RecalcTrigger,Trigger1M)),NA())</f>
        <v>1.0259090702124402E-2</v>
      </c>
      <c r="K1770" s="44">
        <f>IFERROR(_xll.qlIndexFixing(Index3M,H1770,TRUE,_xll.ohTrigger(RecalcTrigger,Trigger3M)),NA())</f>
        <v>1.0466960098288758E-2</v>
      </c>
      <c r="L1770" s="44">
        <f>IFERROR(_xll.qlIndexFixing(Index6M,$H1770,TRUE,_xll.ohTrigger(RecalcTrigger,Trigger6M)),NA())</f>
        <v>1.050742136882454E-2</v>
      </c>
      <c r="M1770" s="146">
        <f>IFERROR(_xll.qlIndexFixing(Index1Y,$H1770,TRUE,_xll.ohTrigger(RecalcTrigger,Trigger1Y)),NA())</f>
        <v>1.0759637285678636E-2</v>
      </c>
      <c r="N1770" s="145">
        <f>IFERROR(_xll.qlIndexFixing(ONIndex1M,I1770,TRUE,_xll.ohTrigger(RecalcTrigger,Trigger1M)),NA())</f>
        <v>1.0257819423311609E-2</v>
      </c>
      <c r="O1770" s="44">
        <f>IFERROR(_xll.qlIndexFixing(ONIndex3M,I1770,TRUE,_xll.ohTrigger(RecalcTrigger,Trigger3M)),NA())</f>
        <v>1.0464272321525359E-2</v>
      </c>
      <c r="P1770" s="44">
        <f>IFERROR(_xll.qlIndexFixing(ONIndex6M,I1770,TRUE,_xll.ohTrigger(RecalcTrigger,Trigger6M)),NA())</f>
        <v>1.05054825021067E-2</v>
      </c>
      <c r="Q1770" s="146">
        <f>IFERROR(_xll.qlIndexFixing(ONIndex1Y,I1770,TRUE,_xll.ohTrigger(RecalcTrigger,Trigger1Y)),NA())</f>
        <v>1.0755858198380208E-2</v>
      </c>
    </row>
    <row r="1771" spans="2:17" x14ac:dyDescent="0.2">
      <c r="B1771" s="39" t="s">
        <v>42</v>
      </c>
      <c r="D1771" s="42">
        <f>_xll.qlCalendarAdvance(Calendar,$D1770,B1771,"f",FALSE)</f>
        <v>52083</v>
      </c>
      <c r="E1771" s="140">
        <f>_xll.qlInterestRateIndexValueDate(IndexON,D1771)</f>
        <v>52083</v>
      </c>
      <c r="F1771" s="156">
        <f>IFERROR(_xll.qlIndexFixing(IndexON,D1771,TRUE,_xll.ohTrigger(RecalcTrigger,TriggerON)),NA())</f>
        <v>9.4673211061779838E-3</v>
      </c>
      <c r="H1771" s="42">
        <f>_xll.qlCalendarAdvance(Calendar,$H1770,B1771,"f",FALSE)</f>
        <v>52083</v>
      </c>
      <c r="I1771" s="140">
        <f>_xll.qlInterestRateIndexValueDate(Index1M,$H1771)</f>
        <v>52083</v>
      </c>
      <c r="J1771" s="145">
        <f>IFERROR(_xll.qlIndexFixing(Index1M,$H1771,TRUE,_xll.ohTrigger(RecalcTrigger,Trigger1M)),NA())</f>
        <v>1.025761913751241E-2</v>
      </c>
      <c r="K1771" s="44">
        <f>IFERROR(_xll.qlIndexFixing(Index3M,H1771,TRUE,_xll.ohTrigger(RecalcTrigger,Trigger3M)),NA())</f>
        <v>1.0465178867508531E-2</v>
      </c>
      <c r="L1771" s="44">
        <f>IFERROR(_xll.qlIndexFixing(Index6M,$H1771,TRUE,_xll.ohTrigger(RecalcTrigger,Trigger6M)),NA())</f>
        <v>1.050527324973091E-2</v>
      </c>
      <c r="M1771" s="146">
        <f>IFERROR(_xll.qlIndexFixing(Index1Y,$H1771,TRUE,_xll.ohTrigger(RecalcTrigger,Trigger1Y)),NA())</f>
        <v>1.0757216057115881E-2</v>
      </c>
      <c r="N1771" s="145">
        <f>IFERROR(_xll.qlIndexFixing(ONIndex1M,I1771,TRUE,_xll.ohTrigger(RecalcTrigger,Trigger1M)),NA())</f>
        <v>1.0256432381376968E-2</v>
      </c>
      <c r="O1771" s="44">
        <f>IFERROR(_xll.qlIndexFixing(ONIndex3M,I1771,TRUE,_xll.ohTrigger(RecalcTrigger,Trigger3M)),NA())</f>
        <v>1.0462723642995497E-2</v>
      </c>
      <c r="P1771" s="44">
        <f>IFERROR(_xll.qlIndexFixing(ONIndex6M,I1771,TRUE,_xll.ohTrigger(RecalcTrigger,Trigger6M)),NA())</f>
        <v>1.0503819578875362E-2</v>
      </c>
      <c r="Q1771" s="146">
        <f>IFERROR(_xll.qlIndexFixing(ONIndex1Y,I1771,TRUE,_xll.ohTrigger(RecalcTrigger,Trigger1Y)),NA())</f>
        <v>1.0754419340964771E-2</v>
      </c>
    </row>
    <row r="1772" spans="2:17" x14ac:dyDescent="0.2">
      <c r="B1772" s="39" t="s">
        <v>42</v>
      </c>
      <c r="D1772" s="42">
        <f>_xll.qlCalendarAdvance(Calendar,$D1771,B1772,"f",FALSE)</f>
        <v>52090</v>
      </c>
      <c r="E1772" s="140">
        <f>_xll.qlInterestRateIndexValueDate(IndexON,D1772)</f>
        <v>52090</v>
      </c>
      <c r="F1772" s="156">
        <f>IFERROR(_xll.qlIndexFixing(IndexON,D1772,TRUE,_xll.ohTrigger(RecalcTrigger,TriggerON)),NA())</f>
        <v>9.4656615113553055E-3</v>
      </c>
      <c r="H1772" s="42">
        <f>_xll.qlCalendarAdvance(Calendar,$H1771,B1772,"f",FALSE)</f>
        <v>52090</v>
      </c>
      <c r="I1772" s="140">
        <f>_xll.qlInterestRateIndexValueDate(Index1M,$H1772)</f>
        <v>52090</v>
      </c>
      <c r="J1772" s="145">
        <f>IFERROR(_xll.qlIndexFixing(Index1M,$H1772,TRUE,_xll.ohTrigger(RecalcTrigger,Trigger1M)),NA())</f>
        <v>1.025610867489481E-2</v>
      </c>
      <c r="K1772" s="44">
        <f>IFERROR(_xll.qlIndexFixing(Index3M,H1772,TRUE,_xll.ohTrigger(RecalcTrigger,Trigger3M)),NA())</f>
        <v>1.046336248196845E-2</v>
      </c>
      <c r="L1772" s="44">
        <f>IFERROR(_xll.qlIndexFixing(Index6M,$H1772,TRUE,_xll.ohTrigger(RecalcTrigger,Trigger6M)),NA())</f>
        <v>1.0503088684313325E-2</v>
      </c>
      <c r="M1772" s="146">
        <f>IFERROR(_xll.qlIndexFixing(Index1Y,$H1772,TRUE,_xll.ohTrigger(RecalcTrigger,Trigger1Y)),NA())</f>
        <v>1.0754757644710233E-2</v>
      </c>
      <c r="N1772" s="145">
        <f>IFERROR(_xll.qlIndexFixing(ONIndex1M,I1772,TRUE,_xll.ohTrigger(RecalcTrigger,Trigger1M)),NA())</f>
        <v>1.0255006474103601E-2</v>
      </c>
      <c r="O1772" s="44">
        <f>IFERROR(_xll.qlIndexFixing(ONIndex3M,I1772,TRUE,_xll.ohTrigger(RecalcTrigger,Trigger3M)),NA())</f>
        <v>1.0461139900359573E-2</v>
      </c>
      <c r="P1772" s="44">
        <f>IFERROR(_xll.qlIndexFixing(ONIndex6M,I1772,TRUE,_xll.ohTrigger(RecalcTrigger,Trigger6M)),NA())</f>
        <v>1.0502120397969383E-2</v>
      </c>
      <c r="Q1772" s="146">
        <f>IFERROR(_xll.qlIndexFixing(ONIndex1Y,I1772,TRUE,_xll.ohTrigger(RecalcTrigger,Trigger1Y)),NA())</f>
        <v>1.0752943688699945E-2</v>
      </c>
    </row>
    <row r="1773" spans="2:17" x14ac:dyDescent="0.2">
      <c r="B1773" s="39" t="s">
        <v>42</v>
      </c>
      <c r="D1773" s="42">
        <f>_xll.qlCalendarAdvance(Calendar,$D1772,B1773,"f",FALSE)</f>
        <v>52097</v>
      </c>
      <c r="E1773" s="140">
        <f>_xll.qlInterestRateIndexValueDate(IndexON,D1773)</f>
        <v>52097</v>
      </c>
      <c r="F1773" s="156">
        <f>IFERROR(_xll.qlIndexFixing(IndexON,D1773,TRUE,_xll.ohTrigger(RecalcTrigger,TriggerON)),NA())</f>
        <v>9.4639695596154816E-3</v>
      </c>
      <c r="H1773" s="42">
        <f>_xll.qlCalendarAdvance(Calendar,$H1772,B1773,"f",FALSE)</f>
        <v>52097</v>
      </c>
      <c r="I1773" s="140">
        <f>_xll.qlInterestRateIndexValueDate(Index1M,$H1773)</f>
        <v>52097</v>
      </c>
      <c r="J1773" s="145">
        <f>IFERROR(_xll.qlIndexFixing(Index1M,$H1773,TRUE,_xll.ohTrigger(RecalcTrigger,Trigger1M)),NA())</f>
        <v>1.0254559314292522E-2</v>
      </c>
      <c r="K1773" s="44">
        <f>IFERROR(_xll.qlIndexFixing(Index3M,H1773,TRUE,_xll.ohTrigger(RecalcTrigger,Trigger3M)),NA())</f>
        <v>1.0461510941715208E-2</v>
      </c>
      <c r="L1773" s="44">
        <f>IFERROR(_xll.qlIndexFixing(Index6M,$H1773,TRUE,_xll.ohTrigger(RecalcTrigger,Trigger6M)),NA())</f>
        <v>1.0500867672692036E-2</v>
      </c>
      <c r="M1773" s="146">
        <f>IFERROR(_xll.qlIndexFixing(Index1Y,$H1773,TRUE,_xll.ohTrigger(RecalcTrigger,Trigger1Y)),NA())</f>
        <v>1.0752262048732586E-2</v>
      </c>
      <c r="N1773" s="145">
        <f>IFERROR(_xll.qlIndexFixing(ONIndex1M,I1773,TRUE,_xll.ohTrigger(RecalcTrigger,Trigger1M)),NA())</f>
        <v>1.0253541701410462E-2</v>
      </c>
      <c r="O1773" s="44">
        <f>IFERROR(_xll.qlIndexFixing(ONIndex3M,I1773,TRUE,_xll.ohTrigger(RecalcTrigger,Trigger3M)),NA())</f>
        <v>1.0459521093698632E-2</v>
      </c>
      <c r="P1773" s="44">
        <f>IFERROR(_xll.qlIndexFixing(ONIndex6M,I1773,TRUE,_xll.ohTrigger(RecalcTrigger,Trigger6M)),NA())</f>
        <v>1.0500384959388764E-2</v>
      </c>
      <c r="Q1773" s="146">
        <f>IFERROR(_xll.qlIndexFixing(ONIndex1Y,I1773,TRUE,_xll.ohTrigger(RecalcTrigger,Trigger1Y)),NA())</f>
        <v>1.0751431241261544E-2</v>
      </c>
    </row>
    <row r="1774" spans="2:17" x14ac:dyDescent="0.2">
      <c r="B1774" s="39" t="s">
        <v>42</v>
      </c>
      <c r="D1774" s="42">
        <f>_xll.qlCalendarAdvance(Calendar,$D1773,B1774,"f",FALSE)</f>
        <v>52104</v>
      </c>
      <c r="E1774" s="140">
        <f>_xll.qlInterestRateIndexValueDate(IndexON,D1774)</f>
        <v>52104</v>
      </c>
      <c r="F1774" s="156">
        <f>IFERROR(_xll.qlIndexFixing(IndexON,D1774,TRUE,_xll.ohTrigger(RecalcTrigger,TriggerON)),NA())</f>
        <v>9.4622452507964194E-3</v>
      </c>
      <c r="H1774" s="42">
        <f>_xll.qlCalendarAdvance(Calendar,$H1773,B1774,"f",FALSE)</f>
        <v>52104</v>
      </c>
      <c r="I1774" s="140">
        <f>_xll.qlInterestRateIndexValueDate(Index1M,$H1774)</f>
        <v>52104</v>
      </c>
      <c r="J1774" s="145">
        <f>IFERROR(_xll.qlIndexFixing(Index1M,$H1774,TRUE,_xll.ohTrigger(RecalcTrigger,Trigger1M)),NA())</f>
        <v>1.0252971055716001E-2</v>
      </c>
      <c r="K1774" s="44">
        <f>IFERROR(_xll.qlIndexFixing(Index3M,H1774,TRUE,_xll.ohTrigger(RecalcTrigger,Trigger3M)),NA())</f>
        <v>1.0459624246799897E-2</v>
      </c>
      <c r="L1774" s="44">
        <f>IFERROR(_xll.qlIndexFixing(Index6M,$H1774,TRUE,_xll.ohTrigger(RecalcTrigger,Trigger6M)),NA())</f>
        <v>1.0498610214987729E-2</v>
      </c>
      <c r="M1774" s="146">
        <f>IFERROR(_xll.qlIndexFixing(Index1Y,$H1774,TRUE,_xll.ohTrigger(RecalcTrigger,Trigger1Y)),NA())</f>
        <v>1.0749729269458497E-2</v>
      </c>
      <c r="N1774" s="145">
        <f>IFERROR(_xll.qlIndexFixing(ONIndex1M,I1774,TRUE,_xll.ohTrigger(RecalcTrigger,Trigger1M)),NA())</f>
        <v>1.0252038063216506E-2</v>
      </c>
      <c r="O1774" s="44">
        <f>IFERROR(_xll.qlIndexFixing(ONIndex3M,I1774,TRUE,_xll.ohTrigger(RecalcTrigger,Trigger3M)),NA())</f>
        <v>1.0457867222850581E-2</v>
      </c>
      <c r="P1774" s="44">
        <f>IFERROR(_xll.qlIndexFixing(ONIndex6M,I1774,TRUE,_xll.ohTrigger(RecalcTrigger,Trigger6M)),NA())</f>
        <v>1.0498613262971412E-2</v>
      </c>
      <c r="Q1774" s="146">
        <f>IFERROR(_xll.qlIndexFixing(ONIndex1Y,I1774,TRUE,_xll.ohTrigger(RecalcTrigger,Trigger1Y)),NA())</f>
        <v>1.0749881998892707E-2</v>
      </c>
    </row>
    <row r="1775" spans="2:17" x14ac:dyDescent="0.2">
      <c r="B1775" s="39" t="s">
        <v>42</v>
      </c>
      <c r="D1775" s="42">
        <f>_xll.qlCalendarAdvance(Calendar,$D1774,B1775,"f",FALSE)</f>
        <v>52111</v>
      </c>
      <c r="E1775" s="140">
        <f>_xll.qlInterestRateIndexValueDate(IndexON,D1775)</f>
        <v>52111</v>
      </c>
      <c r="F1775" s="156">
        <f>IFERROR(_xll.qlIndexFixing(IndexON,D1775,TRUE,_xll.ohTrigger(RecalcTrigger,TriggerON)),NA())</f>
        <v>9.4604885850602116E-3</v>
      </c>
      <c r="H1775" s="42">
        <f>_xll.qlCalendarAdvance(Calendar,$H1774,B1775,"f",FALSE)</f>
        <v>52111</v>
      </c>
      <c r="I1775" s="140">
        <f>_xll.qlInterestRateIndexValueDate(Index1M,$H1775)</f>
        <v>52111</v>
      </c>
      <c r="J1775" s="145">
        <f>IFERROR(_xll.qlIndexFixing(Index1M,$H1775,TRUE,_xll.ohTrigger(RecalcTrigger,Trigger1M)),NA())</f>
        <v>1.025131951308289E-2</v>
      </c>
      <c r="K1775" s="44">
        <f>IFERROR(_xll.qlIndexFixing(Index3M,H1775,TRUE,_xll.ohTrigger(RecalcTrigger,Trigger3M)),NA())</f>
        <v>1.0457696624406113E-2</v>
      </c>
      <c r="L1775" s="44">
        <f>IFERROR(_xll.qlIndexFixing(Index6M,$H1775,TRUE,_xll.ohTrigger(RecalcTrigger,Trigger6M)),NA())</f>
        <v>1.0496392867909939E-2</v>
      </c>
      <c r="M1775" s="146">
        <f>IFERROR(_xll.qlIndexFixing(Index1Y,$H1775,TRUE,_xll.ohTrigger(RecalcTrigger,Trigger1Y)),NA())</f>
        <v>1.0747159307167742E-2</v>
      </c>
      <c r="N1775" s="145">
        <f>IFERROR(_xll.qlIndexFixing(ONIndex1M,I1775,TRUE,_xll.ohTrigger(RecalcTrigger,Trigger1M)),NA())</f>
        <v>1.0250495559683825E-2</v>
      </c>
      <c r="O1775" s="44">
        <f>IFERROR(_xll.qlIndexFixing(ONIndex3M,I1775,TRUE,_xll.ohTrigger(RecalcTrigger,Trigger3M)),NA())</f>
        <v>1.0456178287977513E-2</v>
      </c>
      <c r="P1775" s="44">
        <f>IFERROR(_xll.qlIndexFixing(ONIndex6M,I1775,TRUE,_xll.ohTrigger(RecalcTrigger,Trigger6M)),NA())</f>
        <v>1.0496805308960466E-2</v>
      </c>
      <c r="Q1775" s="146">
        <f>IFERROR(_xll.qlIndexFixing(ONIndex1Y,I1775,TRUE,_xll.ohTrigger(RecalcTrigger,Trigger1Y)),NA())</f>
        <v>1.0748295961431342E-2</v>
      </c>
    </row>
    <row r="1776" spans="2:17" x14ac:dyDescent="0.2">
      <c r="B1776" s="39" t="s">
        <v>42</v>
      </c>
      <c r="D1776" s="42">
        <f>_xll.qlCalendarAdvance(Calendar,$D1775,B1776,"f",FALSE)</f>
        <v>52118</v>
      </c>
      <c r="E1776" s="140">
        <f>_xll.qlInterestRateIndexValueDate(IndexON,D1776)</f>
        <v>52118</v>
      </c>
      <c r="F1776" s="156">
        <f>IFERROR(_xll.qlIndexFixing(IndexON,D1776,TRUE,_xll.ohTrigger(RecalcTrigger,TriggerON)),NA())</f>
        <v>9.4586995623258119E-3</v>
      </c>
      <c r="H1776" s="42">
        <f>_xll.qlCalendarAdvance(Calendar,$H1775,B1776,"f",FALSE)</f>
        <v>52118</v>
      </c>
      <c r="I1776" s="140">
        <f>_xll.qlInterestRateIndexValueDate(Index1M,$H1776)</f>
        <v>52118</v>
      </c>
      <c r="J1776" s="145">
        <f>IFERROR(_xll.qlIndexFixing(Index1M,$H1776,TRUE,_xll.ohTrigger(RecalcTrigger,Trigger1M)),NA())</f>
        <v>1.024965628372084E-2</v>
      </c>
      <c r="K1776" s="44">
        <f>IFERROR(_xll.qlIndexFixing(Index3M,H1776,TRUE,_xll.ohTrigger(RecalcTrigger,Trigger3M)),NA())</f>
        <v>1.045574218726977E-2</v>
      </c>
      <c r="L1776" s="44">
        <f>IFERROR(_xll.qlIndexFixing(Index6M,$H1776,TRUE,_xll.ohTrigger(RecalcTrigger,Trigger6M)),NA())</f>
        <v>1.0494070528005045E-2</v>
      </c>
      <c r="M1776" s="146">
        <f>IFERROR(_xll.qlIndexFixing(Index1Y,$H1776,TRUE,_xll.ohTrigger(RecalcTrigger,Trigger1Y)),NA())</f>
        <v>1.0744552162143872E-2</v>
      </c>
      <c r="N1776" s="145">
        <f>IFERROR(_xll.qlIndexFixing(ONIndex1M,I1776,TRUE,_xll.ohTrigger(RecalcTrigger,Trigger1M)),NA())</f>
        <v>1.0248914190731373E-2</v>
      </c>
      <c r="O1776" s="44">
        <f>IFERROR(_xll.qlIndexFixing(ONIndex3M,I1776,TRUE,_xll.ohTrigger(RecalcTrigger,Trigger3M)),NA())</f>
        <v>1.0454454288917336E-2</v>
      </c>
      <c r="P1776" s="44">
        <f>IFERROR(_xll.qlIndexFixing(ONIndex6M,I1776,TRUE,_xll.ohTrigger(RecalcTrigger,Trigger6M)),NA())</f>
        <v>1.0494961097193833E-2</v>
      </c>
      <c r="Q1776" s="146">
        <f>IFERROR(_xll.qlIndexFixing(ONIndex1Y,I1776,TRUE,_xll.ohTrigger(RecalcTrigger,Trigger1Y)),NA())</f>
        <v>1.0746673129039541E-2</v>
      </c>
    </row>
    <row r="1777" spans="2:17" x14ac:dyDescent="0.2">
      <c r="B1777" s="39" t="s">
        <v>42</v>
      </c>
      <c r="D1777" s="42">
        <f>_xll.qlCalendarAdvance(Calendar,$D1776,B1777,"f",FALSE)</f>
        <v>52125</v>
      </c>
      <c r="E1777" s="140">
        <f>_xll.qlInterestRateIndexValueDate(IndexON,D1777)</f>
        <v>52125</v>
      </c>
      <c r="F1777" s="156">
        <f>IFERROR(_xll.qlIndexFixing(IndexON,D1777,TRUE,_xll.ohTrigger(RecalcTrigger,TriggerON)),NA())</f>
        <v>9.4568781827553128E-3</v>
      </c>
      <c r="H1777" s="42">
        <f>_xll.qlCalendarAdvance(Calendar,$H1776,B1777,"f",FALSE)</f>
        <v>52125</v>
      </c>
      <c r="I1777" s="140">
        <f>_xll.qlInterestRateIndexValueDate(Index1M,$H1777)</f>
        <v>52125</v>
      </c>
      <c r="J1777" s="145">
        <f>IFERROR(_xll.qlIndexFixing(Index1M,$H1777,TRUE,_xll.ohTrigger(RecalcTrigger,Trigger1M)),NA())</f>
        <v>1.0247954157517374E-2</v>
      </c>
      <c r="K1777" s="44">
        <f>IFERROR(_xll.qlIndexFixing(Index3M,H1777,TRUE,_xll.ohTrigger(RecalcTrigger,Trigger3M)),NA())</f>
        <v>1.0453752596614612E-2</v>
      </c>
      <c r="L1777" s="44">
        <f>IFERROR(_xll.qlIndexFixing(Index6M,$H1777,TRUE,_xll.ohTrigger(RecalcTrigger,Trigger6M)),NA())</f>
        <v>1.0491711745457303E-2</v>
      </c>
      <c r="M1777" s="146">
        <f>IFERROR(_xll.qlIndexFixing(Index1Y,$H1777,TRUE,_xll.ohTrigger(RecalcTrigger,Trigger1Y)),NA())</f>
        <v>1.074190783467488E-2</v>
      </c>
      <c r="N1777" s="145">
        <f>IFERROR(_xll.qlIndexFixing(ONIndex1M,I1777,TRUE,_xll.ohTrigger(RecalcTrigger,Trigger1M)),NA())</f>
        <v>1.0247293956278103E-2</v>
      </c>
      <c r="O1777" s="44">
        <f>IFERROR(_xll.qlIndexFixing(ONIndex3M,I1777,TRUE,_xll.ohTrigger(RecalcTrigger,Trigger3M)),NA())</f>
        <v>1.0452695225913189E-2</v>
      </c>
      <c r="P1777" s="44">
        <f>IFERROR(_xll.qlIndexFixing(ONIndex6M,I1777,TRUE,_xll.ohTrigger(RecalcTrigger,Trigger6M)),NA())</f>
        <v>1.0493080627671514E-2</v>
      </c>
      <c r="Q1777" s="146">
        <f>IFERROR(_xll.qlIndexFixing(ONIndex1Y,I1777,TRUE,_xll.ohTrigger(RecalcTrigger,Trigger1Y)),NA())</f>
        <v>1.0745013501636258E-2</v>
      </c>
    </row>
    <row r="1778" spans="2:17" x14ac:dyDescent="0.2">
      <c r="B1778" s="39" t="s">
        <v>42</v>
      </c>
      <c r="D1778" s="42">
        <f>_xll.qlCalendarAdvance(Calendar,$D1777,B1778,"f",FALSE)</f>
        <v>52132</v>
      </c>
      <c r="E1778" s="140">
        <f>_xll.qlInterestRateIndexValueDate(IndexON,D1778)</f>
        <v>52132</v>
      </c>
      <c r="F1778" s="156">
        <f>IFERROR(_xll.qlIndexFixing(IndexON,D1778,TRUE,_xll.ohTrigger(RecalcTrigger,TriggerON)),NA())</f>
        <v>9.4550244461055755E-3</v>
      </c>
      <c r="H1778" s="42">
        <f>_xll.qlCalendarAdvance(Calendar,$H1777,B1778,"f",FALSE)</f>
        <v>52132</v>
      </c>
      <c r="I1778" s="140">
        <f>_xll.qlInterestRateIndexValueDate(Index1M,$H1778)</f>
        <v>52132</v>
      </c>
      <c r="J1778" s="145">
        <f>IFERROR(_xll.qlIndexFixing(Index1M,$H1778,TRUE,_xll.ohTrigger(RecalcTrigger,Trigger1M)),NA())</f>
        <v>1.0246213134486001E-2</v>
      </c>
      <c r="K1778" s="44">
        <f>IFERROR(_xll.qlIndexFixing(Index3M,H1778,TRUE,_xll.ohTrigger(RecalcTrigger,Trigger3M)),NA())</f>
        <v>1.0451727852493188E-2</v>
      </c>
      <c r="L1778" s="44">
        <f>IFERROR(_xll.qlIndexFixing(Index6M,$H1778,TRUE,_xll.ohTrigger(RecalcTrigger,Trigger6M)),NA())</f>
        <v>1.0489316520393874E-2</v>
      </c>
      <c r="M1778" s="146">
        <f>IFERROR(_xll.qlIndexFixing(Index1Y,$H1778,TRUE,_xll.ohTrigger(RecalcTrigger,Trigger1Y)),NA())</f>
        <v>1.0739226325052087E-2</v>
      </c>
      <c r="N1778" s="145">
        <f>IFERROR(_xll.qlIndexFixing(ONIndex1M,I1778,TRUE,_xll.ohTrigger(RecalcTrigger,Trigger1M)),NA())</f>
        <v>1.0245634856486108E-2</v>
      </c>
      <c r="O1778" s="44">
        <f>IFERROR(_xll.qlIndexFixing(ONIndex3M,I1778,TRUE,_xll.ohTrigger(RecalcTrigger,Trigger3M)),NA())</f>
        <v>1.0450901098802978E-2</v>
      </c>
      <c r="P1778" s="44">
        <f>IFERROR(_xll.qlIndexFixing(ONIndex6M,I1778,TRUE,_xll.ohTrigger(RecalcTrigger,Trigger6M)),NA())</f>
        <v>1.04911639005556E-2</v>
      </c>
      <c r="Q1778" s="146">
        <f>IFERROR(_xll.qlIndexFixing(ONIndex1Y,I1778,TRUE,_xll.ohTrigger(RecalcTrigger,Trigger1Y)),NA())</f>
        <v>1.0743317079221493E-2</v>
      </c>
    </row>
    <row r="1779" spans="2:17" x14ac:dyDescent="0.2">
      <c r="B1779" s="39" t="s">
        <v>42</v>
      </c>
      <c r="D1779" s="42">
        <f>_xll.qlCalendarAdvance(Calendar,$D1778,B1779,"f",FALSE)</f>
        <v>52139</v>
      </c>
      <c r="E1779" s="140">
        <f>_xll.qlInterestRateIndexValueDate(IndexON,D1779)</f>
        <v>52139</v>
      </c>
      <c r="F1779" s="156">
        <f>IFERROR(_xll.qlIndexFixing(IndexON,D1779,TRUE,_xll.ohTrigger(RecalcTrigger,TriggerON)),NA())</f>
        <v>9.4531383525386925E-3</v>
      </c>
      <c r="H1779" s="42">
        <f>_xll.qlCalendarAdvance(Calendar,$H1778,B1779,"f",FALSE)</f>
        <v>52139</v>
      </c>
      <c r="I1779" s="140">
        <f>_xll.qlInterestRateIndexValueDate(Index1M,$H1779)</f>
        <v>52139</v>
      </c>
      <c r="J1779" s="145">
        <f>IFERROR(_xll.qlIndexFixing(Index1M,$H1779,TRUE,_xll.ohTrigger(RecalcTrigger,Trigger1M)),NA())</f>
        <v>1.0244446293787237E-2</v>
      </c>
      <c r="K1779" s="44">
        <f>IFERROR(_xll.qlIndexFixing(Index3M,H1779,TRUE,_xll.ohTrigger(RecalcTrigger,Trigger3M)),NA())</f>
        <v>1.0449663454055083E-2</v>
      </c>
      <c r="L1779" s="44">
        <f>IFERROR(_xll.qlIndexFixing(Index6M,$H1779,TRUE,_xll.ohTrigger(RecalcTrigger,Trigger6M)),NA())</f>
        <v>1.0486848904243532E-2</v>
      </c>
      <c r="M1779" s="146">
        <f>IFERROR(_xll.qlIndexFixing(Index1Y,$H1779,TRUE,_xll.ohTrigger(RecalcTrigger,Trigger1Y)),NA())</f>
        <v>1.0736507633571701E-2</v>
      </c>
      <c r="N1779" s="145">
        <f>IFERROR(_xll.qlIndexFixing(ONIndex1M,I1779,TRUE,_xll.ohTrigger(RecalcTrigger,Trigger1M)),NA())</f>
        <v>1.0243936891274341E-2</v>
      </c>
      <c r="O1779" s="44">
        <f>IFERROR(_xll.qlIndexFixing(ONIndex3M,I1779,TRUE,_xll.ohTrigger(RecalcTrigger,Trigger3M)),NA())</f>
        <v>1.0449071907586704E-2</v>
      </c>
      <c r="P1779" s="44">
        <f>IFERROR(_xll.qlIndexFixing(ONIndex6M,I1779,TRUE,_xll.ohTrigger(RecalcTrigger,Trigger6M)),NA())</f>
        <v>1.0489210915684E-2</v>
      </c>
      <c r="Q1779" s="146">
        <f>IFERROR(_xll.qlIndexFixing(ONIndex1Y,I1779,TRUE,_xll.ohTrigger(RecalcTrigger,Trigger1Y)),NA())</f>
        <v>1.0741583861795245E-2</v>
      </c>
    </row>
    <row r="1780" spans="2:17" x14ac:dyDescent="0.2">
      <c r="B1780" s="39" t="s">
        <v>42</v>
      </c>
      <c r="D1780" s="42">
        <f>_xll.qlCalendarAdvance(Calendar,$D1779,B1780,"f",FALSE)</f>
        <v>52146</v>
      </c>
      <c r="E1780" s="140">
        <f>_xll.qlInterestRateIndexValueDate(IndexON,D1780)</f>
        <v>52146</v>
      </c>
      <c r="F1780" s="156">
        <f>IFERROR(_xll.qlIndexFixing(IndexON,D1780,TRUE,_xll.ohTrigger(RecalcTrigger,TriggerON)),NA())</f>
        <v>9.4512199019736176E-3</v>
      </c>
      <c r="H1780" s="42">
        <f>_xll.qlCalendarAdvance(Calendar,$H1779,B1780,"f",FALSE)</f>
        <v>52146</v>
      </c>
      <c r="I1780" s="140">
        <f>_xll.qlInterestRateIndexValueDate(Index1M,$H1780)</f>
        <v>52146</v>
      </c>
      <c r="J1780" s="145">
        <f>IFERROR(_xll.qlIndexFixing(Index1M,$H1780,TRUE,_xll.ohTrigger(RecalcTrigger,Trigger1M)),NA())</f>
        <v>1.0242624647713037E-2</v>
      </c>
      <c r="K1780" s="44">
        <f>IFERROR(_xll.qlIndexFixing(Index3M,H1780,TRUE,_xll.ohTrigger(RecalcTrigger,Trigger3M)),NA())</f>
        <v>1.044756583224299E-2</v>
      </c>
      <c r="L1780" s="44">
        <f>IFERROR(_xll.qlIndexFixing(Index6M,$H1780,TRUE,_xll.ohTrigger(RecalcTrigger,Trigger6M)),NA())</f>
        <v>1.0484378120745465E-2</v>
      </c>
      <c r="M1780" s="146">
        <f>IFERROR(_xll.qlIndexFixing(Index1Y,$H1780,TRUE,_xll.ohTrigger(RecalcTrigger,Trigger1Y)),NA())</f>
        <v>1.0733751760533927E-2</v>
      </c>
      <c r="N1780" s="145">
        <f>IFERROR(_xll.qlIndexFixing(ONIndex1M,I1780,TRUE,_xll.ohTrigger(RecalcTrigger,Trigger1M)),NA())</f>
        <v>1.0242200060642803E-2</v>
      </c>
      <c r="O1780" s="44">
        <f>IFERROR(_xll.qlIndexFixing(ONIndex3M,I1780,TRUE,_xll.ohTrigger(RecalcTrigger,Trigger3M)),NA())</f>
        <v>1.0447207652264368E-2</v>
      </c>
      <c r="P1780" s="44">
        <f>IFERROR(_xll.qlIndexFixing(ONIndex6M,I1780,TRUE,_xll.ohTrigger(RecalcTrigger,Trigger6M)),NA())</f>
        <v>1.0487221673137759E-2</v>
      </c>
      <c r="Q1780" s="146">
        <f>IFERROR(_xll.qlIndexFixing(ONIndex1Y,I1780,TRUE,_xll.ohTrigger(RecalcTrigger,Trigger1Y)),NA())</f>
        <v>1.0739813849357516E-2</v>
      </c>
    </row>
    <row r="1781" spans="2:17" x14ac:dyDescent="0.2">
      <c r="B1781" s="39" t="s">
        <v>42</v>
      </c>
      <c r="D1781" s="42">
        <f>_xll.qlCalendarAdvance(Calendar,$D1780,B1781,"f",FALSE)</f>
        <v>52153</v>
      </c>
      <c r="E1781" s="140">
        <f>_xll.qlInterestRateIndexValueDate(IndexON,D1781)</f>
        <v>52153</v>
      </c>
      <c r="F1781" s="156">
        <f>IFERROR(_xll.qlIndexFixing(IndexON,D1781,TRUE,_xll.ohTrigger(RecalcTrigger,TriggerON)),NA())</f>
        <v>9.4492690945724434E-3</v>
      </c>
      <c r="H1781" s="42">
        <f>_xll.qlCalendarAdvance(Calendar,$H1780,B1781,"f",FALSE)</f>
        <v>52153</v>
      </c>
      <c r="I1781" s="140">
        <f>_xll.qlInterestRateIndexValueDate(Index1M,$H1781)</f>
        <v>52153</v>
      </c>
      <c r="J1781" s="145">
        <f>IFERROR(_xll.qlIndexFixing(Index1M,$H1781,TRUE,_xll.ohTrigger(RecalcTrigger,Trigger1M)),NA())</f>
        <v>1.0240764103782253E-2</v>
      </c>
      <c r="K1781" s="44">
        <f>IFERROR(_xll.qlIndexFixing(Index3M,H1781,TRUE,_xll.ohTrigger(RecalcTrigger,Trigger3M)),NA())</f>
        <v>1.0445433056137063E-2</v>
      </c>
      <c r="L1781" s="44">
        <f>IFERROR(_xll.qlIndexFixing(Index6M,$H1781,TRUE,_xll.ohTrigger(RecalcTrigger,Trigger6M)),NA())</f>
        <v>1.0481870894107695E-2</v>
      </c>
      <c r="M1781" s="146">
        <f>IFERROR(_xll.qlIndexFixing(Index1Y,$H1781,TRUE,_xll.ohTrigger(RecalcTrigger,Trigger1Y)),NA())</f>
        <v>1.0730958706242966E-2</v>
      </c>
      <c r="N1781" s="145">
        <f>IFERROR(_xll.qlIndexFixing(ONIndex1M,I1781,TRUE,_xll.ohTrigger(RecalcTrigger,Trigger1M)),NA())</f>
        <v>1.0240424364591494E-2</v>
      </c>
      <c r="O1781" s="44">
        <f>IFERROR(_xll.qlIndexFixing(ONIndex3M,I1781,TRUE,_xll.ohTrigger(RecalcTrigger,Trigger3M)),NA())</f>
        <v>1.0445308332917014E-2</v>
      </c>
      <c r="P1781" s="44">
        <f>IFERROR(_xll.qlIndexFixing(ONIndex6M,I1781,TRUE,_xll.ohTrigger(RecalcTrigger,Trigger6M)),NA())</f>
        <v>1.0485196172835831E-2</v>
      </c>
      <c r="Q1781" s="146">
        <f>IFERROR(_xll.qlIndexFixing(ONIndex1Y,I1781,TRUE,_xll.ohTrigger(RecalcTrigger,Trigger1Y)),NA())</f>
        <v>1.0738007041908304E-2</v>
      </c>
    </row>
    <row r="1782" spans="2:17" x14ac:dyDescent="0.2">
      <c r="B1782" s="39" t="s">
        <v>42</v>
      </c>
      <c r="D1782" s="42">
        <f>_xll.qlCalendarAdvance(Calendar,$D1781,B1782,"f",FALSE)</f>
        <v>52160</v>
      </c>
      <c r="E1782" s="140">
        <f>_xll.qlInterestRateIndexValueDate(IndexON,D1782)</f>
        <v>52160</v>
      </c>
      <c r="F1782" s="156">
        <f>IFERROR(_xll.qlIndexFixing(IndexON,D1782,TRUE,_xll.ohTrigger(RecalcTrigger,TriggerON)),NA())</f>
        <v>9.4472859300109846E-3</v>
      </c>
      <c r="H1782" s="42">
        <f>_xll.qlCalendarAdvance(Calendar,$H1781,B1782,"f",FALSE)</f>
        <v>52160</v>
      </c>
      <c r="I1782" s="140">
        <f>_xll.qlInterestRateIndexValueDate(Index1M,$H1782)</f>
        <v>52160</v>
      </c>
      <c r="J1782" s="145">
        <f>IFERROR(_xll.qlIndexFixing(Index1M,$H1782,TRUE,_xll.ohTrigger(RecalcTrigger,Trigger1M)),NA())</f>
        <v>1.0238864662013184E-2</v>
      </c>
      <c r="K1782" s="44">
        <f>IFERROR(_xll.qlIndexFixing(Index3M,H1782,TRUE,_xll.ohTrigger(RecalcTrigger,Trigger3M)),NA())</f>
        <v>1.0443265125793678E-2</v>
      </c>
      <c r="L1782" s="44">
        <f>IFERROR(_xll.qlIndexFixing(Index6M,$H1782,TRUE,_xll.ohTrigger(RecalcTrigger,Trigger6M)),NA())</f>
        <v>1.0479327224466487E-2</v>
      </c>
      <c r="M1782" s="146">
        <f>IFERROR(_xll.qlIndexFixing(Index1Y,$H1782,TRUE,_xll.ohTrigger(RecalcTrigger,Trigger1Y)),NA())</f>
        <v>1.0728128471007015E-2</v>
      </c>
      <c r="N1782" s="145">
        <f>IFERROR(_xll.qlIndexFixing(ONIndex1M,I1782,TRUE,_xll.ohTrigger(RecalcTrigger,Trigger1M)),NA())</f>
        <v>1.0238609803120413E-2</v>
      </c>
      <c r="O1782" s="44">
        <f>IFERROR(_xll.qlIndexFixing(ONIndex3M,I1782,TRUE,_xll.ohTrigger(RecalcTrigger,Trigger3M)),NA())</f>
        <v>1.0443373949463597E-2</v>
      </c>
      <c r="P1782" s="44">
        <f>IFERROR(_xll.qlIndexFixing(ONIndex6M,I1782,TRUE,_xll.ohTrigger(RecalcTrigger,Trigger6M)),NA())</f>
        <v>1.0483134414940309E-2</v>
      </c>
      <c r="Q1782" s="146">
        <f>IFERROR(_xll.qlIndexFixing(ONIndex1Y,I1782,TRUE,_xll.ohTrigger(RecalcTrigger,Trigger1Y)),NA())</f>
        <v>1.073616343944761E-2</v>
      </c>
    </row>
    <row r="1783" spans="2:17" x14ac:dyDescent="0.2">
      <c r="B1783" s="39" t="s">
        <v>42</v>
      </c>
      <c r="D1783" s="42">
        <f>_xll.qlCalendarAdvance(Calendar,$D1782,B1783,"f",FALSE)</f>
        <v>52167</v>
      </c>
      <c r="E1783" s="140">
        <f>_xll.qlInterestRateIndexValueDate(IndexON,D1783)</f>
        <v>52167</v>
      </c>
      <c r="F1783" s="156">
        <f>IFERROR(_xll.qlIndexFixing(IndexON,D1783,TRUE,_xll.ohTrigger(RecalcTrigger,TriggerON)),NA())</f>
        <v>9.4452704086134265E-3</v>
      </c>
      <c r="H1783" s="42">
        <f>_xll.qlCalendarAdvance(Calendar,$H1782,B1783,"f",FALSE)</f>
        <v>52167</v>
      </c>
      <c r="I1783" s="140">
        <f>_xll.qlInterestRateIndexValueDate(Index1M,$H1783)</f>
        <v>52167</v>
      </c>
      <c r="J1783" s="145">
        <f>IFERROR(_xll.qlIndexFixing(Index1M,$H1783,TRUE,_xll.ohTrigger(RecalcTrigger,Trigger1M)),NA())</f>
        <v>1.0236926322429363E-2</v>
      </c>
      <c r="K1783" s="44">
        <f>IFERROR(_xll.qlIndexFixing(Index3M,H1783,TRUE,_xll.ohTrigger(RecalcTrigger,Trigger3M)),NA())</f>
        <v>1.044106204127186E-2</v>
      </c>
      <c r="L1783" s="44">
        <f>IFERROR(_xll.qlIndexFixing(Index6M,$H1783,TRUE,_xll.ohTrigger(RecalcTrigger,Trigger6M)),NA())</f>
        <v>1.0476747111959887E-2</v>
      </c>
      <c r="M1783" s="146">
        <f>IFERROR(_xll.qlIndexFixing(Index1Y,$H1783,TRUE,_xll.ohTrigger(RecalcTrigger,Trigger1Y)),NA())</f>
        <v>1.0725261055138491E-2</v>
      </c>
      <c r="N1783" s="145">
        <f>IFERROR(_xll.qlIndexFixing(ONIndex1M,I1783,TRUE,_xll.ohTrigger(RecalcTrigger,Trigger1M)),NA())</f>
        <v>1.0236756376229561E-2</v>
      </c>
      <c r="O1783" s="44">
        <f>IFERROR(_xll.qlIndexFixing(ONIndex3M,I1783,TRUE,_xll.ohTrigger(RecalcTrigger,Trigger3M)),NA())</f>
        <v>1.0441404501985163E-2</v>
      </c>
      <c r="P1783" s="44">
        <f>IFERROR(_xll.qlIndexFixing(ONIndex6M,I1783,TRUE,_xll.ohTrigger(RecalcTrigger,Trigger6M)),NA())</f>
        <v>1.0481036399208055E-2</v>
      </c>
      <c r="Q1783" s="146">
        <f>IFERROR(_xll.qlIndexFixing(ONIndex1Y,I1783,TRUE,_xll.ohTrigger(RecalcTrigger,Trigger1Y)),NA())</f>
        <v>1.0734283041975434E-2</v>
      </c>
    </row>
    <row r="1784" spans="2:17" x14ac:dyDescent="0.2">
      <c r="B1784" s="39" t="s">
        <v>42</v>
      </c>
      <c r="D1784" s="42">
        <f>_xll.qlCalendarAdvance(Calendar,$D1783,B1784,"f",FALSE)</f>
        <v>52174</v>
      </c>
      <c r="E1784" s="140">
        <f>_xll.qlInterestRateIndexValueDate(IndexON,D1784)</f>
        <v>52174</v>
      </c>
      <c r="F1784" s="156">
        <f>IFERROR(_xll.qlIndexFixing(IndexON,D1784,TRUE,_xll.ohTrigger(RecalcTrigger,TriggerON)),NA())</f>
        <v>9.4432225302176764E-3</v>
      </c>
      <c r="H1784" s="42">
        <f>_xll.qlCalendarAdvance(Calendar,$H1783,B1784,"f",FALSE)</f>
        <v>52174</v>
      </c>
      <c r="I1784" s="140">
        <f>_xll.qlInterestRateIndexValueDate(Index1M,$H1784)</f>
        <v>52174</v>
      </c>
      <c r="J1784" s="145">
        <f>IFERROR(_xll.qlIndexFixing(Index1M,$H1784,TRUE,_xll.ohTrigger(RecalcTrigger,Trigger1M)),NA())</f>
        <v>1.0234950163905892E-2</v>
      </c>
      <c r="K1784" s="44">
        <f>IFERROR(_xll.qlIndexFixing(Index3M,H1784,TRUE,_xll.ohTrigger(RecalcTrigger,Trigger3M)),NA())</f>
        <v>1.0438823802628871E-2</v>
      </c>
      <c r="L1784" s="44">
        <f>IFERROR(_xll.qlIndexFixing(Index6M,$H1784,TRUE,_xll.ohTrigger(RecalcTrigger,Trigger6M)),NA())</f>
        <v>1.0474130556728169E-2</v>
      </c>
      <c r="M1784" s="146">
        <f>IFERROR(_xll.qlIndexFixing(Index1Y,$H1784,TRUE,_xll.ohTrigger(RecalcTrigger,Trigger1Y)),NA())</f>
        <v>1.0722356458953586E-2</v>
      </c>
      <c r="N1784" s="145">
        <f>IFERROR(_xll.qlIndexFixing(ONIndex1M,I1784,TRUE,_xll.ohTrigger(RecalcTrigger,Trigger1M)),NA())</f>
        <v>1.0234864083918938E-2</v>
      </c>
      <c r="O1784" s="44">
        <f>IFERROR(_xll.qlIndexFixing(ONIndex3M,I1784,TRUE,_xll.ohTrigger(RecalcTrigger,Trigger3M)),NA())</f>
        <v>1.0439399990400666E-2</v>
      </c>
      <c r="P1784" s="44">
        <f>IFERROR(_xll.qlIndexFixing(ONIndex6M,I1784,TRUE,_xll.ohTrigger(RecalcTrigger,Trigger6M)),NA())</f>
        <v>1.0478902125882206E-2</v>
      </c>
      <c r="Q1784" s="146">
        <f>IFERROR(_xll.qlIndexFixing(ONIndex1Y,I1784,TRUE,_xll.ohTrigger(RecalcTrigger,Trigger1Y)),NA())</f>
        <v>1.0732365849491776E-2</v>
      </c>
    </row>
    <row r="1785" spans="2:17" x14ac:dyDescent="0.2">
      <c r="B1785" s="39" t="s">
        <v>42</v>
      </c>
      <c r="D1785" s="42">
        <f>_xll.qlCalendarAdvance(Calendar,$D1784,B1785,"f",FALSE)</f>
        <v>52181</v>
      </c>
      <c r="E1785" s="140">
        <f>_xll.qlInterestRateIndexValueDate(IndexON,D1785)</f>
        <v>52181</v>
      </c>
      <c r="F1785" s="156">
        <f>IFERROR(_xll.qlIndexFixing(IndexON,D1785,TRUE,_xll.ohTrigger(RecalcTrigger,TriggerON)),NA())</f>
        <v>9.4411422949047807E-3</v>
      </c>
      <c r="H1785" s="42">
        <f>_xll.qlCalendarAdvance(Calendar,$H1784,B1785,"f",FALSE)</f>
        <v>52181</v>
      </c>
      <c r="I1785" s="140">
        <f>_xll.qlInterestRateIndexValueDate(Index1M,$H1785)</f>
        <v>52181</v>
      </c>
      <c r="J1785" s="145">
        <f>IFERROR(_xll.qlIndexFixing(Index1M,$H1785,TRUE,_xll.ohTrigger(RecalcTrigger,Trigger1M)),NA())</f>
        <v>1.0232936863578956E-2</v>
      </c>
      <c r="K1785" s="44">
        <f>IFERROR(_xll.qlIndexFixing(Index3M,H1785,TRUE,_xll.ohTrigger(RecalcTrigger,Trigger3M)),NA())</f>
        <v>1.0436550409923733E-2</v>
      </c>
      <c r="L1785" s="44">
        <f>IFERROR(_xll.qlIndexFixing(Index6M,$H1785,TRUE,_xll.ohTrigger(RecalcTrigger,Trigger6M)),NA())</f>
        <v>1.0471529565615858E-2</v>
      </c>
      <c r="M1785" s="146">
        <f>IFERROR(_xll.qlIndexFixing(Index1Y,$H1785,TRUE,_xll.ohTrigger(RecalcTrigger,Trigger1Y)),NA())</f>
        <v>1.0719414682773598E-2</v>
      </c>
      <c r="N1785" s="145">
        <f>IFERROR(_xll.qlIndexFixing(ONIndex1M,I1785,TRUE,_xll.ohTrigger(RecalcTrigger,Trigger1M)),NA())</f>
        <v>1.0232932926107496E-2</v>
      </c>
      <c r="O1785" s="44">
        <f>IFERROR(_xll.qlIndexFixing(ONIndex3M,I1785,TRUE,_xll.ohTrigger(RecalcTrigger,Trigger3M)),NA())</f>
        <v>1.0437360414710106E-2</v>
      </c>
      <c r="P1785" s="44">
        <f>IFERROR(_xll.qlIndexFixing(ONIndex6M,I1785,TRUE,_xll.ohTrigger(RecalcTrigger,Trigger6M)),NA())</f>
        <v>1.0476731594881716E-2</v>
      </c>
      <c r="Q1785" s="146">
        <f>IFERROR(_xll.qlIndexFixing(ONIndex1Y,I1785,TRUE,_xll.ohTrigger(RecalcTrigger,Trigger1Y)),NA())</f>
        <v>1.0730411862077682E-2</v>
      </c>
    </row>
    <row r="1786" spans="2:17" x14ac:dyDescent="0.2">
      <c r="B1786" s="39" t="s">
        <v>42</v>
      </c>
      <c r="D1786" s="42">
        <f>_xll.qlCalendarAdvance(Calendar,$D1785,B1786,"f",FALSE)</f>
        <v>52188</v>
      </c>
      <c r="E1786" s="140">
        <f>_xll.qlInterestRateIndexValueDate(IndexON,D1786)</f>
        <v>52188</v>
      </c>
      <c r="F1786" s="156">
        <f>IFERROR(_xll.qlIndexFixing(IndexON,D1786,TRUE,_xll.ohTrigger(RecalcTrigger,TriggerON)),NA())</f>
        <v>9.4390297025936931E-3</v>
      </c>
      <c r="H1786" s="42">
        <f>_xll.qlCalendarAdvance(Calendar,$H1785,B1786,"f",FALSE)</f>
        <v>52188</v>
      </c>
      <c r="I1786" s="140">
        <f>_xll.qlInterestRateIndexValueDate(Index1M,$H1786)</f>
        <v>52188</v>
      </c>
      <c r="J1786" s="145">
        <f>IFERROR(_xll.qlIndexFixing(Index1M,$H1786,TRUE,_xll.ohTrigger(RecalcTrigger,Trigger1M)),NA())</f>
        <v>1.0230884666572701E-2</v>
      </c>
      <c r="K1786" s="44">
        <f>IFERROR(_xll.qlIndexFixing(Index3M,H1786,TRUE,_xll.ohTrigger(RecalcTrigger,Trigger3M)),NA())</f>
        <v>1.0434241863217231E-2</v>
      </c>
      <c r="L1786" s="44">
        <f>IFERROR(_xll.qlIndexFixing(Index6M,$H1786,TRUE,_xll.ohTrigger(RecalcTrigger,Trigger6M)),NA())</f>
        <v>1.0468842805244511E-2</v>
      </c>
      <c r="M1786" s="146">
        <f>IFERROR(_xll.qlIndexFixing(Index1Y,$H1786,TRUE,_xll.ohTrigger(RecalcTrigger,Trigger1Y)),NA())</f>
        <v>1.0716435726922491E-2</v>
      </c>
      <c r="N1786" s="145">
        <f>IFERROR(_xll.qlIndexFixing(ONIndex1M,I1786,TRUE,_xll.ohTrigger(RecalcTrigger,Trigger1M)),NA())</f>
        <v>1.0230962903038376E-2</v>
      </c>
      <c r="O1786" s="44">
        <f>IFERROR(_xll.qlIndexFixing(ONIndex3M,I1786,TRUE,_xll.ohTrigger(RecalcTrigger,Trigger3M)),NA())</f>
        <v>1.0435285774913483E-2</v>
      </c>
      <c r="P1786" s="44">
        <f>IFERROR(_xll.qlIndexFixing(ONIndex6M,I1786,TRUE,_xll.ohTrigger(RecalcTrigger,Trigger6M)),NA())</f>
        <v>1.0474524806044494E-2</v>
      </c>
      <c r="Q1786" s="146">
        <f>IFERROR(_xll.qlIndexFixing(ONIndex1Y,I1786,TRUE,_xll.ohTrigger(RecalcTrigger,Trigger1Y)),NA())</f>
        <v>1.072842107957106E-2</v>
      </c>
    </row>
    <row r="1787" spans="2:17" x14ac:dyDescent="0.2">
      <c r="B1787" s="39" t="s">
        <v>42</v>
      </c>
      <c r="D1787" s="42">
        <f>_xll.qlCalendarAdvance(Calendar,$D1786,B1787,"f",FALSE)</f>
        <v>52195</v>
      </c>
      <c r="E1787" s="140">
        <f>_xll.qlInterestRateIndexValueDate(IndexON,D1787)</f>
        <v>52195</v>
      </c>
      <c r="F1787" s="156">
        <f>IFERROR(_xll.qlIndexFixing(IndexON,D1787,TRUE,_xll.ohTrigger(RecalcTrigger,TriggerON)),NA())</f>
        <v>9.4368847532844136E-3</v>
      </c>
      <c r="H1787" s="42">
        <f>_xll.qlCalendarAdvance(Calendar,$H1786,B1787,"f",FALSE)</f>
        <v>52195</v>
      </c>
      <c r="I1787" s="140">
        <f>_xll.qlInterestRateIndexValueDate(Index1M,$H1787)</f>
        <v>52195</v>
      </c>
      <c r="J1787" s="145">
        <f>IFERROR(_xll.qlIndexFixing(Index1M,$H1787,TRUE,_xll.ohTrigger(RecalcTrigger,Trigger1M)),NA())</f>
        <v>1.0228753603330165E-2</v>
      </c>
      <c r="K1787" s="44">
        <f>IFERROR(_xll.qlIndexFixing(Index3M,H1787,TRUE,_xll.ohTrigger(RecalcTrigger,Trigger3M)),NA())</f>
        <v>1.0431898162571028E-2</v>
      </c>
      <c r="L1787" s="44">
        <f>IFERROR(_xll.qlIndexFixing(Index6M,$H1787,TRUE,_xll.ohTrigger(RecalcTrigger,Trigger6M)),NA())</f>
        <v>1.0466062236106837E-2</v>
      </c>
      <c r="M1787" s="146">
        <f>IFERROR(_xll.qlIndexFixing(Index1Y,$H1787,TRUE,_xll.ohTrigger(RecalcTrigger,Trigger1Y)),NA())</f>
        <v>1.0713419591729112E-2</v>
      </c>
      <c r="N1787" s="145">
        <f>IFERROR(_xll.qlIndexFixing(ONIndex1M,I1787,TRUE,_xll.ohTrigger(RecalcTrigger,Trigger1M)),NA())</f>
        <v>1.0228954014549485E-2</v>
      </c>
      <c r="O1787" s="44">
        <f>IFERROR(_xll.qlIndexFixing(ONIndex3M,I1787,TRUE,_xll.ohTrigger(RecalcTrigger,Trigger3M)),NA())</f>
        <v>1.0433176071172889E-2</v>
      </c>
      <c r="P1787" s="44">
        <f>IFERROR(_xll.qlIndexFixing(ONIndex6M,I1787,TRUE,_xll.ohTrigger(RecalcTrigger,Trigger6M)),NA())</f>
        <v>1.0472281759613677E-2</v>
      </c>
      <c r="Q1787" s="146">
        <f>IFERROR(_xll.qlIndexFixing(ONIndex1Y,I1787,TRUE,_xll.ohTrigger(RecalcTrigger,Trigger1Y)),NA())</f>
        <v>1.0726393502052955E-2</v>
      </c>
    </row>
    <row r="1788" spans="2:17" x14ac:dyDescent="0.2">
      <c r="B1788" s="39" t="s">
        <v>42</v>
      </c>
      <c r="D1788" s="42">
        <f>_xll.qlCalendarAdvance(Calendar,$D1787,B1788,"f",FALSE)</f>
        <v>52202</v>
      </c>
      <c r="E1788" s="140">
        <f>_xll.qlInterestRateIndexValueDate(IndexON,D1788)</f>
        <v>52202</v>
      </c>
      <c r="F1788" s="156">
        <f>IFERROR(_xll.qlIndexFixing(IndexON,D1788,TRUE,_xll.ohTrigger(RecalcTrigger,TriggerON)),NA())</f>
        <v>9.4347074470579884E-3</v>
      </c>
      <c r="H1788" s="42">
        <f>_xll.qlCalendarAdvance(Calendar,$H1787,B1788,"f",FALSE)</f>
        <v>52202</v>
      </c>
      <c r="I1788" s="140">
        <f>_xll.qlInterestRateIndexValueDate(Index1M,$H1788)</f>
        <v>52202</v>
      </c>
      <c r="J1788" s="145">
        <f>IFERROR(_xll.qlIndexFixing(Index1M,$H1788,TRUE,_xll.ohTrigger(RecalcTrigger,Trigger1M)),NA())</f>
        <v>1.0226651157908551E-2</v>
      </c>
      <c r="K1788" s="44">
        <f>IFERROR(_xll.qlIndexFixing(Index3M,H1788,TRUE,_xll.ohTrigger(RecalcTrigger,Trigger3M)),NA())</f>
        <v>1.0429574411046638E-2</v>
      </c>
      <c r="L1788" s="44">
        <f>IFERROR(_xll.qlIndexFixing(Index6M,$H1788,TRUE,_xll.ohTrigger(RecalcTrigger,Trigger6M)),NA())</f>
        <v>1.0463299911410762E-2</v>
      </c>
      <c r="M1788" s="146">
        <f>IFERROR(_xll.qlIndexFixing(Index1Y,$H1788,TRUE,_xll.ohTrigger(RecalcTrigger,Trigger1Y)),NA())</f>
        <v>1.0710366277526973E-2</v>
      </c>
      <c r="N1788" s="145">
        <f>IFERROR(_xll.qlIndexFixing(ONIndex1M,I1788,TRUE,_xll.ohTrigger(RecalcTrigger,Trigger1M)),NA())</f>
        <v>1.022690626047873E-2</v>
      </c>
      <c r="O1788" s="44">
        <f>IFERROR(_xll.qlIndexFixing(ONIndex3M,I1788,TRUE,_xll.ohTrigger(RecalcTrigger,Trigger3M)),NA())</f>
        <v>1.043103130316414E-2</v>
      </c>
      <c r="P1788" s="44">
        <f>IFERROR(_xll.qlIndexFixing(ONIndex6M,I1788,TRUE,_xll.ohTrigger(RecalcTrigger,Trigger6M)),NA())</f>
        <v>1.0470002455427174E-2</v>
      </c>
      <c r="Q1788" s="146">
        <f>IFERROR(_xll.qlIndexFixing(ONIndex1Y,I1788,TRUE,_xll.ohTrigger(RecalcTrigger,Trigger1Y)),NA())</f>
        <v>1.0724329129604415E-2</v>
      </c>
    </row>
    <row r="1789" spans="2:17" x14ac:dyDescent="0.2">
      <c r="B1789" s="39" t="s">
        <v>42</v>
      </c>
      <c r="D1789" s="42">
        <f>_xll.qlCalendarAdvance(Calendar,$D1788,B1789,"f",FALSE)</f>
        <v>52209</v>
      </c>
      <c r="E1789" s="140">
        <f>_xll.qlInterestRateIndexValueDate(IndexON,D1789)</f>
        <v>52209</v>
      </c>
      <c r="F1789" s="156">
        <f>IFERROR(_xll.qlIndexFixing(IndexON,D1789,TRUE,_xll.ohTrigger(RecalcTrigger,TriggerON)),NA())</f>
        <v>9.4324977839144175E-3</v>
      </c>
      <c r="H1789" s="42">
        <f>_xll.qlCalendarAdvance(Calendar,$H1788,B1789,"f",FALSE)</f>
        <v>52209</v>
      </c>
      <c r="I1789" s="140">
        <f>_xll.qlInterestRateIndexValueDate(Index1M,$H1789)</f>
        <v>52209</v>
      </c>
      <c r="J1789" s="145">
        <f>IFERROR(_xll.qlIndexFixing(Index1M,$H1789,TRUE,_xll.ohTrigger(RecalcTrigger,Trigger1M)),NA())</f>
        <v>1.0224479431833591E-2</v>
      </c>
      <c r="K1789" s="44">
        <f>IFERROR(_xll.qlIndexFixing(Index3M,H1789,TRUE,_xll.ohTrigger(RecalcTrigger,Trigger3M)),NA())</f>
        <v>1.0427165562142713E-2</v>
      </c>
      <c r="L1789" s="44">
        <f>IFERROR(_xll.qlIndexFixing(Index6M,$H1789,TRUE,_xll.ohTrigger(RecalcTrigger,Trigger6M)),NA())</f>
        <v>1.0460501144719428E-2</v>
      </c>
      <c r="M1789" s="146">
        <f>IFERROR(_xll.qlIndexFixing(Index1Y,$H1789,TRUE,_xll.ohTrigger(RecalcTrigger,Trigger1Y)),NA())</f>
        <v>1.070727578465247E-2</v>
      </c>
      <c r="N1789" s="145">
        <f>IFERROR(_xll.qlIndexFixing(ONIndex1M,I1789,TRUE,_xll.ohTrigger(RecalcTrigger,Trigger1M)),NA())</f>
        <v>1.0224819641150296E-2</v>
      </c>
      <c r="O1789" s="44">
        <f>IFERROR(_xll.qlIndexFixing(ONIndex3M,I1789,TRUE,_xll.ohTrigger(RecalcTrigger,Trigger3M)),NA())</f>
        <v>1.042885147121142E-2</v>
      </c>
      <c r="P1789" s="44">
        <f>IFERROR(_xll.qlIndexFixing(ONIndex6M,I1789,TRUE,_xll.ohTrigger(RecalcTrigger,Trigger6M)),NA())</f>
        <v>1.0467686893647077E-2</v>
      </c>
      <c r="Q1789" s="146">
        <f>IFERROR(_xll.qlIndexFixing(ONIndex1Y,I1789,TRUE,_xll.ohTrigger(RecalcTrigger,Trigger1Y)),NA())</f>
        <v>1.0722227962144393E-2</v>
      </c>
    </row>
    <row r="1790" spans="2:17" x14ac:dyDescent="0.2">
      <c r="B1790" s="39" t="s">
        <v>42</v>
      </c>
      <c r="D1790" s="42">
        <f>_xll.qlCalendarAdvance(Calendar,$D1789,B1790,"f",FALSE)</f>
        <v>52216</v>
      </c>
      <c r="E1790" s="140">
        <f>_xll.qlInterestRateIndexValueDate(IndexON,D1790)</f>
        <v>52216</v>
      </c>
      <c r="F1790" s="156">
        <f>IFERROR(_xll.qlIndexFixing(IndexON,D1790,TRUE,_xll.ohTrigger(RecalcTrigger,TriggerON)),NA())</f>
        <v>9.4302557637726547E-3</v>
      </c>
      <c r="H1790" s="42">
        <f>_xll.qlCalendarAdvance(Calendar,$H1789,B1790,"f",FALSE)</f>
        <v>52216</v>
      </c>
      <c r="I1790" s="140">
        <f>_xll.qlInterestRateIndexValueDate(Index1M,$H1790)</f>
        <v>52216</v>
      </c>
      <c r="J1790" s="145">
        <f>IFERROR(_xll.qlIndexFixing(Index1M,$H1790,TRUE,_xll.ohTrigger(RecalcTrigger,Trigger1M)),NA())</f>
        <v>1.0222268808077212E-2</v>
      </c>
      <c r="K1790" s="44">
        <f>IFERROR(_xll.qlIndexFixing(Index3M,H1790,TRUE,_xll.ohTrigger(RecalcTrigger,Trigger3M)),NA())</f>
        <v>1.0424721561452355E-2</v>
      </c>
      <c r="L1790" s="44">
        <f>IFERROR(_xll.qlIndexFixing(Index6M,$H1790,TRUE,_xll.ohTrigger(RecalcTrigger,Trigger6M)),NA())</f>
        <v>1.0457665936182905E-2</v>
      </c>
      <c r="M1790" s="146">
        <f>IFERROR(_xll.qlIndexFixing(Index1Y,$H1790,TRUE,_xll.ohTrigger(RecalcTrigger,Trigger1Y)),NA())</f>
        <v>1.0704148113447109E-2</v>
      </c>
      <c r="N1790" s="145">
        <f>IFERROR(_xll.qlIndexFixing(ONIndex1M,I1790,TRUE,_xll.ohTrigger(RecalcTrigger,Trigger1M)),NA())</f>
        <v>1.0222694156321044E-2</v>
      </c>
      <c r="O1790" s="44">
        <f>IFERROR(_xll.qlIndexFixing(ONIndex3M,I1790,TRUE,_xll.ohTrigger(RecalcTrigger,Trigger3M)),NA())</f>
        <v>1.0426636575152637E-2</v>
      </c>
      <c r="P1790" s="44">
        <f>IFERROR(_xll.qlIndexFixing(ONIndex6M,I1790,TRUE,_xll.ohTrigger(RecalcTrigger,Trigger6M)),NA())</f>
        <v>1.0465335074111293E-2</v>
      </c>
      <c r="Q1790" s="146">
        <f>IFERROR(_xll.qlIndexFixing(ONIndex1Y,I1790,TRUE,_xll.ohTrigger(RecalcTrigger,Trigger1Y)),NA())</f>
        <v>1.0720089999591842E-2</v>
      </c>
    </row>
    <row r="1791" spans="2:17" x14ac:dyDescent="0.2">
      <c r="B1791" s="39" t="s">
        <v>42</v>
      </c>
      <c r="D1791" s="42">
        <f>_xll.qlCalendarAdvance(Calendar,$D1790,B1791,"f",FALSE)</f>
        <v>52223</v>
      </c>
      <c r="E1791" s="140">
        <f>_xll.qlInterestRateIndexValueDate(IndexON,D1791)</f>
        <v>52223</v>
      </c>
      <c r="F1791" s="156">
        <f>IFERROR(_xll.qlIndexFixing(IndexON,D1791,TRUE,_xll.ohTrigger(RecalcTrigger,TriggerON)),NA())</f>
        <v>9.4279813867137463E-3</v>
      </c>
      <c r="H1791" s="42">
        <f>_xll.qlCalendarAdvance(Calendar,$H1790,B1791,"f",FALSE)</f>
        <v>52223</v>
      </c>
      <c r="I1791" s="140">
        <f>_xll.qlInterestRateIndexValueDate(Index1M,$H1791)</f>
        <v>52223</v>
      </c>
      <c r="J1791" s="145">
        <f>IFERROR(_xll.qlIndexFixing(Index1M,$H1791,TRUE,_xll.ohTrigger(RecalcTrigger,Trigger1M)),NA())</f>
        <v>1.0220019286670786E-2</v>
      </c>
      <c r="K1791" s="44">
        <f>IFERROR(_xll.qlIndexFixing(Index3M,H1791,TRUE,_xll.ohTrigger(RecalcTrigger,Trigger3M)),NA())</f>
        <v>1.0422242409039502E-2</v>
      </c>
      <c r="L1791" s="44">
        <f>IFERROR(_xll.qlIndexFixing(Index6M,$H1791,TRUE,_xll.ohTrigger(RecalcTrigger,Trigger6M)),NA())</f>
        <v>1.0454794285955717E-2</v>
      </c>
      <c r="M1791" s="146">
        <f>IFERROR(_xll.qlIndexFixing(Index1Y,$H1791,TRUE,_xll.ohTrigger(RecalcTrigger,Trigger1Y)),NA())</f>
        <v>1.0700983264255726E-2</v>
      </c>
      <c r="N1791" s="145">
        <f>IFERROR(_xll.qlIndexFixing(ONIndex1M,I1791,TRUE,_xll.ohTrigger(RecalcTrigger,Trigger1M)),NA())</f>
        <v>1.0220529806153067E-2</v>
      </c>
      <c r="O1791" s="44">
        <f>IFERROR(_xll.qlIndexFixing(ONIndex3M,I1791,TRUE,_xll.ohTrigger(RecalcTrigger,Trigger3M)),NA())</f>
        <v>1.0424386615068837E-2</v>
      </c>
      <c r="P1791" s="44">
        <f>IFERROR(_xll.qlIndexFixing(ONIndex6M,I1791,TRUE,_xll.ohTrigger(RecalcTrigger,Trigger6M)),NA())</f>
        <v>1.0462946996900868E-2</v>
      </c>
      <c r="Q1791" s="146">
        <f>IFERROR(_xll.qlIndexFixing(ONIndex1Y,I1791,TRUE,_xll.ohTrigger(RecalcTrigger,Trigger1Y)),NA())</f>
        <v>1.0717915242189902E-2</v>
      </c>
    </row>
    <row r="1792" spans="2:17" x14ac:dyDescent="0.2">
      <c r="B1792" s="39" t="s">
        <v>42</v>
      </c>
      <c r="D1792" s="42">
        <f>_xll.qlCalendarAdvance(Calendar,$D1791,B1792,"f",FALSE)</f>
        <v>52230</v>
      </c>
      <c r="E1792" s="140">
        <f>_xll.qlInterestRateIndexValueDate(IndexON,D1792)</f>
        <v>52230</v>
      </c>
      <c r="F1792" s="156">
        <f>IFERROR(_xll.qlIndexFixing(IndexON,D1792,TRUE,_xll.ohTrigger(RecalcTrigger,TriggerON)),NA())</f>
        <v>9.4256746526566459E-3</v>
      </c>
      <c r="H1792" s="42">
        <f>_xll.qlCalendarAdvance(Calendar,$H1791,B1792,"f",FALSE)</f>
        <v>52230</v>
      </c>
      <c r="I1792" s="140">
        <f>_xll.qlInterestRateIndexValueDate(Index1M,$H1792)</f>
        <v>52230</v>
      </c>
      <c r="J1792" s="145">
        <f>IFERROR(_xll.qlIndexFixing(Index1M,$H1792,TRUE,_xll.ohTrigger(RecalcTrigger,Trigger1M)),NA())</f>
        <v>1.021773086763E-2</v>
      </c>
      <c r="K1792" s="44">
        <f>IFERROR(_xll.qlIndexFixing(Index3M,H1792,TRUE,_xll.ohTrigger(RecalcTrigger,Trigger3M)),NA())</f>
        <v>1.0419690352176032E-2</v>
      </c>
      <c r="L1792" s="44">
        <f>IFERROR(_xll.qlIndexFixing(Index6M,$H1792,TRUE,_xll.ohTrigger(RecalcTrigger,Trigger6M)),NA())</f>
        <v>1.0451886194194165E-2</v>
      </c>
      <c r="M1792" s="146">
        <f>IFERROR(_xll.qlIndexFixing(Index1Y,$H1792,TRUE,_xll.ohTrigger(RecalcTrigger,Trigger1Y)),NA())</f>
        <v>1.0697781237428039E-2</v>
      </c>
      <c r="N1792" s="145">
        <f>IFERROR(_xll.qlIndexFixing(ONIndex1M,I1792,TRUE,_xll.ohTrigger(RecalcTrigger,Trigger1M)),NA())</f>
        <v>1.0218326590565319E-2</v>
      </c>
      <c r="O1792" s="44">
        <f>IFERROR(_xll.qlIndexFixing(ONIndex3M,I1792,TRUE,_xll.ohTrigger(RecalcTrigger,Trigger3M)),NA())</f>
        <v>1.0422101590797928E-2</v>
      </c>
      <c r="P1792" s="44">
        <f>IFERROR(_xll.qlIndexFixing(ONIndex6M,I1792,TRUE,_xll.ohTrigger(RecalcTrigger,Trigger6M)),NA())</f>
        <v>1.0460522661934757E-2</v>
      </c>
      <c r="Q1792" s="146">
        <f>IFERROR(_xll.qlIndexFixing(ONIndex1Y,I1792,TRUE,_xll.ohTrigger(RecalcTrigger,Trigger1Y)),NA())</f>
        <v>1.0715703689695433E-2</v>
      </c>
    </row>
    <row r="1793" spans="2:17" x14ac:dyDescent="0.2">
      <c r="B1793" s="39" t="s">
        <v>42</v>
      </c>
      <c r="D1793" s="42">
        <f>_xll.qlCalendarAdvance(Calendar,$D1792,B1793,"f",FALSE)</f>
        <v>52237</v>
      </c>
      <c r="E1793" s="140">
        <f>_xll.qlInterestRateIndexValueDate(IndexON,D1793)</f>
        <v>52237</v>
      </c>
      <c r="F1793" s="156">
        <f>IFERROR(_xll.qlIndexFixing(IndexON,D1793,TRUE,_xll.ohTrigger(RecalcTrigger,TriggerON)),NA())</f>
        <v>9.4233355616823999E-3</v>
      </c>
      <c r="H1793" s="42">
        <f>_xll.qlCalendarAdvance(Calendar,$H1792,B1793,"f",FALSE)</f>
        <v>52237</v>
      </c>
      <c r="I1793" s="140">
        <f>_xll.qlInterestRateIndexValueDate(Index1M,$H1793)</f>
        <v>52237</v>
      </c>
      <c r="J1793" s="145">
        <f>IFERROR(_xll.qlIndexFixing(Index1M,$H1793,TRUE,_xll.ohTrigger(RecalcTrigger,Trigger1M)),NA())</f>
        <v>1.0215403550980997E-2</v>
      </c>
      <c r="K1793" s="44">
        <f>IFERROR(_xll.qlIndexFixing(Index3M,H1793,TRUE,_xll.ohTrigger(RecalcTrigger,Trigger3M)),NA())</f>
        <v>1.0417178649301152E-2</v>
      </c>
      <c r="L1793" s="44">
        <f>IFERROR(_xll.qlIndexFixing(Index6M,$H1793,TRUE,_xll.ohTrigger(RecalcTrigger,Trigger6M)),NA())</f>
        <v>1.0449015135111192E-2</v>
      </c>
      <c r="M1793" s="146">
        <f>IFERROR(_xll.qlIndexFixing(Index1Y,$H1793,TRUE,_xll.ohTrigger(RecalcTrigger,Trigger1Y)),NA())</f>
        <v>1.0694542033317322E-2</v>
      </c>
      <c r="N1793" s="145">
        <f>IFERROR(_xll.qlIndexFixing(ONIndex1M,I1793,TRUE,_xll.ohTrigger(RecalcTrigger,Trigger1M)),NA())</f>
        <v>1.0216084509557799E-2</v>
      </c>
      <c r="O1793" s="44">
        <f>IFERROR(_xll.qlIndexFixing(ONIndex3M,I1793,TRUE,_xll.ohTrigger(RecalcTrigger,Trigger3M)),NA())</f>
        <v>1.0419781502583048E-2</v>
      </c>
      <c r="P1793" s="44">
        <f>IFERROR(_xll.qlIndexFixing(ONIndex6M,I1793,TRUE,_xll.ohTrigger(RecalcTrigger,Trigger6M)),NA())</f>
        <v>1.0458062069294005E-2</v>
      </c>
      <c r="Q1793" s="146">
        <f>IFERROR(_xll.qlIndexFixing(ONIndex1Y,I1793,TRUE,_xll.ohTrigger(RecalcTrigger,Trigger1Y)),NA())</f>
        <v>1.0713455342270528E-2</v>
      </c>
    </row>
    <row r="1794" spans="2:17" x14ac:dyDescent="0.2">
      <c r="B1794" s="39" t="s">
        <v>42</v>
      </c>
      <c r="D1794" s="42">
        <f>_xll.qlCalendarAdvance(Calendar,$D1793,B1794,"f",FALSE)</f>
        <v>52244</v>
      </c>
      <c r="E1794" s="140">
        <f>_xll.qlInterestRateIndexValueDate(IndexON,D1794)</f>
        <v>52244</v>
      </c>
      <c r="F1794" s="156">
        <f>IFERROR(_xll.qlIndexFixing(IndexON,D1794,TRUE,_xll.ohTrigger(RecalcTrigger,TriggerON)),NA())</f>
        <v>9.4209641136289157E-3</v>
      </c>
      <c r="H1794" s="42">
        <f>_xll.qlCalendarAdvance(Calendar,$H1793,B1794,"f",FALSE)</f>
        <v>52244</v>
      </c>
      <c r="I1794" s="140">
        <f>_xll.qlInterestRateIndexValueDate(Index1M,$H1794)</f>
        <v>52244</v>
      </c>
      <c r="J1794" s="145">
        <f>IFERROR(_xll.qlIndexFixing(Index1M,$H1794,TRUE,_xll.ohTrigger(RecalcTrigger,Trigger1M)),NA())</f>
        <v>1.0213037336744692E-2</v>
      </c>
      <c r="K1794" s="44">
        <f>IFERROR(_xll.qlIndexFixing(Index3M,H1794,TRUE,_xll.ohTrigger(RecalcTrigger,Trigger3M)),NA())</f>
        <v>1.0414594042107133E-2</v>
      </c>
      <c r="L1794" s="44">
        <f>IFERROR(_xll.qlIndexFixing(Index6M,$H1794,TRUE,_xll.ohTrigger(RecalcTrigger,Trigger6M)),NA())</f>
        <v>1.0446036848706127E-2</v>
      </c>
      <c r="M1794" s="146">
        <f>IFERROR(_xll.qlIndexFixing(Index1Y,$H1794,TRUE,_xll.ohTrigger(RecalcTrigger,Trigger1Y)),NA())</f>
        <v>1.0691265652280624E-2</v>
      </c>
      <c r="N1794" s="145">
        <f>IFERROR(_xll.qlIndexFixing(ONIndex1M,I1794,TRUE,_xll.ohTrigger(RecalcTrigger,Trigger1M)),NA())</f>
        <v>1.0213803563130508E-2</v>
      </c>
      <c r="O1794" s="44">
        <f>IFERROR(_xll.qlIndexFixing(ONIndex3M,I1794,TRUE,_xll.ohTrigger(RecalcTrigger,Trigger3M)),NA())</f>
        <v>1.0417426350262105E-2</v>
      </c>
      <c r="P1794" s="44">
        <f>IFERROR(_xll.qlIndexFixing(ONIndex6M,I1794,TRUE,_xll.ohTrigger(RecalcTrigger,Trigger6M)),NA())</f>
        <v>1.0455565218978613E-2</v>
      </c>
      <c r="Q1794" s="146">
        <f>IFERROR(_xll.qlIndexFixing(ONIndex1Y,I1794,TRUE,_xll.ohTrigger(RecalcTrigger,Trigger1Y)),NA())</f>
        <v>1.0711170199753095E-2</v>
      </c>
    </row>
    <row r="1795" spans="2:17" x14ac:dyDescent="0.2">
      <c r="B1795" s="39" t="s">
        <v>42</v>
      </c>
      <c r="D1795" s="42">
        <f>_xll.qlCalendarAdvance(Calendar,$D1794,B1795,"f",FALSE)</f>
        <v>52251</v>
      </c>
      <c r="E1795" s="140">
        <f>_xll.qlInterestRateIndexValueDate(IndexON,D1795)</f>
        <v>52251</v>
      </c>
      <c r="F1795" s="156">
        <f>IFERROR(_xll.qlIndexFixing(IndexON,D1795,TRUE,_xll.ohTrigger(RecalcTrigger,TriggerON)),NA())</f>
        <v>9.4185603088203784E-3</v>
      </c>
      <c r="H1795" s="42">
        <f>_xll.qlCalendarAdvance(Calendar,$H1794,B1795,"f",FALSE)</f>
        <v>52251</v>
      </c>
      <c r="I1795" s="140">
        <f>_xll.qlInterestRateIndexValueDate(Index1M,$H1795)</f>
        <v>52251</v>
      </c>
      <c r="J1795" s="145">
        <f>IFERROR(_xll.qlIndexFixing(Index1M,$H1795,TRUE,_xll.ohTrigger(RecalcTrigger,Trigger1M)),NA())</f>
        <v>1.0210632224949842E-2</v>
      </c>
      <c r="K1795" s="44">
        <f>IFERROR(_xll.qlIndexFixing(Index3M,H1795,TRUE,_xll.ohTrigger(RecalcTrigger,Trigger3M)),NA())</f>
        <v>1.0411974283452667E-2</v>
      </c>
      <c r="L1795" s="44">
        <f>IFERROR(_xll.qlIndexFixing(Index6M,$H1795,TRUE,_xll.ohTrigger(RecalcTrigger,Trigger6M)),NA())</f>
        <v>1.0443022122249452E-2</v>
      </c>
      <c r="M1795" s="146">
        <f>IFERROR(_xll.qlIndexFixing(Index1Y,$H1795,TRUE,_xll.ohTrigger(RecalcTrigger,Trigger1Y)),NA())</f>
        <v>1.068795209468032E-2</v>
      </c>
      <c r="N1795" s="145">
        <f>IFERROR(_xll.qlIndexFixing(ONIndex1M,I1795,TRUE,_xll.ohTrigger(RecalcTrigger,Trigger1M)),NA())</f>
        <v>1.0211483751364492E-2</v>
      </c>
      <c r="O1795" s="44">
        <f>IFERROR(_xll.qlIndexFixing(ONIndex3M,I1795,TRUE,_xll.ohTrigger(RecalcTrigger,Trigger3M)),NA())</f>
        <v>1.0415036133835098E-2</v>
      </c>
      <c r="P1795" s="44">
        <f>IFERROR(_xll.qlIndexFixing(ONIndex6M,I1795,TRUE,_xll.ohTrigger(RecalcTrigger,Trigger6M)),NA())</f>
        <v>1.0453032111069627E-2</v>
      </c>
      <c r="Q1795" s="146">
        <f>IFERROR(_xll.qlIndexFixing(ONIndex1Y,I1795,TRUE,_xll.ohTrigger(RecalcTrigger,Trigger1Y)),NA())</f>
        <v>1.0708848262305226E-2</v>
      </c>
    </row>
    <row r="1796" spans="2:17" x14ac:dyDescent="0.2">
      <c r="B1796" s="39" t="s">
        <v>42</v>
      </c>
      <c r="D1796" s="42">
        <f>_xll.qlCalendarAdvance(Calendar,$D1795,B1796,"f",FALSE)</f>
        <v>52258</v>
      </c>
      <c r="E1796" s="140">
        <f>_xll.qlInterestRateIndexValueDate(IndexON,D1796)</f>
        <v>52258</v>
      </c>
      <c r="F1796" s="156">
        <f>IFERROR(_xll.qlIndexFixing(IndexON,D1796,TRUE,_xll.ohTrigger(RecalcTrigger,TriggerON)),NA())</f>
        <v>9.4161241469326029E-3</v>
      </c>
      <c r="H1796" s="42">
        <f>_xll.qlCalendarAdvance(Calendar,$H1795,B1796,"f",FALSE)</f>
        <v>52258</v>
      </c>
      <c r="I1796" s="140">
        <f>_xll.qlInterestRateIndexValueDate(Index1M,$H1796)</f>
        <v>52258</v>
      </c>
      <c r="J1796" s="145">
        <f>IFERROR(_xll.qlIndexFixing(Index1M,$H1796,TRUE,_xll.ohTrigger(RecalcTrigger,Trigger1M)),NA())</f>
        <v>1.0208188215614752E-2</v>
      </c>
      <c r="K1796" s="44">
        <f>IFERROR(_xll.qlIndexFixing(Index3M,H1796,TRUE,_xll.ohTrigger(RecalcTrigger,Trigger3M)),NA())</f>
        <v>1.0409319373406193E-2</v>
      </c>
      <c r="L1796" s="44">
        <f>IFERROR(_xll.qlIndexFixing(Index6M,$H1796,TRUE,_xll.ohTrigger(RecalcTrigger,Trigger6M)),NA())</f>
        <v>1.0439970955903259E-2</v>
      </c>
      <c r="M1796" s="146">
        <f>IFERROR(_xll.qlIndexFixing(Index1Y,$H1796,TRUE,_xll.ohTrigger(RecalcTrigger,Trigger1Y)),NA())</f>
        <v>1.0684601360881452E-2</v>
      </c>
      <c r="N1796" s="145">
        <f>IFERROR(_xll.qlIndexFixing(ONIndex1M,I1796,TRUE,_xll.ohTrigger(RecalcTrigger,Trigger1M)),NA())</f>
        <v>1.0209125074097658E-2</v>
      </c>
      <c r="O1796" s="44">
        <f>IFERROR(_xll.qlIndexFixing(ONIndex3M,I1796,TRUE,_xll.ohTrigger(RecalcTrigger,Trigger3M)),NA())</f>
        <v>1.0412610853383075E-2</v>
      </c>
      <c r="P1796" s="44">
        <f>IFERROR(_xll.qlIndexFixing(ONIndex6M,I1796,TRUE,_xll.ohTrigger(RecalcTrigger,Trigger6M)),NA())</f>
        <v>1.0450462745404954E-2</v>
      </c>
      <c r="Q1796" s="146">
        <f>IFERROR(_xll.qlIndexFixing(ONIndex1Y,I1796,TRUE,_xll.ohTrigger(RecalcTrigger,Trigger1Y)),NA())</f>
        <v>1.0706489529764829E-2</v>
      </c>
    </row>
    <row r="1797" spans="2:17" x14ac:dyDescent="0.2">
      <c r="B1797" s="39" t="s">
        <v>42</v>
      </c>
      <c r="D1797" s="42">
        <f>_xll.qlCalendarAdvance(Calendar,$D1796,B1797,"f",FALSE)</f>
        <v>52265</v>
      </c>
      <c r="E1797" s="140">
        <f>_xll.qlInterestRateIndexValueDate(IndexON,D1797)</f>
        <v>52265</v>
      </c>
      <c r="F1797" s="156">
        <f>IFERROR(_xll.qlIndexFixing(IndexON,D1797,TRUE,_xll.ohTrigger(RecalcTrigger,TriggerON)),NA())</f>
        <v>9.4136556280466355E-3</v>
      </c>
      <c r="H1797" s="42">
        <f>_xll.qlCalendarAdvance(Calendar,$H1796,B1797,"f",FALSE)</f>
        <v>52265</v>
      </c>
      <c r="I1797" s="140">
        <f>_xll.qlInterestRateIndexValueDate(Index1M,$H1797)</f>
        <v>52265</v>
      </c>
      <c r="J1797" s="145">
        <f>IFERROR(_xll.qlIndexFixing(Index1M,$H1797,TRUE,_xll.ohTrigger(RecalcTrigger,Trigger1M)),NA())</f>
        <v>1.0205818539435394E-2</v>
      </c>
      <c r="K1797" s="44">
        <f>IFERROR(_xll.qlIndexFixing(Index3M,H1797,TRUE,_xll.ohTrigger(RecalcTrigger,Trigger3M)),NA())</f>
        <v>1.0406578631606045E-2</v>
      </c>
      <c r="L1797" s="44">
        <f>IFERROR(_xll.qlIndexFixing(Index6M,$H1797,TRUE,_xll.ohTrigger(RecalcTrigger,Trigger6M)),NA())</f>
        <v>1.0436883349831885E-2</v>
      </c>
      <c r="M1797" s="146">
        <f>IFERROR(_xll.qlIndexFixing(Index1Y,$H1797,TRUE,_xll.ohTrigger(RecalcTrigger,Trigger1Y)),NA())</f>
        <v>1.0681213451254612E-2</v>
      </c>
      <c r="N1797" s="145">
        <f>IFERROR(_xll.qlIndexFixing(ONIndex1M,I1797,TRUE,_xll.ohTrigger(RecalcTrigger,Trigger1M)),NA())</f>
        <v>1.0206727531492099E-2</v>
      </c>
      <c r="O1797" s="44">
        <f>IFERROR(_xll.qlIndexFixing(ONIndex3M,I1797,TRUE,_xll.ohTrigger(RecalcTrigger,Trigger3M)),NA())</f>
        <v>1.0410150508824989E-2</v>
      </c>
      <c r="P1797" s="44">
        <f>IFERROR(_xll.qlIndexFixing(ONIndex6M,I1797,TRUE,_xll.ohTrigger(RecalcTrigger,Trigger6M)),NA())</f>
        <v>1.0447857121984594E-2</v>
      </c>
      <c r="Q1797" s="146">
        <f>IFERROR(_xll.qlIndexFixing(ONIndex1Y,I1797,TRUE,_xll.ohTrigger(RecalcTrigger,Trigger1Y)),NA())</f>
        <v>1.0704094002375042E-2</v>
      </c>
    </row>
    <row r="1798" spans="2:17" x14ac:dyDescent="0.2">
      <c r="B1798" s="39" t="s">
        <v>42</v>
      </c>
      <c r="D1798" s="42">
        <f>_xll.qlCalendarAdvance(Calendar,$D1797,B1798,"f",FALSE)</f>
        <v>52272</v>
      </c>
      <c r="E1798" s="140">
        <f>_xll.qlInterestRateIndexValueDate(IndexON,D1798)</f>
        <v>52272</v>
      </c>
      <c r="F1798" s="156">
        <f>IFERROR(_xll.qlIndexFixing(IndexON,D1798,TRUE,_xll.ohTrigger(RecalcTrigger,TriggerON)),NA())</f>
        <v>9.4111547523245687E-3</v>
      </c>
      <c r="H1798" s="42">
        <f>_xll.qlCalendarAdvance(Calendar,$H1797,B1798,"f",FALSE)</f>
        <v>52272</v>
      </c>
      <c r="I1798" s="140">
        <f>_xll.qlInterestRateIndexValueDate(Index1M,$H1798)</f>
        <v>52272</v>
      </c>
      <c r="J1798" s="145">
        <f>IFERROR(_xll.qlIndexFixing(Index1M,$H1798,TRUE,_xll.ohTrigger(RecalcTrigger,Trigger1M)),NA())</f>
        <v>1.0203305280987847E-2</v>
      </c>
      <c r="K1798" s="44">
        <f>IFERROR(_xll.qlIndexFixing(Index3M,H1798,TRUE,_xll.ohTrigger(RecalcTrigger,Trigger3M)),NA())</f>
        <v>1.0403904099410981E-2</v>
      </c>
      <c r="L1798" s="44">
        <f>IFERROR(_xll.qlIndexFixing(Index6M,$H1798,TRUE,_xll.ohTrigger(RecalcTrigger,Trigger6M)),NA())</f>
        <v>1.043375930420279E-2</v>
      </c>
      <c r="M1798" s="146">
        <f>IFERROR(_xll.qlIndexFixing(Index1Y,$H1798,TRUE,_xll.ohTrigger(RecalcTrigger,Trigger1Y)),NA())</f>
        <v>1.0677788366172836E-2</v>
      </c>
      <c r="N1798" s="145">
        <f>IFERROR(_xll.qlIndexFixing(ONIndex1M,I1798,TRUE,_xll.ohTrigger(RecalcTrigger,Trigger1M)),NA())</f>
        <v>1.0204291123385723E-2</v>
      </c>
      <c r="O1798" s="44">
        <f>IFERROR(_xll.qlIndexFixing(ONIndex3M,I1798,TRUE,_xll.ohTrigger(RecalcTrigger,Trigger3M)),NA())</f>
        <v>1.0407655100241886E-2</v>
      </c>
      <c r="P1798" s="44">
        <f>IFERROR(_xll.qlIndexFixing(ONIndex6M,I1798,TRUE,_xll.ohTrigger(RecalcTrigger,Trigger6M)),NA())</f>
        <v>1.0445215240889594E-2</v>
      </c>
      <c r="Q1798" s="146">
        <f>IFERROR(_xll.qlIndexFixing(ONIndex1Y,I1798,TRUE,_xll.ohTrigger(RecalcTrigger,Trigger1Y)),NA())</f>
        <v>1.070166167981168E-2</v>
      </c>
    </row>
    <row r="1799" spans="2:17" x14ac:dyDescent="0.2">
      <c r="B1799" s="39" t="s">
        <v>42</v>
      </c>
      <c r="D1799" s="42">
        <f>_xll.qlCalendarAdvance(Calendar,$D1798,B1799,"f",FALSE)</f>
        <v>52279</v>
      </c>
      <c r="E1799" s="140">
        <f>_xll.qlInterestRateIndexValueDate(IndexON,D1799)</f>
        <v>52279</v>
      </c>
      <c r="F1799" s="156">
        <f>IFERROR(_xll.qlIndexFixing(IndexON,D1799,TRUE,_xll.ohTrigger(RecalcTrigger,TriggerON)),NA())</f>
        <v>9.4086215195232636E-3</v>
      </c>
      <c r="H1799" s="42">
        <f>_xll.qlCalendarAdvance(Calendar,$H1798,B1799,"f",FALSE)</f>
        <v>52279</v>
      </c>
      <c r="I1799" s="140">
        <f>_xll.qlInterestRateIndexValueDate(Index1M,$H1799)</f>
        <v>52279</v>
      </c>
      <c r="J1799" s="145">
        <f>IFERROR(_xll.qlIndexFixing(Index1M,$H1799,TRUE,_xll.ohTrigger(RecalcTrigger,Trigger1M)),NA())</f>
        <v>1.0200753128282525E-2</v>
      </c>
      <c r="K1799" s="44">
        <f>IFERROR(_xll.qlIndexFixing(Index3M,H1799,TRUE,_xll.ohTrigger(RecalcTrigger,Trigger3M)),NA())</f>
        <v>1.0401143735602723E-2</v>
      </c>
      <c r="L1799" s="44">
        <f>IFERROR(_xll.qlIndexFixing(Index6M,$H1799,TRUE,_xll.ohTrigger(RecalcTrigger,Trigger6M)),NA())</f>
        <v>1.043059881918389E-2</v>
      </c>
      <c r="M1799" s="146">
        <f>IFERROR(_xll.qlIndexFixing(Index1Y,$H1799,TRUE,_xll.ohTrigger(RecalcTrigger,Trigger1Y)),NA())</f>
        <v>1.0674326106014931E-2</v>
      </c>
      <c r="N1799" s="145">
        <f>IFERROR(_xll.qlIndexFixing(ONIndex1M,I1799,TRUE,_xll.ohTrigger(RecalcTrigger,Trigger1M)),NA())</f>
        <v>1.0201815849940621E-2</v>
      </c>
      <c r="O1799" s="44">
        <f>IFERROR(_xll.qlIndexFixing(ONIndex3M,I1799,TRUE,_xll.ohTrigger(RecalcTrigger,Trigger3M)),NA())</f>
        <v>1.0405124627471674E-2</v>
      </c>
      <c r="P1799" s="44">
        <f>IFERROR(_xll.qlIndexFixing(ONIndex6M,I1799,TRUE,_xll.ohTrigger(RecalcTrigger,Trigger6M)),NA())</f>
        <v>1.0442537102200999E-2</v>
      </c>
      <c r="Q1799" s="146">
        <f>IFERROR(_xll.qlIndexFixing(ONIndex1Y,I1799,TRUE,_xll.ohTrigger(RecalcTrigger,Trigger1Y)),NA())</f>
        <v>1.0699192562398929E-2</v>
      </c>
    </row>
    <row r="1800" spans="2:17" x14ac:dyDescent="0.2">
      <c r="B1800" s="39" t="s">
        <v>42</v>
      </c>
      <c r="D1800" s="42">
        <f>_xll.qlCalendarAdvance(Calendar,$D1799,B1800,"f",FALSE)</f>
        <v>52286</v>
      </c>
      <c r="E1800" s="140">
        <f>_xll.qlInterestRateIndexValueDate(IndexON,D1800)</f>
        <v>52286</v>
      </c>
      <c r="F1800" s="156">
        <f>IFERROR(_xll.qlIndexFixing(IndexON,D1800,TRUE,_xll.ohTrigger(RecalcTrigger,TriggerON)),NA())</f>
        <v>9.4060559298858593E-3</v>
      </c>
      <c r="H1800" s="42">
        <f>_xll.qlCalendarAdvance(Calendar,$H1799,B1800,"f",FALSE)</f>
        <v>52286</v>
      </c>
      <c r="I1800" s="140">
        <f>_xll.qlInterestRateIndexValueDate(Index1M,$H1800)</f>
        <v>52286</v>
      </c>
      <c r="J1800" s="145">
        <f>IFERROR(_xll.qlIndexFixing(Index1M,$H1800,TRUE,_xll.ohTrigger(RecalcTrigger,Trigger1M)),NA())</f>
        <v>1.0198162081333902E-2</v>
      </c>
      <c r="K1800" s="44">
        <f>IFERROR(_xll.qlIndexFixing(Index3M,H1800,TRUE,_xll.ohTrigger(RecalcTrigger,Trigger3M)),NA())</f>
        <v>1.039828977195561E-2</v>
      </c>
      <c r="L1800" s="44">
        <f>IFERROR(_xll.qlIndexFixing(Index6M,$H1800,TRUE,_xll.ohTrigger(RecalcTrigger,Trigger6M)),NA())</f>
        <v>1.0427401894945338E-2</v>
      </c>
      <c r="M1800" s="146">
        <f>IFERROR(_xll.qlIndexFixing(Index1Y,$H1800,TRUE,_xll.ohTrigger(RecalcTrigger,Trigger1Y)),NA())</f>
        <v>1.067082667116237E-2</v>
      </c>
      <c r="N1800" s="145">
        <f>IFERROR(_xll.qlIndexFixing(ONIndex1M,I1800,TRUE,_xll.ohTrigger(RecalcTrigger,Trigger1M)),NA())</f>
        <v>1.0199301711156794E-2</v>
      </c>
      <c r="O1800" s="44">
        <f>IFERROR(_xll.qlIndexFixing(ONIndex3M,I1800,TRUE,_xll.ohTrigger(RecalcTrigger,Trigger3M)),NA())</f>
        <v>1.0402559090838537E-2</v>
      </c>
      <c r="P1800" s="44">
        <f>IFERROR(_xll.qlIndexFixing(ONIndex6M,I1800,TRUE,_xll.ohTrigger(RecalcTrigger,Trigger6M)),NA())</f>
        <v>1.0439822705756718E-2</v>
      </c>
      <c r="Q1800" s="146">
        <f>IFERROR(_xll.qlIndexFixing(ONIndex1Y,I1800,TRUE,_xll.ohTrigger(RecalcTrigger,Trigger1Y)),NA())</f>
        <v>1.0696686649974696E-2</v>
      </c>
    </row>
    <row r="1801" spans="2:17" x14ac:dyDescent="0.2">
      <c r="B1801" s="39" t="s">
        <v>42</v>
      </c>
      <c r="D1801" s="42">
        <f>_xll.qlCalendarAdvance(Calendar,$D1800,B1801,"f",FALSE)</f>
        <v>52293</v>
      </c>
      <c r="E1801" s="140">
        <f>_xll.qlInterestRateIndexValueDate(IndexON,D1801)</f>
        <v>52293</v>
      </c>
      <c r="F1801" s="156">
        <f>IFERROR(_xll.qlIndexFixing(IndexON,D1801,TRUE,_xll.ohTrigger(RecalcTrigger,TriggerON)),NA())</f>
        <v>9.4034579832502629E-3</v>
      </c>
      <c r="H1801" s="42">
        <f>_xll.qlCalendarAdvance(Calendar,$H1800,B1801,"f",FALSE)</f>
        <v>52293</v>
      </c>
      <c r="I1801" s="140">
        <f>_xll.qlInterestRateIndexValueDate(Index1M,$H1801)</f>
        <v>52293</v>
      </c>
      <c r="J1801" s="145">
        <f>IFERROR(_xll.qlIndexFixing(Index1M,$H1801,TRUE,_xll.ohTrigger(RecalcTrigger,Trigger1M)),NA())</f>
        <v>1.019538470671671E-2</v>
      </c>
      <c r="K1801" s="44">
        <f>IFERROR(_xll.qlIndexFixing(Index3M,H1801,TRUE,_xll.ohTrigger(RecalcTrigger,Trigger3M)),NA())</f>
        <v>1.039539522628613E-2</v>
      </c>
      <c r="L1801" s="44">
        <f>IFERROR(_xll.qlIndexFixing(Index6M,$H1801,TRUE,_xll.ohTrigger(RecalcTrigger,Trigger6M)),NA())</f>
        <v>1.042388273759791E-2</v>
      </c>
      <c r="M1801" s="146">
        <f>IFERROR(_xll.qlIndexFixing(Index1Y,$H1801,TRUE,_xll.ohTrigger(RecalcTrigger,Trigger1Y)),NA())</f>
        <v>1.0667168229870185E-2</v>
      </c>
      <c r="N1801" s="145">
        <f>IFERROR(_xll.qlIndexFixing(ONIndex1M,I1801,TRUE,_xll.ohTrigger(RecalcTrigger,Trigger1M)),NA())</f>
        <v>1.019674870687215E-2</v>
      </c>
      <c r="O1801" s="44">
        <f>IFERROR(_xll.qlIndexFixing(ONIndex3M,I1801,TRUE,_xll.ohTrigger(RecalcTrigger,Trigger3M)),NA())</f>
        <v>1.0399958489937244E-2</v>
      </c>
      <c r="P1801" s="44">
        <f>IFERROR(_xll.qlIndexFixing(ONIndex6M,I1801,TRUE,_xll.ohTrigger(RecalcTrigger,Trigger6M)),NA())</f>
        <v>1.0437072051718843E-2</v>
      </c>
      <c r="Q1801" s="146">
        <f>IFERROR(_xll.qlIndexFixing(ONIndex1Y,I1801,TRUE,_xll.ohTrigger(RecalcTrigger,Trigger1Y)),NA())</f>
        <v>1.0694143942457934E-2</v>
      </c>
    </row>
    <row r="1802" spans="2:17" x14ac:dyDescent="0.2">
      <c r="B1802" s="39" t="s">
        <v>42</v>
      </c>
      <c r="D1802" s="42">
        <f>_xll.qlCalendarAdvance(Calendar,$D1801,B1802,"f",FALSE)</f>
        <v>52300</v>
      </c>
      <c r="E1802" s="140">
        <f>_xll.qlInterestRateIndexValueDate(IndexON,D1802)</f>
        <v>52300</v>
      </c>
      <c r="F1802" s="156">
        <f>IFERROR(_xll.qlIndexFixing(IndexON,D1802,TRUE,_xll.ohTrigger(RecalcTrigger,TriggerON)),NA())</f>
        <v>9.4008276797785673E-3</v>
      </c>
      <c r="H1802" s="42">
        <f>_xll.qlCalendarAdvance(Calendar,$H1801,B1802,"f",FALSE)</f>
        <v>52300</v>
      </c>
      <c r="I1802" s="140">
        <f>_xll.qlInterestRateIndexValueDate(Index1M,$H1802)</f>
        <v>52300</v>
      </c>
      <c r="J1802" s="145">
        <f>IFERROR(_xll.qlIndexFixing(Index1M,$H1802,TRUE,_xll.ohTrigger(RecalcTrigger,Trigger1M)),NA())</f>
        <v>1.01927073126735E-2</v>
      </c>
      <c r="K1802" s="44">
        <f>IFERROR(_xll.qlIndexFixing(Index3M,H1802,TRUE,_xll.ohTrigger(RecalcTrigger,Trigger3M)),NA())</f>
        <v>1.0392524224514289E-2</v>
      </c>
      <c r="L1802" s="44">
        <f>IFERROR(_xll.qlIndexFixing(Index6M,$H1802,TRUE,_xll.ohTrigger(RecalcTrigger,Trigger6M)),NA())</f>
        <v>1.0420604847143246E-2</v>
      </c>
      <c r="M1802" s="146">
        <f>IFERROR(_xll.qlIndexFixing(Index1Y,$H1802,TRUE,_xll.ohTrigger(RecalcTrigger,Trigger1Y)),NA())</f>
        <v>1.0663591687657988E-2</v>
      </c>
      <c r="N1802" s="145">
        <f>IFERROR(_xll.qlIndexFixing(ONIndex1M,I1802,TRUE,_xll.ohTrigger(RecalcTrigger,Trigger1M)),NA())</f>
        <v>1.0194156837167734E-2</v>
      </c>
      <c r="O1802" s="44">
        <f>IFERROR(_xll.qlIndexFixing(ONIndex3M,I1802,TRUE,_xll.ohTrigger(RecalcTrigger,Trigger3M)),NA())</f>
        <v>1.0397322825091981E-2</v>
      </c>
      <c r="P1802" s="44">
        <f>IFERROR(_xll.qlIndexFixing(ONIndex6M,I1802,TRUE,_xll.ohTrigger(RecalcTrigger,Trigger6M)),NA())</f>
        <v>1.0434285139844235E-2</v>
      </c>
      <c r="Q1802" s="146">
        <f>IFERROR(_xll.qlIndexFixing(ONIndex1Y,I1802,TRUE,_xll.ohTrigger(RecalcTrigger,Trigger1Y)),NA())</f>
        <v>1.0691564440010737E-2</v>
      </c>
    </row>
    <row r="1803" spans="2:17" x14ac:dyDescent="0.2">
      <c r="B1803" s="39" t="s">
        <v>42</v>
      </c>
      <c r="D1803" s="42">
        <f>_xll.qlCalendarAdvance(Calendar,$D1802,B1803,"f",FALSE)</f>
        <v>52307</v>
      </c>
      <c r="E1803" s="140">
        <f>_xll.qlInterestRateIndexValueDate(IndexON,D1803)</f>
        <v>52307</v>
      </c>
      <c r="F1803" s="156">
        <f>IFERROR(_xll.qlIndexFixing(IndexON,D1803,TRUE,_xll.ohTrigger(RecalcTrigger,TriggerON)),NA())</f>
        <v>9.3981650191465871E-3</v>
      </c>
      <c r="H1803" s="42">
        <f>_xll.qlCalendarAdvance(Calendar,$H1802,B1803,"f",FALSE)</f>
        <v>52307</v>
      </c>
      <c r="I1803" s="140">
        <f>_xll.qlInterestRateIndexValueDate(Index1M,$H1803)</f>
        <v>52307</v>
      </c>
      <c r="J1803" s="145">
        <f>IFERROR(_xll.qlIndexFixing(Index1M,$H1803,TRUE,_xll.ohTrigger(RecalcTrigger,Trigger1M)),NA())</f>
        <v>1.0189991021265212E-2</v>
      </c>
      <c r="K1803" s="44">
        <f>IFERROR(_xll.qlIndexFixing(Index3M,H1803,TRUE,_xll.ohTrigger(RecalcTrigger,Trigger3M)),NA())</f>
        <v>1.038961806990921E-2</v>
      </c>
      <c r="L1803" s="44">
        <f>IFERROR(_xll.qlIndexFixing(Index6M,$H1803,TRUE,_xll.ohTrigger(RecalcTrigger,Trigger6M)),NA())</f>
        <v>1.041729051500761E-2</v>
      </c>
      <c r="M1803" s="146">
        <f>IFERROR(_xll.qlIndexFixing(Index1Y,$H1803,TRUE,_xll.ohTrigger(RecalcTrigger,Trigger1Y)),NA())</f>
        <v>1.0659977970906311E-2</v>
      </c>
      <c r="N1803" s="145">
        <f>IFERROR(_xll.qlIndexFixing(ONIndex1M,I1803,TRUE,_xll.ohTrigger(RecalcTrigger,Trigger1M)),NA())</f>
        <v>1.0191526102124593E-2</v>
      </c>
      <c r="O1803" s="44">
        <f>IFERROR(_xll.qlIndexFixing(ONIndex3M,I1803,TRUE,_xll.ohTrigger(RecalcTrigger,Trigger3M)),NA())</f>
        <v>1.0394652096140655E-2</v>
      </c>
      <c r="P1803" s="44">
        <f>IFERROR(_xll.qlIndexFixing(ONIndex6M,I1803,TRUE,_xll.ohTrigger(RecalcTrigger,Trigger6M)),NA())</f>
        <v>1.0431461970376033E-2</v>
      </c>
      <c r="Q1803" s="146">
        <f>IFERROR(_xll.qlIndexFixing(ONIndex1Y,I1803,TRUE,_xll.ohTrigger(RecalcTrigger,Trigger1Y)),NA())</f>
        <v>1.0688948142633103E-2</v>
      </c>
    </row>
    <row r="1804" spans="2:17" x14ac:dyDescent="0.2">
      <c r="B1804" s="39" t="s">
        <v>42</v>
      </c>
      <c r="D1804" s="42">
        <f>_xll.qlCalendarAdvance(Calendar,$D1803,B1804,"f",FALSE)</f>
        <v>52314</v>
      </c>
      <c r="E1804" s="140">
        <f>_xll.qlInterestRateIndexValueDate(IndexON,D1804)</f>
        <v>52314</v>
      </c>
      <c r="F1804" s="156">
        <f>IFERROR(_xll.qlIndexFixing(IndexON,D1804,TRUE,_xll.ohTrigger(RecalcTrigger,TriggerON)),NA())</f>
        <v>9.3954700017595538E-3</v>
      </c>
      <c r="H1804" s="42">
        <f>_xll.qlCalendarAdvance(Calendar,$H1803,B1804,"f",FALSE)</f>
        <v>52314</v>
      </c>
      <c r="I1804" s="140">
        <f>_xll.qlInterestRateIndexValueDate(Index1M,$H1804)</f>
        <v>52314</v>
      </c>
      <c r="J1804" s="145">
        <f>IFERROR(_xll.qlIndexFixing(Index1M,$H1804,TRUE,_xll.ohTrigger(RecalcTrigger,Trigger1M)),NA())</f>
        <v>1.018723583252322E-2</v>
      </c>
      <c r="K1804" s="44">
        <f>IFERROR(_xll.qlIndexFixing(Index3M,H1804,TRUE,_xll.ohTrigger(RecalcTrigger,Trigger3M)),NA())</f>
        <v>1.0386676762546648E-2</v>
      </c>
      <c r="L1804" s="44">
        <f>IFERROR(_xll.qlIndexFixing(Index6M,$H1804,TRUE,_xll.ohTrigger(RecalcTrigger,Trigger6M)),NA())</f>
        <v>1.0413939741372035E-2</v>
      </c>
      <c r="M1804" s="146">
        <f>IFERROR(_xll.qlIndexFixing(Index1Y,$H1804,TRUE,_xll.ohTrigger(RecalcTrigger,Trigger1Y)),NA())</f>
        <v>1.0656327080015295E-2</v>
      </c>
      <c r="N1804" s="145">
        <f>IFERROR(_xll.qlIndexFixing(ONIndex1M,I1804,TRUE,_xll.ohTrigger(RecalcTrigger,Trigger1M)),NA())</f>
        <v>1.0188856501661681E-2</v>
      </c>
      <c r="O1804" s="44">
        <f>IFERROR(_xll.qlIndexFixing(ONIndex3M,I1804,TRUE,_xll.ohTrigger(RecalcTrigger,Trigger3M)),NA())</f>
        <v>1.0391946303164312E-2</v>
      </c>
      <c r="P1804" s="44">
        <f>IFERROR(_xll.qlIndexFixing(ONIndex6M,I1804,TRUE,_xll.ohTrigger(RecalcTrigger,Trigger6M)),NA())</f>
        <v>1.042860254323319E-2</v>
      </c>
      <c r="Q1804" s="146">
        <f>IFERROR(_xll.qlIndexFixing(ONIndex1Y,I1804,TRUE,_xll.ohTrigger(RecalcTrigger,Trigger1Y)),NA())</f>
        <v>1.0686295050243988E-2</v>
      </c>
    </row>
    <row r="1805" spans="2:17" x14ac:dyDescent="0.2">
      <c r="B1805" s="39" t="s">
        <v>42</v>
      </c>
      <c r="D1805" s="42">
        <f>_xll.qlCalendarAdvance(Calendar,$D1804,B1805,"f",FALSE)</f>
        <v>52321</v>
      </c>
      <c r="E1805" s="140">
        <f>_xll.qlInterestRateIndexValueDate(IndexON,D1805)</f>
        <v>52321</v>
      </c>
      <c r="F1805" s="156">
        <f>IFERROR(_xll.qlIndexFixing(IndexON,D1805,TRUE,_xll.ohTrigger(RecalcTrigger,TriggerON)),NA())</f>
        <v>9.3927426272932824E-3</v>
      </c>
      <c r="H1805" s="42">
        <f>_xll.qlCalendarAdvance(Calendar,$H1804,B1805,"f",FALSE)</f>
        <v>52321</v>
      </c>
      <c r="I1805" s="140">
        <f>_xll.qlInterestRateIndexValueDate(Index1M,$H1805)</f>
        <v>52321</v>
      </c>
      <c r="J1805" s="145">
        <f>IFERROR(_xll.qlIndexFixing(Index1M,$H1805,TRUE,_xll.ohTrigger(RecalcTrigger,Trigger1M)),NA())</f>
        <v>1.0184502582189652E-2</v>
      </c>
      <c r="K1805" s="44">
        <f>IFERROR(_xll.qlIndexFixing(Index3M,H1805,TRUE,_xll.ohTrigger(RecalcTrigger,Trigger3M)),NA())</f>
        <v>1.0383771966634267E-2</v>
      </c>
      <c r="L1805" s="44">
        <f>IFERROR(_xll.qlIndexFixing(Index6M,$H1805,TRUE,_xll.ohTrigger(RecalcTrigger,Trigger6M)),NA())</f>
        <v>1.0410658841023442E-2</v>
      </c>
      <c r="M1805" s="146">
        <f>IFERROR(_xll.qlIndexFixing(Index1Y,$H1805,TRUE,_xll.ohTrigger(RecalcTrigger,Trigger1Y)),NA())</f>
        <v>1.0652639015388619E-2</v>
      </c>
      <c r="N1805" s="145">
        <f>IFERROR(_xll.qlIndexFixing(ONIndex1M,I1805,TRUE,_xll.ohTrigger(RecalcTrigger,Trigger1M)),NA())</f>
        <v>1.0186148035860043E-2</v>
      </c>
      <c r="O1805" s="44">
        <f>IFERROR(_xll.qlIndexFixing(ONIndex3M,I1805,TRUE,_xll.ohTrigger(RecalcTrigger,Trigger3M)),NA())</f>
        <v>1.0389205446081906E-2</v>
      </c>
      <c r="P1805" s="44">
        <f>IFERROR(_xll.qlIndexFixing(ONIndex6M,I1805,TRUE,_xll.ohTrigger(RecalcTrigger,Trigger6M)),NA())</f>
        <v>1.042570685833466E-2</v>
      </c>
      <c r="Q1805" s="146">
        <f>IFERROR(_xll.qlIndexFixing(ONIndex1Y,I1805,TRUE,_xll.ohTrigger(RecalcTrigger,Trigger1Y)),NA())</f>
        <v>1.068360516284339E-2</v>
      </c>
    </row>
    <row r="1806" spans="2:17" x14ac:dyDescent="0.2">
      <c r="B1806" s="39" t="s">
        <v>42</v>
      </c>
      <c r="D1806" s="42">
        <f>_xll.qlCalendarAdvance(Calendar,$D1805,B1806,"f",FALSE)</f>
        <v>52328</v>
      </c>
      <c r="E1806" s="140">
        <f>_xll.qlInterestRateIndexValueDate(IndexON,D1806)</f>
        <v>52328</v>
      </c>
      <c r="F1806" s="156">
        <f>IFERROR(_xll.qlIndexFixing(IndexON,D1806,TRUE,_xll.ohTrigger(RecalcTrigger,TriggerON)),NA())</f>
        <v>9.3899828959098652E-3</v>
      </c>
      <c r="H1806" s="42">
        <f>_xll.qlCalendarAdvance(Calendar,$H1805,B1806,"f",FALSE)</f>
        <v>52328</v>
      </c>
      <c r="I1806" s="140">
        <f>_xll.qlInterestRateIndexValueDate(Index1M,$H1806)</f>
        <v>52328</v>
      </c>
      <c r="J1806" s="145">
        <f>IFERROR(_xll.qlIndexFixing(Index1M,$H1806,TRUE,_xll.ohTrigger(RecalcTrigger,Trigger1M)),NA())</f>
        <v>1.0181672456162565E-2</v>
      </c>
      <c r="K1806" s="44">
        <f>IFERROR(_xll.qlIndexFixing(Index3M,H1806,TRUE,_xll.ohTrigger(RecalcTrigger,Trigger3M)),NA())</f>
        <v>1.0380762950366173E-2</v>
      </c>
      <c r="L1806" s="44">
        <f>IFERROR(_xll.qlIndexFixing(Index6M,$H1806,TRUE,_xll.ohTrigger(RecalcTrigger,Trigger6M)),NA())</f>
        <v>1.0407237885158996E-2</v>
      </c>
      <c r="M1806" s="146">
        <f>IFERROR(_xll.qlIndexFixing(Index1Y,$H1806,TRUE,_xll.ohTrigger(RecalcTrigger,Trigger1Y)),NA())</f>
        <v>1.0648913777434616E-2</v>
      </c>
      <c r="N1806" s="145">
        <f>IFERROR(_xll.qlIndexFixing(ONIndex1M,I1806,TRUE,_xll.ohTrigger(RecalcTrigger,Trigger1M)),NA())</f>
        <v>1.0183400704557588E-2</v>
      </c>
      <c r="O1806" s="44">
        <f>IFERROR(_xll.qlIndexFixing(ONIndex3M,I1806,TRUE,_xll.ohTrigger(RecalcTrigger,Trigger3M)),NA())</f>
        <v>1.0386429524974483E-2</v>
      </c>
      <c r="P1806" s="44">
        <f>IFERROR(_xll.qlIndexFixing(ONIndex6M,I1806,TRUE,_xll.ohTrigger(RecalcTrigger,Trigger6M)),NA())</f>
        <v>1.0422774915842536E-2</v>
      </c>
      <c r="Q1806" s="146">
        <f>IFERROR(_xll.qlIndexFixing(ONIndex1Y,I1806,TRUE,_xll.ohTrigger(RecalcTrigger,Trigger1Y)),NA())</f>
        <v>1.0680878480350264E-2</v>
      </c>
    </row>
    <row r="1807" spans="2:17" x14ac:dyDescent="0.2">
      <c r="B1807" s="39" t="s">
        <v>42</v>
      </c>
      <c r="D1807" s="42">
        <f>_xll.qlCalendarAdvance(Calendar,$D1806,B1807,"f",FALSE)</f>
        <v>52335</v>
      </c>
      <c r="E1807" s="140">
        <f>_xll.qlInterestRateIndexValueDate(IndexON,D1807)</f>
        <v>52335</v>
      </c>
      <c r="F1807" s="156">
        <f>IFERROR(_xll.qlIndexFixing(IndexON,D1807,TRUE,_xll.ohTrigger(RecalcTrigger,TriggerON)),NA())</f>
        <v>9.3871908076093025E-3</v>
      </c>
      <c r="H1807" s="42">
        <f>_xll.qlCalendarAdvance(Calendar,$H1806,B1807,"f",FALSE)</f>
        <v>52335</v>
      </c>
      <c r="I1807" s="140">
        <f>_xll.qlInterestRateIndexValueDate(Index1M,$H1807)</f>
        <v>52335</v>
      </c>
      <c r="J1807" s="145">
        <f>IFERROR(_xll.qlIndexFixing(Index1M,$H1807,TRUE,_xll.ohTrigger(RecalcTrigger,Trigger1M)),NA())</f>
        <v>1.0178803433945135E-2</v>
      </c>
      <c r="K1807" s="44">
        <f>IFERROR(_xll.qlIndexFixing(Index3M,H1807,TRUE,_xll.ohTrigger(RecalcTrigger,Trigger3M)),NA())</f>
        <v>1.0377718782544862E-2</v>
      </c>
      <c r="L1807" s="44">
        <f>IFERROR(_xll.qlIndexFixing(Index6M,$H1807,TRUE,_xll.ohTrigger(RecalcTrigger,Trigger6M)),NA())</f>
        <v>1.0403780489342396E-2</v>
      </c>
      <c r="M1807" s="146">
        <f>IFERROR(_xll.qlIndexFixing(Index1Y,$H1807,TRUE,_xll.ohTrigger(RecalcTrigger,Trigger1Y)),NA())</f>
        <v>1.0645151366566045E-2</v>
      </c>
      <c r="N1807" s="145">
        <f>IFERROR(_xll.qlIndexFixing(ONIndex1M,I1807,TRUE,_xll.ohTrigger(RecalcTrigger,Trigger1M)),NA())</f>
        <v>1.0180614507916408E-2</v>
      </c>
      <c r="O1807" s="44">
        <f>IFERROR(_xll.qlIndexFixing(ONIndex3M,I1807,TRUE,_xll.ohTrigger(RecalcTrigger,Trigger3M)),NA())</f>
        <v>1.0383618539760997E-2</v>
      </c>
      <c r="P1807" s="44">
        <f>IFERROR(_xll.qlIndexFixing(ONIndex6M,I1807,TRUE,_xll.ohTrigger(RecalcTrigger,Trigger6M)),NA())</f>
        <v>1.0419806715675772E-2</v>
      </c>
      <c r="Q1807" s="146">
        <f>IFERROR(_xll.qlIndexFixing(ONIndex1Y,I1807,TRUE,_xll.ohTrigger(RecalcTrigger,Trigger1Y)),NA())</f>
        <v>1.0678115003007749E-2</v>
      </c>
    </row>
    <row r="1808" spans="2:17" x14ac:dyDescent="0.2">
      <c r="B1808" s="39" t="s">
        <v>42</v>
      </c>
      <c r="D1808" s="42">
        <f>_xll.qlCalendarAdvance(Calendar,$D1807,B1808,"f",FALSE)</f>
        <v>52342</v>
      </c>
      <c r="E1808" s="140">
        <f>_xll.qlInterestRateIndexValueDate(IndexON,D1808)</f>
        <v>52342</v>
      </c>
      <c r="F1808" s="156">
        <f>IFERROR(_xll.qlIndexFixing(IndexON,D1808,TRUE,_xll.ohTrigger(RecalcTrigger,TriggerON)),NA())</f>
        <v>9.3843663623915941E-3</v>
      </c>
      <c r="H1808" s="42">
        <f>_xll.qlCalendarAdvance(Calendar,$H1807,B1808,"f",FALSE)</f>
        <v>52342</v>
      </c>
      <c r="I1808" s="140">
        <f>_xll.qlInterestRateIndexValueDate(Index1M,$H1808)</f>
        <v>52342</v>
      </c>
      <c r="J1808" s="145">
        <f>IFERROR(_xll.qlIndexFixing(Index1M,$H1808,TRUE,_xll.ohTrigger(RecalcTrigger,Trigger1M)),NA())</f>
        <v>1.0175895515567079E-2</v>
      </c>
      <c r="K1808" s="44">
        <f>IFERROR(_xll.qlIndexFixing(Index3M,H1808,TRUE,_xll.ohTrigger(RecalcTrigger,Trigger3M)),NA())</f>
        <v>1.0374639463250486E-2</v>
      </c>
      <c r="L1808" s="44">
        <f>IFERROR(_xll.qlIndexFixing(Index6M,$H1808,TRUE,_xll.ohTrigger(RecalcTrigger,Trigger6M)),NA())</f>
        <v>1.0400286653762306E-2</v>
      </c>
      <c r="M1808" s="146">
        <f>IFERROR(_xll.qlIndexFixing(Index1Y,$H1808,TRUE,_xll.ohTrigger(RecalcTrigger,Trigger1Y)),NA())</f>
        <v>1.0641351783198546E-2</v>
      </c>
      <c r="N1808" s="145">
        <f>IFERROR(_xll.qlIndexFixing(ONIndex1M,I1808,TRUE,_xll.ohTrigger(RecalcTrigger,Trigger1M)),NA())</f>
        <v>1.0177789445936503E-2</v>
      </c>
      <c r="O1808" s="44">
        <f>IFERROR(_xll.qlIndexFixing(ONIndex3M,I1808,TRUE,_xll.ohTrigger(RecalcTrigger,Trigger3M)),NA())</f>
        <v>1.0380772490522494E-2</v>
      </c>
      <c r="P1808" s="44">
        <f>IFERROR(_xll.qlIndexFixing(ONIndex6M,I1808,TRUE,_xll.ohTrigger(RecalcTrigger,Trigger6M)),NA())</f>
        <v>1.0416802257753321E-2</v>
      </c>
      <c r="Q1808" s="146">
        <f>IFERROR(_xll.qlIndexFixing(ONIndex1Y,I1808,TRUE,_xll.ohTrigger(RecalcTrigger,Trigger1Y)),NA())</f>
        <v>1.0675314730572705E-2</v>
      </c>
    </row>
    <row r="1809" spans="2:17" x14ac:dyDescent="0.2">
      <c r="B1809" s="39" t="s">
        <v>42</v>
      </c>
      <c r="D1809" s="42">
        <f>_xll.qlCalendarAdvance(Calendar,$D1808,B1809,"f",FALSE)</f>
        <v>52349</v>
      </c>
      <c r="E1809" s="140">
        <f>_xll.qlInterestRateIndexValueDate(IndexON,D1809)</f>
        <v>52349</v>
      </c>
      <c r="F1809" s="156">
        <f>IFERROR(_xll.qlIndexFixing(IndexON,D1809,TRUE,_xll.ohTrigger(RecalcTrigger,TriggerON)),NA())</f>
        <v>9.3815095601756937E-3</v>
      </c>
      <c r="H1809" s="42">
        <f>_xll.qlCalendarAdvance(Calendar,$H1808,B1809,"f",FALSE)</f>
        <v>52349</v>
      </c>
      <c r="I1809" s="140">
        <f>_xll.qlInterestRateIndexValueDate(Index1M,$H1809)</f>
        <v>52349</v>
      </c>
      <c r="J1809" s="145">
        <f>IFERROR(_xll.qlIndexFixing(Index1M,$H1809,TRUE,_xll.ohTrigger(RecalcTrigger,Trigger1M)),NA())</f>
        <v>1.0172948701050011E-2</v>
      </c>
      <c r="K1809" s="44">
        <f>IFERROR(_xll.qlIndexFixing(Index3M,H1809,TRUE,_xll.ohTrigger(RecalcTrigger,Trigger3M)),NA())</f>
        <v>1.0371524992564985E-2</v>
      </c>
      <c r="L1809" s="44">
        <f>IFERROR(_xll.qlIndexFixing(Index6M,$H1809,TRUE,_xll.ohTrigger(RecalcTrigger,Trigger6M)),NA())</f>
        <v>1.0396756378608278E-2</v>
      </c>
      <c r="M1809" s="146">
        <f>IFERROR(_xll.qlIndexFixing(Index1Y,$H1809,TRUE,_xll.ohTrigger(RecalcTrigger,Trigger1Y)),NA())</f>
        <v>1.0637515027753071E-2</v>
      </c>
      <c r="N1809" s="145">
        <f>IFERROR(_xll.qlIndexFixing(ONIndex1M,I1809,TRUE,_xll.ohTrigger(RecalcTrigger,Trigger1M)),NA())</f>
        <v>1.017492551845578E-2</v>
      </c>
      <c r="O1809" s="44">
        <f>IFERROR(_xll.qlIndexFixing(ONIndex3M,I1809,TRUE,_xll.ohTrigger(RecalcTrigger,Trigger3M)),NA())</f>
        <v>1.0377891377258974E-2</v>
      </c>
      <c r="P1809" s="44">
        <f>IFERROR(_xll.qlIndexFixing(ONIndex6M,I1809,TRUE,_xll.ohTrigger(RecalcTrigger,Trigger6M)),NA())</f>
        <v>1.041376154215623E-2</v>
      </c>
      <c r="Q1809" s="146">
        <f>IFERROR(_xll.qlIndexFixing(ONIndex1Y,I1809,TRUE,_xll.ohTrigger(RecalcTrigger,Trigger1Y)),NA())</f>
        <v>1.0672477663207225E-2</v>
      </c>
    </row>
    <row r="1810" spans="2:17" x14ac:dyDescent="0.2">
      <c r="B1810" s="39" t="s">
        <v>42</v>
      </c>
      <c r="D1810" s="42">
        <f>_xll.qlCalendarAdvance(Calendar,$D1809,B1810,"f",FALSE)</f>
        <v>52356</v>
      </c>
      <c r="E1810" s="140">
        <f>_xll.qlInterestRateIndexValueDate(IndexON,D1810)</f>
        <v>52356</v>
      </c>
      <c r="F1810" s="156">
        <f>IFERROR(_xll.qlIndexFixing(IndexON,D1810,TRUE,_xll.ohTrigger(RecalcTrigger,TriggerON)),NA())</f>
        <v>9.3786204010426477E-3</v>
      </c>
      <c r="H1810" s="42">
        <f>_xll.qlCalendarAdvance(Calendar,$H1809,B1810,"f",FALSE)</f>
        <v>52356</v>
      </c>
      <c r="I1810" s="140">
        <f>_xll.qlInterestRateIndexValueDate(Index1M,$H1810)</f>
        <v>52356</v>
      </c>
      <c r="J1810" s="145">
        <f>IFERROR(_xll.qlIndexFixing(Index1M,$H1810,TRUE,_xll.ohTrigger(RecalcTrigger,Trigger1M)),NA())</f>
        <v>1.016988785761379E-2</v>
      </c>
      <c r="K1810" s="44">
        <f>IFERROR(_xll.qlIndexFixing(Index3M,H1810,TRUE,_xll.ohTrigger(RecalcTrigger,Trigger3M)),NA())</f>
        <v>1.0368290714901482E-2</v>
      </c>
      <c r="L1810" s="44">
        <f>IFERROR(_xll.qlIndexFixing(Index6M,$H1810,TRUE,_xll.ohTrigger(RecalcTrigger,Trigger6M)),NA())</f>
        <v>1.0393069838490625E-2</v>
      </c>
      <c r="M1810" s="146">
        <f>IFERROR(_xll.qlIndexFixing(Index1Y,$H1810,TRUE,_xll.ohTrigger(RecalcTrigger,Trigger1Y)),NA())</f>
        <v>1.0633641100653898E-2</v>
      </c>
      <c r="N1810" s="145">
        <f>IFERROR(_xll.qlIndexFixing(ONIndex1M,I1810,TRUE,_xll.ohTrigger(RecalcTrigger,Trigger1M)),NA())</f>
        <v>1.0172022725555285E-2</v>
      </c>
      <c r="O1810" s="44">
        <f>IFERROR(_xll.qlIndexFixing(ONIndex3M,I1810,TRUE,_xll.ohTrigger(RecalcTrigger,Trigger3M)),NA())</f>
        <v>1.0374975199889391E-2</v>
      </c>
      <c r="P1810" s="44">
        <f>IFERROR(_xll.qlIndexFixing(ONIndex6M,I1810,TRUE,_xll.ohTrigger(RecalcTrigger,Trigger6M)),NA())</f>
        <v>1.0410684568884498E-2</v>
      </c>
      <c r="Q1810" s="146">
        <f>IFERROR(_xll.qlIndexFixing(ONIndex1Y,I1810,TRUE,_xll.ohTrigger(RecalcTrigger,Trigger1Y)),NA())</f>
        <v>1.0669603800830263E-2</v>
      </c>
    </row>
    <row r="1811" spans="2:17" x14ac:dyDescent="0.2">
      <c r="B1811" s="39" t="s">
        <v>42</v>
      </c>
      <c r="D1811" s="42">
        <f>_xll.qlCalendarAdvance(Calendar,$D1810,B1811,"f",FALSE)</f>
        <v>52363</v>
      </c>
      <c r="E1811" s="140">
        <f>_xll.qlInterestRateIndexValueDate(IndexON,D1811)</f>
        <v>52363</v>
      </c>
      <c r="F1811" s="156">
        <f>IFERROR(_xll.qlIndexFixing(IndexON,D1811,TRUE,_xll.ohTrigger(RecalcTrigger,TriggerON)),NA())</f>
        <v>9.3756988849924561E-3</v>
      </c>
      <c r="H1811" s="42">
        <f>_xll.qlCalendarAdvance(Calendar,$H1810,B1811,"f",FALSE)</f>
        <v>52363</v>
      </c>
      <c r="I1811" s="140">
        <f>_xll.qlInterestRateIndexValueDate(Index1M,$H1811)</f>
        <v>52363</v>
      </c>
      <c r="J1811" s="145">
        <f>IFERROR(_xll.qlIndexFixing(Index1M,$H1811,TRUE,_xll.ohTrigger(RecalcTrigger,Trigger1M)),NA())</f>
        <v>1.016686038832018E-2</v>
      </c>
      <c r="K1811" s="44">
        <f>IFERROR(_xll.qlIndexFixing(Index3M,H1811,TRUE,_xll.ohTrigger(RecalcTrigger,Trigger3M)),NA())</f>
        <v>1.0365103340474142E-2</v>
      </c>
      <c r="L1811" s="44">
        <f>IFERROR(_xll.qlIndexFixing(Index6M,$H1811,TRUE,_xll.ohTrigger(RecalcTrigger,Trigger6M)),NA())</f>
        <v>1.0389463979612479E-2</v>
      </c>
      <c r="M1811" s="146">
        <f>IFERROR(_xll.qlIndexFixing(Index1Y,$H1811,TRUE,_xll.ohTrigger(RecalcTrigger,Trigger1Y)),NA())</f>
        <v>1.0629730002330171E-2</v>
      </c>
      <c r="N1811" s="145">
        <f>IFERROR(_xll.qlIndexFixing(ONIndex1M,I1811,TRUE,_xll.ohTrigger(RecalcTrigger,Trigger1M)),NA())</f>
        <v>1.0169081067397112E-2</v>
      </c>
      <c r="O1811" s="44">
        <f>IFERROR(_xll.qlIndexFixing(ONIndex3M,I1811,TRUE,_xll.ohTrigger(RecalcTrigger,Trigger3M)),NA())</f>
        <v>1.0372023958413745E-2</v>
      </c>
      <c r="P1811" s="44">
        <f>IFERROR(_xll.qlIndexFixing(ONIndex6M,I1811,TRUE,_xll.ohTrigger(RecalcTrigger,Trigger6M)),NA())</f>
        <v>1.0407571338019173E-2</v>
      </c>
      <c r="Q1811" s="146">
        <f>IFERROR(_xll.qlIndexFixing(ONIndex1Y,I1811,TRUE,_xll.ohTrigger(RecalcTrigger,Trigger1Y)),NA())</f>
        <v>1.0666693143603911E-2</v>
      </c>
    </row>
    <row r="1812" spans="2:17" x14ac:dyDescent="0.2">
      <c r="B1812" s="39" t="s">
        <v>42</v>
      </c>
      <c r="D1812" s="42">
        <f>_xll.qlCalendarAdvance(Calendar,$D1811,B1812,"f",FALSE)</f>
        <v>52370</v>
      </c>
      <c r="E1812" s="140">
        <f>_xll.qlInterestRateIndexValueDate(IndexON,D1812)</f>
        <v>52370</v>
      </c>
      <c r="F1812" s="156">
        <f>IFERROR(_xll.qlIndexFixing(IndexON,D1812,TRUE,_xll.ohTrigger(RecalcTrigger,TriggerON)),NA())</f>
        <v>9.3727450119440725E-3</v>
      </c>
      <c r="H1812" s="42">
        <f>_xll.qlCalendarAdvance(Calendar,$H1811,B1812,"f",FALSE)</f>
        <v>52370</v>
      </c>
      <c r="I1812" s="140">
        <f>_xll.qlInterestRateIndexValueDate(Index1M,$H1812)</f>
        <v>52370</v>
      </c>
      <c r="J1812" s="145">
        <f>IFERROR(_xll.qlIndexFixing(Index1M,$H1812,TRUE,_xll.ohTrigger(RecalcTrigger,Trigger1M)),NA())</f>
        <v>1.0163794021920315E-2</v>
      </c>
      <c r="K1812" s="44">
        <f>IFERROR(_xll.qlIndexFixing(Index3M,H1812,TRUE,_xll.ohTrigger(RecalcTrigger,Trigger3M)),NA())</f>
        <v>1.0361880813939453E-2</v>
      </c>
      <c r="L1812" s="44">
        <f>IFERROR(_xll.qlIndexFixing(Index6M,$H1812,TRUE,_xll.ohTrigger(RecalcTrigger,Trigger6M)),NA())</f>
        <v>1.0385821680759738E-2</v>
      </c>
      <c r="M1812" s="146">
        <f>IFERROR(_xll.qlIndexFixing(Index1Y,$H1812,TRUE,_xll.ohTrigger(RecalcTrigger,Trigger1Y)),NA())</f>
        <v>1.062578173321458E-2</v>
      </c>
      <c r="N1812" s="145">
        <f>IFERROR(_xll.qlIndexFixing(ONIndex1M,I1812,TRUE,_xll.ohTrigger(RecalcTrigger,Trigger1M)),NA())</f>
        <v>1.0166100543738121E-2</v>
      </c>
      <c r="O1812" s="44">
        <f>IFERROR(_xll.qlIndexFixing(ONIndex3M,I1812,TRUE,_xll.ohTrigger(RecalcTrigger,Trigger3M)),NA())</f>
        <v>1.0369037652913082E-2</v>
      </c>
      <c r="P1812" s="44">
        <f>IFERROR(_xll.qlIndexFixing(ONIndex6M,I1812,TRUE,_xll.ohTrigger(RecalcTrigger,Trigger6M)),NA())</f>
        <v>1.0404421849317114E-2</v>
      </c>
      <c r="Q1812" s="146">
        <f>IFERROR(_xll.qlIndexFixing(ONIndex1Y,I1812,TRUE,_xll.ohTrigger(RecalcTrigger,Trigger1Y)),NA())</f>
        <v>1.0663745691203985E-2</v>
      </c>
    </row>
    <row r="1813" spans="2:17" x14ac:dyDescent="0.2">
      <c r="B1813" s="39" t="s">
        <v>42</v>
      </c>
      <c r="D1813" s="42">
        <f>_xll.qlCalendarAdvance(Calendar,$D1812,B1813,"f",FALSE)</f>
        <v>52377</v>
      </c>
      <c r="E1813" s="140">
        <f>_xll.qlInterestRateIndexValueDate(IndexON,D1813)</f>
        <v>52377</v>
      </c>
      <c r="F1813" s="156">
        <f>IFERROR(_xll.qlIndexFixing(IndexON,D1813,TRUE,_xll.ohTrigger(RecalcTrigger,TriggerON)),NA())</f>
        <v>9.3697587819785433E-3</v>
      </c>
      <c r="H1813" s="42">
        <f>_xll.qlCalendarAdvance(Calendar,$H1812,B1813,"f",FALSE)</f>
        <v>52377</v>
      </c>
      <c r="I1813" s="140">
        <f>_xll.qlInterestRateIndexValueDate(Index1M,$H1813)</f>
        <v>52377</v>
      </c>
      <c r="J1813" s="145">
        <f>IFERROR(_xll.qlIndexFixing(Index1M,$H1813,TRUE,_xll.ohTrigger(RecalcTrigger,Trigger1M)),NA())</f>
        <v>1.0160688758442957E-2</v>
      </c>
      <c r="K1813" s="44">
        <f>IFERROR(_xll.qlIndexFixing(Index3M,H1813,TRUE,_xll.ohTrigger(RecalcTrigger,Trigger3M)),NA())</f>
        <v>1.0358623135383748E-2</v>
      </c>
      <c r="L1813" s="44">
        <f>IFERROR(_xll.qlIndexFixing(Index6M,$H1813,TRUE,_xll.ohTrigger(RecalcTrigger,Trigger6M)),NA())</f>
        <v>1.0382142942133256E-2</v>
      </c>
      <c r="M1813" s="146">
        <f>IFERROR(_xll.qlIndexFixing(Index1Y,$H1813,TRUE,_xll.ohTrigger(RecalcTrigger,Trigger1Y)),NA())</f>
        <v>1.0621796293743801E-2</v>
      </c>
      <c r="N1813" s="145">
        <f>IFERROR(_xll.qlIndexFixing(ONIndex1M,I1813,TRUE,_xll.ohTrigger(RecalcTrigger,Trigger1M)),NA())</f>
        <v>1.0163081154740405E-2</v>
      </c>
      <c r="O1813" s="44">
        <f>IFERROR(_xll.qlIndexFixing(ONIndex3M,I1813,TRUE,_xll.ohTrigger(RecalcTrigger,Trigger3M)),NA())</f>
        <v>1.0366016283387403E-2</v>
      </c>
      <c r="P1813" s="44">
        <f>IFERROR(_xll.qlIndexFixing(ONIndex6M,I1813,TRUE,_xll.ohTrigger(RecalcTrigger,Trigger6M)),NA())</f>
        <v>1.0401236103102507E-2</v>
      </c>
      <c r="Q1813" s="146">
        <f>IFERROR(_xll.qlIndexFixing(ONIndex1Y,I1813,TRUE,_xll.ohTrigger(RecalcTrigger,Trigger1Y)),NA())</f>
        <v>1.0660761443873623E-2</v>
      </c>
    </row>
    <row r="1814" spans="2:17" x14ac:dyDescent="0.2">
      <c r="B1814" s="39" t="s">
        <v>42</v>
      </c>
      <c r="D1814" s="42">
        <f>_xll.qlCalendarAdvance(Calendar,$D1813,B1814,"f",FALSE)</f>
        <v>52384</v>
      </c>
      <c r="E1814" s="140">
        <f>_xll.qlInterestRateIndexValueDate(IndexON,D1814)</f>
        <v>52384</v>
      </c>
      <c r="F1814" s="156">
        <f>IFERROR(_xll.qlIndexFixing(IndexON,D1814,TRUE,_xll.ohTrigger(RecalcTrigger,TriggerON)),NA())</f>
        <v>9.3667401950958684E-3</v>
      </c>
      <c r="H1814" s="42">
        <f>_xll.qlCalendarAdvance(Calendar,$H1813,B1814,"f",FALSE)</f>
        <v>52384</v>
      </c>
      <c r="I1814" s="140">
        <f>_xll.qlInterestRateIndexValueDate(Index1M,$H1814)</f>
        <v>52384</v>
      </c>
      <c r="J1814" s="145">
        <f>IFERROR(_xll.qlIndexFixing(Index1M,$H1814,TRUE,_xll.ohTrigger(RecalcTrigger,Trigger1M)),NA())</f>
        <v>1.0157631187438473E-2</v>
      </c>
      <c r="K1814" s="44">
        <f>IFERROR(_xll.qlIndexFixing(Index3M,H1814,TRUE,_xll.ohTrigger(RecalcTrigger,Trigger3M)),NA())</f>
        <v>1.0355330304892479E-2</v>
      </c>
      <c r="L1814" s="44">
        <f>IFERROR(_xll.qlIndexFixing(Index6M,$H1814,TRUE,_xll.ohTrigger(RecalcTrigger,Trigger6M)),NA())</f>
        <v>1.0378558416049346E-2</v>
      </c>
      <c r="M1814" s="146">
        <f>IFERROR(_xll.qlIndexFixing(Index1Y,$H1814,TRUE,_xll.ohTrigger(RecalcTrigger,Trigger1Y)),NA())</f>
        <v>1.061777368435916E-2</v>
      </c>
      <c r="N1814" s="145">
        <f>IFERROR(_xll.qlIndexFixing(ONIndex1M,I1814,TRUE,_xll.ohTrigger(RecalcTrigger,Trigger1M)),NA())</f>
        <v>1.0160022900322918E-2</v>
      </c>
      <c r="O1814" s="44">
        <f>IFERROR(_xll.qlIndexFixing(ONIndex3M,I1814,TRUE,_xll.ohTrigger(RecalcTrigger,Trigger3M)),NA())</f>
        <v>1.0362959849836706E-2</v>
      </c>
      <c r="P1814" s="44">
        <f>IFERROR(_xll.qlIndexFixing(ONIndex6M,I1814,TRUE,_xll.ohTrigger(RecalcTrigger,Trigger6M)),NA())</f>
        <v>1.039801409921326E-2</v>
      </c>
      <c r="Q1814" s="146">
        <f>IFERROR(_xll.qlIndexFixing(ONIndex1Y,I1814,TRUE,_xll.ohTrigger(RecalcTrigger,Trigger1Y)),NA())</f>
        <v>1.0657740401612825E-2</v>
      </c>
    </row>
    <row r="1815" spans="2:17" x14ac:dyDescent="0.2">
      <c r="B1815" s="39" t="s">
        <v>42</v>
      </c>
      <c r="D1815" s="42">
        <f>_xll.qlCalendarAdvance(Calendar,$D1814,B1815,"f",FALSE)</f>
        <v>52391</v>
      </c>
      <c r="E1815" s="140">
        <f>_xll.qlInterestRateIndexValueDate(IndexON,D1815)</f>
        <v>52391</v>
      </c>
      <c r="F1815" s="156">
        <f>IFERROR(_xll.qlIndexFixing(IndexON,D1815,TRUE,_xll.ohTrigger(RecalcTrigger,TriggerON)),NA())</f>
        <v>9.3636892512960479E-3</v>
      </c>
      <c r="H1815" s="42">
        <f>_xll.qlCalendarAdvance(Calendar,$H1814,B1815,"f",FALSE)</f>
        <v>52391</v>
      </c>
      <c r="I1815" s="140">
        <f>_xll.qlInterestRateIndexValueDate(Index1M,$H1815)</f>
        <v>52391</v>
      </c>
      <c r="J1815" s="145">
        <f>IFERROR(_xll.qlIndexFixing(Index1M,$H1815,TRUE,_xll.ohTrigger(RecalcTrigger,Trigger1M)),NA())</f>
        <v>1.0154450996714082E-2</v>
      </c>
      <c r="K1815" s="44">
        <f>IFERROR(_xll.qlIndexFixing(Index3M,H1815,TRUE,_xll.ohTrigger(RecalcTrigger,Trigger3M)),NA())</f>
        <v>1.0352002322552855E-2</v>
      </c>
      <c r="L1815" s="44">
        <f>IFERROR(_xll.qlIndexFixing(Index6M,$H1815,TRUE,_xll.ohTrigger(RecalcTrigger,Trigger6M)),NA())</f>
        <v>1.0374809507568658E-2</v>
      </c>
      <c r="M1815" s="146">
        <f>IFERROR(_xll.qlIndexFixing(Index1Y,$H1815,TRUE,_xll.ohTrigger(RecalcTrigger,Trigger1Y)),NA())</f>
        <v>1.0613713905505971E-2</v>
      </c>
      <c r="N1815" s="145">
        <f>IFERROR(_xll.qlIndexFixing(ONIndex1M,I1815,TRUE,_xll.ohTrigger(RecalcTrigger,Trigger1M)),NA())</f>
        <v>1.0156925780485659E-2</v>
      </c>
      <c r="O1815" s="44">
        <f>IFERROR(_xll.qlIndexFixing(ONIndex3M,I1815,TRUE,_xll.ohTrigger(RecalcTrigger,Trigger3M)),NA())</f>
        <v>1.0359868352179946E-2</v>
      </c>
      <c r="P1815" s="44">
        <f>IFERROR(_xll.qlIndexFixing(ONIndex6M,I1815,TRUE,_xll.ohTrigger(RecalcTrigger,Trigger6M)),NA())</f>
        <v>1.0394755837568326E-2</v>
      </c>
      <c r="Q1815" s="146">
        <f>IFERROR(_xll.qlIndexFixing(ONIndex1Y,I1815,TRUE,_xll.ohTrigger(RecalcTrigger,Trigger1Y)),NA())</f>
        <v>1.0654682564340545E-2</v>
      </c>
    </row>
    <row r="1816" spans="2:17" x14ac:dyDescent="0.2">
      <c r="B1816" s="39" t="s">
        <v>42</v>
      </c>
      <c r="D1816" s="42">
        <f>_xll.qlCalendarAdvance(Calendar,$D1815,B1816,"f",FALSE)</f>
        <v>52398</v>
      </c>
      <c r="E1816" s="140">
        <f>_xll.qlInterestRateIndexValueDate(IndexON,D1816)</f>
        <v>52398</v>
      </c>
      <c r="F1816" s="156">
        <f>IFERROR(_xll.qlIndexFixing(IndexON,D1816,TRUE,_xll.ohTrigger(RecalcTrigger,TriggerON)),NA())</f>
        <v>9.3606059504169892E-3</v>
      </c>
      <c r="H1816" s="42">
        <f>_xll.qlCalendarAdvance(Calendar,$H1815,B1816,"f",FALSE)</f>
        <v>52398</v>
      </c>
      <c r="I1816" s="140">
        <f>_xll.qlInterestRateIndexValueDate(Index1M,$H1816)</f>
        <v>52398</v>
      </c>
      <c r="J1816" s="145">
        <f>IFERROR(_xll.qlIndexFixing(Index1M,$H1816,TRUE,_xll.ohTrigger(RecalcTrigger,Trigger1M)),NA())</f>
        <v>1.0151231910061398E-2</v>
      </c>
      <c r="K1816" s="44">
        <f>IFERROR(_xll.qlIndexFixing(Index3M,H1816,TRUE,_xll.ohTrigger(RecalcTrigger,Trigger3M)),NA())</f>
        <v>1.0348639188453856E-2</v>
      </c>
      <c r="L1816" s="44">
        <f>IFERROR(_xll.qlIndexFixing(Index6M,$H1816,TRUE,_xll.ohTrigger(RecalcTrigger,Trigger6M)),NA())</f>
        <v>1.037102416090422E-2</v>
      </c>
      <c r="M1816" s="146">
        <f>IFERROR(_xll.qlIndexFixing(Index1Y,$H1816,TRUE,_xll.ohTrigger(RecalcTrigger,Trigger1Y)),NA())</f>
        <v>1.0609616957633083E-2</v>
      </c>
      <c r="N1816" s="145">
        <f>IFERROR(_xll.qlIndexFixing(ONIndex1M,I1816,TRUE,_xll.ohTrigger(RecalcTrigger,Trigger1M)),NA())</f>
        <v>1.0153789795309676E-2</v>
      </c>
      <c r="O1816" s="44">
        <f>IFERROR(_xll.qlIndexFixing(ONIndex3M,I1816,TRUE,_xll.ohTrigger(RecalcTrigger,Trigger3M)),NA())</f>
        <v>1.035674179049817E-2</v>
      </c>
      <c r="P1816" s="44">
        <f>IFERROR(_xll.qlIndexFixing(ONIndex6M,I1816,TRUE,_xll.ohTrigger(RecalcTrigger,Trigger6M)),NA())</f>
        <v>1.0391461318248751E-2</v>
      </c>
      <c r="Q1816" s="146">
        <f>IFERROR(_xll.qlIndexFixing(ONIndex1Y,I1816,TRUE,_xll.ohTrigger(RecalcTrigger,Trigger1Y)),NA())</f>
        <v>1.0651587932137829E-2</v>
      </c>
    </row>
    <row r="1817" spans="2:17" x14ac:dyDescent="0.2">
      <c r="B1817" s="39" t="s">
        <v>42</v>
      </c>
      <c r="D1817" s="42">
        <f>_xll.qlCalendarAdvance(Calendar,$D1816,B1817,"f",FALSE)</f>
        <v>52405</v>
      </c>
      <c r="E1817" s="140">
        <f>_xll.qlInterestRateIndexValueDate(IndexON,D1817)</f>
        <v>52405</v>
      </c>
      <c r="F1817" s="156">
        <f>IFERROR(_xll.qlIndexFixing(IndexON,D1817,TRUE,_xll.ohTrigger(RecalcTrigger,TriggerON)),NA())</f>
        <v>9.3574902927018311E-3</v>
      </c>
      <c r="H1817" s="42">
        <f>_xll.qlCalendarAdvance(Calendar,$H1816,B1817,"f",FALSE)</f>
        <v>52405</v>
      </c>
      <c r="I1817" s="140">
        <f>_xll.qlInterestRateIndexValueDate(Index1M,$H1817)</f>
        <v>52405</v>
      </c>
      <c r="J1817" s="145">
        <f>IFERROR(_xll.qlIndexFixing(Index1M,$H1817,TRUE,_xll.ohTrigger(RecalcTrigger,Trigger1M)),NA())</f>
        <v>1.0147973927507437E-2</v>
      </c>
      <c r="K1817" s="44">
        <f>IFERROR(_xll.qlIndexFixing(Index3M,H1817,TRUE,_xll.ohTrigger(RecalcTrigger,Trigger3M)),NA())</f>
        <v>1.0345240902683572E-2</v>
      </c>
      <c r="L1817" s="44">
        <f>IFERROR(_xll.qlIndexFixing(Index6M,$H1817,TRUE,_xll.ohTrigger(RecalcTrigger,Trigger6M)),NA())</f>
        <v>1.0367202376262411E-2</v>
      </c>
      <c r="M1817" s="146">
        <f>IFERROR(_xll.qlIndexFixing(Index1Y,$H1817,TRUE,_xll.ohTrigger(RecalcTrigger,Trigger1Y)),NA())</f>
        <v>1.0605482841194227E-2</v>
      </c>
      <c r="N1817" s="145">
        <f>IFERROR(_xll.qlIndexFixing(ONIndex1M,I1817,TRUE,_xll.ohTrigger(RecalcTrigger,Trigger1M)),NA())</f>
        <v>1.015061494471392E-2</v>
      </c>
      <c r="O1817" s="44">
        <f>IFERROR(_xll.qlIndexFixing(ONIndex3M,I1817,TRUE,_xll.ohTrigger(RecalcTrigger,Trigger3M)),NA())</f>
        <v>1.035358016471033E-2</v>
      </c>
      <c r="P1817" s="44">
        <f>IFERROR(_xll.qlIndexFixing(ONIndex6M,I1817,TRUE,_xll.ohTrigger(RecalcTrigger,Trigger6M)),NA())</f>
        <v>1.0388130541335583E-2</v>
      </c>
      <c r="Q1817" s="146">
        <f>IFERROR(_xll.qlIndexFixing(ONIndex1Y,I1817,TRUE,_xll.ohTrigger(RecalcTrigger,Trigger1Y)),NA())</f>
        <v>1.0648456504842585E-2</v>
      </c>
    </row>
    <row r="1818" spans="2:17" x14ac:dyDescent="0.2">
      <c r="B1818" s="39" t="s">
        <v>42</v>
      </c>
      <c r="D1818" s="42">
        <f>_xll.qlCalendarAdvance(Calendar,$D1817,B1818,"f",FALSE)</f>
        <v>52412</v>
      </c>
      <c r="E1818" s="140">
        <f>_xll.qlInterestRateIndexValueDate(IndexON,D1818)</f>
        <v>52412</v>
      </c>
      <c r="F1818" s="156">
        <f>IFERROR(_xll.qlIndexFixing(IndexON,D1818,TRUE,_xll.ohTrigger(RecalcTrigger,TriggerON)),NA())</f>
        <v>9.3543422780695273E-3</v>
      </c>
      <c r="H1818" s="42">
        <f>_xll.qlCalendarAdvance(Calendar,$H1817,B1818,"f",FALSE)</f>
        <v>52412</v>
      </c>
      <c r="I1818" s="140">
        <f>_xll.qlInterestRateIndexValueDate(Index1M,$H1818)</f>
        <v>52412</v>
      </c>
      <c r="J1818" s="145">
        <f>IFERROR(_xll.qlIndexFixing(Index1M,$H1818,TRUE,_xll.ohTrigger(RecalcTrigger,Trigger1M)),NA())</f>
        <v>1.0144578986036244E-2</v>
      </c>
      <c r="K1818" s="44">
        <f>IFERROR(_xll.qlIndexFixing(Index3M,H1818,TRUE,_xll.ohTrigger(RecalcTrigger,Trigger3M)),NA())</f>
        <v>1.034180746533362E-2</v>
      </c>
      <c r="L1818" s="44">
        <f>IFERROR(_xll.qlIndexFixing(Index6M,$H1818,TRUE,_xll.ohTrigger(RecalcTrigger,Trigger6M)),NA())</f>
        <v>1.0363202659513153E-2</v>
      </c>
      <c r="M1818" s="146">
        <f>IFERROR(_xll.qlIndexFixing(Index1Y,$H1818,TRUE,_xll.ohTrigger(RecalcTrigger,Trigger1Y)),NA())</f>
        <v>1.0601311556646892E-2</v>
      </c>
      <c r="N1818" s="145">
        <f>IFERROR(_xll.qlIndexFixing(ONIndex1M,I1818,TRUE,_xll.ohTrigger(RecalcTrigger,Trigger1M)),NA())</f>
        <v>1.014740122877944E-2</v>
      </c>
      <c r="O1818" s="44">
        <f>IFERROR(_xll.qlIndexFixing(ONIndex3M,I1818,TRUE,_xll.ohTrigger(RecalcTrigger,Trigger3M)),NA())</f>
        <v>1.0350383474897473E-2</v>
      </c>
      <c r="P1818" s="44">
        <f>IFERROR(_xll.qlIndexFixing(ONIndex6M,I1818,TRUE,_xll.ohTrigger(RecalcTrigger,Trigger6M)),NA())</f>
        <v>1.0384763506666728E-2</v>
      </c>
      <c r="Q1818" s="146">
        <f>IFERROR(_xll.qlIndexFixing(ONIndex1Y,I1818,TRUE,_xll.ohTrigger(RecalcTrigger,Trigger1Y)),NA())</f>
        <v>1.0645288282616905E-2</v>
      </c>
    </row>
    <row r="1819" spans="2:17" x14ac:dyDescent="0.2">
      <c r="B1819" s="39" t="s">
        <v>42</v>
      </c>
      <c r="D1819" s="42">
        <f>_xll.qlCalendarAdvance(Calendar,$D1818,B1819,"f",FALSE)</f>
        <v>52419</v>
      </c>
      <c r="E1819" s="140">
        <f>_xll.qlInterestRateIndexValueDate(IndexON,D1819)</f>
        <v>52419</v>
      </c>
      <c r="F1819" s="156">
        <f>IFERROR(_xll.qlIndexFixing(IndexON,D1819,TRUE,_xll.ohTrigger(RecalcTrigger,TriggerON)),NA())</f>
        <v>9.3511619065200779E-3</v>
      </c>
      <c r="H1819" s="42">
        <f>_xll.qlCalendarAdvance(Calendar,$H1818,B1819,"f",FALSE)</f>
        <v>52419</v>
      </c>
      <c r="I1819" s="140">
        <f>_xll.qlInterestRateIndexValueDate(Index1M,$H1819)</f>
        <v>52419</v>
      </c>
      <c r="J1819" s="145">
        <f>IFERROR(_xll.qlIndexFixing(Index1M,$H1819,TRUE,_xll.ohTrigger(RecalcTrigger,Trigger1M)),NA())</f>
        <v>1.0141240340773662E-2</v>
      </c>
      <c r="K1819" s="44">
        <f>IFERROR(_xll.qlIndexFixing(Index3M,H1819,TRUE,_xll.ohTrigger(RecalcTrigger,Trigger3M)),NA())</f>
        <v>1.033833887649298E-2</v>
      </c>
      <c r="L1819" s="44">
        <f>IFERROR(_xll.qlIndexFixing(Index6M,$H1819,TRUE,_xll.ohTrigger(RecalcTrigger,Trigger6M)),NA())</f>
        <v>1.0359305286545405E-2</v>
      </c>
      <c r="M1819" s="146">
        <f>IFERROR(_xll.qlIndexFixing(Index1Y,$H1819,TRUE,_xll.ohTrigger(RecalcTrigger,Trigger1Y)),NA())</f>
        <v>1.0597103104452778E-2</v>
      </c>
      <c r="N1819" s="145">
        <f>IFERROR(_xll.qlIndexFixing(ONIndex1M,I1819,TRUE,_xll.ohTrigger(RecalcTrigger,Trigger1M)),NA())</f>
        <v>1.0144148647506235E-2</v>
      </c>
      <c r="O1819" s="44">
        <f>IFERROR(_xll.qlIndexFixing(ONIndex3M,I1819,TRUE,_xll.ohTrigger(RecalcTrigger,Trigger3M)),NA())</f>
        <v>1.03471517210596E-2</v>
      </c>
      <c r="P1819" s="44">
        <f>IFERROR(_xll.qlIndexFixing(ONIndex6M,I1819,TRUE,_xll.ohTrigger(RecalcTrigger,Trigger6M)),NA())</f>
        <v>1.0381360214323232E-2</v>
      </c>
      <c r="Q1819" s="146">
        <f>IFERROR(_xll.qlIndexFixing(ONIndex1Y,I1819,TRUE,_xll.ohTrigger(RecalcTrigger,Trigger1Y)),NA())</f>
        <v>1.0642083265541835E-2</v>
      </c>
    </row>
    <row r="1820" spans="2:17" x14ac:dyDescent="0.2">
      <c r="B1820" s="39" t="s">
        <v>42</v>
      </c>
      <c r="D1820" s="42">
        <f>_xll.qlCalendarAdvance(Calendar,$D1819,B1820,"f",FALSE)</f>
        <v>52426</v>
      </c>
      <c r="E1820" s="140">
        <f>_xll.qlInterestRateIndexValueDate(IndexON,D1820)</f>
        <v>52426</v>
      </c>
      <c r="F1820" s="156">
        <f>IFERROR(_xll.qlIndexFixing(IndexON,D1820,TRUE,_xll.ohTrigger(RecalcTrigger,TriggerON)),NA())</f>
        <v>9.3479491779724366E-3</v>
      </c>
      <c r="H1820" s="42">
        <f>_xll.qlCalendarAdvance(Calendar,$H1819,B1820,"f",FALSE)</f>
        <v>52426</v>
      </c>
      <c r="I1820" s="140">
        <f>_xll.qlInterestRateIndexValueDate(Index1M,$H1820)</f>
        <v>52426</v>
      </c>
      <c r="J1820" s="145">
        <f>IFERROR(_xll.qlIndexFixing(Index1M,$H1820,TRUE,_xll.ohTrigger(RecalcTrigger,Trigger1M)),NA())</f>
        <v>1.0137862798655809E-2</v>
      </c>
      <c r="K1820" s="44">
        <f>IFERROR(_xll.qlIndexFixing(Index3M,H1820,TRUE,_xll.ohTrigger(RecalcTrigger,Trigger3M)),NA())</f>
        <v>1.0334835136255905E-2</v>
      </c>
      <c r="L1820" s="44">
        <f>IFERROR(_xll.qlIndexFixing(Index6M,$H1820,TRUE,_xll.ohTrigger(RecalcTrigger,Trigger6M)),NA())</f>
        <v>1.0355371475257464E-2</v>
      </c>
      <c r="M1820" s="146">
        <f>IFERROR(_xll.qlIndexFixing(Index1Y,$H1820,TRUE,_xll.ohTrigger(RecalcTrigger,Trigger1Y)),NA())</f>
        <v>1.0592857485077344E-2</v>
      </c>
      <c r="N1820" s="145">
        <f>IFERROR(_xll.qlIndexFixing(ONIndex1M,I1820,TRUE,_xll.ohTrigger(RecalcTrigger,Trigger1M)),NA())</f>
        <v>1.0140857200732212E-2</v>
      </c>
      <c r="O1820" s="44">
        <f>IFERROR(_xll.qlIndexFixing(ONIndex3M,I1820,TRUE,_xll.ohTrigger(RecalcTrigger,Trigger3M)),NA())</f>
        <v>1.034388490319671E-2</v>
      </c>
      <c r="P1820" s="44">
        <f>IFERROR(_xll.qlIndexFixing(ONIndex6M,I1820,TRUE,_xll.ohTrigger(RecalcTrigger,Trigger6M)),NA())</f>
        <v>1.0377920664305096E-2</v>
      </c>
      <c r="Q1820" s="146">
        <f>IFERROR(_xll.qlIndexFixing(ONIndex1Y,I1820,TRUE,_xll.ohTrigger(RecalcTrigger,Trigger1Y)),NA())</f>
        <v>1.0638841453293191E-2</v>
      </c>
    </row>
    <row r="1821" spans="2:17" x14ac:dyDescent="0.2">
      <c r="B1821" s="39" t="s">
        <v>42</v>
      </c>
      <c r="D1821" s="42">
        <f>_xll.qlCalendarAdvance(Calendar,$D1820,B1821,"f",FALSE)</f>
        <v>52433</v>
      </c>
      <c r="E1821" s="140">
        <f>_xll.qlInterestRateIndexValueDate(IndexON,D1821)</f>
        <v>52433</v>
      </c>
      <c r="F1821" s="156">
        <f>IFERROR(_xll.qlIndexFixing(IndexON,D1821,TRUE,_xll.ohTrigger(RecalcTrigger,TriggerON)),NA())</f>
        <v>9.3447040924266034E-3</v>
      </c>
      <c r="H1821" s="42">
        <f>_xll.qlCalendarAdvance(Calendar,$H1820,B1821,"f",FALSE)</f>
        <v>52433</v>
      </c>
      <c r="I1821" s="140">
        <f>_xll.qlInterestRateIndexValueDate(Index1M,$H1821)</f>
        <v>52433</v>
      </c>
      <c r="J1821" s="145">
        <f>IFERROR(_xll.qlIndexFixing(Index1M,$H1821,TRUE,_xll.ohTrigger(RecalcTrigger,Trigger1M)),NA())</f>
        <v>1.0134446359721902E-2</v>
      </c>
      <c r="K1821" s="44">
        <f>IFERROR(_xll.qlIndexFixing(Index3M,H1821,TRUE,_xll.ohTrigger(RecalcTrigger,Trigger3M)),NA())</f>
        <v>1.0331296244713137E-2</v>
      </c>
      <c r="L1821" s="44">
        <f>IFERROR(_xll.qlIndexFixing(Index6M,$H1821,TRUE,_xll.ohTrigger(RecalcTrigger,Trigger6M)),NA())</f>
        <v>1.0351401225864278E-2</v>
      </c>
      <c r="M1821" s="146">
        <f>IFERROR(_xll.qlIndexFixing(Index1Y,$H1821,TRUE,_xll.ohTrigger(RecalcTrigger,Trigger1Y)),NA())</f>
        <v>1.0588574698990483E-2</v>
      </c>
      <c r="N1821" s="145">
        <f>IFERROR(_xll.qlIndexFixing(ONIndex1M,I1821,TRUE,_xll.ohTrigger(RecalcTrigger,Trigger1M)),NA())</f>
        <v>1.0137526888619464E-2</v>
      </c>
      <c r="O1821" s="44">
        <f>IFERROR(_xll.qlIndexFixing(ONIndex3M,I1821,TRUE,_xll.ohTrigger(RecalcTrigger,Trigger3M)),NA())</f>
        <v>1.0340583021227756E-2</v>
      </c>
      <c r="P1821" s="44">
        <f>IFERROR(_xll.qlIndexFixing(ONIndex6M,I1821,TRUE,_xll.ohTrigger(RecalcTrigger,Trigger6M)),NA())</f>
        <v>1.0374444856693366E-2</v>
      </c>
      <c r="Q1821" s="146">
        <f>IFERROR(_xll.qlIndexFixing(ONIndex1Y,I1821,TRUE,_xll.ohTrigger(RecalcTrigger,Trigger1Y)),NA())</f>
        <v>1.0635562846195157E-2</v>
      </c>
    </row>
    <row r="1822" spans="2:17" x14ac:dyDescent="0.2">
      <c r="B1822" s="39" t="s">
        <v>42</v>
      </c>
      <c r="D1822" s="42">
        <f>_xll.qlCalendarAdvance(Calendar,$D1821,B1822,"f",FALSE)</f>
        <v>52440</v>
      </c>
      <c r="E1822" s="140">
        <f>_xll.qlInterestRateIndexValueDate(IndexON,D1822)</f>
        <v>52440</v>
      </c>
      <c r="F1822" s="156">
        <f>IFERROR(_xll.qlIndexFixing(IndexON,D1822,TRUE,_xll.ohTrigger(RecalcTrigger,TriggerON)),NA())</f>
        <v>9.3414266500446708E-3</v>
      </c>
      <c r="H1822" s="42">
        <f>_xll.qlCalendarAdvance(Calendar,$H1821,B1822,"f",FALSE)</f>
        <v>52440</v>
      </c>
      <c r="I1822" s="140">
        <f>_xll.qlInterestRateIndexValueDate(Index1M,$H1822)</f>
        <v>52440</v>
      </c>
      <c r="J1822" s="145">
        <f>IFERROR(_xll.qlIndexFixing(Index1M,$H1822,TRUE,_xll.ohTrigger(RecalcTrigger,Trigger1M)),NA())</f>
        <v>1.0130991024003314E-2</v>
      </c>
      <c r="K1822" s="44">
        <f>IFERROR(_xll.qlIndexFixing(Index3M,H1822,TRUE,_xll.ohTrigger(RecalcTrigger,Trigger3M)),NA())</f>
        <v>1.0327722201959816E-2</v>
      </c>
      <c r="L1822" s="44">
        <f>IFERROR(_xll.qlIndexFixing(Index6M,$H1822,TRUE,_xll.ohTrigger(RecalcTrigger,Trigger6M)),NA())</f>
        <v>1.0347394538584321E-2</v>
      </c>
      <c r="M1822" s="146">
        <f>IFERROR(_xll.qlIndexFixing(Index1Y,$H1822,TRUE,_xll.ohTrigger(RecalcTrigger,Trigger1Y)),NA())</f>
        <v>1.0584254746666296E-2</v>
      </c>
      <c r="N1822" s="145">
        <f>IFERROR(_xll.qlIndexFixing(ONIndex1M,I1822,TRUE,_xll.ohTrigger(RecalcTrigger,Trigger1M)),NA())</f>
        <v>1.0134157711086944E-2</v>
      </c>
      <c r="O1822" s="44">
        <f>IFERROR(_xll.qlIndexFixing(ONIndex3M,I1822,TRUE,_xll.ohTrigger(RecalcTrigger,Trigger3M)),NA())</f>
        <v>1.0337246075233786E-2</v>
      </c>
      <c r="P1822" s="44">
        <f>IFERROR(_xll.qlIndexFixing(ONIndex6M,I1822,TRUE,_xll.ohTrigger(RecalcTrigger,Trigger6M)),NA())</f>
        <v>1.0370932791488041E-2</v>
      </c>
      <c r="Q1822" s="146">
        <f>IFERROR(_xll.qlIndexFixing(ONIndex1Y,I1822,TRUE,_xll.ohTrigger(RecalcTrigger,Trigger1Y)),NA())</f>
        <v>1.0632247444085641E-2</v>
      </c>
    </row>
    <row r="1823" spans="2:17" x14ac:dyDescent="0.2">
      <c r="B1823" s="39" t="s">
        <v>42</v>
      </c>
      <c r="D1823" s="42">
        <f>_xll.qlCalendarAdvance(Calendar,$D1822,B1823,"f",FALSE)</f>
        <v>52447</v>
      </c>
      <c r="E1823" s="140">
        <f>_xll.qlInterestRateIndexValueDate(IndexON,D1823)</f>
        <v>52447</v>
      </c>
      <c r="F1823" s="156">
        <f>IFERROR(_xll.qlIndexFixing(IndexON,D1823,TRUE,_xll.ohTrigger(RecalcTrigger,TriggerON)),NA())</f>
        <v>9.3381168506645462E-3</v>
      </c>
      <c r="H1823" s="42">
        <f>_xll.qlCalendarAdvance(Calendar,$H1822,B1823,"f",FALSE)</f>
        <v>52447</v>
      </c>
      <c r="I1823" s="140">
        <f>_xll.qlInterestRateIndexValueDate(Index1M,$H1823)</f>
        <v>52447</v>
      </c>
      <c r="J1823" s="145">
        <f>IFERROR(_xll.qlIndexFixing(Index1M,$H1823,TRUE,_xll.ohTrigger(RecalcTrigger,Trigger1M)),NA())</f>
        <v>1.0127496791534029E-2</v>
      </c>
      <c r="K1823" s="44">
        <f>IFERROR(_xll.qlIndexFixing(Index3M,H1823,TRUE,_xll.ohTrigger(RecalcTrigger,Trigger3M)),NA())</f>
        <v>1.0324113008090201E-2</v>
      </c>
      <c r="L1823" s="44">
        <f>IFERROR(_xll.qlIndexFixing(Index6M,$H1823,TRUE,_xll.ohTrigger(RecalcTrigger,Trigger6M)),NA())</f>
        <v>1.0343351413636506E-2</v>
      </c>
      <c r="M1823" s="146">
        <f>IFERROR(_xll.qlIndexFixing(Index1Y,$H1823,TRUE,_xll.ohTrigger(RecalcTrigger,Trigger1Y)),NA())</f>
        <v>1.0579897628582864E-2</v>
      </c>
      <c r="N1823" s="145">
        <f>IFERROR(_xll.qlIndexFixing(ONIndex1M,I1823,TRUE,_xll.ohTrigger(RecalcTrigger,Trigger1M)),NA())</f>
        <v>1.0130749668215699E-2</v>
      </c>
      <c r="O1823" s="44">
        <f>IFERROR(_xll.qlIndexFixing(ONIndex3M,I1823,TRUE,_xll.ohTrigger(RecalcTrigger,Trigger3M)),NA())</f>
        <v>1.0333874065133752E-2</v>
      </c>
      <c r="P1823" s="44">
        <f>IFERROR(_xll.qlIndexFixing(ONIndex6M,I1823,TRUE,_xll.ohTrigger(RecalcTrigger,Trigger6M)),NA())</f>
        <v>1.0367384468445984E-2</v>
      </c>
      <c r="Q1823" s="146">
        <f>IFERROR(_xll.qlIndexFixing(ONIndex1Y,I1823,TRUE,_xll.ohTrigger(RecalcTrigger,Trigger1Y)),NA())</f>
        <v>1.0628895246964642E-2</v>
      </c>
    </row>
    <row r="1824" spans="2:17" x14ac:dyDescent="0.2">
      <c r="B1824" s="39" t="s">
        <v>42</v>
      </c>
      <c r="D1824" s="42">
        <f>_xll.qlCalendarAdvance(Calendar,$D1823,B1824,"f",FALSE)</f>
        <v>52454</v>
      </c>
      <c r="E1824" s="140">
        <f>_xll.qlInterestRateIndexValueDate(IndexON,D1824)</f>
        <v>52454</v>
      </c>
      <c r="F1824" s="156">
        <f>IFERROR(_xll.qlIndexFixing(IndexON,D1824,TRUE,_xll.ohTrigger(RecalcTrigger,TriggerON)),NA())</f>
        <v>9.3347746944483223E-3</v>
      </c>
      <c r="H1824" s="42">
        <f>_xll.qlCalendarAdvance(Calendar,$H1823,B1824,"f",FALSE)</f>
        <v>52454</v>
      </c>
      <c r="I1824" s="140">
        <f>_xll.qlInterestRateIndexValueDate(Index1M,$H1824)</f>
        <v>52454</v>
      </c>
      <c r="J1824" s="145">
        <f>IFERROR(_xll.qlIndexFixing(Index1M,$H1824,TRUE,_xll.ohTrigger(RecalcTrigger,Trigger1M)),NA())</f>
        <v>1.0123963662350651E-2</v>
      </c>
      <c r="K1824" s="44">
        <f>IFERROR(_xll.qlIndexFixing(Index3M,H1824,TRUE,_xll.ohTrigger(RecalcTrigger,Trigger3M)),NA())</f>
        <v>1.0320468663201196E-2</v>
      </c>
      <c r="L1824" s="44">
        <f>IFERROR(_xll.qlIndexFixing(Index6M,$H1824,TRUE,_xll.ohTrigger(RecalcTrigger,Trigger6M)),NA())</f>
        <v>1.0339271851243267E-2</v>
      </c>
      <c r="M1824" s="146">
        <f>IFERROR(_xll.qlIndexFixing(Index1Y,$H1824,TRUE,_xll.ohTrigger(RecalcTrigger,Trigger1Y)),NA())</f>
        <v>1.0575503345222479E-2</v>
      </c>
      <c r="N1824" s="145">
        <f>IFERROR(_xll.qlIndexFixing(ONIndex1M,I1824,TRUE,_xll.ohTrigger(RecalcTrigger,Trigger1M)),NA())</f>
        <v>1.012730276000573E-2</v>
      </c>
      <c r="O1824" s="44">
        <f>IFERROR(_xll.qlIndexFixing(ONIndex3M,I1824,TRUE,_xll.ohTrigger(RecalcTrigger,Trigger3M)),NA())</f>
        <v>1.0330466991089748E-2</v>
      </c>
      <c r="P1824" s="44">
        <f>IFERROR(_xll.qlIndexFixing(ONIndex6M,I1824,TRUE,_xll.ohTrigger(RecalcTrigger,Trigger6M)),NA())</f>
        <v>1.0363799887810332E-2</v>
      </c>
      <c r="Q1824" s="146">
        <f>IFERROR(_xll.qlIndexFixing(ONIndex1Y,I1824,TRUE,_xll.ohTrigger(RecalcTrigger,Trigger1Y)),NA())</f>
        <v>1.0625506254913208E-2</v>
      </c>
    </row>
    <row r="1825" spans="2:17" x14ac:dyDescent="0.2">
      <c r="B1825" s="39" t="s">
        <v>42</v>
      </c>
      <c r="D1825" s="42">
        <f>_xll.qlCalendarAdvance(Calendar,$D1824,B1825,"f",FALSE)</f>
        <v>52461</v>
      </c>
      <c r="E1825" s="140">
        <f>_xll.qlInterestRateIndexValueDate(IndexON,D1825)</f>
        <v>52461</v>
      </c>
      <c r="F1825" s="156">
        <f>IFERROR(_xll.qlIndexFixing(IndexON,D1825,TRUE,_xll.ohTrigger(RecalcTrigger,TriggerON)),NA())</f>
        <v>9.3314001813149527E-3</v>
      </c>
      <c r="H1825" s="42">
        <f>_xll.qlCalendarAdvance(Calendar,$H1824,B1825,"f",FALSE)</f>
        <v>52461</v>
      </c>
      <c r="I1825" s="140">
        <f>_xll.qlInterestRateIndexValueDate(Index1M,$H1825)</f>
        <v>52461</v>
      </c>
      <c r="J1825" s="145">
        <f>IFERROR(_xll.qlIndexFixing(Index1M,$H1825,TRUE,_xll.ohTrigger(RecalcTrigger,Trigger1M)),NA())</f>
        <v>1.012039163648717E-2</v>
      </c>
      <c r="K1825" s="44">
        <f>IFERROR(_xll.qlIndexFixing(Index3M,H1825,TRUE,_xll.ohTrigger(RecalcTrigger,Trigger3M)),NA())</f>
        <v>1.0316789167387944E-2</v>
      </c>
      <c r="L1825" s="44">
        <f>IFERROR(_xll.qlIndexFixing(Index6M,$H1825,TRUE,_xll.ohTrigger(RecalcTrigger,Trigger6M)),NA())</f>
        <v>1.0335155851627925E-2</v>
      </c>
      <c r="M1825" s="146">
        <f>IFERROR(_xll.qlIndexFixing(Index1Y,$H1825,TRUE,_xll.ohTrigger(RecalcTrigger,Trigger1Y)),NA())</f>
        <v>1.057107189707098E-2</v>
      </c>
      <c r="N1825" s="145">
        <f>IFERROR(_xll.qlIndexFixing(ONIndex1M,I1825,TRUE,_xll.ohTrigger(RecalcTrigger,Trigger1M)),NA())</f>
        <v>1.0123816986294942E-2</v>
      </c>
      <c r="O1825" s="44">
        <f>IFERROR(_xll.qlIndexFixing(ONIndex3M,I1825,TRUE,_xll.ohTrigger(RecalcTrigger,Trigger3M)),NA())</f>
        <v>1.0327024852939681E-2</v>
      </c>
      <c r="P1825" s="44">
        <f>IFERROR(_xll.qlIndexFixing(ONIndex6M,I1825,TRUE,_xll.ohTrigger(RecalcTrigger,Trigger6M)),NA())</f>
        <v>1.036017904950004E-2</v>
      </c>
      <c r="Q1825" s="146">
        <f>IFERROR(_xll.qlIndexFixing(ONIndex1Y,I1825,TRUE,_xll.ohTrigger(RecalcTrigger,Trigger1Y)),NA())</f>
        <v>1.0622080467850292E-2</v>
      </c>
    </row>
    <row r="1826" spans="2:17" x14ac:dyDescent="0.2">
      <c r="B1826" s="39" t="s">
        <v>42</v>
      </c>
      <c r="D1826" s="42">
        <f>_xll.qlCalendarAdvance(Calendar,$D1825,B1826,"f",FALSE)</f>
        <v>52468</v>
      </c>
      <c r="E1826" s="140">
        <f>_xll.qlInterestRateIndexValueDate(IndexON,D1826)</f>
        <v>52468</v>
      </c>
      <c r="F1826" s="156">
        <f>IFERROR(_xll.qlIndexFixing(IndexON,D1826,TRUE,_xll.ohTrigger(RecalcTrigger,TriggerON)),NA())</f>
        <v>9.3279933111833913E-3</v>
      </c>
      <c r="H1826" s="42">
        <f>_xll.qlCalendarAdvance(Calendar,$H1825,B1826,"f",FALSE)</f>
        <v>52468</v>
      </c>
      <c r="I1826" s="140">
        <f>_xll.qlInterestRateIndexValueDate(Index1M,$H1826)</f>
        <v>52468</v>
      </c>
      <c r="J1826" s="145">
        <f>IFERROR(_xll.qlIndexFixing(Index1M,$H1826,TRUE,_xll.ohTrigger(RecalcTrigger,Trigger1M)),NA())</f>
        <v>1.0116780713977567E-2</v>
      </c>
      <c r="K1826" s="44">
        <f>IFERROR(_xll.qlIndexFixing(Index3M,H1826,TRUE,_xll.ohTrigger(RecalcTrigger,Trigger3M)),NA())</f>
        <v>1.0313074520748226E-2</v>
      </c>
      <c r="L1826" s="44">
        <f>IFERROR(_xll.qlIndexFixing(Index6M,$H1826,TRUE,_xll.ohTrigger(RecalcTrigger,Trigger6M)),NA())</f>
        <v>1.0331003415015118E-2</v>
      </c>
      <c r="M1826" s="146">
        <f>IFERROR(_xll.qlIndexFixing(Index1Y,$H1826,TRUE,_xll.ohTrigger(RecalcTrigger,Trigger1Y)),NA())</f>
        <v>1.0566603284619067E-2</v>
      </c>
      <c r="N1826" s="145">
        <f>IFERROR(_xll.qlIndexFixing(ONIndex1M,I1826,TRUE,_xll.ohTrigger(RecalcTrigger,Trigger1M)),NA())</f>
        <v>1.0120292347326476E-2</v>
      </c>
      <c r="O1826" s="44">
        <f>IFERROR(_xll.qlIndexFixing(ONIndex3M,I1826,TRUE,_xll.ohTrigger(RecalcTrigger,Trigger3M)),NA())</f>
        <v>1.0323547650764597E-2</v>
      </c>
      <c r="P1826" s="44">
        <f>IFERROR(_xll.qlIndexFixing(ONIndex6M,I1826,TRUE,_xll.ohTrigger(RecalcTrigger,Trigger6M)),NA())</f>
        <v>1.0356521953515108E-2</v>
      </c>
      <c r="Q1826" s="146">
        <f>IFERROR(_xll.qlIndexFixing(ONIndex1Y,I1826,TRUE,_xll.ohTrigger(RecalcTrigger,Trigger1Y)),NA())</f>
        <v>1.061861788585694E-2</v>
      </c>
    </row>
    <row r="1827" spans="2:17" x14ac:dyDescent="0.2">
      <c r="B1827" s="39" t="s">
        <v>42</v>
      </c>
      <c r="D1827" s="42">
        <f>_xll.qlCalendarAdvance(Calendar,$D1826,B1827,"f",FALSE)</f>
        <v>52475</v>
      </c>
      <c r="E1827" s="140">
        <f>_xll.qlInterestRateIndexValueDate(IndexON,D1827)</f>
        <v>52475</v>
      </c>
      <c r="F1827" s="156">
        <f>IFERROR(_xll.qlIndexFixing(IndexON,D1827,TRUE,_xll.ohTrigger(RecalcTrigger,TriggerON)),NA())</f>
        <v>9.3245540841346841E-3</v>
      </c>
      <c r="H1827" s="42">
        <f>_xll.qlCalendarAdvance(Calendar,$H1826,B1827,"f",FALSE)</f>
        <v>52475</v>
      </c>
      <c r="I1827" s="140">
        <f>_xll.qlInterestRateIndexValueDate(Index1M,$H1827)</f>
        <v>52475</v>
      </c>
      <c r="J1827" s="145">
        <f>IFERROR(_xll.qlIndexFixing(Index1M,$H1827,TRUE,_xll.ohTrigger(RecalcTrigger,Trigger1M)),NA())</f>
        <v>1.0113254834583659E-2</v>
      </c>
      <c r="K1827" s="44">
        <f>IFERROR(_xll.qlIndexFixing(Index3M,H1827,TRUE,_xll.ohTrigger(RecalcTrigger,Trigger3M)),NA())</f>
        <v>1.0309453729731594E-2</v>
      </c>
      <c r="L1827" s="44">
        <f>IFERROR(_xll.qlIndexFixing(Index6M,$H1827,TRUE,_xll.ohTrigger(RecalcTrigger,Trigger6M)),NA())</f>
        <v>1.0327146171474099E-2</v>
      </c>
      <c r="M1827" s="146">
        <f>IFERROR(_xll.qlIndexFixing(Index1Y,$H1827,TRUE,_xll.ohTrigger(RecalcTrigger,Trigger1Y)),NA())</f>
        <v>1.0562097508361437E-2</v>
      </c>
      <c r="N1827" s="145">
        <f>IFERROR(_xll.qlIndexFixing(ONIndex1M,I1827,TRUE,_xll.ohTrigger(RecalcTrigger,Trigger1M)),NA())</f>
        <v>1.0116728842938238E-2</v>
      </c>
      <c r="O1827" s="44">
        <f>IFERROR(_xll.qlIndexFixing(ONIndex3M,I1827,TRUE,_xll.ohTrigger(RecalcTrigger,Trigger3M)),NA())</f>
        <v>1.0320035384564497E-2</v>
      </c>
      <c r="P1827" s="44">
        <f>IFERROR(_xll.qlIndexFixing(ONIndex6M,I1827,TRUE,_xll.ohTrigger(RecalcTrigger,Trigger6M)),NA())</f>
        <v>1.0352828599936581E-2</v>
      </c>
      <c r="Q1827" s="146">
        <f>IFERROR(_xll.qlIndexFixing(ONIndex1Y,I1827,TRUE,_xll.ohTrigger(RecalcTrigger,Trigger1Y)),NA())</f>
        <v>1.0615118508933152E-2</v>
      </c>
    </row>
    <row r="1828" spans="2:17" x14ac:dyDescent="0.2">
      <c r="B1828" s="39" t="s">
        <v>42</v>
      </c>
      <c r="D1828" s="42">
        <f>_xll.qlCalendarAdvance(Calendar,$D1827,B1828,"f",FALSE)</f>
        <v>52482</v>
      </c>
      <c r="E1828" s="140">
        <f>_xll.qlInterestRateIndexValueDate(IndexON,D1828)</f>
        <v>52482</v>
      </c>
      <c r="F1828" s="156">
        <f>IFERROR(_xll.qlIndexFixing(IndexON,D1828,TRUE,_xll.ohTrigger(RecalcTrigger,TriggerON)),NA())</f>
        <v>9.3210825001688313E-3</v>
      </c>
      <c r="H1828" s="42">
        <f>_xll.qlCalendarAdvance(Calendar,$H1827,B1828,"f",FALSE)</f>
        <v>52482</v>
      </c>
      <c r="I1828" s="140">
        <f>_xll.qlInterestRateIndexValueDate(Index1M,$H1828)</f>
        <v>52482</v>
      </c>
      <c r="J1828" s="145">
        <f>IFERROR(_xll.qlIndexFixing(Index1M,$H1828,TRUE,_xll.ohTrigger(RecalcTrigger,Trigger1M)),NA())</f>
        <v>1.0109568999282281E-2</v>
      </c>
      <c r="K1828" s="44">
        <f>IFERROR(_xll.qlIndexFixing(Index3M,H1828,TRUE,_xll.ohTrigger(RecalcTrigger,Trigger3M)),NA())</f>
        <v>1.0305671399164166E-2</v>
      </c>
      <c r="L1828" s="44">
        <f>IFERROR(_xll.qlIndexFixing(Index6M,$H1828,TRUE,_xll.ohTrigger(RecalcTrigger,Trigger6M)),NA())</f>
        <v>1.0322926304846583E-2</v>
      </c>
      <c r="M1828" s="146">
        <f>IFERROR(_xll.qlIndexFixing(Index1Y,$H1828,TRUE,_xll.ohTrigger(RecalcTrigger,Trigger1Y)),NA())</f>
        <v>1.0557554568796325E-2</v>
      </c>
      <c r="N1828" s="145">
        <f>IFERROR(_xll.qlIndexFixing(ONIndex1M,I1828,TRUE,_xll.ohTrigger(RecalcTrigger,Trigger1M)),NA())</f>
        <v>1.0113126473130229E-2</v>
      </c>
      <c r="O1828" s="44">
        <f>IFERROR(_xll.qlIndexFixing(ONIndex3M,I1828,TRUE,_xll.ohTrigger(RecalcTrigger,Trigger3M)),NA())</f>
        <v>1.0316488054258333E-2</v>
      </c>
      <c r="P1828" s="44">
        <f>IFERROR(_xll.qlIndexFixing(ONIndex6M,I1828,TRUE,_xll.ohTrigger(RecalcTrigger,Trigger6M)),NA())</f>
        <v>1.0349098988602368E-2</v>
      </c>
      <c r="Q1828" s="146">
        <f>IFERROR(_xll.qlIndexFixing(ONIndex1Y,I1828,TRUE,_xll.ohTrigger(RecalcTrigger,Trigger1Y)),NA())</f>
        <v>1.0611582336916836E-2</v>
      </c>
    </row>
    <row r="1829" spans="2:17" x14ac:dyDescent="0.2">
      <c r="B1829" s="39" t="s">
        <v>42</v>
      </c>
      <c r="D1829" s="42">
        <f>_xll.qlCalendarAdvance(Calendar,$D1828,B1829,"f",FALSE)</f>
        <v>52489</v>
      </c>
      <c r="E1829" s="140">
        <f>_xll.qlInterestRateIndexValueDate(IndexON,D1829)</f>
        <v>52489</v>
      </c>
      <c r="F1829" s="156">
        <f>IFERROR(_xll.qlIndexFixing(IndexON,D1829,TRUE,_xll.ohTrigger(RecalcTrigger,TriggerON)),NA())</f>
        <v>9.3175785592047866E-3</v>
      </c>
      <c r="H1829" s="42">
        <f>_xll.qlCalendarAdvance(Calendar,$H1828,B1829,"f",FALSE)</f>
        <v>52489</v>
      </c>
      <c r="I1829" s="140">
        <f>_xll.qlInterestRateIndexValueDate(Index1M,$H1829)</f>
        <v>52489</v>
      </c>
      <c r="J1829" s="145">
        <f>IFERROR(_xll.qlIndexFixing(Index1M,$H1829,TRUE,_xll.ohTrigger(RecalcTrigger,Trigger1M)),NA())</f>
        <v>1.0105844268482156E-2</v>
      </c>
      <c r="K1829" s="44">
        <f>IFERROR(_xll.qlIndexFixing(Index3M,H1829,TRUE,_xll.ohTrigger(RecalcTrigger,Trigger3M)),NA())</f>
        <v>1.0301853919011785E-2</v>
      </c>
      <c r="L1829" s="44">
        <f>IFERROR(_xll.qlIndexFixing(Index6M,$H1829,TRUE,_xll.ohTrigger(RecalcTrigger,Trigger6M)),NA())</f>
        <v>1.0318670003836371E-2</v>
      </c>
      <c r="M1829" s="146">
        <f>IFERROR(_xll.qlIndexFixing(Index1Y,$H1829,TRUE,_xll.ohTrigger(RecalcTrigger,Trigger1Y)),NA())</f>
        <v>1.0552974466426836E-2</v>
      </c>
      <c r="N1829" s="145">
        <f>IFERROR(_xll.qlIndexFixing(ONIndex1M,I1829,TRUE,_xll.ohTrigger(RecalcTrigger,Trigger1M)),NA())</f>
        <v>1.0109485237983495E-2</v>
      </c>
      <c r="O1829" s="44">
        <f>IFERROR(_xll.qlIndexFixing(ONIndex3M,I1829,TRUE,_xll.ohTrigger(RecalcTrigger,Trigger3M)),NA())</f>
        <v>1.0312905659927152E-2</v>
      </c>
      <c r="P1829" s="44">
        <f>IFERROR(_xll.qlIndexFixing(ONIndex6M,I1829,TRUE,_xll.ohTrigger(RecalcTrigger,Trigger6M)),NA())</f>
        <v>1.034533311967456E-2</v>
      </c>
      <c r="Q1829" s="146">
        <f>IFERROR(_xll.qlIndexFixing(ONIndex1Y,I1829,TRUE,_xll.ohTrigger(RecalcTrigger,Trigger1Y)),NA())</f>
        <v>1.060800937005113E-2</v>
      </c>
    </row>
    <row r="1830" spans="2:17" x14ac:dyDescent="0.2">
      <c r="B1830" s="39" t="s">
        <v>42</v>
      </c>
      <c r="D1830" s="42">
        <f>_xll.qlCalendarAdvance(Calendar,$D1829,B1830,"f",FALSE)</f>
        <v>52496</v>
      </c>
      <c r="E1830" s="140">
        <f>_xll.qlInterestRateIndexValueDate(IndexON,D1830)</f>
        <v>52496</v>
      </c>
      <c r="F1830" s="156">
        <f>IFERROR(_xll.qlIndexFixing(IndexON,D1830,TRUE,_xll.ohTrigger(RecalcTrigger,TriggerON)),NA())</f>
        <v>9.3140422613235963E-3</v>
      </c>
      <c r="H1830" s="42">
        <f>_xll.qlCalendarAdvance(Calendar,$H1829,B1830,"f",FALSE)</f>
        <v>52496</v>
      </c>
      <c r="I1830" s="140">
        <f>_xll.qlInterestRateIndexValueDate(Index1M,$H1830)</f>
        <v>52496</v>
      </c>
      <c r="J1830" s="145">
        <f>IFERROR(_xll.qlIndexFixing(Index1M,$H1830,TRUE,_xll.ohTrigger(RecalcTrigger,Trigger1M)),NA())</f>
        <v>1.0102080642218403E-2</v>
      </c>
      <c r="K1830" s="44">
        <f>IFERROR(_xll.qlIndexFixing(Index3M,H1830,TRUE,_xll.ohTrigger(RecalcTrigger,Trigger3M)),NA())</f>
        <v>1.0298001289376872E-2</v>
      </c>
      <c r="L1830" s="44">
        <f>IFERROR(_xll.qlIndexFixing(Index6M,$H1830,TRUE,_xll.ohTrigger(RecalcTrigger,Trigger6M)),NA())</f>
        <v>1.0314377268674131E-2</v>
      </c>
      <c r="M1830" s="146">
        <f>IFERROR(_xll.qlIndexFixing(Index1Y,$H1830,TRUE,_xll.ohTrigger(RecalcTrigger,Trigger1Y)),NA())</f>
        <v>1.0548357201759621E-2</v>
      </c>
      <c r="N1830" s="145">
        <f>IFERROR(_xll.qlIndexFixing(ONIndex1M,I1830,TRUE,_xll.ohTrigger(RecalcTrigger,Trigger1M)),NA())</f>
        <v>1.0105805137498036E-2</v>
      </c>
      <c r="O1830" s="44">
        <f>IFERROR(_xll.qlIndexFixing(ONIndex3M,I1830,TRUE,_xll.ohTrigger(RecalcTrigger,Trigger3M)),NA())</f>
        <v>1.0309288201570954E-2</v>
      </c>
      <c r="P1830" s="44">
        <f>IFERROR(_xll.qlIndexFixing(ONIndex6M,I1830,TRUE,_xll.ohTrigger(RecalcTrigger,Trigger6M)),NA())</f>
        <v>1.0341530993072112E-2</v>
      </c>
      <c r="Q1830" s="146">
        <f>IFERROR(_xll.qlIndexFixing(ONIndex1Y,I1830,TRUE,_xll.ohTrigger(RecalcTrigger,Trigger1Y)),NA())</f>
        <v>1.0604399608173942E-2</v>
      </c>
    </row>
    <row r="1831" spans="2:17" x14ac:dyDescent="0.2">
      <c r="B1831" s="39" t="s">
        <v>42</v>
      </c>
      <c r="D1831" s="42">
        <f>_xll.qlCalendarAdvance(Calendar,$D1830,B1831,"f",FALSE)</f>
        <v>52503</v>
      </c>
      <c r="E1831" s="140">
        <f>_xll.qlInterestRateIndexValueDate(IndexON,D1831)</f>
        <v>52503</v>
      </c>
      <c r="F1831" s="156">
        <f>IFERROR(_xll.qlIndexFixing(IndexON,D1831,TRUE,_xll.ohTrigger(RecalcTrigger,TriggerON)),NA())</f>
        <v>9.3104736066063065E-3</v>
      </c>
      <c r="H1831" s="42">
        <f>_xll.qlCalendarAdvance(Calendar,$H1830,B1831,"f",FALSE)</f>
        <v>52503</v>
      </c>
      <c r="I1831" s="140">
        <f>_xll.qlInterestRateIndexValueDate(Index1M,$H1831)</f>
        <v>52503</v>
      </c>
      <c r="J1831" s="145">
        <f>IFERROR(_xll.qlIndexFixing(Index1M,$H1831,TRUE,_xll.ohTrigger(RecalcTrigger,Trigger1M)),NA())</f>
        <v>1.0098278120523441E-2</v>
      </c>
      <c r="K1831" s="44">
        <f>IFERROR(_xll.qlIndexFixing(Index3M,H1831,TRUE,_xll.ohTrigger(RecalcTrigger,Trigger3M)),NA())</f>
        <v>1.0294113510360069E-2</v>
      </c>
      <c r="L1831" s="44">
        <f>IFERROR(_xll.qlIndexFixing(Index6M,$H1831,TRUE,_xll.ohTrigger(RecalcTrigger,Trigger6M)),NA())</f>
        <v>1.0310048099591428E-2</v>
      </c>
      <c r="M1831" s="146">
        <f>IFERROR(_xll.qlIndexFixing(Index1Y,$H1831,TRUE,_xll.ohTrigger(RecalcTrigger,Trigger1Y)),NA())</f>
        <v>1.0543702775305757E-2</v>
      </c>
      <c r="N1831" s="145">
        <f>IFERROR(_xll.qlIndexFixing(ONIndex1M,I1831,TRUE,_xll.ohTrigger(RecalcTrigger,Trigger1M)),NA())</f>
        <v>1.0102086171592806E-2</v>
      </c>
      <c r="O1831" s="44">
        <f>IFERROR(_xll.qlIndexFixing(ONIndex3M,I1831,TRUE,_xll.ohTrigger(RecalcTrigger,Trigger3M)),NA())</f>
        <v>1.0305635679270786E-2</v>
      </c>
      <c r="P1831" s="44">
        <f>IFERROR(_xll.qlIndexFixing(ONIndex6M,I1831,TRUE,_xll.ohTrigger(RecalcTrigger,Trigger6M)),NA())</f>
        <v>1.033769260887607E-2</v>
      </c>
      <c r="Q1831" s="146">
        <f>IFERROR(_xll.qlIndexFixing(ONIndex1Y,I1831,TRUE,_xll.ohTrigger(RecalcTrigger,Trigger1Y)),NA())</f>
        <v>1.0600753051366318E-2</v>
      </c>
    </row>
    <row r="1832" spans="2:17" x14ac:dyDescent="0.2">
      <c r="B1832" s="39" t="s">
        <v>42</v>
      </c>
      <c r="D1832" s="42">
        <f>_xll.qlCalendarAdvance(Calendar,$D1831,B1832,"f",FALSE)</f>
        <v>52510</v>
      </c>
      <c r="E1832" s="140">
        <f>_xll.qlInterestRateIndexValueDate(IndexON,D1832)</f>
        <v>52510</v>
      </c>
      <c r="F1832" s="156">
        <f>IFERROR(_xll.qlIndexFixing(IndexON,D1832,TRUE,_xll.ohTrigger(RecalcTrigger,TriggerON)),NA())</f>
        <v>9.3068725948908249E-3</v>
      </c>
      <c r="H1832" s="42">
        <f>_xll.qlCalendarAdvance(Calendar,$H1831,B1832,"f",FALSE)</f>
        <v>52510</v>
      </c>
      <c r="I1832" s="140">
        <f>_xll.qlInterestRateIndexValueDate(Index1M,$H1832)</f>
        <v>52510</v>
      </c>
      <c r="J1832" s="145">
        <f>IFERROR(_xll.qlIndexFixing(Index1M,$H1832,TRUE,_xll.ohTrigger(RecalcTrigger,Trigger1M)),NA())</f>
        <v>1.0094298351406366E-2</v>
      </c>
      <c r="K1832" s="44">
        <f>IFERROR(_xll.qlIndexFixing(Index3M,H1832,TRUE,_xll.ohTrigger(RecalcTrigger,Trigger3M)),NA())</f>
        <v>1.0290048479139311E-2</v>
      </c>
      <c r="L1832" s="44">
        <f>IFERROR(_xll.qlIndexFixing(Index6M,$H1832,TRUE,_xll.ohTrigger(RecalcTrigger,Trigger6M)),NA())</f>
        <v>1.0305503195776985E-2</v>
      </c>
      <c r="M1832" s="146">
        <f>IFERROR(_xll.qlIndexFixing(Index1Y,$H1832,TRUE,_xll.ohTrigger(RecalcTrigger,Trigger1Y)),NA())</f>
        <v>1.0539011187580313E-2</v>
      </c>
      <c r="N1832" s="145">
        <f>IFERROR(_xll.qlIndexFixing(ONIndex1M,I1832,TRUE,_xll.ohTrigger(RecalcTrigger,Trigger1M)),NA())</f>
        <v>1.0098328340267804E-2</v>
      </c>
      <c r="O1832" s="44">
        <f>IFERROR(_xll.qlIndexFixing(ONIndex3M,I1832,TRUE,_xll.ohTrigger(RecalcTrigger,Trigger3M)),NA())</f>
        <v>1.0301948092783508E-2</v>
      </c>
      <c r="P1832" s="44">
        <f>IFERROR(_xll.qlIndexFixing(ONIndex6M,I1832,TRUE,_xll.ohTrigger(RecalcTrigger,Trigger6M)),NA())</f>
        <v>1.0333817966924341E-2</v>
      </c>
      <c r="Q1832" s="146">
        <f>IFERROR(_xll.qlIndexFixing(ONIndex1Y,I1832,TRUE,_xll.ohTrigger(RecalcTrigger,Trigger1Y)),NA())</f>
        <v>1.0597069699466166E-2</v>
      </c>
    </row>
    <row r="1833" spans="2:17" x14ac:dyDescent="0.2">
      <c r="B1833" s="39" t="s">
        <v>42</v>
      </c>
      <c r="D1833" s="42">
        <f>_xll.qlCalendarAdvance(Calendar,$D1832,B1833,"f",FALSE)</f>
        <v>52517</v>
      </c>
      <c r="E1833" s="140">
        <f>_xll.qlInterestRateIndexValueDate(IndexON,D1833)</f>
        <v>52517</v>
      </c>
      <c r="F1833" s="156">
        <f>IFERROR(_xll.qlIndexFixing(IndexON,D1833,TRUE,_xll.ohTrigger(RecalcTrigger,TriggerON)),NA())</f>
        <v>9.3032392263392438E-3</v>
      </c>
      <c r="H1833" s="42">
        <f>_xll.qlCalendarAdvance(Calendar,$H1832,B1833,"f",FALSE)</f>
        <v>52517</v>
      </c>
      <c r="I1833" s="140">
        <f>_xll.qlInterestRateIndexValueDate(Index1M,$H1833)</f>
        <v>52517</v>
      </c>
      <c r="J1833" s="145">
        <f>IFERROR(_xll.qlIndexFixing(Index1M,$H1833,TRUE,_xll.ohTrigger(RecalcTrigger,Trigger1M)),NA())</f>
        <v>1.0090415153404003E-2</v>
      </c>
      <c r="K1833" s="44">
        <f>IFERROR(_xll.qlIndexFixing(Index3M,H1833,TRUE,_xll.ohTrigger(RecalcTrigger,Trigger3M)),NA())</f>
        <v>1.0286087779526295E-2</v>
      </c>
      <c r="L1833" s="44">
        <f>IFERROR(_xll.qlIndexFixing(Index6M,$H1833,TRUE,_xll.ohTrigger(RecalcTrigger,Trigger6M)),NA())</f>
        <v>1.0301098433188518E-2</v>
      </c>
      <c r="M1833" s="146">
        <f>IFERROR(_xll.qlIndexFixing(Index1Y,$H1833,TRUE,_xll.ohTrigger(RecalcTrigger,Trigger1Y)),NA())</f>
        <v>1.0534282439102115E-2</v>
      </c>
      <c r="N1833" s="145">
        <f>IFERROR(_xll.qlIndexFixing(ONIndex1M,I1833,TRUE,_xll.ohTrigger(RecalcTrigger,Trigger1M)),NA())</f>
        <v>1.0094531643685123E-2</v>
      </c>
      <c r="O1833" s="44">
        <f>IFERROR(_xll.qlIndexFixing(ONIndex3M,I1833,TRUE,_xll.ohTrigger(RecalcTrigger,Trigger3M)),NA())</f>
        <v>1.029822544235226E-2</v>
      </c>
      <c r="P1833" s="44">
        <f>IFERROR(_xll.qlIndexFixing(ONIndex6M,I1833,TRUE,_xll.ohTrigger(RecalcTrigger,Trigger6M)),NA())</f>
        <v>1.0329907067379018E-2</v>
      </c>
      <c r="Q1833" s="146">
        <f>IFERROR(_xll.qlIndexFixing(ONIndex1Y,I1833,TRUE,_xll.ohTrigger(RecalcTrigger,Trigger1Y)),NA())</f>
        <v>1.0593349552716624E-2</v>
      </c>
    </row>
    <row r="1834" spans="2:17" x14ac:dyDescent="0.2">
      <c r="B1834" s="39" t="s">
        <v>42</v>
      </c>
      <c r="D1834" s="42">
        <f>_xll.qlCalendarAdvance(Calendar,$D1833,B1834,"f",FALSE)</f>
        <v>52524</v>
      </c>
      <c r="E1834" s="140">
        <f>_xll.qlInterestRateIndexValueDate(IndexON,D1834)</f>
        <v>52524</v>
      </c>
      <c r="F1834" s="156">
        <f>IFERROR(_xll.qlIndexFixing(IndexON,D1834,TRUE,_xll.ohTrigger(RecalcTrigger,TriggerON)),NA())</f>
        <v>9.2995735007894709E-3</v>
      </c>
      <c r="H1834" s="42">
        <f>_xll.qlCalendarAdvance(Calendar,$H1833,B1834,"f",FALSE)</f>
        <v>52524</v>
      </c>
      <c r="I1834" s="140">
        <f>_xll.qlInterestRateIndexValueDate(Index1M,$H1834)</f>
        <v>52524</v>
      </c>
      <c r="J1834" s="145">
        <f>IFERROR(_xll.qlIndexFixing(Index1M,$H1834,TRUE,_xll.ohTrigger(RecalcTrigger,Trigger1M)),NA())</f>
        <v>1.0086493059053561E-2</v>
      </c>
      <c r="K1834" s="44">
        <f>IFERROR(_xll.qlIndexFixing(Index3M,H1834,TRUE,_xll.ohTrigger(RecalcTrigger,Trigger3M)),NA())</f>
        <v>1.0282091929900801E-2</v>
      </c>
      <c r="L1834" s="44">
        <f>IFERROR(_xll.qlIndexFixing(Index6M,$H1834,TRUE,_xll.ohTrigger(RecalcTrigger,Trigger6M)),NA())</f>
        <v>1.0296657236436727E-2</v>
      </c>
      <c r="M1834" s="146">
        <f>IFERROR(_xll.qlIndexFixing(Index1Y,$H1834,TRUE,_xll.ohTrigger(RecalcTrigger,Trigger1Y)),NA())</f>
        <v>1.0529516530394863E-2</v>
      </c>
      <c r="N1834" s="145">
        <f>IFERROR(_xll.qlIndexFixing(ONIndex1M,I1834,TRUE,_xll.ohTrigger(RecalcTrigger,Trigger1M)),NA())</f>
        <v>1.0090696081601624E-2</v>
      </c>
      <c r="O1834" s="44">
        <f>IFERROR(_xll.qlIndexFixing(ONIndex3M,I1834,TRUE,_xll.ohTrigger(RecalcTrigger,Trigger3M)),NA())</f>
        <v>1.0294467727814949E-2</v>
      </c>
      <c r="P1834" s="44">
        <f>IFERROR(_xll.qlIndexFixing(ONIndex6M,I1834,TRUE,_xll.ohTrigger(RecalcTrigger,Trigger6M)),NA())</f>
        <v>1.0325959910159055E-2</v>
      </c>
      <c r="Q1834" s="146">
        <f>IFERROR(_xll.qlIndexFixing(ONIndex1Y,I1834,TRUE,_xll.ohTrigger(RecalcTrigger,Trigger1Y)),NA())</f>
        <v>1.0589592611036647E-2</v>
      </c>
    </row>
    <row r="1835" spans="2:17" x14ac:dyDescent="0.2">
      <c r="B1835" s="39" t="s">
        <v>42</v>
      </c>
      <c r="D1835" s="42">
        <f>_xll.qlCalendarAdvance(Calendar,$D1834,B1835,"f",FALSE)</f>
        <v>52531</v>
      </c>
      <c r="E1835" s="140">
        <f>_xll.qlInterestRateIndexValueDate(IndexON,D1835)</f>
        <v>52531</v>
      </c>
      <c r="F1835" s="156">
        <f>IFERROR(_xll.qlIndexFixing(IndexON,D1835,TRUE,_xll.ohTrigger(RecalcTrigger,TriggerON)),NA())</f>
        <v>9.2958754183225523E-3</v>
      </c>
      <c r="H1835" s="42">
        <f>_xll.qlCalendarAdvance(Calendar,$H1834,B1835,"f",FALSE)</f>
        <v>52531</v>
      </c>
      <c r="I1835" s="140">
        <f>_xll.qlInterestRateIndexValueDate(Index1M,$H1835)</f>
        <v>52531</v>
      </c>
      <c r="J1835" s="145">
        <f>IFERROR(_xll.qlIndexFixing(Index1M,$H1835,TRUE,_xll.ohTrigger(RecalcTrigger,Trigger1M)),NA())</f>
        <v>1.0082532068396871E-2</v>
      </c>
      <c r="K1835" s="44">
        <f>IFERROR(_xll.qlIndexFixing(Index3M,H1835,TRUE,_xll.ohTrigger(RecalcTrigger,Trigger3M)),NA())</f>
        <v>1.0278060930368541E-2</v>
      </c>
      <c r="L1835" s="44">
        <f>IFERROR(_xll.qlIndexFixing(Index6M,$H1835,TRUE,_xll.ohTrigger(RecalcTrigger,Trigger6M)),NA())</f>
        <v>1.0292179605761207E-2</v>
      </c>
      <c r="M1835" s="146">
        <f>IFERROR(_xll.qlIndexFixing(Index1Y,$H1835,TRUE,_xll.ohTrigger(RecalcTrigger,Trigger1Y)),NA())</f>
        <v>1.0524713461986024E-2</v>
      </c>
      <c r="N1835" s="145">
        <f>IFERROR(_xll.qlIndexFixing(ONIndex1M,I1835,TRUE,_xll.ohTrigger(RecalcTrigger,Trigger1M)),NA())</f>
        <v>1.0086821654260447E-2</v>
      </c>
      <c r="O1835" s="44">
        <f>IFERROR(_xll.qlIndexFixing(ONIndex3M,I1835,TRUE,_xll.ohTrigger(RecalcTrigger,Trigger3M)),NA())</f>
        <v>1.0290674949333667E-2</v>
      </c>
      <c r="P1835" s="44">
        <f>IFERROR(_xll.qlIndexFixing(ONIndex6M,I1835,TRUE,_xll.ohTrigger(RecalcTrigger,Trigger6M)),NA())</f>
        <v>1.0321976495264451E-2</v>
      </c>
      <c r="Q1835" s="146">
        <f>IFERROR(_xll.qlIndexFixing(ONIndex1Y,I1835,TRUE,_xll.ohTrigger(RecalcTrigger,Trigger1Y)),NA())</f>
        <v>1.0585798874345187E-2</v>
      </c>
    </row>
    <row r="1836" spans="2:17" x14ac:dyDescent="0.2">
      <c r="B1836" s="39" t="s">
        <v>42</v>
      </c>
      <c r="D1836" s="42">
        <f>_xll.qlCalendarAdvance(Calendar,$D1835,B1836,"f",FALSE)</f>
        <v>52538</v>
      </c>
      <c r="E1836" s="140">
        <f>_xll.qlInterestRateIndexValueDate(IndexON,D1836)</f>
        <v>52538</v>
      </c>
      <c r="F1836" s="156">
        <f>IFERROR(_xll.qlIndexFixing(IndexON,D1836,TRUE,_xll.ohTrigger(RecalcTrigger,TriggerON)),NA())</f>
        <v>9.292144978938488E-3</v>
      </c>
      <c r="H1836" s="42">
        <f>_xll.qlCalendarAdvance(Calendar,$H1835,B1836,"f",FALSE)</f>
        <v>52538</v>
      </c>
      <c r="I1836" s="140">
        <f>_xll.qlInterestRateIndexValueDate(Index1M,$H1836)</f>
        <v>52538</v>
      </c>
      <c r="J1836" s="145">
        <f>IFERROR(_xll.qlIndexFixing(Index1M,$H1836,TRUE,_xll.ohTrigger(RecalcTrigger,Trigger1M)),NA())</f>
        <v>1.0078682081920459E-2</v>
      </c>
      <c r="K1836" s="44">
        <f>IFERROR(_xll.qlIndexFixing(Index3M,H1836,TRUE,_xll.ohTrigger(RecalcTrigger,Trigger3M)),NA())</f>
        <v>1.0273994781036992E-2</v>
      </c>
      <c r="L1836" s="44">
        <f>IFERROR(_xll.qlIndexFixing(Index6M,$H1836,TRUE,_xll.ohTrigger(RecalcTrigger,Trigger6M)),NA())</f>
        <v>1.0287855753667923E-2</v>
      </c>
      <c r="M1836" s="146">
        <f>IFERROR(_xll.qlIndexFixing(Index1Y,$H1836,TRUE,_xll.ohTrigger(RecalcTrigger,Trigger1Y)),NA())</f>
        <v>1.0519873234406826E-2</v>
      </c>
      <c r="N1836" s="145">
        <f>IFERROR(_xll.qlIndexFixing(ONIndex1M,I1836,TRUE,_xll.ohTrigger(RecalcTrigger,Trigger1M)),NA())</f>
        <v>1.0082908361499499E-2</v>
      </c>
      <c r="O1836" s="44">
        <f>IFERROR(_xll.qlIndexFixing(ONIndex3M,I1836,TRUE,_xll.ohTrigger(RecalcTrigger,Trigger3M)),NA())</f>
        <v>1.0286847106746322E-2</v>
      </c>
      <c r="P1836" s="44">
        <f>IFERROR(_xll.qlIndexFixing(ONIndex6M,I1836,TRUE,_xll.ohTrigger(RecalcTrigger,Trigger6M)),NA())</f>
        <v>1.0317956822776253E-2</v>
      </c>
      <c r="Q1836" s="146">
        <f>IFERROR(_xll.qlIndexFixing(ONIndex1Y,I1836,TRUE,_xll.ohTrigger(RecalcTrigger,Trigger1Y)),NA())</f>
        <v>1.0581968342723291E-2</v>
      </c>
    </row>
    <row r="1837" spans="2:17" x14ac:dyDescent="0.2">
      <c r="B1837" s="39" t="s">
        <v>42</v>
      </c>
      <c r="D1837" s="42">
        <f>_xll.qlCalendarAdvance(Calendar,$D1836,B1837,"f",FALSE)</f>
        <v>52545</v>
      </c>
      <c r="E1837" s="140">
        <f>_xll.qlInterestRateIndexValueDate(IndexON,D1837)</f>
        <v>52545</v>
      </c>
      <c r="F1837" s="156">
        <f>IFERROR(_xll.qlIndexFixing(IndexON,D1837,TRUE,_xll.ohTrigger(RecalcTrigger,TriggerON)),NA())</f>
        <v>9.2883821826372781E-3</v>
      </c>
      <c r="H1837" s="42">
        <f>_xll.qlCalendarAdvance(Calendar,$H1836,B1837,"f",FALSE)</f>
        <v>52545</v>
      </c>
      <c r="I1837" s="140">
        <f>_xll.qlInterestRateIndexValueDate(Index1M,$H1837)</f>
        <v>52545</v>
      </c>
      <c r="J1837" s="145">
        <f>IFERROR(_xll.qlIndexFixing(Index1M,$H1837,TRUE,_xll.ohTrigger(RecalcTrigger,Trigger1M)),NA())</f>
        <v>1.0074646188437897E-2</v>
      </c>
      <c r="K1837" s="44">
        <f>IFERROR(_xll.qlIndexFixing(Index3M,H1837,TRUE,_xll.ohTrigger(RecalcTrigger,Trigger3M)),NA())</f>
        <v>1.0269893482013626E-2</v>
      </c>
      <c r="L1837" s="44">
        <f>IFERROR(_xll.qlIndexFixing(Index6M,$H1837,TRUE,_xll.ohTrigger(RecalcTrigger,Trigger6M)),NA())</f>
        <v>1.028330798606592E-2</v>
      </c>
      <c r="M1837" s="146">
        <f>IFERROR(_xll.qlIndexFixing(Index1Y,$H1837,TRUE,_xll.ohTrigger(RecalcTrigger,Trigger1Y)),NA())</f>
        <v>1.0514995848192928E-2</v>
      </c>
      <c r="N1837" s="145">
        <f>IFERROR(_xll.qlIndexFixing(ONIndex1M,I1837,TRUE,_xll.ohTrigger(RecalcTrigger,Trigger1M)),NA())</f>
        <v>1.0078956203399825E-2</v>
      </c>
      <c r="O1837" s="44">
        <f>IFERROR(_xll.qlIndexFixing(ONIndex3M,I1837,TRUE,_xll.ohTrigger(RecalcTrigger,Trigger3M)),NA())</f>
        <v>1.028298420013396E-2</v>
      </c>
      <c r="P1837" s="44">
        <f>IFERROR(_xll.qlIndexFixing(ONIndex6M,I1837,TRUE,_xll.ohTrigger(RecalcTrigger,Trigger6M)),NA())</f>
        <v>1.0313900892613415E-2</v>
      </c>
      <c r="Q1837" s="146">
        <f>IFERROR(_xll.qlIndexFixing(ONIndex1Y,I1837,TRUE,_xll.ohTrigger(RecalcTrigger,Trigger1Y)),NA())</f>
        <v>1.0578101016008867E-2</v>
      </c>
    </row>
    <row r="1838" spans="2:17" x14ac:dyDescent="0.2">
      <c r="B1838" s="39" t="s">
        <v>42</v>
      </c>
      <c r="D1838" s="42">
        <f>_xll.qlCalendarAdvance(Calendar,$D1837,B1838,"f",FALSE)</f>
        <v>52552</v>
      </c>
      <c r="E1838" s="140">
        <f>_xll.qlInterestRateIndexValueDate(IndexON,D1838)</f>
        <v>52552</v>
      </c>
      <c r="F1838" s="156">
        <f>IFERROR(_xll.qlIndexFixing(IndexON,D1838,TRUE,_xll.ohTrigger(RecalcTrigger,TriggerON)),NA())</f>
        <v>9.2845870294999688E-3</v>
      </c>
      <c r="H1838" s="42">
        <f>_xll.qlCalendarAdvance(Calendar,$H1837,B1838,"f",FALSE)</f>
        <v>52552</v>
      </c>
      <c r="I1838" s="140">
        <f>_xll.qlInterestRateIndexValueDate(Index1M,$H1838)</f>
        <v>52552</v>
      </c>
      <c r="J1838" s="145">
        <f>IFERROR(_xll.qlIndexFixing(Index1M,$H1838,TRUE,_xll.ohTrigger(RecalcTrigger,Trigger1M)),NA())</f>
        <v>1.0070571399788879E-2</v>
      </c>
      <c r="K1838" s="44">
        <f>IFERROR(_xll.qlIndexFixing(Index3M,H1838,TRUE,_xll.ohTrigger(RecalcTrigger,Trigger3M)),NA())</f>
        <v>1.0265757033407678E-2</v>
      </c>
      <c r="L1838" s="44">
        <f>IFERROR(_xll.qlIndexFixing(Index6M,$H1838,TRUE,_xll.ohTrigger(RecalcTrigger,Trigger6M)),NA())</f>
        <v>1.0278723786229394E-2</v>
      </c>
      <c r="M1838" s="146">
        <f>IFERROR(_xll.qlIndexFixing(Index1Y,$H1838,TRUE,_xll.ohTrigger(RecalcTrigger,Trigger1Y)),NA())</f>
        <v>1.0510081303884197E-2</v>
      </c>
      <c r="N1838" s="145">
        <f>IFERROR(_xll.qlIndexFixing(ONIndex1M,I1838,TRUE,_xll.ohTrigger(RecalcTrigger,Trigger1M)),NA())</f>
        <v>1.0074965179961426E-2</v>
      </c>
      <c r="O1838" s="44">
        <f>IFERROR(_xll.qlIndexFixing(ONIndex3M,I1838,TRUE,_xll.ohTrigger(RecalcTrigger,Trigger3M)),NA())</f>
        <v>1.0279086229496581E-2</v>
      </c>
      <c r="P1838" s="44">
        <f>IFERROR(_xll.qlIndexFixing(ONIndex6M,I1838,TRUE,_xll.ohTrigger(RecalcTrigger,Trigger6M)),NA())</f>
        <v>1.0309808704775936E-2</v>
      </c>
      <c r="Q1838" s="146">
        <f>IFERROR(_xll.qlIndexFixing(ONIndex1Y,I1838,TRUE,_xll.ohTrigger(RecalcTrigger,Trigger1Y)),NA())</f>
        <v>1.05741968945261E-2</v>
      </c>
    </row>
    <row r="1839" spans="2:17" x14ac:dyDescent="0.2">
      <c r="B1839" s="39" t="s">
        <v>42</v>
      </c>
      <c r="D1839" s="42">
        <f>_xll.qlCalendarAdvance(Calendar,$D1838,B1839,"f",FALSE)</f>
        <v>52559</v>
      </c>
      <c r="E1839" s="140">
        <f>_xll.qlInterestRateIndexValueDate(IndexON,D1839)</f>
        <v>52559</v>
      </c>
      <c r="F1839" s="156">
        <f>IFERROR(_xll.qlIndexFixing(IndexON,D1839,TRUE,_xll.ohTrigger(RecalcTrigger,TriggerON)),NA())</f>
        <v>9.2807595192834214E-3</v>
      </c>
      <c r="H1839" s="42">
        <f>_xll.qlCalendarAdvance(Calendar,$H1838,B1839,"f",FALSE)</f>
        <v>52559</v>
      </c>
      <c r="I1839" s="140">
        <f>_xll.qlInterestRateIndexValueDate(Index1M,$H1839)</f>
        <v>52559</v>
      </c>
      <c r="J1839" s="145">
        <f>IFERROR(_xll.qlIndexFixing(Index1M,$H1839,TRUE,_xll.ohTrigger(RecalcTrigger,Trigger1M)),NA())</f>
        <v>1.0066457716013926E-2</v>
      </c>
      <c r="K1839" s="44">
        <f>IFERROR(_xll.qlIndexFixing(Index3M,H1839,TRUE,_xll.ohTrigger(RecalcTrigger,Trigger3M)),NA())</f>
        <v>1.0261585435327505E-2</v>
      </c>
      <c r="L1839" s="44">
        <f>IFERROR(_xll.qlIndexFixing(Index6M,$H1839,TRUE,_xll.ohTrigger(RecalcTrigger,Trigger6M)),NA())</f>
        <v>1.0274103154406824E-2</v>
      </c>
      <c r="M1839" s="146">
        <f>IFERROR(_xll.qlIndexFixing(Index1Y,$H1839,TRUE,_xll.ohTrigger(RecalcTrigger,Trigger1Y)),NA())</f>
        <v>1.0505129602024483E-2</v>
      </c>
      <c r="N1839" s="145">
        <f>IFERROR(_xll.qlIndexFixing(ONIndex1M,I1839,TRUE,_xll.ohTrigger(RecalcTrigger,Trigger1M)),NA())</f>
        <v>1.0070935291103256E-2</v>
      </c>
      <c r="O1839" s="44">
        <f>IFERROR(_xll.qlIndexFixing(ONIndex3M,I1839,TRUE,_xll.ohTrigger(RecalcTrigger,Trigger3M)),NA())</f>
        <v>1.0275153194834186E-2</v>
      </c>
      <c r="P1839" s="44">
        <f>IFERROR(_xll.qlIndexFixing(ONIndex6M,I1839,TRUE,_xll.ohTrigger(RecalcTrigger,Trigger6M)),NA())</f>
        <v>1.0305680259344863E-2</v>
      </c>
      <c r="Q1839" s="146">
        <f>IFERROR(_xll.qlIndexFixing(ONIndex1Y,I1839,TRUE,_xll.ohTrigger(RecalcTrigger,Trigger1Y)),NA())</f>
        <v>1.0570255977950804E-2</v>
      </c>
    </row>
    <row r="1840" spans="2:17" x14ac:dyDescent="0.2">
      <c r="B1840" s="39" t="s">
        <v>42</v>
      </c>
      <c r="D1840" s="42">
        <f>_xll.qlCalendarAdvance(Calendar,$D1839,B1840,"f",FALSE)</f>
        <v>52566</v>
      </c>
      <c r="E1840" s="140">
        <f>_xll.qlInterestRateIndexValueDate(IndexON,D1840)</f>
        <v>52566</v>
      </c>
      <c r="F1840" s="156">
        <f>IFERROR(_xll.qlIndexFixing(IndexON,D1840,TRUE,_xll.ohTrigger(RecalcTrigger,TriggerON)),NA())</f>
        <v>9.2768996523118208E-3</v>
      </c>
      <c r="H1840" s="42">
        <f>_xll.qlCalendarAdvance(Calendar,$H1839,B1840,"f",FALSE)</f>
        <v>52566</v>
      </c>
      <c r="I1840" s="140">
        <f>_xll.qlInterestRateIndexValueDate(Index1M,$H1840)</f>
        <v>52566</v>
      </c>
      <c r="J1840" s="145">
        <f>IFERROR(_xll.qlIndexFixing(Index1M,$H1840,TRUE,_xll.ohTrigger(RecalcTrigger,Trigger1M)),NA())</f>
        <v>1.0061657604234921E-2</v>
      </c>
      <c r="K1840" s="44">
        <f>IFERROR(_xll.qlIndexFixing(Index3M,H1840,TRUE,_xll.ohTrigger(RecalcTrigger,Trigger3M)),NA())</f>
        <v>1.0257541794125399E-2</v>
      </c>
      <c r="L1840" s="44">
        <f>IFERROR(_xll.qlIndexFixing(Index6M,$H1840,TRUE,_xll.ohTrigger(RecalcTrigger,Trigger6M)),NA())</f>
        <v>1.026924495216907E-2</v>
      </c>
      <c r="M1840" s="146">
        <f>IFERROR(_xll.qlIndexFixing(Index1Y,$H1840,TRUE,_xll.ohTrigger(RecalcTrigger,Trigger1Y)),NA())</f>
        <v>1.0500140743161622E-2</v>
      </c>
      <c r="N1840" s="145">
        <f>IFERROR(_xll.qlIndexFixing(ONIndex1M,I1840,TRUE,_xll.ohTrigger(RecalcTrigger,Trigger1M)),NA())</f>
        <v>1.006686653690636E-2</v>
      </c>
      <c r="O1840" s="44">
        <f>IFERROR(_xll.qlIndexFixing(ONIndex3M,I1840,TRUE,_xll.ohTrigger(RecalcTrigger,Trigger3M)),NA())</f>
        <v>1.0271185096146773E-2</v>
      </c>
      <c r="P1840" s="44">
        <f>IFERROR(_xll.qlIndexFixing(ONIndex6M,I1840,TRUE,_xll.ohTrigger(RecalcTrigger,Trigger6M)),NA())</f>
        <v>1.0301515556239149E-2</v>
      </c>
      <c r="Q1840" s="146">
        <f>IFERROR(_xll.qlIndexFixing(ONIndex1Y,I1840,TRUE,_xll.ohTrigger(RecalcTrigger,Trigger1Y)),NA())</f>
        <v>1.0566278266526119E-2</v>
      </c>
    </row>
    <row r="1841" spans="2:17" x14ac:dyDescent="0.2">
      <c r="B1841" s="39" t="s">
        <v>42</v>
      </c>
      <c r="D1841" s="42">
        <f>_xll.qlCalendarAdvance(Calendar,$D1840,B1841,"f",FALSE)</f>
        <v>52573</v>
      </c>
      <c r="E1841" s="140">
        <f>_xll.qlInterestRateIndexValueDate(IndexON,D1841)</f>
        <v>52573</v>
      </c>
      <c r="F1841" s="156">
        <f>IFERROR(_xll.qlIndexFixing(IndexON,D1841,TRUE,_xll.ohTrigger(RecalcTrigger,TriggerON)),NA())</f>
        <v>9.273007428260982E-3</v>
      </c>
      <c r="H1841" s="42">
        <f>_xll.qlCalendarAdvance(Calendar,$H1840,B1841,"f",FALSE)</f>
        <v>52573</v>
      </c>
      <c r="I1841" s="140">
        <f>_xll.qlInterestRateIndexValueDate(Index1M,$H1841)</f>
        <v>52573</v>
      </c>
      <c r="J1841" s="145">
        <f>IFERROR(_xll.qlIndexFixing(Index1M,$H1841,TRUE,_xll.ohTrigger(RecalcTrigger,Trigger1M)),NA())</f>
        <v>1.0057949304169343E-2</v>
      </c>
      <c r="K1841" s="44">
        <f>IFERROR(_xll.qlIndexFixing(Index3M,H1841,TRUE,_xll.ohTrigger(RecalcTrigger,Trigger3M)),NA())</f>
        <v>1.0253302527043082E-2</v>
      </c>
      <c r="L1841" s="44">
        <f>IFERROR(_xll.qlIndexFixing(Index6M,$H1841,TRUE,_xll.ohTrigger(RecalcTrigger,Trigger6M)),NA())</f>
        <v>1.0264548723157626E-2</v>
      </c>
      <c r="M1841" s="146">
        <f>IFERROR(_xll.qlIndexFixing(Index1Y,$H1841,TRUE,_xll.ohTrigger(RecalcTrigger,Trigger1Y)),NA())</f>
        <v>1.0495114727847662E-2</v>
      </c>
      <c r="N1841" s="145">
        <f>IFERROR(_xll.qlIndexFixing(ONIndex1M,I1841,TRUE,_xll.ohTrigger(RecalcTrigger,Trigger1M)),NA())</f>
        <v>1.006275891737074E-2</v>
      </c>
      <c r="O1841" s="44">
        <f>IFERROR(_xll.qlIndexFixing(ONIndex3M,I1841,TRUE,_xll.ohTrigger(RecalcTrigger,Trigger3M)),NA())</f>
        <v>1.0267181933434344E-2</v>
      </c>
      <c r="P1841" s="44">
        <f>IFERROR(_xll.qlIndexFixing(ONIndex6M,I1841,TRUE,_xll.ohTrigger(RecalcTrigger,Trigger6M)),NA())</f>
        <v>1.0297314595458795E-2</v>
      </c>
      <c r="Q1841" s="146">
        <f>IFERROR(_xll.qlIndexFixing(ONIndex1Y,I1841,TRUE,_xll.ohTrigger(RecalcTrigger,Trigger1Y)),NA())</f>
        <v>1.0562263760008905E-2</v>
      </c>
    </row>
    <row r="1842" spans="2:17" x14ac:dyDescent="0.2">
      <c r="B1842" s="39" t="s">
        <v>42</v>
      </c>
      <c r="D1842" s="42">
        <f>_xll.qlCalendarAdvance(Calendar,$D1841,B1842,"f",FALSE)</f>
        <v>52580</v>
      </c>
      <c r="E1842" s="140">
        <f>_xll.qlInterestRateIndexValueDate(IndexON,D1842)</f>
        <v>52580</v>
      </c>
      <c r="F1842" s="156">
        <f>IFERROR(_xll.qlIndexFixing(IndexON,D1842,TRUE,_xll.ohTrigger(RecalcTrigger,TriggerON)),NA())</f>
        <v>9.2690828474550901E-3</v>
      </c>
      <c r="H1842" s="42">
        <f>_xll.qlCalendarAdvance(Calendar,$H1841,B1842,"f",FALSE)</f>
        <v>52580</v>
      </c>
      <c r="I1842" s="140">
        <f>_xll.qlInterestRateIndexValueDate(Index1M,$H1842)</f>
        <v>52580</v>
      </c>
      <c r="J1842" s="145">
        <f>IFERROR(_xll.qlIndexFixing(Index1M,$H1842,TRUE,_xll.ohTrigger(RecalcTrigger,Trigger1M)),NA())</f>
        <v>1.0053716040461737E-2</v>
      </c>
      <c r="K1842" s="44">
        <f>IFERROR(_xll.qlIndexFixing(Index3M,H1842,TRUE,_xll.ohTrigger(RecalcTrigger,Trigger3M)),NA())</f>
        <v>1.0249028111752706E-2</v>
      </c>
      <c r="L1842" s="44">
        <f>IFERROR(_xll.qlIndexFixing(Index6M,$H1842,TRUE,_xll.ohTrigger(RecalcTrigger,Trigger6M)),NA())</f>
        <v>1.025981606197447E-2</v>
      </c>
      <c r="M1842" s="146">
        <f>IFERROR(_xll.qlIndexFixing(Index1Y,$H1842,TRUE,_xll.ohTrigger(RecalcTrigger,Trigger1Y)),NA())</f>
        <v>1.0490051556638853E-2</v>
      </c>
      <c r="N1842" s="145">
        <f>IFERROR(_xll.qlIndexFixing(ONIndex1M,I1842,TRUE,_xll.ohTrigger(RecalcTrigger,Trigger1M)),NA())</f>
        <v>1.0058612432496394E-2</v>
      </c>
      <c r="O1842" s="44">
        <f>IFERROR(_xll.qlIndexFixing(ONIndex3M,I1842,TRUE,_xll.ohTrigger(RecalcTrigger,Trigger3M)),NA())</f>
        <v>1.0263143706777944E-2</v>
      </c>
      <c r="P1842" s="44">
        <f>IFERROR(_xll.qlIndexFixing(ONIndex6M,I1842,TRUE,_xll.ohTrigger(RecalcTrigger,Trigger6M)),NA())</f>
        <v>1.0293077377084847E-2</v>
      </c>
      <c r="Q1842" s="146">
        <f>IFERROR(_xll.qlIndexFixing(ONIndex1Y,I1842,TRUE,_xll.ohTrigger(RecalcTrigger,Trigger1Y)),NA())</f>
        <v>1.0558212458642302E-2</v>
      </c>
    </row>
    <row r="1843" spans="2:17" x14ac:dyDescent="0.2">
      <c r="B1843" s="39" t="s">
        <v>42</v>
      </c>
      <c r="D1843" s="42">
        <f>_xll.qlCalendarAdvance(Calendar,$D1842,B1843,"f",FALSE)</f>
        <v>52587</v>
      </c>
      <c r="E1843" s="140">
        <f>_xll.qlInterestRateIndexValueDate(IndexON,D1843)</f>
        <v>52587</v>
      </c>
      <c r="F1843" s="156">
        <f>IFERROR(_xll.qlIndexFixing(IndexON,D1843,TRUE,_xll.ohTrigger(RecalcTrigger,TriggerON)),NA())</f>
        <v>9.2651259096510064E-3</v>
      </c>
      <c r="H1843" s="42">
        <f>_xll.qlCalendarAdvance(Calendar,$H1842,B1843,"f",FALSE)</f>
        <v>52587</v>
      </c>
      <c r="I1843" s="140">
        <f>_xll.qlInterestRateIndexValueDate(Index1M,$H1843)</f>
        <v>52587</v>
      </c>
      <c r="J1843" s="145">
        <f>IFERROR(_xll.qlIndexFixing(Index1M,$H1843,TRUE,_xll.ohTrigger(RecalcTrigger,Trigger1M)),NA())</f>
        <v>1.0049443880774684E-2</v>
      </c>
      <c r="K1843" s="44">
        <f>IFERROR(_xll.qlIndexFixing(Index3M,H1843,TRUE,_xll.ohTrigger(RecalcTrigger,Trigger3M)),NA())</f>
        <v>1.0244718548362933E-2</v>
      </c>
      <c r="L1843" s="44">
        <f>IFERROR(_xll.qlIndexFixing(Index6M,$H1843,TRUE,_xll.ohTrigger(RecalcTrigger,Trigger6M)),NA())</f>
        <v>1.0255046968878244E-2</v>
      </c>
      <c r="M1843" s="146">
        <f>IFERROR(_xll.qlIndexFixing(Index1Y,$H1843,TRUE,_xll.ohTrigger(RecalcTrigger,Trigger1Y)),NA())</f>
        <v>1.0484951230095435E-2</v>
      </c>
      <c r="N1843" s="145">
        <f>IFERROR(_xll.qlIndexFixing(ONIndex1M,I1843,TRUE,_xll.ohTrigger(RecalcTrigger,Trigger1M)),NA())</f>
        <v>1.0054427082202277E-2</v>
      </c>
      <c r="O1843" s="44">
        <f>IFERROR(_xll.qlIndexFixing(ONIndex3M,I1843,TRUE,_xll.ohTrigger(RecalcTrigger,Trigger3M)),NA())</f>
        <v>1.0259070415934435E-2</v>
      </c>
      <c r="P1843" s="44">
        <f>IFERROR(_xll.qlIndexFixing(ONIndex6M,I1843,TRUE,_xll.ohTrigger(RecalcTrigger,Trigger6M)),NA())</f>
        <v>1.0288803901036259E-2</v>
      </c>
      <c r="Q1843" s="146">
        <f>IFERROR(_xll.qlIndexFixing(ONIndex1Y,I1843,TRUE,_xll.ohTrigger(RecalcTrigger,Trigger1Y)),NA())</f>
        <v>1.0554124362264217E-2</v>
      </c>
    </row>
    <row r="1844" spans="2:17" x14ac:dyDescent="0.2">
      <c r="B1844" s="39" t="s">
        <v>42</v>
      </c>
      <c r="D1844" s="42">
        <f>_xll.qlCalendarAdvance(Calendar,$D1843,B1844,"f",FALSE)</f>
        <v>52594</v>
      </c>
      <c r="E1844" s="140">
        <f>_xll.qlInterestRateIndexValueDate(IndexON,D1844)</f>
        <v>52594</v>
      </c>
      <c r="F1844" s="156">
        <f>IFERROR(_xll.qlIndexFixing(IndexON,D1844,TRUE,_xll.ohTrigger(RecalcTrigger,TriggerON)),NA())</f>
        <v>9.2611366149297769E-3</v>
      </c>
      <c r="H1844" s="42">
        <f>_xll.qlCalendarAdvance(Calendar,$H1843,B1844,"f",FALSE)</f>
        <v>52594</v>
      </c>
      <c r="I1844" s="140">
        <f>_xll.qlInterestRateIndexValueDate(Index1M,$H1844)</f>
        <v>52594</v>
      </c>
      <c r="J1844" s="145">
        <f>IFERROR(_xll.qlIndexFixing(Index1M,$H1844,TRUE,_xll.ohTrigger(RecalcTrigger,Trigger1M)),NA())</f>
        <v>1.0045132825139557E-2</v>
      </c>
      <c r="K1844" s="44">
        <f>IFERROR(_xll.qlIndexFixing(Index3M,H1844,TRUE,_xll.ohTrigger(RecalcTrigger,Trigger3M)),NA())</f>
        <v>1.0240373836987757E-2</v>
      </c>
      <c r="L1844" s="44">
        <f>IFERROR(_xll.qlIndexFixing(Index6M,$H1844,TRUE,_xll.ohTrigger(RecalcTrigger,Trigger6M)),NA())</f>
        <v>1.0250241444128469E-2</v>
      </c>
      <c r="M1844" s="146">
        <f>IFERROR(_xll.qlIndexFixing(Index1Y,$H1844,TRUE,_xll.ohTrigger(RecalcTrigger,Trigger1Y)),NA())</f>
        <v>1.0479813748782072E-2</v>
      </c>
      <c r="N1844" s="145">
        <f>IFERROR(_xll.qlIndexFixing(ONIndex1M,I1844,TRUE,_xll.ohTrigger(RecalcTrigger,Trigger1M)),NA())</f>
        <v>1.0050202866569435E-2</v>
      </c>
      <c r="O1844" s="44">
        <f>IFERROR(_xll.qlIndexFixing(ONIndex3M,I1844,TRUE,_xll.ohTrigger(RecalcTrigger,Trigger3M)),NA())</f>
        <v>1.0254962061146955E-2</v>
      </c>
      <c r="P1844" s="44">
        <f>IFERROR(_xll.qlIndexFixing(ONIndex6M,I1844,TRUE,_xll.ohTrigger(RecalcTrigger,Trigger6M)),NA())</f>
        <v>1.0284494167394076E-2</v>
      </c>
      <c r="Q1844" s="146">
        <f>IFERROR(_xll.qlIndexFixing(ONIndex1Y,I1844,TRUE,_xll.ohTrigger(RecalcTrigger,Trigger1Y)),NA())</f>
        <v>1.0549999471036742E-2</v>
      </c>
    </row>
    <row r="1845" spans="2:17" x14ac:dyDescent="0.2">
      <c r="B1845" s="39" t="s">
        <v>42</v>
      </c>
      <c r="D1845" s="42">
        <f>_xll.qlCalendarAdvance(Calendar,$D1844,B1845,"f",FALSE)</f>
        <v>52601</v>
      </c>
      <c r="E1845" s="140">
        <f>_xll.qlInterestRateIndexValueDate(IndexON,D1845)</f>
        <v>52601</v>
      </c>
      <c r="F1845" s="156">
        <f>IFERROR(_xll.qlIndexFixing(IndexON,D1845,TRUE,_xll.ohTrigger(RecalcTrigger,TriggerON)),NA())</f>
        <v>9.2571149632914018E-3</v>
      </c>
      <c r="H1845" s="42">
        <f>_xll.qlCalendarAdvance(Calendar,$H1844,B1845,"f",FALSE)</f>
        <v>52601</v>
      </c>
      <c r="I1845" s="140">
        <f>_xll.qlInterestRateIndexValueDate(Index1M,$H1845)</f>
        <v>52601</v>
      </c>
      <c r="J1845" s="145">
        <f>IFERROR(_xll.qlIndexFixing(Index1M,$H1845,TRUE,_xll.ohTrigger(RecalcTrigger,Trigger1M)),NA())</f>
        <v>1.0040782873611256E-2</v>
      </c>
      <c r="K1845" s="44">
        <f>IFERROR(_xll.qlIndexFixing(Index3M,H1845,TRUE,_xll.ohTrigger(RecalcTrigger,Trigger3M)),NA())</f>
        <v>1.0235993977742068E-2</v>
      </c>
      <c r="L1845" s="44">
        <f>IFERROR(_xll.qlIndexFixing(Index6M,$H1845,TRUE,_xll.ohTrigger(RecalcTrigger,Trigger6M)),NA())</f>
        <v>1.0245614305928918E-2</v>
      </c>
      <c r="M1845" s="146">
        <f>IFERROR(_xll.qlIndexFixing(Index1Y,$H1845,TRUE,_xll.ohTrigger(RecalcTrigger,Trigger1Y)),NA())</f>
        <v>1.0474639113266975E-2</v>
      </c>
      <c r="N1845" s="145">
        <f>IFERROR(_xll.qlIndexFixing(ONIndex1M,I1845,TRUE,_xll.ohTrigger(RecalcTrigger,Trigger1M)),NA())</f>
        <v>1.0045939785597868E-2</v>
      </c>
      <c r="O1845" s="44">
        <f>IFERROR(_xll.qlIndexFixing(ONIndex3M,I1845,TRUE,_xll.ohTrigger(RecalcTrigger,Trigger3M)),NA())</f>
        <v>1.0250818642334458E-2</v>
      </c>
      <c r="P1845" s="44">
        <f>IFERROR(_xll.qlIndexFixing(ONIndex6M,I1845,TRUE,_xll.ohTrigger(RecalcTrigger,Trigger6M)),NA())</f>
        <v>1.0280148175996207E-2</v>
      </c>
      <c r="Q1845" s="146">
        <f>IFERROR(_xll.qlIndexFixing(ONIndex1Y,I1845,TRUE,_xll.ohTrigger(RecalcTrigger,Trigger1Y)),NA())</f>
        <v>1.0545837784797785E-2</v>
      </c>
    </row>
    <row r="1846" spans="2:17" x14ac:dyDescent="0.2">
      <c r="B1846" s="39" t="s">
        <v>42</v>
      </c>
      <c r="D1846" s="42">
        <f>_xll.qlCalendarAdvance(Calendar,$D1845,B1846,"f",FALSE)</f>
        <v>52608</v>
      </c>
      <c r="E1846" s="140">
        <f>_xll.qlInterestRateIndexValueDate(IndexON,D1846)</f>
        <v>52608</v>
      </c>
      <c r="F1846" s="156">
        <f>IFERROR(_xll.qlIndexFixing(IndexON,D1846,TRUE,_xll.ohTrigger(RecalcTrigger,TriggerON)),NA())</f>
        <v>9.2530609547358811E-3</v>
      </c>
      <c r="H1846" s="42">
        <f>_xll.qlCalendarAdvance(Calendar,$H1845,B1846,"f",FALSE)</f>
        <v>52608</v>
      </c>
      <c r="I1846" s="140">
        <f>_xll.qlInterestRateIndexValueDate(Index1M,$H1846)</f>
        <v>52608</v>
      </c>
      <c r="J1846" s="145">
        <f>IFERROR(_xll.qlIndexFixing(Index1M,$H1846,TRUE,_xll.ohTrigger(RecalcTrigger,Trigger1M)),NA())</f>
        <v>1.0036394026221154E-2</v>
      </c>
      <c r="K1846" s="44">
        <f>IFERROR(_xll.qlIndexFixing(Index3M,H1846,TRUE,_xll.ohTrigger(RecalcTrigger,Trigger3M)),NA())</f>
        <v>1.0231578970739869E-2</v>
      </c>
      <c r="L1846" s="44">
        <f>IFERROR(_xll.qlIndexFixing(Index6M,$H1846,TRUE,_xll.ohTrigger(RecalcTrigger,Trigger6M)),NA())</f>
        <v>1.0240738657329891E-2</v>
      </c>
      <c r="M1846" s="146">
        <f>IFERROR(_xll.qlIndexFixing(Index1Y,$H1846,TRUE,_xll.ohTrigger(RecalcTrigger,Trigger1Y)),NA())</f>
        <v>1.0469427324122782E-2</v>
      </c>
      <c r="N1846" s="145">
        <f>IFERROR(_xll.qlIndexFixing(ONIndex1M,I1846,TRUE,_xll.ohTrigger(RecalcTrigger,Trigger1M)),NA())</f>
        <v>1.0041637839287576E-2</v>
      </c>
      <c r="O1846" s="44">
        <f>IFERROR(_xll.qlIndexFixing(ONIndex3M,I1846,TRUE,_xll.ohTrigger(RecalcTrigger,Trigger3M)),NA())</f>
        <v>1.0246640159496945E-2</v>
      </c>
      <c r="P1846" s="44">
        <f>IFERROR(_xll.qlIndexFixing(ONIndex6M,I1846,TRUE,_xll.ohTrigger(RecalcTrigger,Trigger6M)),NA())</f>
        <v>1.0275765927085789E-2</v>
      </c>
      <c r="Q1846" s="146">
        <f>IFERROR(_xll.qlIndexFixing(ONIndex1Y,I1846,TRUE,_xll.ohTrigger(RecalcTrigger,Trigger1Y)),NA())</f>
        <v>1.0541639303628392E-2</v>
      </c>
    </row>
    <row r="1847" spans="2:17" x14ac:dyDescent="0.2">
      <c r="B1847" s="39" t="s">
        <v>42</v>
      </c>
      <c r="D1847" s="42">
        <f>_xll.qlCalendarAdvance(Calendar,$D1846,B1847,"f",FALSE)</f>
        <v>52615</v>
      </c>
      <c r="E1847" s="140">
        <f>_xll.qlInterestRateIndexValueDate(IndexON,D1847)</f>
        <v>52615</v>
      </c>
      <c r="F1847" s="156">
        <f>IFERROR(_xll.qlIndexFixing(IndexON,D1847,TRUE,_xll.ohTrigger(RecalcTrigger,TriggerON)),NA())</f>
        <v>9.248974589344261E-3</v>
      </c>
      <c r="H1847" s="42">
        <f>_xll.qlCalendarAdvance(Calendar,$H1846,B1847,"f",FALSE)</f>
        <v>52615</v>
      </c>
      <c r="I1847" s="140">
        <f>_xll.qlInterestRateIndexValueDate(Index1M,$H1847)</f>
        <v>52615</v>
      </c>
      <c r="J1847" s="145">
        <f>IFERROR(_xll.qlIndexFixing(Index1M,$H1847,TRUE,_xll.ohTrigger(RecalcTrigger,Trigger1M)),NA())</f>
        <v>1.0031966283018928E-2</v>
      </c>
      <c r="K1847" s="44">
        <f>IFERROR(_xll.qlIndexFixing(Index3M,H1847,TRUE,_xll.ohTrigger(RecalcTrigger,Trigger3M)),NA())</f>
        <v>1.0227128816096937E-2</v>
      </c>
      <c r="L1847" s="44">
        <f>IFERROR(_xll.qlIndexFixing(Index6M,$H1847,TRUE,_xll.ohTrigger(RecalcTrigger,Trigger6M)),NA())</f>
        <v>1.0235826578803488E-2</v>
      </c>
      <c r="M1847" s="146">
        <f>IFERROR(_xll.qlIndexFixing(Index1Y,$H1847,TRUE,_xll.ohTrigger(RecalcTrigger,Trigger1Y)),NA())</f>
        <v>1.0464178381926119E-2</v>
      </c>
      <c r="N1847" s="145">
        <f>IFERROR(_xll.qlIndexFixing(ONIndex1M,I1847,TRUE,_xll.ohTrigger(RecalcTrigger,Trigger1M)),NA())</f>
        <v>1.0037297027557512E-2</v>
      </c>
      <c r="O1847" s="44">
        <f>IFERROR(_xll.qlIndexFixing(ONIndex3M,I1847,TRUE,_xll.ohTrigger(RecalcTrigger,Trigger3M)),NA())</f>
        <v>1.0242426612634414E-2</v>
      </c>
      <c r="P1847" s="44">
        <f>IFERROR(_xll.qlIndexFixing(ONIndex6M,I1847,TRUE,_xll.ohTrigger(RecalcTrigger,Trigger6M)),NA())</f>
        <v>1.0271347420500732E-2</v>
      </c>
      <c r="Q1847" s="146">
        <f>IFERROR(_xll.qlIndexFixing(ONIndex1Y,I1847,TRUE,_xll.ohTrigger(RecalcTrigger,Trigger1Y)),NA())</f>
        <v>1.0537404027447517E-2</v>
      </c>
    </row>
    <row r="1848" spans="2:17" x14ac:dyDescent="0.2">
      <c r="B1848" s="39" t="s">
        <v>42</v>
      </c>
      <c r="D1848" s="42">
        <f>_xll.qlCalendarAdvance(Calendar,$D1847,B1848,"f",FALSE)</f>
        <v>52622</v>
      </c>
      <c r="E1848" s="140">
        <f>_xll.qlInterestRateIndexValueDate(IndexON,D1848)</f>
        <v>52622</v>
      </c>
      <c r="F1848" s="156">
        <f>IFERROR(_xll.qlIndexFixing(IndexON,D1848,TRUE,_xll.ohTrigger(RecalcTrigger,TriggerON)),NA())</f>
        <v>9.2448558670354952E-3</v>
      </c>
      <c r="H1848" s="42">
        <f>_xll.qlCalendarAdvance(Calendar,$H1847,B1848,"f",FALSE)</f>
        <v>52622</v>
      </c>
      <c r="I1848" s="140">
        <f>_xll.qlInterestRateIndexValueDate(Index1M,$H1848)</f>
        <v>52622</v>
      </c>
      <c r="J1848" s="145">
        <f>IFERROR(_xll.qlIndexFixing(Index1M,$H1848,TRUE,_xll.ohTrigger(RecalcTrigger,Trigger1M)),NA())</f>
        <v>1.0027499644049018E-2</v>
      </c>
      <c r="K1848" s="44">
        <f>IFERROR(_xll.qlIndexFixing(Index3M,H1848,TRUE,_xll.ohTrigger(RecalcTrigger,Trigger3M)),NA())</f>
        <v>1.0222643513930835E-2</v>
      </c>
      <c r="L1848" s="44">
        <f>IFERROR(_xll.qlIndexFixing(Index6M,$H1848,TRUE,_xll.ohTrigger(RecalcTrigger,Trigger6M)),NA())</f>
        <v>1.0230878070617783E-2</v>
      </c>
      <c r="M1848" s="146">
        <f>IFERROR(_xll.qlIndexFixing(Index1Y,$H1848,TRUE,_xll.ohTrigger(RecalcTrigger,Trigger1Y)),NA())</f>
        <v>1.0458892287258038E-2</v>
      </c>
      <c r="N1848" s="145">
        <f>IFERROR(_xll.qlIndexFixing(ONIndex1M,I1848,TRUE,_xll.ohTrigger(RecalcTrigger,Trigger1M)),NA())</f>
        <v>1.0032917350488724E-2</v>
      </c>
      <c r="O1848" s="44">
        <f>IFERROR(_xll.qlIndexFixing(ONIndex3M,I1848,TRUE,_xll.ohTrigger(RecalcTrigger,Trigger3M)),NA())</f>
        <v>1.0238178001746867E-2</v>
      </c>
      <c r="P1848" s="44">
        <f>IFERROR(_xll.qlIndexFixing(ONIndex6M,I1848,TRUE,_xll.ohTrigger(RecalcTrigger,Trigger6M)),NA())</f>
        <v>1.0266892656241033E-2</v>
      </c>
      <c r="Q1848" s="146">
        <f>IFERROR(_xll.qlIndexFixing(ONIndex1Y,I1848,TRUE,_xll.ohTrigger(RecalcTrigger,Trigger1Y)),NA())</f>
        <v>1.0533131956417252E-2</v>
      </c>
    </row>
    <row r="1849" spans="2:17" x14ac:dyDescent="0.2">
      <c r="B1849" s="39" t="s">
        <v>42</v>
      </c>
      <c r="D1849" s="42">
        <f>_xll.qlCalendarAdvance(Calendar,$D1848,B1849,"f",FALSE)</f>
        <v>52629</v>
      </c>
      <c r="E1849" s="140">
        <f>_xll.qlInterestRateIndexValueDate(IndexON,D1849)</f>
        <v>52629</v>
      </c>
      <c r="F1849" s="156">
        <f>IFERROR(_xll.qlIndexFixing(IndexON,D1849,TRUE,_xll.ohTrigger(RecalcTrigger,TriggerON)),NA())</f>
        <v>9.2407047877285375E-3</v>
      </c>
      <c r="H1849" s="42">
        <f>_xll.qlCalendarAdvance(Calendar,$H1848,B1849,"f",FALSE)</f>
        <v>52629</v>
      </c>
      <c r="I1849" s="140">
        <f>_xll.qlInterestRateIndexValueDate(Index1M,$H1849)</f>
        <v>52629</v>
      </c>
      <c r="J1849" s="145">
        <f>IFERROR(_xll.qlIndexFixing(Index1M,$H1849,TRUE,_xll.ohTrigger(RecalcTrigger,Trigger1M)),NA())</f>
        <v>1.0023368921075373E-2</v>
      </c>
      <c r="K1849" s="44">
        <f>IFERROR(_xll.qlIndexFixing(Index3M,H1849,TRUE,_xll.ohTrigger(RecalcTrigger,Trigger3M)),NA())</f>
        <v>1.0218123064358235E-2</v>
      </c>
      <c r="L1849" s="44">
        <f>IFERROR(_xll.qlIndexFixing(Index6M,$H1849,TRUE,_xll.ohTrigger(RecalcTrigger,Trigger6M)),NA())</f>
        <v>1.0225893133039963E-2</v>
      </c>
      <c r="M1849" s="146">
        <f>IFERROR(_xll.qlIndexFixing(Index1Y,$H1849,TRUE,_xll.ohTrigger(RecalcTrigger,Trigger1Y)),NA())</f>
        <v>1.0453569040703577E-2</v>
      </c>
      <c r="N1849" s="145">
        <f>IFERROR(_xll.qlIndexFixing(ONIndex1M,I1849,TRUE,_xll.ohTrigger(RecalcTrigger,Trigger1M)),NA())</f>
        <v>1.0028498808162256E-2</v>
      </c>
      <c r="O1849" s="44">
        <f>IFERROR(_xll.qlIndexFixing(ONIndex3M,I1849,TRUE,_xll.ohTrigger(RecalcTrigger,Trigger3M)),NA())</f>
        <v>1.0233894326915349E-2</v>
      </c>
      <c r="P1849" s="44">
        <f>IFERROR(_xll.qlIndexFixing(ONIndex6M,I1849,TRUE,_xll.ohTrigger(RecalcTrigger,Trigger6M)),NA())</f>
        <v>1.0262401634387741E-2</v>
      </c>
      <c r="Q1849" s="146">
        <f>IFERROR(_xll.qlIndexFixing(ONIndex1Y,I1849,TRUE,_xll.ohTrigger(RecalcTrigger,Trigger1Y)),NA())</f>
        <v>1.0528823090375505E-2</v>
      </c>
    </row>
    <row r="1850" spans="2:17" x14ac:dyDescent="0.2">
      <c r="B1850" s="39" t="s">
        <v>42</v>
      </c>
      <c r="D1850" s="42">
        <f>_xll.qlCalendarAdvance(Calendar,$D1849,B1850,"f",FALSE)</f>
        <v>52636</v>
      </c>
      <c r="E1850" s="140">
        <f>_xll.qlInterestRateIndexValueDate(IndexON,D1850)</f>
        <v>52636</v>
      </c>
      <c r="F1850" s="156">
        <f>IFERROR(_xll.qlIndexFixing(IndexON,D1850,TRUE,_xll.ohTrigger(RecalcTrigger,TriggerON)),NA())</f>
        <v>9.2365213515854805E-3</v>
      </c>
      <c r="H1850" s="42">
        <f>_xll.qlCalendarAdvance(Calendar,$H1849,B1850,"f",FALSE)</f>
        <v>52636</v>
      </c>
      <c r="I1850" s="140">
        <f>_xll.qlInterestRateIndexValueDate(Index1M,$H1850)</f>
        <v>52636</v>
      </c>
      <c r="J1850" s="145">
        <f>IFERROR(_xll.qlIndexFixing(Index1M,$H1850,TRUE,_xll.ohTrigger(RecalcTrigger,Trigger1M)),NA())</f>
        <v>1.0018830296345307E-2</v>
      </c>
      <c r="K1850" s="44">
        <f>IFERROR(_xll.qlIndexFixing(Index3M,H1850,TRUE,_xll.ohTrigger(RecalcTrigger,Trigger3M)),NA())</f>
        <v>1.0213756656472556E-2</v>
      </c>
      <c r="L1850" s="44">
        <f>IFERROR(_xll.qlIndexFixing(Index6M,$H1850,TRUE,_xll.ohTrigger(RecalcTrigger,Trigger6M)),NA())</f>
        <v>1.0220871766341663E-2</v>
      </c>
      <c r="M1850" s="146">
        <f>IFERROR(_xll.qlIndexFixing(Index1Y,$H1850,TRUE,_xll.ohTrigger(RecalcTrigger,Trigger1Y)),NA())</f>
        <v>1.044820864285154E-2</v>
      </c>
      <c r="N1850" s="145">
        <f>IFERROR(_xll.qlIndexFixing(ONIndex1M,I1850,TRUE,_xll.ohTrigger(RecalcTrigger,Trigger1M)),NA())</f>
        <v>1.0024041400416017E-2</v>
      </c>
      <c r="O1850" s="44">
        <f>IFERROR(_xll.qlIndexFixing(ONIndex3M,I1850,TRUE,_xll.ohTrigger(RecalcTrigger,Trigger3M)),NA())</f>
        <v>1.0229575587977768E-2</v>
      </c>
      <c r="P1850" s="44">
        <f>IFERROR(_xll.qlIndexFixing(ONIndex6M,I1850,TRUE,_xll.ohTrigger(RecalcTrigger,Trigger6M)),NA())</f>
        <v>1.0257874354940855E-2</v>
      </c>
      <c r="Q1850" s="146">
        <f>IFERROR(_xll.qlIndexFixing(ONIndex1Y,I1850,TRUE,_xll.ohTrigger(RecalcTrigger,Trigger1Y)),NA())</f>
        <v>1.0524477429403323E-2</v>
      </c>
    </row>
    <row r="1851" spans="2:17" x14ac:dyDescent="0.2">
      <c r="B1851" s="39" t="s">
        <v>42</v>
      </c>
      <c r="D1851" s="42">
        <f>_xll.qlCalendarAdvance(Calendar,$D1850,B1851,"f",FALSE)</f>
        <v>52643</v>
      </c>
      <c r="E1851" s="140">
        <f>_xll.qlInterestRateIndexValueDate(IndexON,D1851)</f>
        <v>52643</v>
      </c>
      <c r="F1851" s="156">
        <f>IFERROR(_xll.qlIndexFixing(IndexON,D1851,TRUE,_xll.ohTrigger(RecalcTrigger,TriggerON)),NA())</f>
        <v>9.2323055585252778E-3</v>
      </c>
      <c r="H1851" s="42">
        <f>_xll.qlCalendarAdvance(Calendar,$H1850,B1851,"f",FALSE)</f>
        <v>52643</v>
      </c>
      <c r="I1851" s="140">
        <f>_xll.qlInterestRateIndexValueDate(Index1M,$H1851)</f>
        <v>52643</v>
      </c>
      <c r="J1851" s="145">
        <f>IFERROR(_xll.qlIndexFixing(Index1M,$H1851,TRUE,_xll.ohTrigger(RecalcTrigger,Trigger1M)),NA())</f>
        <v>1.0014252777994158E-2</v>
      </c>
      <c r="K1851" s="44">
        <f>IFERROR(_xll.qlIndexFixing(Index3M,H1851,TRUE,_xll.ohTrigger(RecalcTrigger,Trigger3M)),NA())</f>
        <v>1.0209168551146262E-2</v>
      </c>
      <c r="L1851" s="44">
        <f>IFERROR(_xll.qlIndexFixing(Index6M,$H1851,TRUE,_xll.ohTrigger(RecalcTrigger,Trigger6M)),NA())</f>
        <v>1.0215813970794081E-2</v>
      </c>
      <c r="M1851" s="146">
        <f>IFERROR(_xll.qlIndexFixing(Index1Y,$H1851,TRUE,_xll.ohTrigger(RecalcTrigger,Trigger1Y)),NA())</f>
        <v>1.044281109429516E-2</v>
      </c>
      <c r="N1851" s="145">
        <f>IFERROR(_xll.qlIndexFixing(ONIndex1M,I1851,TRUE,_xll.ohTrigger(RecalcTrigger,Trigger1M)),NA())</f>
        <v>1.0019545127331053E-2</v>
      </c>
      <c r="O1851" s="44">
        <f>IFERROR(_xll.qlIndexFixing(ONIndex3M,I1851,TRUE,_xll.ohTrigger(RecalcTrigger,Trigger3M)),NA())</f>
        <v>1.0225221785015171E-2</v>
      </c>
      <c r="P1851" s="44">
        <f>IFERROR(_xll.qlIndexFixing(ONIndex6M,I1851,TRUE,_xll.ohTrigger(RecalcTrigger,Trigger6M)),NA())</f>
        <v>1.0253310817819328E-2</v>
      </c>
      <c r="Q1851" s="146">
        <f>IFERROR(_xll.qlIndexFixing(ONIndex1Y,I1851,TRUE,_xll.ohTrigger(RecalcTrigger,Trigger1Y)),NA())</f>
        <v>1.0520094973581751E-2</v>
      </c>
    </row>
    <row r="1852" spans="2:17" x14ac:dyDescent="0.2">
      <c r="B1852" s="39" t="s">
        <v>42</v>
      </c>
      <c r="D1852" s="42">
        <f>_xll.qlCalendarAdvance(Calendar,$D1851,B1852,"f",FALSE)</f>
        <v>52650</v>
      </c>
      <c r="E1852" s="140">
        <f>_xll.qlInterestRateIndexValueDate(IndexON,D1852)</f>
        <v>52650</v>
      </c>
      <c r="F1852" s="156">
        <f>IFERROR(_xll.qlIndexFixing(IndexON,D1852,TRUE,_xll.ohTrigger(RecalcTrigger,TriggerON)),NA())</f>
        <v>9.2280574085479294E-3</v>
      </c>
      <c r="H1852" s="42">
        <f>_xll.qlCalendarAdvance(Calendar,$H1851,B1852,"f",FALSE)</f>
        <v>52650</v>
      </c>
      <c r="I1852" s="140">
        <f>_xll.qlInterestRateIndexValueDate(Index1M,$H1852)</f>
        <v>52650</v>
      </c>
      <c r="J1852" s="145">
        <f>IFERROR(_xll.qlIndexFixing(Index1M,$H1852,TRUE,_xll.ohTrigger(RecalcTrigger,Trigger1M)),NA())</f>
        <v>1.0009636366058257E-2</v>
      </c>
      <c r="K1852" s="44">
        <f>IFERROR(_xll.qlIndexFixing(Index3M,H1852,TRUE,_xll.ohTrigger(RecalcTrigger,Trigger3M)),NA())</f>
        <v>1.0204545299687865E-2</v>
      </c>
      <c r="L1852" s="44">
        <f>IFERROR(_xll.qlIndexFixing(Index6M,$H1852,TRUE,_xll.ohTrigger(RecalcTrigger,Trigger6M)),NA())</f>
        <v>1.0210719746671527E-2</v>
      </c>
      <c r="M1852" s="146">
        <f>IFERROR(_xll.qlIndexFixing(Index1Y,$H1852,TRUE,_xll.ohTrigger(RecalcTrigger,Trigger1Y)),NA())</f>
        <v>1.0437376395631654E-2</v>
      </c>
      <c r="N1852" s="145">
        <f>IFERROR(_xll.qlIndexFixing(ONIndex1M,I1852,TRUE,_xll.ohTrigger(RecalcTrigger,Trigger1M)),NA())</f>
        <v>1.0015009988826318E-2</v>
      </c>
      <c r="O1852" s="44">
        <f>IFERROR(_xll.qlIndexFixing(ONIndex3M,I1852,TRUE,_xll.ohTrigger(RecalcTrigger,Trigger3M)),NA())</f>
        <v>1.0220832918108602E-2</v>
      </c>
      <c r="P1852" s="44">
        <f>IFERROR(_xll.qlIndexFixing(ONIndex6M,I1852,TRUE,_xll.ohTrigger(RecalcTrigger,Trigger6M)),NA())</f>
        <v>1.024871102302316E-2</v>
      </c>
      <c r="Q1852" s="146">
        <f>IFERROR(_xll.qlIndexFixing(ONIndex1Y,I1852,TRUE,_xll.ohTrigger(RecalcTrigger,Trigger1Y)),NA())</f>
        <v>1.051567572266765E-2</v>
      </c>
    </row>
    <row r="1853" spans="2:17" x14ac:dyDescent="0.2">
      <c r="B1853" s="39" t="s">
        <v>42</v>
      </c>
      <c r="D1853" s="42">
        <f>_xll.qlCalendarAdvance(Calendar,$D1852,B1853,"f",FALSE)</f>
        <v>52657</v>
      </c>
      <c r="E1853" s="140">
        <f>_xll.qlInterestRateIndexValueDate(IndexON,D1853)</f>
        <v>52657</v>
      </c>
      <c r="F1853" s="156">
        <f>IFERROR(_xll.qlIndexFixing(IndexON,D1853,TRUE,_xll.ohTrigger(RecalcTrigger,TriggerON)),NA())</f>
        <v>9.2237769017344817E-3</v>
      </c>
      <c r="H1853" s="42">
        <f>_xll.qlCalendarAdvance(Calendar,$H1852,B1853,"f",FALSE)</f>
        <v>52657</v>
      </c>
      <c r="I1853" s="140">
        <f>_xll.qlInterestRateIndexValueDate(Index1M,$H1853)</f>
        <v>52657</v>
      </c>
      <c r="J1853" s="145">
        <f>IFERROR(_xll.qlIndexFixing(Index1M,$H1853,TRUE,_xll.ohTrigger(RecalcTrigger,Trigger1M)),NA())</f>
        <v>1.0004583014211046E-2</v>
      </c>
      <c r="K1853" s="44">
        <f>IFERROR(_xll.qlIndexFixing(Index3M,H1853,TRUE,_xll.ohTrigger(RecalcTrigger,Trigger3M)),NA())</f>
        <v>1.0199492431157021E-2</v>
      </c>
      <c r="L1853" s="44">
        <f>IFERROR(_xll.qlIndexFixing(Index6M,$H1853,TRUE,_xll.ohTrigger(RecalcTrigger,Trigger6M)),NA())</f>
        <v>1.0205115321154475E-2</v>
      </c>
      <c r="M1853" s="146">
        <f>IFERROR(_xll.qlIndexFixing(Index1Y,$H1853,TRUE,_xll.ohTrigger(RecalcTrigger,Trigger1Y)),NA())</f>
        <v>1.043217116791828E-2</v>
      </c>
      <c r="N1853" s="145">
        <f>IFERROR(_xll.qlIndexFixing(ONIndex1M,I1853,TRUE,_xll.ohTrigger(RecalcTrigger,Trigger1M)),NA())</f>
        <v>1.0010435985063904E-2</v>
      </c>
      <c r="O1853" s="44">
        <f>IFERROR(_xll.qlIndexFixing(ONIndex3M,I1853,TRUE,_xll.ohTrigger(RecalcTrigger,Trigger3M)),NA())</f>
        <v>1.0216408987177017E-2</v>
      </c>
      <c r="P1853" s="44">
        <f>IFERROR(_xll.qlIndexFixing(ONIndex6M,I1853,TRUE,_xll.ohTrigger(RecalcTrigger,Trigger6M)),NA())</f>
        <v>1.0244074970633399E-2</v>
      </c>
      <c r="Q1853" s="146">
        <f>IFERROR(_xll.qlIndexFixing(ONIndex1Y,I1853,TRUE,_xll.ohTrigger(RecalcTrigger,Trigger1Y)),NA())</f>
        <v>1.051121967690416E-2</v>
      </c>
    </row>
    <row r="1854" spans="2:17" x14ac:dyDescent="0.2">
      <c r="B1854" s="39" t="s">
        <v>42</v>
      </c>
      <c r="D1854" s="42">
        <f>_xll.qlCalendarAdvance(Calendar,$D1853,B1854,"f",FALSE)</f>
        <v>52664</v>
      </c>
      <c r="E1854" s="140">
        <f>_xll.qlInterestRateIndexValueDate(IndexON,D1854)</f>
        <v>52664</v>
      </c>
      <c r="F1854" s="156">
        <f>IFERROR(_xll.qlIndexFixing(IndexON,D1854,TRUE,_xll.ohTrigger(RecalcTrigger,TriggerON)),NA())</f>
        <v>9.2194640379228421E-3</v>
      </c>
      <c r="H1854" s="42">
        <f>_xll.qlCalendarAdvance(Calendar,$H1853,B1854,"f",FALSE)</f>
        <v>52664</v>
      </c>
      <c r="I1854" s="140">
        <f>_xll.qlInterestRateIndexValueDate(Index1M,$H1854)</f>
        <v>52664</v>
      </c>
      <c r="J1854" s="145">
        <f>IFERROR(_xll.qlIndexFixing(Index1M,$H1854,TRUE,_xll.ohTrigger(RecalcTrigger,Trigger1M)),NA())</f>
        <v>9.9998830015683854E-3</v>
      </c>
      <c r="K1854" s="44">
        <f>IFERROR(_xll.qlIndexFixing(Index3M,H1854,TRUE,_xll.ohTrigger(RecalcTrigger,Trigger3M)),NA())</f>
        <v>1.0194793604773057E-2</v>
      </c>
      <c r="L1854" s="44">
        <f>IFERROR(_xll.qlIndexFixing(Index6M,$H1854,TRUE,_xll.ohTrigger(RecalcTrigger,Trigger6M)),NA())</f>
        <v>1.0199942748372246E-2</v>
      </c>
      <c r="M1854" s="146">
        <f>IFERROR(_xll.qlIndexFixing(Index1Y,$H1854,TRUE,_xll.ohTrigger(RecalcTrigger,Trigger1Y)),NA())</f>
        <v>1.0426664980715206E-2</v>
      </c>
      <c r="N1854" s="145">
        <f>IFERROR(_xll.qlIndexFixing(ONIndex1M,I1854,TRUE,_xll.ohTrigger(RecalcTrigger,Trigger1M)),NA())</f>
        <v>1.000582311604381E-2</v>
      </c>
      <c r="O1854" s="44">
        <f>IFERROR(_xll.qlIndexFixing(ONIndex3M,I1854,TRUE,_xll.ohTrigger(RecalcTrigger,Trigger3M)),NA())</f>
        <v>1.0211949992139369E-2</v>
      </c>
      <c r="P1854" s="44">
        <f>IFERROR(_xll.qlIndexFixing(ONIndex6M,I1854,TRUE,_xll.ohTrigger(RecalcTrigger,Trigger6M)),NA())</f>
        <v>1.0239402660650043E-2</v>
      </c>
      <c r="Q1854" s="146">
        <f>IFERROR(_xll.qlIndexFixing(ONIndex1Y,I1854,TRUE,_xll.ohTrigger(RecalcTrigger,Trigger1Y)),NA())</f>
        <v>1.0506726836129188E-2</v>
      </c>
    </row>
    <row r="1855" spans="2:17" x14ac:dyDescent="0.2">
      <c r="B1855" s="39" t="s">
        <v>42</v>
      </c>
      <c r="D1855" s="42">
        <f>_xll.qlCalendarAdvance(Calendar,$D1854,B1855,"f",FALSE)</f>
        <v>52671</v>
      </c>
      <c r="E1855" s="140">
        <f>_xll.qlInterestRateIndexValueDate(IndexON,D1855)</f>
        <v>52671</v>
      </c>
      <c r="F1855" s="156">
        <f>IFERROR(_xll.qlIndexFixing(IndexON,D1855,TRUE,_xll.ohTrigger(RecalcTrigger,TriggerON)),NA())</f>
        <v>9.2151188171940568E-3</v>
      </c>
      <c r="H1855" s="42">
        <f>_xll.qlCalendarAdvance(Calendar,$H1854,B1855,"f",FALSE)</f>
        <v>52671</v>
      </c>
      <c r="I1855" s="140">
        <f>_xll.qlInterestRateIndexValueDate(Index1M,$H1855)</f>
        <v>52671</v>
      </c>
      <c r="J1855" s="145">
        <f>IFERROR(_xll.qlIndexFixing(Index1M,$H1855,TRUE,_xll.ohTrigger(RecalcTrigger,Trigger1M)),NA())</f>
        <v>9.9943213719584697E-3</v>
      </c>
      <c r="K1855" s="44">
        <f>IFERROR(_xll.qlIndexFixing(Index3M,H1855,TRUE,_xll.ohTrigger(RecalcTrigger,Trigger3M)),NA())</f>
        <v>1.019005963079655E-2</v>
      </c>
      <c r="L1855" s="44">
        <f>IFERROR(_xll.qlIndexFixing(Index6M,$H1855,TRUE,_xll.ohTrigger(RecalcTrigger,Trigger6M)),NA())</f>
        <v>1.0194733746006525E-2</v>
      </c>
      <c r="M1855" s="146">
        <f>IFERROR(_xll.qlIndexFixing(Index1Y,$H1855,TRUE,_xll.ohTrigger(RecalcTrigger,Trigger1Y)),NA())</f>
        <v>1.0421121646149833E-2</v>
      </c>
      <c r="N1855" s="145">
        <f>IFERROR(_xll.qlIndexFixing(ONIndex1M,I1855,TRUE,_xll.ohTrigger(RecalcTrigger,Trigger1M)),NA())</f>
        <v>1.00011713815229E-2</v>
      </c>
      <c r="O1855" s="44">
        <f>IFERROR(_xll.qlIndexFixing(ONIndex3M,I1855,TRUE,_xll.ohTrigger(RecalcTrigger,Trigger3M)),NA())</f>
        <v>1.020745593315775E-2</v>
      </c>
      <c r="P1855" s="44">
        <f>IFERROR(_xll.qlIndexFixing(ONIndex6M,I1855,TRUE,_xll.ohTrigger(RecalcTrigger,Trigger6M)),NA())</f>
        <v>1.0234694092992047E-2</v>
      </c>
      <c r="Q1855" s="146">
        <f>IFERROR(_xll.qlIndexFixing(ONIndex1Y,I1855,TRUE,_xll.ohTrigger(RecalcTrigger,Trigger1Y)),NA())</f>
        <v>1.0502197200504826E-2</v>
      </c>
    </row>
    <row r="1856" spans="2:17" x14ac:dyDescent="0.2">
      <c r="B1856" s="39" t="s">
        <v>42</v>
      </c>
      <c r="D1856" s="42">
        <f>_xll.qlCalendarAdvance(Calendar,$D1855,B1856,"f",FALSE)</f>
        <v>52678</v>
      </c>
      <c r="E1856" s="140">
        <f>_xll.qlInterestRateIndexValueDate(IndexON,D1856)</f>
        <v>52678</v>
      </c>
      <c r="F1856" s="156">
        <f>IFERROR(_xll.qlIndexFixing(IndexON,D1856,TRUE,_xll.ohTrigger(RecalcTrigger,TriggerON)),NA())</f>
        <v>9.2107412396291721E-3</v>
      </c>
      <c r="H1856" s="42">
        <f>_xll.qlCalendarAdvance(Calendar,$H1855,B1856,"f",FALSE)</f>
        <v>52678</v>
      </c>
      <c r="I1856" s="140">
        <f>_xll.qlInterestRateIndexValueDate(Index1M,$H1856)</f>
        <v>52678</v>
      </c>
      <c r="J1856" s="145">
        <f>IFERROR(_xll.qlIndexFixing(Index1M,$H1856,TRUE,_xll.ohTrigger(RecalcTrigger,Trigger1M)),NA())</f>
        <v>9.9903662899682565E-3</v>
      </c>
      <c r="K1856" s="44">
        <f>IFERROR(_xll.qlIndexFixing(Index3M,H1856,TRUE,_xll.ohTrigger(RecalcTrigger,Trigger3M)),NA())</f>
        <v>1.0185290509354357E-2</v>
      </c>
      <c r="L1856" s="44">
        <f>IFERROR(_xll.qlIndexFixing(Index6M,$H1856,TRUE,_xll.ohTrigger(RecalcTrigger,Trigger6M)),NA())</f>
        <v>1.0189488314343177E-2</v>
      </c>
      <c r="M1856" s="146">
        <f>IFERROR(_xll.qlIndexFixing(Index1Y,$H1856,TRUE,_xll.ohTrigger(RecalcTrigger,Trigger1Y)),NA())</f>
        <v>1.0415541164834119E-2</v>
      </c>
      <c r="N1856" s="145">
        <f>IFERROR(_xll.qlIndexFixing(ONIndex1M,I1856,TRUE,_xll.ohTrigger(RecalcTrigger,Trigger1M)),NA())</f>
        <v>9.9964807817443102E-3</v>
      </c>
      <c r="O1856" s="44">
        <f>IFERROR(_xll.qlIndexFixing(ONIndex3M,I1856,TRUE,_xll.ohTrigger(RecalcTrigger,Trigger3M)),NA())</f>
        <v>1.020292681023216E-2</v>
      </c>
      <c r="P1856" s="44">
        <f>IFERROR(_xll.qlIndexFixing(ONIndex6M,I1856,TRUE,_xll.ohTrigger(RecalcTrigger,Trigger6M)),NA())</f>
        <v>1.0229949267740457E-2</v>
      </c>
      <c r="Q1856" s="146">
        <f>IFERROR(_xll.qlIndexFixing(ONIndex1Y,I1856,TRUE,_xll.ohTrigger(RecalcTrigger,Trigger1Y)),NA())</f>
        <v>1.0497630769868982E-2</v>
      </c>
    </row>
    <row r="1857" spans="2:17" x14ac:dyDescent="0.2">
      <c r="B1857" s="39" t="s">
        <v>42</v>
      </c>
      <c r="D1857" s="42">
        <f>_xll.qlCalendarAdvance(Calendar,$D1856,B1857,"f",FALSE)</f>
        <v>52685</v>
      </c>
      <c r="E1857" s="140">
        <f>_xll.qlInterestRateIndexValueDate(IndexON,D1857)</f>
        <v>52685</v>
      </c>
      <c r="F1857" s="156">
        <f>IFERROR(_xll.qlIndexFixing(IndexON,D1857,TRUE,_xll.ohTrigger(RecalcTrigger,TriggerON)),NA())</f>
        <v>9.2063313052281881E-3</v>
      </c>
      <c r="H1857" s="42">
        <f>_xll.qlCalendarAdvance(Calendar,$H1856,B1857,"f",FALSE)</f>
        <v>52685</v>
      </c>
      <c r="I1857" s="140">
        <f>_xll.qlInterestRateIndexValueDate(Index1M,$H1857)</f>
        <v>52685</v>
      </c>
      <c r="J1857" s="145">
        <f>IFERROR(_xll.qlIndexFixing(Index1M,$H1857,TRUE,_xll.ohTrigger(RecalcTrigger,Trigger1M)),NA())</f>
        <v>9.9855495911075239E-3</v>
      </c>
      <c r="K1857" s="44">
        <f>IFERROR(_xll.qlIndexFixing(Index3M,H1857,TRUE,_xll.ohTrigger(RecalcTrigger,Trigger3M)),NA())</f>
        <v>1.018048624057157E-2</v>
      </c>
      <c r="L1857" s="44">
        <f>IFERROR(_xll.qlIndexFixing(Index6M,$H1857,TRUE,_xll.ohTrigger(RecalcTrigger,Trigger6M)),NA())</f>
        <v>1.0184206453670266E-2</v>
      </c>
      <c r="M1857" s="146">
        <f>IFERROR(_xll.qlIndexFixing(Index1Y,$H1857,TRUE,_xll.ohTrigger(RecalcTrigger,Trigger1Y)),NA())</f>
        <v>1.0409923537383348E-2</v>
      </c>
      <c r="N1857" s="145">
        <f>IFERROR(_xll.qlIndexFixing(ONIndex1M,I1857,TRUE,_xll.ohTrigger(RecalcTrigger,Trigger1M)),NA())</f>
        <v>9.9917513166269956E-3</v>
      </c>
      <c r="O1857" s="44">
        <f>IFERROR(_xll.qlIndexFixing(ONIndex3M,I1857,TRUE,_xll.ohTrigger(RecalcTrigger,Trigger3M)),NA())</f>
        <v>1.0198362623200508E-2</v>
      </c>
      <c r="P1857" s="44">
        <f>IFERROR(_xll.qlIndexFixing(ONIndex6M,I1857,TRUE,_xll.ohTrigger(RecalcTrigger,Trigger6M)),NA())</f>
        <v>1.0225168184814226E-2</v>
      </c>
      <c r="Q1857" s="146">
        <f>IFERROR(_xll.qlIndexFixing(ONIndex1Y,I1857,TRUE,_xll.ohTrigger(RecalcTrigger,Trigger1Y)),NA())</f>
        <v>1.0493027544383748E-2</v>
      </c>
    </row>
    <row r="1858" spans="2:17" x14ac:dyDescent="0.2">
      <c r="B1858" s="39" t="s">
        <v>42</v>
      </c>
      <c r="D1858" s="42">
        <f>_xll.qlCalendarAdvance(Calendar,$D1857,B1858,"f",FALSE)</f>
        <v>52692</v>
      </c>
      <c r="E1858" s="140">
        <f>_xll.qlInterestRateIndexValueDate(IndexON,D1858)</f>
        <v>52692</v>
      </c>
      <c r="F1858" s="156">
        <f>IFERROR(_xll.qlIndexFixing(IndexON,D1858,TRUE,_xll.ohTrigger(RecalcTrigger,TriggerON)),NA())</f>
        <v>9.2018890138290121E-3</v>
      </c>
      <c r="H1858" s="42">
        <f>_xll.qlCalendarAdvance(Calendar,$H1857,B1858,"f",FALSE)</f>
        <v>52692</v>
      </c>
      <c r="I1858" s="140">
        <f>_xll.qlInterestRateIndexValueDate(Index1M,$H1858)</f>
        <v>52692</v>
      </c>
      <c r="J1858" s="145">
        <f>IFERROR(_xll.qlIndexFixing(Index1M,$H1858,TRUE,_xll.ohTrigger(RecalcTrigger,Trigger1M)),NA())</f>
        <v>9.9809077049549666E-3</v>
      </c>
      <c r="K1858" s="44">
        <f>IFERROR(_xll.qlIndexFixing(Index3M,H1858,TRUE,_xll.ohTrigger(RecalcTrigger,Trigger3M)),NA())</f>
        <v>1.0175857404792741E-2</v>
      </c>
      <c r="L1858" s="44">
        <f>IFERROR(_xll.qlIndexFixing(Index6M,$H1858,TRUE,_xll.ohTrigger(RecalcTrigger,Trigger6M)),NA())</f>
        <v>1.0179138924389899E-2</v>
      </c>
      <c r="M1858" s="146">
        <f>IFERROR(_xll.qlIndexFixing(Index1Y,$H1858,TRUE,_xll.ohTrigger(RecalcTrigger,Trigger1Y)),NA())</f>
        <v>1.0404268764417912E-2</v>
      </c>
      <c r="N1858" s="145">
        <f>IFERROR(_xll.qlIndexFixing(ONIndex1M,I1858,TRUE,_xll.ohTrigger(RecalcTrigger,Trigger1M)),NA())</f>
        <v>9.9869829861709558E-3</v>
      </c>
      <c r="O1858" s="44">
        <f>IFERROR(_xll.qlIndexFixing(ONIndex3M,I1858,TRUE,_xll.ohTrigger(RecalcTrigger,Trigger3M)),NA())</f>
        <v>1.0193763372224884E-2</v>
      </c>
      <c r="P1858" s="44">
        <f>IFERROR(_xll.qlIndexFixing(ONIndex6M,I1858,TRUE,_xll.ohTrigger(RecalcTrigger,Trigger6M)),NA())</f>
        <v>1.0220350844375448E-2</v>
      </c>
      <c r="Q1858" s="146">
        <f>IFERROR(_xll.qlIndexFixing(ONIndex1Y,I1858,TRUE,_xll.ohTrigger(RecalcTrigger,Trigger1Y)),NA())</f>
        <v>1.0488387523968079E-2</v>
      </c>
    </row>
    <row r="1859" spans="2:17" x14ac:dyDescent="0.2">
      <c r="B1859" s="39" t="s">
        <v>42</v>
      </c>
      <c r="D1859" s="42">
        <f>_xll.qlCalendarAdvance(Calendar,$D1858,B1859,"f",FALSE)</f>
        <v>52699</v>
      </c>
      <c r="E1859" s="140">
        <f>_xll.qlInterestRateIndexValueDate(IndexON,D1859)</f>
        <v>52699</v>
      </c>
      <c r="F1859" s="156">
        <f>IFERROR(_xll.qlIndexFixing(IndexON,D1859,TRUE,_xll.ohTrigger(RecalcTrigger,TriggerON)),NA())</f>
        <v>9.1974143655937368E-3</v>
      </c>
      <c r="H1859" s="42">
        <f>_xll.qlCalendarAdvance(Calendar,$H1858,B1859,"f",FALSE)</f>
        <v>52699</v>
      </c>
      <c r="I1859" s="140">
        <f>_xll.qlInterestRateIndexValueDate(Index1M,$H1859)</f>
        <v>52699</v>
      </c>
      <c r="J1859" s="145">
        <f>IFERROR(_xll.qlIndexFixing(Index1M,$H1859,TRUE,_xll.ohTrigger(RecalcTrigger,Trigger1M)),NA())</f>
        <v>9.9760161274278225E-3</v>
      </c>
      <c r="K1859" s="44">
        <f>IFERROR(_xll.qlIndexFixing(Index3M,H1859,TRUE,_xll.ohTrigger(RecalcTrigger,Trigger3M)),NA())</f>
        <v>1.0170985487829442E-2</v>
      </c>
      <c r="L1859" s="44">
        <f>IFERROR(_xll.qlIndexFixing(Index6M,$H1859,TRUE,_xll.ohTrigger(RecalcTrigger,Trigger6M)),NA())</f>
        <v>1.0173786957397594E-2</v>
      </c>
      <c r="M1859" s="146">
        <f>IFERROR(_xll.qlIndexFixing(Index1Y,$H1859,TRUE,_xll.ohTrigger(RecalcTrigger,Trigger1Y)),NA())</f>
        <v>1.0398576846561758E-2</v>
      </c>
      <c r="N1859" s="145">
        <f>IFERROR(_xll.qlIndexFixing(ONIndex1M,I1859,TRUE,_xll.ohTrigger(RecalcTrigger,Trigger1M)),NA())</f>
        <v>9.9821757902951447E-3</v>
      </c>
      <c r="O1859" s="44">
        <f>IFERROR(_xll.qlIndexFixing(ONIndex3M,I1859,TRUE,_xll.ohTrigger(RecalcTrigger,Trigger3M)),NA())</f>
        <v>1.0189129057224244E-2</v>
      </c>
      <c r="P1859" s="44">
        <f>IFERROR(_xll.qlIndexFixing(ONIndex6M,I1859,TRUE,_xll.ohTrigger(RecalcTrigger,Trigger6M)),NA())</f>
        <v>1.0215497246180982E-2</v>
      </c>
      <c r="Q1859" s="146">
        <f>IFERROR(_xll.qlIndexFixing(ONIndex1Y,I1859,TRUE,_xll.ohTrigger(RecalcTrigger,Trigger1Y)),NA())</f>
        <v>1.0483710708540928E-2</v>
      </c>
    </row>
    <row r="1860" spans="2:17" x14ac:dyDescent="0.2">
      <c r="B1860" s="39" t="s">
        <v>42</v>
      </c>
      <c r="D1860" s="42">
        <f>_xll.qlCalendarAdvance(Calendar,$D1859,B1860,"f",FALSE)</f>
        <v>52706</v>
      </c>
      <c r="E1860" s="140">
        <f>_xll.qlInterestRateIndexValueDate(IndexON,D1860)</f>
        <v>52706</v>
      </c>
      <c r="F1860" s="156">
        <f>IFERROR(_xll.qlIndexFixing(IndexON,D1860,TRUE,_xll.ohTrigger(RecalcTrigger,TriggerON)),NA())</f>
        <v>9.1929073604413158E-3</v>
      </c>
      <c r="H1860" s="42">
        <f>_xll.qlCalendarAdvance(Calendar,$H1859,B1860,"f",FALSE)</f>
        <v>52706</v>
      </c>
      <c r="I1860" s="140">
        <f>_xll.qlInterestRateIndexValueDate(Index1M,$H1860)</f>
        <v>52706</v>
      </c>
      <c r="J1860" s="145">
        <f>IFERROR(_xll.qlIndexFixing(Index1M,$H1860,TRUE,_xll.ohTrigger(RecalcTrigger,Trigger1M)),NA())</f>
        <v>9.9710856556824625E-3</v>
      </c>
      <c r="K1860" s="44">
        <f>IFERROR(_xll.qlIndexFixing(Index3M,H1860,TRUE,_xll.ohTrigger(RecalcTrigger,Trigger3M)),NA())</f>
        <v>1.0166078424816054E-2</v>
      </c>
      <c r="L1860" s="44">
        <f>IFERROR(_xll.qlIndexFixing(Index6M,$H1860,TRUE,_xll.ohTrigger(RecalcTrigger,Trigger6M)),NA())</f>
        <v>1.0168398563182274E-2</v>
      </c>
      <c r="M1860" s="146">
        <f>IFERROR(_xll.qlIndexFixing(Index1Y,$H1860,TRUE,_xll.ohTrigger(RecalcTrigger,Trigger1Y)),NA())</f>
        <v>1.0392847784443049E-2</v>
      </c>
      <c r="N1860" s="145">
        <f>IFERROR(_xll.qlIndexFixing(ONIndex1M,I1860,TRUE,_xll.ohTrigger(RecalcTrigger,Trigger1M)),NA())</f>
        <v>9.977329729242701E-3</v>
      </c>
      <c r="O1860" s="44">
        <f>IFERROR(_xll.qlIndexFixing(ONIndex3M,I1860,TRUE,_xll.ohTrigger(RecalcTrigger,Trigger3M)),NA())</f>
        <v>1.0184459678198587E-2</v>
      </c>
      <c r="P1860" s="44">
        <f>IFERROR(_xll.qlIndexFixing(ONIndex6M,I1860,TRUE,_xll.ohTrigger(RecalcTrigger,Trigger6M)),NA())</f>
        <v>1.0210607390555015E-2</v>
      </c>
      <c r="Q1860" s="146">
        <f>IFERROR(_xll.qlIndexFixing(ONIndex1Y,I1860,TRUE,_xll.ohTrigger(RecalcTrigger,Trigger1Y)),NA())</f>
        <v>1.0478997098264387E-2</v>
      </c>
    </row>
    <row r="1861" spans="2:17" x14ac:dyDescent="0.2">
      <c r="B1861" s="39" t="s">
        <v>42</v>
      </c>
      <c r="D1861" s="42">
        <f>_xll.qlCalendarAdvance(Calendar,$D1860,B1861,"f",FALSE)</f>
        <v>52713</v>
      </c>
      <c r="E1861" s="140">
        <f>_xll.qlInterestRateIndexValueDate(IndexON,D1861)</f>
        <v>52713</v>
      </c>
      <c r="F1861" s="156">
        <f>IFERROR(_xll.qlIndexFixing(IndexON,D1861,TRUE,_xll.ohTrigger(RecalcTrigger,TriggerON)),NA())</f>
        <v>9.1883679983717492E-3</v>
      </c>
      <c r="H1861" s="42">
        <f>_xll.qlCalendarAdvance(Calendar,$H1860,B1861,"f",FALSE)</f>
        <v>52713</v>
      </c>
      <c r="I1861" s="140">
        <f>_xll.qlInterestRateIndexValueDate(Index1M,$H1861)</f>
        <v>52713</v>
      </c>
      <c r="J1861" s="145">
        <f>IFERROR(_xll.qlIndexFixing(Index1M,$H1861,TRUE,_xll.ohTrigger(RecalcTrigger,Trigger1M)),NA())</f>
        <v>9.9661162897621107E-3</v>
      </c>
      <c r="K1861" s="44">
        <f>IFERROR(_xll.qlIndexFixing(Index3M,H1861,TRUE,_xll.ohTrigger(RecalcTrigger,Trigger3M)),NA())</f>
        <v>1.0161136215879048E-2</v>
      </c>
      <c r="L1861" s="44">
        <f>IFERROR(_xll.qlIndexFixing(Index6M,$H1861,TRUE,_xll.ohTrigger(RecalcTrigger,Trigger6M)),NA())</f>
        <v>1.0162973742038004E-2</v>
      </c>
      <c r="M1861" s="146">
        <f>IFERROR(_xll.qlIndexFixing(Index1Y,$H1861,TRUE,_xll.ohTrigger(RecalcTrigger,Trigger1Y)),NA())</f>
        <v>1.0387081578693724E-2</v>
      </c>
      <c r="N1861" s="145">
        <f>IFERROR(_xll.qlIndexFixing(ONIndex1M,I1861,TRUE,_xll.ohTrigger(RecalcTrigger,Trigger1M)),NA())</f>
        <v>9.9724448027704859E-3</v>
      </c>
      <c r="O1861" s="44">
        <f>IFERROR(_xll.qlIndexFixing(ONIndex3M,I1861,TRUE,_xll.ohTrigger(RecalcTrigger,Trigger3M)),NA())</f>
        <v>1.0179755235147914E-2</v>
      </c>
      <c r="P1861" s="44">
        <f>IFERROR(_xll.qlIndexFixing(ONIndex6M,I1861,TRUE,_xll.ohTrigger(RecalcTrigger,Trigger6M)),NA())</f>
        <v>1.0205681277092316E-2</v>
      </c>
      <c r="Q1861" s="146">
        <f>IFERROR(_xll.qlIndexFixing(ONIndex1Y,I1861,TRUE,_xll.ohTrigger(RecalcTrigger,Trigger1Y)),NA())</f>
        <v>1.0474246692976363E-2</v>
      </c>
    </row>
    <row r="1862" spans="2:17" x14ac:dyDescent="0.2">
      <c r="B1862" s="39" t="s">
        <v>42</v>
      </c>
      <c r="D1862" s="42">
        <f>_xll.qlCalendarAdvance(Calendar,$D1861,B1862,"f",FALSE)</f>
        <v>52720</v>
      </c>
      <c r="E1862" s="140">
        <f>_xll.qlInterestRateIndexValueDate(IndexON,D1862)</f>
        <v>52720</v>
      </c>
      <c r="F1862" s="156">
        <f>IFERROR(_xll.qlIndexFixing(IndexON,D1862,TRUE,_xll.ohTrigger(RecalcTrigger,TriggerON)),NA())</f>
        <v>9.1837962794660832E-3</v>
      </c>
      <c r="H1862" s="42">
        <f>_xll.qlCalendarAdvance(Calendar,$H1861,B1862,"f",FALSE)</f>
        <v>52720</v>
      </c>
      <c r="I1862" s="140">
        <f>_xll.qlInterestRateIndexValueDate(Index1M,$H1862)</f>
        <v>52720</v>
      </c>
      <c r="J1862" s="145">
        <f>IFERROR(_xll.qlIndexFixing(Index1M,$H1862,TRUE,_xll.ohTrigger(RecalcTrigger,Trigger1M)),NA())</f>
        <v>9.9608826681318163E-3</v>
      </c>
      <c r="K1862" s="44">
        <f>IFERROR(_xll.qlIndexFixing(Index3M,H1862,TRUE,_xll.ohTrigger(RecalcTrigger,Trigger3M)),NA())</f>
        <v>1.0155937691051208E-2</v>
      </c>
      <c r="L1862" s="44">
        <f>IFERROR(_xll.qlIndexFixing(Index6M,$H1862,TRUE,_xll.ohTrigger(RecalcTrigger,Trigger6M)),NA())</f>
        <v>1.0157250725357827E-2</v>
      </c>
      <c r="M1862" s="146">
        <f>IFERROR(_xll.qlIndexFixing(Index1Y,$H1862,TRUE,_xll.ohTrigger(RecalcTrigger,Trigger1Y)),NA())</f>
        <v>1.0381278229950164E-2</v>
      </c>
      <c r="N1862" s="145">
        <f>IFERROR(_xll.qlIndexFixing(ONIndex1M,I1862,TRUE,_xll.ohTrigger(RecalcTrigger,Trigger1M)),NA())</f>
        <v>9.9675210108784995E-3</v>
      </c>
      <c r="O1862" s="44">
        <f>IFERROR(_xll.qlIndexFixing(ONIndex3M,I1862,TRUE,_xll.ohTrigger(RecalcTrigger,Trigger3M)),NA())</f>
        <v>1.0175015728153269E-2</v>
      </c>
      <c r="P1862" s="44">
        <f>IFERROR(_xll.qlIndexFixing(ONIndex6M,I1862,TRUE,_xll.ohTrigger(RecalcTrigger,Trigger6M)),NA())</f>
        <v>1.0200718906117068E-2</v>
      </c>
      <c r="Q1862" s="146">
        <f>IFERROR(_xll.qlIndexFixing(ONIndex1Y,I1862,TRUE,_xll.ohTrigger(RecalcTrigger,Trigger1Y)),NA())</f>
        <v>1.0469459492838951E-2</v>
      </c>
    </row>
    <row r="1863" spans="2:17" x14ac:dyDescent="0.2">
      <c r="B1863" s="39" t="s">
        <v>42</v>
      </c>
      <c r="D1863" s="42">
        <f>_xll.qlCalendarAdvance(Calendar,$D1862,B1863,"f",FALSE)</f>
        <v>52727</v>
      </c>
      <c r="E1863" s="140">
        <f>_xll.qlInterestRateIndexValueDate(IndexON,D1863)</f>
        <v>52727</v>
      </c>
      <c r="F1863" s="156">
        <f>IFERROR(_xll.qlIndexFixing(IndexON,D1863,TRUE,_xll.ohTrigger(RecalcTrigger,TriggerON)),NA())</f>
        <v>9.1791922036432716E-3</v>
      </c>
      <c r="H1863" s="42">
        <f>_xll.qlCalendarAdvance(Calendar,$H1862,B1863,"f",FALSE)</f>
        <v>52727</v>
      </c>
      <c r="I1863" s="140">
        <f>_xll.qlInterestRateIndexValueDate(Index1M,$H1863)</f>
        <v>52727</v>
      </c>
      <c r="J1863" s="145">
        <f>IFERROR(_xll.qlIndexFixing(Index1M,$H1863,TRUE,_xll.ohTrigger(RecalcTrigger,Trigger1M)),NA())</f>
        <v>9.9558325981421378E-3</v>
      </c>
      <c r="K1863" s="44">
        <f>IFERROR(_xll.qlIndexFixing(Index3M,H1863,TRUE,_xll.ohTrigger(RecalcTrigger,Trigger3M)),NA())</f>
        <v>1.0150922540937267E-2</v>
      </c>
      <c r="L1863" s="44">
        <f>IFERROR(_xll.qlIndexFixing(Index6M,$H1863,TRUE,_xll.ohTrigger(RecalcTrigger,Trigger6M)),NA())</f>
        <v>1.0151750296775175E-2</v>
      </c>
      <c r="M1863" s="146">
        <f>IFERROR(_xll.qlIndexFixing(Index1Y,$H1863,TRUE,_xll.ohTrigger(RecalcTrigger,Trigger1Y)),NA())</f>
        <v>1.0375437738852966E-2</v>
      </c>
      <c r="N1863" s="145">
        <f>IFERROR(_xll.qlIndexFixing(ONIndex1M,I1863,TRUE,_xll.ohTrigger(RecalcTrigger,Trigger1M)),NA())</f>
        <v>9.9625583538098805E-3</v>
      </c>
      <c r="O1863" s="44">
        <f>IFERROR(_xll.qlIndexFixing(ONIndex3M,I1863,TRUE,_xll.ohTrigger(RecalcTrigger,Trigger3M)),NA())</f>
        <v>1.0170241157133608E-2</v>
      </c>
      <c r="P1863" s="44">
        <f>IFERROR(_xll.qlIndexFixing(ONIndex6M,I1863,TRUE,_xll.ohTrigger(RecalcTrigger,Trigger6M)),NA())</f>
        <v>1.0195720277548226E-2</v>
      </c>
      <c r="Q1863" s="146">
        <f>IFERROR(_xll.qlIndexFixing(ONIndex1Y,I1863,TRUE,_xll.ohTrigger(RecalcTrigger,Trigger1Y)),NA())</f>
        <v>1.0464635497771102E-2</v>
      </c>
    </row>
    <row r="1864" spans="2:17" x14ac:dyDescent="0.2">
      <c r="B1864" s="39" t="s">
        <v>42</v>
      </c>
      <c r="D1864" s="42">
        <f>_xll.qlCalendarAdvance(Calendar,$D1863,B1864,"f",FALSE)</f>
        <v>52734</v>
      </c>
      <c r="E1864" s="140">
        <f>_xll.qlInterestRateIndexValueDate(IndexON,D1864)</f>
        <v>52734</v>
      </c>
      <c r="F1864" s="156">
        <f>IFERROR(_xll.qlIndexFixing(IndexON,D1864,TRUE,_xll.ohTrigger(RecalcTrigger,TriggerON)),NA())</f>
        <v>9.1745557709033143E-3</v>
      </c>
      <c r="H1864" s="42">
        <f>_xll.qlCalendarAdvance(Calendar,$H1863,B1864,"f",FALSE)</f>
        <v>52734</v>
      </c>
      <c r="I1864" s="140">
        <f>_xll.qlInterestRateIndexValueDate(Index1M,$H1864)</f>
        <v>52734</v>
      </c>
      <c r="J1864" s="145">
        <f>IFERROR(_xll.qlIndexFixing(Index1M,$H1864,TRUE,_xll.ohTrigger(RecalcTrigger,Trigger1M)),NA())</f>
        <v>9.9507436331403385E-3</v>
      </c>
      <c r="K1864" s="44">
        <f>IFERROR(_xll.qlIndexFixing(Index3M,H1864,TRUE,_xll.ohTrigger(RecalcTrigger,Trigger3M)),NA())</f>
        <v>1.0145872244393624E-2</v>
      </c>
      <c r="L1864" s="44">
        <f>IFERROR(_xll.qlIndexFixing(Index6M,$H1864,TRUE,_xll.ohTrigger(RecalcTrigger,Trigger6M)),NA())</f>
        <v>1.0146213441251842E-2</v>
      </c>
      <c r="M1864" s="146">
        <f>IFERROR(_xll.qlIndexFixing(Index1Y,$H1864,TRUE,_xll.ohTrigger(RecalcTrigger,Trigger1Y)),NA())</f>
        <v>1.0369560106046283E-2</v>
      </c>
      <c r="N1864" s="145">
        <f>IFERROR(_xll.qlIndexFixing(ONIndex1M,I1864,TRUE,_xll.ohTrigger(RecalcTrigger,Trigger1M)),NA())</f>
        <v>9.9575568314025364E-3</v>
      </c>
      <c r="O1864" s="44">
        <f>IFERROR(_xll.qlIndexFixing(ONIndex3M,I1864,TRUE,_xll.ohTrigger(RecalcTrigger,Trigger3M)),NA())</f>
        <v>1.016543152208893E-2</v>
      </c>
      <c r="P1864" s="44">
        <f>IFERROR(_xll.qlIndexFixing(ONIndex6M,I1864,TRUE,_xll.ohTrigger(RecalcTrigger,Trigger6M)),NA())</f>
        <v>1.019068539138579E-2</v>
      </c>
      <c r="Q1864" s="146">
        <f>IFERROR(_xll.qlIndexFixing(ONIndex1Y,I1864,TRUE,_xll.ohTrigger(RecalcTrigger,Trigger1Y)),NA())</f>
        <v>1.0459774707691771E-2</v>
      </c>
    </row>
    <row r="1865" spans="2:17" x14ac:dyDescent="0.2">
      <c r="B1865" s="39" t="s">
        <v>42</v>
      </c>
      <c r="D1865" s="42">
        <f>_xll.qlCalendarAdvance(Calendar,$D1864,B1865,"f",FALSE)</f>
        <v>52741</v>
      </c>
      <c r="E1865" s="140">
        <f>_xll.qlInterestRateIndexValueDate(IndexON,D1865)</f>
        <v>52741</v>
      </c>
      <c r="F1865" s="156">
        <f>IFERROR(_xll.qlIndexFixing(IndexON,D1865,TRUE,_xll.ohTrigger(RecalcTrigger,TriggerON)),NA())</f>
        <v>9.1698869813272577E-3</v>
      </c>
      <c r="H1865" s="42">
        <f>_xll.qlCalendarAdvance(Calendar,$H1864,B1865,"f",FALSE)</f>
        <v>52741</v>
      </c>
      <c r="I1865" s="140">
        <f>_xll.qlInterestRateIndexValueDate(Index1M,$H1865)</f>
        <v>52741</v>
      </c>
      <c r="J1865" s="145">
        <f>IFERROR(_xll.qlIndexFixing(Index1M,$H1865,TRUE,_xll.ohTrigger(RecalcTrigger,Trigger1M)),NA())</f>
        <v>9.9456157731682478E-3</v>
      </c>
      <c r="K1865" s="44">
        <f>IFERROR(_xll.qlIndexFixing(Index3M,H1865,TRUE,_xll.ohTrigger(RecalcTrigger,Trigger3M)),NA())</f>
        <v>1.014078680155594E-2</v>
      </c>
      <c r="L1865" s="44">
        <f>IFERROR(_xll.qlIndexFixing(Index6M,$H1865,TRUE,_xll.ohTrigger(RecalcTrigger,Trigger6M)),NA())</f>
        <v>1.0140640159089992E-2</v>
      </c>
      <c r="M1865" s="146">
        <f>IFERROR(_xll.qlIndexFixing(Index1Y,$H1865,TRUE,_xll.ohTrigger(RecalcTrigger,Trigger1Y)),NA())</f>
        <v>1.0363645332178928E-2</v>
      </c>
      <c r="N1865" s="145">
        <f>IFERROR(_xll.qlIndexFixing(ONIndex1M,I1865,TRUE,_xll.ohTrigger(RecalcTrigger,Trigger1M)),NA())</f>
        <v>9.952516443575421E-3</v>
      </c>
      <c r="O1865" s="44">
        <f>IFERROR(_xll.qlIndexFixing(ONIndex3M,I1865,TRUE,_xll.ohTrigger(RecalcTrigger,Trigger3M)),NA())</f>
        <v>1.0160586823100282E-2</v>
      </c>
      <c r="P1865" s="44">
        <f>IFERROR(_xll.qlIndexFixing(ONIndex6M,I1865,TRUE,_xll.ohTrigger(RecalcTrigger,Trigger6M)),NA())</f>
        <v>1.0185614247548713E-2</v>
      </c>
      <c r="Q1865" s="146">
        <f>IFERROR(_xll.qlIndexFixing(ONIndex1Y,I1865,TRUE,_xll.ohTrigger(RecalcTrigger,Trigger1Y)),NA())</f>
        <v>1.0454877122763051E-2</v>
      </c>
    </row>
    <row r="1866" spans="2:17" x14ac:dyDescent="0.2">
      <c r="B1866" s="39" t="s">
        <v>42</v>
      </c>
      <c r="D1866" s="42">
        <f>_xll.qlCalendarAdvance(Calendar,$D1865,B1866,"f",FALSE)</f>
        <v>52748</v>
      </c>
      <c r="E1866" s="140">
        <f>_xll.qlInterestRateIndexValueDate(IndexON,D1866)</f>
        <v>52748</v>
      </c>
      <c r="F1866" s="156">
        <f>IFERROR(_xll.qlIndexFixing(IndexON,D1866,TRUE,_xll.ohTrigger(RecalcTrigger,TriggerON)),NA())</f>
        <v>9.1651858347530091E-3</v>
      </c>
      <c r="H1866" s="42">
        <f>_xll.qlCalendarAdvance(Calendar,$H1865,B1866,"f",FALSE)</f>
        <v>52748</v>
      </c>
      <c r="I1866" s="140">
        <f>_xll.qlInterestRateIndexValueDate(Index1M,$H1866)</f>
        <v>52748</v>
      </c>
      <c r="J1866" s="145">
        <f>IFERROR(_xll.qlIndexFixing(Index1M,$H1866,TRUE,_xll.ohTrigger(RecalcTrigger,Trigger1M)),NA())</f>
        <v>9.9406860492509512E-3</v>
      </c>
      <c r="K1866" s="44">
        <f>IFERROR(_xll.qlIndexFixing(Index3M,H1866,TRUE,_xll.ohTrigger(RecalcTrigger,Trigger3M)),NA())</f>
        <v>1.0135666212557239E-2</v>
      </c>
      <c r="L1866" s="44">
        <f>IFERROR(_xll.qlIndexFixing(Index6M,$H1866,TRUE,_xll.ohTrigger(RecalcTrigger,Trigger6M)),NA())</f>
        <v>1.0135303242811734E-2</v>
      </c>
      <c r="M1866" s="146">
        <f>IFERROR(_xll.qlIndexFixing(Index1Y,$H1866,TRUE,_xll.ohTrigger(RecalcTrigger,Trigger1Y)),NA())</f>
        <v>1.0357693417903491E-2</v>
      </c>
      <c r="N1866" s="145">
        <f>IFERROR(_xll.qlIndexFixing(ONIndex1M,I1866,TRUE,_xll.ohTrigger(RecalcTrigger,Trigger1M)),NA())</f>
        <v>9.9474371904906267E-3</v>
      </c>
      <c r="O1866" s="44">
        <f>IFERROR(_xll.qlIndexFixing(ONIndex3M,I1866,TRUE,_xll.ohTrigger(RecalcTrigger,Trigger3M)),NA())</f>
        <v>1.0155707060086616E-2</v>
      </c>
      <c r="P1866" s="44">
        <f>IFERROR(_xll.qlIndexFixing(ONIndex6M,I1866,TRUE,_xll.ohTrigger(RecalcTrigger,Trigger6M)),NA())</f>
        <v>1.0180506846036996E-2</v>
      </c>
      <c r="Q1866" s="146">
        <f>IFERROR(_xll.qlIndexFixing(ONIndex1Y,I1866,TRUE,_xll.ohTrigger(RecalcTrigger,Trigger1Y)),NA())</f>
        <v>1.0449942742822849E-2</v>
      </c>
    </row>
    <row r="1867" spans="2:17" x14ac:dyDescent="0.2">
      <c r="B1867" s="39" t="s">
        <v>42</v>
      </c>
      <c r="D1867" s="42">
        <f>_xll.qlCalendarAdvance(Calendar,$D1866,B1867,"f",FALSE)</f>
        <v>52755</v>
      </c>
      <c r="E1867" s="140">
        <f>_xll.qlInterestRateIndexValueDate(IndexON,D1867)</f>
        <v>52755</v>
      </c>
      <c r="F1867" s="156">
        <f>IFERROR(_xll.qlIndexFixing(IndexON,D1867,TRUE,_xll.ohTrigger(RecalcTrigger,TriggerON)),NA())</f>
        <v>9.1604523314237074E-3</v>
      </c>
      <c r="H1867" s="42">
        <f>_xll.qlCalendarAdvance(Calendar,$H1866,B1867,"f",FALSE)</f>
        <v>52755</v>
      </c>
      <c r="I1867" s="140">
        <f>_xll.qlInterestRateIndexValueDate(Index1M,$H1867)</f>
        <v>52755</v>
      </c>
      <c r="J1867" s="145">
        <f>IFERROR(_xll.qlIndexFixing(Index1M,$H1867,TRUE,_xll.ohTrigger(RecalcTrigger,Trigger1M)),NA())</f>
        <v>9.9354833193099346E-3</v>
      </c>
      <c r="K1867" s="44">
        <f>IFERROR(_xll.qlIndexFixing(Index3M,H1867,TRUE,_xll.ohTrigger(RecalcTrigger,Trigger3M)),NA())</f>
        <v>1.0130510477535827E-2</v>
      </c>
      <c r="L1867" s="44">
        <f>IFERROR(_xll.qlIndexFixing(Index6M,$H1867,TRUE,_xll.ohTrigger(RecalcTrigger,Trigger6M)),NA())</f>
        <v>1.0129659866377747E-2</v>
      </c>
      <c r="M1867" s="146">
        <f>IFERROR(_xll.qlIndexFixing(Index1Y,$H1867,TRUE,_xll.ohTrigger(RecalcTrigger,Trigger1Y)),NA())</f>
        <v>1.0351704363877001E-2</v>
      </c>
      <c r="N1867" s="145">
        <f>IFERROR(_xll.qlIndexFixing(ONIndex1M,I1867,TRUE,_xll.ohTrigger(RecalcTrigger,Trigger1M)),NA())</f>
        <v>9.9423190720671073E-3</v>
      </c>
      <c r="O1867" s="44">
        <f>IFERROR(_xll.qlIndexFixing(ONIndex3M,I1867,TRUE,_xll.ohTrigger(RecalcTrigger,Trigger3M)),NA())</f>
        <v>1.015079223312898E-2</v>
      </c>
      <c r="P1867" s="44">
        <f>IFERROR(_xll.qlIndexFixing(ONIndex6M,I1867,TRUE,_xll.ohTrigger(RecalcTrigger,Trigger6M)),NA())</f>
        <v>1.0175363187093778E-2</v>
      </c>
      <c r="Q1867" s="146">
        <f>IFERROR(_xll.qlIndexFixing(ONIndex1Y,I1867,TRUE,_xll.ohTrigger(RecalcTrigger,Trigger1Y)),NA())</f>
        <v>1.0444971568114303E-2</v>
      </c>
    </row>
    <row r="1868" spans="2:17" x14ac:dyDescent="0.2">
      <c r="B1868" s="39" t="s">
        <v>42</v>
      </c>
      <c r="D1868" s="42">
        <f>_xll.qlCalendarAdvance(Calendar,$D1867,B1868,"f",FALSE)</f>
        <v>52762</v>
      </c>
      <c r="E1868" s="140">
        <f>_xll.qlInterestRateIndexValueDate(IndexON,D1868)</f>
        <v>52762</v>
      </c>
      <c r="F1868" s="156">
        <f>IFERROR(_xll.qlIndexFixing(IndexON,D1868,TRUE,_xll.ohTrigger(RecalcTrigger,TriggerON)),NA())</f>
        <v>9.1556864711772601E-3</v>
      </c>
      <c r="H1868" s="42">
        <f>_xll.qlCalendarAdvance(Calendar,$H1867,B1868,"f",FALSE)</f>
        <v>52762</v>
      </c>
      <c r="I1868" s="140">
        <f>_xll.qlInterestRateIndexValueDate(Index1M,$H1868)</f>
        <v>52762</v>
      </c>
      <c r="J1868" s="145">
        <f>IFERROR(_xll.qlIndexFixing(Index1M,$H1868,TRUE,_xll.ohTrigger(RecalcTrigger,Trigger1M)),NA())</f>
        <v>9.9302416955370232E-3</v>
      </c>
      <c r="K1868" s="44">
        <f>IFERROR(_xll.qlIndexFixing(Index3M,H1868,TRUE,_xll.ohTrigger(RecalcTrigger,Trigger3M)),NA())</f>
        <v>1.0125319596625607E-2</v>
      </c>
      <c r="L1868" s="44">
        <f>IFERROR(_xll.qlIndexFixing(Index6M,$H1868,TRUE,_xll.ohTrigger(RecalcTrigger,Trigger6M)),NA())</f>
        <v>1.0123980065126886E-2</v>
      </c>
      <c r="M1868" s="146">
        <f>IFERROR(_xll.qlIndexFixing(Index1Y,$H1868,TRUE,_xll.ohTrigger(RecalcTrigger,Trigger1Y)),NA())</f>
        <v>1.0345678170760042E-2</v>
      </c>
      <c r="N1868" s="145">
        <f>IFERROR(_xll.qlIndexFixing(ONIndex1M,I1868,TRUE,_xll.ohTrigger(RecalcTrigger,Trigger1M)),NA())</f>
        <v>9.9371620883048628E-3</v>
      </c>
      <c r="O1868" s="44">
        <f>IFERROR(_xll.qlIndexFixing(ONIndex3M,I1868,TRUE,_xll.ohTrigger(RecalcTrigger,Trigger3M)),NA())</f>
        <v>1.0145842342065281E-2</v>
      </c>
      <c r="P1868" s="44">
        <f>IFERROR(_xll.qlIndexFixing(ONIndex6M,I1868,TRUE,_xll.ohTrigger(RecalcTrigger,Trigger6M)),NA())</f>
        <v>1.0170183270475919E-2</v>
      </c>
      <c r="Q1868" s="146">
        <f>IFERROR(_xll.qlIndexFixing(ONIndex1Y,I1868,TRUE,_xll.ohTrigger(RecalcTrigger,Trigger1Y)),NA())</f>
        <v>1.0439963598394275E-2</v>
      </c>
    </row>
    <row r="1869" spans="2:17" x14ac:dyDescent="0.2">
      <c r="B1869" s="39" t="s">
        <v>42</v>
      </c>
      <c r="D1869" s="42">
        <f>_xll.qlCalendarAdvance(Calendar,$D1868,B1869,"f",FALSE)</f>
        <v>52769</v>
      </c>
      <c r="E1869" s="140">
        <f>_xll.qlInterestRateIndexValueDate(IndexON,D1869)</f>
        <v>52769</v>
      </c>
      <c r="F1869" s="156">
        <f>IFERROR(_xll.qlIndexFixing(IndexON,D1869,TRUE,_xll.ohTrigger(RecalcTrigger,TriggerON)),NA())</f>
        <v>9.1508882540136671E-3</v>
      </c>
      <c r="H1869" s="42">
        <f>_xll.qlCalendarAdvance(Calendar,$H1868,B1869,"f",FALSE)</f>
        <v>52769</v>
      </c>
      <c r="I1869" s="140">
        <f>_xll.qlInterestRateIndexValueDate(Index1M,$H1869)</f>
        <v>52769</v>
      </c>
      <c r="J1869" s="145">
        <f>IFERROR(_xll.qlIndexFixing(Index1M,$H1869,TRUE,_xll.ohTrigger(RecalcTrigger,Trigger1M)),NA())</f>
        <v>9.9249611779781421E-3</v>
      </c>
      <c r="K1869" s="44">
        <f>IFERROR(_xll.qlIndexFixing(Index3M,H1869,TRUE,_xll.ohTrigger(RecalcTrigger,Trigger3M)),NA())</f>
        <v>1.0120093569965769E-2</v>
      </c>
      <c r="L1869" s="44">
        <f>IFERROR(_xll.qlIndexFixing(Index6M,$H1869,TRUE,_xll.ohTrigger(RecalcTrigger,Trigger6M)),NA())</f>
        <v>1.0118263839370051E-2</v>
      </c>
      <c r="M1869" s="146">
        <f>IFERROR(_xll.qlIndexFixing(Index1Y,$H1869,TRUE,_xll.ohTrigger(RecalcTrigger,Trigger1Y)),NA())</f>
        <v>1.0339614839217637E-2</v>
      </c>
      <c r="N1869" s="145">
        <f>IFERROR(_xll.qlIndexFixing(ONIndex1M,I1869,TRUE,_xll.ohTrigger(RecalcTrigger,Trigger1M)),NA())</f>
        <v>9.9319662392038932E-3</v>
      </c>
      <c r="O1869" s="44">
        <f>IFERROR(_xll.qlIndexFixing(ONIndex3M,I1869,TRUE,_xll.ohTrigger(RecalcTrigger,Trigger3M)),NA())</f>
        <v>1.0140857387138658E-2</v>
      </c>
      <c r="P1869" s="44">
        <f>IFERROR(_xll.qlIndexFixing(ONIndex6M,I1869,TRUE,_xll.ohTrigger(RecalcTrigger,Trigger6M)),NA())</f>
        <v>1.0164967096183419E-2</v>
      </c>
      <c r="Q1869" s="146">
        <f>IFERROR(_xll.qlIndexFixing(ONIndex1Y,I1869,TRUE,_xll.ohTrigger(RecalcTrigger,Trigger1Y)),NA())</f>
        <v>1.0434918833824858E-2</v>
      </c>
    </row>
    <row r="1870" spans="2:17" x14ac:dyDescent="0.2">
      <c r="B1870" s="39" t="s">
        <v>42</v>
      </c>
      <c r="D1870" s="42">
        <f>_xll.qlCalendarAdvance(Calendar,$D1869,B1870,"f",FALSE)</f>
        <v>52776</v>
      </c>
      <c r="E1870" s="140">
        <f>_xll.qlInterestRateIndexValueDate(IndexON,D1870)</f>
        <v>52776</v>
      </c>
      <c r="F1870" s="156">
        <f>IFERROR(_xll.qlIndexFixing(IndexON,D1870,TRUE,_xll.ohTrigger(RecalcTrigger,TriggerON)),NA())</f>
        <v>9.1460576799329285E-3</v>
      </c>
      <c r="H1870" s="42">
        <f>_xll.qlCalendarAdvance(Calendar,$H1869,B1870,"f",FALSE)</f>
        <v>52776</v>
      </c>
      <c r="I1870" s="140">
        <f>_xll.qlInterestRateIndexValueDate(Index1M,$H1870)</f>
        <v>52776</v>
      </c>
      <c r="J1870" s="145">
        <f>IFERROR(_xll.qlIndexFixing(Index1M,$H1870,TRUE,_xll.ohTrigger(RecalcTrigger,Trigger1M)),NA())</f>
        <v>9.9196417666900238E-3</v>
      </c>
      <c r="K1870" s="44">
        <f>IFERROR(_xll.qlIndexFixing(Index3M,H1870,TRUE,_xll.ohTrigger(RecalcTrigger,Trigger3M)),NA())</f>
        <v>1.0114832397694618E-2</v>
      </c>
      <c r="L1870" s="44">
        <f>IFERROR(_xll.qlIndexFixing(Index6M,$H1870,TRUE,_xll.ohTrigger(RecalcTrigger,Trigger6M)),NA())</f>
        <v>1.01125111894177E-2</v>
      </c>
      <c r="M1870" s="146">
        <f>IFERROR(_xll.qlIndexFixing(Index1Y,$H1870,TRUE,_xll.ohTrigger(RecalcTrigger,Trigger1Y)),NA())</f>
        <v>1.0333514369918806E-2</v>
      </c>
      <c r="N1870" s="145">
        <f>IFERROR(_xll.qlIndexFixing(ONIndex1M,I1870,TRUE,_xll.ohTrigger(RecalcTrigger,Trigger1M)),NA())</f>
        <v>9.9267315248452448E-3</v>
      </c>
      <c r="O1870" s="44">
        <f>IFERROR(_xll.qlIndexFixing(ONIndex3M,I1870,TRUE,_xll.ohTrigger(RecalcTrigger,Trigger3M)),NA())</f>
        <v>1.0135837368187017E-2</v>
      </c>
      <c r="P1870" s="44">
        <f>IFERROR(_xll.qlIndexFixing(ONIndex6M,I1870,TRUE,_xll.ohTrigger(RecalcTrigger,Trigger6M)),NA())</f>
        <v>1.0159714664297326E-2</v>
      </c>
      <c r="Q1870" s="146">
        <f>IFERROR(_xll.qlIndexFixing(ONIndex1Y,I1870,TRUE,_xll.ohTrigger(RecalcTrigger,Trigger1Y)),NA())</f>
        <v>1.0429837274325005E-2</v>
      </c>
    </row>
    <row r="1871" spans="2:17" x14ac:dyDescent="0.2">
      <c r="B1871" s="39" t="s">
        <v>42</v>
      </c>
      <c r="D1871" s="42">
        <f>_xll.qlCalendarAdvance(Calendar,$D1870,B1871,"f",FALSE)</f>
        <v>52783</v>
      </c>
      <c r="E1871" s="140">
        <f>_xll.qlInterestRateIndexValueDate(IndexON,D1871)</f>
        <v>52783</v>
      </c>
      <c r="F1871" s="156">
        <f>IFERROR(_xll.qlIndexFixing(IndexON,D1871,TRUE,_xll.ohTrigger(RecalcTrigger,TriggerON)),NA())</f>
        <v>9.1411947490160905E-3</v>
      </c>
      <c r="H1871" s="42">
        <f>_xll.qlCalendarAdvance(Calendar,$H1870,B1871,"f",FALSE)</f>
        <v>52783</v>
      </c>
      <c r="I1871" s="140">
        <f>_xll.qlInterestRateIndexValueDate(Index1M,$H1871)</f>
        <v>52783</v>
      </c>
      <c r="J1871" s="145">
        <f>IFERROR(_xll.qlIndexFixing(Index1M,$H1871,TRUE,_xll.ohTrigger(RecalcTrigger,Trigger1M)),NA())</f>
        <v>9.9140318219530735E-3</v>
      </c>
      <c r="K1871" s="44">
        <f>IFERROR(_xll.qlIndexFixing(Index3M,H1871,TRUE,_xll.ohTrigger(RecalcTrigger,Trigger3M)),NA())</f>
        <v>1.010953607995046E-2</v>
      </c>
      <c r="L1871" s="44">
        <f>IFERROR(_xll.qlIndexFixing(Index6M,$H1871,TRUE,_xll.ohTrigger(RecalcTrigger,Trigger6M)),NA())</f>
        <v>1.0106435523984785E-2</v>
      </c>
      <c r="M1871" s="146">
        <f>IFERROR(_xll.qlIndexFixing(Index1Y,$H1871,TRUE,_xll.ohTrigger(RecalcTrigger,Trigger1Y)),NA())</f>
        <v>1.0327376763536789E-2</v>
      </c>
      <c r="N1871" s="145">
        <f>IFERROR(_xll.qlIndexFixing(ONIndex1M,I1871,TRUE,_xll.ohTrigger(RecalcTrigger,Trigger1M)),NA())</f>
        <v>9.9214579451478713E-3</v>
      </c>
      <c r="O1871" s="44">
        <f>IFERROR(_xll.qlIndexFixing(ONIndex3M,I1871,TRUE,_xll.ohTrigger(RecalcTrigger,Trigger3M)),NA())</f>
        <v>1.0130782285129314E-2</v>
      </c>
      <c r="P1871" s="44">
        <f>IFERROR(_xll.qlIndexFixing(ONIndex6M,I1871,TRUE,_xll.ohTrigger(RecalcTrigger,Trigger6M)),NA())</f>
        <v>1.0154425974898684E-2</v>
      </c>
      <c r="Q1871" s="146">
        <f>IFERROR(_xll.qlIndexFixing(ONIndex1Y,I1871,TRUE,_xll.ohTrigger(RecalcTrigger,Trigger1Y)),NA())</f>
        <v>1.0424718919813669E-2</v>
      </c>
    </row>
    <row r="1872" spans="2:17" x14ac:dyDescent="0.2">
      <c r="B1872" s="39" t="s">
        <v>42</v>
      </c>
      <c r="D1872" s="42">
        <f>_xll.qlCalendarAdvance(Calendar,$D1871,B1872,"f",FALSE)</f>
        <v>52790</v>
      </c>
      <c r="E1872" s="140">
        <f>_xll.qlInterestRateIndexValueDate(IndexON,D1872)</f>
        <v>52790</v>
      </c>
      <c r="F1872" s="156">
        <f>IFERROR(_xll.qlIndexFixing(IndexON,D1872,TRUE,_xll.ohTrigger(RecalcTrigger,TriggerON)),NA())</f>
        <v>9.1362994612631532E-3</v>
      </c>
      <c r="H1872" s="42">
        <f>_xll.qlCalendarAdvance(Calendar,$H1871,B1872,"f",FALSE)</f>
        <v>52790</v>
      </c>
      <c r="I1872" s="140">
        <f>_xll.qlInterestRateIndexValueDate(Index1M,$H1872)</f>
        <v>52790</v>
      </c>
      <c r="J1872" s="145">
        <f>IFERROR(_xll.qlIndexFixing(Index1M,$H1872,TRUE,_xll.ohTrigger(RecalcTrigger,Trigger1M)),NA())</f>
        <v>9.9086316986713059E-3</v>
      </c>
      <c r="K1872" s="44">
        <f>IFERROR(_xll.qlIndexFixing(Index3M,H1872,TRUE,_xll.ohTrigger(RecalcTrigger,Trigger3M)),NA())</f>
        <v>1.010420461687689E-2</v>
      </c>
      <c r="L1872" s="44">
        <f>IFERROR(_xll.qlIndexFixing(Index6M,$H1872,TRUE,_xll.ohTrigger(RecalcTrigger,Trigger6M)),NA())</f>
        <v>1.0100607264028351E-2</v>
      </c>
      <c r="M1872" s="146">
        <f>IFERROR(_xll.qlIndexFixing(Index1Y,$H1872,TRUE,_xll.ohTrigger(RecalcTrigger,Trigger1Y)),NA())</f>
        <v>1.0321202020748821E-2</v>
      </c>
      <c r="N1872" s="145">
        <f>IFERROR(_xll.qlIndexFixing(ONIndex1M,I1872,TRUE,_xll.ohTrigger(RecalcTrigger,Trigger1M)),NA())</f>
        <v>9.9161455001117726E-3</v>
      </c>
      <c r="O1872" s="44">
        <f>IFERROR(_xll.qlIndexFixing(ONIndex3M,I1872,TRUE,_xll.ohTrigger(RecalcTrigger,Trigger3M)),NA())</f>
        <v>1.0125692138208686E-2</v>
      </c>
      <c r="P1872" s="44">
        <f>IFERROR(_xll.qlIndexFixing(ONIndex6M,I1872,TRUE,_xll.ohTrigger(RecalcTrigger,Trigger6M)),NA())</f>
        <v>1.0149101027825402E-2</v>
      </c>
      <c r="Q1872" s="146">
        <f>IFERROR(_xll.qlIndexFixing(ONIndex1Y,I1872,TRUE,_xll.ohTrigger(RecalcTrigger,Trigger1Y)),NA())</f>
        <v>1.0419563770533991E-2</v>
      </c>
    </row>
    <row r="1873" spans="2:17" x14ac:dyDescent="0.2">
      <c r="B1873" s="39" t="s">
        <v>42</v>
      </c>
      <c r="D1873" s="42">
        <f>_xll.qlCalendarAdvance(Calendar,$D1872,B1873,"f",FALSE)</f>
        <v>52797</v>
      </c>
      <c r="E1873" s="140">
        <f>_xll.qlInterestRateIndexValueDate(IndexON,D1873)</f>
        <v>52797</v>
      </c>
      <c r="F1873" s="156">
        <f>IFERROR(_xll.qlIndexFixing(IndexON,D1873,TRUE,_xll.ohTrigger(RecalcTrigger,TriggerON)),NA())</f>
        <v>9.1313718165930702E-3</v>
      </c>
      <c r="H1873" s="42">
        <f>_xll.qlCalendarAdvance(Calendar,$H1872,B1873,"f",FALSE)</f>
        <v>52797</v>
      </c>
      <c r="I1873" s="140">
        <f>_xll.qlInterestRateIndexValueDate(Index1M,$H1873)</f>
        <v>52797</v>
      </c>
      <c r="J1873" s="145">
        <f>IFERROR(_xll.qlIndexFixing(Index1M,$H1873,TRUE,_xll.ohTrigger(RecalcTrigger,Trigger1M)),NA())</f>
        <v>9.9031926808427814E-3</v>
      </c>
      <c r="K1873" s="44">
        <f>IFERROR(_xll.qlIndexFixing(Index3M,H1873,TRUE,_xll.ohTrigger(RecalcTrigger,Trigger3M)),NA())</f>
        <v>1.0098838008611334E-2</v>
      </c>
      <c r="L1873" s="44">
        <f>IFERROR(_xll.qlIndexFixing(Index6M,$H1873,TRUE,_xll.ohTrigger(RecalcTrigger,Trigger6M)),NA())</f>
        <v>1.009474257993438E-2</v>
      </c>
      <c r="M1873" s="146">
        <f>IFERROR(_xll.qlIndexFixing(Index1Y,$H1873,TRUE,_xll.ohTrigger(RecalcTrigger,Trigger1Y)),NA())</f>
        <v>1.0314990142236358E-2</v>
      </c>
      <c r="N1873" s="145">
        <f>IFERROR(_xll.qlIndexFixing(ONIndex1M,I1873,TRUE,_xll.ohTrigger(RecalcTrigger,Trigger1M)),NA())</f>
        <v>9.9107941898179952E-3</v>
      </c>
      <c r="O1873" s="44">
        <f>IFERROR(_xll.qlIndexFixing(ONIndex3M,I1873,TRUE,_xll.ohTrigger(RecalcTrigger,Trigger3M)),NA())</f>
        <v>1.0120566927263042E-2</v>
      </c>
      <c r="P1873" s="44">
        <f>IFERROR(_xll.qlIndexFixing(ONIndex6M,I1873,TRUE,_xll.ohTrigger(RecalcTrigger,Trigger6M)),NA())</f>
        <v>1.0143739823158526E-2</v>
      </c>
      <c r="Q1873" s="146">
        <f>IFERROR(_xll.qlIndexFixing(ONIndex1Y,I1873,TRUE,_xll.ohTrigger(RecalcTrigger,Trigger1Y)),NA())</f>
        <v>1.041437182624283E-2</v>
      </c>
    </row>
    <row r="1874" spans="2:17" x14ac:dyDescent="0.2">
      <c r="B1874" s="39" t="s">
        <v>42</v>
      </c>
      <c r="D1874" s="42">
        <f>_xll.qlCalendarAdvance(Calendar,$D1873,B1874,"f",FALSE)</f>
        <v>52804</v>
      </c>
      <c r="E1874" s="140">
        <f>_xll.qlInterestRateIndexValueDate(IndexON,D1874)</f>
        <v>52804</v>
      </c>
      <c r="F1874" s="156">
        <f>IFERROR(_xll.qlIndexFixing(IndexON,D1874,TRUE,_xll.ohTrigger(RecalcTrigger,TriggerON)),NA())</f>
        <v>9.1264118150868878E-3</v>
      </c>
      <c r="H1874" s="42">
        <f>_xll.qlCalendarAdvance(Calendar,$H1873,B1874,"f",FALSE)</f>
        <v>52804</v>
      </c>
      <c r="I1874" s="140">
        <f>_xll.qlInterestRateIndexValueDate(Index1M,$H1874)</f>
        <v>52804</v>
      </c>
      <c r="J1874" s="145">
        <f>IFERROR(_xll.qlIndexFixing(Index1M,$H1874,TRUE,_xll.ohTrigger(RecalcTrigger,Trigger1M)),NA())</f>
        <v>9.8977147685171719E-3</v>
      </c>
      <c r="K1874" s="44">
        <f>IFERROR(_xll.qlIndexFixing(Index3M,H1874,TRUE,_xll.ohTrigger(RecalcTrigger,Trigger3M)),NA())</f>
        <v>1.0093436255299147E-2</v>
      </c>
      <c r="L1874" s="44">
        <f>IFERROR(_xll.qlIndexFixing(Index6M,$H1874,TRUE,_xll.ohTrigger(RecalcTrigger,Trigger6M)),NA())</f>
        <v>1.0088841472024419E-2</v>
      </c>
      <c r="M1874" s="146">
        <f>IFERROR(_xll.qlIndexFixing(Index1Y,$H1874,TRUE,_xll.ohTrigger(RecalcTrigger,Trigger1Y)),NA())</f>
        <v>1.0308741128684407E-2</v>
      </c>
      <c r="N1874" s="145">
        <f>IFERROR(_xll.qlIndexFixing(ONIndex1M,I1874,TRUE,_xll.ohTrigger(RecalcTrigger,Trigger1M)),NA())</f>
        <v>9.9054040141854927E-3</v>
      </c>
      <c r="O1874" s="44">
        <f>IFERROR(_xll.qlIndexFixing(ONIndex3M,I1874,TRUE,_xll.ohTrigger(RecalcTrigger,Trigger3M)),NA())</f>
        <v>1.0115406652373427E-2</v>
      </c>
      <c r="P1874" s="44">
        <f>IFERROR(_xll.qlIndexFixing(ONIndex6M,I1874,TRUE,_xll.ohTrigger(RecalcTrigger,Trigger6M)),NA())</f>
        <v>1.0138342360898056E-2</v>
      </c>
      <c r="Q1874" s="146">
        <f>IFERROR(_xll.qlIndexFixing(ONIndex1Y,I1874,TRUE,_xll.ohTrigger(RecalcTrigger,Trigger1Y)),NA())</f>
        <v>1.0409143087021233E-2</v>
      </c>
    </row>
    <row r="1875" spans="2:17" x14ac:dyDescent="0.2">
      <c r="B1875" s="39" t="s">
        <v>42</v>
      </c>
      <c r="D1875" s="42">
        <f>_xll.qlCalendarAdvance(Calendar,$D1874,B1875,"f",FALSE)</f>
        <v>52811</v>
      </c>
      <c r="E1875" s="140">
        <f>_xll.qlInterestRateIndexValueDate(IndexON,D1875)</f>
        <v>52811</v>
      </c>
      <c r="F1875" s="156">
        <f>IFERROR(_xll.qlIndexFixing(IndexON,D1875,TRUE,_xll.ohTrigger(RecalcTrigger,TriggerON)),NA())</f>
        <v>9.1214194565825135E-3</v>
      </c>
      <c r="H1875" s="42">
        <f>_xll.qlCalendarAdvance(Calendar,$H1874,B1875,"f",FALSE)</f>
        <v>52811</v>
      </c>
      <c r="I1875" s="140">
        <f>_xll.qlInterestRateIndexValueDate(Index1M,$H1875)</f>
        <v>52811</v>
      </c>
      <c r="J1875" s="145">
        <f>IFERROR(_xll.qlIndexFixing(Index1M,$H1875,TRUE,_xll.ohTrigger(RecalcTrigger,Trigger1M)),NA())</f>
        <v>9.8921979617493782E-3</v>
      </c>
      <c r="K1875" s="44">
        <f>IFERROR(_xll.qlIndexFixing(Index3M,H1875,TRUE,_xll.ohTrigger(RecalcTrigger,Trigger3M)),NA())</f>
        <v>1.008799935708128E-2</v>
      </c>
      <c r="L1875" s="44">
        <f>IFERROR(_xll.qlIndexFixing(Index6M,$H1875,TRUE,_xll.ohTrigger(RecalcTrigger,Trigger6M)),NA())</f>
        <v>1.0082903940622652E-2</v>
      </c>
      <c r="M1875" s="146">
        <f>IFERROR(_xll.qlIndexFixing(Index1Y,$H1875,TRUE,_xll.ohTrigger(RecalcTrigger,Trigger1Y)),NA())</f>
        <v>1.0302454980783304E-2</v>
      </c>
      <c r="N1875" s="145">
        <f>IFERROR(_xll.qlIndexFixing(ONIndex1M,I1875,TRUE,_xll.ohTrigger(RecalcTrigger,Trigger1M)),NA())</f>
        <v>9.899974973214265E-3</v>
      </c>
      <c r="O1875" s="44">
        <f>IFERROR(_xll.qlIndexFixing(ONIndex3M,I1875,TRUE,_xll.ohTrigger(RecalcTrigger,Trigger3M)),NA())</f>
        <v>1.0110211313458795E-2</v>
      </c>
      <c r="P1875" s="44">
        <f>IFERROR(_xll.qlIndexFixing(ONIndex6M,I1875,TRUE,_xll.ohTrigger(RecalcTrigger,Trigger6M)),NA())</f>
        <v>1.0132908641125038E-2</v>
      </c>
      <c r="Q1875" s="146">
        <f>IFERROR(_xll.qlIndexFixing(ONIndex1Y,I1875,TRUE,_xll.ohTrigger(RecalcTrigger,Trigger1Y)),NA())</f>
        <v>1.0403877552950247E-2</v>
      </c>
    </row>
    <row r="1876" spans="2:17" x14ac:dyDescent="0.2">
      <c r="B1876" s="39" t="s">
        <v>42</v>
      </c>
      <c r="D1876" s="42">
        <f>_xll.qlCalendarAdvance(Calendar,$D1875,B1876,"f",FALSE)</f>
        <v>52818</v>
      </c>
      <c r="E1876" s="140">
        <f>_xll.qlInterestRateIndexValueDate(IndexON,D1876)</f>
        <v>52818</v>
      </c>
      <c r="F1876" s="156">
        <f>IFERROR(_xll.qlIndexFixing(IndexON,D1876,TRUE,_xll.ohTrigger(RecalcTrigger,TriggerON)),NA())</f>
        <v>9.1163947413230861E-3</v>
      </c>
      <c r="H1876" s="42">
        <f>_xll.qlCalendarAdvance(Calendar,$H1875,B1876,"f",FALSE)</f>
        <v>52818</v>
      </c>
      <c r="I1876" s="140">
        <f>_xll.qlInterestRateIndexValueDate(Index1M,$H1876)</f>
        <v>52818</v>
      </c>
      <c r="J1876" s="145">
        <f>IFERROR(_xll.qlIndexFixing(Index1M,$H1876,TRUE,_xll.ohTrigger(RecalcTrigger,Trigger1M)),NA())</f>
        <v>9.8866422606021468E-3</v>
      </c>
      <c r="K1876" s="44">
        <f>IFERROR(_xll.qlIndexFixing(Index3M,H1876,TRUE,_xll.ohTrigger(RecalcTrigger,Trigger3M)),NA())</f>
        <v>1.0082527314103964E-2</v>
      </c>
      <c r="L1876" s="44">
        <f>IFERROR(_xll.qlIndexFixing(Index6M,$H1876,TRUE,_xll.ohTrigger(RecalcTrigger,Trigger6M)),NA())</f>
        <v>1.0076929986054141E-2</v>
      </c>
      <c r="M1876" s="146">
        <f>IFERROR(_xll.qlIndexFixing(Index1Y,$H1876,TRUE,_xll.ohTrigger(RecalcTrigger,Trigger1Y)),NA())</f>
        <v>1.0296131699226052E-2</v>
      </c>
      <c r="N1876" s="145">
        <f>IFERROR(_xll.qlIndexFixing(ONIndex1M,I1876,TRUE,_xll.ohTrigger(RecalcTrigger,Trigger1M)),NA())</f>
        <v>9.8945070670664048E-3</v>
      </c>
      <c r="O1876" s="44">
        <f>IFERROR(_xll.qlIndexFixing(ONIndex3M,I1876,TRUE,_xll.ohTrigger(RecalcTrigger,Trigger3M)),NA())</f>
        <v>1.0104980910600192E-2</v>
      </c>
      <c r="P1876" s="44">
        <f>IFERROR(_xll.qlIndexFixing(ONIndex6M,I1876,TRUE,_xll.ohTrigger(RecalcTrigger,Trigger6M)),NA())</f>
        <v>1.0127438663677379E-2</v>
      </c>
      <c r="Q1876" s="146">
        <f>IFERROR(_xll.qlIndexFixing(ONIndex1Y,I1876,TRUE,_xll.ohTrigger(RecalcTrigger,Trigger1Y)),NA())</f>
        <v>1.0398575223948825E-2</v>
      </c>
    </row>
    <row r="1877" spans="2:17" x14ac:dyDescent="0.2">
      <c r="B1877" s="39" t="s">
        <v>42</v>
      </c>
      <c r="D1877" s="42">
        <f>_xll.qlCalendarAdvance(Calendar,$D1876,B1877,"f",FALSE)</f>
        <v>52825</v>
      </c>
      <c r="E1877" s="140">
        <f>_xll.qlInterestRateIndexValueDate(IndexON,D1877)</f>
        <v>52825</v>
      </c>
      <c r="F1877" s="156">
        <f>IFERROR(_xll.qlIndexFixing(IndexON,D1877,TRUE,_xll.ohTrigger(RecalcTrigger,TriggerON)),NA())</f>
        <v>9.1113376691465131E-3</v>
      </c>
      <c r="H1877" s="42">
        <f>_xll.qlCalendarAdvance(Calendar,$H1876,B1877,"f",FALSE)</f>
        <v>52825</v>
      </c>
      <c r="I1877" s="140">
        <f>_xll.qlInterestRateIndexValueDate(Index1M,$H1877)</f>
        <v>52825</v>
      </c>
      <c r="J1877" s="145">
        <f>IFERROR(_xll.qlIndexFixing(Index1M,$H1877,TRUE,_xll.ohTrigger(RecalcTrigger,Trigger1M)),NA())</f>
        <v>9.8810476651199231E-3</v>
      </c>
      <c r="K1877" s="44">
        <f>IFERROR(_xll.qlIndexFixing(Index3M,H1877,TRUE,_xll.ohTrigger(RecalcTrigger,Trigger3M)),NA())</f>
        <v>1.0077020126509918E-2</v>
      </c>
      <c r="L1877" s="44">
        <f>IFERROR(_xll.qlIndexFixing(Index6M,$H1877,TRUE,_xll.ohTrigger(RecalcTrigger,Trigger6M)),NA())</f>
        <v>1.0070919608646159E-2</v>
      </c>
      <c r="M1877" s="146">
        <f>IFERROR(_xll.qlIndexFixing(Index1Y,$H1877,TRUE,_xll.ohTrigger(RecalcTrigger,Trigger1Y)),NA())</f>
        <v>1.0289771284710314E-2</v>
      </c>
      <c r="N1877" s="145">
        <f>IFERROR(_xll.qlIndexFixing(ONIndex1M,I1877,TRUE,_xll.ohTrigger(RecalcTrigger,Trigger1M)),NA())</f>
        <v>9.889000295417727E-3</v>
      </c>
      <c r="O1877" s="44">
        <f>IFERROR(_xll.qlIndexFixing(ONIndex3M,I1877,TRUE,_xll.ohTrigger(RecalcTrigger,Trigger3M)),NA())</f>
        <v>1.0099715443635526E-2</v>
      </c>
      <c r="P1877" s="44">
        <f>IFERROR(_xll.qlIndexFixing(ONIndex6M,I1877,TRUE,_xll.ohTrigger(RecalcTrigger,Trigger6M)),NA())</f>
        <v>1.012193242855508E-2</v>
      </c>
      <c r="Q1877" s="146">
        <f>IFERROR(_xll.qlIndexFixing(ONIndex1Y,I1877,TRUE,_xll.ohTrigger(RecalcTrigger,Trigger1Y)),NA())</f>
        <v>1.039323610017906E-2</v>
      </c>
    </row>
    <row r="1878" spans="2:17" x14ac:dyDescent="0.2">
      <c r="B1878" s="39" t="s">
        <v>42</v>
      </c>
      <c r="D1878" s="42">
        <f>_xll.qlCalendarAdvance(Calendar,$D1877,B1878,"f",FALSE)</f>
        <v>52832</v>
      </c>
      <c r="E1878" s="140">
        <f>_xll.qlInterestRateIndexValueDate(IndexON,D1878)</f>
        <v>52832</v>
      </c>
      <c r="F1878" s="156">
        <f>IFERROR(_xll.qlIndexFixing(IndexON,D1878,TRUE,_xll.ohTrigger(RecalcTrigger,TriggerON)),NA())</f>
        <v>9.1062482401338407E-3</v>
      </c>
      <c r="H1878" s="42">
        <f>_xll.qlCalendarAdvance(Calendar,$H1877,B1878,"f",FALSE)</f>
        <v>52832</v>
      </c>
      <c r="I1878" s="140">
        <f>_xll.qlInterestRateIndexValueDate(Index1M,$H1878)</f>
        <v>52832</v>
      </c>
      <c r="J1878" s="145">
        <f>IFERROR(_xll.qlIndexFixing(Index1M,$H1878,TRUE,_xll.ohTrigger(RecalcTrigger,Trigger1M)),NA())</f>
        <v>9.8754141753654521E-3</v>
      </c>
      <c r="K1878" s="44">
        <f>IFERROR(_xll.qlIndexFixing(Index3M,H1878,TRUE,_xll.ohTrigger(RecalcTrigger,Trigger3M)),NA())</f>
        <v>1.0071477794447134E-2</v>
      </c>
      <c r="L1878" s="44">
        <f>IFERROR(_xll.qlIndexFixing(Index6M,$H1878,TRUE,_xll.ohTrigger(RecalcTrigger,Trigger6M)),NA())</f>
        <v>1.0064872808728614E-2</v>
      </c>
      <c r="M1878" s="146">
        <f>IFERROR(_xll.qlIndexFixing(Index1Y,$H1878,TRUE,_xll.ohTrigger(RecalcTrigger,Trigger1Y)),NA())</f>
        <v>1.0283373737938417E-2</v>
      </c>
      <c r="N1878" s="145">
        <f>IFERROR(_xll.qlIndexFixing(ONIndex1M,I1878,TRUE,_xll.ohTrigger(RecalcTrigger,Trigger1M)),NA())</f>
        <v>9.8834546585924166E-3</v>
      </c>
      <c r="O1878" s="44">
        <f>IFERROR(_xll.qlIndexFixing(ONIndex3M,I1878,TRUE,_xll.ohTrigger(RecalcTrigger,Trigger3M)),NA())</f>
        <v>1.0094414912888983E-2</v>
      </c>
      <c r="P1878" s="44">
        <f>IFERROR(_xll.qlIndexFixing(ONIndex6M,I1878,TRUE,_xll.ohTrigger(RecalcTrigger,Trigger6M)),NA())</f>
        <v>1.011638993600128E-2</v>
      </c>
      <c r="Q1878" s="146">
        <f>IFERROR(_xll.qlIndexFixing(ONIndex1Y,I1878,TRUE,_xll.ohTrigger(RecalcTrigger,Trigger1Y)),NA())</f>
        <v>1.0387860181397812E-2</v>
      </c>
    </row>
    <row r="1879" spans="2:17" x14ac:dyDescent="0.2">
      <c r="B1879" s="39" t="s">
        <v>42</v>
      </c>
      <c r="D1879" s="42">
        <f>_xll.qlCalendarAdvance(Calendar,$D1878,B1879,"f",FALSE)</f>
        <v>52839</v>
      </c>
      <c r="E1879" s="140">
        <f>_xll.qlInterestRateIndexValueDate(IndexON,D1879)</f>
        <v>52839</v>
      </c>
      <c r="F1879" s="156">
        <f>IFERROR(_xll.qlIndexFixing(IndexON,D1879,TRUE,_xll.ohTrigger(RecalcTrigger,TriggerON)),NA())</f>
        <v>9.1011264542040227E-3</v>
      </c>
      <c r="H1879" s="42">
        <f>_xll.qlCalendarAdvance(Calendar,$H1878,B1879,"f",FALSE)</f>
        <v>52839</v>
      </c>
      <c r="I1879" s="140">
        <f>_xll.qlInterestRateIndexValueDate(Index1M,$H1879)</f>
        <v>52839</v>
      </c>
      <c r="J1879" s="145">
        <f>IFERROR(_xll.qlIndexFixing(Index1M,$H1879,TRUE,_xll.ohTrigger(RecalcTrigger,Trigger1M)),NA())</f>
        <v>9.8697417913884058E-3</v>
      </c>
      <c r="K1879" s="44">
        <f>IFERROR(_xll.qlIndexFixing(Index3M,H1879,TRUE,_xll.ohTrigger(RecalcTrigger,Trigger3M)),NA())</f>
        <v>1.0065900318060967E-2</v>
      </c>
      <c r="L1879" s="44">
        <f>IFERROR(_xll.qlIndexFixing(Index6M,$H1879,TRUE,_xll.ohTrigger(RecalcTrigger,Trigger6M)),NA())</f>
        <v>1.0059406750514293E-2</v>
      </c>
      <c r="M1879" s="146">
        <f>IFERROR(_xll.qlIndexFixing(Index1Y,$H1879,TRUE,_xll.ohTrigger(RecalcTrigger,Trigger1Y)),NA())</f>
        <v>1.0276939059615797E-2</v>
      </c>
      <c r="N1879" s="145">
        <f>IFERROR(_xll.qlIndexFixing(ONIndex1M,I1879,TRUE,_xll.ohTrigger(RecalcTrigger,Trigger1M)),NA())</f>
        <v>9.8778701564283811E-3</v>
      </c>
      <c r="O1879" s="44">
        <f>IFERROR(_xll.qlIndexFixing(ONIndex3M,I1879,TRUE,_xll.ohTrigger(RecalcTrigger,Trigger3M)),NA())</f>
        <v>1.0089079318036376E-2</v>
      </c>
      <c r="P1879" s="44">
        <f>IFERROR(_xll.qlIndexFixing(ONIndex6M,I1879,TRUE,_xll.ohTrigger(RecalcTrigger,Trigger6M)),NA())</f>
        <v>1.0110811185772839E-2</v>
      </c>
      <c r="Q1879" s="146">
        <f>IFERROR(_xll.qlIndexFixing(ONIndex1Y,I1879,TRUE,_xll.ohTrigger(RecalcTrigger,Trigger1Y)),NA())</f>
        <v>1.0382447467605083E-2</v>
      </c>
    </row>
    <row r="1880" spans="2:17" x14ac:dyDescent="0.2">
      <c r="B1880" s="39" t="s">
        <v>42</v>
      </c>
      <c r="D1880" s="42">
        <f>_xll.qlCalendarAdvance(Calendar,$D1879,B1880,"f",FALSE)</f>
        <v>52846</v>
      </c>
      <c r="E1880" s="140">
        <f>_xll.qlInterestRateIndexValueDate(IndexON,D1880)</f>
        <v>52846</v>
      </c>
      <c r="F1880" s="156">
        <f>IFERROR(_xll.qlIndexFixing(IndexON,D1880,TRUE,_xll.ohTrigger(RecalcTrigger,TriggerON)),NA())</f>
        <v>9.095972311357059E-3</v>
      </c>
      <c r="H1880" s="42">
        <f>_xll.qlCalendarAdvance(Calendar,$H1879,B1880,"f",FALSE)</f>
        <v>52846</v>
      </c>
      <c r="I1880" s="140">
        <f>_xll.qlInterestRateIndexValueDate(Index1M,$H1880)</f>
        <v>52846</v>
      </c>
      <c r="J1880" s="145">
        <f>IFERROR(_xll.qlIndexFixing(Index1M,$H1880,TRUE,_xll.ohTrigger(RecalcTrigger,Trigger1M)),NA())</f>
        <v>9.8643085100175547E-3</v>
      </c>
      <c r="K1880" s="44">
        <f>IFERROR(_xll.qlIndexFixing(Index3M,H1880,TRUE,_xll.ohTrigger(RecalcTrigger,Trigger3M)),NA())</f>
        <v>1.0060556698637995E-2</v>
      </c>
      <c r="L1880" s="44">
        <f>IFERROR(_xll.qlIndexFixing(Index6M,$H1880,TRUE,_xll.ohTrigger(RecalcTrigger,Trigger6M)),NA())</f>
        <v>1.0053603592258712E-2</v>
      </c>
      <c r="M1880" s="146">
        <f>IFERROR(_xll.qlIndexFixing(Index1Y,$H1880,TRUE,_xll.ohTrigger(RecalcTrigger,Trigger1Y)),NA())</f>
        <v>1.0270467250452775E-2</v>
      </c>
      <c r="N1880" s="145">
        <f>IFERROR(_xll.qlIndexFixing(ONIndex1M,I1880,TRUE,_xll.ohTrigger(RecalcTrigger,Trigger1M)),NA())</f>
        <v>9.8722467889256205E-3</v>
      </c>
      <c r="O1880" s="44">
        <f>IFERROR(_xll.qlIndexFixing(ONIndex3M,I1880,TRUE,_xll.ohTrigger(RecalcTrigger,Trigger3M)),NA())</f>
        <v>1.0083708659239798E-2</v>
      </c>
      <c r="P1880" s="44">
        <f>IFERROR(_xll.qlIndexFixing(ONIndex6M,I1880,TRUE,_xll.ohTrigger(RecalcTrigger,Trigger6M)),NA())</f>
        <v>1.0105196177950804E-2</v>
      </c>
      <c r="Q1880" s="146">
        <f>IFERROR(_xll.qlIndexFixing(ONIndex1Y,I1880,TRUE,_xll.ohTrigger(RecalcTrigger,Trigger1Y)),NA())</f>
        <v>1.037699795904401E-2</v>
      </c>
    </row>
    <row r="1881" spans="2:17" x14ac:dyDescent="0.2">
      <c r="B1881" s="39" t="s">
        <v>42</v>
      </c>
      <c r="D1881" s="42">
        <f>_xll.qlCalendarAdvance(Calendar,$D1880,B1881,"f",FALSE)</f>
        <v>52853</v>
      </c>
      <c r="E1881" s="140">
        <f>_xll.qlInterestRateIndexValueDate(IndexON,D1881)</f>
        <v>52853</v>
      </c>
      <c r="F1881" s="156">
        <f>IFERROR(_xll.qlIndexFixing(IndexON,D1881,TRUE,_xll.ohTrigger(RecalcTrigger,TriggerON)),NA())</f>
        <v>9.0907858117550422E-3</v>
      </c>
      <c r="H1881" s="42">
        <f>_xll.qlCalendarAdvance(Calendar,$H1880,B1881,"f",FALSE)</f>
        <v>52853</v>
      </c>
      <c r="I1881" s="140">
        <f>_xll.qlInterestRateIndexValueDate(Index1M,$H1881)</f>
        <v>52853</v>
      </c>
      <c r="J1881" s="145">
        <f>IFERROR(_xll.qlIndexFixing(Index1M,$H1881,TRUE,_xll.ohTrigger(RecalcTrigger,Trigger1M)),NA())</f>
        <v>9.8585612711360841E-3</v>
      </c>
      <c r="K1881" s="44">
        <f>IFERROR(_xll.qlIndexFixing(Index3M,H1881,TRUE,_xll.ohTrigger(RecalcTrigger,Trigger3M)),NA())</f>
        <v>1.0054911599688313E-2</v>
      </c>
      <c r="L1881" s="44">
        <f>IFERROR(_xll.qlIndexFixing(Index6M,$H1881,TRUE,_xll.ohTrigger(RecalcTrigger,Trigger6M)),NA())</f>
        <v>1.0047455837892898E-2</v>
      </c>
      <c r="M1881" s="146">
        <f>IFERROR(_xll.qlIndexFixing(Index1Y,$H1881,TRUE,_xll.ohTrigger(RecalcTrigger,Trigger1Y)),NA())</f>
        <v>1.0263958311163446E-2</v>
      </c>
      <c r="N1881" s="145">
        <f>IFERROR(_xll.qlIndexFixing(ONIndex1M,I1881,TRUE,_xll.ohTrigger(RecalcTrigger,Trigger1M)),NA())</f>
        <v>9.866584556165181E-3</v>
      </c>
      <c r="O1881" s="44">
        <f>IFERROR(_xll.qlIndexFixing(ONIndex3M,I1881,TRUE,_xll.ohTrigger(RecalcTrigger,Trigger3M)),NA())</f>
        <v>1.007830293649925E-2</v>
      </c>
      <c r="P1881" s="44">
        <f>IFERROR(_xll.qlIndexFixing(ONIndex6M,I1881,TRUE,_xll.ohTrigger(RecalcTrigger,Trigger6M)),NA())</f>
        <v>1.0099544912616221E-2</v>
      </c>
      <c r="Q1881" s="146">
        <f>IFERROR(_xll.qlIndexFixing(ONIndex1Y,I1881,TRUE,_xll.ohTrigger(RecalcTrigger,Trigger1Y)),NA())</f>
        <v>1.0371511655633547E-2</v>
      </c>
    </row>
    <row r="1882" spans="2:17" x14ac:dyDescent="0.2">
      <c r="B1882" s="39" t="s">
        <v>42</v>
      </c>
      <c r="D1882" s="42">
        <f>_xll.qlCalendarAdvance(Calendar,$D1881,B1882,"f",FALSE)</f>
        <v>52860</v>
      </c>
      <c r="E1882" s="140">
        <f>_xll.qlInterestRateIndexValueDate(IndexON,D1882)</f>
        <v>52860</v>
      </c>
      <c r="F1882" s="156">
        <f>IFERROR(_xll.qlIndexFixing(IndexON,D1882,TRUE,_xll.ohTrigger(RecalcTrigger,TriggerON)),NA())</f>
        <v>9.0855669552358798E-3</v>
      </c>
      <c r="H1882" s="42">
        <f>_xll.qlCalendarAdvance(Calendar,$H1881,B1882,"f",FALSE)</f>
        <v>52860</v>
      </c>
      <c r="I1882" s="140">
        <f>_xll.qlInterestRateIndexValueDate(Index1M,$H1882)</f>
        <v>52860</v>
      </c>
      <c r="J1882" s="145">
        <f>IFERROR(_xll.qlIndexFixing(Index1M,$H1882,TRUE,_xll.ohTrigger(RecalcTrigger,Trigger1M)),NA())</f>
        <v>9.8527751391629392E-3</v>
      </c>
      <c r="K1882" s="44">
        <f>IFERROR(_xll.qlIndexFixing(Index3M,H1882,TRUE,_xll.ohTrigger(RecalcTrigger,Trigger3M)),NA())</f>
        <v>1.0049231357729112E-2</v>
      </c>
      <c r="L1882" s="44">
        <f>IFERROR(_xll.qlIndexFixing(Index6M,$H1882,TRUE,_xll.ohTrigger(RecalcTrigger,Trigger6M)),NA())</f>
        <v>1.0041271664971544E-2</v>
      </c>
      <c r="M1882" s="146">
        <f>IFERROR(_xll.qlIndexFixing(Index1Y,$H1882,TRUE,_xll.ohTrigger(RecalcTrigger,Trigger1Y)),NA())</f>
        <v>1.0257412242465902E-2</v>
      </c>
      <c r="N1882" s="145">
        <f>IFERROR(_xll.qlIndexFixing(ONIndex1M,I1882,TRUE,_xll.ohTrigger(RecalcTrigger,Trigger1M)),NA())</f>
        <v>9.8608834582281091E-3</v>
      </c>
      <c r="O1882" s="44">
        <f>IFERROR(_xll.qlIndexFixing(ONIndex3M,I1882,TRUE,_xll.ohTrigger(RecalcTrigger,Trigger3M)),NA())</f>
        <v>1.0072862149733686E-2</v>
      </c>
      <c r="P1882" s="44">
        <f>IFERROR(_xll.qlIndexFixing(ONIndex6M,I1882,TRUE,_xll.ohTrigger(RecalcTrigger,Trigger6M)),NA())</f>
        <v>1.0093857389606997E-2</v>
      </c>
      <c r="Q1882" s="146">
        <f>IFERROR(_xll.qlIndexFixing(ONIndex1Y,I1882,TRUE,_xll.ohTrigger(RecalcTrigger,Trigger1Y)),NA())</f>
        <v>1.0365988557292649E-2</v>
      </c>
    </row>
    <row r="1883" spans="2:17" x14ac:dyDescent="0.2">
      <c r="B1883" s="39" t="s">
        <v>42</v>
      </c>
      <c r="D1883" s="42">
        <f>_xll.qlCalendarAdvance(Calendar,$D1882,B1883,"f",FALSE)</f>
        <v>52867</v>
      </c>
      <c r="E1883" s="140">
        <f>_xll.qlInterestRateIndexValueDate(IndexON,D1883)</f>
        <v>52867</v>
      </c>
      <c r="F1883" s="156">
        <f>IFERROR(_xll.qlIndexFixing(IndexON,D1883,TRUE,_xll.ohTrigger(RecalcTrigger,TriggerON)),NA())</f>
        <v>9.080315741880618E-3</v>
      </c>
      <c r="H1883" s="42">
        <f>_xll.qlCalendarAdvance(Calendar,$H1882,B1883,"f",FALSE)</f>
        <v>52867</v>
      </c>
      <c r="I1883" s="140">
        <f>_xll.qlInterestRateIndexValueDate(Index1M,$H1883)</f>
        <v>52867</v>
      </c>
      <c r="J1883" s="145">
        <f>IFERROR(_xll.qlIndexFixing(Index1M,$H1883,TRUE,_xll.ohTrigger(RecalcTrigger,Trigger1M)),NA())</f>
        <v>9.8469501141467512E-3</v>
      </c>
      <c r="K1883" s="44">
        <f>IFERROR(_xll.qlIndexFixing(Index3M,H1883,TRUE,_xll.ohTrigger(RecalcTrigger,Trigger3M)),NA())</f>
        <v>1.0043238972266229E-2</v>
      </c>
      <c r="L1883" s="44">
        <f>IFERROR(_xll.qlIndexFixing(Index6M,$H1883,TRUE,_xll.ohTrigger(RecalcTrigger,Trigger6M)),NA())</f>
        <v>1.0035051073828689E-2</v>
      </c>
      <c r="M1883" s="146">
        <f>IFERROR(_xll.qlIndexFixing(Index1Y,$H1883,TRUE,_xll.ohTrigger(RecalcTrigger,Trigger1Y)),NA())</f>
        <v>1.0250829045082233E-2</v>
      </c>
      <c r="N1883" s="145">
        <f>IFERROR(_xll.qlIndexFixing(ONIndex1M,I1883,TRUE,_xll.ohTrigger(RecalcTrigger,Trigger1M)),NA())</f>
        <v>9.8551434947902194E-3</v>
      </c>
      <c r="O1883" s="44">
        <f>IFERROR(_xll.qlIndexFixing(ONIndex3M,I1883,TRUE,_xll.ohTrigger(RecalcTrigger,Trigger3M)),NA())</f>
        <v>1.006738629902415E-2</v>
      </c>
      <c r="P1883" s="44">
        <f>IFERROR(_xll.qlIndexFixing(ONIndex6M,I1883,TRUE,_xll.ohTrigger(RecalcTrigger,Trigger6M)),NA())</f>
        <v>1.0088133609085226E-2</v>
      </c>
      <c r="Q1883" s="146">
        <f>IFERROR(_xll.qlIndexFixing(ONIndex1Y,I1883,TRUE,_xll.ohTrigger(RecalcTrigger,Trigger1Y)),NA())</f>
        <v>1.0360428663940269E-2</v>
      </c>
    </row>
    <row r="1884" spans="2:17" x14ac:dyDescent="0.2">
      <c r="B1884" s="39" t="s">
        <v>42</v>
      </c>
      <c r="D1884" s="42">
        <f>_xll.qlCalendarAdvance(Calendar,$D1883,B1884,"f",FALSE)</f>
        <v>52874</v>
      </c>
      <c r="E1884" s="140">
        <f>_xll.qlInterestRateIndexValueDate(IndexON,D1884)</f>
        <v>52874</v>
      </c>
      <c r="F1884" s="156">
        <f>IFERROR(_xll.qlIndexFixing(IndexON,D1884,TRUE,_xll.ohTrigger(RecalcTrigger,TriggerON)),NA())</f>
        <v>9.0750321716082105E-3</v>
      </c>
      <c r="H1884" s="42">
        <f>_xll.qlCalendarAdvance(Calendar,$H1883,B1884,"f",FALSE)</f>
        <v>52874</v>
      </c>
      <c r="I1884" s="140">
        <f>_xll.qlInterestRateIndexValueDate(Index1M,$H1884)</f>
        <v>52874</v>
      </c>
      <c r="J1884" s="145">
        <f>IFERROR(_xll.qlIndexFixing(Index1M,$H1884,TRUE,_xll.ohTrigger(RecalcTrigger,Trigger1M)),NA())</f>
        <v>9.8407964602090312E-3</v>
      </c>
      <c r="K1884" s="44">
        <f>IFERROR(_xll.qlIndexFixing(Index3M,H1884,TRUE,_xll.ohTrigger(RecalcTrigger,Trigger3M)),NA())</f>
        <v>1.0037485776504262E-2</v>
      </c>
      <c r="L1884" s="44">
        <f>IFERROR(_xll.qlIndexFixing(Index6M,$H1884,TRUE,_xll.ohTrigger(RecalcTrigger,Trigger6M)),NA())</f>
        <v>1.0028472032070631E-2</v>
      </c>
      <c r="M1884" s="146">
        <f>IFERROR(_xll.qlIndexFixing(Index1Y,$H1884,TRUE,_xll.ohTrigger(RecalcTrigger,Trigger1Y)),NA())</f>
        <v>1.024420871973919E-2</v>
      </c>
      <c r="N1884" s="145">
        <f>IFERROR(_xll.qlIndexFixing(ONIndex1M,I1884,TRUE,_xll.ohTrigger(RecalcTrigger,Trigger1M)),NA())</f>
        <v>9.8493646661756973E-3</v>
      </c>
      <c r="O1884" s="44">
        <f>IFERROR(_xll.qlIndexFixing(ONIndex3M,I1884,TRUE,_xll.ohTrigger(RecalcTrigger,Trigger3M)),NA())</f>
        <v>1.0061875384289598E-2</v>
      </c>
      <c r="P1884" s="44">
        <f>IFERROR(_xll.qlIndexFixing(ONIndex6M,I1884,TRUE,_xll.ohTrigger(RecalcTrigger,Trigger6M)),NA())</f>
        <v>1.0082373570888814E-2</v>
      </c>
      <c r="Q1884" s="146">
        <f>IFERROR(_xll.qlIndexFixing(ONIndex1Y,I1884,TRUE,_xll.ohTrigger(RecalcTrigger,Trigger1Y)),NA())</f>
        <v>1.0354831975738499E-2</v>
      </c>
    </row>
    <row r="1885" spans="2:17" x14ac:dyDescent="0.2">
      <c r="B1885" s="39" t="s">
        <v>42</v>
      </c>
      <c r="D1885" s="42">
        <f>_xll.qlCalendarAdvance(Calendar,$D1884,B1885,"f",FALSE)</f>
        <v>52881</v>
      </c>
      <c r="E1885" s="140">
        <f>_xll.qlInterestRateIndexValueDate(IndexON,D1885)</f>
        <v>52881</v>
      </c>
      <c r="F1885" s="156">
        <f>IFERROR(_xll.qlIndexFixing(IndexON,D1885,TRUE,_xll.ohTrigger(RecalcTrigger,TriggerON)),NA())</f>
        <v>9.0697162444997037E-3</v>
      </c>
      <c r="H1885" s="42">
        <f>_xll.qlCalendarAdvance(Calendar,$H1884,B1885,"f",FALSE)</f>
        <v>52881</v>
      </c>
      <c r="I1885" s="140">
        <f>_xll.qlInterestRateIndexValueDate(Index1M,$H1885)</f>
        <v>52881</v>
      </c>
      <c r="J1885" s="145">
        <f>IFERROR(_xll.qlIndexFixing(Index1M,$H1885,TRUE,_xll.ohTrigger(RecalcTrigger,Trigger1M)),NA())</f>
        <v>9.8348907121096237E-3</v>
      </c>
      <c r="K1885" s="44">
        <f>IFERROR(_xll.qlIndexFixing(Index3M,H1885,TRUE,_xll.ohTrigger(RecalcTrigger,Trigger3M)),NA())</f>
        <v>1.0031697437321874E-2</v>
      </c>
      <c r="L1885" s="44">
        <f>IFERROR(_xll.qlIndexFixing(Index6M,$H1885,TRUE,_xll.ohTrigger(RecalcTrigger,Trigger6M)),NA())</f>
        <v>1.0022175831783676E-2</v>
      </c>
      <c r="M1885" s="146">
        <f>IFERROR(_xll.qlIndexFixing(Index1Y,$H1885,TRUE,_xll.ohTrigger(RecalcTrigger,Trigger1Y)),NA())</f>
        <v>1.0237551267167078E-2</v>
      </c>
      <c r="N1885" s="145">
        <f>IFERROR(_xll.qlIndexFixing(ONIndex1M,I1885,TRUE,_xll.ohTrigger(RecalcTrigger,Trigger1M)),NA())</f>
        <v>9.84354697222245E-3</v>
      </c>
      <c r="O1885" s="44">
        <f>IFERROR(_xll.qlIndexFixing(ONIndex3M,I1885,TRUE,_xll.ohTrigger(RecalcTrigger,Trigger3M)),NA())</f>
        <v>1.0056329405692122E-2</v>
      </c>
      <c r="P1885" s="44">
        <f>IFERROR(_xll.qlIndexFixing(ONIndex6M,I1885,TRUE,_xll.ohTrigger(RecalcTrigger,Trigger6M)),NA())</f>
        <v>1.0076577275260901E-2</v>
      </c>
      <c r="Q1885" s="146">
        <f>IFERROR(_xll.qlIndexFixing(ONIndex1Y,I1885,TRUE,_xll.ohTrigger(RecalcTrigger,Trigger1Y)),NA())</f>
        <v>1.0349198492768386E-2</v>
      </c>
    </row>
    <row r="1886" spans="2:17" x14ac:dyDescent="0.2">
      <c r="B1886" s="39" t="s">
        <v>42</v>
      </c>
      <c r="D1886" s="42">
        <f>_xll.qlCalendarAdvance(Calendar,$D1885,B1886,"f",FALSE)</f>
        <v>52888</v>
      </c>
      <c r="E1886" s="140">
        <f>_xll.qlInterestRateIndexValueDate(IndexON,D1886)</f>
        <v>52888</v>
      </c>
      <c r="F1886" s="156">
        <f>IFERROR(_xll.qlIndexFixing(IndexON,D1886,TRUE,_xll.ohTrigger(RecalcTrigger,TriggerON)),NA())</f>
        <v>9.0643679605550975E-3</v>
      </c>
      <c r="H1886" s="42">
        <f>_xll.qlCalendarAdvance(Calendar,$H1885,B1886,"f",FALSE)</f>
        <v>52888</v>
      </c>
      <c r="I1886" s="140">
        <f>_xll.qlInterestRateIndexValueDate(Index1M,$H1886)</f>
        <v>52888</v>
      </c>
      <c r="J1886" s="145">
        <f>IFERROR(_xll.qlIndexFixing(Index1M,$H1886,TRUE,_xll.ohTrigger(RecalcTrigger,Trigger1M)),NA())</f>
        <v>9.8289460701981024E-3</v>
      </c>
      <c r="K1886" s="44">
        <f>IFERROR(_xll.qlIndexFixing(Index3M,H1886,TRUE,_xll.ohTrigger(RecalcTrigger,Trigger3M)),NA())</f>
        <v>1.0025873954871469E-2</v>
      </c>
      <c r="L1886" s="44">
        <f>IFERROR(_xll.qlIndexFixing(Index6M,$H1886,TRUE,_xll.ohTrigger(RecalcTrigger,Trigger6M)),NA())</f>
        <v>1.0015843213422139E-2</v>
      </c>
      <c r="M1886" s="146">
        <f>IFERROR(_xll.qlIndexFixing(Index1Y,$H1886,TRUE,_xll.ohTrigger(RecalcTrigger,Trigger1Y)),NA())</f>
        <v>1.023085668810042E-2</v>
      </c>
      <c r="N1886" s="145">
        <f>IFERROR(_xll.qlIndexFixing(ONIndex1M,I1886,TRUE,_xll.ohTrigger(RecalcTrigger,Trigger1M)),NA())</f>
        <v>9.8376904130115239E-3</v>
      </c>
      <c r="O1886" s="44">
        <f>IFERROR(_xll.qlIndexFixing(ONIndex3M,I1886,TRUE,_xll.ohTrigger(RecalcTrigger,Trigger3M)),NA())</f>
        <v>1.0050748363069628E-2</v>
      </c>
      <c r="P1886" s="44">
        <f>IFERROR(_xll.qlIndexFixing(ONIndex6M,I1886,TRUE,_xll.ohTrigger(RecalcTrigger,Trigger6M)),NA())</f>
        <v>1.0070744721958347E-2</v>
      </c>
      <c r="Q1886" s="146">
        <f>IFERROR(_xll.qlIndexFixing(ONIndex1Y,I1886,TRUE,_xll.ohTrigger(RecalcTrigger,Trigger1Y)),NA())</f>
        <v>1.034352821478679E-2</v>
      </c>
    </row>
    <row r="1887" spans="2:17" x14ac:dyDescent="0.2">
      <c r="B1887" s="39" t="s">
        <v>42</v>
      </c>
      <c r="D1887" s="42">
        <f>_xll.qlCalendarAdvance(Calendar,$D1886,B1887,"f",FALSE)</f>
        <v>52895</v>
      </c>
      <c r="E1887" s="140">
        <f>_xll.qlInterestRateIndexValueDate(IndexON,D1887)</f>
        <v>52895</v>
      </c>
      <c r="F1887" s="156">
        <f>IFERROR(_xll.qlIndexFixing(IndexON,D1887,TRUE,_xll.ohTrigger(RecalcTrigger,TriggerON)),NA())</f>
        <v>9.058987319774392E-3</v>
      </c>
      <c r="H1887" s="42">
        <f>_xll.qlCalendarAdvance(Calendar,$H1886,B1887,"f",FALSE)</f>
        <v>52895</v>
      </c>
      <c r="I1887" s="140">
        <f>_xll.qlInterestRateIndexValueDate(Index1M,$H1887)</f>
        <v>52895</v>
      </c>
      <c r="J1887" s="145">
        <f>IFERROR(_xll.qlIndexFixing(Index1M,$H1887,TRUE,_xll.ohTrigger(RecalcTrigger,Trigger1M)),NA())</f>
        <v>9.8229625345215253E-3</v>
      </c>
      <c r="K1887" s="44">
        <f>IFERROR(_xll.qlIndexFixing(Index3M,H1887,TRUE,_xll.ohTrigger(RecalcTrigger,Trigger3M)),NA())</f>
        <v>1.0020015329307212E-2</v>
      </c>
      <c r="L1887" s="44">
        <f>IFERROR(_xll.qlIndexFixing(Index6M,$H1887,TRUE,_xll.ohTrigger(RecalcTrigger,Trigger6M)),NA())</f>
        <v>1.0009474177330691E-2</v>
      </c>
      <c r="M1887" s="146">
        <f>IFERROR(_xll.qlIndexFixing(Index1Y,$H1887,TRUE,_xll.ohTrigger(RecalcTrigger,Trigger1Y)),NA())</f>
        <v>1.0224124983277738E-2</v>
      </c>
      <c r="N1887" s="145">
        <f>IFERROR(_xll.qlIndexFixing(ONIndex1M,I1887,TRUE,_xll.ohTrigger(RecalcTrigger,Trigger1M)),NA())</f>
        <v>9.8317949884618727E-3</v>
      </c>
      <c r="O1887" s="44">
        <f>IFERROR(_xll.qlIndexFixing(ONIndex3M,I1887,TRUE,_xll.ohTrigger(RecalcTrigger,Trigger3M)),NA())</f>
        <v>1.0045132256503164E-2</v>
      </c>
      <c r="P1887" s="44">
        <f>IFERROR(_xll.qlIndexFixing(ONIndex6M,I1887,TRUE,_xll.ohTrigger(RecalcTrigger,Trigger6M)),NA())</f>
        <v>1.0064875911062199E-2</v>
      </c>
      <c r="Q1887" s="146">
        <f>IFERROR(_xll.qlIndexFixing(ONIndex1Y,I1887,TRUE,_xll.ohTrigger(RecalcTrigger,Trigger1Y)),NA())</f>
        <v>1.0337821141955805E-2</v>
      </c>
    </row>
    <row r="1888" spans="2:17" x14ac:dyDescent="0.2">
      <c r="B1888" s="39" t="s">
        <v>42</v>
      </c>
      <c r="D1888" s="42">
        <f>_xll.qlCalendarAdvance(Calendar,$D1887,B1888,"f",FALSE)</f>
        <v>52902</v>
      </c>
      <c r="E1888" s="140">
        <f>_xll.qlInterestRateIndexValueDate(IndexON,D1888)</f>
        <v>52902</v>
      </c>
      <c r="F1888" s="156">
        <f>IFERROR(_xll.qlIndexFixing(IndexON,D1888,TRUE,_xll.ohTrigger(RecalcTrigger,TriggerON)),NA())</f>
        <v>9.0535743219954945E-3</v>
      </c>
      <c r="H1888" s="42">
        <f>_xll.qlCalendarAdvance(Calendar,$H1887,B1888,"f",FALSE)</f>
        <v>52902</v>
      </c>
      <c r="I1888" s="140">
        <f>_xll.qlInterestRateIndexValueDate(Index1M,$H1888)</f>
        <v>52902</v>
      </c>
      <c r="J1888" s="145">
        <f>IFERROR(_xll.qlIndexFixing(Index1M,$H1888,TRUE,_xll.ohTrigger(RecalcTrigger,Trigger1M)),NA())</f>
        <v>9.8172415954570873E-3</v>
      </c>
      <c r="K1888" s="44">
        <f>IFERROR(_xll.qlIndexFixing(Index3M,H1888,TRUE,_xll.ohTrigger(RecalcTrigger,Trigger3M)),NA())</f>
        <v>1.0014121560784144E-2</v>
      </c>
      <c r="L1888" s="44">
        <f>IFERROR(_xll.qlIndexFixing(Index6M,$H1888,TRUE,_xll.ohTrigger(RecalcTrigger,Trigger6M)),NA())</f>
        <v>1.0003068723853552E-2</v>
      </c>
      <c r="M1888" s="146">
        <f>IFERROR(_xll.qlIndexFixing(Index1Y,$H1888,TRUE,_xll.ohTrigger(RecalcTrigger,Trigger1Y)),NA())</f>
        <v>1.0217356153442436E-2</v>
      </c>
      <c r="N1888" s="145">
        <f>IFERROR(_xll.qlIndexFixing(ONIndex1M,I1888,TRUE,_xll.ohTrigger(RecalcTrigger,Trigger1M)),NA())</f>
        <v>9.8258606986545427E-3</v>
      </c>
      <c r="O1888" s="44">
        <f>IFERROR(_xll.qlIndexFixing(ONIndex3M,I1888,TRUE,_xll.ohTrigger(RecalcTrigger,Trigger3M)),NA())</f>
        <v>1.0039481085911683E-2</v>
      </c>
      <c r="P1888" s="44">
        <f>IFERROR(_xll.qlIndexFixing(ONIndex6M,I1888,TRUE,_xll.ohTrigger(RecalcTrigger,Trigger6M)),NA())</f>
        <v>1.0058970842572457E-2</v>
      </c>
      <c r="Q1888" s="146">
        <f>IFERROR(_xll.qlIndexFixing(ONIndex1Y,I1888,TRUE,_xll.ohTrigger(RecalcTrigger,Trigger1Y)),NA())</f>
        <v>1.0332077274275431E-2</v>
      </c>
    </row>
    <row r="1889" spans="2:17" x14ac:dyDescent="0.2">
      <c r="B1889" s="39" t="s">
        <v>42</v>
      </c>
      <c r="D1889" s="42">
        <f>_xll.qlCalendarAdvance(Calendar,$D1888,B1889,"f",FALSE)</f>
        <v>52909</v>
      </c>
      <c r="E1889" s="140">
        <f>_xll.qlInterestRateIndexValueDate(IndexON,D1889)</f>
        <v>52909</v>
      </c>
      <c r="F1889" s="156">
        <f>IFERROR(_xll.qlIndexFixing(IndexON,D1889,TRUE,_xll.ohTrigger(RecalcTrigger,TriggerON)),NA())</f>
        <v>9.0481289674615439E-3</v>
      </c>
      <c r="H1889" s="42">
        <f>_xll.qlCalendarAdvance(Calendar,$H1888,B1889,"f",FALSE)</f>
        <v>52909</v>
      </c>
      <c r="I1889" s="140">
        <f>_xll.qlInterestRateIndexValueDate(Index1M,$H1889)</f>
        <v>52909</v>
      </c>
      <c r="J1889" s="145">
        <f>IFERROR(_xll.qlIndexFixing(Index1M,$H1889,TRUE,_xll.ohTrigger(RecalcTrigger,Trigger1M)),NA())</f>
        <v>9.8111832133929155E-3</v>
      </c>
      <c r="K1889" s="44">
        <f>IFERROR(_xll.qlIndexFixing(Index3M,H1889,TRUE,_xll.ohTrigger(RecalcTrigger,Trigger3M)),NA())</f>
        <v>1.0008192649459957E-2</v>
      </c>
      <c r="L1889" s="44">
        <f>IFERROR(_xll.qlIndexFixing(Index6M,$H1889,TRUE,_xll.ohTrigger(RecalcTrigger,Trigger6M)),NA())</f>
        <v>9.9969627632284386E-3</v>
      </c>
      <c r="M1889" s="146">
        <f>IFERROR(_xll.qlIndexFixing(Index1Y,$H1889,TRUE,_xll.ohTrigger(RecalcTrigger,Trigger1Y)),NA())</f>
        <v>1.0210550199340807E-2</v>
      </c>
      <c r="N1889" s="145">
        <f>IFERROR(_xll.qlIndexFixing(ONIndex1M,I1889,TRUE,_xll.ohTrigger(RecalcTrigger,Trigger1M)),NA())</f>
        <v>9.8198875436705801E-3</v>
      </c>
      <c r="O1889" s="44">
        <f>IFERROR(_xll.qlIndexFixing(ONIndex3M,I1889,TRUE,_xll.ohTrigger(RecalcTrigger,Trigger3M)),NA())</f>
        <v>1.0033794851457278E-2</v>
      </c>
      <c r="P1889" s="44">
        <f>IFERROR(_xll.qlIndexFixing(ONIndex6M,I1889,TRUE,_xll.ohTrigger(RecalcTrigger,Trigger6M)),NA())</f>
        <v>1.0053029516651213E-2</v>
      </c>
      <c r="Q1889" s="146">
        <f>IFERROR(_xll.qlIndexFixing(ONIndex1Y,I1889,TRUE,_xll.ohTrigger(RecalcTrigger,Trigger1Y)),NA())</f>
        <v>1.032629661166462E-2</v>
      </c>
    </row>
    <row r="1890" spans="2:17" x14ac:dyDescent="0.2">
      <c r="B1890" s="39" t="s">
        <v>42</v>
      </c>
      <c r="D1890" s="42">
        <f>_xll.qlCalendarAdvance(Calendar,$D1889,B1890,"f",FALSE)</f>
        <v>52916</v>
      </c>
      <c r="E1890" s="140">
        <f>_xll.qlInterestRateIndexValueDate(IndexON,D1890)</f>
        <v>52916</v>
      </c>
      <c r="F1890" s="156">
        <f>IFERROR(_xll.qlIndexFixing(IndexON,D1890,TRUE,_xll.ohTrigger(RecalcTrigger,TriggerON)),NA())</f>
        <v>9.0426512561725403E-3</v>
      </c>
      <c r="H1890" s="42">
        <f>_xll.qlCalendarAdvance(Calendar,$H1889,B1890,"f",FALSE)</f>
        <v>52916</v>
      </c>
      <c r="I1890" s="140">
        <f>_xll.qlInterestRateIndexValueDate(Index1M,$H1890)</f>
        <v>52916</v>
      </c>
      <c r="J1890" s="145">
        <f>IFERROR(_xll.qlIndexFixing(Index1M,$H1890,TRUE,_xll.ohTrigger(RecalcTrigger,Trigger1M)),NA())</f>
        <v>9.8050859386882294E-3</v>
      </c>
      <c r="K1890" s="44">
        <f>IFERROR(_xll.qlIndexFixing(Index3M,H1890,TRUE,_xll.ohTrigger(RecalcTrigger,Trigger3M)),NA())</f>
        <v>1.0002228595491455E-2</v>
      </c>
      <c r="L1890" s="44">
        <f>IFERROR(_xll.qlIndexFixing(Index6M,$H1890,TRUE,_xll.ohTrigger(RecalcTrigger,Trigger6M)),NA())</f>
        <v>9.9904872540336059E-3</v>
      </c>
      <c r="M1890" s="146">
        <f>IFERROR(_xll.qlIndexFixing(Index1Y,$H1890,TRUE,_xll.ohTrigger(RecalcTrigger,Trigger1Y)),NA())</f>
        <v>1.0203707121724026E-2</v>
      </c>
      <c r="N1890" s="145">
        <f>IFERROR(_xll.qlIndexFixing(ONIndex1M,I1890,TRUE,_xll.ohTrigger(RecalcTrigger,Trigger1M)),NA())</f>
        <v>9.8138755232668462E-3</v>
      </c>
      <c r="O1890" s="44">
        <f>IFERROR(_xll.qlIndexFixing(ONIndex3M,I1890,TRUE,_xll.ohTrigger(RecalcTrigger,Trigger3M)),NA())</f>
        <v>1.0028073552977856E-2</v>
      </c>
      <c r="P1890" s="44">
        <f>IFERROR(_xll.qlIndexFixing(ONIndex6M,I1890,TRUE,_xll.ohTrigger(RecalcTrigger,Trigger6M)),NA())</f>
        <v>1.0047051933055329E-2</v>
      </c>
      <c r="Q1890" s="146">
        <f>IFERROR(_xll.qlIndexFixing(ONIndex1Y,I1890,TRUE,_xll.ohTrigger(RecalcTrigger,Trigger1Y)),NA())</f>
        <v>1.0320479154204421E-2</v>
      </c>
    </row>
    <row r="1891" spans="2:17" x14ac:dyDescent="0.2">
      <c r="B1891" s="39" t="s">
        <v>42</v>
      </c>
      <c r="D1891" s="42">
        <f>_xll.qlCalendarAdvance(Calendar,$D1890,B1891,"f",FALSE)</f>
        <v>52923</v>
      </c>
      <c r="E1891" s="140">
        <f>_xll.qlInterestRateIndexValueDate(IndexON,D1891)</f>
        <v>52923</v>
      </c>
      <c r="F1891" s="156">
        <f>IFERROR(_xll.qlIndexFixing(IndexON,D1891,TRUE,_xll.ohTrigger(RecalcTrigger,TriggerON)),NA())</f>
        <v>9.0371411878853447E-3</v>
      </c>
      <c r="H1891" s="42">
        <f>_xll.qlCalendarAdvance(Calendar,$H1890,B1891,"f",FALSE)</f>
        <v>52923</v>
      </c>
      <c r="I1891" s="140">
        <f>_xll.qlInterestRateIndexValueDate(Index1M,$H1891)</f>
        <v>52923</v>
      </c>
      <c r="J1891" s="145">
        <f>IFERROR(_xll.qlIndexFixing(Index1M,$H1891,TRUE,_xll.ohTrigger(RecalcTrigger,Trigger1M)),NA())</f>
        <v>9.7989497714024622E-3</v>
      </c>
      <c r="K1891" s="44">
        <f>IFERROR(_xll.qlIndexFixing(Index3M,H1891,TRUE,_xll.ohTrigger(RecalcTrigger,Trigger3M)),NA())</f>
        <v>9.9962293990354459E-3</v>
      </c>
      <c r="L1891" s="44">
        <f>IFERROR(_xll.qlIndexFixing(Index6M,$H1891,TRUE,_xll.ohTrigger(RecalcTrigger,Trigger6M)),NA())</f>
        <v>9.9839753293553841E-3</v>
      </c>
      <c r="M1891" s="146">
        <f>IFERROR(_xll.qlIndexFixing(Index1Y,$H1891,TRUE,_xll.ohTrigger(RecalcTrigger,Trigger1Y)),NA())</f>
        <v>1.0196826921347046E-2</v>
      </c>
      <c r="N1891" s="145">
        <f>IFERROR(_xll.qlIndexFixing(ONIndex1M,I1891,TRUE,_xll.ohTrigger(RecalcTrigger,Trigger1M)),NA())</f>
        <v>9.8078246376864797E-3</v>
      </c>
      <c r="O1891" s="44">
        <f>IFERROR(_xll.qlIndexFixing(ONIndex3M,I1891,TRUE,_xll.ohTrigger(RecalcTrigger,Trigger3M)),NA())</f>
        <v>1.0022317190473418E-2</v>
      </c>
      <c r="P1891" s="44">
        <f>IFERROR(_xll.qlIndexFixing(ONIndex6M,I1891,TRUE,_xll.ohTrigger(RecalcTrigger,Trigger6M)),NA())</f>
        <v>1.004103809186585E-2</v>
      </c>
      <c r="Q1891" s="146">
        <f>IFERROR(_xll.qlIndexFixing(ONIndex1Y,I1891,TRUE,_xll.ohTrigger(RecalcTrigger,Trigger1Y)),NA())</f>
        <v>1.0314624901813785E-2</v>
      </c>
    </row>
    <row r="1892" spans="2:17" x14ac:dyDescent="0.2">
      <c r="B1892" s="39" t="s">
        <v>42</v>
      </c>
      <c r="D1892" s="42">
        <f>_xll.qlCalendarAdvance(Calendar,$D1891,B1892,"f",FALSE)</f>
        <v>52930</v>
      </c>
      <c r="E1892" s="140">
        <f>_xll.qlInterestRateIndexValueDate(IndexON,D1892)</f>
        <v>52930</v>
      </c>
      <c r="F1892" s="156">
        <f>IFERROR(_xll.qlIndexFixing(IndexON,D1892,TRUE,_xll.ohTrigger(RecalcTrigger,TriggerON)),NA())</f>
        <v>9.0315987626810035E-3</v>
      </c>
      <c r="H1892" s="42">
        <f>_xll.qlCalendarAdvance(Calendar,$H1891,B1892,"f",FALSE)</f>
        <v>52930</v>
      </c>
      <c r="I1892" s="140">
        <f>_xll.qlInterestRateIndexValueDate(Index1M,$H1892)</f>
        <v>52930</v>
      </c>
      <c r="J1892" s="145">
        <f>IFERROR(_xll.qlIndexFixing(Index1M,$H1892,TRUE,_xll.ohTrigger(RecalcTrigger,Trigger1M)),NA())</f>
        <v>9.7927747115896437E-3</v>
      </c>
      <c r="K1892" s="44">
        <f>IFERROR(_xll.qlIndexFixing(Index3M,H1892,TRUE,_xll.ohTrigger(RecalcTrigger,Trigger3M)),NA())</f>
        <v>9.990496105954939E-3</v>
      </c>
      <c r="L1892" s="44">
        <f>IFERROR(_xll.qlIndexFixing(Index6M,$H1892,TRUE,_xll.ohTrigger(RecalcTrigger,Trigger6M)),NA())</f>
        <v>9.9770827430696787E-3</v>
      </c>
      <c r="M1892" s="146">
        <f>IFERROR(_xll.qlIndexFixing(Index1Y,$H1892,TRUE,_xll.ohTrigger(RecalcTrigger,Trigger1Y)),NA())</f>
        <v>1.0189909598968594E-2</v>
      </c>
      <c r="N1892" s="145">
        <f>IFERROR(_xll.qlIndexFixing(ONIndex1M,I1892,TRUE,_xll.ohTrigger(RecalcTrigger,Trigger1M)),NA())</f>
        <v>9.8017348866863419E-3</v>
      </c>
      <c r="O1892" s="44">
        <f>IFERROR(_xll.qlIndexFixing(ONIndex3M,I1892,TRUE,_xll.ohTrigger(RecalcTrigger,Trigger3M)),NA())</f>
        <v>1.0016525764106055E-2</v>
      </c>
      <c r="P1892" s="44">
        <f>IFERROR(_xll.qlIndexFixing(ONIndex6M,I1892,TRUE,_xll.ohTrigger(RecalcTrigger,Trigger6M)),NA())</f>
        <v>1.0034987993163824E-2</v>
      </c>
      <c r="Q1892" s="146">
        <f>IFERROR(_xll.qlIndexFixing(ONIndex1Y,I1892,TRUE,_xll.ohTrigger(RecalcTrigger,Trigger1Y)),NA())</f>
        <v>1.0308733854654806E-2</v>
      </c>
    </row>
    <row r="1893" spans="2:17" x14ac:dyDescent="0.2">
      <c r="B1893" s="39" t="s">
        <v>42</v>
      </c>
      <c r="D1893" s="42">
        <f>_xll.qlCalendarAdvance(Calendar,$D1892,B1893,"f",FALSE)</f>
        <v>52937</v>
      </c>
      <c r="E1893" s="140">
        <f>_xll.qlInterestRateIndexValueDate(IndexON,D1893)</f>
        <v>52937</v>
      </c>
      <c r="F1893" s="156">
        <f>IFERROR(_xll.qlIndexFixing(IndexON,D1893,TRUE,_xll.ohTrigger(RecalcTrigger,TriggerON)),NA())</f>
        <v>9.0260239807216092E-3</v>
      </c>
      <c r="H1893" s="42">
        <f>_xll.qlCalendarAdvance(Calendar,$H1892,B1893,"f",FALSE)</f>
        <v>52937</v>
      </c>
      <c r="I1893" s="140">
        <f>_xll.qlInterestRateIndexValueDate(Index1M,$H1893)</f>
        <v>52937</v>
      </c>
      <c r="J1893" s="145">
        <f>IFERROR(_xll.qlIndexFixing(Index1M,$H1893,TRUE,_xll.ohTrigger(RecalcTrigger,Trigger1M)),NA())</f>
        <v>9.7862445548861417E-3</v>
      </c>
      <c r="K1893" s="44">
        <f>IFERROR(_xll.qlIndexFixing(Index3M,H1893,TRUE,_xll.ohTrigger(RecalcTrigger,Trigger3M)),NA())</f>
        <v>9.9847327619627304E-3</v>
      </c>
      <c r="L1893" s="44">
        <f>IFERROR(_xll.qlIndexFixing(Index6M,$H1893,TRUE,_xll.ohTrigger(RecalcTrigger,Trigger6M)),NA())</f>
        <v>9.970495207915632E-3</v>
      </c>
      <c r="M1893" s="146">
        <f>IFERROR(_xll.qlIndexFixing(Index1Y,$H1893,TRUE,_xll.ohTrigger(RecalcTrigger,Trigger1Y)),NA())</f>
        <v>1.0182955155352724E-2</v>
      </c>
      <c r="N1893" s="145">
        <f>IFERROR(_xll.qlIndexFixing(ONIndex1M,I1893,TRUE,_xll.ohTrigger(RecalcTrigger,Trigger1M)),NA())</f>
        <v>9.7956062705906177E-3</v>
      </c>
      <c r="O1893" s="44">
        <f>IFERROR(_xll.qlIndexFixing(ONIndex3M,I1893,TRUE,_xll.ohTrigger(RecalcTrigger,Trigger3M)),NA())</f>
        <v>1.0010699273875767E-2</v>
      </c>
      <c r="P1893" s="44">
        <f>IFERROR(_xll.qlIndexFixing(ONIndex6M,I1893,TRUE,_xll.ohTrigger(RecalcTrigger,Trigger6M)),NA())</f>
        <v>1.002890163694925E-2</v>
      </c>
      <c r="Q1893" s="146">
        <f>IFERROR(_xll.qlIndexFixing(ONIndex1Y,I1893,TRUE,_xll.ohTrigger(RecalcTrigger,Trigger1Y)),NA())</f>
        <v>1.0302806012565391E-2</v>
      </c>
    </row>
    <row r="1894" spans="2:17" x14ac:dyDescent="0.2">
      <c r="B1894" s="39" t="s">
        <v>42</v>
      </c>
      <c r="D1894" s="42">
        <f>_xll.qlCalendarAdvance(Calendar,$D1893,B1894,"f",FALSE)</f>
        <v>52944</v>
      </c>
      <c r="E1894" s="140">
        <f>_xll.qlInterestRateIndexValueDate(IndexON,D1894)</f>
        <v>52944</v>
      </c>
      <c r="F1894" s="156">
        <f>IFERROR(_xll.qlIndexFixing(IndexON,D1894,TRUE,_xll.ohTrigger(RecalcTrigger,TriggerON)),NA())</f>
        <v>9.0204168420071618E-3</v>
      </c>
      <c r="H1894" s="42">
        <f>_xll.qlCalendarAdvance(Calendar,$H1893,B1894,"f",FALSE)</f>
        <v>52944</v>
      </c>
      <c r="I1894" s="140">
        <f>_xll.qlInterestRateIndexValueDate(Index1M,$H1894)</f>
        <v>52944</v>
      </c>
      <c r="J1894" s="145">
        <f>IFERROR(_xll.qlIndexFixing(Index1M,$H1894,TRUE,_xll.ohTrigger(RecalcTrigger,Trigger1M)),NA())</f>
        <v>9.7799887645770717E-3</v>
      </c>
      <c r="K1894" s="44">
        <f>IFERROR(_xll.qlIndexFixing(Index3M,H1894,TRUE,_xll.ohTrigger(RecalcTrigger,Trigger3M)),NA())</f>
        <v>9.9786334924587307E-3</v>
      </c>
      <c r="L1894" s="44">
        <f>IFERROR(_xll.qlIndexFixing(Index6M,$H1894,TRUE,_xll.ohTrigger(RecalcTrigger,Trigger6M)),NA())</f>
        <v>9.9638712574906703E-3</v>
      </c>
      <c r="M1894" s="146">
        <f>IFERROR(_xll.qlIndexFixing(Index1Y,$H1894,TRUE,_xll.ohTrigger(RecalcTrigger,Trigger1Y)),NA())</f>
        <v>1.0175963591265935E-2</v>
      </c>
      <c r="N1894" s="145">
        <f>IFERROR(_xll.qlIndexFixing(ONIndex1M,I1894,TRUE,_xll.ohTrigger(RecalcTrigger,Trigger1M)),NA())</f>
        <v>9.7894387890751222E-3</v>
      </c>
      <c r="O1894" s="44">
        <f>IFERROR(_xll.qlIndexFixing(ONIndex3M,I1894,TRUE,_xll.ohTrigger(RecalcTrigger,Trigger3M)),NA())</f>
        <v>1.0004837719539417E-2</v>
      </c>
      <c r="P1894" s="44">
        <f>IFERROR(_xll.qlIndexFixing(ONIndex6M,I1894,TRUE,_xll.ohTrigger(RecalcTrigger,Trigger6M)),NA())</f>
        <v>1.0022779023060036E-2</v>
      </c>
      <c r="Q1894" s="146">
        <f>IFERROR(_xll.qlIndexFixing(ONIndex1Y,I1894,TRUE,_xll.ohTrigger(RecalcTrigger,Trigger1Y)),NA())</f>
        <v>1.029684137554554E-2</v>
      </c>
    </row>
    <row r="1895" spans="2:17" x14ac:dyDescent="0.2">
      <c r="B1895" s="39" t="s">
        <v>42</v>
      </c>
      <c r="D1895" s="42">
        <f>_xll.qlCalendarAdvance(Calendar,$D1894,B1895,"f",FALSE)</f>
        <v>52951</v>
      </c>
      <c r="E1895" s="140">
        <f>_xll.qlInterestRateIndexValueDate(IndexON,D1895)</f>
        <v>52951</v>
      </c>
      <c r="F1895" s="156">
        <f>IFERROR(_xll.qlIndexFixing(IndexON,D1895,TRUE,_xll.ohTrigger(RecalcTrigger,TriggerON)),NA())</f>
        <v>9.0147773463755687E-3</v>
      </c>
      <c r="H1895" s="42">
        <f>_xll.qlCalendarAdvance(Calendar,$H1894,B1895,"f",FALSE)</f>
        <v>52951</v>
      </c>
      <c r="I1895" s="140">
        <f>_xll.qlInterestRateIndexValueDate(Index1M,$H1895)</f>
        <v>52951</v>
      </c>
      <c r="J1895" s="145">
        <f>IFERROR(_xll.qlIndexFixing(Index1M,$H1895,TRUE,_xll.ohTrigger(RecalcTrigger,Trigger1M)),NA())</f>
        <v>9.7736940809970679E-3</v>
      </c>
      <c r="K1895" s="44">
        <f>IFERROR(_xll.qlIndexFixing(Index3M,H1895,TRUE,_xll.ohTrigger(RecalcTrigger,Trigger3M)),NA())</f>
        <v>9.9724990828020423E-3</v>
      </c>
      <c r="L1895" s="44">
        <f>IFERROR(_xll.qlIndexFixing(Index6M,$H1895,TRUE,_xll.ohTrigger(RecalcTrigger,Trigger6M)),NA())</f>
        <v>9.9572108921528232E-3</v>
      </c>
      <c r="M1895" s="146">
        <f>IFERROR(_xll.qlIndexFixing(Index1Y,$H1895,TRUE,_xll.ohTrigger(RecalcTrigger,Trigger1Y)),NA())</f>
        <v>1.0168934907480054E-2</v>
      </c>
      <c r="N1895" s="145">
        <f>IFERROR(_xll.qlIndexFixing(ONIndex1M,I1895,TRUE,_xll.ohTrigger(RecalcTrigger,Trigger1M)),NA())</f>
        <v>9.7832324423829942E-3</v>
      </c>
      <c r="O1895" s="44">
        <f>IFERROR(_xll.qlIndexFixing(ONIndex3M,I1895,TRUE,_xll.ohTrigger(RecalcTrigger,Trigger3M)),NA())</f>
        <v>9.9989411013401419E-3</v>
      </c>
      <c r="P1895" s="44">
        <f>IFERROR(_xll.qlIndexFixing(ONIndex6M,I1895,TRUE,_xll.ohTrigger(RecalcTrigger,Trigger6M)),NA())</f>
        <v>1.0016620151658273E-2</v>
      </c>
      <c r="Q1895" s="146">
        <f>IFERROR(_xll.qlIndexFixing(ONIndex1Y,I1895,TRUE,_xll.ohTrigger(RecalcTrigger,Trigger1Y)),NA())</f>
        <v>1.02908399436763E-2</v>
      </c>
    </row>
    <row r="1896" spans="2:17" x14ac:dyDescent="0.2">
      <c r="B1896" s="39" t="s">
        <v>42</v>
      </c>
      <c r="D1896" s="42">
        <f>_xll.qlCalendarAdvance(Calendar,$D1895,B1896,"f",FALSE)</f>
        <v>52959</v>
      </c>
      <c r="E1896" s="140">
        <f>_xll.qlInterestRateIndexValueDate(IndexON,D1896)</f>
        <v>52959</v>
      </c>
      <c r="F1896" s="156">
        <f>IFERROR(_xll.qlIndexFixing(IndexON,D1896,TRUE,_xll.ohTrigger(RecalcTrigger,TriggerON)),NA())</f>
        <v>9.008292587878719E-3</v>
      </c>
      <c r="H1896" s="42">
        <f>_xll.qlCalendarAdvance(Calendar,$H1895,B1896,"f",FALSE)</f>
        <v>52959</v>
      </c>
      <c r="I1896" s="140">
        <f>_xll.qlInterestRateIndexValueDate(Index1M,$H1896)</f>
        <v>52959</v>
      </c>
      <c r="J1896" s="145">
        <f>IFERROR(_xll.qlIndexFixing(Index1M,$H1896,TRUE,_xll.ohTrigger(RecalcTrigger,Trigger1M)),NA())</f>
        <v>9.7658007420646387E-3</v>
      </c>
      <c r="K1896" s="44">
        <f>IFERROR(_xll.qlIndexFixing(Index3M,H1896,TRUE,_xll.ohTrigger(RecalcTrigger,Trigger3M)),NA())</f>
        <v>9.9654453003515456E-3</v>
      </c>
      <c r="L1896" s="44">
        <f>IFERROR(_xll.qlIndexFixing(Index6M,$H1896,TRUE,_xll.ohTrigger(RecalcTrigger,Trigger6M)),NA())</f>
        <v>9.9495544568271171E-3</v>
      </c>
      <c r="M1896" s="146">
        <f>IFERROR(_xll.qlIndexFixing(Index1Y,$H1896,TRUE,_xll.ohTrigger(RecalcTrigger,Trigger1Y)),NA())</f>
        <v>1.0160856674312768E-2</v>
      </c>
      <c r="N1896" s="145">
        <f>IFERROR(_xll.qlIndexFixing(ONIndex1M,I1896,TRUE,_xll.ohTrigger(RecalcTrigger,Trigger1M)),NA())</f>
        <v>9.7760918844513878E-3</v>
      </c>
      <c r="O1896" s="44">
        <f>IFERROR(_xll.qlIndexFixing(ONIndex3M,I1896,TRUE,_xll.ohTrigger(RecalcTrigger,Trigger3M)),NA())</f>
        <v>9.9921591736062965E-3</v>
      </c>
      <c r="P1896" s="44">
        <f>IFERROR(_xll.qlIndexFixing(ONIndex6M,I1896,TRUE,_xll.ohTrigger(RecalcTrigger,Trigger6M)),NA())</f>
        <v>1.0009537044436412E-2</v>
      </c>
      <c r="Q1896" s="146">
        <f>IFERROR(_xll.qlIndexFixing(ONIndex1Y,I1896,TRUE,_xll.ohTrigger(RecalcTrigger,Trigger1Y)),NA())</f>
        <v>1.0283936109449776E-2</v>
      </c>
    </row>
    <row r="1897" spans="2:17" x14ac:dyDescent="0.2">
      <c r="B1897" s="39" t="s">
        <v>42</v>
      </c>
      <c r="D1897" s="42">
        <f>_xll.qlCalendarAdvance(Calendar,$D1896,B1897,"f",FALSE)</f>
        <v>52966</v>
      </c>
      <c r="E1897" s="140">
        <f>_xll.qlInterestRateIndexValueDate(IndexON,D1897)</f>
        <v>52966</v>
      </c>
      <c r="F1897" s="156">
        <f>IFERROR(_xll.qlIndexFixing(IndexON,D1897,TRUE,_xll.ohTrigger(RecalcTrigger,TriggerON)),NA())</f>
        <v>9.0025837561003019E-3</v>
      </c>
      <c r="H1897" s="42">
        <f>_xll.qlCalendarAdvance(Calendar,$H1896,B1897,"f",FALSE)</f>
        <v>52966</v>
      </c>
      <c r="I1897" s="140">
        <f>_xll.qlInterestRateIndexValueDate(Index1M,$H1897)</f>
        <v>52966</v>
      </c>
      <c r="J1897" s="145">
        <f>IFERROR(_xll.qlIndexFixing(Index1M,$H1897,TRUE,_xll.ohTrigger(RecalcTrigger,Trigger1M)),NA())</f>
        <v>9.7594168184695299E-3</v>
      </c>
      <c r="K1897" s="44">
        <f>IFERROR(_xll.qlIndexFixing(Index3M,H1897,TRUE,_xll.ohTrigger(RecalcTrigger,Trigger3M)),NA())</f>
        <v>9.9592355909024436E-3</v>
      </c>
      <c r="L1897" s="44">
        <f>IFERROR(_xll.qlIndexFixing(Index6M,$H1897,TRUE,_xll.ohTrigger(RecalcTrigger,Trigger6M)),NA())</f>
        <v>9.9431746162799602E-3</v>
      </c>
      <c r="M1897" s="146">
        <f>IFERROR(_xll.qlIndexFixing(Index1Y,$H1897,TRUE,_xll.ohTrigger(RecalcTrigger,Trigger1Y)),NA())</f>
        <v>1.0153748450931088E-2</v>
      </c>
      <c r="N1897" s="145">
        <f>IFERROR(_xll.qlIndexFixing(ONIndex1M,I1897,TRUE,_xll.ohTrigger(RecalcTrigger,Trigger1M)),NA())</f>
        <v>9.7698022550873898E-3</v>
      </c>
      <c r="O1897" s="44">
        <f>IFERROR(_xll.qlIndexFixing(ONIndex3M,I1897,TRUE,_xll.ohTrigger(RecalcTrigger,Trigger3M)),NA())</f>
        <v>9.9861874182916033E-3</v>
      </c>
      <c r="P1897" s="44">
        <f>IFERROR(_xll.qlIndexFixing(ONIndex6M,I1897,TRUE,_xll.ohTrigger(RecalcTrigger,Trigger6M)),NA())</f>
        <v>1.0003300478341748E-2</v>
      </c>
      <c r="Q1897" s="146">
        <f>IFERROR(_xll.qlIndexFixing(ONIndex1Y,I1897,TRUE,_xll.ohTrigger(RecalcTrigger,Trigger1Y)),NA())</f>
        <v>1.0277855831463123E-2</v>
      </c>
    </row>
    <row r="1898" spans="2:17" x14ac:dyDescent="0.2">
      <c r="B1898" s="39" t="s">
        <v>42</v>
      </c>
      <c r="D1898" s="42">
        <f>_xll.qlCalendarAdvance(Calendar,$D1897,B1898,"f",FALSE)</f>
        <v>52973</v>
      </c>
      <c r="E1898" s="140">
        <f>_xll.qlInterestRateIndexValueDate(IndexON,D1898)</f>
        <v>52973</v>
      </c>
      <c r="F1898" s="156">
        <f>IFERROR(_xll.qlIndexFixing(IndexON,D1898,TRUE,_xll.ohTrigger(RecalcTrigger,TriggerON)),NA())</f>
        <v>8.9968425675668318E-3</v>
      </c>
      <c r="H1898" s="42">
        <f>_xll.qlCalendarAdvance(Calendar,$H1897,B1898,"f",FALSE)</f>
        <v>52973</v>
      </c>
      <c r="I1898" s="140">
        <f>_xll.qlInterestRateIndexValueDate(Index1M,$H1898)</f>
        <v>52973</v>
      </c>
      <c r="J1898" s="145">
        <f>IFERROR(_xll.qlIndexFixing(Index1M,$H1898,TRUE,_xll.ohTrigger(RecalcTrigger,Trigger1M)),NA())</f>
        <v>9.7529939999488925E-3</v>
      </c>
      <c r="K1898" s="44">
        <f>IFERROR(_xll.qlIndexFixing(Index3M,H1898,TRUE,_xll.ohTrigger(RecalcTrigger,Trigger3M)),NA())</f>
        <v>9.9529907418022378E-3</v>
      </c>
      <c r="L1898" s="44">
        <f>IFERROR(_xll.qlIndexFixing(Index6M,$H1898,TRUE,_xll.ohTrigger(RecalcTrigger,Trigger6M)),NA())</f>
        <v>9.9364025913354897E-3</v>
      </c>
      <c r="M1898" s="146">
        <f>IFERROR(_xll.qlIndexFixing(Index1Y,$H1898,TRUE,_xll.ohTrigger(RecalcTrigger,Trigger1Y)),NA())</f>
        <v>1.0146603110301466E-2</v>
      </c>
      <c r="N1898" s="145">
        <f>IFERROR(_xll.qlIndexFixing(ONIndex1M,I1898,TRUE,_xll.ohTrigger(RecalcTrigger,Trigger1M)),NA())</f>
        <v>9.7634737603036204E-3</v>
      </c>
      <c r="O1898" s="44">
        <f>IFERROR(_xll.qlIndexFixing(ONIndex3M,I1898,TRUE,_xll.ohTrigger(RecalcTrigger,Trigger3M)),NA())</f>
        <v>9.9801805991139858E-3</v>
      </c>
      <c r="P1898" s="44">
        <f>IFERROR(_xll.qlIndexFixing(ONIndex6M,I1898,TRUE,_xll.ohTrigger(RecalcTrigger,Trigger6M)),NA())</f>
        <v>9.9970276545724435E-3</v>
      </c>
      <c r="Q1898" s="146">
        <f>IFERROR(_xll.qlIndexFixing(ONIndex1Y,I1898,TRUE,_xll.ohTrigger(RecalcTrigger,Trigger1Y)),NA())</f>
        <v>1.027173875862708E-2</v>
      </c>
    </row>
    <row r="1899" spans="2:17" x14ac:dyDescent="0.2">
      <c r="B1899" s="39" t="s">
        <v>42</v>
      </c>
      <c r="D1899" s="42">
        <f>_xll.qlCalendarAdvance(Calendar,$D1898,B1899,"f",FALSE)</f>
        <v>52980</v>
      </c>
      <c r="E1899" s="140">
        <f>_xll.qlInterestRateIndexValueDate(IndexON,D1899)</f>
        <v>52980</v>
      </c>
      <c r="F1899" s="156">
        <f>IFERROR(_xll.qlIndexFixing(IndexON,D1899,TRUE,_xll.ohTrigger(RecalcTrigger,TriggerON)),NA())</f>
        <v>8.9910690221162159E-3</v>
      </c>
      <c r="H1899" s="42">
        <f>_xll.qlCalendarAdvance(Calendar,$H1898,B1899,"f",FALSE)</f>
        <v>52980</v>
      </c>
      <c r="I1899" s="140">
        <f>_xll.qlInterestRateIndexValueDate(Index1M,$H1899)</f>
        <v>52980</v>
      </c>
      <c r="J1899" s="145">
        <f>IFERROR(_xll.qlIndexFixing(Index1M,$H1899,TRUE,_xll.ohTrigger(RecalcTrigger,Trigger1M)),NA())</f>
        <v>9.7465322865764037E-3</v>
      </c>
      <c r="K1899" s="44">
        <f>IFERROR(_xll.qlIndexFixing(Index3M,H1899,TRUE,_xll.ohTrigger(RecalcTrigger,Trigger3M)),NA())</f>
        <v>9.9467107532130242E-3</v>
      </c>
      <c r="L1899" s="44">
        <f>IFERROR(_xll.qlIndexFixing(Index6M,$H1899,TRUE,_xll.ohTrigger(RecalcTrigger,Trigger6M)),NA())</f>
        <v>9.9295941538248451E-3</v>
      </c>
      <c r="M1899" s="146">
        <f>IFERROR(_xll.qlIndexFixing(Index1Y,$H1899,TRUE,_xll.ohTrigger(RecalcTrigger,Trigger1Y)),NA())</f>
        <v>1.0139420653211939E-2</v>
      </c>
      <c r="N1899" s="145">
        <f>IFERROR(_xll.qlIndexFixing(ONIndex1M,I1899,TRUE,_xll.ohTrigger(RecalcTrigger,Trigger1M)),NA())</f>
        <v>9.7571064003432184E-3</v>
      </c>
      <c r="O1899" s="44">
        <f>IFERROR(_xll.qlIndexFixing(ONIndex3M,I1899,TRUE,_xll.ohTrigger(RecalcTrigger,Trigger3M)),NA())</f>
        <v>9.9741387159113515E-3</v>
      </c>
      <c r="P1899" s="44">
        <f>IFERROR(_xll.qlIndexFixing(ONIndex6M,I1899,TRUE,_xll.ohTrigger(RecalcTrigger,Trigger6M)),NA())</f>
        <v>9.9907185733716375E-3</v>
      </c>
      <c r="Q1899" s="146">
        <f>IFERROR(_xll.qlIndexFixing(ONIndex1Y,I1899,TRUE,_xll.ohTrigger(RecalcTrigger,Trigger1Y)),NA())</f>
        <v>1.0265584890779555E-2</v>
      </c>
    </row>
    <row r="1900" spans="2:17" x14ac:dyDescent="0.2">
      <c r="B1900" s="39" t="s">
        <v>42</v>
      </c>
      <c r="D1900" s="42">
        <f>_xll.qlCalendarAdvance(Calendar,$D1899,B1900,"f",FALSE)</f>
        <v>52987</v>
      </c>
      <c r="E1900" s="140">
        <f>_xll.qlInterestRateIndexValueDate(IndexON,D1900)</f>
        <v>52987</v>
      </c>
      <c r="F1900" s="156">
        <f>IFERROR(_xll.qlIndexFixing(IndexON,D1900,TRUE,_xll.ohTrigger(RecalcTrigger,TriggerON)),NA())</f>
        <v>8.9852631198295008E-3</v>
      </c>
      <c r="H1900" s="42">
        <f>_xll.qlCalendarAdvance(Calendar,$H1899,B1900,"f",FALSE)</f>
        <v>52987</v>
      </c>
      <c r="I1900" s="140">
        <f>_xll.qlInterestRateIndexValueDate(Index1M,$H1900)</f>
        <v>52987</v>
      </c>
      <c r="J1900" s="145">
        <f>IFERROR(_xll.qlIndexFixing(Index1M,$H1900,TRUE,_xll.ohTrigger(RecalcTrigger,Trigger1M)),NA())</f>
        <v>9.7400316784159186E-3</v>
      </c>
      <c r="K1900" s="44">
        <f>IFERROR(_xll.qlIndexFixing(Index3M,H1900,TRUE,_xll.ohTrigger(RecalcTrigger,Trigger3M)),NA())</f>
        <v>9.9403956252986925E-3</v>
      </c>
      <c r="L1900" s="44">
        <f>IFERROR(_xll.qlIndexFixing(Index6M,$H1900,TRUE,_xll.ohTrigger(RecalcTrigger,Trigger6M)),NA())</f>
        <v>9.9227493041147505E-3</v>
      </c>
      <c r="M1900" s="146">
        <f>IFERROR(_xll.qlIndexFixing(Index1Y,$H1900,TRUE,_xll.ohTrigger(RecalcTrigger,Trigger1Y)),NA())</f>
        <v>1.0132201080455205E-2</v>
      </c>
      <c r="N1900" s="145">
        <f>IFERROR(_xll.qlIndexFixing(ONIndex1M,I1900,TRUE,_xll.ohTrigger(RecalcTrigger,Trigger1M)),NA())</f>
        <v>9.7507001751251376E-3</v>
      </c>
      <c r="O1900" s="44">
        <f>IFERROR(_xll.qlIndexFixing(ONIndex3M,I1900,TRUE,_xll.ohTrigger(RecalcTrigger,Trigger3M)),NA())</f>
        <v>9.9680617687647466E-3</v>
      </c>
      <c r="P1900" s="44">
        <f>IFERROR(_xll.qlIndexFixing(ONIndex6M,I1900,TRUE,_xll.ohTrigger(RecalcTrigger,Trigger6M)),NA())</f>
        <v>9.9843732344961911E-3</v>
      </c>
      <c r="Q1900" s="146">
        <f>IFERROR(_xll.qlIndexFixing(ONIndex1Y,I1900,TRUE,_xll.ohTrigger(RecalcTrigger,Trigger1Y)),NA())</f>
        <v>1.0259394228244734E-2</v>
      </c>
    </row>
    <row r="1901" spans="2:17" x14ac:dyDescent="0.2">
      <c r="B1901" s="39" t="s">
        <v>42</v>
      </c>
      <c r="D1901" s="42">
        <f>_xll.qlCalendarAdvance(Calendar,$D1900,B1901,"f",FALSE)</f>
        <v>52994</v>
      </c>
      <c r="E1901" s="140">
        <f>_xll.qlInterestRateIndexValueDate(IndexON,D1901)</f>
        <v>52994</v>
      </c>
      <c r="F1901" s="156">
        <f>IFERROR(_xll.qlIndexFixing(IndexON,D1901,TRUE,_xll.ohTrigger(RecalcTrigger,TriggerON)),NA())</f>
        <v>8.9794248607066862E-3</v>
      </c>
      <c r="H1901" s="42">
        <f>_xll.qlCalendarAdvance(Calendar,$H1900,B1901,"f",FALSE)</f>
        <v>52994</v>
      </c>
      <c r="I1901" s="140">
        <f>_xll.qlInterestRateIndexValueDate(Index1M,$H1901)</f>
        <v>52994</v>
      </c>
      <c r="J1901" s="145">
        <f>IFERROR(_xll.qlIndexFixing(Index1M,$H1901,TRUE,_xll.ohTrigger(RecalcTrigger,Trigger1M)),NA())</f>
        <v>9.7351932614993045E-3</v>
      </c>
      <c r="K1901" s="44">
        <f>IFERROR(_xll.qlIndexFixing(Index3M,H1901,TRUE,_xll.ohTrigger(RecalcTrigger,Trigger3M)),NA())</f>
        <v>9.9340453582222391E-3</v>
      </c>
      <c r="L1901" s="44">
        <f>IFERROR(_xll.qlIndexFixing(Index6M,$H1901,TRUE,_xll.ohTrigger(RecalcTrigger,Trigger6M)),NA())</f>
        <v>9.9158680425741694E-3</v>
      </c>
      <c r="M1901" s="146">
        <f>IFERROR(_xll.qlIndexFixing(Index1Y,$H1901,TRUE,_xll.ohTrigger(RecalcTrigger,Trigger1Y)),NA())</f>
        <v>1.0124944392827961E-2</v>
      </c>
      <c r="N1901" s="145">
        <f>IFERROR(_xll.qlIndexFixing(ONIndex1M,I1901,TRUE,_xll.ohTrigger(RecalcTrigger,Trigger1M)),NA())</f>
        <v>9.7442550845683318E-3</v>
      </c>
      <c r="O1901" s="44">
        <f>IFERROR(_xll.qlIndexFixing(ONIndex3M,I1901,TRUE,_xll.ohTrigger(RecalcTrigger,Trigger3M)),NA())</f>
        <v>9.9619497577552174E-3</v>
      </c>
      <c r="P1901" s="44">
        <f>IFERROR(_xll.qlIndexFixing(ONIndex6M,I1901,TRUE,_xll.ohTrigger(RecalcTrigger,Trigger6M)),NA())</f>
        <v>9.9779916381081968E-3</v>
      </c>
      <c r="Q1901" s="146">
        <f>IFERROR(_xll.qlIndexFixing(ONIndex1Y,I1901,TRUE,_xll.ohTrigger(RecalcTrigger,Trigger1Y)),NA())</f>
        <v>1.0253166770860522E-2</v>
      </c>
    </row>
    <row r="1902" spans="2:17" x14ac:dyDescent="0.2">
      <c r="B1902" s="39" t="s">
        <v>42</v>
      </c>
      <c r="D1902" s="42">
        <f>_xll.qlCalendarAdvance(Calendar,$D1901,B1902,"f",FALSE)</f>
        <v>53001</v>
      </c>
      <c r="E1902" s="140">
        <f>_xll.qlInterestRateIndexValueDate(IndexON,D1902)</f>
        <v>53001</v>
      </c>
      <c r="F1902" s="156">
        <f>IFERROR(_xll.qlIndexFixing(IndexON,D1902,TRUE,_xll.ohTrigger(RecalcTrigger,TriggerON)),NA())</f>
        <v>8.9735542448288186E-3</v>
      </c>
      <c r="H1902" s="42">
        <f>_xll.qlCalendarAdvance(Calendar,$H1901,B1902,"f",FALSE)</f>
        <v>53001</v>
      </c>
      <c r="I1902" s="140">
        <f>_xll.qlInterestRateIndexValueDate(Index1M,$H1902)</f>
        <v>53001</v>
      </c>
      <c r="J1902" s="145">
        <f>IFERROR(_xll.qlIndexFixing(Index1M,$H1902,TRUE,_xll.ohTrigger(RecalcTrigger,Trigger1M)),NA())</f>
        <v>9.7286296296563868E-3</v>
      </c>
      <c r="K1902" s="44">
        <f>IFERROR(_xll.qlIndexFixing(Index3M,H1902,TRUE,_xll.ohTrigger(RecalcTrigger,Trigger3M)),NA())</f>
        <v>9.9279876550865155E-3</v>
      </c>
      <c r="L1902" s="44">
        <f>IFERROR(_xll.qlIndexFixing(Index6M,$H1902,TRUE,_xll.ohTrigger(RecalcTrigger,Trigger6M)),NA())</f>
        <v>9.9089503695738556E-3</v>
      </c>
      <c r="M1902" s="146">
        <f>IFERROR(_xll.qlIndexFixing(Index1Y,$H1902,TRUE,_xll.ohTrigger(RecalcTrigger,Trigger1Y)),NA())</f>
        <v>1.0117650591130234E-2</v>
      </c>
      <c r="N1902" s="145">
        <f>IFERROR(_xll.qlIndexFixing(ONIndex1M,I1902,TRUE,_xll.ohTrigger(RecalcTrigger,Trigger1M)),NA())</f>
        <v>9.7377711288348934E-3</v>
      </c>
      <c r="O1902" s="44">
        <f>IFERROR(_xll.qlIndexFixing(ONIndex3M,I1902,TRUE,_xll.ohTrigger(RecalcTrigger,Trigger3M)),NA())</f>
        <v>9.9558026828017177E-3</v>
      </c>
      <c r="P1902" s="44">
        <f>IFERROR(_xll.qlIndexFixing(ONIndex6M,I1902,TRUE,_xll.ohTrigger(RecalcTrigger,Trigger6M)),NA())</f>
        <v>9.9715737842076546E-3</v>
      </c>
      <c r="Q1902" s="146">
        <f>IFERROR(_xll.qlIndexFixing(ONIndex1Y,I1902,TRUE,_xll.ohTrigger(RecalcTrigger,Trigger1Y)),NA())</f>
        <v>1.0246902518464829E-2</v>
      </c>
    </row>
    <row r="1903" spans="2:17" x14ac:dyDescent="0.2">
      <c r="B1903" s="39" t="s">
        <v>42</v>
      </c>
      <c r="D1903" s="42">
        <f>_xll.qlCalendarAdvance(Calendar,$D1902,B1903,"f",FALSE)</f>
        <v>53008</v>
      </c>
      <c r="E1903" s="140">
        <f>_xll.qlInterestRateIndexValueDate(IndexON,D1903)</f>
        <v>53008</v>
      </c>
      <c r="F1903" s="156">
        <f>IFERROR(_xll.qlIndexFixing(IndexON,D1903,TRUE,_xll.ohTrigger(RecalcTrigger,TriggerON)),NA())</f>
        <v>8.9676512720338053E-3</v>
      </c>
      <c r="H1903" s="42">
        <f>_xll.qlCalendarAdvance(Calendar,$H1902,B1903,"f",FALSE)</f>
        <v>53008</v>
      </c>
      <c r="I1903" s="140">
        <f>_xll.qlInterestRateIndexValueDate(Index1M,$H1903)</f>
        <v>53008</v>
      </c>
      <c r="J1903" s="145">
        <f>IFERROR(_xll.qlIndexFixing(Index1M,$H1903,TRUE,_xll.ohTrigger(RecalcTrigger,Trigger1M)),NA())</f>
        <v>9.7220271078019404E-3</v>
      </c>
      <c r="K1903" s="44">
        <f>IFERROR(_xll.qlIndexFixing(Index3M,H1903,TRUE,_xll.ohTrigger(RecalcTrigger,Trigger3M)),NA())</f>
        <v>9.9215697943835501E-3</v>
      </c>
      <c r="L1903" s="44">
        <f>IFERROR(_xll.qlIndexFixing(Index6M,$H1903,TRUE,_xll.ohTrigger(RecalcTrigger,Trigger6M)),NA())</f>
        <v>9.9019962854872447E-3</v>
      </c>
      <c r="M1903" s="146">
        <f>IFERROR(_xll.qlIndexFixing(Index1Y,$H1903,TRUE,_xll.ohTrigger(RecalcTrigger,Trigger1Y)),NA())</f>
        <v>1.0110319676167379E-2</v>
      </c>
      <c r="N1903" s="145">
        <f>IFERROR(_xll.qlIndexFixing(ONIndex1M,I1903,TRUE,_xll.ohTrigger(RecalcTrigger,Trigger1M)),NA())</f>
        <v>9.7312483079248224E-3</v>
      </c>
      <c r="O1903" s="44">
        <f>IFERROR(_xll.qlIndexFixing(ONIndex3M,I1903,TRUE,_xll.ohTrigger(RecalcTrigger,Trigger3M)),NA())</f>
        <v>9.9496205439042473E-3</v>
      </c>
      <c r="P1903" s="44">
        <f>IFERROR(_xll.qlIndexFixing(ONIndex6M,I1903,TRUE,_xll.ohTrigger(RecalcTrigger,Trigger6M)),NA())</f>
        <v>9.965119672632472E-3</v>
      </c>
      <c r="Q1903" s="146">
        <f>IFERROR(_xll.qlIndexFixing(ONIndex1Y,I1903,TRUE,_xll.ohTrigger(RecalcTrigger,Trigger1Y)),NA())</f>
        <v>1.0240601471381838E-2</v>
      </c>
    </row>
    <row r="1904" spans="2:17" x14ac:dyDescent="0.2">
      <c r="B1904" s="39" t="s">
        <v>42</v>
      </c>
      <c r="D1904" s="42">
        <f>_xll.qlCalendarAdvance(Calendar,$D1903,B1904,"f",FALSE)</f>
        <v>53015</v>
      </c>
      <c r="E1904" s="140">
        <f>_xll.qlInterestRateIndexValueDate(IndexON,D1904)</f>
        <v>53015</v>
      </c>
      <c r="F1904" s="156">
        <f>IFERROR(_xll.qlIndexFixing(IndexON,D1904,TRUE,_xll.ohTrigger(RecalcTrigger,TriggerON)),NA())</f>
        <v>8.9617159424837389E-3</v>
      </c>
      <c r="H1904" s="42">
        <f>_xll.qlCalendarAdvance(Calendar,$H1903,B1904,"f",FALSE)</f>
        <v>53015</v>
      </c>
      <c r="I1904" s="140">
        <f>_xll.qlInterestRateIndexValueDate(Index1M,$H1904)</f>
        <v>53015</v>
      </c>
      <c r="J1904" s="145">
        <f>IFERROR(_xll.qlIndexFixing(Index1M,$H1904,TRUE,_xll.ohTrigger(RecalcTrigger,Trigger1M)),NA())</f>
        <v>9.7153856959851705E-3</v>
      </c>
      <c r="K1904" s="44">
        <f>IFERROR(_xll.qlIndexFixing(Index3M,H1904,TRUE,_xll.ohTrigger(RecalcTrigger,Trigger3M)),NA())</f>
        <v>9.9151167958460816E-3</v>
      </c>
      <c r="L1904" s="44">
        <f>IFERROR(_xll.qlIndexFixing(Index6M,$H1904,TRUE,_xll.ohTrigger(RecalcTrigger,Trigger6M)),NA())</f>
        <v>9.8950057906895712E-3</v>
      </c>
      <c r="M1904" s="146">
        <f>IFERROR(_xll.qlIndexFixing(Index1Y,$H1904,TRUE,_xll.ohTrigger(RecalcTrigger,Trigger1Y)),NA())</f>
        <v>1.010295164874786E-2</v>
      </c>
      <c r="N1904" s="145">
        <f>IFERROR(_xll.qlIndexFixing(ONIndex1M,I1904,TRUE,_xll.ohTrigger(RecalcTrigger,Trigger1M)),NA())</f>
        <v>9.7246866215949801E-3</v>
      </c>
      <c r="O1904" s="44">
        <f>IFERROR(_xll.qlIndexFixing(ONIndex3M,I1904,TRUE,_xll.ohTrigger(RecalcTrigger,Trigger3M)),NA())</f>
        <v>9.9434033410628064E-3</v>
      </c>
      <c r="P1904" s="44">
        <f>IFERROR(_xll.qlIndexFixing(ONIndex6M,I1904,TRUE,_xll.ohTrigger(RecalcTrigger,Trigger6M)),NA())</f>
        <v>9.9586293037068341E-3</v>
      </c>
      <c r="Q1904" s="146">
        <f>IFERROR(_xll.qlIndexFixing(ONIndex1Y,I1904,TRUE,_xll.ohTrigger(RecalcTrigger,Trigger1Y)),NA())</f>
        <v>1.0234263629287366E-2</v>
      </c>
    </row>
    <row r="1905" spans="2:17" x14ac:dyDescent="0.2">
      <c r="B1905" s="39" t="s">
        <v>42</v>
      </c>
      <c r="D1905" s="42">
        <f>_xll.qlCalendarAdvance(Calendar,$D1904,B1905,"f",FALSE)</f>
        <v>53022</v>
      </c>
      <c r="E1905" s="140">
        <f>_xll.qlInterestRateIndexValueDate(IndexON,D1905)</f>
        <v>53022</v>
      </c>
      <c r="F1905" s="156">
        <f>IFERROR(_xll.qlIndexFixing(IndexON,D1905,TRUE,_xll.ohTrigger(RecalcTrigger,TriggerON)),NA())</f>
        <v>8.9557482559354806E-3</v>
      </c>
      <c r="H1905" s="42">
        <f>_xll.qlCalendarAdvance(Calendar,$H1904,B1905,"f",FALSE)</f>
        <v>53022</v>
      </c>
      <c r="I1905" s="140">
        <f>_xll.qlInterestRateIndexValueDate(Index1M,$H1905)</f>
        <v>53022</v>
      </c>
      <c r="J1905" s="145">
        <f>IFERROR(_xll.qlIndexFixing(Index1M,$H1905,TRUE,_xll.ohTrigger(RecalcTrigger,Trigger1M)),NA())</f>
        <v>9.7069452182200235E-3</v>
      </c>
      <c r="K1905" s="44">
        <f>IFERROR(_xll.qlIndexFixing(Index3M,H1905,TRUE,_xll.ohTrigger(RecalcTrigger,Trigger3M)),NA())</f>
        <v>9.9076205991527454E-3</v>
      </c>
      <c r="L1905" s="44">
        <f>IFERROR(_xll.qlIndexFixing(Index6M,$H1905,TRUE,_xll.ohTrigger(RecalcTrigger,Trigger6M)),NA())</f>
        <v>9.8868354920186863E-3</v>
      </c>
      <c r="M1905" s="146">
        <f>IFERROR(_xll.qlIndexFixing(Index1Y,$H1905,TRUE,_xll.ohTrigger(RecalcTrigger,Trigger1Y)),NA())</f>
        <v>1.0095546509684583E-2</v>
      </c>
      <c r="N1905" s="145">
        <f>IFERROR(_xll.qlIndexFixing(ONIndex1M,I1905,TRUE,_xll.ohTrigger(RecalcTrigger,Trigger1M)),NA())</f>
        <v>9.7180860700885052E-3</v>
      </c>
      <c r="O1905" s="44">
        <f>IFERROR(_xll.qlIndexFixing(ONIndex3M,I1905,TRUE,_xll.ohTrigger(RecalcTrigger,Trigger3M)),NA())</f>
        <v>9.937151074277395E-3</v>
      </c>
      <c r="P1905" s="44">
        <f>IFERROR(_xll.qlIndexFixing(ONIndex6M,I1905,TRUE,_xll.ohTrigger(RecalcTrigger,Trigger6M)),NA())</f>
        <v>9.9521026770255094E-3</v>
      </c>
      <c r="Q1905" s="146">
        <f>IFERROR(_xll.qlIndexFixing(ONIndex1Y,I1905,TRUE,_xll.ohTrigger(RecalcTrigger,Trigger1Y)),NA())</f>
        <v>1.022788899242455E-2</v>
      </c>
    </row>
    <row r="1906" spans="2:17" x14ac:dyDescent="0.2">
      <c r="B1906" s="39" t="s">
        <v>42</v>
      </c>
      <c r="D1906" s="42">
        <f>_xll.qlCalendarAdvance(Calendar,$D1905,B1906,"f",FALSE)</f>
        <v>53029</v>
      </c>
      <c r="E1906" s="140">
        <f>_xll.qlInterestRateIndexValueDate(IndexON,D1906)</f>
        <v>53029</v>
      </c>
      <c r="F1906" s="156">
        <f>IFERROR(_xll.qlIndexFixing(IndexON,D1906,TRUE,_xll.ohTrigger(RecalcTrigger,TriggerON)),NA())</f>
        <v>8.9497482126321692E-3</v>
      </c>
      <c r="H1906" s="42">
        <f>_xll.qlCalendarAdvance(Calendar,$H1905,B1906,"f",FALSE)</f>
        <v>53029</v>
      </c>
      <c r="I1906" s="140">
        <f>_xll.qlInterestRateIndexValueDate(Index1M,$H1906)</f>
        <v>53029</v>
      </c>
      <c r="J1906" s="145">
        <f>IFERROR(_xll.qlIndexFixing(Index1M,$H1906,TRUE,_xll.ohTrigger(RecalcTrigger,Trigger1M)),NA())</f>
        <v>9.699855386722309E-3</v>
      </c>
      <c r="K1906" s="44">
        <f>IFERROR(_xll.qlIndexFixing(Index3M,H1906,TRUE,_xll.ohTrigger(RecalcTrigger,Trigger3M)),NA())</f>
        <v>9.9010892650188888E-3</v>
      </c>
      <c r="L1906" s="44">
        <f>IFERROR(_xll.qlIndexFixing(Index6M,$H1906,TRUE,_xll.ohTrigger(RecalcTrigger,Trigger6M)),NA())</f>
        <v>9.8797638019634693E-3</v>
      </c>
      <c r="M1906" s="146">
        <f>IFERROR(_xll.qlIndexFixing(Index1Y,$H1906,TRUE,_xll.ohTrigger(RecalcTrigger,Trigger1Y)),NA())</f>
        <v>1.0088104259794894E-2</v>
      </c>
      <c r="N1906" s="145">
        <f>IFERROR(_xll.qlIndexFixing(ONIndex1M,I1906,TRUE,_xll.ohTrigger(RecalcTrigger,Trigger1M)),NA())</f>
        <v>9.7114466533243515E-3</v>
      </c>
      <c r="O1906" s="44">
        <f>IFERROR(_xll.qlIndexFixing(ONIndex3M,I1906,TRUE,_xll.ohTrigger(RecalcTrigger,Trigger3M)),NA())</f>
        <v>9.9308637435480129E-3</v>
      </c>
      <c r="P1906" s="44">
        <f>IFERROR(_xll.qlIndexFixing(ONIndex6M,I1906,TRUE,_xll.ohTrigger(RecalcTrigger,Trigger6M)),NA())</f>
        <v>9.9455397929937295E-3</v>
      </c>
      <c r="Q1906" s="146">
        <f>IFERROR(_xll.qlIndexFixing(ONIndex1Y,I1906,TRUE,_xll.ohTrigger(RecalcTrigger,Trigger1Y)),NA())</f>
        <v>1.0221477560712344E-2</v>
      </c>
    </row>
    <row r="1907" spans="2:17" x14ac:dyDescent="0.2">
      <c r="B1907" s="39" t="s">
        <v>42</v>
      </c>
      <c r="D1907" s="42">
        <f>_xll.qlCalendarAdvance(Calendar,$D1906,B1907,"f",FALSE)</f>
        <v>53036</v>
      </c>
      <c r="E1907" s="140">
        <f>_xll.qlInterestRateIndexValueDate(IndexON,D1907)</f>
        <v>53036</v>
      </c>
      <c r="F1907" s="156">
        <f>IFERROR(_xll.qlIndexFixing(IndexON,D1907,TRUE,_xll.ohTrigger(RecalcTrigger,TriggerON)),NA())</f>
        <v>8.9437158125738048E-3</v>
      </c>
      <c r="H1907" s="42">
        <f>_xll.qlCalendarAdvance(Calendar,$H1906,B1907,"f",FALSE)</f>
        <v>53036</v>
      </c>
      <c r="I1907" s="140">
        <f>_xll.qlInterestRateIndexValueDate(Index1M,$H1907)</f>
        <v>53036</v>
      </c>
      <c r="J1907" s="145">
        <f>IFERROR(_xll.qlIndexFixing(Index1M,$H1907,TRUE,_xll.ohTrigger(RecalcTrigger,Trigger1M)),NA())</f>
        <v>9.6934383730664115E-3</v>
      </c>
      <c r="K1907" s="44">
        <f>IFERROR(_xll.qlIndexFixing(Index3M,H1907,TRUE,_xll.ohTrigger(RecalcTrigger,Trigger3M)),NA())</f>
        <v>9.8945227910782196E-3</v>
      </c>
      <c r="L1907" s="44">
        <f>IFERROR(_xll.qlIndexFixing(Index6M,$H1907,TRUE,_xll.ohTrigger(RecalcTrigger,Trigger6M)),NA())</f>
        <v>9.8726556998778858E-3</v>
      </c>
      <c r="M1907" s="146">
        <f>IFERROR(_xll.qlIndexFixing(Index1Y,$H1907,TRUE,_xll.ohTrigger(RecalcTrigger,Trigger1Y)),NA())</f>
        <v>1.0080624899899249E-2</v>
      </c>
      <c r="N1907" s="145">
        <f>IFERROR(_xll.qlIndexFixing(ONIndex1M,I1907,TRUE,_xll.ohTrigger(RecalcTrigger,Trigger1M)),NA())</f>
        <v>9.704768371302519E-3</v>
      </c>
      <c r="O1907" s="44">
        <f>IFERROR(_xll.qlIndexFixing(ONIndex3M,I1907,TRUE,_xll.ohTrigger(RecalcTrigger,Trigger3M)),NA())</f>
        <v>9.9245413488746603E-3</v>
      </c>
      <c r="P1907" s="44">
        <f>IFERROR(_xll.qlIndexFixing(ONIndex6M,I1907,TRUE,_xll.ohTrigger(RecalcTrigger,Trigger6M)),NA())</f>
        <v>9.9389406513683554E-3</v>
      </c>
      <c r="Q1907" s="146">
        <f>IFERROR(_xll.qlIndexFixing(ONIndex1Y,I1907,TRUE,_xll.ohTrigger(RecalcTrigger,Trigger1Y)),NA())</f>
        <v>1.0215029334069703E-2</v>
      </c>
    </row>
    <row r="1908" spans="2:17" x14ac:dyDescent="0.2">
      <c r="B1908" s="39" t="s">
        <v>42</v>
      </c>
      <c r="D1908" s="42">
        <f>_xll.qlCalendarAdvance(Calendar,$D1907,B1908,"f",FALSE)</f>
        <v>53043</v>
      </c>
      <c r="E1908" s="140">
        <f>_xll.qlInterestRateIndexValueDate(IndexON,D1908)</f>
        <v>53043</v>
      </c>
      <c r="F1908" s="156">
        <f>IFERROR(_xll.qlIndexFixing(IndexON,D1908,TRUE,_xll.ohTrigger(RecalcTrigger,TriggerON)),NA())</f>
        <v>8.9376510555982946E-3</v>
      </c>
      <c r="H1908" s="42">
        <f>_xll.qlCalendarAdvance(Calendar,$H1907,B1908,"f",FALSE)</f>
        <v>53043</v>
      </c>
      <c r="I1908" s="140">
        <f>_xll.qlInterestRateIndexValueDate(Index1M,$H1908)</f>
        <v>53043</v>
      </c>
      <c r="J1908" s="145">
        <f>IFERROR(_xll.qlIndexFixing(Index1M,$H1908,TRUE,_xll.ohTrigger(RecalcTrigger,Trigger1M)),NA())</f>
        <v>9.686626609111933E-3</v>
      </c>
      <c r="K1908" s="44">
        <f>IFERROR(_xll.qlIndexFixing(Index3M,H1908,TRUE,_xll.ohTrigger(RecalcTrigger,Trigger3M)),NA())</f>
        <v>9.8879211775069233E-3</v>
      </c>
      <c r="L1908" s="44">
        <f>IFERROR(_xll.qlIndexFixing(Index6M,$H1908,TRUE,_xll.ohTrigger(RecalcTrigger,Trigger6M)),NA())</f>
        <v>9.8655111861517542E-3</v>
      </c>
      <c r="M1908" s="146">
        <f>IFERROR(_xll.qlIndexFixing(Index1Y,$H1908,TRUE,_xll.ohTrigger(RecalcTrigger,Trigger1Y)),NA())</f>
        <v>1.007310843082343E-2</v>
      </c>
      <c r="N1908" s="145">
        <f>IFERROR(_xll.qlIndexFixing(ONIndex1M,I1908,TRUE,_xll.ohTrigger(RecalcTrigger,Trigger1M)),NA())</f>
        <v>9.6980512239419614E-3</v>
      </c>
      <c r="O1908" s="44">
        <f>IFERROR(_xll.qlIndexFixing(ONIndex3M,I1908,TRUE,_xll.ohTrigger(RecalcTrigger,Trigger3M)),NA())</f>
        <v>9.9181838903383834E-3</v>
      </c>
      <c r="P1908" s="44">
        <f>IFERROR(_xll.qlIndexFixing(ONIndex6M,I1908,TRUE,_xll.ohTrigger(RecalcTrigger,Trigger6M)),NA())</f>
        <v>9.9323052521493871E-3</v>
      </c>
      <c r="Q1908" s="146">
        <f>IFERROR(_xll.qlIndexFixing(ONIndex1Y,I1908,TRUE,_xll.ohTrigger(RecalcTrigger,Trigger1Y)),NA())</f>
        <v>1.0208544312577672E-2</v>
      </c>
    </row>
    <row r="1909" spans="2:17" x14ac:dyDescent="0.2">
      <c r="B1909" s="39" t="s">
        <v>42</v>
      </c>
      <c r="D1909" s="42">
        <f>_xll.qlCalendarAdvance(Calendar,$D1908,B1909,"f",FALSE)</f>
        <v>53050</v>
      </c>
      <c r="E1909" s="140">
        <f>_xll.qlInterestRateIndexValueDate(IndexON,D1909)</f>
        <v>53050</v>
      </c>
      <c r="F1909" s="156">
        <f>IFERROR(_xll.qlIndexFixing(IndexON,D1909,TRUE,_xll.ohTrigger(RecalcTrigger,TriggerON)),NA())</f>
        <v>8.9315539419487777E-3</v>
      </c>
      <c r="H1909" s="42">
        <f>_xll.qlCalendarAdvance(Calendar,$H1908,B1909,"f",FALSE)</f>
        <v>53050</v>
      </c>
      <c r="I1909" s="140">
        <f>_xll.qlInterestRateIndexValueDate(Index1M,$H1909)</f>
        <v>53050</v>
      </c>
      <c r="J1909" s="145">
        <f>IFERROR(_xll.qlIndexFixing(Index1M,$H1909,TRUE,_xll.ohTrigger(RecalcTrigger,Trigger1M)),NA())</f>
        <v>9.6808684193879051E-3</v>
      </c>
      <c r="K1909" s="44">
        <f>IFERROR(_xll.qlIndexFixing(Index3M,H1909,TRUE,_xll.ohTrigger(RecalcTrigger,Trigger3M)),NA())</f>
        <v>9.8812844244794296E-3</v>
      </c>
      <c r="L1909" s="44">
        <f>IFERROR(_xll.qlIndexFixing(Index6M,$H1909,TRUE,_xll.ohTrigger(RecalcTrigger,Trigger6M)),NA())</f>
        <v>9.8583302611762059E-3</v>
      </c>
      <c r="M1909" s="146">
        <f>IFERROR(_xll.qlIndexFixing(Index1Y,$H1909,TRUE,_xll.ohTrigger(RecalcTrigger,Trigger1Y)),NA())</f>
        <v>1.006555485339633E-2</v>
      </c>
      <c r="N1909" s="145">
        <f>IFERROR(_xll.qlIndexFixing(ONIndex1M,I1909,TRUE,_xll.ohTrigger(RecalcTrigger,Trigger1M)),NA())</f>
        <v>9.6912952114858175E-3</v>
      </c>
      <c r="O1909" s="44">
        <f>IFERROR(_xll.qlIndexFixing(ONIndex3M,I1909,TRUE,_xll.ohTrigger(RecalcTrigger,Trigger3M)),NA())</f>
        <v>9.9117913677770897E-3</v>
      </c>
      <c r="P1909" s="44">
        <f>IFERROR(_xll.qlIndexFixing(ONIndex6M,I1909,TRUE,_xll.ohTrigger(RecalcTrigger,Trigger6M)),NA())</f>
        <v>9.9256335954178709E-3</v>
      </c>
      <c r="Q1909" s="146">
        <f>IFERROR(_xll.qlIndexFixing(ONIndex1Y,I1909,TRUE,_xll.ohTrigger(RecalcTrigger,Trigger1Y)),NA())</f>
        <v>1.0202022496398344E-2</v>
      </c>
    </row>
    <row r="1910" spans="2:17" x14ac:dyDescent="0.2">
      <c r="B1910" s="39" t="s">
        <v>42</v>
      </c>
      <c r="D1910" s="42">
        <f>_xll.qlCalendarAdvance(Calendar,$D1909,B1910,"f",FALSE)</f>
        <v>53057</v>
      </c>
      <c r="E1910" s="140">
        <f>_xll.qlInterestRateIndexValueDate(IndexON,D1910)</f>
        <v>53057</v>
      </c>
      <c r="F1910" s="156">
        <f>IFERROR(_xll.qlIndexFixing(IndexON,D1910,TRUE,_xll.ohTrigger(RecalcTrigger,TriggerON)),NA())</f>
        <v>8.9254244713821151E-3</v>
      </c>
      <c r="H1910" s="42">
        <f>_xll.qlCalendarAdvance(Calendar,$H1909,B1910,"f",FALSE)</f>
        <v>53057</v>
      </c>
      <c r="I1910" s="140">
        <f>_xll.qlInterestRateIndexValueDate(Index1M,$H1910)</f>
        <v>53057</v>
      </c>
      <c r="J1910" s="145">
        <f>IFERROR(_xll.qlIndexFixing(Index1M,$H1910,TRUE,_xll.ohTrigger(RecalcTrigger,Trigger1M)),NA())</f>
        <v>9.6739877487314434E-3</v>
      </c>
      <c r="K1910" s="44">
        <f>IFERROR(_xll.qlIndexFixing(Index3M,H1910,TRUE,_xll.ohTrigger(RecalcTrigger,Trigger3M)),NA())</f>
        <v>9.8749622573254172E-3</v>
      </c>
      <c r="L1910" s="44">
        <f>IFERROR(_xll.qlIndexFixing(Index6M,$H1910,TRUE,_xll.ohTrigger(RecalcTrigger,Trigger6M)),NA())</f>
        <v>9.8515082967317816E-3</v>
      </c>
      <c r="M1910" s="146">
        <f>IFERROR(_xll.qlIndexFixing(Index1Y,$H1910,TRUE,_xll.ohTrigger(RecalcTrigger,Trigger1Y)),NA())</f>
        <v>1.0057964168451727E-2</v>
      </c>
      <c r="N1910" s="145">
        <f>IFERROR(_xll.qlIndexFixing(ONIndex1M,I1910,TRUE,_xll.ohTrigger(RecalcTrigger,Trigger1M)),NA())</f>
        <v>9.6845003337719948E-3</v>
      </c>
      <c r="O1910" s="44">
        <f>IFERROR(_xll.qlIndexFixing(ONIndex3M,I1910,TRUE,_xll.ohTrigger(RecalcTrigger,Trigger3M)),NA())</f>
        <v>9.9053637813528717E-3</v>
      </c>
      <c r="P1910" s="44">
        <f>IFERROR(_xll.qlIndexFixing(ONIndex6M,I1910,TRUE,_xll.ohTrigger(RecalcTrigger,Trigger6M)),NA())</f>
        <v>9.9189256811738069E-3</v>
      </c>
      <c r="Q1910" s="146">
        <f>IFERROR(_xll.qlIndexFixing(ONIndex1Y,I1910,TRUE,_xll.ohTrigger(RecalcTrigger,Trigger1Y)),NA())</f>
        <v>1.019546388528858E-2</v>
      </c>
    </row>
    <row r="1911" spans="2:17" x14ac:dyDescent="0.2">
      <c r="B1911" s="39" t="s">
        <v>42</v>
      </c>
      <c r="D1911" s="42">
        <f>_xll.qlCalendarAdvance(Calendar,$D1910,B1911,"f",FALSE)</f>
        <v>53064</v>
      </c>
      <c r="E1911" s="140">
        <f>_xll.qlInterestRateIndexValueDate(IndexON,D1911)</f>
        <v>53064</v>
      </c>
      <c r="F1911" s="156">
        <f>IFERROR(_xll.qlIndexFixing(IndexON,D1911,TRUE,_xll.ohTrigger(RecalcTrigger,TriggerON)),NA())</f>
        <v>8.9192626439793532E-3</v>
      </c>
      <c r="H1911" s="42">
        <f>_xll.qlCalendarAdvance(Calendar,$H1910,B1911,"f",FALSE)</f>
        <v>53064</v>
      </c>
      <c r="I1911" s="140">
        <f>_xll.qlInterestRateIndexValueDate(Index1M,$H1911)</f>
        <v>53064</v>
      </c>
      <c r="J1911" s="145">
        <f>IFERROR(_xll.qlIndexFixing(Index1M,$H1911,TRUE,_xll.ohTrigger(RecalcTrigger,Trigger1M)),NA())</f>
        <v>9.6670681867474153E-3</v>
      </c>
      <c r="K1911" s="44">
        <f>IFERROR(_xll.qlIndexFixing(Index3M,H1911,TRUE,_xll.ohTrigger(RecalcTrigger,Trigger3M)),NA())</f>
        <v>9.8682579169373386E-3</v>
      </c>
      <c r="L1911" s="44">
        <f>IFERROR(_xll.qlIndexFixing(Index6M,$H1911,TRUE,_xll.ohTrigger(RecalcTrigger,Trigger6M)),NA())</f>
        <v>9.8442573462895425E-3</v>
      </c>
      <c r="M1911" s="146">
        <f>IFERROR(_xll.qlIndexFixing(Index1Y,$H1911,TRUE,_xll.ohTrigger(RecalcTrigger,Trigger1Y)),NA())</f>
        <v>1.0050336376826507E-2</v>
      </c>
      <c r="N1911" s="145">
        <f>IFERROR(_xll.qlIndexFixing(ONIndex1M,I1911,TRUE,_xll.ohTrigger(RecalcTrigger,Trigger1M)),NA())</f>
        <v>9.6776665908004933E-3</v>
      </c>
      <c r="O1911" s="44">
        <f>IFERROR(_xll.qlIndexFixing(ONIndex3M,I1911,TRUE,_xll.ohTrigger(RecalcTrigger,Trigger3M)),NA())</f>
        <v>9.898901130984683E-3</v>
      </c>
      <c r="P1911" s="44">
        <f>IFERROR(_xll.qlIndexFixing(ONIndex6M,I1911,TRUE,_xll.ohTrigger(RecalcTrigger,Trigger6M)),NA())</f>
        <v>9.912181509417195E-3</v>
      </c>
      <c r="Q1911" s="146">
        <f>IFERROR(_xll.qlIndexFixing(ONIndex1Y,I1911,TRUE,_xll.ohTrigger(RecalcTrigger,Trigger1Y)),NA())</f>
        <v>1.0188868479248381E-2</v>
      </c>
    </row>
    <row r="1912" spans="2:17" x14ac:dyDescent="0.2">
      <c r="B1912" s="39" t="s">
        <v>42</v>
      </c>
      <c r="D1912" s="42">
        <f>_xll.qlCalendarAdvance(Calendar,$D1911,B1912,"f",FALSE)</f>
        <v>53071</v>
      </c>
      <c r="E1912" s="140">
        <f>_xll.qlInterestRateIndexValueDate(IndexON,D1912)</f>
        <v>53071</v>
      </c>
      <c r="F1912" s="156">
        <f>IFERROR(_xll.qlIndexFixing(IndexON,D1912,TRUE,_xll.ohTrigger(RecalcTrigger,TriggerON)),NA())</f>
        <v>8.9130684597404919E-3</v>
      </c>
      <c r="H1912" s="42">
        <f>_xll.qlCalendarAdvance(Calendar,$H1911,B1912,"f",FALSE)</f>
        <v>53071</v>
      </c>
      <c r="I1912" s="140">
        <f>_xll.qlInterestRateIndexValueDate(Index1M,$H1912)</f>
        <v>53071</v>
      </c>
      <c r="J1912" s="145">
        <f>IFERROR(_xll.qlIndexFixing(Index1M,$H1912,TRUE,_xll.ohTrigger(RecalcTrigger,Trigger1M)),NA())</f>
        <v>9.6601097335006596E-3</v>
      </c>
      <c r="K1912" s="44">
        <f>IFERROR(_xll.qlIndexFixing(Index3M,H1912,TRUE,_xll.ohTrigger(RecalcTrigger,Trigger3M)),NA())</f>
        <v>9.861518438436365E-3</v>
      </c>
      <c r="L1912" s="44">
        <f>IFERROR(_xll.qlIndexFixing(Index6M,$H1912,TRUE,_xll.ohTrigger(RecalcTrigger,Trigger6M)),NA())</f>
        <v>9.8369699865922013E-3</v>
      </c>
      <c r="M1912" s="146">
        <f>IFERROR(_xll.qlIndexFixing(Index1Y,$H1912,TRUE,_xll.ohTrigger(RecalcTrigger,Trigger1Y)),NA())</f>
        <v>1.0042671479362442E-2</v>
      </c>
      <c r="N1912" s="145">
        <f>IFERROR(_xll.qlIndexFixing(ONIndex1M,I1912,TRUE,_xll.ohTrigger(RecalcTrigger,Trigger1M)),NA())</f>
        <v>9.6707939824902667E-3</v>
      </c>
      <c r="O1912" s="44">
        <f>IFERROR(_xll.qlIndexFixing(ONIndex3M,I1912,TRUE,_xll.ohTrigger(RecalcTrigger,Trigger3M)),NA())</f>
        <v>9.8924034167535702E-3</v>
      </c>
      <c r="P1912" s="44">
        <f>IFERROR(_xll.qlIndexFixing(ONIndex6M,I1912,TRUE,_xll.ohTrigger(RecalcTrigger,Trigger6M)),NA())</f>
        <v>9.9054010800669889E-3</v>
      </c>
      <c r="Q1912" s="146">
        <f>IFERROR(_xll.qlIndexFixing(ONIndex1Y,I1912,TRUE,_xll.ohTrigger(RecalcTrigger,Trigger1Y)),NA())</f>
        <v>1.0182236278520884E-2</v>
      </c>
    </row>
    <row r="1913" spans="2:17" x14ac:dyDescent="0.2">
      <c r="B1913" s="39" t="s">
        <v>42</v>
      </c>
      <c r="D1913" s="42">
        <f>_xll.qlCalendarAdvance(Calendar,$D1912,B1913,"f",FALSE)</f>
        <v>53078</v>
      </c>
      <c r="E1913" s="140">
        <f>_xll.qlInterestRateIndexValueDate(IndexON,D1913)</f>
        <v>53078</v>
      </c>
      <c r="F1913" s="156">
        <f>IFERROR(_xll.qlIndexFixing(IndexON,D1913,TRUE,_xll.ohTrigger(RecalcTrigger,TriggerON)),NA())</f>
        <v>8.9068419186655312E-3</v>
      </c>
      <c r="H1913" s="42">
        <f>_xll.qlCalendarAdvance(Calendar,$H1912,B1913,"f",FALSE)</f>
        <v>53078</v>
      </c>
      <c r="I1913" s="140">
        <f>_xll.qlInterestRateIndexValueDate(Index1M,$H1913)</f>
        <v>53078</v>
      </c>
      <c r="J1913" s="145">
        <f>IFERROR(_xll.qlIndexFixing(Index1M,$H1913,TRUE,_xll.ohTrigger(RecalcTrigger,Trigger1M)),NA())</f>
        <v>9.6531123890641161E-3</v>
      </c>
      <c r="K1913" s="44">
        <f>IFERROR(_xll.qlIndexFixing(Index3M,H1913,TRUE,_xll.ohTrigger(RecalcTrigger,Trigger3M)),NA())</f>
        <v>9.8547438219988362E-3</v>
      </c>
      <c r="L1913" s="44">
        <f>IFERROR(_xll.qlIndexFixing(Index6M,$H1913,TRUE,_xll.ohTrigger(RecalcTrigger,Trigger6M)),NA())</f>
        <v>9.8296462180374623E-3</v>
      </c>
      <c r="M1913" s="146">
        <f>IFERROR(_xll.qlIndexFixing(Index1Y,$H1913,TRUE,_xll.ohTrigger(RecalcTrigger,Trigger1Y)),NA())</f>
        <v>1.0034969476905298E-2</v>
      </c>
      <c r="N1913" s="145">
        <f>IFERROR(_xll.qlIndexFixing(ONIndex1M,I1913,TRUE,_xll.ohTrigger(RecalcTrigger,Trigger1M)),NA())</f>
        <v>9.6638825091655001E-3</v>
      </c>
      <c r="O1913" s="44">
        <f>IFERROR(_xll.qlIndexFixing(ONIndex3M,I1913,TRUE,_xll.ohTrigger(RecalcTrigger,Trigger3M)),NA())</f>
        <v>9.8858706385784867E-3</v>
      </c>
      <c r="P1913" s="44">
        <f>IFERROR(_xll.qlIndexFixing(ONIndex6M,I1913,TRUE,_xll.ohTrigger(RecalcTrigger,Trigger6M)),NA())</f>
        <v>9.8985843932852813E-3</v>
      </c>
      <c r="Q1913" s="146">
        <f>IFERROR(_xll.qlIndexFixing(ONIndex1Y,I1913,TRUE,_xll.ohTrigger(RecalcTrigger,Trigger1Y)),NA())</f>
        <v>1.0175567282862952E-2</v>
      </c>
    </row>
    <row r="1914" spans="2:17" x14ac:dyDescent="0.2">
      <c r="B1914" s="39" t="s">
        <v>42</v>
      </c>
      <c r="D1914" s="42">
        <f>_xll.qlCalendarAdvance(Calendar,$D1913,B1914,"f",FALSE)</f>
        <v>53085</v>
      </c>
      <c r="E1914" s="140">
        <f>_xll.qlInterestRateIndexValueDate(IndexON,D1914)</f>
        <v>53085</v>
      </c>
      <c r="F1914" s="156">
        <f>IFERROR(_xll.qlIndexFixing(IndexON,D1914,TRUE,_xll.ohTrigger(RecalcTrigger,TriggerON)),NA())</f>
        <v>8.9005830209165637E-3</v>
      </c>
      <c r="H1914" s="42">
        <f>_xll.qlCalendarAdvance(Calendar,$H1913,B1914,"f",FALSE)</f>
        <v>53085</v>
      </c>
      <c r="I1914" s="140">
        <f>_xll.qlInterestRateIndexValueDate(Index1M,$H1914)</f>
        <v>53085</v>
      </c>
      <c r="J1914" s="145">
        <f>IFERROR(_xll.qlIndexFixing(Index1M,$H1914,TRUE,_xll.ohTrigger(RecalcTrigger,Trigger1M)),NA())</f>
        <v>9.6449392506730951E-3</v>
      </c>
      <c r="K1914" s="44">
        <f>IFERROR(_xll.qlIndexFixing(Index3M,H1914,TRUE,_xll.ohTrigger(RecalcTrigger,Trigger3M)),NA())</f>
        <v>9.8475735736910687E-3</v>
      </c>
      <c r="L1914" s="44">
        <f>IFERROR(_xll.qlIndexFixing(Index6M,$H1914,TRUE,_xll.ohTrigger(RecalcTrigger,Trigger6M)),NA())</f>
        <v>9.8218794814139716E-3</v>
      </c>
      <c r="M1914" s="146">
        <f>IFERROR(_xll.qlIndexFixing(Index1Y,$H1914,TRUE,_xll.ohTrigger(RecalcTrigger,Trigger1Y)),NA())</f>
        <v>1.0027230370304618E-2</v>
      </c>
      <c r="N1914" s="145">
        <f>IFERROR(_xll.qlIndexFixing(ONIndex1M,I1914,TRUE,_xll.ohTrigger(RecalcTrigger,Trigger1M)),NA())</f>
        <v>9.6569321704209621E-3</v>
      </c>
      <c r="O1914" s="44">
        <f>IFERROR(_xll.qlIndexFixing(ONIndex3M,I1914,TRUE,_xll.ohTrigger(RecalcTrigger,Trigger3M)),NA())</f>
        <v>9.8793027964594327E-3</v>
      </c>
      <c r="P1914" s="44">
        <f>IFERROR(_xll.qlIndexFixing(ONIndex6M,I1914,TRUE,_xll.ohTrigger(RecalcTrigger,Trigger6M)),NA())</f>
        <v>9.8917314489099795E-3</v>
      </c>
      <c r="Q1914" s="146">
        <f>IFERROR(_xll.qlIndexFixing(ONIndex1Y,I1914,TRUE,_xll.ohTrigger(RecalcTrigger,Trigger1Y)),NA())</f>
        <v>1.016886149235563E-2</v>
      </c>
    </row>
    <row r="1915" spans="2:17" x14ac:dyDescent="0.2">
      <c r="B1915" s="39" t="s">
        <v>42</v>
      </c>
      <c r="D1915" s="42">
        <f>_xll.qlCalendarAdvance(Calendar,$D1914,B1915,"f",FALSE)</f>
        <v>53092</v>
      </c>
      <c r="E1915" s="140">
        <f>_xll.qlInterestRateIndexValueDate(IndexON,D1915)</f>
        <v>53092</v>
      </c>
      <c r="F1915" s="156">
        <f>IFERROR(_xll.qlIndexFixing(IndexON,D1915,TRUE,_xll.ohTrigger(RecalcTrigger,TriggerON)),NA())</f>
        <v>8.8942917661694043E-3</v>
      </c>
      <c r="H1915" s="42">
        <f>_xll.qlCalendarAdvance(Calendar,$H1914,B1915,"f",FALSE)</f>
        <v>53092</v>
      </c>
      <c r="I1915" s="140">
        <f>_xll.qlInterestRateIndexValueDate(Index1M,$H1915)</f>
        <v>53092</v>
      </c>
      <c r="J1915" s="145">
        <f>IFERROR(_xll.qlIndexFixing(Index1M,$H1915,TRUE,_xll.ohTrigger(RecalcTrigger,Trigger1M)),NA())</f>
        <v>9.6378552291632291E-3</v>
      </c>
      <c r="K1915" s="44">
        <f>IFERROR(_xll.qlIndexFixing(Index3M,H1915,TRUE,_xll.ohTrigger(RecalcTrigger,Trigger3M)),NA())</f>
        <v>9.8407259876536219E-3</v>
      </c>
      <c r="L1915" s="44">
        <f>IFERROR(_xll.qlIndexFixing(Index6M,$H1915,TRUE,_xll.ohTrigger(RecalcTrigger,Trigger6M)),NA())</f>
        <v>9.8144800972813379E-3</v>
      </c>
      <c r="M1915" s="146">
        <f>IFERROR(_xll.qlIndexFixing(Index1Y,$H1915,TRUE,_xll.ohTrigger(RecalcTrigger,Trigger1Y)),NA())</f>
        <v>1.0019454160414387E-2</v>
      </c>
      <c r="N1915" s="145">
        <f>IFERROR(_xll.qlIndexFixing(ONIndex1M,I1915,TRUE,_xll.ohTrigger(RecalcTrigger,Trigger1M)),NA())</f>
        <v>9.6499429664997916E-3</v>
      </c>
      <c r="O1915" s="44">
        <f>IFERROR(_xll.qlIndexFixing(ONIndex3M,I1915,TRUE,_xll.ohTrigger(RecalcTrigger,Trigger3M)),NA())</f>
        <v>9.8726998903964081E-3</v>
      </c>
      <c r="P1915" s="44">
        <f>IFERROR(_xll.qlIndexFixing(ONIndex6M,I1915,TRUE,_xll.ohTrigger(RecalcTrigger,Trigger6M)),NA())</f>
        <v>9.884842247103176E-3</v>
      </c>
      <c r="Q1915" s="146">
        <f>IFERROR(_xll.qlIndexFixing(ONIndex1Y,I1915,TRUE,_xll.ohTrigger(RecalcTrigger,Trigger1Y)),NA())</f>
        <v>1.0162118906998918E-2</v>
      </c>
    </row>
    <row r="1916" spans="2:17" x14ac:dyDescent="0.2">
      <c r="B1916" s="39" t="s">
        <v>42</v>
      </c>
      <c r="D1916" s="42">
        <f>_xll.qlCalendarAdvance(Calendar,$D1915,B1916,"f",FALSE)</f>
        <v>53099</v>
      </c>
      <c r="E1916" s="140">
        <f>_xll.qlInterestRateIndexValueDate(IndexON,D1916)</f>
        <v>53099</v>
      </c>
      <c r="F1916" s="156">
        <f>IFERROR(_xll.qlIndexFixing(IndexON,D1916,TRUE,_xll.ohTrigger(RecalcTrigger,TriggerON)),NA())</f>
        <v>8.8879681547482381E-3</v>
      </c>
      <c r="H1916" s="42">
        <f>_xll.qlCalendarAdvance(Calendar,$H1915,B1916,"f",FALSE)</f>
        <v>53099</v>
      </c>
      <c r="I1916" s="140">
        <f>_xll.qlInterestRateIndexValueDate(Index1M,$H1916)</f>
        <v>53099</v>
      </c>
      <c r="J1916" s="145">
        <f>IFERROR(_xll.qlIndexFixing(Index1M,$H1916,TRUE,_xll.ohTrigger(RecalcTrigger,Trigger1M)),NA())</f>
        <v>9.6307323140122931E-3</v>
      </c>
      <c r="K1916" s="44">
        <f>IFERROR(_xll.qlIndexFixing(Index3M,H1916,TRUE,_xll.ohTrigger(RecalcTrigger,Trigger3M)),NA())</f>
        <v>9.8338432634109078E-3</v>
      </c>
      <c r="L1916" s="44">
        <f>IFERROR(_xll.qlIndexFixing(Index6M,$H1916,TRUE,_xll.ohTrigger(RecalcTrigger,Trigger6M)),NA())</f>
        <v>9.8070443046971486E-3</v>
      </c>
      <c r="M1916" s="146">
        <f>IFERROR(_xll.qlIndexFixing(Index1Y,$H1916,TRUE,_xll.ohTrigger(RecalcTrigger,Trigger1Y)),NA())</f>
        <v>1.001164084809214E-2</v>
      </c>
      <c r="N1916" s="145">
        <f>IFERROR(_xll.qlIndexFixing(ONIndex1M,I1916,TRUE,_xll.ohTrigger(RecalcTrigger,Trigger1M)),NA())</f>
        <v>9.6429148974019885E-3</v>
      </c>
      <c r="O1916" s="44">
        <f>IFERROR(_xll.qlIndexFixing(ONIndex3M,I1916,TRUE,_xll.ohTrigger(RecalcTrigger,Trigger3M)),NA())</f>
        <v>9.8660619205515054E-3</v>
      </c>
      <c r="P1916" s="44">
        <f>IFERROR(_xll.qlIndexFixing(ONIndex6M,I1916,TRUE,_xll.ohTrigger(RecalcTrigger,Trigger6M)),NA())</f>
        <v>9.8779167877027785E-3</v>
      </c>
      <c r="Q1916" s="146">
        <f>IFERROR(_xll.qlIndexFixing(ONIndex1Y,I1916,TRUE,_xll.ohTrigger(RecalcTrigger,Trigger1Y)),NA())</f>
        <v>1.0155339526873863E-2</v>
      </c>
    </row>
    <row r="1917" spans="2:17" x14ac:dyDescent="0.2">
      <c r="B1917" s="39" t="s">
        <v>42</v>
      </c>
      <c r="D1917" s="42">
        <f>_xll.qlCalendarAdvance(Calendar,$D1916,B1917,"f",FALSE)</f>
        <v>53106</v>
      </c>
      <c r="E1917" s="140">
        <f>_xll.qlInterestRateIndexValueDate(IndexON,D1917)</f>
        <v>53106</v>
      </c>
      <c r="F1917" s="156">
        <f>IFERROR(_xll.qlIndexFixing(IndexON,D1917,TRUE,_xll.ohTrigger(RecalcTrigger,TriggerON)),NA())</f>
        <v>8.8816121864099262E-3</v>
      </c>
      <c r="H1917" s="42">
        <f>_xll.qlCalendarAdvance(Calendar,$H1916,B1917,"f",FALSE)</f>
        <v>53106</v>
      </c>
      <c r="I1917" s="140">
        <f>_xll.qlInterestRateIndexValueDate(Index1M,$H1917)</f>
        <v>53106</v>
      </c>
      <c r="J1917" s="145">
        <f>IFERROR(_xll.qlIndexFixing(Index1M,$H1917,TRUE,_xll.ohTrigger(RecalcTrigger,Trigger1M)),NA())</f>
        <v>9.6235705052964225E-3</v>
      </c>
      <c r="K1917" s="44">
        <f>IFERROR(_xll.qlIndexFixing(Index3M,H1917,TRUE,_xll.ohTrigger(RecalcTrigger,Trigger3M)),NA())</f>
        <v>9.8269254011461599E-3</v>
      </c>
      <c r="L1917" s="44">
        <f>IFERROR(_xll.qlIndexFixing(Index6M,$H1917,TRUE,_xll.ohTrigger(RecalcTrigger,Trigger6M)),NA())</f>
        <v>9.7995721040692787E-3</v>
      </c>
      <c r="M1917" s="146">
        <f>IFERROR(_xll.qlIndexFixing(Index1Y,$H1917,TRUE,_xll.ohTrigger(RecalcTrigger,Trigger1Y)),NA())</f>
        <v>1.0003790434200521E-2</v>
      </c>
      <c r="N1917" s="145">
        <f>IFERROR(_xll.qlIndexFixing(ONIndex1M,I1917,TRUE,_xll.ohTrigger(RecalcTrigger,Trigger1M)),NA())</f>
        <v>9.6358479630465066E-3</v>
      </c>
      <c r="O1917" s="44">
        <f>IFERROR(_xll.qlIndexFixing(ONIndex3M,I1917,TRUE,_xll.ohTrigger(RecalcTrigger,Trigger3M)),NA())</f>
        <v>9.859388886681586E-3</v>
      </c>
      <c r="P1917" s="44">
        <f>IFERROR(_xll.qlIndexFixing(ONIndex6M,I1917,TRUE,_xll.ohTrigger(RecalcTrigger,Trigger6M)),NA())</f>
        <v>9.8709550707087867E-3</v>
      </c>
      <c r="Q1917" s="146">
        <f>IFERROR(_xll.qlIndexFixing(ONIndex1Y,I1917,TRUE,_xll.ohTrigger(RecalcTrigger,Trigger1Y)),NA())</f>
        <v>1.0148523351899419E-2</v>
      </c>
    </row>
    <row r="1918" spans="2:17" x14ac:dyDescent="0.2">
      <c r="B1918" s="39" t="s">
        <v>42</v>
      </c>
      <c r="D1918" s="42">
        <f>_xll.qlCalendarAdvance(Calendar,$D1917,B1918,"f",FALSE)</f>
        <v>53113</v>
      </c>
      <c r="E1918" s="140">
        <f>_xll.qlInterestRateIndexValueDate(IndexON,D1918)</f>
        <v>53113</v>
      </c>
      <c r="F1918" s="156">
        <f>IFERROR(_xll.qlIndexFixing(IndexON,D1918,TRUE,_xll.ohTrigger(RecalcTrigger,TriggerON)),NA())</f>
        <v>8.8752238613165613E-3</v>
      </c>
      <c r="H1918" s="42">
        <f>_xll.qlCalendarAdvance(Calendar,$H1917,B1918,"f",FALSE)</f>
        <v>53113</v>
      </c>
      <c r="I1918" s="140">
        <f>_xll.qlInterestRateIndexValueDate(Index1M,$H1918)</f>
        <v>53113</v>
      </c>
      <c r="J1918" s="145">
        <f>IFERROR(_xll.qlIndexFixing(Index1M,$H1918,TRUE,_xll.ohTrigger(RecalcTrigger,Trigger1M)),NA())</f>
        <v>9.6175423013417083E-3</v>
      </c>
      <c r="K1918" s="44">
        <f>IFERROR(_xll.qlIndexFixing(Index3M,H1918,TRUE,_xll.ohTrigger(RecalcTrigger,Trigger3M)),NA())</f>
        <v>9.8199724010417325E-3</v>
      </c>
      <c r="L1918" s="44">
        <f>IFERROR(_xll.qlIndexFixing(Index6M,$H1918,TRUE,_xll.ohTrigger(RecalcTrigger,Trigger6M)),NA())</f>
        <v>9.7924812564384126E-3</v>
      </c>
      <c r="M1918" s="146">
        <f>IFERROR(_xll.qlIndexFixing(Index1Y,$H1918,TRUE,_xll.ohTrigger(RecalcTrigger,Trigger1Y)),NA())</f>
        <v>9.9959029196048377E-3</v>
      </c>
      <c r="N1918" s="145">
        <f>IFERROR(_xll.qlIndexFixing(ONIndex1M,I1918,TRUE,_xll.ohTrigger(RecalcTrigger,Trigger1M)),NA())</f>
        <v>9.6287421634333459E-3</v>
      </c>
      <c r="O1918" s="44">
        <f>IFERROR(_xll.qlIndexFixing(ONIndex3M,I1918,TRUE,_xll.ohTrigger(RecalcTrigger,Trigger3M)),NA())</f>
        <v>9.8526807888676959E-3</v>
      </c>
      <c r="P1918" s="44">
        <f>IFERROR(_xll.qlIndexFixing(ONIndex6M,I1918,TRUE,_xll.ohTrigger(RecalcTrigger,Trigger6M)),NA())</f>
        <v>9.8639570962832934E-3</v>
      </c>
      <c r="Q1918" s="146">
        <f>IFERROR(_xll.qlIndexFixing(ONIndex1Y,I1918,TRUE,_xll.ohTrigger(RecalcTrigger,Trigger1Y)),NA())</f>
        <v>1.0141670382075585E-2</v>
      </c>
    </row>
    <row r="1919" spans="2:17" x14ac:dyDescent="0.2">
      <c r="B1919" s="39" t="s">
        <v>42</v>
      </c>
      <c r="D1919" s="42">
        <f>_xll.qlCalendarAdvance(Calendar,$D1918,B1919,"f",FALSE)</f>
        <v>53120</v>
      </c>
      <c r="E1919" s="140">
        <f>_xll.qlInterestRateIndexValueDate(IndexON,D1919)</f>
        <v>53120</v>
      </c>
      <c r="F1919" s="156">
        <f>IFERROR(_xll.qlIndexFixing(IndexON,D1919,TRUE,_xll.ohTrigger(RecalcTrigger,TriggerON)),NA())</f>
        <v>8.8688031793870969E-3</v>
      </c>
      <c r="H1919" s="42">
        <f>_xll.qlCalendarAdvance(Calendar,$H1918,B1919,"f",FALSE)</f>
        <v>53120</v>
      </c>
      <c r="I1919" s="140">
        <f>_xll.qlInterestRateIndexValueDate(Index1M,$H1919)</f>
        <v>53120</v>
      </c>
      <c r="J1919" s="145">
        <f>IFERROR(_xll.qlIndexFixing(Index1M,$H1919,TRUE,_xll.ohTrigger(RecalcTrigger,Trigger1M)),NA())</f>
        <v>9.6103116111685427E-3</v>
      </c>
      <c r="K1919" s="44">
        <f>IFERROR(_xll.qlIndexFixing(Index3M,H1919,TRUE,_xll.ohTrigger(RecalcTrigger,Trigger3M)),NA())</f>
        <v>9.8129842632835064E-3</v>
      </c>
      <c r="L1919" s="44">
        <f>IFERROR(_xll.qlIndexFixing(Index6M,$H1919,TRUE,_xll.ohTrigger(RecalcTrigger,Trigger6M)),NA())</f>
        <v>9.7849390431906831E-3</v>
      </c>
      <c r="M1919" s="146">
        <f>IFERROR(_xll.qlIndexFixing(Index1Y,$H1919,TRUE,_xll.ohTrigger(RecalcTrigger,Trigger1Y)),NA())</f>
        <v>9.9879783051755044E-3</v>
      </c>
      <c r="N1919" s="145">
        <f>IFERROR(_xll.qlIndexFixing(ONIndex1M,I1919,TRUE,_xll.ohTrigger(RecalcTrigger,Trigger1M)),NA())</f>
        <v>9.6215974985625063E-3</v>
      </c>
      <c r="O1919" s="44">
        <f>IFERROR(_xll.qlIndexFixing(ONIndex3M,I1919,TRUE,_xll.ohTrigger(RecalcTrigger,Trigger3M)),NA())</f>
        <v>9.8459376272719279E-3</v>
      </c>
      <c r="P1919" s="44">
        <f>IFERROR(_xll.qlIndexFixing(ONIndex6M,I1919,TRUE,_xll.ohTrigger(RecalcTrigger,Trigger6M)),NA())</f>
        <v>9.8569228644262985E-3</v>
      </c>
      <c r="Q1919" s="146">
        <f>IFERROR(_xll.qlIndexFixing(ONIndex1Y,I1919,TRUE,_xll.ohTrigger(RecalcTrigger,Trigger1Y)),NA())</f>
        <v>1.0134780617483408E-2</v>
      </c>
    </row>
    <row r="1920" spans="2:17" x14ac:dyDescent="0.2">
      <c r="B1920" s="39" t="s">
        <v>42</v>
      </c>
      <c r="D1920" s="42">
        <f>_xll.qlCalendarAdvance(Calendar,$D1919,B1920,"f",FALSE)</f>
        <v>53127</v>
      </c>
      <c r="E1920" s="140">
        <f>_xll.qlInterestRateIndexValueDate(IndexON,D1920)</f>
        <v>53127</v>
      </c>
      <c r="F1920" s="156">
        <f>IFERROR(_xll.qlIndexFixing(IndexON,D1920,TRUE,_xll.ohTrigger(RecalcTrigger,TriggerON)),NA())</f>
        <v>8.8623501407025795E-3</v>
      </c>
      <c r="H1920" s="42">
        <f>_xll.qlCalendarAdvance(Calendar,$H1919,B1920,"f",FALSE)</f>
        <v>53127</v>
      </c>
      <c r="I1920" s="140">
        <f>_xll.qlInterestRateIndexValueDate(Index1M,$H1920)</f>
        <v>53127</v>
      </c>
      <c r="J1920" s="145">
        <f>IFERROR(_xll.qlIndexFixing(Index1M,$H1920,TRUE,_xll.ohTrigger(RecalcTrigger,Trigger1M)),NA())</f>
        <v>9.6030420302810615E-3</v>
      </c>
      <c r="K1920" s="44">
        <f>IFERROR(_xll.qlIndexFixing(Index3M,H1920,TRUE,_xll.ohTrigger(RecalcTrigger,Trigger3M)),NA())</f>
        <v>9.8059609880538304E-3</v>
      </c>
      <c r="L1920" s="44">
        <f>IFERROR(_xll.qlIndexFixing(Index6M,$H1920,TRUE,_xll.ohTrigger(RecalcTrigger,Trigger6M)),NA())</f>
        <v>9.7773604239221757E-3</v>
      </c>
      <c r="M1920" s="146">
        <f>IFERROR(_xll.qlIndexFixing(Index1Y,$H1920,TRUE,_xll.ohTrigger(RecalcTrigger,Trigger1Y)),NA())</f>
        <v>9.9800165917871553E-3</v>
      </c>
      <c r="N1920" s="145">
        <f>IFERROR(_xll.qlIndexFixing(ONIndex1M,I1920,TRUE,_xll.ohTrigger(RecalcTrigger,Trigger1M)),NA())</f>
        <v>9.6144139685960806E-3</v>
      </c>
      <c r="O1920" s="44">
        <f>IFERROR(_xll.qlIndexFixing(ONIndex3M,I1920,TRUE,_xll.ohTrigger(RecalcTrigger,Trigger3M)),NA())</f>
        <v>9.8391594017321893E-3</v>
      </c>
      <c r="P1920" s="44">
        <f>IFERROR(_xll.qlIndexFixing(ONIndex6M,I1920,TRUE,_xll.ohTrigger(RecalcTrigger,Trigger6M)),NA())</f>
        <v>9.8498523749757094E-3</v>
      </c>
      <c r="Q1920" s="146">
        <f>IFERROR(_xll.qlIndexFixing(ONIndex1Y,I1920,TRUE,_xll.ohTrigger(RecalcTrigger,Trigger1Y)),NA())</f>
        <v>1.0127854058041841E-2</v>
      </c>
    </row>
    <row r="1921" spans="2:17" x14ac:dyDescent="0.2">
      <c r="B1921" s="39" t="s">
        <v>42</v>
      </c>
      <c r="D1921" s="42">
        <f>_xll.qlCalendarAdvance(Calendar,$D1920,B1921,"f",FALSE)</f>
        <v>53134</v>
      </c>
      <c r="E1921" s="140">
        <f>_xll.qlInterestRateIndexValueDate(IndexON,D1921)</f>
        <v>53134</v>
      </c>
      <c r="F1921" s="156">
        <f>IFERROR(_xll.qlIndexFixing(IndexON,D1921,TRUE,_xll.ohTrigger(RecalcTrigger,TriggerON)),NA())</f>
        <v>8.8558647451819628E-3</v>
      </c>
      <c r="H1921" s="42">
        <f>_xll.qlCalendarAdvance(Calendar,$H1920,B1921,"f",FALSE)</f>
        <v>53134</v>
      </c>
      <c r="I1921" s="140">
        <f>_xll.qlInterestRateIndexValueDate(Index1M,$H1921)</f>
        <v>53134</v>
      </c>
      <c r="J1921" s="145">
        <f>IFERROR(_xll.qlIndexFixing(Index1M,$H1921,TRUE,_xll.ohTrigger(RecalcTrigger,Trigger1M)),NA())</f>
        <v>9.5957335587468044E-3</v>
      </c>
      <c r="K1921" s="44">
        <f>IFERROR(_xll.qlIndexFixing(Index3M,H1921,TRUE,_xll.ohTrigger(RecalcTrigger,Trigger3M)),NA())</f>
        <v>9.7989025755421122E-3</v>
      </c>
      <c r="L1921" s="44">
        <f>IFERROR(_xll.qlIndexFixing(Index6M,$H1921,TRUE,_xll.ohTrigger(RecalcTrigger,Trigger6M)),NA())</f>
        <v>9.7697453990452064E-3</v>
      </c>
      <c r="M1921" s="146">
        <f>IFERROR(_xll.qlIndexFixing(Index1Y,$H1921,TRUE,_xll.ohTrigger(RecalcTrigger,Trigger1Y)),NA())</f>
        <v>9.9720177803175325E-3</v>
      </c>
      <c r="N1921" s="145">
        <f>IFERROR(_xll.qlIndexFixing(ONIndex1M,I1921,TRUE,_xll.ohTrigger(RecalcTrigger,Trigger1M)),NA())</f>
        <v>9.6071915733719759E-3</v>
      </c>
      <c r="O1921" s="44">
        <f>IFERROR(_xll.qlIndexFixing(ONIndex3M,I1921,TRUE,_xll.ohTrigger(RecalcTrigger,Trigger3M)),NA())</f>
        <v>9.8323461122484801E-3</v>
      </c>
      <c r="P1921" s="44">
        <f>IFERROR(_xll.qlIndexFixing(ONIndex6M,I1921,TRUE,_xll.ohTrigger(RecalcTrigger,Trigger6M)),NA())</f>
        <v>9.8427456279315262E-3</v>
      </c>
      <c r="Q1921" s="146">
        <f>IFERROR(_xll.qlIndexFixing(ONIndex1Y,I1921,TRUE,_xll.ohTrigger(RecalcTrigger,Trigger1Y)),NA())</f>
        <v>1.0120890703750884E-2</v>
      </c>
    </row>
    <row r="1922" spans="2:17" x14ac:dyDescent="0.2">
      <c r="B1922" s="39" t="s">
        <v>42</v>
      </c>
      <c r="D1922" s="42">
        <f>_xll.qlCalendarAdvance(Calendar,$D1921,B1922,"f",FALSE)</f>
        <v>53141</v>
      </c>
      <c r="E1922" s="140">
        <f>_xll.qlInterestRateIndexValueDate(IndexON,D1922)</f>
        <v>53141</v>
      </c>
      <c r="F1922" s="156">
        <f>IFERROR(_xll.qlIndexFixing(IndexON,D1922,TRUE,_xll.ohTrigger(RecalcTrigger,TriggerON)),NA())</f>
        <v>8.8493469928252466E-3</v>
      </c>
      <c r="H1922" s="42">
        <f>_xll.qlCalendarAdvance(Calendar,$H1921,B1922,"f",FALSE)</f>
        <v>53141</v>
      </c>
      <c r="I1922" s="140">
        <f>_xll.qlInterestRateIndexValueDate(Index1M,$H1922)</f>
        <v>53141</v>
      </c>
      <c r="J1922" s="145">
        <f>IFERROR(_xll.qlIndexFixing(Index1M,$H1922,TRUE,_xll.ohTrigger(RecalcTrigger,Trigger1M)),NA())</f>
        <v>9.5883861966333077E-3</v>
      </c>
      <c r="K1922" s="44">
        <f>IFERROR(_xll.qlIndexFixing(Index3M,H1922,TRUE,_xll.ohTrigger(RecalcTrigger,Trigger3M)),NA())</f>
        <v>9.7918090259342238E-3</v>
      </c>
      <c r="L1922" s="44">
        <f>IFERROR(_xll.qlIndexFixing(Index6M,$H1922,TRUE,_xll.ohTrigger(RecalcTrigger,Trigger6M)),NA())</f>
        <v>9.762093968975637E-3</v>
      </c>
      <c r="M1922" s="146">
        <f>IFERROR(_xll.qlIndexFixing(Index1Y,$H1922,TRUE,_xll.ohTrigger(RecalcTrigger,Trigger1Y)),NA())</f>
        <v>9.9639818716492634E-3</v>
      </c>
      <c r="N1922" s="145">
        <f>IFERROR(_xll.qlIndexFixing(ONIndex1M,I1922,TRUE,_xll.ohTrigger(RecalcTrigger,Trigger1M)),NA())</f>
        <v>9.5999303128901925E-3</v>
      </c>
      <c r="O1922" s="44">
        <f>IFERROR(_xll.qlIndexFixing(ONIndex3M,I1922,TRUE,_xll.ohTrigger(RecalcTrigger,Trigger3M)),NA())</f>
        <v>9.8254977589018466E-3</v>
      </c>
      <c r="P1922" s="44">
        <f>IFERROR(_xll.qlIndexFixing(ONIndex6M,I1922,TRUE,_xll.ohTrigger(RecalcTrigger,Trigger6M)),NA())</f>
        <v>9.8356026235368876E-3</v>
      </c>
      <c r="Q1922" s="146">
        <f>IFERROR(_xll.qlIndexFixing(ONIndex1Y,I1922,TRUE,_xll.ohTrigger(RecalcTrigger,Trigger1Y)),NA())</f>
        <v>1.0113890554691585E-2</v>
      </c>
    </row>
    <row r="1923" spans="2:17" x14ac:dyDescent="0.2">
      <c r="B1923" s="39" t="s">
        <v>42</v>
      </c>
      <c r="D1923" s="42">
        <f>_xll.qlCalendarAdvance(Calendar,$D1922,B1923,"f",FALSE)</f>
        <v>53148</v>
      </c>
      <c r="E1923" s="140">
        <f>_xll.qlInterestRateIndexValueDate(IndexON,D1923)</f>
        <v>53148</v>
      </c>
      <c r="F1923" s="156">
        <f>IFERROR(_xll.qlIndexFixing(IndexON,D1923,TRUE,_xll.ohTrigger(RecalcTrigger,TriggerON)),NA())</f>
        <v>8.8427968837134774E-3</v>
      </c>
      <c r="H1923" s="42">
        <f>_xll.qlCalendarAdvance(Calendar,$H1922,B1923,"f",FALSE)</f>
        <v>53148</v>
      </c>
      <c r="I1923" s="140">
        <f>_xll.qlInterestRateIndexValueDate(Index1M,$H1923)</f>
        <v>53148</v>
      </c>
      <c r="J1923" s="145">
        <f>IFERROR(_xll.qlIndexFixing(Index1M,$H1923,TRUE,_xll.ohTrigger(RecalcTrigger,Trigger1M)),NA())</f>
        <v>9.5797828923642678E-3</v>
      </c>
      <c r="K1923" s="44">
        <f>IFERROR(_xll.qlIndexFixing(Index3M,H1923,TRUE,_xll.ohTrigger(RecalcTrigger,Trigger3M)),NA())</f>
        <v>9.7846803394178086E-3</v>
      </c>
      <c r="L1923" s="44">
        <f>IFERROR(_xll.qlIndexFixing(Index6M,$H1923,TRUE,_xll.ohTrigger(RecalcTrigger,Trigger6M)),NA())</f>
        <v>9.7539743544578297E-3</v>
      </c>
      <c r="M1923" s="146">
        <f>IFERROR(_xll.qlIndexFixing(Index1Y,$H1923,TRUE,_xll.ohTrigger(RecalcTrigger,Trigger1Y)),NA())</f>
        <v>9.9559088666691942E-3</v>
      </c>
      <c r="N1923" s="145">
        <f>IFERROR(_xll.qlIndexFixing(ONIndex1M,I1923,TRUE,_xll.ohTrigger(RecalcTrigger,Trigger1M)),NA())</f>
        <v>9.5926301872317765E-3</v>
      </c>
      <c r="O1923" s="44">
        <f>IFERROR(_xll.qlIndexFixing(ONIndex3M,I1923,TRUE,_xll.ohTrigger(RecalcTrigger,Trigger3M)),NA())</f>
        <v>9.8186143416112426E-3</v>
      </c>
      <c r="P1923" s="44">
        <f>IFERROR(_xll.qlIndexFixing(ONIndex6M,I1923,TRUE,_xll.ohTrigger(RecalcTrigger,Trigger6M)),NA())</f>
        <v>9.8284233614676086E-3</v>
      </c>
      <c r="Q1923" s="146">
        <f>IFERROR(_xll.qlIndexFixing(ONIndex1Y,I1923,TRUE,_xll.ohTrigger(RecalcTrigger,Trigger1Y)),NA())</f>
        <v>1.0106853610701849E-2</v>
      </c>
    </row>
    <row r="1924" spans="2:17" x14ac:dyDescent="0.2">
      <c r="B1924" s="39" t="s">
        <v>42</v>
      </c>
      <c r="D1924" s="42">
        <f>_xll.qlCalendarAdvance(Calendar,$D1923,B1924,"f",FALSE)</f>
        <v>53155</v>
      </c>
      <c r="E1924" s="140">
        <f>_xll.qlInterestRateIndexValueDate(IndexON,D1924)</f>
        <v>53155</v>
      </c>
      <c r="F1924" s="156">
        <f>IFERROR(_xll.qlIndexFixing(IndexON,D1924,TRUE,_xll.ohTrigger(RecalcTrigger,TriggerON)),NA())</f>
        <v>8.8362144177656088E-3</v>
      </c>
      <c r="H1924" s="42">
        <f>_xll.qlCalendarAdvance(Calendar,$H1923,B1924,"f",FALSE)</f>
        <v>53155</v>
      </c>
      <c r="I1924" s="140">
        <f>_xll.qlInterestRateIndexValueDate(Index1M,$H1924)</f>
        <v>53155</v>
      </c>
      <c r="J1924" s="145">
        <f>IFERROR(_xll.qlIndexFixing(Index1M,$H1924,TRUE,_xll.ohTrigger(RecalcTrigger,Trigger1M)),NA())</f>
        <v>9.5723488308207087E-3</v>
      </c>
      <c r="K1924" s="44">
        <f>IFERROR(_xll.qlIndexFixing(Index3M,H1924,TRUE,_xll.ohTrigger(RecalcTrigger,Trigger3M)),NA())</f>
        <v>9.7775165161805063E-3</v>
      </c>
      <c r="L1924" s="44">
        <f>IFERROR(_xll.qlIndexFixing(Index6M,$H1924,TRUE,_xll.ohTrigger(RecalcTrigger,Trigger6M)),NA())</f>
        <v>9.746247309103678E-3</v>
      </c>
      <c r="M1924" s="146">
        <f>IFERROR(_xll.qlIndexFixing(Index1Y,$H1924,TRUE,_xll.ohTrigger(RecalcTrigger,Trigger1Y)),NA())</f>
        <v>9.9477989419212154E-3</v>
      </c>
      <c r="N1924" s="145">
        <f>IFERROR(_xll.qlIndexFixing(ONIndex1M,I1924,TRUE,_xll.ohTrigger(RecalcTrigger,Trigger1M)),NA())</f>
        <v>9.5852911963156817E-3</v>
      </c>
      <c r="O1924" s="44">
        <f>IFERROR(_xll.qlIndexFixing(ONIndex3M,I1924,TRUE,_xll.ohTrigger(RecalcTrigger,Trigger3M)),NA())</f>
        <v>9.811695860376668E-3</v>
      </c>
      <c r="P1924" s="44">
        <f>IFERROR(_xll.qlIndexFixing(ONIndex6M,I1924,TRUE,_xll.ohTrigger(RecalcTrigger,Trigger6M)),NA())</f>
        <v>9.8212078419668281E-3</v>
      </c>
      <c r="Q1924" s="146">
        <f>IFERROR(_xll.qlIndexFixing(ONIndex1Y,I1924,TRUE,_xll.ohTrigger(RecalcTrigger,Trigger1Y)),NA())</f>
        <v>1.0099779872105863E-2</v>
      </c>
    </row>
    <row r="1925" spans="2:17" x14ac:dyDescent="0.2">
      <c r="B1925" s="39" t="s">
        <v>42</v>
      </c>
      <c r="D1925" s="42">
        <f>_xll.qlCalendarAdvance(Calendar,$D1924,B1925,"f",FALSE)</f>
        <v>53162</v>
      </c>
      <c r="E1925" s="140">
        <f>_xll.qlInterestRateIndexValueDate(IndexON,D1925)</f>
        <v>53162</v>
      </c>
      <c r="F1925" s="156">
        <f>IFERROR(_xll.qlIndexFixing(IndexON,D1925,TRUE,_xll.ohTrigger(RecalcTrigger,TriggerON)),NA())</f>
        <v>8.8295995949816408E-3</v>
      </c>
      <c r="H1925" s="42">
        <f>_xll.qlCalendarAdvance(Calendar,$H1924,B1925,"f",FALSE)</f>
        <v>53162</v>
      </c>
      <c r="I1925" s="140">
        <f>_xll.qlInterestRateIndexValueDate(Index1M,$H1925)</f>
        <v>53162</v>
      </c>
      <c r="J1925" s="145">
        <f>IFERROR(_xll.qlIndexFixing(Index1M,$H1925,TRUE,_xll.ohTrigger(RecalcTrigger,Trigger1M)),NA())</f>
        <v>9.5648758763286577E-3</v>
      </c>
      <c r="K1925" s="44">
        <f>IFERROR(_xll.qlIndexFixing(Index3M,H1925,TRUE,_xll.ohTrigger(RecalcTrigger,Trigger3M)),NA())</f>
        <v>9.7703175564161221E-3</v>
      </c>
      <c r="L1925" s="44">
        <f>IFERROR(_xll.qlIndexFixing(Index6M,$H1925,TRUE,_xll.ohTrigger(RecalcTrigger,Trigger6M)),NA())</f>
        <v>9.738483859037991E-3</v>
      </c>
      <c r="M1925" s="146">
        <f>IFERROR(_xll.qlIndexFixing(Index1Y,$H1925,TRUE,_xll.ohTrigger(RecalcTrigger,Trigger1Y)),NA())</f>
        <v>9.9396529765560793E-3</v>
      </c>
      <c r="N1925" s="145">
        <f>IFERROR(_xll.qlIndexFixing(ONIndex1M,I1925,TRUE,_xll.ohTrigger(RecalcTrigger,Trigger1M)),NA())</f>
        <v>9.5779133403040007E-3</v>
      </c>
      <c r="O1925" s="44">
        <f>IFERROR(_xll.qlIndexFixing(ONIndex3M,I1925,TRUE,_xll.ohTrigger(RecalcTrigger,Trigger3M)),NA())</f>
        <v>9.8047423154412616E-3</v>
      </c>
      <c r="P1925" s="44">
        <f>IFERROR(_xll.qlIndexFixing(ONIndex6M,I1925,TRUE,_xll.ohTrigger(RecalcTrigger,Trigger6M)),NA())</f>
        <v>9.8139560649534996E-3</v>
      </c>
      <c r="Q1925" s="146">
        <f>IFERROR(_xll.qlIndexFixing(ONIndex1Y,I1925,TRUE,_xll.ohTrigger(RecalcTrigger,Trigger1Y)),NA())</f>
        <v>1.0092669338498395E-2</v>
      </c>
    </row>
    <row r="1926" spans="2:17" x14ac:dyDescent="0.2">
      <c r="B1926" s="39" t="s">
        <v>42</v>
      </c>
      <c r="D1926" s="42">
        <f>_xll.qlCalendarAdvance(Calendar,$D1925,B1926,"f",FALSE)</f>
        <v>53169</v>
      </c>
      <c r="E1926" s="140">
        <f>_xll.qlInterestRateIndexValueDate(IndexON,D1926)</f>
        <v>53169</v>
      </c>
      <c r="F1926" s="156">
        <f>IFERROR(_xll.qlIndexFixing(IndexON,D1926,TRUE,_xll.ohTrigger(RecalcTrigger,TriggerON)),NA())</f>
        <v>8.8229524154426198E-3</v>
      </c>
      <c r="H1926" s="42">
        <f>_xll.qlCalendarAdvance(Calendar,$H1925,B1926,"f",FALSE)</f>
        <v>53169</v>
      </c>
      <c r="I1926" s="140">
        <f>_xll.qlInterestRateIndexValueDate(Index1M,$H1926)</f>
        <v>53169</v>
      </c>
      <c r="J1926" s="145">
        <f>IFERROR(_xll.qlIndexFixing(Index1M,$H1926,TRUE,_xll.ohTrigger(RecalcTrigger,Trigger1M)),NA())</f>
        <v>9.5569488426770835E-3</v>
      </c>
      <c r="K1926" s="44">
        <f>IFERROR(_xll.qlIndexFixing(Index3M,H1926,TRUE,_xll.ohTrigger(RecalcTrigger,Trigger3M)),NA())</f>
        <v>9.7630834603122957E-3</v>
      </c>
      <c r="L1926" s="44">
        <f>IFERROR(_xll.qlIndexFixing(Index6M,$H1926,TRUE,_xll.ohTrigger(RecalcTrigger,Trigger6M)),NA())</f>
        <v>9.7306840046871446E-3</v>
      </c>
      <c r="M1926" s="146">
        <f>IFERROR(_xll.qlIndexFixing(Index1Y,$H1926,TRUE,_xll.ohTrigger(RecalcTrigger,Trigger1Y)),NA())</f>
        <v>9.9314720253513844E-3</v>
      </c>
      <c r="N1926" s="145">
        <f>IFERROR(_xll.qlIndexFixing(ONIndex1M,I1926,TRUE,_xll.ohTrigger(RecalcTrigger,Trigger1M)),NA())</f>
        <v>9.5704966190346408E-3</v>
      </c>
      <c r="O1926" s="44">
        <f>IFERROR(_xll.qlIndexFixing(ONIndex3M,I1926,TRUE,_xll.ohTrigger(RecalcTrigger,Trigger3M)),NA())</f>
        <v>9.7977537063997922E-3</v>
      </c>
      <c r="P1926" s="44">
        <f>IFERROR(_xll.qlIndexFixing(ONIndex6M,I1926,TRUE,_xll.ohTrigger(RecalcTrigger,Trigger6M)),NA())</f>
        <v>9.8066680305086695E-3</v>
      </c>
      <c r="Q1926" s="146">
        <f>IFERROR(_xll.qlIndexFixing(ONIndex1Y,I1926,TRUE,_xll.ohTrigger(RecalcTrigger,Trigger1Y)),NA())</f>
        <v>1.0085522010203629E-2</v>
      </c>
    </row>
    <row r="1927" spans="2:17" x14ac:dyDescent="0.2">
      <c r="B1927" s="39" t="s">
        <v>42</v>
      </c>
      <c r="D1927" s="42">
        <f>_xll.qlCalendarAdvance(Calendar,$D1926,B1927,"f",FALSE)</f>
        <v>53176</v>
      </c>
      <c r="E1927" s="140">
        <f>_xll.qlInterestRateIndexValueDate(IndexON,D1927)</f>
        <v>53176</v>
      </c>
      <c r="F1927" s="156">
        <f>IFERROR(_xll.qlIndexFixing(IndexON,D1927,TRUE,_xll.ohTrigger(RecalcTrigger,TriggerON)),NA())</f>
        <v>8.8162728791485456E-3</v>
      </c>
      <c r="H1927" s="42">
        <f>_xll.qlCalendarAdvance(Calendar,$H1926,B1927,"f",FALSE)</f>
        <v>53176</v>
      </c>
      <c r="I1927" s="140">
        <f>_xll.qlInterestRateIndexValueDate(Index1M,$H1927)</f>
        <v>53176</v>
      </c>
      <c r="J1927" s="145">
        <f>IFERROR(_xll.qlIndexFixing(Index1M,$H1927,TRUE,_xll.ohTrigger(RecalcTrigger,Trigger1M)),NA())</f>
        <v>9.5498132888085299E-3</v>
      </c>
      <c r="K1927" s="44">
        <f>IFERROR(_xll.qlIndexFixing(Index3M,H1927,TRUE,_xll.ohTrigger(RecalcTrigger,Trigger3M)),NA())</f>
        <v>9.7558142280619528E-3</v>
      </c>
      <c r="L1927" s="44">
        <f>IFERROR(_xll.qlIndexFixing(Index6M,$H1927,TRUE,_xll.ohTrigger(RecalcTrigger,Trigger6M)),NA())</f>
        <v>9.7228477464779538E-3</v>
      </c>
      <c r="M1927" s="146">
        <f>IFERROR(_xll.qlIndexFixing(Index1Y,$H1927,TRUE,_xll.ohTrigger(RecalcTrigger,Trigger1Y)),NA())</f>
        <v>9.9232571430540872E-3</v>
      </c>
      <c r="N1927" s="145">
        <f>IFERROR(_xll.qlIndexFixing(ONIndex1M,I1927,TRUE,_xll.ohTrigger(RecalcTrigger,Trigger1M)),NA())</f>
        <v>9.5630410325886483E-3</v>
      </c>
      <c r="O1927" s="44">
        <f>IFERROR(_xll.qlIndexFixing(ONIndex3M,I1927,TRUE,_xll.ohTrigger(RecalcTrigger,Trigger3M)),NA())</f>
        <v>9.7907300335764447E-3</v>
      </c>
      <c r="P1927" s="44">
        <f>IFERROR(_xll.qlIndexFixing(ONIndex6M,I1927,TRUE,_xll.ohTrigger(RecalcTrigger,Trigger6M)),NA())</f>
        <v>9.7993437384702453E-3</v>
      </c>
      <c r="Q1927" s="146">
        <f>IFERROR(_xll.qlIndexFixing(ONIndex1Y,I1927,TRUE,_xll.ohTrigger(RecalcTrigger,Trigger1Y)),NA())</f>
        <v>1.0078337886978428E-2</v>
      </c>
    </row>
    <row r="1928" spans="2:17" x14ac:dyDescent="0.2">
      <c r="B1928" s="39" t="s">
        <v>42</v>
      </c>
      <c r="D1928" s="42">
        <f>_xll.qlCalendarAdvance(Calendar,$D1927,B1928,"f",FALSE)</f>
        <v>53183</v>
      </c>
      <c r="E1928" s="140">
        <f>_xll.qlInterestRateIndexValueDate(IndexON,D1928)</f>
        <v>53183</v>
      </c>
      <c r="F1928" s="156">
        <f>IFERROR(_xll.qlIndexFixing(IndexON,D1928,TRUE,_xll.ohTrigger(RecalcTrigger,TriggerON)),NA())</f>
        <v>8.8095609860183721E-3</v>
      </c>
      <c r="H1928" s="42">
        <f>_xll.qlCalendarAdvance(Calendar,$H1927,B1928,"f",FALSE)</f>
        <v>53183</v>
      </c>
      <c r="I1928" s="140">
        <f>_xll.qlInterestRateIndexValueDate(Index1M,$H1928)</f>
        <v>53183</v>
      </c>
      <c r="J1928" s="145">
        <f>IFERROR(_xll.qlIndexFixing(Index1M,$H1928,TRUE,_xll.ohTrigger(RecalcTrigger,Trigger1M)),NA())</f>
        <v>9.5422236559351784E-3</v>
      </c>
      <c r="K1928" s="44">
        <f>IFERROR(_xll.qlIndexFixing(Index3M,H1928,TRUE,_xll.ohTrigger(RecalcTrigger,Trigger3M)),NA())</f>
        <v>9.7485098598562581E-3</v>
      </c>
      <c r="L1928" s="44">
        <f>IFERROR(_xll.qlIndexFixing(Index6M,$H1928,TRUE,_xll.ohTrigger(RecalcTrigger,Trigger6M)),NA())</f>
        <v>9.7149750848403126E-3</v>
      </c>
      <c r="M1928" s="146">
        <f>IFERROR(_xll.qlIndexFixing(Index1Y,$H1928,TRUE,_xll.ohTrigger(RecalcTrigger,Trigger1Y)),NA())</f>
        <v>9.915009384380058E-3</v>
      </c>
      <c r="N1928" s="145">
        <f>IFERROR(_xll.qlIndexFixing(ONIndex1M,I1928,TRUE,_xll.ohTrigger(RecalcTrigger,Trigger1M)),NA())</f>
        <v>9.5555465808849771E-3</v>
      </c>
      <c r="O1928" s="44">
        <f>IFERROR(_xll.qlIndexFixing(ONIndex3M,I1928,TRUE,_xll.ohTrigger(RecalcTrigger,Trigger3M)),NA())</f>
        <v>9.7836712968091266E-3</v>
      </c>
      <c r="P1928" s="44">
        <f>IFERROR(_xll.qlIndexFixing(ONIndex6M,I1928,TRUE,_xll.ohTrigger(RecalcTrigger,Trigger6M)),NA())</f>
        <v>9.7919831890813658E-3</v>
      </c>
      <c r="Q1928" s="146">
        <f>IFERROR(_xll.qlIndexFixing(ONIndex1Y,I1928,TRUE,_xll.ohTrigger(RecalcTrigger,Trigger1Y)),NA())</f>
        <v>1.0071116968984883E-2</v>
      </c>
    </row>
    <row r="1929" spans="2:17" x14ac:dyDescent="0.2">
      <c r="B1929" s="39" t="s">
        <v>42</v>
      </c>
      <c r="D1929" s="42">
        <f>_xll.qlCalendarAdvance(Calendar,$D1928,B1929,"f",FALSE)</f>
        <v>53190</v>
      </c>
      <c r="E1929" s="140">
        <f>_xll.qlInterestRateIndexValueDate(IndexON,D1929)</f>
        <v>53190</v>
      </c>
      <c r="F1929" s="156">
        <f>IFERROR(_xll.qlIndexFixing(IndexON,D1929,TRUE,_xll.ohTrigger(RecalcTrigger,TriggerON)),NA())</f>
        <v>8.8028167360520992E-3</v>
      </c>
      <c r="H1929" s="42">
        <f>_xll.qlCalendarAdvance(Calendar,$H1928,B1929,"f",FALSE)</f>
        <v>53190</v>
      </c>
      <c r="I1929" s="140">
        <f>_xll.qlInterestRateIndexValueDate(Index1M,$H1929)</f>
        <v>53190</v>
      </c>
      <c r="J1929" s="145">
        <f>IFERROR(_xll.qlIndexFixing(Index1M,$H1929,TRUE,_xll.ohTrigger(RecalcTrigger,Trigger1M)),NA())</f>
        <v>9.5345951304301544E-3</v>
      </c>
      <c r="K1929" s="44">
        <f>IFERROR(_xll.qlIndexFixing(Index3M,H1929,TRUE,_xll.ohTrigger(RecalcTrigger,Trigger3M)),NA())</f>
        <v>9.741170355892538E-3</v>
      </c>
      <c r="L1929" s="44">
        <f>IFERROR(_xll.qlIndexFixing(Index6M,$H1929,TRUE,_xll.ohTrigger(RecalcTrigger,Trigger6M)),NA())</f>
        <v>9.7070660202058841E-3</v>
      </c>
      <c r="M1929" s="146">
        <f>IFERROR(_xll.qlIndexFixing(Index1Y,$H1929,TRUE,_xll.ohTrigger(RecalcTrigger,Trigger1Y)),NA())</f>
        <v>9.9067298040143026E-3</v>
      </c>
      <c r="N1929" s="145">
        <f>IFERROR(_xll.qlIndexFixing(ONIndex1M,I1929,TRUE,_xll.ohTrigger(RecalcTrigger,Trigger1M)),NA())</f>
        <v>9.548013263923627E-3</v>
      </c>
      <c r="O1929" s="44">
        <f>IFERROR(_xll.qlIndexFixing(ONIndex3M,I1929,TRUE,_xll.ohTrigger(RecalcTrigger,Trigger3M)),NA())</f>
        <v>9.7765774961788843E-3</v>
      </c>
      <c r="P1929" s="44">
        <f>IFERROR(_xll.qlIndexFixing(ONIndex6M,I1929,TRUE,_xll.ohTrigger(RecalcTrigger,Trigger6M)),NA())</f>
        <v>9.7845863820988921E-3</v>
      </c>
      <c r="Q1929" s="146">
        <f>IFERROR(_xll.qlIndexFixing(ONIndex1Y,I1929,TRUE,_xll.ohTrigger(RecalcTrigger,Trigger1Y)),NA())</f>
        <v>1.0063859256222996E-2</v>
      </c>
    </row>
    <row r="1930" spans="2:17" x14ac:dyDescent="0.2">
      <c r="B1930" s="39" t="s">
        <v>42</v>
      </c>
      <c r="D1930" s="42">
        <f>_xll.qlCalendarAdvance(Calendar,$D1929,B1930,"f",FALSE)</f>
        <v>53197</v>
      </c>
      <c r="E1930" s="140">
        <f>_xll.qlInterestRateIndexValueDate(IndexON,D1930)</f>
        <v>53197</v>
      </c>
      <c r="F1930" s="156">
        <f>IFERROR(_xll.qlIndexFixing(IndexON,D1930,TRUE,_xll.ohTrigger(RecalcTrigger,TriggerON)),NA())</f>
        <v>8.7960401294118196E-3</v>
      </c>
      <c r="H1930" s="42">
        <f>_xll.qlCalendarAdvance(Calendar,$H1929,B1930,"f",FALSE)</f>
        <v>53197</v>
      </c>
      <c r="I1930" s="140">
        <f>_xll.qlInterestRateIndexValueDate(Index1M,$H1930)</f>
        <v>53197</v>
      </c>
      <c r="J1930" s="145">
        <f>IFERROR(_xll.qlIndexFixing(Index1M,$H1930,TRUE,_xll.ohTrigger(RecalcTrigger,Trigger1M)),NA())</f>
        <v>9.5269277123745007E-3</v>
      </c>
      <c r="K1930" s="44">
        <f>IFERROR(_xll.qlIndexFixing(Index3M,H1930,TRUE,_xll.ohTrigger(RecalcTrigger,Trigger3M)),NA())</f>
        <v>9.7337957163610798E-3</v>
      </c>
      <c r="L1930" s="44">
        <f>IFERROR(_xll.qlIndexFixing(Index6M,$H1930,TRUE,_xll.ohTrigger(RecalcTrigger,Trigger6M)),NA())</f>
        <v>9.6991205530076487E-3</v>
      </c>
      <c r="M1930" s="146">
        <f>IFERROR(_xll.qlIndexFixing(Index1Y,$H1930,TRUE,_xll.ohTrigger(RecalcTrigger,Trigger1Y)),NA())</f>
        <v>9.8984194566102968E-3</v>
      </c>
      <c r="N1930" s="145">
        <f>IFERROR(_xll.qlIndexFixing(ONIndex1M,I1930,TRUE,_xll.ohTrigger(RecalcTrigger,Trigger1M)),NA())</f>
        <v>9.5404410818666907E-3</v>
      </c>
      <c r="O1930" s="44">
        <f>IFERROR(_xll.qlIndexFixing(ONIndex3M,I1930,TRUE,_xll.ohTrigger(RecalcTrigger,Trigger3M)),NA())</f>
        <v>9.7694486317667639E-3</v>
      </c>
      <c r="P1930" s="44">
        <f>IFERROR(_xll.qlIndexFixing(ONIndex6M,I1930,TRUE,_xll.ohTrigger(RecalcTrigger,Trigger6M)),NA())</f>
        <v>9.7771533176038705E-3</v>
      </c>
      <c r="Q1930" s="146">
        <f>IFERROR(_xll.qlIndexFixing(ONIndex1Y,I1930,TRUE,_xll.ohTrigger(RecalcTrigger,Trigger1Y)),NA())</f>
        <v>1.0056564748692765E-2</v>
      </c>
    </row>
    <row r="1931" spans="2:17" x14ac:dyDescent="0.2">
      <c r="B1931" s="39" t="s">
        <v>42</v>
      </c>
      <c r="D1931" s="42">
        <f>_xll.qlCalendarAdvance(Calendar,$D1930,B1931,"f",FALSE)</f>
        <v>53204</v>
      </c>
      <c r="E1931" s="140">
        <f>_xll.qlInterestRateIndexValueDate(IndexON,D1931)</f>
        <v>53204</v>
      </c>
      <c r="F1931" s="156">
        <f>IFERROR(_xll.qlIndexFixing(IndexON,D1931,TRUE,_xll.ohTrigger(RecalcTrigger,TriggerON)),NA())</f>
        <v>8.7892311659354405E-3</v>
      </c>
      <c r="H1931" s="42">
        <f>_xll.qlCalendarAdvance(Calendar,$H1930,B1931,"f",FALSE)</f>
        <v>53204</v>
      </c>
      <c r="I1931" s="140">
        <f>_xll.qlInterestRateIndexValueDate(Index1M,$H1931)</f>
        <v>53204</v>
      </c>
      <c r="J1931" s="145">
        <f>IFERROR(_xll.qlIndexFixing(Index1M,$H1931,TRUE,_xll.ohTrigger(RecalcTrigger,Trigger1M)),NA())</f>
        <v>9.5205098734545048E-3</v>
      </c>
      <c r="K1931" s="44">
        <f>IFERROR(_xll.qlIndexFixing(Index3M,H1931,TRUE,_xll.ohTrigger(RecalcTrigger,Trigger3M)),NA())</f>
        <v>9.7263859414600928E-3</v>
      </c>
      <c r="L1931" s="44">
        <f>IFERROR(_xll.qlIndexFixing(Index6M,$H1931,TRUE,_xll.ohTrigger(RecalcTrigger,Trigger6M)),NA())</f>
        <v>9.6920469083681213E-3</v>
      </c>
      <c r="M1931" s="146">
        <f>IFERROR(_xll.qlIndexFixing(Index1Y,$H1931,TRUE,_xll.ohTrigger(RecalcTrigger,Trigger1Y)),NA())</f>
        <v>9.8900793967895417E-3</v>
      </c>
      <c r="N1931" s="145">
        <f>IFERROR(_xll.qlIndexFixing(ONIndex1M,I1931,TRUE,_xll.ohTrigger(RecalcTrigger,Trigger1M)),NA())</f>
        <v>9.5328300346331218E-3</v>
      </c>
      <c r="O1931" s="44">
        <f>IFERROR(_xll.qlIndexFixing(ONIndex3M,I1931,TRUE,_xll.ohTrigger(RecalcTrigger,Trigger3M)),NA())</f>
        <v>9.7622847033296267E-3</v>
      </c>
      <c r="P1931" s="44">
        <f>IFERROR(_xll.qlIndexFixing(ONIndex6M,I1931,TRUE,_xll.ohTrigger(RecalcTrigger,Trigger6M)),NA())</f>
        <v>9.7696839957583936E-3</v>
      </c>
      <c r="Q1931" s="146">
        <f>IFERROR(_xll.qlIndexFixing(ONIndex1Y,I1931,TRUE,_xll.ohTrigger(RecalcTrigger,Trigger1Y)),NA())</f>
        <v>1.0049233446313144E-2</v>
      </c>
    </row>
    <row r="1932" spans="2:17" x14ac:dyDescent="0.2">
      <c r="B1932" s="39" t="s">
        <v>42</v>
      </c>
      <c r="D1932" s="42">
        <f>_xll.qlCalendarAdvance(Calendar,$D1931,B1932,"f",FALSE)</f>
        <v>53211</v>
      </c>
      <c r="E1932" s="140">
        <f>_xll.qlInterestRateIndexValueDate(IndexON,D1932)</f>
        <v>53211</v>
      </c>
      <c r="F1932" s="156">
        <f>IFERROR(_xll.qlIndexFixing(IndexON,D1932,TRUE,_xll.ohTrigger(RecalcTrigger,TriggerON)),NA())</f>
        <v>8.7823898456229621E-3</v>
      </c>
      <c r="H1932" s="42">
        <f>_xll.qlCalendarAdvance(Calendar,$H1931,B1932,"f",FALSE)</f>
        <v>53211</v>
      </c>
      <c r="I1932" s="140">
        <f>_xll.qlInterestRateIndexValueDate(Index1M,$H1932)</f>
        <v>53211</v>
      </c>
      <c r="J1932" s="145">
        <f>IFERROR(_xll.qlIndexFixing(Index1M,$H1932,TRUE,_xll.ohTrigger(RecalcTrigger,Trigger1M)),NA())</f>
        <v>9.5127736095171889E-3</v>
      </c>
      <c r="K1932" s="44">
        <f>IFERROR(_xll.qlIndexFixing(Index3M,H1932,TRUE,_xll.ohTrigger(RecalcTrigger,Trigger3M)),NA())</f>
        <v>9.7193501435712537E-3</v>
      </c>
      <c r="L1932" s="44">
        <f>IFERROR(_xll.qlIndexFixing(Index6M,$H1932,TRUE,_xll.ohTrigger(RecalcTrigger,Trigger6M)),NA())</f>
        <v>9.6844907718350685E-3</v>
      </c>
      <c r="M1932" s="146">
        <f>IFERROR(_xll.qlIndexFixing(Index1Y,$H1932,TRUE,_xll.ohTrigger(RecalcTrigger,Trigger1Y)),NA())</f>
        <v>9.8817106791417864E-3</v>
      </c>
      <c r="N1932" s="145">
        <f>IFERROR(_xll.qlIndexFixing(ONIndex1M,I1932,TRUE,_xll.ohTrigger(RecalcTrigger,Trigger1M)),NA())</f>
        <v>9.5251801221418742E-3</v>
      </c>
      <c r="O1932" s="44">
        <f>IFERROR(_xll.qlIndexFixing(ONIndex3M,I1932,TRUE,_xll.ohTrigger(RecalcTrigger,Trigger3M)),NA())</f>
        <v>9.7550857111106115E-3</v>
      </c>
      <c r="P1932" s="44">
        <f>IFERROR(_xll.qlIndexFixing(ONIndex6M,I1932,TRUE,_xll.ohTrigger(RecalcTrigger,Trigger6M)),NA())</f>
        <v>9.7621784162382763E-3</v>
      </c>
      <c r="Q1932" s="146">
        <f>IFERROR(_xll.qlIndexFixing(ONIndex1Y,I1932,TRUE,_xll.ohTrigger(RecalcTrigger,Trigger1Y)),NA())</f>
        <v>1.004186534916518E-2</v>
      </c>
    </row>
    <row r="1933" spans="2:17" x14ac:dyDescent="0.2">
      <c r="B1933" s="39" t="s">
        <v>42</v>
      </c>
      <c r="D1933" s="42">
        <f>_xll.qlCalendarAdvance(Calendar,$D1932,B1933,"f",FALSE)</f>
        <v>53218</v>
      </c>
      <c r="E1933" s="140">
        <f>_xll.qlInterestRateIndexValueDate(IndexON,D1933)</f>
        <v>53218</v>
      </c>
      <c r="F1933" s="156">
        <f>IFERROR(_xll.qlIndexFixing(IndexON,D1933,TRUE,_xll.ohTrigger(RecalcTrigger,TriggerON)),NA())</f>
        <v>8.7755161685554306E-3</v>
      </c>
      <c r="H1933" s="42">
        <f>_xll.qlCalendarAdvance(Calendar,$H1932,B1933,"f",FALSE)</f>
        <v>53218</v>
      </c>
      <c r="I1933" s="140">
        <f>_xll.qlInterestRateIndexValueDate(Index1M,$H1933)</f>
        <v>53218</v>
      </c>
      <c r="J1933" s="145">
        <f>IFERROR(_xll.qlIndexFixing(Index1M,$H1933,TRUE,_xll.ohTrigger(RecalcTrigger,Trigger1M)),NA())</f>
        <v>9.5049984557975913E-3</v>
      </c>
      <c r="K1933" s="44">
        <f>IFERROR(_xll.qlIndexFixing(Index3M,H1933,TRUE,_xll.ohTrigger(RecalcTrigger,Trigger3M)),NA())</f>
        <v>9.7118728069397267E-3</v>
      </c>
      <c r="L1933" s="44">
        <f>IFERROR(_xll.qlIndexFixing(Index6M,$H1933,TRUE,_xll.ohTrigger(RecalcTrigger,Trigger6M)),NA())</f>
        <v>9.6764445383582445E-3</v>
      </c>
      <c r="M1933" s="146">
        <f>IFERROR(_xll.qlIndexFixing(Index1Y,$H1933,TRUE,_xll.ohTrigger(RecalcTrigger,Trigger1Y)),NA())</f>
        <v>9.8733143582239169E-3</v>
      </c>
      <c r="N1933" s="145">
        <f>IFERROR(_xll.qlIndexFixing(ONIndex1M,I1933,TRUE,_xll.ohTrigger(RecalcTrigger,Trigger1M)),NA())</f>
        <v>9.5174913444739939E-3</v>
      </c>
      <c r="O1933" s="44">
        <f>IFERROR(_xll.qlIndexFixing(ONIndex3M,I1933,TRUE,_xll.ohTrigger(RecalcTrigger,Trigger3M)),NA())</f>
        <v>9.7478516549476257E-3</v>
      </c>
      <c r="P1933" s="44">
        <f>IFERROR(_xll.qlIndexFixing(ONIndex6M,I1933,TRUE,_xll.ohTrigger(RecalcTrigger,Trigger6M)),NA())</f>
        <v>9.7546365793677037E-3</v>
      </c>
      <c r="Q1933" s="146">
        <f>IFERROR(_xll.qlIndexFixing(ONIndex1Y,I1933,TRUE,_xll.ohTrigger(RecalcTrigger,Trigger1Y)),NA())</f>
        <v>1.0034460457248873E-2</v>
      </c>
    </row>
    <row r="1934" spans="2:17" x14ac:dyDescent="0.2">
      <c r="B1934" s="39" t="s">
        <v>42</v>
      </c>
      <c r="D1934" s="42">
        <f>_xll.qlCalendarAdvance(Calendar,$D1933,B1934,"f",FALSE)</f>
        <v>53225</v>
      </c>
      <c r="E1934" s="140">
        <f>_xll.qlInterestRateIndexValueDate(IndexON,D1934)</f>
        <v>53225</v>
      </c>
      <c r="F1934" s="156">
        <f>IFERROR(_xll.qlIndexFixing(IndexON,D1934,TRUE,_xll.ohTrigger(RecalcTrigger,TriggerON)),NA())</f>
        <v>8.768610134732846E-3</v>
      </c>
      <c r="H1934" s="42">
        <f>_xll.qlCalendarAdvance(Calendar,$H1933,B1934,"f",FALSE)</f>
        <v>53225</v>
      </c>
      <c r="I1934" s="140">
        <f>_xll.qlInterestRateIndexValueDate(Index1M,$H1934)</f>
        <v>53225</v>
      </c>
      <c r="J1934" s="145">
        <f>IFERROR(_xll.qlIndexFixing(Index1M,$H1934,TRUE,_xll.ohTrigger(RecalcTrigger,Trigger1M)),NA())</f>
        <v>9.4971844123740538E-3</v>
      </c>
      <c r="K1934" s="44">
        <f>IFERROR(_xll.qlIndexFixing(Index3M,H1934,TRUE,_xll.ohTrigger(RecalcTrigger,Trigger3M)),NA())</f>
        <v>9.7043603362939289E-3</v>
      </c>
      <c r="L1934" s="44">
        <f>IFERROR(_xll.qlIndexFixing(Index6M,$H1934,TRUE,_xll.ohTrigger(RecalcTrigger,Trigger6M)),NA())</f>
        <v>9.6683619063331217E-3</v>
      </c>
      <c r="M1934" s="146">
        <f>IFERROR(_xll.qlIndexFixing(Index1Y,$H1934,TRUE,_xll.ohTrigger(RecalcTrigger,Trigger1Y)),NA())</f>
        <v>9.864891488559957E-3</v>
      </c>
      <c r="N1934" s="145">
        <f>IFERROR(_xll.qlIndexFixing(ONIndex1M,I1934,TRUE,_xll.ohTrigger(RecalcTrigger,Trigger1M)),NA())</f>
        <v>9.5097637017105274E-3</v>
      </c>
      <c r="O1934" s="44">
        <f>IFERROR(_xll.qlIndexFixing(ONIndex3M,I1934,TRUE,_xll.ohTrigger(RecalcTrigger,Trigger3M)),NA())</f>
        <v>9.7405825348406694E-3</v>
      </c>
      <c r="P1934" s="44">
        <f>IFERROR(_xll.qlIndexFixing(ONIndex6M,I1934,TRUE,_xll.ohTrigger(RecalcTrigger,Trigger6M)),NA())</f>
        <v>9.7470584849845832E-3</v>
      </c>
      <c r="Q1934" s="146">
        <f>IFERROR(_xll.qlIndexFixing(ONIndex1Y,I1934,TRUE,_xll.ohTrigger(RecalcTrigger,Trigger1Y)),NA())</f>
        <v>1.0027018770483176E-2</v>
      </c>
    </row>
    <row r="1935" spans="2:17" x14ac:dyDescent="0.2">
      <c r="B1935" s="39" t="s">
        <v>42</v>
      </c>
      <c r="D1935" s="42">
        <f>_xll.qlCalendarAdvance(Calendar,$D1934,B1935,"f",FALSE)</f>
        <v>53232</v>
      </c>
      <c r="E1935" s="140">
        <f>_xll.qlInterestRateIndexValueDate(IndexON,D1935)</f>
        <v>53232</v>
      </c>
      <c r="F1935" s="156">
        <f>IFERROR(_xll.qlIndexFixing(IndexON,D1935,TRUE,_xll.ohTrigger(RecalcTrigger,TriggerON)),NA())</f>
        <v>8.7616717441552083E-3</v>
      </c>
      <c r="H1935" s="42">
        <f>_xll.qlCalendarAdvance(Calendar,$H1934,B1935,"f",FALSE)</f>
        <v>53232</v>
      </c>
      <c r="I1935" s="140">
        <f>_xll.qlInterestRateIndexValueDate(Index1M,$H1935)</f>
        <v>53232</v>
      </c>
      <c r="J1935" s="145">
        <f>IFERROR(_xll.qlIndexFixing(Index1M,$H1935,TRUE,_xll.ohTrigger(RecalcTrigger,Trigger1M)),NA())</f>
        <v>9.4893314793195183E-3</v>
      </c>
      <c r="K1935" s="44">
        <f>IFERROR(_xll.qlIndexFixing(Index3M,H1935,TRUE,_xll.ohTrigger(RecalcTrigger,Trigger3M)),NA())</f>
        <v>9.696812731834252E-3</v>
      </c>
      <c r="L1935" s="44">
        <f>IFERROR(_xll.qlIndexFixing(Index6M,$H1935,TRUE,_xll.ohTrigger(RecalcTrigger,Trigger6M)),NA())</f>
        <v>9.660242876194481E-3</v>
      </c>
      <c r="M1935" s="146">
        <f>IFERROR(_xll.qlIndexFixing(Index1Y,$H1935,TRUE,_xll.ohTrigger(RecalcTrigger,Trigger1Y)),NA())</f>
        <v>9.856443124642178E-3</v>
      </c>
      <c r="N1935" s="145">
        <f>IFERROR(_xll.qlIndexFixing(ONIndex1M,I1935,TRUE,_xll.ohTrigger(RecalcTrigger,Trigger1M)),NA())</f>
        <v>9.5019971936893821E-3</v>
      </c>
      <c r="O1935" s="44">
        <f>IFERROR(_xll.qlIndexFixing(ONIndex3M,I1935,TRUE,_xll.ohTrigger(RecalcTrigger,Trigger3M)),NA())</f>
        <v>9.733278350951835E-3</v>
      </c>
      <c r="P1935" s="44">
        <f>IFERROR(_xll.qlIndexFixing(ONIndex6M,I1935,TRUE,_xll.ohTrigger(RecalcTrigger,Trigger6M)),NA())</f>
        <v>9.7394441330078685E-3</v>
      </c>
      <c r="Q1935" s="146">
        <f>IFERROR(_xll.qlIndexFixing(ONIndex1Y,I1935,TRUE,_xll.ohTrigger(RecalcTrigger,Trigger1Y)),NA())</f>
        <v>1.0019540288949136E-2</v>
      </c>
    </row>
    <row r="1936" spans="2:17" x14ac:dyDescent="0.2">
      <c r="B1936" s="39" t="s">
        <v>42</v>
      </c>
      <c r="D1936" s="42">
        <f>_xll.qlCalendarAdvance(Calendar,$D1935,B1936,"f",FALSE)</f>
        <v>53239</v>
      </c>
      <c r="E1936" s="140">
        <f>_xll.qlInterestRateIndexValueDate(IndexON,D1936)</f>
        <v>53239</v>
      </c>
      <c r="F1936" s="156">
        <f>IFERROR(_xll.qlIndexFixing(IndexON,D1936,TRUE,_xll.ohTrigger(RecalcTrigger,TriggerON)),NA())</f>
        <v>8.7547009968225176E-3</v>
      </c>
      <c r="H1936" s="42">
        <f>_xll.qlCalendarAdvance(Calendar,$H1935,B1936,"f",FALSE)</f>
        <v>53239</v>
      </c>
      <c r="I1936" s="140">
        <f>_xll.qlInterestRateIndexValueDate(Index1M,$H1936)</f>
        <v>53239</v>
      </c>
      <c r="J1936" s="145">
        <f>IFERROR(_xll.qlIndexFixing(Index1M,$H1936,TRUE,_xll.ohTrigger(RecalcTrigger,Trigger1M)),NA())</f>
        <v>9.4801064649791492E-3</v>
      </c>
      <c r="K1936" s="44">
        <f>IFERROR(_xll.qlIndexFixing(Index3M,H1936,TRUE,_xll.ohTrigger(RecalcTrigger,Trigger3M)),NA())</f>
        <v>9.6888100433081947E-3</v>
      </c>
      <c r="L1936" s="44">
        <f>IFERROR(_xll.qlIndexFixing(Index6M,$H1936,TRUE,_xll.ohTrigger(RecalcTrigger,Trigger6M)),NA())</f>
        <v>9.6516196825875283E-3</v>
      </c>
      <c r="M1936" s="146">
        <f>IFERROR(_xll.qlIndexFixing(Index1Y,$H1936,TRUE,_xll.ohTrigger(RecalcTrigger,Trigger1Y)),NA())</f>
        <v>9.847970320927546E-3</v>
      </c>
      <c r="N1936" s="145">
        <f>IFERROR(_xll.qlIndexFixing(ONIndex1M,I1936,TRUE,_xll.ohTrigger(RecalcTrigger,Trigger1M)),NA())</f>
        <v>9.4941918204916043E-3</v>
      </c>
      <c r="O1936" s="44">
        <f>IFERROR(_xll.qlIndexFixing(ONIndex3M,I1936,TRUE,_xll.ohTrigger(RecalcTrigger,Trigger3M)),NA())</f>
        <v>9.7259391032811227E-3</v>
      </c>
      <c r="P1936" s="44">
        <f>IFERROR(_xll.qlIndexFixing(ONIndex6M,I1936,TRUE,_xll.ohTrigger(RecalcTrigger,Trigger6M)),NA())</f>
        <v>9.7317935236806985E-3</v>
      </c>
      <c r="Q1936" s="146">
        <f>IFERROR(_xll.qlIndexFixing(ONIndex1Y,I1936,TRUE,_xll.ohTrigger(RecalcTrigger,Trigger1Y)),NA())</f>
        <v>1.0012025012565706E-2</v>
      </c>
    </row>
    <row r="1937" spans="2:17" x14ac:dyDescent="0.2">
      <c r="B1937" s="39" t="s">
        <v>42</v>
      </c>
      <c r="D1937" s="42">
        <f>_xll.qlCalendarAdvance(Calendar,$D1936,B1937,"f",FALSE)</f>
        <v>53246</v>
      </c>
      <c r="E1937" s="140">
        <f>_xll.qlInterestRateIndexValueDate(IndexON,D1937)</f>
        <v>53246</v>
      </c>
      <c r="F1937" s="156">
        <f>IFERROR(_xll.qlIndexFixing(IndexON,D1937,TRUE,_xll.ohTrigger(RecalcTrigger,TriggerON)),NA())</f>
        <v>8.7476978925726812E-3</v>
      </c>
      <c r="H1937" s="42">
        <f>_xll.qlCalendarAdvance(Calendar,$H1936,B1937,"f",FALSE)</f>
        <v>53246</v>
      </c>
      <c r="I1937" s="140">
        <f>_xll.qlInterestRateIndexValueDate(Index1M,$H1937)</f>
        <v>53246</v>
      </c>
      <c r="J1937" s="145">
        <f>IFERROR(_xll.qlIndexFixing(Index1M,$H1937,TRUE,_xll.ohTrigger(RecalcTrigger,Trigger1M)),NA())</f>
        <v>9.4721668013408519E-3</v>
      </c>
      <c r="K1937" s="44">
        <f>IFERROR(_xll.qlIndexFixing(Index3M,H1937,TRUE,_xll.ohTrigger(RecalcTrigger,Trigger3M)),NA())</f>
        <v>9.6811894603418894E-3</v>
      </c>
      <c r="L1937" s="44">
        <f>IFERROR(_xll.qlIndexFixing(Index6M,$H1937,TRUE,_xll.ohTrigger(RecalcTrigger,Trigger6M)),NA())</f>
        <v>9.6434250417242375E-3</v>
      </c>
      <c r="M1937" s="146">
        <f>IFERROR(_xll.qlIndexFixing(Index1Y,$H1937,TRUE,_xll.ohTrigger(RecalcTrigger,Trigger1Y)),NA())</f>
        <v>9.8394741318412748E-3</v>
      </c>
      <c r="N1937" s="145">
        <f>IFERROR(_xll.qlIndexFixing(ONIndex1M,I1937,TRUE,_xll.ohTrigger(RecalcTrigger,Trigger1M)),NA())</f>
        <v>9.4863475821171939E-3</v>
      </c>
      <c r="O1937" s="44">
        <f>IFERROR(_xll.qlIndexFixing(ONIndex3M,I1937,TRUE,_xll.ohTrigger(RecalcTrigger,Trigger3M)),NA())</f>
        <v>9.7185647915043472E-3</v>
      </c>
      <c r="P1937" s="44">
        <f>IFERROR(_xll.qlIndexFixing(ONIndex6M,I1937,TRUE,_xll.ohTrigger(RecalcTrigger,Trigger6M)),NA())</f>
        <v>9.7241066569220269E-3</v>
      </c>
      <c r="Q1937" s="146">
        <f>IFERROR(_xll.qlIndexFixing(ONIndex1Y,I1937,TRUE,_xll.ohTrigger(RecalcTrigger,Trigger1Y)),NA())</f>
        <v>1.0004472941413933E-2</v>
      </c>
    </row>
    <row r="1938" spans="2:17" x14ac:dyDescent="0.2">
      <c r="B1938" s="39" t="s">
        <v>42</v>
      </c>
      <c r="D1938" s="42">
        <f>_xll.qlCalendarAdvance(Calendar,$D1937,B1938,"f",FALSE)</f>
        <v>53253</v>
      </c>
      <c r="E1938" s="140">
        <f>_xll.qlInterestRateIndexValueDate(IndexON,D1938)</f>
        <v>53253</v>
      </c>
      <c r="F1938" s="156">
        <f>IFERROR(_xll.qlIndexFixing(IndexON,D1938,TRUE,_xll.ohTrigger(RecalcTrigger,TriggerON)),NA())</f>
        <v>8.7406624316488379E-3</v>
      </c>
      <c r="H1938" s="42">
        <f>_xll.qlCalendarAdvance(Calendar,$H1937,B1938,"f",FALSE)</f>
        <v>53253</v>
      </c>
      <c r="I1938" s="140">
        <f>_xll.qlInterestRateIndexValueDate(Index1M,$H1938)</f>
        <v>53253</v>
      </c>
      <c r="J1938" s="145">
        <f>IFERROR(_xll.qlIndexFixing(Index1M,$H1938,TRUE,_xll.ohTrigger(RecalcTrigger,Trigger1M)),NA())</f>
        <v>9.4641882458052096E-3</v>
      </c>
      <c r="K1938" s="44">
        <f>IFERROR(_xll.qlIndexFixing(Index3M,H1938,TRUE,_xll.ohTrigger(RecalcTrigger,Trigger3M)),NA())</f>
        <v>9.6735337434005822E-3</v>
      </c>
      <c r="L1938" s="44">
        <f>IFERROR(_xll.qlIndexFixing(Index6M,$H1938,TRUE,_xll.ohTrigger(RecalcTrigger,Trigger6M)),NA())</f>
        <v>9.6351940033235824E-3</v>
      </c>
      <c r="M1938" s="146">
        <f>IFERROR(_xll.qlIndexFixing(Index1Y,$H1938,TRUE,_xll.ohTrigger(RecalcTrigger,Trigger1Y)),NA())</f>
        <v>9.8309556117741614E-3</v>
      </c>
      <c r="N1938" s="145">
        <f>IFERROR(_xll.qlIndexFixing(ONIndex1M,I1938,TRUE,_xll.ohTrigger(RecalcTrigger,Trigger1M)),NA())</f>
        <v>9.4784644785661509E-3</v>
      </c>
      <c r="O1938" s="44">
        <f>IFERROR(_xll.qlIndexFixing(ONIndex3M,I1938,TRUE,_xll.ohTrigger(RecalcTrigger,Trigger3M)),NA())</f>
        <v>9.7111554160267399E-3</v>
      </c>
      <c r="P1938" s="44">
        <f>IFERROR(_xll.qlIndexFixing(ONIndex6M,I1938,TRUE,_xll.ohTrigger(RecalcTrigger,Trigger6M)),NA())</f>
        <v>9.7163835325697612E-3</v>
      </c>
      <c r="Q1938" s="146">
        <f>IFERROR(_xll.qlIndexFixing(ONIndex1Y,I1938,TRUE,_xll.ohTrigger(RecalcTrigger,Trigger1Y)),NA())</f>
        <v>9.9968840755748634E-3</v>
      </c>
    </row>
    <row r="1939" spans="2:17" x14ac:dyDescent="0.2">
      <c r="B1939" s="39" t="s">
        <v>42</v>
      </c>
      <c r="D1939" s="42">
        <f>_xll.qlCalendarAdvance(Calendar,$D1938,B1939,"f",FALSE)</f>
        <v>53260</v>
      </c>
      <c r="E1939" s="140">
        <f>_xll.qlInterestRateIndexValueDate(IndexON,D1939)</f>
        <v>53260</v>
      </c>
      <c r="F1939" s="156">
        <f>IFERROR(_xll.qlIndexFixing(IndexON,D1939,TRUE,_xll.ohTrigger(RecalcTrigger,TriggerON)),NA())</f>
        <v>8.7335946139699416E-3</v>
      </c>
      <c r="H1939" s="42">
        <f>_xll.qlCalendarAdvance(Calendar,$H1938,B1939,"f",FALSE)</f>
        <v>53260</v>
      </c>
      <c r="I1939" s="140">
        <f>_xll.qlInterestRateIndexValueDate(Index1M,$H1939)</f>
        <v>53260</v>
      </c>
      <c r="J1939" s="145">
        <f>IFERROR(_xll.qlIndexFixing(Index1M,$H1939,TRUE,_xll.ohTrigger(RecalcTrigger,Trigger1M)),NA())</f>
        <v>9.456170798460636E-3</v>
      </c>
      <c r="K1939" s="44">
        <f>IFERROR(_xll.qlIndexFixing(Index3M,H1939,TRUE,_xll.ohTrigger(RecalcTrigger,Trigger3M)),NA())</f>
        <v>9.6658428926877649E-3</v>
      </c>
      <c r="L1939" s="44">
        <f>IFERROR(_xll.qlIndexFixing(Index6M,$H1939,TRUE,_xll.ohTrigger(RecalcTrigger,Trigger6M)),NA())</f>
        <v>9.6269265678317617E-3</v>
      </c>
      <c r="M1939" s="146">
        <f>IFERROR(_xll.qlIndexFixing(Index1Y,$H1939,TRUE,_xll.ohTrigger(RecalcTrigger,Trigger1Y)),NA())</f>
        <v>9.8224158150823637E-3</v>
      </c>
      <c r="N1939" s="145">
        <f>IFERROR(_xll.qlIndexFixing(ONIndex1M,I1939,TRUE,_xll.ohTrigger(RecalcTrigger,Trigger1M)),NA())</f>
        <v>9.4705425098384755E-3</v>
      </c>
      <c r="O1939" s="44">
        <f>IFERROR(_xll.qlIndexFixing(ONIndex3M,I1939,TRUE,_xll.ohTrigger(RecalcTrigger,Trigger3M)),NA())</f>
        <v>9.7037109766862084E-3</v>
      </c>
      <c r="P1939" s="44">
        <f>IFERROR(_xll.qlIndexFixing(ONIndex6M,I1939,TRUE,_xll.ohTrigger(RecalcTrigger,Trigger6M)),NA())</f>
        <v>9.7086241507859938E-3</v>
      </c>
      <c r="Q1939" s="146">
        <f>IFERROR(_xll.qlIndexFixing(ONIndex1Y,I1939,TRUE,_xll.ohTrigger(RecalcTrigger,Trigger1Y)),NA())</f>
        <v>9.9892584148864039E-3</v>
      </c>
    </row>
    <row r="1940" spans="2:17" x14ac:dyDescent="0.2">
      <c r="B1940" s="39" t="s">
        <v>42</v>
      </c>
      <c r="D1940" s="42">
        <f>_xll.qlCalendarAdvance(Calendar,$D1939,B1940,"f",FALSE)</f>
        <v>53267</v>
      </c>
      <c r="E1940" s="140">
        <f>_xll.qlInterestRateIndexValueDate(IndexON,D1940)</f>
        <v>53267</v>
      </c>
      <c r="F1940" s="156">
        <f>IFERROR(_xll.qlIndexFixing(IndexON,D1940,TRUE,_xll.ohTrigger(RecalcTrigger,TriggerON)),NA())</f>
        <v>8.726494439454946E-3</v>
      </c>
      <c r="H1940" s="42">
        <f>_xll.qlCalendarAdvance(Calendar,$H1939,B1940,"f",FALSE)</f>
        <v>53267</v>
      </c>
      <c r="I1940" s="140">
        <f>_xll.qlInterestRateIndexValueDate(Index1M,$H1940)</f>
        <v>53267</v>
      </c>
      <c r="J1940" s="145">
        <f>IFERROR(_xll.qlIndexFixing(Index1M,$H1940,TRUE,_xll.ohTrigger(RecalcTrigger,Trigger1M)),NA())</f>
        <v>9.4494834722104928E-3</v>
      </c>
      <c r="K1940" s="44">
        <f>IFERROR(_xll.qlIndexFixing(Index3M,H1940,TRUE,_xll.ohTrigger(RecalcTrigger,Trigger3M)),NA())</f>
        <v>9.6581169084042941E-3</v>
      </c>
      <c r="L1940" s="44">
        <f>IFERROR(_xll.qlIndexFixing(Index6M,$H1940,TRUE,_xll.ohTrigger(RecalcTrigger,Trigger6M)),NA())</f>
        <v>9.6191017692031488E-3</v>
      </c>
      <c r="M1940" s="146">
        <f>IFERROR(_xll.qlIndexFixing(Index1Y,$H1940,TRUE,_xll.ohTrigger(RecalcTrigger,Trigger1Y)),NA())</f>
        <v>9.8138557960885109E-3</v>
      </c>
      <c r="N1940" s="145">
        <f>IFERROR(_xll.qlIndexFixing(ONIndex1M,I1940,TRUE,_xll.ohTrigger(RecalcTrigger,Trigger1M)),NA())</f>
        <v>9.4625816759341674E-3</v>
      </c>
      <c r="O1940" s="44">
        <f>IFERROR(_xll.qlIndexFixing(ONIndex3M,I1940,TRUE,_xll.ohTrigger(RecalcTrigger,Trigger3M)),NA())</f>
        <v>9.6962314734017063E-3</v>
      </c>
      <c r="P1940" s="44">
        <f>IFERROR(_xll.qlIndexFixing(ONIndex6M,I1940,TRUE,_xll.ohTrigger(RecalcTrigger,Trigger6M)),NA())</f>
        <v>9.7008285116517712E-3</v>
      </c>
      <c r="Q1940" s="146">
        <f>IFERROR(_xll.qlIndexFixing(ONIndex1Y,I1940,TRUE,_xll.ohTrigger(RecalcTrigger,Trigger1Y)),NA())</f>
        <v>9.9815959594296011E-3</v>
      </c>
    </row>
    <row r="1941" spans="2:17" x14ac:dyDescent="0.2">
      <c r="B1941" s="39" t="s">
        <v>42</v>
      </c>
      <c r="D1941" s="42">
        <f>_xll.qlCalendarAdvance(Calendar,$D1940,B1941,"f",FALSE)</f>
        <v>53274</v>
      </c>
      <c r="E1941" s="140">
        <f>_xll.qlInterestRateIndexValueDate(IndexON,D1941)</f>
        <v>53274</v>
      </c>
      <c r="F1941" s="156">
        <f>IFERROR(_xll.qlIndexFixing(IndexON,D1941,TRUE,_xll.ohTrigger(RecalcTrigger,TriggerON)),NA())</f>
        <v>8.7193619081038509E-3</v>
      </c>
      <c r="H1941" s="42">
        <f>_xll.qlCalendarAdvance(Calendar,$H1940,B1941,"f",FALSE)</f>
        <v>53274</v>
      </c>
      <c r="I1941" s="140">
        <f>_xll.qlInterestRateIndexValueDate(Index1M,$H1941)</f>
        <v>53274</v>
      </c>
      <c r="J1941" s="145">
        <f>IFERROR(_xll.qlIndexFixing(Index1M,$H1941,TRUE,_xll.ohTrigger(RecalcTrigger,Trigger1M)),NA())</f>
        <v>9.441397202958484E-3</v>
      </c>
      <c r="K1941" s="44">
        <f>IFERROR(_xll.qlIndexFixing(Index3M,H1941,TRUE,_xll.ohTrigger(RecalcTrigger,Trigger3M)),NA())</f>
        <v>9.65035579075719E-3</v>
      </c>
      <c r="L1941" s="44">
        <f>IFERROR(_xll.qlIndexFixing(Index6M,$H1941,TRUE,_xll.ohTrigger(RecalcTrigger,Trigger6M)),NA())</f>
        <v>9.6107643596504474E-3</v>
      </c>
      <c r="M1941" s="146">
        <f>IFERROR(_xll.qlIndexFixing(Index1Y,$H1941,TRUE,_xll.ohTrigger(RecalcTrigger,Trigger1Y)),NA())</f>
        <v>9.8052766090808152E-3</v>
      </c>
      <c r="N1941" s="145">
        <f>IFERROR(_xll.qlIndexFixing(ONIndex1M,I1941,TRUE,_xll.ohTrigger(RecalcTrigger,Trigger1M)),NA())</f>
        <v>9.4545819769342732E-3</v>
      </c>
      <c r="O1941" s="44">
        <f>IFERROR(_xll.qlIndexFixing(ONIndex3M,I1941,TRUE,_xll.ohTrigger(RecalcTrigger,Trigger3M)),NA())</f>
        <v>9.6887169062542799E-3</v>
      </c>
      <c r="P1941" s="44">
        <f>IFERROR(_xll.qlIndexFixing(ONIndex6M,I1941,TRUE,_xll.ohTrigger(RecalcTrigger,Trigger6M)),NA())</f>
        <v>9.6929966148429081E-3</v>
      </c>
      <c r="Q1941" s="146">
        <f>IFERROR(_xll.qlIndexFixing(ONIndex1Y,I1941,TRUE,_xll.ohTrigger(RecalcTrigger,Trigger1Y)),NA())</f>
        <v>9.973896709204455E-3</v>
      </c>
    </row>
    <row r="1942" spans="2:17" x14ac:dyDescent="0.2">
      <c r="B1942" s="39" t="s">
        <v>42</v>
      </c>
      <c r="D1942" s="42">
        <f>_xll.qlCalendarAdvance(Calendar,$D1941,B1942,"f",FALSE)</f>
        <v>53281</v>
      </c>
      <c r="E1942" s="140">
        <f>_xll.qlInterestRateIndexValueDate(IndexON,D1942)</f>
        <v>53281</v>
      </c>
      <c r="F1942" s="156">
        <f>IFERROR(_xll.qlIndexFixing(IndexON,D1942,TRUE,_xll.ohTrigger(RecalcTrigger,TriggerON)),NA())</f>
        <v>8.7121970200787491E-3</v>
      </c>
      <c r="H1942" s="42">
        <f>_xll.qlCalendarAdvance(Calendar,$H1941,B1942,"f",FALSE)</f>
        <v>53281</v>
      </c>
      <c r="I1942" s="140">
        <f>_xll.qlInterestRateIndexValueDate(Index1M,$H1942)</f>
        <v>53281</v>
      </c>
      <c r="J1942" s="145">
        <f>IFERROR(_xll.qlIndexFixing(Index1M,$H1942,TRUE,_xll.ohTrigger(RecalcTrigger,Trigger1M)),NA())</f>
        <v>9.4332720446076816E-3</v>
      </c>
      <c r="K1942" s="44">
        <f>IFERROR(_xll.qlIndexFixing(Index3M,H1942,TRUE,_xll.ohTrigger(RecalcTrigger,Trigger3M)),NA())</f>
        <v>9.6425595399525915E-3</v>
      </c>
      <c r="L1942" s="44">
        <f>IFERROR(_xll.qlIndexFixing(Index6M,$H1942,TRUE,_xll.ohTrigger(RecalcTrigger,Trigger6M)),NA())</f>
        <v>9.6023905550908558E-3</v>
      </c>
      <c r="M1942" s="146">
        <f>IFERROR(_xll.qlIndexFixing(Index1Y,$H1942,TRUE,_xll.ohTrigger(RecalcTrigger,Trigger1Y)),NA())</f>
        <v>9.7966793083121839E-3</v>
      </c>
      <c r="N1942" s="145">
        <f>IFERROR(_xll.qlIndexFixing(ONIndex1M,I1942,TRUE,_xll.ohTrigger(RecalcTrigger,Trigger1M)),NA())</f>
        <v>9.4465434126767001E-3</v>
      </c>
      <c r="O1942" s="44">
        <f>IFERROR(_xll.qlIndexFixing(ONIndex3M,I1942,TRUE,_xll.ohTrigger(RecalcTrigger,Trigger3M)),NA())</f>
        <v>9.6811672754060218E-3</v>
      </c>
      <c r="P1942" s="44">
        <f>IFERROR(_xll.qlIndexFixing(ONIndex6M,I1942,TRUE,_xll.ohTrigger(RecalcTrigger,Trigger6M)),NA())</f>
        <v>9.685128460764636E-3</v>
      </c>
      <c r="Q1942" s="146">
        <f>IFERROR(_xll.qlIndexFixing(ONIndex1Y,I1942,TRUE,_xll.ohTrigger(RecalcTrigger,Trigger1Y)),NA())</f>
        <v>9.9661606641299194E-3</v>
      </c>
    </row>
    <row r="1943" spans="2:17" x14ac:dyDescent="0.2">
      <c r="B1943" s="39" t="s">
        <v>42</v>
      </c>
      <c r="D1943" s="42">
        <f>_xll.qlCalendarAdvance(Calendar,$D1942,B1943,"f",FALSE)</f>
        <v>53288</v>
      </c>
      <c r="E1943" s="140">
        <f>_xll.qlInterestRateIndexValueDate(IndexON,D1943)</f>
        <v>53288</v>
      </c>
      <c r="F1943" s="156">
        <f>IFERROR(_xll.qlIndexFixing(IndexON,D1943,TRUE,_xll.ohTrigger(RecalcTrigger,TriggerON)),NA())</f>
        <v>8.7049997752985941E-3</v>
      </c>
      <c r="H1943" s="42">
        <f>_xll.qlCalendarAdvance(Calendar,$H1942,B1943,"f",FALSE)</f>
        <v>53288</v>
      </c>
      <c r="I1943" s="140">
        <f>_xll.qlInterestRateIndexValueDate(Index1M,$H1943)</f>
        <v>53288</v>
      </c>
      <c r="J1943" s="145">
        <f>IFERROR(_xll.qlIndexFixing(Index1M,$H1943,TRUE,_xll.ohTrigger(RecalcTrigger,Trigger1M)),NA())</f>
        <v>9.4251079972364309E-3</v>
      </c>
      <c r="K1943" s="44">
        <f>IFERROR(_xll.qlIndexFixing(Index3M,H1943,TRUE,_xll.ohTrigger(RecalcTrigger,Trigger3M)),NA())</f>
        <v>9.6347281561957564E-3</v>
      </c>
      <c r="L1943" s="44">
        <f>IFERROR(_xll.qlIndexFixing(Index6M,$H1943,TRUE,_xll.ohTrigger(RecalcTrigger,Trigger6M)),NA())</f>
        <v>9.5939803559757231E-3</v>
      </c>
      <c r="M1943" s="146">
        <f>IFERROR(_xll.qlIndexFixing(Index1Y,$H1943,TRUE,_xll.ohTrigger(RecalcTrigger,Trigger1Y)),NA())</f>
        <v>9.7880649480015514E-3</v>
      </c>
      <c r="N1943" s="145">
        <f>IFERROR(_xll.qlIndexFixing(ONIndex1M,I1943,TRUE,_xll.ohTrigger(RecalcTrigger,Trigger1M)),NA())</f>
        <v>9.4384659833235407E-3</v>
      </c>
      <c r="O1943" s="44">
        <f>IFERROR(_xll.qlIndexFixing(ONIndex3M,I1943,TRUE,_xll.ohTrigger(RecalcTrigger,Trigger3M)),NA())</f>
        <v>9.6735825805327469E-3</v>
      </c>
      <c r="P1943" s="44">
        <f>IFERROR(_xll.qlIndexFixing(ONIndex6M,I1943,TRUE,_xll.ohTrigger(RecalcTrigger,Trigger6M)),NA())</f>
        <v>9.6772240490927697E-3</v>
      </c>
      <c r="Q1943" s="146">
        <f>IFERROR(_xll.qlIndexFixing(ONIndex1Y,I1943,TRUE,_xll.ohTrigger(RecalcTrigger,Trigger1Y)),NA())</f>
        <v>9.9583878243680868E-3</v>
      </c>
    </row>
    <row r="1944" spans="2:17" x14ac:dyDescent="0.2">
      <c r="B1944" s="39" t="s">
        <v>42</v>
      </c>
      <c r="D1944" s="42">
        <f>_xll.qlCalendarAdvance(Calendar,$D1943,B1944,"f",FALSE)</f>
        <v>53295</v>
      </c>
      <c r="E1944" s="140">
        <f>_xll.qlInterestRateIndexValueDate(IndexON,D1944)</f>
        <v>53295</v>
      </c>
      <c r="F1944" s="156">
        <f>IFERROR(_xll.qlIndexFixing(IndexON,D1944,TRUE,_xll.ohTrigger(RecalcTrigger,TriggerON)),NA())</f>
        <v>8.6977701737633861E-3</v>
      </c>
      <c r="H1944" s="42">
        <f>_xll.qlCalendarAdvance(Calendar,$H1943,B1944,"f",FALSE)</f>
        <v>53295</v>
      </c>
      <c r="I1944" s="140">
        <f>_xll.qlInterestRateIndexValueDate(Index1M,$H1944)</f>
        <v>53295</v>
      </c>
      <c r="J1944" s="145">
        <f>IFERROR(_xll.qlIndexFixing(Index1M,$H1944,TRUE,_xll.ohTrigger(RecalcTrigger,Trigger1M)),NA())</f>
        <v>9.416905060925778E-3</v>
      </c>
      <c r="K1944" s="44">
        <f>IFERROR(_xll.qlIndexFixing(Index3M,H1944,TRUE,_xll.ohTrigger(RecalcTrigger,Trigger3M)),NA())</f>
        <v>9.6273033029630872E-3</v>
      </c>
      <c r="L1944" s="44">
        <f>IFERROR(_xll.qlIndexFixing(Index6M,$H1944,TRUE,_xll.ohTrigger(RecalcTrigger,Trigger6M)),NA())</f>
        <v>9.5855337627581937E-3</v>
      </c>
      <c r="M1944" s="146">
        <f>IFERROR(_xll.qlIndexFixing(Index1Y,$H1944,TRUE,_xll.ohTrigger(RecalcTrigger,Trigger1Y)),NA())</f>
        <v>9.7794345823318807E-3</v>
      </c>
      <c r="N1944" s="145">
        <f>IFERROR(_xll.qlIndexFixing(ONIndex1M,I1944,TRUE,_xll.ohTrigger(RecalcTrigger,Trigger1M)),NA())</f>
        <v>9.4303496887127025E-3</v>
      </c>
      <c r="O1944" s="44">
        <f>IFERROR(_xll.qlIndexFixing(ONIndex3M,I1944,TRUE,_xll.ohTrigger(RecalcTrigger,Trigger3M)),NA())</f>
        <v>9.6659628217965476E-3</v>
      </c>
      <c r="P1944" s="44">
        <f>IFERROR(_xll.qlIndexFixing(ONIndex6M,I1944,TRUE,_xll.ohTrigger(RecalcTrigger,Trigger6M)),NA())</f>
        <v>9.6692833799894018E-3</v>
      </c>
      <c r="Q1944" s="146">
        <f>IFERROR(_xll.qlIndexFixing(ONIndex1Y,I1944,TRUE,_xll.ohTrigger(RecalcTrigger,Trigger1Y)),NA())</f>
        <v>9.9505781898379109E-3</v>
      </c>
    </row>
    <row r="1945" spans="2:17" x14ac:dyDescent="0.2">
      <c r="B1945" s="39" t="s">
        <v>42</v>
      </c>
      <c r="D1945" s="42">
        <f>_xll.qlCalendarAdvance(Calendar,$D1944,B1945,"f",FALSE)</f>
        <v>53302</v>
      </c>
      <c r="E1945" s="140">
        <f>_xll.qlInterestRateIndexValueDate(IndexON,D1945)</f>
        <v>53302</v>
      </c>
      <c r="F1945" s="156">
        <f>IFERROR(_xll.qlIndexFixing(IndexON,D1945,TRUE,_xll.ohTrigger(RecalcTrigger,TriggerON)),NA())</f>
        <v>8.6905082153920787E-3</v>
      </c>
      <c r="H1945" s="42">
        <f>_xll.qlCalendarAdvance(Calendar,$H1944,B1945,"f",FALSE)</f>
        <v>53302</v>
      </c>
      <c r="I1945" s="140">
        <f>_xll.qlInterestRateIndexValueDate(Index1M,$H1945)</f>
        <v>53302</v>
      </c>
      <c r="J1945" s="145">
        <f>IFERROR(_xll.qlIndexFixing(Index1M,$H1945,TRUE,_xll.ohTrigger(RecalcTrigger,Trigger1M)),NA())</f>
        <v>9.4072493911284191E-3</v>
      </c>
      <c r="K1945" s="44">
        <f>IFERROR(_xll.qlIndexFixing(Index3M,H1945,TRUE,_xll.ohTrigger(RecalcTrigger,Trigger3M)),NA())</f>
        <v>9.6198484852683622E-3</v>
      </c>
      <c r="L1945" s="44">
        <f>IFERROR(_xll.qlIndexFixing(Index6M,$H1945,TRUE,_xll.ohTrigger(RecalcTrigger,Trigger6M)),NA())</f>
        <v>9.5765576412149556E-3</v>
      </c>
      <c r="M1945" s="146">
        <f>IFERROR(_xll.qlIndexFixing(Index1Y,$H1945,TRUE,_xll.ohTrigger(RecalcTrigger,Trigger1Y)),NA())</f>
        <v>9.7707892654514961E-3</v>
      </c>
      <c r="N1945" s="145">
        <f>IFERROR(_xll.qlIndexFixing(ONIndex1M,I1945,TRUE,_xll.ohTrigger(RecalcTrigger,Trigger1M)),NA())</f>
        <v>9.4221945290873244E-3</v>
      </c>
      <c r="O1945" s="44">
        <f>IFERROR(_xll.qlIndexFixing(ONIndex3M,I1945,TRUE,_xll.ohTrigger(RecalcTrigger,Trigger3M)),NA())</f>
        <v>9.6583079992784704E-3</v>
      </c>
      <c r="P1945" s="44">
        <f>IFERROR(_xll.qlIndexFixing(ONIndex6M,I1945,TRUE,_xll.ohTrigger(RecalcTrigger,Trigger6M)),NA())</f>
        <v>9.6613064534545323E-3</v>
      </c>
      <c r="Q1945" s="146">
        <f>IFERROR(_xll.qlIndexFixing(ONIndex1Y,I1945,TRUE,_xll.ohTrigger(RecalcTrigger,Trigger1Y)),NA())</f>
        <v>9.9427317603772991E-3</v>
      </c>
    </row>
    <row r="1946" spans="2:17" x14ac:dyDescent="0.2">
      <c r="B1946" s="39" t="s">
        <v>42</v>
      </c>
      <c r="D1946" s="42">
        <f>_xll.qlCalendarAdvance(Calendar,$D1945,B1946,"f",FALSE)</f>
        <v>53309</v>
      </c>
      <c r="E1946" s="140">
        <f>_xll.qlInterestRateIndexValueDate(IndexON,D1946)</f>
        <v>53309</v>
      </c>
      <c r="F1946" s="156">
        <f>IFERROR(_xll.qlIndexFixing(IndexON,D1946,TRUE,_xll.ohTrigger(RecalcTrigger,TriggerON)),NA())</f>
        <v>8.6832139003467645E-3</v>
      </c>
      <c r="H1946" s="42">
        <f>_xll.qlCalendarAdvance(Calendar,$H1945,B1946,"f",FALSE)</f>
        <v>53309</v>
      </c>
      <c r="I1946" s="140">
        <f>_xll.qlInterestRateIndexValueDate(Index1M,$H1946)</f>
        <v>53309</v>
      </c>
      <c r="J1946" s="145">
        <f>IFERROR(_xll.qlIndexFixing(Index1M,$H1946,TRUE,_xll.ohTrigger(RecalcTrigger,Trigger1M)),NA())</f>
        <v>9.3989597034986813E-3</v>
      </c>
      <c r="K1946" s="44">
        <f>IFERROR(_xll.qlIndexFixing(Index3M,H1946,TRUE,_xll.ohTrigger(RecalcTrigger,Trigger3M)),NA())</f>
        <v>9.6119171401929018E-3</v>
      </c>
      <c r="L1946" s="44">
        <f>IFERROR(_xll.qlIndexFixing(Index6M,$H1946,TRUE,_xll.ohTrigger(RecalcTrigger,Trigger6M)),NA())</f>
        <v>9.5680354387495722E-3</v>
      </c>
      <c r="M1946" s="146">
        <f>IFERROR(_xll.qlIndexFixing(Index1Y,$H1946,TRUE,_xll.ohTrigger(RecalcTrigger,Trigger1Y)),NA())</f>
        <v>9.7621300514727505E-3</v>
      </c>
      <c r="N1946" s="145">
        <f>IFERROR(_xll.qlIndexFixing(ONIndex1M,I1946,TRUE,_xll.ohTrigger(RecalcTrigger,Trigger1M)),NA())</f>
        <v>9.4140005042042674E-3</v>
      </c>
      <c r="O1946" s="44">
        <f>IFERROR(_xll.qlIndexFixing(ONIndex3M,I1946,TRUE,_xll.ohTrigger(RecalcTrigger,Trigger3M)),NA())</f>
        <v>9.6506181128974688E-3</v>
      </c>
      <c r="P1946" s="44">
        <f>IFERROR(_xll.qlIndexFixing(ONIndex6M,I1946,TRUE,_xll.ohTrigger(RecalcTrigger,Trigger6M)),NA())</f>
        <v>9.6532932694881612E-3</v>
      </c>
      <c r="Q1946" s="146">
        <f>IFERROR(_xll.qlIndexFixing(ONIndex1Y,I1946,TRUE,_xll.ohTrigger(RecalcTrigger,Trigger1Y)),NA())</f>
        <v>9.9348485363914829E-3</v>
      </c>
    </row>
    <row r="1947" spans="2:17" x14ac:dyDescent="0.2">
      <c r="B1947" s="39" t="s">
        <v>42</v>
      </c>
      <c r="D1947" s="42">
        <f>_xll.qlCalendarAdvance(Calendar,$D1946,B1947,"f",FALSE)</f>
        <v>53316</v>
      </c>
      <c r="E1947" s="140">
        <f>_xll.qlInterestRateIndexValueDate(IndexON,D1947)</f>
        <v>53316</v>
      </c>
      <c r="F1947" s="156">
        <f>IFERROR(_xll.qlIndexFixing(IndexON,D1947,TRUE,_xll.ohTrigger(RecalcTrigger,TriggerON)),NA())</f>
        <v>8.675887228465351E-3</v>
      </c>
      <c r="H1947" s="42">
        <f>_xll.qlCalendarAdvance(Calendar,$H1946,B1947,"f",FALSE)</f>
        <v>53316</v>
      </c>
      <c r="I1947" s="140">
        <f>_xll.qlInterestRateIndexValueDate(Index1M,$H1947)</f>
        <v>53316</v>
      </c>
      <c r="J1947" s="145">
        <f>IFERROR(_xll.qlIndexFixing(Index1M,$H1947,TRUE,_xll.ohTrigger(RecalcTrigger,Trigger1M)),NA())</f>
        <v>9.3906311247452211E-3</v>
      </c>
      <c r="K1947" s="44">
        <f>IFERROR(_xll.qlIndexFixing(Index3M,H1947,TRUE,_xll.ohTrigger(RecalcTrigger,Trigger3M)),NA())</f>
        <v>9.6039506644732819E-3</v>
      </c>
      <c r="L1947" s="44">
        <f>IFERROR(_xll.qlIndexFixing(Index6M,$H1947,TRUE,_xll.ohTrigger(RecalcTrigger,Trigger6M)),NA())</f>
        <v>9.5594768428338729E-3</v>
      </c>
      <c r="M1947" s="146">
        <f>IFERROR(_xll.qlIndexFixing(Index1Y,$H1947,TRUE,_xll.ohTrigger(RecalcTrigger,Trigger1Y)),NA())</f>
        <v>9.75345799447358E-3</v>
      </c>
      <c r="N1947" s="145">
        <f>IFERROR(_xll.qlIndexFixing(ONIndex1M,I1947,TRUE,_xll.ohTrigger(RecalcTrigger,Trigger1M)),NA())</f>
        <v>9.4057676142256241E-3</v>
      </c>
      <c r="O1947" s="44">
        <f>IFERROR(_xll.qlIndexFixing(ONIndex3M,I1947,TRUE,_xll.ohTrigger(RecalcTrigger,Trigger3M)),NA())</f>
        <v>9.6428931627345893E-3</v>
      </c>
      <c r="P1947" s="44">
        <f>IFERROR(_xll.qlIndexFixing(ONIndex6M,I1947,TRUE,_xll.ohTrigger(RecalcTrigger,Trigger6M)),NA())</f>
        <v>9.6452438280092423E-3</v>
      </c>
      <c r="Q1947" s="146">
        <f>IFERROR(_xll.qlIndexFixing(ONIndex1Y,I1947,TRUE,_xll.ohTrigger(RecalcTrigger,Trigger1Y)),NA())</f>
        <v>9.9269285174752309E-3</v>
      </c>
    </row>
    <row r="1948" spans="2:17" x14ac:dyDescent="0.2">
      <c r="B1948" s="39" t="s">
        <v>42</v>
      </c>
      <c r="D1948" s="42">
        <f>_xll.qlCalendarAdvance(Calendar,$D1947,B1948,"f",FALSE)</f>
        <v>53323</v>
      </c>
      <c r="E1948" s="140">
        <f>_xll.qlInterestRateIndexValueDate(IndexON,D1948)</f>
        <v>53323</v>
      </c>
      <c r="F1948" s="156">
        <f>IFERROR(_xll.qlIndexFixing(IndexON,D1948,TRUE,_xll.ohTrigger(RecalcTrigger,TriggerON)),NA())</f>
        <v>8.6685281999099306E-3</v>
      </c>
      <c r="H1948" s="42">
        <f>_xll.qlCalendarAdvance(Calendar,$H1947,B1948,"f",FALSE)</f>
        <v>53323</v>
      </c>
      <c r="I1948" s="140">
        <f>_xll.qlInterestRateIndexValueDate(Index1M,$H1948)</f>
        <v>53323</v>
      </c>
      <c r="J1948" s="145">
        <f>IFERROR(_xll.qlIndexFixing(Index1M,$H1948,TRUE,_xll.ohTrigger(RecalcTrigger,Trigger1M)),NA())</f>
        <v>9.3822636549564537E-3</v>
      </c>
      <c r="K1948" s="44">
        <f>IFERROR(_xll.qlIndexFixing(Index3M,H1948,TRUE,_xll.ohTrigger(RecalcTrigger,Trigger3M)),NA())</f>
        <v>9.5959490583175221E-3</v>
      </c>
      <c r="L1948" s="44">
        <f>IFERROR(_xll.qlIndexFixing(Index6M,$H1948,TRUE,_xll.ohTrigger(RecalcTrigger,Trigger6M)),NA())</f>
        <v>9.5508818539327602E-3</v>
      </c>
      <c r="M1948" s="146">
        <f>IFERROR(_xll.qlIndexFixing(Index1Y,$H1948,TRUE,_xll.ohTrigger(RecalcTrigger,Trigger1Y)),NA())</f>
        <v>9.7447741484948391E-3</v>
      </c>
      <c r="N1948" s="145">
        <f>IFERROR(_xll.qlIndexFixing(ONIndex1M,I1948,TRUE,_xll.ohTrigger(RecalcTrigger,Trigger1M)),NA())</f>
        <v>9.3974958589893021E-3</v>
      </c>
      <c r="O1948" s="44">
        <f>IFERROR(_xll.qlIndexFixing(ONIndex3M,I1948,TRUE,_xll.ohTrigger(RecalcTrigger,Trigger3M)),NA())</f>
        <v>9.6351331486277392E-3</v>
      </c>
      <c r="P1948" s="44">
        <f>IFERROR(_xll.qlIndexFixing(ONIndex6M,I1948,TRUE,_xll.ohTrigger(RecalcTrigger,Trigger6M)),NA())</f>
        <v>9.637158129179868E-3</v>
      </c>
      <c r="Q1948" s="146">
        <f>IFERROR(_xll.qlIndexFixing(ONIndex1Y,I1948,TRUE,_xll.ohTrigger(RecalcTrigger,Trigger1Y)),NA())</f>
        <v>9.9189717039527281E-3</v>
      </c>
    </row>
    <row r="1949" spans="2:17" x14ac:dyDescent="0.2">
      <c r="B1949" s="39" t="s">
        <v>42</v>
      </c>
      <c r="D1949" s="42">
        <f>_xll.qlCalendarAdvance(Calendar,$D1948,B1949,"f",FALSE)</f>
        <v>53330</v>
      </c>
      <c r="E1949" s="140">
        <f>_xll.qlInterestRateIndexValueDate(IndexON,D1949)</f>
        <v>53330</v>
      </c>
      <c r="F1949" s="156">
        <f>IFERROR(_xll.qlIndexFixing(IndexON,D1949,TRUE,_xll.ohTrigger(RecalcTrigger,TriggerON)),NA())</f>
        <v>8.6611368145994572E-3</v>
      </c>
      <c r="H1949" s="42">
        <f>_xll.qlCalendarAdvance(Calendar,$H1948,B1949,"f",FALSE)</f>
        <v>53330</v>
      </c>
      <c r="I1949" s="140">
        <f>_xll.qlInterestRateIndexValueDate(Index1M,$H1949)</f>
        <v>53330</v>
      </c>
      <c r="J1949" s="145">
        <f>IFERROR(_xll.qlIndexFixing(Index1M,$H1949,TRUE,_xll.ohTrigger(RecalcTrigger,Trigger1M)),NA())</f>
        <v>9.3738572942232493E-3</v>
      </c>
      <c r="K1949" s="44">
        <f>IFERROR(_xll.qlIndexFixing(Index3M,H1949,TRUE,_xll.ohTrigger(RecalcTrigger,Trigger3M)),NA())</f>
        <v>9.5879123219327414E-3</v>
      </c>
      <c r="L1949" s="44">
        <f>IFERROR(_xll.qlIndexFixing(Index6M,$H1949,TRUE,_xll.ohTrigger(RecalcTrigger,Trigger6M)),NA())</f>
        <v>9.5427549011508558E-3</v>
      </c>
      <c r="M1949" s="146">
        <f>IFERROR(_xll.qlIndexFixing(Index1Y,$H1949,TRUE,_xll.ohTrigger(RecalcTrigger,Trigger1Y)),NA())</f>
        <v>9.7360795675425216E-3</v>
      </c>
      <c r="N1949" s="145">
        <f>IFERROR(_xll.qlIndexFixing(ONIndex1M,I1949,TRUE,_xll.ohTrigger(RecalcTrigger,Trigger1M)),NA())</f>
        <v>9.38918523873844E-3</v>
      </c>
      <c r="O1949" s="44">
        <f>IFERROR(_xll.qlIndexFixing(ONIndex3M,I1949,TRUE,_xll.ohTrigger(RecalcTrigger,Trigger3M)),NA())</f>
        <v>9.627338070739011E-3</v>
      </c>
      <c r="P1949" s="44">
        <f>IFERROR(_xll.qlIndexFixing(ONIndex6M,I1949,TRUE,_xll.ohTrigger(RecalcTrigger,Trigger6M)),NA())</f>
        <v>9.6290361727568996E-3</v>
      </c>
      <c r="Q1949" s="146">
        <f>IFERROR(_xll.qlIndexFixing(ONIndex1Y,I1949,TRUE,_xll.ohTrigger(RecalcTrigger,Trigger1Y)),NA())</f>
        <v>9.9109780954997895E-3</v>
      </c>
    </row>
    <row r="1950" spans="2:17" x14ac:dyDescent="0.2">
      <c r="B1950" s="39" t="s">
        <v>42</v>
      </c>
      <c r="D1950" s="42">
        <f>_xll.qlCalendarAdvance(Calendar,$D1949,B1950,"f",FALSE)</f>
        <v>53337</v>
      </c>
      <c r="E1950" s="140">
        <f>_xll.qlInterestRateIndexValueDate(IndexON,D1950)</f>
        <v>53337</v>
      </c>
      <c r="F1950" s="156">
        <f>IFERROR(_xll.qlIndexFixing(IndexON,D1950,TRUE,_xll.ohTrigger(RecalcTrigger,TriggerON)),NA())</f>
        <v>8.6537130724528843E-3</v>
      </c>
      <c r="H1950" s="42">
        <f>_xll.qlCalendarAdvance(Calendar,$H1949,B1950,"f",FALSE)</f>
        <v>53337</v>
      </c>
      <c r="I1950" s="140">
        <f>_xll.qlInterestRateIndexValueDate(Index1M,$H1950)</f>
        <v>53337</v>
      </c>
      <c r="J1950" s="145">
        <f>IFERROR(_xll.qlIndexFixing(Index1M,$H1950,TRUE,_xll.ohTrigger(RecalcTrigger,Trigger1M)),NA())</f>
        <v>9.3654120426315633E-3</v>
      </c>
      <c r="K1950" s="44">
        <f>IFERROR(_xll.qlIndexFixing(Index3M,H1950,TRUE,_xll.ohTrigger(RecalcTrigger,Trigger3M)),NA())</f>
        <v>9.5798404555269556E-3</v>
      </c>
      <c r="L1950" s="44">
        <f>IFERROR(_xll.qlIndexFixing(Index6M,$H1950,TRUE,_xll.ohTrigger(RecalcTrigger,Trigger6M)),NA())</f>
        <v>9.5340900823974953E-3</v>
      </c>
      <c r="M1950" s="146">
        <f>IFERROR(_xll.qlIndexFixing(Index1Y,$H1950,TRUE,_xll.ohTrigger(RecalcTrigger,Trigger1Y)),NA())</f>
        <v>9.7273753055864276E-3</v>
      </c>
      <c r="N1950" s="145">
        <f>IFERROR(_xll.qlIndexFixing(ONIndex1M,I1950,TRUE,_xll.ohTrigger(RecalcTrigger,Trigger1M)),NA())</f>
        <v>9.3808357533109454E-3</v>
      </c>
      <c r="O1950" s="44">
        <f>IFERROR(_xll.qlIndexFixing(ONIndex3M,I1950,TRUE,_xll.ohTrigger(RecalcTrigger,Trigger3M)),NA())</f>
        <v>9.6195079289063123E-3</v>
      </c>
      <c r="P1950" s="44">
        <f>IFERROR(_xll.qlIndexFixing(ONIndex6M,I1950,TRUE,_xll.ohTrigger(RecalcTrigger,Trigger6M)),NA())</f>
        <v>9.6208779589834759E-3</v>
      </c>
      <c r="Q1950" s="146">
        <f>IFERROR(_xll.qlIndexFixing(ONIndex1Y,I1950,TRUE,_xll.ohTrigger(RecalcTrigger,Trigger1Y)),NA())</f>
        <v>9.9029476923595539E-3</v>
      </c>
    </row>
    <row r="1951" spans="2:17" x14ac:dyDescent="0.2">
      <c r="B1951" s="39" t="s">
        <v>42</v>
      </c>
      <c r="D1951" s="42">
        <f>_xll.qlCalendarAdvance(Calendar,$D1950,B1951,"f",FALSE)</f>
        <v>53344</v>
      </c>
      <c r="E1951" s="140">
        <f>_xll.qlInterestRateIndexValueDate(IndexON,D1951)</f>
        <v>53344</v>
      </c>
      <c r="F1951" s="156">
        <f>IFERROR(_xll.qlIndexFixing(IndexON,D1951,TRUE,_xll.ohTrigger(RecalcTrigger,TriggerON)),NA())</f>
        <v>8.6462569736323047E-3</v>
      </c>
      <c r="H1951" s="42">
        <f>_xll.qlCalendarAdvance(Calendar,$H1950,B1951,"f",FALSE)</f>
        <v>53344</v>
      </c>
      <c r="I1951" s="140">
        <f>_xll.qlInterestRateIndexValueDate(Index1M,$H1951)</f>
        <v>53344</v>
      </c>
      <c r="J1951" s="145">
        <f>IFERROR(_xll.qlIndexFixing(Index1M,$H1951,TRUE,_xll.ohTrigger(RecalcTrigger,Trigger1M)),NA())</f>
        <v>9.3569279002673564E-3</v>
      </c>
      <c r="K1951" s="44">
        <f>IFERROR(_xll.qlIndexFixing(Index3M,H1951,TRUE,_xll.ohTrigger(RecalcTrigger,Trigger3M)),NA())</f>
        <v>9.5717334593099883E-3</v>
      </c>
      <c r="L1951" s="44">
        <f>IFERROR(_xll.qlIndexFixing(Index6M,$H1951,TRUE,_xll.ohTrigger(RecalcTrigger,Trigger6M)),NA())</f>
        <v>9.5253904032991665E-3</v>
      </c>
      <c r="M1951" s="146">
        <f>IFERROR(_xll.qlIndexFixing(Index1Y,$H1951,TRUE,_xll.ohTrigger(RecalcTrigger,Trigger1Y)),NA())</f>
        <v>9.7186624165603863E-3</v>
      </c>
      <c r="N1951" s="145">
        <f>IFERROR(_xll.qlIndexFixing(ONIndex1M,I1951,TRUE,_xll.ohTrigger(RecalcTrigger,Trigger1M)),NA())</f>
        <v>9.3724474027068183E-3</v>
      </c>
      <c r="O1951" s="44">
        <f>IFERROR(_xll.qlIndexFixing(ONIndex3M,I1951,TRUE,_xll.ohTrigger(RecalcTrigger,Trigger3M)),NA())</f>
        <v>9.6116427233727819E-3</v>
      </c>
      <c r="P1951" s="44">
        <f>IFERROR(_xll.qlIndexFixing(ONIndex6M,I1951,TRUE,_xll.ohTrigger(RecalcTrigger,Trigger6M)),NA())</f>
        <v>9.6126834877785505E-3</v>
      </c>
      <c r="Q1951" s="146">
        <f>IFERROR(_xll.qlIndexFixing(ONIndex1Y,I1951,TRUE,_xll.ohTrigger(RecalcTrigger,Trigger1Y)),NA())</f>
        <v>9.8948804945320212E-3</v>
      </c>
    </row>
    <row r="1952" spans="2:17" x14ac:dyDescent="0.2">
      <c r="B1952" s="39" t="s">
        <v>42</v>
      </c>
      <c r="D1952" s="42">
        <f>_xll.qlCalendarAdvance(Calendar,$D1951,B1952,"f",FALSE)</f>
        <v>53351</v>
      </c>
      <c r="E1952" s="140">
        <f>_xll.qlInterestRateIndexValueDate(IndexON,D1952)</f>
        <v>53351</v>
      </c>
      <c r="F1952" s="156">
        <f>IFERROR(_xll.qlIndexFixing(IndexON,D1952,TRUE,_xll.ohTrigger(RecalcTrigger,TriggerON)),NA())</f>
        <v>8.638768518056672E-3</v>
      </c>
      <c r="H1952" s="42">
        <f>_xll.qlCalendarAdvance(Calendar,$H1951,B1952,"f",FALSE)</f>
        <v>53351</v>
      </c>
      <c r="I1952" s="140">
        <f>_xll.qlInterestRateIndexValueDate(Index1M,$H1952)</f>
        <v>53351</v>
      </c>
      <c r="J1952" s="145">
        <f>IFERROR(_xll.qlIndexFixing(Index1M,$H1952,TRUE,_xll.ohTrigger(RecalcTrigger,Trigger1M)),NA())</f>
        <v>9.3484048672239535E-3</v>
      </c>
      <c r="K1952" s="44">
        <f>IFERROR(_xll.qlIndexFixing(Index3M,H1952,TRUE,_xll.ohTrigger(RecalcTrigger,Trigger3M)),NA())</f>
        <v>9.5635913334916559E-3</v>
      </c>
      <c r="L1952" s="44">
        <f>IFERROR(_xll.qlIndexFixing(Index6M,$H1952,TRUE,_xll.ohTrigger(RecalcTrigger,Trigger6M)),NA())</f>
        <v>9.5166579871546961E-3</v>
      </c>
      <c r="M1952" s="146">
        <f>IFERROR(_xll.qlIndexFixing(Index1Y,$H1952,TRUE,_xll.ohTrigger(RecalcTrigger,Trigger1Y)),NA())</f>
        <v>9.7099419543615895E-3</v>
      </c>
      <c r="N1952" s="145">
        <f>IFERROR(_xll.qlIndexFixing(ONIndex1M,I1952,TRUE,_xll.ohTrigger(RecalcTrigger,Trigger1M)),NA())</f>
        <v>9.3640201870071049E-3</v>
      </c>
      <c r="O1952" s="44">
        <f>IFERROR(_xll.qlIndexFixing(ONIndex3M,I1952,TRUE,_xll.ohTrigger(RecalcTrigger,Trigger3M)),NA())</f>
        <v>9.6037424538952809E-3</v>
      </c>
      <c r="P1952" s="44">
        <f>IFERROR(_xll.qlIndexFixing(ONIndex6M,I1952,TRUE,_xll.ohTrigger(RecalcTrigger,Trigger6M)),NA())</f>
        <v>9.6044527591421236E-3</v>
      </c>
      <c r="Q1952" s="146">
        <f>IFERROR(_xll.qlIndexFixing(ONIndex1Y,I1952,TRUE,_xll.ohTrigger(RecalcTrigger,Trigger1Y)),NA())</f>
        <v>9.886776501855099E-3</v>
      </c>
    </row>
    <row r="1953" spans="2:17" x14ac:dyDescent="0.2">
      <c r="B1953" s="39" t="s">
        <v>42</v>
      </c>
      <c r="D1953" s="42">
        <f>_xll.qlCalendarAdvance(Calendar,$D1952,B1953,"f",FALSE)</f>
        <v>53358</v>
      </c>
      <c r="E1953" s="140">
        <f>_xll.qlInterestRateIndexValueDate(IndexON,D1953)</f>
        <v>53358</v>
      </c>
      <c r="F1953" s="156">
        <f>IFERROR(_xll.qlIndexFixing(IndexON,D1953,TRUE,_xll.ohTrigger(RecalcTrigger,TriggerON)),NA())</f>
        <v>8.6312477056449399E-3</v>
      </c>
      <c r="H1953" s="42">
        <f>_xll.qlCalendarAdvance(Calendar,$H1952,B1953,"f",FALSE)</f>
        <v>53358</v>
      </c>
      <c r="I1953" s="140">
        <f>_xll.qlInterestRateIndexValueDate(Index1M,$H1953)</f>
        <v>53358</v>
      </c>
      <c r="J1953" s="145">
        <f>IFERROR(_xll.qlIndexFixing(Index1M,$H1953,TRUE,_xll.ohTrigger(RecalcTrigger,Trigger1M)),NA())</f>
        <v>9.3423176426515476E-3</v>
      </c>
      <c r="K1953" s="44">
        <f>IFERROR(_xll.qlIndexFixing(Index3M,H1953,TRUE,_xll.ohTrigger(RecalcTrigger,Trigger3M)),NA())</f>
        <v>9.5558796896353226E-3</v>
      </c>
      <c r="L1953" s="44">
        <f>IFERROR(_xll.qlIndexFixing(Index6M,$H1953,TRUE,_xll.ohTrigger(RecalcTrigger,Trigger6M)),NA())</f>
        <v>9.5078949655112675E-3</v>
      </c>
      <c r="M1953" s="146">
        <f>IFERROR(_xll.qlIndexFixing(Index1Y,$H1953,TRUE,_xll.ohTrigger(RecalcTrigger,Trigger1Y)),NA())</f>
        <v>9.7012149728519237E-3</v>
      </c>
      <c r="N1953" s="145">
        <f>IFERROR(_xll.qlIndexFixing(ONIndex1M,I1953,TRUE,_xll.ohTrigger(RecalcTrigger,Trigger1M)),NA())</f>
        <v>9.355554106130759E-3</v>
      </c>
      <c r="O1953" s="44">
        <f>IFERROR(_xll.qlIndexFixing(ONIndex3M,I1953,TRUE,_xll.ohTrigger(RecalcTrigger,Trigger3M)),NA())</f>
        <v>9.5958071205548556E-3</v>
      </c>
      <c r="P1953" s="44">
        <f>IFERROR(_xll.qlIndexFixing(ONIndex6M,I1953,TRUE,_xll.ohTrigger(RecalcTrigger,Trigger6M)),NA())</f>
        <v>9.5961857730741951E-3</v>
      </c>
      <c r="Q1953" s="146">
        <f>IFERROR(_xll.qlIndexFixing(ONIndex1Y,I1953,TRUE,_xll.ohTrigger(RecalcTrigger,Trigger1Y)),NA())</f>
        <v>9.8786357144908798E-3</v>
      </c>
    </row>
    <row r="1954" spans="2:17" x14ac:dyDescent="0.2">
      <c r="B1954" s="39" t="s">
        <v>42</v>
      </c>
      <c r="D1954" s="42">
        <f>_xll.qlCalendarAdvance(Calendar,$D1953,B1954,"f",FALSE)</f>
        <v>53365</v>
      </c>
      <c r="E1954" s="140">
        <f>_xll.qlInterestRateIndexValueDate(IndexON,D1954)</f>
        <v>53365</v>
      </c>
      <c r="F1954" s="156">
        <f>IFERROR(_xll.qlIndexFixing(IndexON,D1954,TRUE,_xll.ohTrigger(RecalcTrigger,TriggerON)),NA())</f>
        <v>8.623694536559201E-3</v>
      </c>
      <c r="H1954" s="42">
        <f>_xll.qlCalendarAdvance(Calendar,$H1953,B1954,"f",FALSE)</f>
        <v>53365</v>
      </c>
      <c r="I1954" s="140">
        <f>_xll.qlInterestRateIndexValueDate(Index1M,$H1954)</f>
        <v>53365</v>
      </c>
      <c r="J1954" s="145">
        <f>IFERROR(_xll.qlIndexFixing(Index1M,$H1954,TRUE,_xll.ohTrigger(RecalcTrigger,Trigger1M)),NA())</f>
        <v>9.3337318159242687E-3</v>
      </c>
      <c r="K1954" s="44">
        <f>IFERROR(_xll.qlIndexFixing(Index3M,H1954,TRUE,_xll.ohTrigger(RecalcTrigger,Trigger3M)),NA())</f>
        <v>9.5472016938982843E-3</v>
      </c>
      <c r="L1954" s="44">
        <f>IFERROR(_xll.qlIndexFixing(Index6M,$H1954,TRUE,_xll.ohTrigger(RecalcTrigger,Trigger6M)),NA())</f>
        <v>9.499103469881141E-3</v>
      </c>
      <c r="M1954" s="146">
        <f>IFERROR(_xll.qlIndexFixing(Index1Y,$H1954,TRUE,_xll.ohTrigger(RecalcTrigger,Trigger1Y)),NA())</f>
        <v>9.6924825258564162E-3</v>
      </c>
      <c r="N1954" s="145">
        <f>IFERROR(_xll.qlIndexFixing(ONIndex1M,I1954,TRUE,_xll.ohTrigger(RecalcTrigger,Trigger1M)),NA())</f>
        <v>9.3470491601588268E-3</v>
      </c>
      <c r="O1954" s="44">
        <f>IFERROR(_xll.qlIndexFixing(ONIndex3M,I1954,TRUE,_xll.ohTrigger(RecalcTrigger,Trigger3M)),NA())</f>
        <v>9.5878367235135986E-3</v>
      </c>
      <c r="P1954" s="44">
        <f>IFERROR(_xll.qlIndexFixing(ONIndex6M,I1954,TRUE,_xll.ohTrigger(RecalcTrigger,Trigger6M)),NA())</f>
        <v>9.5878825294937187E-3</v>
      </c>
      <c r="Q1954" s="146">
        <f>IFERROR(_xll.qlIndexFixing(ONIndex1Y,I1954,TRUE,_xll.ohTrigger(RecalcTrigger,Trigger1Y)),NA())</f>
        <v>9.8704581323583174E-3</v>
      </c>
    </row>
    <row r="1955" spans="2:17" x14ac:dyDescent="0.2">
      <c r="B1955" s="39" t="s">
        <v>42</v>
      </c>
      <c r="D1955" s="42">
        <f>_xll.qlCalendarAdvance(Calendar,$D1954,B1955,"f",FALSE)</f>
        <v>53372</v>
      </c>
      <c r="E1955" s="140">
        <f>_xll.qlInterestRateIndexValueDate(IndexON,D1955)</f>
        <v>53372</v>
      </c>
      <c r="F1955" s="156">
        <f>IFERROR(_xll.qlIndexFixing(IndexON,D1955,TRUE,_xll.ohTrigger(RecalcTrigger,TriggerON)),NA())</f>
        <v>8.6161090107184091E-3</v>
      </c>
      <c r="H1955" s="42">
        <f>_xll.qlCalendarAdvance(Calendar,$H1954,B1955,"f",FALSE)</f>
        <v>53372</v>
      </c>
      <c r="I1955" s="140">
        <f>_xll.qlInterestRateIndexValueDate(Index1M,$H1955)</f>
        <v>53372</v>
      </c>
      <c r="J1955" s="145">
        <f>IFERROR(_xll.qlIndexFixing(Index1M,$H1955,TRUE,_xll.ohTrigger(RecalcTrigger,Trigger1M)),NA())</f>
        <v>9.3251071027109726E-3</v>
      </c>
      <c r="K1955" s="44">
        <f>IFERROR(_xll.qlIndexFixing(Index3M,H1955,TRUE,_xll.ohTrigger(RecalcTrigger,Trigger3M)),NA())</f>
        <v>9.5394252402221935E-3</v>
      </c>
      <c r="L1955" s="44">
        <f>IFERROR(_xll.qlIndexFixing(Index6M,$H1955,TRUE,_xll.ohTrigger(RecalcTrigger,Trigger6M)),NA())</f>
        <v>9.4902856317416497E-3</v>
      </c>
      <c r="M1955" s="146">
        <f>IFERROR(_xll.qlIndexFixing(Index1Y,$H1955,TRUE,_xll.ohTrigger(RecalcTrigger,Trigger1Y)),NA())</f>
        <v>9.683745667163457E-3</v>
      </c>
      <c r="N1955" s="145">
        <f>IFERROR(_xll.qlIndexFixing(ONIndex1M,I1955,TRUE,_xll.ohTrigger(RecalcTrigger,Trigger1M)),NA())</f>
        <v>9.3385053490102621E-3</v>
      </c>
      <c r="O1955" s="44">
        <f>IFERROR(_xll.qlIndexFixing(ONIndex3M,I1955,TRUE,_xll.ohTrigger(RecalcTrigger,Trigger3M)),NA())</f>
        <v>9.579831262528371E-3</v>
      </c>
      <c r="P1955" s="44">
        <f>IFERROR(_xll.qlIndexFixing(ONIndex6M,I1955,TRUE,_xll.ohTrigger(RecalcTrigger,Trigger6M)),NA())</f>
        <v>9.5795430284817407E-3</v>
      </c>
      <c r="Q1955" s="146">
        <f>IFERROR(_xll.qlIndexFixing(ONIndex1Y,I1955,TRUE,_xll.ohTrigger(RecalcTrigger,Trigger1Y)),NA())</f>
        <v>9.8622437554574116E-3</v>
      </c>
    </row>
    <row r="1956" spans="2:17" x14ac:dyDescent="0.2">
      <c r="B1956" s="39" t="s">
        <v>42</v>
      </c>
      <c r="D1956" s="42">
        <f>_xll.qlCalendarAdvance(Calendar,$D1955,B1956,"f",FALSE)</f>
        <v>53379</v>
      </c>
      <c r="E1956" s="140">
        <f>_xll.qlInterestRateIndexValueDate(IndexON,D1956)</f>
        <v>53379</v>
      </c>
      <c r="F1956" s="156">
        <f>IFERROR(_xll.qlIndexFixing(IndexON,D1956,TRUE,_xll.ohTrigger(RecalcTrigger,TriggerON)),NA())</f>
        <v>8.6084911282846566E-3</v>
      </c>
      <c r="H1956" s="42">
        <f>_xll.qlCalendarAdvance(Calendar,$H1955,B1956,"f",FALSE)</f>
        <v>53379</v>
      </c>
      <c r="I1956" s="140">
        <f>_xll.qlInterestRateIndexValueDate(Index1M,$H1956)</f>
        <v>53379</v>
      </c>
      <c r="J1956" s="145">
        <f>IFERROR(_xll.qlIndexFixing(Index1M,$H1956,TRUE,_xll.ohTrigger(RecalcTrigger,Trigger1M)),NA())</f>
        <v>9.3164435030927088E-3</v>
      </c>
      <c r="K1956" s="44">
        <f>IFERROR(_xll.qlIndexFixing(Index3M,H1956,TRUE,_xll.ohTrigger(RecalcTrigger,Trigger3M)),NA())</f>
        <v>9.5311453233558469E-3</v>
      </c>
      <c r="L1956" s="44">
        <f>IFERROR(_xll.qlIndexFixing(Index6M,$H1956,TRUE,_xll.ohTrigger(RecalcTrigger,Trigger6M)),NA())</f>
        <v>9.4814435825329637E-3</v>
      </c>
      <c r="M1956" s="146">
        <f>IFERROR(_xll.qlIndexFixing(Index1Y,$H1956,TRUE,_xll.ohTrigger(RecalcTrigger,Trigger1Y)),NA())</f>
        <v>9.6750054505259087E-3</v>
      </c>
      <c r="N1956" s="145">
        <f>IFERROR(_xll.qlIndexFixing(ONIndex1M,I1956,TRUE,_xll.ohTrigger(RecalcTrigger,Trigger1M)),NA())</f>
        <v>9.3299226727661111E-3</v>
      </c>
      <c r="O1956" s="44">
        <f>IFERROR(_xll.qlIndexFixing(ONIndex3M,I1956,TRUE,_xll.ohTrigger(RecalcTrigger,Trigger3M)),NA())</f>
        <v>9.5717907377612654E-3</v>
      </c>
      <c r="P1956" s="44">
        <f>IFERROR(_xll.qlIndexFixing(ONIndex6M,I1956,TRUE,_xll.ohTrigger(RecalcTrigger,Trigger6M)),NA())</f>
        <v>9.5711672701193073E-3</v>
      </c>
      <c r="Q1956" s="146">
        <f>IFERROR(_xll.qlIndexFixing(ONIndex1Y,I1956,TRUE,_xll.ohTrigger(RecalcTrigger,Trigger1Y)),NA())</f>
        <v>9.8539925838692088E-3</v>
      </c>
    </row>
    <row r="1957" spans="2:17" x14ac:dyDescent="0.2">
      <c r="B1957" s="39" t="s">
        <v>42</v>
      </c>
      <c r="D1957" s="42">
        <f>_xll.qlCalendarAdvance(Calendar,$D1956,B1957,"f",FALSE)</f>
        <v>53386</v>
      </c>
      <c r="E1957" s="140">
        <f>_xll.qlInterestRateIndexValueDate(IndexON,D1957)</f>
        <v>53386</v>
      </c>
      <c r="F1957" s="156">
        <f>IFERROR(_xll.qlIndexFixing(IndexON,D1957,TRUE,_xll.ohTrigger(RecalcTrigger,TriggerON)),NA())</f>
        <v>8.6008408889337584E-3</v>
      </c>
      <c r="H1957" s="42">
        <f>_xll.qlCalendarAdvance(Calendar,$H1956,B1957,"f",FALSE)</f>
        <v>53386</v>
      </c>
      <c r="I1957" s="140">
        <f>_xll.qlInterestRateIndexValueDate(Index1M,$H1957)</f>
        <v>53386</v>
      </c>
      <c r="J1957" s="145">
        <f>IFERROR(_xll.qlIndexFixing(Index1M,$H1957,TRUE,_xll.ohTrigger(RecalcTrigger,Trigger1M)),NA())</f>
        <v>9.306728031548344E-3</v>
      </c>
      <c r="K1957" s="44">
        <f>IFERROR(_xll.qlIndexFixing(Index3M,H1957,TRUE,_xll.ohTrigger(RecalcTrigger,Trigger3M)),NA())</f>
        <v>9.521399941628381E-3</v>
      </c>
      <c r="L1957" s="44">
        <f>IFERROR(_xll.qlIndexFixing(Index6M,$H1957,TRUE,_xll.ohTrigger(RecalcTrigger,Trigger6M)),NA())</f>
        <v>9.4710230661764708E-3</v>
      </c>
      <c r="M1957" s="146">
        <f>IFERROR(_xll.qlIndexFixing(Index1Y,$H1957,TRUE,_xll.ohTrigger(RecalcTrigger,Trigger1Y)),NA())</f>
        <v>9.6662629296595526E-3</v>
      </c>
      <c r="N1957" s="145">
        <f>IFERROR(_xll.qlIndexFixing(ONIndex1M,I1957,TRUE,_xll.ohTrigger(RecalcTrigger,Trigger1M)),NA())</f>
        <v>9.3213011314263738E-3</v>
      </c>
      <c r="O1957" s="44">
        <f>IFERROR(_xll.qlIndexFixing(ONIndex3M,I1957,TRUE,_xll.ohTrigger(RecalcTrigger,Trigger3M)),NA())</f>
        <v>9.5637151492122818E-3</v>
      </c>
      <c r="P1957" s="44">
        <f>IFERROR(_xll.qlIndexFixing(ONIndex6M,I1957,TRUE,_xll.ohTrigger(RecalcTrigger,Trigger6M)),NA())</f>
        <v>9.5627552542443262E-3</v>
      </c>
      <c r="Q1957" s="146">
        <f>IFERROR(_xll.qlIndexFixing(ONIndex1Y,I1957,TRUE,_xll.ohTrigger(RecalcTrigger,Trigger1Y)),NA())</f>
        <v>9.8457046175126628E-3</v>
      </c>
    </row>
    <row r="1958" spans="2:17" x14ac:dyDescent="0.2">
      <c r="B1958" s="39" t="s">
        <v>42</v>
      </c>
      <c r="D1958" s="42">
        <f>_xll.qlCalendarAdvance(Calendar,$D1957,B1958,"f",FALSE)</f>
        <v>53393</v>
      </c>
      <c r="E1958" s="140">
        <f>_xll.qlInterestRateIndexValueDate(IndexON,D1958)</f>
        <v>53393</v>
      </c>
      <c r="F1958" s="156">
        <f>IFERROR(_xll.qlIndexFixing(IndexON,D1958,TRUE,_xll.ohTrigger(RecalcTrigger,TriggerON)),NA())</f>
        <v>8.5931582929088535E-3</v>
      </c>
      <c r="H1958" s="42">
        <f>_xll.qlCalendarAdvance(Calendar,$H1957,B1958,"f",FALSE)</f>
        <v>53393</v>
      </c>
      <c r="I1958" s="140">
        <f>_xll.qlInterestRateIndexValueDate(Index1M,$H1958)</f>
        <v>53393</v>
      </c>
      <c r="J1958" s="145">
        <f>IFERROR(_xll.qlIndexFixing(Index1M,$H1958,TRUE,_xll.ohTrigger(RecalcTrigger,Trigger1M)),NA())</f>
        <v>9.2964499697474057E-3</v>
      </c>
      <c r="K1958" s="44">
        <f>IFERROR(_xll.qlIndexFixing(Index3M,H1958,TRUE,_xll.ohTrigger(RecalcTrigger,Trigger3M)),NA())</f>
        <v>9.5130415890312559E-3</v>
      </c>
      <c r="L1958" s="44">
        <f>IFERROR(_xll.qlIndexFixing(Index6M,$H1958,TRUE,_xll.ohTrigger(RecalcTrigger,Trigger6M)),NA())</f>
        <v>9.4621369007468707E-3</v>
      </c>
      <c r="M1958" s="146">
        <f>IFERROR(_xll.qlIndexFixing(Index1Y,$H1958,TRUE,_xll.ohTrigger(RecalcTrigger,Trigger1Y)),NA())</f>
        <v>9.6575191582437547E-3</v>
      </c>
      <c r="N1958" s="145">
        <f>IFERROR(_xll.qlIndexFixing(ONIndex1M,I1958,TRUE,_xll.ohTrigger(RecalcTrigger,Trigger1M)),NA())</f>
        <v>9.3126407249100041E-3</v>
      </c>
      <c r="O1958" s="44">
        <f>IFERROR(_xll.qlIndexFixing(ONIndex3M,I1958,TRUE,_xll.ohTrigger(RecalcTrigger,Trigger3M)),NA())</f>
        <v>9.5556044967193277E-3</v>
      </c>
      <c r="P1958" s="44">
        <f>IFERROR(_xll.qlIndexFixing(ONIndex6M,I1958,TRUE,_xll.ohTrigger(RecalcTrigger,Trigger6M)),NA())</f>
        <v>9.5543069810188896E-3</v>
      </c>
      <c r="Q1958" s="146">
        <f>IFERROR(_xll.qlIndexFixing(ONIndex1Y,I1958,TRUE,_xll.ohTrigger(RecalcTrigger,Trigger1Y)),NA())</f>
        <v>9.8373798564688197E-3</v>
      </c>
    </row>
    <row r="1959" spans="2:17" x14ac:dyDescent="0.2">
      <c r="B1959" s="39" t="s">
        <v>42</v>
      </c>
      <c r="D1959" s="42">
        <f>_xll.qlCalendarAdvance(Calendar,$D1958,B1959,"f",FALSE)</f>
        <v>53400</v>
      </c>
      <c r="E1959" s="140">
        <f>_xll.qlInterestRateIndexValueDate(IndexON,D1959)</f>
        <v>53400</v>
      </c>
      <c r="F1959" s="156">
        <f>IFERROR(_xll.qlIndexFixing(IndexON,D1959,TRUE,_xll.ohTrigger(RecalcTrigger,TriggerON)),NA())</f>
        <v>8.5854433401288954E-3</v>
      </c>
      <c r="H1959" s="42">
        <f>_xll.qlCalendarAdvance(Calendar,$H1958,B1959,"f",FALSE)</f>
        <v>53400</v>
      </c>
      <c r="I1959" s="140">
        <f>_xll.qlInterestRateIndexValueDate(Index1M,$H1959)</f>
        <v>53400</v>
      </c>
      <c r="J1959" s="145">
        <f>IFERROR(_xll.qlIndexFixing(Index1M,$H1959,TRUE,_xll.ohTrigger(RecalcTrigger,Trigger1M)),NA())</f>
        <v>9.2876547044817171E-3</v>
      </c>
      <c r="K1959" s="44">
        <f>IFERROR(_xll.qlIndexFixing(Index3M,H1959,TRUE,_xll.ohTrigger(RecalcTrigger,Trigger3M)),NA())</f>
        <v>9.5046481069149084E-3</v>
      </c>
      <c r="L1959" s="44">
        <f>IFERROR(_xll.qlIndexFixing(Index6M,$H1959,TRUE,_xll.ohTrigger(RecalcTrigger,Trigger6M)),NA())</f>
        <v>9.4532335133305709E-3</v>
      </c>
      <c r="M1959" s="146">
        <f>IFERROR(_xll.qlIndexFixing(Index1Y,$H1959,TRUE,_xll.ohTrigger(RecalcTrigger,Trigger1Y)),NA())</f>
        <v>9.6487751899214658E-3</v>
      </c>
      <c r="N1959" s="145">
        <f>IFERROR(_xll.qlIndexFixing(ONIndex1M,I1959,TRUE,_xll.ohTrigger(RecalcTrigger,Trigger1M)),NA())</f>
        <v>9.303941453298048E-3</v>
      </c>
      <c r="O1959" s="44">
        <f>IFERROR(_xll.qlIndexFixing(ONIndex3M,I1959,TRUE,_xll.ohTrigger(RecalcTrigger,Trigger3M)),NA())</f>
        <v>9.5474587805255418E-3</v>
      </c>
      <c r="P1959" s="44">
        <f>IFERROR(_xll.qlIndexFixing(ONIndex6M,I1959,TRUE,_xll.ohTrigger(RecalcTrigger,Trigger6M)),NA())</f>
        <v>9.5458224503619515E-3</v>
      </c>
      <c r="Q1959" s="146">
        <f>IFERROR(_xll.qlIndexFixing(ONIndex1Y,I1959,TRUE,_xll.ohTrigger(RecalcTrigger,Trigger1Y)),NA())</f>
        <v>9.8290183006566334E-3</v>
      </c>
    </row>
    <row r="1960" spans="2:17" x14ac:dyDescent="0.2">
      <c r="B1960" s="39" t="s">
        <v>42</v>
      </c>
      <c r="D1960" s="42">
        <f>_xll.qlCalendarAdvance(Calendar,$D1959,B1960,"f",FALSE)</f>
        <v>53407</v>
      </c>
      <c r="E1960" s="140">
        <f>_xll.qlInterestRateIndexValueDate(IndexON,D1960)</f>
        <v>53407</v>
      </c>
      <c r="F1960" s="156">
        <f>IFERROR(_xll.qlIndexFixing(IndexON,D1960,TRUE,_xll.ohTrigger(RecalcTrigger,TriggerON)),NA())</f>
        <v>8.5776960305938843E-3</v>
      </c>
      <c r="H1960" s="42">
        <f>_xll.qlCalendarAdvance(Calendar,$H1959,B1960,"f",FALSE)</f>
        <v>53407</v>
      </c>
      <c r="I1960" s="140">
        <f>_xll.qlInterestRateIndexValueDate(Index1M,$H1960)</f>
        <v>53407</v>
      </c>
      <c r="J1960" s="145">
        <f>IFERROR(_xll.qlIndexFixing(Index1M,$H1960,TRUE,_xll.ohTrigger(RecalcTrigger,Trigger1M)),NA())</f>
        <v>9.2788205492687053E-3</v>
      </c>
      <c r="K1960" s="44">
        <f>IFERROR(_xll.qlIndexFixing(Index3M,H1960,TRUE,_xll.ohTrigger(RecalcTrigger,Trigger3M)),NA())</f>
        <v>9.4962194955030988E-3</v>
      </c>
      <c r="L1960" s="44">
        <f>IFERROR(_xll.qlIndexFixing(Index6M,$H1960,TRUE,_xll.ohTrigger(RecalcTrigger,Trigger6M)),NA())</f>
        <v>9.4443150006331775E-3</v>
      </c>
      <c r="M1960" s="146">
        <f>IFERROR(_xll.qlIndexFixing(Index1Y,$H1960,TRUE,_xll.ohTrigger(RecalcTrigger,Trigger1Y)),NA())</f>
        <v>9.640032078299221E-3</v>
      </c>
      <c r="N1960" s="145">
        <f>IFERROR(_xll.qlIndexFixing(ONIndex1M,I1960,TRUE,_xll.ohTrigger(RecalcTrigger,Trigger1M)),NA())</f>
        <v>9.2952033165905057E-3</v>
      </c>
      <c r="O1960" s="44">
        <f>IFERROR(_xll.qlIndexFixing(ONIndex3M,I1960,TRUE,_xll.ohTrigger(RecalcTrigger,Trigger3M)),NA())</f>
        <v>9.5392780003877853E-3</v>
      </c>
      <c r="P1960" s="44">
        <f>IFERROR(_xll.qlIndexFixing(ONIndex6M,I1960,TRUE,_xll.ohTrigger(RecalcTrigger,Trigger6M)),NA())</f>
        <v>9.5373016622735118E-3</v>
      </c>
      <c r="Q1960" s="146">
        <f>IFERROR(_xll.qlIndexFixing(ONIndex1Y,I1960,TRUE,_xll.ohTrigger(RecalcTrigger,Trigger1Y)),NA())</f>
        <v>9.8206199499950575E-3</v>
      </c>
    </row>
    <row r="1961" spans="2:17" x14ac:dyDescent="0.2">
      <c r="B1961" s="39" t="s">
        <v>42</v>
      </c>
      <c r="D1961" s="42">
        <f>_xll.qlCalendarAdvance(Calendar,$D1960,B1961,"f",FALSE)</f>
        <v>53414</v>
      </c>
      <c r="E1961" s="140">
        <f>_xll.qlInterestRateIndexValueDate(IndexON,D1961)</f>
        <v>53414</v>
      </c>
      <c r="F1961" s="156">
        <f>IFERROR(_xll.qlIndexFixing(IndexON,D1961,TRUE,_xll.ohTrigger(RecalcTrigger,TriggerON)),NA())</f>
        <v>8.5699163643848664E-3</v>
      </c>
      <c r="H1961" s="42">
        <f>_xll.qlCalendarAdvance(Calendar,$H1960,B1961,"f",FALSE)</f>
        <v>53414</v>
      </c>
      <c r="I1961" s="140">
        <f>_xll.qlInterestRateIndexValueDate(Index1M,$H1961)</f>
        <v>53414</v>
      </c>
      <c r="J1961" s="145">
        <f>IFERROR(_xll.qlIndexFixing(Index1M,$H1961,TRUE,_xll.ohTrigger(RecalcTrigger,Trigger1M)),NA())</f>
        <v>9.2699475041992403E-3</v>
      </c>
      <c r="K1961" s="44">
        <f>IFERROR(_xll.qlIndexFixing(Index3M,H1961,TRUE,_xll.ohTrigger(RecalcTrigger,Trigger3M)),NA())</f>
        <v>9.4877557550195838E-3</v>
      </c>
      <c r="L1961" s="44">
        <f>IFERROR(_xll.qlIndexFixing(Index6M,$H1961,TRUE,_xll.ohTrigger(RecalcTrigger,Trigger6M)),NA())</f>
        <v>9.4353834593219749E-3</v>
      </c>
      <c r="M1961" s="146">
        <f>IFERROR(_xll.qlIndexFixing(Index1Y,$H1961,TRUE,_xll.ohTrigger(RecalcTrigger,Trigger1Y)),NA())</f>
        <v>9.6312908769471406E-3</v>
      </c>
      <c r="N1961" s="145">
        <f>IFERROR(_xll.qlIndexFixing(ONIndex1M,I1961,TRUE,_xll.ohTrigger(RecalcTrigger,Trigger1M)),NA())</f>
        <v>9.2864263147873771E-3</v>
      </c>
      <c r="O1961" s="44">
        <f>IFERROR(_xll.qlIndexFixing(ONIndex3M,I1961,TRUE,_xll.ohTrigger(RecalcTrigger,Trigger3M)),NA())</f>
        <v>9.5310621565491971E-3</v>
      </c>
      <c r="P1961" s="44">
        <f>IFERROR(_xll.qlIndexFixing(ONIndex6M,I1961,TRUE,_xll.ohTrigger(RecalcTrigger,Trigger6M)),NA())</f>
        <v>9.5287446168346168E-3</v>
      </c>
      <c r="Q1961" s="146">
        <f>IFERROR(_xll.qlIndexFixing(ONIndex1Y,I1961,TRUE,_xll.ohTrigger(RecalcTrigger,Trigger1Y)),NA())</f>
        <v>9.8121848047272309E-3</v>
      </c>
    </row>
    <row r="1962" spans="2:17" x14ac:dyDescent="0.2">
      <c r="B1962" s="39" t="s">
        <v>42</v>
      </c>
      <c r="D1962" s="42">
        <f>_xll.qlCalendarAdvance(Calendar,$D1961,B1962,"f",FALSE)</f>
        <v>53421</v>
      </c>
      <c r="E1962" s="140">
        <f>_xll.qlInterestRateIndexValueDate(IndexON,D1962)</f>
        <v>53421</v>
      </c>
      <c r="F1962" s="156">
        <f>IFERROR(_xll.qlIndexFixing(IndexON,D1962,TRUE,_xll.ohTrigger(RecalcTrigger,TriggerON)),NA())</f>
        <v>8.5621043413397491E-3</v>
      </c>
      <c r="H1962" s="42">
        <f>_xll.qlCalendarAdvance(Calendar,$H1961,B1962,"f",FALSE)</f>
        <v>53421</v>
      </c>
      <c r="I1962" s="140">
        <f>_xll.qlInterestRateIndexValueDate(Index1M,$H1962)</f>
        <v>53421</v>
      </c>
      <c r="J1962" s="145">
        <f>IFERROR(_xll.qlIndexFixing(Index1M,$H1962,TRUE,_xll.ohTrigger(RecalcTrigger,Trigger1M)),NA())</f>
        <v>9.2626022898625315E-3</v>
      </c>
      <c r="K1962" s="44">
        <f>IFERROR(_xll.qlIndexFixing(Index3M,H1962,TRUE,_xll.ohTrigger(RecalcTrigger,Trigger3M)),NA())</f>
        <v>9.4797475742709521E-3</v>
      </c>
      <c r="L1962" s="44">
        <f>IFERROR(_xll.qlIndexFixing(Index6M,$H1962,TRUE,_xll.ohTrigger(RecalcTrigger,Trigger6M)),NA())</f>
        <v>9.4269613459451659E-3</v>
      </c>
      <c r="M1962" s="146">
        <f>IFERROR(_xll.qlIndexFixing(Index1Y,$H1962,TRUE,_xll.ohTrigger(RecalcTrigger,Trigger1Y)),NA())</f>
        <v>9.622552639398485E-3</v>
      </c>
      <c r="N1962" s="145">
        <f>IFERROR(_xll.qlIndexFixing(ONIndex1M,I1962,TRUE,_xll.ohTrigger(RecalcTrigger,Trigger1M)),NA())</f>
        <v>9.2776104477265697E-3</v>
      </c>
      <c r="O1962" s="44">
        <f>IFERROR(_xll.qlIndexFixing(ONIndex3M,I1962,TRUE,_xll.ohTrigger(RecalcTrigger,Trigger3M)),NA())</f>
        <v>9.5228112487666383E-3</v>
      </c>
      <c r="P1962" s="44">
        <f>IFERROR(_xll.qlIndexFixing(ONIndex6M,I1962,TRUE,_xll.ohTrigger(RecalcTrigger,Trigger6M)),NA())</f>
        <v>9.5201513138831739E-3</v>
      </c>
      <c r="Q1962" s="146">
        <f>IFERROR(_xll.qlIndexFixing(ONIndex1Y,I1962,TRUE,_xll.ohTrigger(RecalcTrigger,Trigger1Y)),NA())</f>
        <v>9.8037128647721072E-3</v>
      </c>
    </row>
    <row r="1963" spans="2:17" x14ac:dyDescent="0.2">
      <c r="B1963" s="39" t="s">
        <v>42</v>
      </c>
      <c r="D1963" s="42">
        <f>_xll.qlCalendarAdvance(Calendar,$D1962,B1963,"f",FALSE)</f>
        <v>53428</v>
      </c>
      <c r="E1963" s="140">
        <f>_xll.qlInterestRateIndexValueDate(IndexON,D1963)</f>
        <v>53428</v>
      </c>
      <c r="F1963" s="156">
        <f>IFERROR(_xll.qlIndexFixing(IndexON,D1963,TRUE,_xll.ohTrigger(RecalcTrigger,TriggerON)),NA())</f>
        <v>8.5542599617016712E-3</v>
      </c>
      <c r="H1963" s="42">
        <f>_xll.qlCalendarAdvance(Calendar,$H1962,B1963,"f",FALSE)</f>
        <v>53428</v>
      </c>
      <c r="I1963" s="140">
        <f>_xll.qlInterestRateIndexValueDate(Index1M,$H1963)</f>
        <v>53428</v>
      </c>
      <c r="J1963" s="145">
        <f>IFERROR(_xll.qlIndexFixing(Index1M,$H1963,TRUE,_xll.ohTrigger(RecalcTrigger,Trigger1M)),NA())</f>
        <v>9.2536604790344947E-3</v>
      </c>
      <c r="K1963" s="44">
        <f>IFERROR(_xll.qlIndexFixing(Index3M,H1963,TRUE,_xll.ohTrigger(RecalcTrigger,Trigger3M)),NA())</f>
        <v>9.4712167275375087E-3</v>
      </c>
      <c r="L1963" s="44">
        <f>IFERROR(_xll.qlIndexFixing(Index6M,$H1963,TRUE,_xll.ohTrigger(RecalcTrigger,Trigger6M)),NA())</f>
        <v>9.418009846843085E-3</v>
      </c>
      <c r="M1963" s="146">
        <f>IFERROR(_xll.qlIndexFixing(Index1Y,$H1963,TRUE,_xll.ohTrigger(RecalcTrigger,Trigger1Y)),NA())</f>
        <v>9.6138184191505438E-3</v>
      </c>
      <c r="N1963" s="145">
        <f>IFERROR(_xll.qlIndexFixing(ONIndex1M,I1963,TRUE,_xll.ohTrigger(RecalcTrigger,Trigger1M)),NA())</f>
        <v>9.2687557157322686E-3</v>
      </c>
      <c r="O1963" s="44">
        <f>IFERROR(_xll.qlIndexFixing(ONIndex3M,I1963,TRUE,_xll.ohTrigger(RecalcTrigger,Trigger3M)),NA())</f>
        <v>9.5145252773642941E-3</v>
      </c>
      <c r="P1963" s="44">
        <f>IFERROR(_xll.qlIndexFixing(ONIndex6M,I1963,TRUE,_xll.ohTrigger(RecalcTrigger,Trigger6M)),NA())</f>
        <v>9.5115217535002294E-3</v>
      </c>
      <c r="Q1963" s="146">
        <f>IFERROR(_xll.qlIndexFixing(ONIndex1Y,I1963,TRUE,_xll.ohTrigger(RecalcTrigger,Trigger1Y)),NA())</f>
        <v>9.795204129967594E-3</v>
      </c>
    </row>
    <row r="1964" spans="2:17" x14ac:dyDescent="0.2">
      <c r="B1964" s="39" t="s">
        <v>42</v>
      </c>
      <c r="D1964" s="42">
        <f>_xll.qlCalendarAdvance(Calendar,$D1963,B1964,"f",FALSE)</f>
        <v>53435</v>
      </c>
      <c r="E1964" s="140">
        <f>_xll.qlInterestRateIndexValueDate(IndexON,D1964)</f>
        <v>53435</v>
      </c>
      <c r="F1964" s="156">
        <f>IFERROR(_xll.qlIndexFixing(IndexON,D1964,TRUE,_xll.ohTrigger(RecalcTrigger,TriggerON)),NA())</f>
        <v>8.5463832252274941E-3</v>
      </c>
      <c r="H1964" s="42">
        <f>_xll.qlCalendarAdvance(Calendar,$H1963,B1964,"f",FALSE)</f>
        <v>53435</v>
      </c>
      <c r="I1964" s="140">
        <f>_xll.qlInterestRateIndexValueDate(Index1M,$H1964)</f>
        <v>53435</v>
      </c>
      <c r="J1964" s="145">
        <f>IFERROR(_xll.qlIndexFixing(Index1M,$H1964,TRUE,_xll.ohTrigger(RecalcTrigger,Trigger1M)),NA())</f>
        <v>9.2446797809068917E-3</v>
      </c>
      <c r="K1964" s="44">
        <f>IFERROR(_xll.qlIndexFixing(Index3M,H1964,TRUE,_xll.ohTrigger(RecalcTrigger,Trigger3M)),NA())</f>
        <v>9.4626541918819435E-3</v>
      </c>
      <c r="L1964" s="44">
        <f>IFERROR(_xll.qlIndexFixing(Index6M,$H1964,TRUE,_xll.ohTrigger(RecalcTrigger,Trigger6M)),NA())</f>
        <v>9.4090514697585687E-3</v>
      </c>
      <c r="M1964" s="146">
        <f>IFERROR(_xll.qlIndexFixing(Index1Y,$H1964,TRUE,_xll.ohTrigger(RecalcTrigger,Trigger1Y)),NA())</f>
        <v>9.6050892696637469E-3</v>
      </c>
      <c r="N1964" s="145">
        <f>IFERROR(_xll.qlIndexFixing(ONIndex1M,I1964,TRUE,_xll.ohTrigger(RecalcTrigger,Trigger1M)),NA())</f>
        <v>9.259862118561335E-3</v>
      </c>
      <c r="O1964" s="44">
        <f>IFERROR(_xll.qlIndexFixing(ONIndex3M,I1964,TRUE,_xll.ohTrigger(RecalcTrigger,Trigger3M)),NA())</f>
        <v>9.5062042420179793E-3</v>
      </c>
      <c r="P1964" s="44">
        <f>IFERROR(_xll.qlIndexFixing(ONIndex6M,I1964,TRUE,_xll.ohTrigger(RecalcTrigger,Trigger6M)),NA())</f>
        <v>9.5028559357668296E-3</v>
      </c>
      <c r="Q1964" s="146">
        <f>IFERROR(_xll.qlIndexFixing(ONIndex1Y,I1964,TRUE,_xll.ohTrigger(RecalcTrigger,Trigger1Y)),NA())</f>
        <v>9.7866586005568301E-3</v>
      </c>
    </row>
    <row r="1965" spans="2:17" x14ac:dyDescent="0.2">
      <c r="B1965" s="39" t="s">
        <v>42</v>
      </c>
      <c r="D1965" s="42">
        <f>_xll.qlCalendarAdvance(Calendar,$D1964,B1965,"f",FALSE)</f>
        <v>53442</v>
      </c>
      <c r="E1965" s="140">
        <f>_xll.qlInterestRateIndexValueDate(IndexON,D1965)</f>
        <v>53442</v>
      </c>
      <c r="F1965" s="156">
        <f>IFERROR(_xll.qlIndexFixing(IndexON,D1965,TRUE,_xll.ohTrigger(RecalcTrigger,TriggerON)),NA())</f>
        <v>8.5384741321603563E-3</v>
      </c>
      <c r="H1965" s="42">
        <f>_xll.qlCalendarAdvance(Calendar,$H1964,B1965,"f",FALSE)</f>
        <v>53442</v>
      </c>
      <c r="I1965" s="140">
        <f>_xll.qlInterestRateIndexValueDate(Index1M,$H1965)</f>
        <v>53442</v>
      </c>
      <c r="J1965" s="145">
        <f>IFERROR(_xll.qlIndexFixing(Index1M,$H1965,TRUE,_xll.ohTrigger(RecalcTrigger,Trigger1M)),NA())</f>
        <v>9.2356601955688733E-3</v>
      </c>
      <c r="K1965" s="44">
        <f>IFERROR(_xll.qlIndexFixing(Index3M,H1965,TRUE,_xll.ohTrigger(RecalcTrigger,Trigger3M)),NA())</f>
        <v>9.4540639751853426E-3</v>
      </c>
      <c r="L1965" s="44">
        <f>IFERROR(_xll.qlIndexFixing(Index6M,$H1965,TRUE,_xll.ohTrigger(RecalcTrigger,Trigger6M)),NA())</f>
        <v>9.4000883226132634E-3</v>
      </c>
      <c r="M1965" s="146">
        <f>IFERROR(_xll.qlIndexFixing(Index1Y,$H1965,TRUE,_xll.ohTrigger(RecalcTrigger,Trigger1Y)),NA())</f>
        <v>9.596366244362553E-3</v>
      </c>
      <c r="N1965" s="145">
        <f>IFERROR(_xll.qlIndexFixing(ONIndex1M,I1965,TRUE,_xll.ohTrigger(RecalcTrigger,Trigger1M)),NA())</f>
        <v>9.2509296562137688E-3</v>
      </c>
      <c r="O1965" s="44">
        <f>IFERROR(_xll.qlIndexFixing(ONIndex3M,I1965,TRUE,_xll.ohTrigger(RecalcTrigger,Trigger3M)),NA())</f>
        <v>9.4978481428087402E-3</v>
      </c>
      <c r="P1965" s="44">
        <f>IFERROR(_xll.qlIndexFixing(ONIndex6M,I1965,TRUE,_xll.ohTrigger(RecalcTrigger,Trigger6M)),NA())</f>
        <v>9.4941538606829745E-3</v>
      </c>
      <c r="Q1965" s="146">
        <f>IFERROR(_xll.qlIndexFixing(ONIndex1Y,I1965,TRUE,_xll.ohTrigger(RecalcTrigger,Trigger1Y)),NA())</f>
        <v>9.7780762763777229E-3</v>
      </c>
    </row>
    <row r="1966" spans="2:17" x14ac:dyDescent="0.2">
      <c r="B1966" s="39" t="s">
        <v>42</v>
      </c>
      <c r="D1966" s="42">
        <f>_xll.qlCalendarAdvance(Calendar,$D1965,B1966,"f",FALSE)</f>
        <v>53449</v>
      </c>
      <c r="E1966" s="140">
        <f>_xll.qlInterestRateIndexValueDate(IndexON,D1966)</f>
        <v>53449</v>
      </c>
      <c r="F1966" s="156">
        <f>IFERROR(_xll.qlIndexFixing(IndexON,D1966,TRUE,_xll.ohTrigger(RecalcTrigger,TriggerON)),NA())</f>
        <v>8.5305326822571192E-3</v>
      </c>
      <c r="H1966" s="42">
        <f>_xll.qlCalendarAdvance(Calendar,$H1965,B1966,"f",FALSE)</f>
        <v>53449</v>
      </c>
      <c r="I1966" s="140">
        <f>_xll.qlInterestRateIndexValueDate(Index1M,$H1966)</f>
        <v>53449</v>
      </c>
      <c r="J1966" s="145">
        <f>IFERROR(_xll.qlIndexFixing(Index1M,$H1966,TRUE,_xll.ohTrigger(RecalcTrigger,Trigger1M)),NA())</f>
        <v>9.2249989342813535E-3</v>
      </c>
      <c r="K1966" s="44">
        <f>IFERROR(_xll.qlIndexFixing(Index3M,H1966,TRUE,_xll.ohTrigger(RecalcTrigger,Trigger3M)),NA())</f>
        <v>9.4449524298919688E-3</v>
      </c>
      <c r="L1966" s="44">
        <f>IFERROR(_xll.qlIndexFixing(Index6M,$H1966,TRUE,_xll.ohTrigger(RecalcTrigger,Trigger6M)),NA())</f>
        <v>9.3906037043145537E-3</v>
      </c>
      <c r="M1966" s="146">
        <f>IFERROR(_xll.qlIndexFixing(Index1Y,$H1966,TRUE,_xll.ohTrigger(RecalcTrigger,Trigger1Y)),NA())</f>
        <v>9.5876503966345616E-3</v>
      </c>
      <c r="N1966" s="145">
        <f>IFERROR(_xll.qlIndexFixing(ONIndex1M,I1966,TRUE,_xll.ohTrigger(RecalcTrigger,Trigger1M)),NA())</f>
        <v>9.241958328932709E-3</v>
      </c>
      <c r="O1966" s="44">
        <f>IFERROR(_xll.qlIndexFixing(ONIndex3M,I1966,TRUE,_xll.ohTrigger(RecalcTrigger,Trigger3M)),NA())</f>
        <v>9.4894569799797157E-3</v>
      </c>
      <c r="P1966" s="44">
        <f>IFERROR(_xll.qlIndexFixing(ONIndex6M,I1966,TRUE,_xll.ohTrigger(RecalcTrigger,Trigger6M)),NA())</f>
        <v>9.4854155280865715E-3</v>
      </c>
      <c r="Q1966" s="146">
        <f>IFERROR(_xll.qlIndexFixing(ONIndex1Y,I1966,TRUE,_xll.ohTrigger(RecalcTrigger,Trigger1Y)),NA())</f>
        <v>9.7694571575113187E-3</v>
      </c>
    </row>
    <row r="1967" spans="2:17" x14ac:dyDescent="0.2">
      <c r="B1967" s="39" t="s">
        <v>42</v>
      </c>
      <c r="D1967" s="42">
        <f>_xll.qlCalendarAdvance(Calendar,$D1966,B1967,"f",FALSE)</f>
        <v>53456</v>
      </c>
      <c r="E1967" s="140">
        <f>_xll.qlInterestRateIndexValueDate(IndexON,D1967)</f>
        <v>53456</v>
      </c>
      <c r="F1967" s="156">
        <f>IFERROR(_xll.qlIndexFixing(IndexON,D1967,TRUE,_xll.ohTrigger(RecalcTrigger,TriggerON)),NA())</f>
        <v>8.5225588756798754E-3</v>
      </c>
      <c r="H1967" s="42">
        <f>_xll.qlCalendarAdvance(Calendar,$H1966,B1967,"f",FALSE)</f>
        <v>53456</v>
      </c>
      <c r="I1967" s="140">
        <f>_xll.qlInterestRateIndexValueDate(Index1M,$H1967)</f>
        <v>53456</v>
      </c>
      <c r="J1967" s="145">
        <f>IFERROR(_xll.qlIndexFixing(Index1M,$H1967,TRUE,_xll.ohTrigger(RecalcTrigger,Trigger1M)),NA())</f>
        <v>9.2158925520502075E-3</v>
      </c>
      <c r="K1967" s="44">
        <f>IFERROR(_xll.qlIndexFixing(Index3M,H1967,TRUE,_xll.ohTrigger(RecalcTrigger,Trigger3M)),NA())</f>
        <v>9.436318241961077E-3</v>
      </c>
      <c r="L1967" s="44">
        <f>IFERROR(_xll.qlIndexFixing(Index6M,$H1967,TRUE,_xll.ohTrigger(RecalcTrigger,Trigger6M)),NA())</f>
        <v>9.3816380192474E-3</v>
      </c>
      <c r="M1967" s="146">
        <f>IFERROR(_xll.qlIndexFixing(Index1Y,$H1967,TRUE,_xll.ohTrigger(RecalcTrigger,Trigger1Y)),NA())</f>
        <v>9.5789427798318449E-3</v>
      </c>
      <c r="N1967" s="145">
        <f>IFERROR(_xll.qlIndexFixing(ONIndex1M,I1967,TRUE,_xll.ohTrigger(RecalcTrigger,Trigger1M)),NA())</f>
        <v>9.2329481363939703E-3</v>
      </c>
      <c r="O1967" s="44">
        <f>IFERROR(_xll.qlIndexFixing(ONIndex3M,I1967,TRUE,_xll.ohTrigger(RecalcTrigger,Trigger3M)),NA())</f>
        <v>9.4810307532067206E-3</v>
      </c>
      <c r="P1967" s="44">
        <f>IFERROR(_xll.qlIndexFixing(ONIndex6M,I1967,TRUE,_xll.ohTrigger(RecalcTrigger,Trigger6M)),NA())</f>
        <v>9.4766409381397132E-3</v>
      </c>
      <c r="Q1967" s="146">
        <f>IFERROR(_xll.qlIndexFixing(ONIndex1Y,I1967,TRUE,_xll.ohTrigger(RecalcTrigger,Trigger1Y)),NA())</f>
        <v>9.7608012439576175E-3</v>
      </c>
    </row>
    <row r="1968" spans="2:17" x14ac:dyDescent="0.2">
      <c r="B1968" s="39" t="s">
        <v>42</v>
      </c>
      <c r="D1968" s="42">
        <f>_xll.qlCalendarAdvance(Calendar,$D1967,B1968,"f",FALSE)</f>
        <v>53463</v>
      </c>
      <c r="E1968" s="140">
        <f>_xll.qlInterestRateIndexValueDate(IndexON,D1968)</f>
        <v>53463</v>
      </c>
      <c r="F1968" s="156">
        <f>IFERROR(_xll.qlIndexFixing(IndexON,D1968,TRUE,_xll.ohTrigger(RecalcTrigger,TriggerON)),NA())</f>
        <v>8.5145527124286247E-3</v>
      </c>
      <c r="H1968" s="42">
        <f>_xll.qlCalendarAdvance(Calendar,$H1967,B1968,"f",FALSE)</f>
        <v>53463</v>
      </c>
      <c r="I1968" s="140">
        <f>_xll.qlInterestRateIndexValueDate(Index1M,$H1968)</f>
        <v>53463</v>
      </c>
      <c r="J1968" s="145">
        <f>IFERROR(_xll.qlIndexFixing(Index1M,$H1968,TRUE,_xll.ohTrigger(RecalcTrigger,Trigger1M)),NA())</f>
        <v>9.2067472806232602E-3</v>
      </c>
      <c r="K1968" s="44">
        <f>IFERROR(_xll.qlIndexFixing(Index3M,H1968,TRUE,_xll.ohTrigger(RecalcTrigger,Trigger3M)),NA())</f>
        <v>9.427668756984274E-3</v>
      </c>
      <c r="L1968" s="44">
        <f>IFERROR(_xll.qlIndexFixing(Index6M,$H1968,TRUE,_xll.ohTrigger(RecalcTrigger,Trigger6M)),NA())</f>
        <v>9.3726739811908714E-3</v>
      </c>
      <c r="M1968" s="146">
        <f>IFERROR(_xll.qlIndexFixing(Index1Y,$H1968,TRUE,_xll.ohTrigger(RecalcTrigger,Trigger1Y)),NA())</f>
        <v>9.5702444472696158E-3</v>
      </c>
      <c r="N1968" s="145">
        <f>IFERROR(_xll.qlIndexFixing(ONIndex1M,I1968,TRUE,_xll.ohTrigger(RecalcTrigger,Trigger1M)),NA())</f>
        <v>9.2238990788406916E-3</v>
      </c>
      <c r="O1968" s="44">
        <f>IFERROR(_xll.qlIndexFixing(ONIndex3M,I1968,TRUE,_xll.ohTrigger(RecalcTrigger,Trigger3M)),NA())</f>
        <v>9.4725694627328938E-3</v>
      </c>
      <c r="P1968" s="44">
        <f>IFERROR(_xll.qlIndexFixing(ONIndex6M,I1968,TRUE,_xll.ohTrigger(RecalcTrigger,Trigger6M)),NA())</f>
        <v>9.4678300907613533E-3</v>
      </c>
      <c r="Q1968" s="146">
        <f>IFERROR(_xll.qlIndexFixing(ONIndex1Y,I1968,TRUE,_xll.ohTrigger(RecalcTrigger,Trigger1Y)),NA())</f>
        <v>9.7521085355545267E-3</v>
      </c>
    </row>
    <row r="1969" spans="2:17" x14ac:dyDescent="0.2">
      <c r="B1969" s="39" t="s">
        <v>42</v>
      </c>
      <c r="D1969" s="42">
        <f>_xll.qlCalendarAdvance(Calendar,$D1968,B1969,"f",FALSE)</f>
        <v>53470</v>
      </c>
      <c r="E1969" s="140">
        <f>_xll.qlInterestRateIndexValueDate(IndexON,D1969)</f>
        <v>53470</v>
      </c>
      <c r="F1969" s="156">
        <f>IFERROR(_xll.qlIndexFixing(IndexON,D1969,TRUE,_xll.ohTrigger(RecalcTrigger,TriggerON)),NA())</f>
        <v>8.5065141924223209E-3</v>
      </c>
      <c r="H1969" s="42">
        <f>_xll.qlCalendarAdvance(Calendar,$H1968,B1969,"f",FALSE)</f>
        <v>53470</v>
      </c>
      <c r="I1969" s="140">
        <f>_xll.qlInterestRateIndexValueDate(Index1M,$H1969)</f>
        <v>53470</v>
      </c>
      <c r="J1969" s="145">
        <f>IFERROR(_xll.qlIndexFixing(Index1M,$H1969,TRUE,_xll.ohTrigger(RecalcTrigger,Trigger1M)),NA())</f>
        <v>9.1975631201012022E-3</v>
      </c>
      <c r="K1969" s="44">
        <f>IFERROR(_xll.qlIndexFixing(Index3M,H1969,TRUE,_xll.ohTrigger(RecalcTrigger,Trigger3M)),NA())</f>
        <v>9.4190079411753773E-3</v>
      </c>
      <c r="L1969" s="44">
        <f>IFERROR(_xll.qlIndexFixing(Index6M,$H1969,TRUE,_xll.ohTrigger(RecalcTrigger,Trigger6M)),NA())</f>
        <v>9.3637136865122941E-3</v>
      </c>
      <c r="M1969" s="146">
        <f>IFERROR(_xll.qlIndexFixing(Index1Y,$H1969,TRUE,_xll.ohTrigger(RecalcTrigger,Trigger1Y)),NA())</f>
        <v>9.5615564522277818E-3</v>
      </c>
      <c r="N1969" s="145">
        <f>IFERROR(_xll.qlIndexFixing(ONIndex1M,I1969,TRUE,_xll.ohTrigger(RecalcTrigger,Trigger1M)),NA())</f>
        <v>9.2148111561918267E-3</v>
      </c>
      <c r="O1969" s="44">
        <f>IFERROR(_xll.qlIndexFixing(ONIndex3M,I1969,TRUE,_xll.ohTrigger(RecalcTrigger,Trigger3M)),NA())</f>
        <v>9.4640731083961427E-3</v>
      </c>
      <c r="P1969" s="44">
        <f>IFERROR(_xll.qlIndexFixing(ONIndex6M,I1969,TRUE,_xll.ohTrigger(RecalcTrigger,Trigger6M)),NA())</f>
        <v>9.4589829860325381E-3</v>
      </c>
      <c r="Q1969" s="146">
        <f>IFERROR(_xll.qlIndexFixing(ONIndex1Y,I1969,TRUE,_xll.ohTrigger(RecalcTrigger,Trigger1Y)),NA())</f>
        <v>9.7433790326262315E-3</v>
      </c>
    </row>
    <row r="1970" spans="2:17" x14ac:dyDescent="0.2">
      <c r="B1970" s="39" t="s">
        <v>42</v>
      </c>
      <c r="D1970" s="42">
        <f>_xll.qlCalendarAdvance(Calendar,$D1969,B1970,"f",FALSE)</f>
        <v>53477</v>
      </c>
      <c r="E1970" s="140">
        <f>_xll.qlInterestRateIndexValueDate(IndexON,D1970)</f>
        <v>53477</v>
      </c>
      <c r="F1970" s="156">
        <f>IFERROR(_xll.qlIndexFixing(IndexON,D1970,TRUE,_xll.ohTrigger(RecalcTrigger,TriggerON)),NA())</f>
        <v>8.498443315660964E-3</v>
      </c>
      <c r="H1970" s="42">
        <f>_xll.qlCalendarAdvance(Calendar,$H1969,B1970,"f",FALSE)</f>
        <v>53477</v>
      </c>
      <c r="I1970" s="140">
        <f>_xll.qlInterestRateIndexValueDate(Index1M,$H1970)</f>
        <v>53477</v>
      </c>
      <c r="J1970" s="145">
        <f>IFERROR(_xll.qlIndexFixing(Index1M,$H1970,TRUE,_xll.ohTrigger(RecalcTrigger,Trigger1M)),NA())</f>
        <v>9.1899789637374853E-3</v>
      </c>
      <c r="K1970" s="44">
        <f>IFERROR(_xll.qlIndexFixing(Index3M,H1970,TRUE,_xll.ohTrigger(RecalcTrigger,Trigger3M)),NA())</f>
        <v>9.4103397607156105E-3</v>
      </c>
      <c r="L1970" s="44">
        <f>IFERROR(_xll.qlIndexFixing(Index6M,$H1970,TRUE,_xll.ohTrigger(RecalcTrigger,Trigger6M)),NA())</f>
        <v>9.3547592315406727E-3</v>
      </c>
      <c r="M1970" s="146">
        <f>IFERROR(_xll.qlIndexFixing(Index1Y,$H1970,TRUE,_xll.ohTrigger(RecalcTrigger,Trigger1Y)),NA())</f>
        <v>9.5528798479491694E-3</v>
      </c>
      <c r="N1970" s="145">
        <f>IFERROR(_xll.qlIndexFixing(ONIndex1M,I1970,TRUE,_xll.ohTrigger(RecalcTrigger,Trigger1M)),NA())</f>
        <v>9.2056843684473755E-3</v>
      </c>
      <c r="O1970" s="44">
        <f>IFERROR(_xll.qlIndexFixing(ONIndex3M,I1970,TRUE,_xll.ohTrigger(RecalcTrigger,Trigger3M)),NA())</f>
        <v>9.4555416901964673E-3</v>
      </c>
      <c r="P1970" s="44">
        <f>IFERROR(_xll.qlIndexFixing(ONIndex6M,I1970,TRUE,_xll.ohTrigger(RecalcTrigger,Trigger6M)),NA())</f>
        <v>9.4500996238722212E-3</v>
      </c>
      <c r="Q1970" s="146">
        <f>IFERROR(_xll.qlIndexFixing(ONIndex1Y,I1970,TRUE,_xll.ohTrigger(RecalcTrigger,Trigger1Y)),NA())</f>
        <v>9.7346127348485467E-3</v>
      </c>
    </row>
    <row r="1971" spans="2:17" x14ac:dyDescent="0.2">
      <c r="B1971" s="39" t="s">
        <v>42</v>
      </c>
      <c r="D1971" s="42">
        <f>_xll.qlCalendarAdvance(Calendar,$D1970,B1971,"f",FALSE)</f>
        <v>53484</v>
      </c>
      <c r="E1971" s="140">
        <f>_xll.qlInterestRateIndexValueDate(IndexON,D1971)</f>
        <v>53484</v>
      </c>
      <c r="F1971" s="156">
        <f>IFERROR(_xll.qlIndexFixing(IndexON,D1971,TRUE,_xll.ohTrigger(RecalcTrigger,TriggerON)),NA())</f>
        <v>8.4903400822256003E-3</v>
      </c>
      <c r="H1971" s="42">
        <f>_xll.qlCalendarAdvance(Calendar,$H1970,B1971,"f",FALSE)</f>
        <v>53484</v>
      </c>
      <c r="I1971" s="140">
        <f>_xll.qlInterestRateIndexValueDate(Index1M,$H1971)</f>
        <v>53484</v>
      </c>
      <c r="J1971" s="145">
        <f>IFERROR(_xll.qlIndexFixing(Index1M,$H1971,TRUE,_xll.ohTrigger(RecalcTrigger,Trigger1M)),NA())</f>
        <v>9.1807260635982102E-3</v>
      </c>
      <c r="K1971" s="44">
        <f>IFERROR(_xll.qlIndexFixing(Index3M,H1971,TRUE,_xll.ohTrigger(RecalcTrigger,Trigger3M)),NA())</f>
        <v>9.4016681817483162E-3</v>
      </c>
      <c r="L1971" s="44">
        <f>IFERROR(_xll.qlIndexFixing(Index6M,$H1971,TRUE,_xll.ohTrigger(RecalcTrigger,Trigger6M)),NA())</f>
        <v>9.3463273073240757E-3</v>
      </c>
      <c r="M1971" s="146">
        <f>IFERROR(_xll.qlIndexFixing(Index1Y,$H1971,TRUE,_xll.ohTrigger(RecalcTrigger,Trigger1Y)),NA())</f>
        <v>9.54421568764241E-3</v>
      </c>
      <c r="N1971" s="145">
        <f>IFERROR(_xll.qlIndexFixing(ONIndex1M,I1971,TRUE,_xll.ohTrigger(RecalcTrigger,Trigger1M)),NA())</f>
        <v>9.196518715607338E-3</v>
      </c>
      <c r="O1971" s="44">
        <f>IFERROR(_xll.qlIndexFixing(ONIndex3M,I1971,TRUE,_xll.ohTrigger(RecalcTrigger,Trigger3M)),NA())</f>
        <v>9.4469752083770064E-3</v>
      </c>
      <c r="P1971" s="44">
        <f>IFERROR(_xll.qlIndexFixing(ONIndex6M,I1971,TRUE,_xll.ohTrigger(RecalcTrigger,Trigger6M)),NA())</f>
        <v>9.4411800043614491E-3</v>
      </c>
      <c r="Q1971" s="146">
        <f>IFERROR(_xll.qlIndexFixing(ONIndex1Y,I1971,TRUE,_xll.ohTrigger(RecalcTrigger,Trigger1Y)),NA())</f>
        <v>9.7258096424646112E-3</v>
      </c>
    </row>
    <row r="1972" spans="2:17" x14ac:dyDescent="0.2">
      <c r="B1972" s="39" t="s">
        <v>42</v>
      </c>
      <c r="D1972" s="42">
        <f>_xll.qlCalendarAdvance(Calendar,$D1971,B1972,"f",FALSE)</f>
        <v>53491</v>
      </c>
      <c r="E1972" s="140">
        <f>_xll.qlInterestRateIndexValueDate(IndexON,D1972)</f>
        <v>53491</v>
      </c>
      <c r="F1972" s="156">
        <f>IFERROR(_xll.qlIndexFixing(IndexON,D1972,TRUE,_xll.ohTrigger(RecalcTrigger,TriggerON)),NA())</f>
        <v>8.4822044921972761E-3</v>
      </c>
      <c r="H1972" s="42">
        <f>_xll.qlCalendarAdvance(Calendar,$H1971,B1972,"f",FALSE)</f>
        <v>53491</v>
      </c>
      <c r="I1972" s="140">
        <f>_xll.qlInterestRateIndexValueDate(Index1M,$H1972)</f>
        <v>53491</v>
      </c>
      <c r="J1972" s="145">
        <f>IFERROR(_xll.qlIndexFixing(Index1M,$H1972,TRUE,_xll.ohTrigger(RecalcTrigger,Trigger1M)),NA())</f>
        <v>9.1714376646017115E-3</v>
      </c>
      <c r="K1972" s="44">
        <f>IFERROR(_xll.qlIndexFixing(Index3M,H1972,TRUE,_xll.ohTrigger(RecalcTrigger,Trigger3M)),NA())</f>
        <v>9.3929971703833656E-3</v>
      </c>
      <c r="L1972" s="44">
        <f>IFERROR(_xll.qlIndexFixing(Index6M,$H1972,TRUE,_xll.ohTrigger(RecalcTrigger,Trigger6M)),NA())</f>
        <v>9.3373897883918741E-3</v>
      </c>
      <c r="M1972" s="146">
        <f>IFERROR(_xll.qlIndexFixing(Index1Y,$H1972,TRUE,_xll.ohTrigger(RecalcTrigger,Trigger1Y)),NA())</f>
        <v>9.5355650244786094E-3</v>
      </c>
      <c r="N1972" s="145">
        <f>IFERROR(_xll.qlIndexFixing(ONIndex1M,I1972,TRUE,_xll.ohTrigger(RecalcTrigger,Trigger1M)),NA())</f>
        <v>9.1873141977527606E-3</v>
      </c>
      <c r="O1972" s="44">
        <f>IFERROR(_xll.qlIndexFixing(ONIndex3M,I1972,TRUE,_xll.ohTrigger(RecalcTrigger,Trigger3M)),NA())</f>
        <v>9.438373662613575E-3</v>
      </c>
      <c r="P1972" s="44">
        <f>IFERROR(_xll.qlIndexFixing(ONIndex6M,I1972,TRUE,_xll.ohTrigger(RecalcTrigger,Trigger6M)),NA())</f>
        <v>9.4322241273381291E-3</v>
      </c>
      <c r="Q1972" s="146">
        <f>IFERROR(_xll.qlIndexFixing(ONIndex1Y,I1972,TRUE,_xll.ohTrigger(RecalcTrigger,Trigger1Y)),NA())</f>
        <v>9.7169697553933787E-3</v>
      </c>
    </row>
    <row r="1973" spans="2:17" x14ac:dyDescent="0.2">
      <c r="B1973" s="39" t="s">
        <v>42</v>
      </c>
      <c r="D1973" s="42">
        <f>_xll.qlCalendarAdvance(Calendar,$D1972,B1973,"f",FALSE)</f>
        <v>53498</v>
      </c>
      <c r="E1973" s="140">
        <f>_xll.qlInterestRateIndexValueDate(IndexON,D1973)</f>
        <v>53498</v>
      </c>
      <c r="F1973" s="156">
        <f>IFERROR(_xll.qlIndexFixing(IndexON,D1973,TRUE,_xll.ohTrigger(RecalcTrigger,TriggerON)),NA())</f>
        <v>8.4740365453328526E-3</v>
      </c>
      <c r="H1973" s="42">
        <f>_xll.qlCalendarAdvance(Calendar,$H1972,B1973,"f",FALSE)</f>
        <v>53498</v>
      </c>
      <c r="I1973" s="140">
        <f>_xll.qlInterestRateIndexValueDate(Index1M,$H1973)</f>
        <v>53498</v>
      </c>
      <c r="J1973" s="145">
        <f>IFERROR(_xll.qlIndexFixing(Index1M,$H1973,TRUE,_xll.ohTrigger(RecalcTrigger,Trigger1M)),NA())</f>
        <v>9.1621260025508411E-3</v>
      </c>
      <c r="K1973" s="44">
        <f>IFERROR(_xll.qlIndexFixing(Index3M,H1973,TRUE,_xll.ohTrigger(RecalcTrigger,Trigger3M)),NA())</f>
        <v>9.3843306926989101E-3</v>
      </c>
      <c r="L1973" s="44">
        <f>IFERROR(_xll.qlIndexFixing(Index6M,$H1973,TRUE,_xll.ohTrigger(RecalcTrigger,Trigger6M)),NA())</f>
        <v>9.328464361415963E-3</v>
      </c>
      <c r="M1973" s="146">
        <f>IFERROR(_xll.qlIndexFixing(Index1Y,$H1973,TRUE,_xll.ohTrigger(RecalcTrigger,Trigger1Y)),NA())</f>
        <v>9.5269289115942346E-3</v>
      </c>
      <c r="N1973" s="145">
        <f>IFERROR(_xll.qlIndexFixing(ONIndex1M,I1973,TRUE,_xll.ohTrigger(RecalcTrigger,Trigger1M)),NA())</f>
        <v>9.1780708147215506E-3</v>
      </c>
      <c r="O1973" s="44">
        <f>IFERROR(_xll.qlIndexFixing(ONIndex3M,I1973,TRUE,_xll.ohTrigger(RecalcTrigger,Trigger3M)),NA())</f>
        <v>9.4297370531493119E-3</v>
      </c>
      <c r="P1973" s="44">
        <f>IFERROR(_xll.qlIndexFixing(ONIndex6M,I1973,TRUE,_xll.ohTrigger(RecalcTrigger,Trigger6M)),NA())</f>
        <v>9.4232319931264463E-3</v>
      </c>
      <c r="Q1973" s="146">
        <f>IFERROR(_xll.qlIndexFixing(ONIndex1Y,I1973,TRUE,_xll.ohTrigger(RecalcTrigger,Trigger1Y)),NA())</f>
        <v>9.7080930735538029E-3</v>
      </c>
    </row>
    <row r="1974" spans="2:17" x14ac:dyDescent="0.2">
      <c r="B1974" s="39" t="s">
        <v>42</v>
      </c>
      <c r="D1974" s="42">
        <f>_xll.qlCalendarAdvance(Calendar,$D1973,B1974,"f",FALSE)</f>
        <v>53505</v>
      </c>
      <c r="E1974" s="140">
        <f>_xll.qlInterestRateIndexValueDate(IndexON,D1974)</f>
        <v>53505</v>
      </c>
      <c r="F1974" s="156">
        <f>IFERROR(_xll.qlIndexFixing(IndexON,D1974,TRUE,_xll.ohTrigger(RecalcTrigger,TriggerON)),NA())</f>
        <v>8.4658362417944222E-3</v>
      </c>
      <c r="H1974" s="42">
        <f>_xll.qlCalendarAdvance(Calendar,$H1973,B1974,"f",FALSE)</f>
        <v>53505</v>
      </c>
      <c r="I1974" s="140">
        <f>_xll.qlInterestRateIndexValueDate(Index1M,$H1974)</f>
        <v>53505</v>
      </c>
      <c r="J1974" s="145">
        <f>IFERROR(_xll.qlIndexFixing(Index1M,$H1974,TRUE,_xll.ohTrigger(RecalcTrigger,Trigger1M)),NA())</f>
        <v>9.1528047480161634E-3</v>
      </c>
      <c r="K1974" s="44">
        <f>IFERROR(_xll.qlIndexFixing(Index3M,H1974,TRUE,_xll.ohTrigger(RecalcTrigger,Trigger3M)),NA())</f>
        <v>9.3756727147334632E-3</v>
      </c>
      <c r="L1974" s="44">
        <f>IFERROR(_xll.qlIndexFixing(Index6M,$H1974,TRUE,_xll.ohTrigger(RecalcTrigger,Trigger6M)),NA())</f>
        <v>9.3195531339787408E-3</v>
      </c>
      <c r="M1974" s="146">
        <f>IFERROR(_xll.qlIndexFixing(Index1Y,$H1974,TRUE,_xll.ohTrigger(RecalcTrigger,Trigger1Y)),NA())</f>
        <v>9.5183084020902253E-3</v>
      </c>
      <c r="N1974" s="145">
        <f>IFERROR(_xll.qlIndexFixing(ONIndex1M,I1974,TRUE,_xll.ohTrigger(RecalcTrigger,Trigger1M)),NA())</f>
        <v>9.1687885666758007E-3</v>
      </c>
      <c r="O1974" s="44">
        <f>IFERROR(_xll.qlIndexFixing(ONIndex3M,I1974,TRUE,_xll.ohTrigger(RecalcTrigger,Trigger3M)),NA())</f>
        <v>9.4210653799031707E-3</v>
      </c>
      <c r="P1974" s="44">
        <f>IFERROR(_xll.qlIndexFixing(ONIndex6M,I1974,TRUE,_xll.ohTrigger(RecalcTrigger,Trigger6M)),NA())</f>
        <v>9.414203601483262E-3</v>
      </c>
      <c r="Q1974" s="146">
        <f>IFERROR(_xll.qlIndexFixing(ONIndex1Y,I1974,TRUE,_xll.ohTrigger(RecalcTrigger,Trigger1Y)),NA())</f>
        <v>9.6991795969458838E-3</v>
      </c>
    </row>
    <row r="1975" spans="2:17" x14ac:dyDescent="0.2">
      <c r="B1975" s="39" t="s">
        <v>42</v>
      </c>
      <c r="D1975" s="42">
        <f>_xll.qlCalendarAdvance(Calendar,$D1974,B1975,"f",FALSE)</f>
        <v>53512</v>
      </c>
      <c r="E1975" s="140">
        <f>_xll.qlInterestRateIndexValueDate(IndexON,D1975)</f>
        <v>53512</v>
      </c>
      <c r="F1975" s="156">
        <f>IFERROR(_xll.qlIndexFixing(IndexON,D1975,TRUE,_xll.ohTrigger(RecalcTrigger,TriggerON)),NA())</f>
        <v>8.457603581581985E-3</v>
      </c>
      <c r="H1975" s="42">
        <f>_xll.qlCalendarAdvance(Calendar,$H1974,B1975,"f",FALSE)</f>
        <v>53512</v>
      </c>
      <c r="I1975" s="140">
        <f>_xll.qlInterestRateIndexValueDate(Index1M,$H1975)</f>
        <v>53512</v>
      </c>
      <c r="J1975" s="145">
        <f>IFERROR(_xll.qlIndexFixing(Index1M,$H1975,TRUE,_xll.ohTrigger(RecalcTrigger,Trigger1M)),NA())</f>
        <v>9.1418393837460633E-3</v>
      </c>
      <c r="K1975" s="44">
        <f>IFERROR(_xll.qlIndexFixing(Index3M,H1975,TRUE,_xll.ohTrigger(RecalcTrigger,Trigger3M)),NA())</f>
        <v>9.367027202494705E-3</v>
      </c>
      <c r="L1975" s="44">
        <f>IFERROR(_xll.qlIndexFixing(Index6M,$H1975,TRUE,_xll.ohTrigger(RecalcTrigger,Trigger6M)),NA())</f>
        <v>9.3101479211869596E-3</v>
      </c>
      <c r="M1975" s="146">
        <f>IFERROR(_xll.qlIndexFixing(Index1Y,$H1975,TRUE,_xll.ohTrigger(RecalcTrigger,Trigger1Y)),NA())</f>
        <v>9.5097045490324383E-3</v>
      </c>
      <c r="N1975" s="145">
        <f>IFERROR(_xll.qlIndexFixing(ONIndex1M,I1975,TRUE,_xll.ohTrigger(RecalcTrigger,Trigger1M)),NA())</f>
        <v>9.1594674535344645E-3</v>
      </c>
      <c r="O1975" s="44">
        <f>IFERROR(_xll.qlIndexFixing(ONIndex3M,I1975,TRUE,_xll.ohTrigger(RecalcTrigger,Trigger3M)),NA())</f>
        <v>9.4123586427941053E-3</v>
      </c>
      <c r="P1975" s="44">
        <f>IFERROR(_xll.qlIndexFixing(ONIndex6M,I1975,TRUE,_xll.ohTrigger(RecalcTrigger,Trigger6M)),NA())</f>
        <v>9.405138952408576E-3</v>
      </c>
      <c r="Q1975" s="146">
        <f>IFERROR(_xll.qlIndexFixing(ONIndex1Y,I1975,TRUE,_xll.ohTrigger(RecalcTrigger,Trigger1Y)),NA())</f>
        <v>9.6902293258127603E-3</v>
      </c>
    </row>
    <row r="1976" spans="2:17" x14ac:dyDescent="0.2">
      <c r="B1976" s="39" t="s">
        <v>42</v>
      </c>
      <c r="D1976" s="42">
        <f>_xll.qlCalendarAdvance(Calendar,$D1975,B1976,"f",FALSE)</f>
        <v>53519</v>
      </c>
      <c r="E1976" s="140">
        <f>_xll.qlInterestRateIndexValueDate(IndexON,D1976)</f>
        <v>53519</v>
      </c>
      <c r="F1976" s="156">
        <f>IFERROR(_xll.qlIndexFixing(IndexON,D1976,TRUE,_xll.ohTrigger(RecalcTrigger,TriggerON)),NA())</f>
        <v>8.4493592946321971E-3</v>
      </c>
      <c r="H1976" s="42">
        <f>_xll.qlCalendarAdvance(Calendar,$H1975,B1976,"f",FALSE)</f>
        <v>53519</v>
      </c>
      <c r="I1976" s="140">
        <f>_xll.qlInterestRateIndexValueDate(Index1M,$H1976)</f>
        <v>53519</v>
      </c>
      <c r="J1976" s="145">
        <f>IFERROR(_xll.qlIndexFixing(Index1M,$H1976,TRUE,_xll.ohTrigger(RecalcTrigger,Trigger1M)),NA())</f>
        <v>9.13254204419762E-3</v>
      </c>
      <c r="K1976" s="44">
        <f>IFERROR(_xll.qlIndexFixing(Index3M,H1976,TRUE,_xll.ohTrigger(RecalcTrigger,Trigger3M)),NA())</f>
        <v>9.3583977056934491E-3</v>
      </c>
      <c r="L1976" s="44">
        <f>IFERROR(_xll.qlIndexFixing(Index6M,$H1976,TRUE,_xll.ohTrigger(RecalcTrigger,Trigger6M)),NA())</f>
        <v>9.3012723052513305E-3</v>
      </c>
      <c r="M1976" s="146">
        <f>IFERROR(_xll.qlIndexFixing(Index1Y,$H1976,TRUE,_xll.ohTrigger(RecalcTrigger,Trigger1Y)),NA())</f>
        <v>9.5011182948843143E-3</v>
      </c>
      <c r="N1976" s="145">
        <f>IFERROR(_xll.qlIndexFixing(ONIndex1M,I1976,TRUE,_xll.ohTrigger(RecalcTrigger,Trigger1M)),NA())</f>
        <v>9.1501327653842335E-3</v>
      </c>
      <c r="O1976" s="44">
        <f>IFERROR(_xll.qlIndexFixing(ONIndex3M,I1976,TRUE,_xll.ohTrigger(RecalcTrigger,Trigger3M)),NA())</f>
        <v>9.403639306230227E-3</v>
      </c>
      <c r="P1976" s="44">
        <f>IFERROR(_xll.qlIndexFixing(ONIndex6M,I1976,TRUE,_xll.ohTrigger(RecalcTrigger,Trigger6M)),NA())</f>
        <v>9.3960617385668854E-3</v>
      </c>
      <c r="Q1976" s="146">
        <f>IFERROR(_xll.qlIndexFixing(ONIndex1Y,I1976,TRUE,_xll.ohTrigger(RecalcTrigger,Trigger1Y)),NA())</f>
        <v>9.6812657656020207E-3</v>
      </c>
    </row>
    <row r="1977" spans="2:17" x14ac:dyDescent="0.2">
      <c r="B1977" s="39" t="s">
        <v>42</v>
      </c>
      <c r="D1977" s="42">
        <f>_xll.qlCalendarAdvance(Calendar,$D1976,B1977,"f",FALSE)</f>
        <v>53526</v>
      </c>
      <c r="E1977" s="140">
        <f>_xll.qlInterestRateIndexValueDate(IndexON,D1977)</f>
        <v>53526</v>
      </c>
      <c r="F1977" s="156">
        <f>IFERROR(_xll.qlIndexFixing(IndexON,D1977,TRUE,_xll.ohTrigger(RecalcTrigger,TriggerON)),NA())</f>
        <v>8.4411304767428863E-3</v>
      </c>
      <c r="H1977" s="42">
        <f>_xll.qlCalendarAdvance(Calendar,$H1976,B1977,"f",FALSE)</f>
        <v>53526</v>
      </c>
      <c r="I1977" s="140">
        <f>_xll.qlInterestRateIndexValueDate(Index1M,$H1977)</f>
        <v>53526</v>
      </c>
      <c r="J1977" s="145">
        <f>IFERROR(_xll.qlIndexFixing(Index1M,$H1977,TRUE,_xll.ohTrigger(RecalcTrigger,Trigger1M)),NA())</f>
        <v>9.1232644022035715E-3</v>
      </c>
      <c r="K1977" s="44">
        <f>IFERROR(_xll.qlIndexFixing(Index3M,H1977,TRUE,_xll.ohTrigger(RecalcTrigger,Trigger3M)),NA())</f>
        <v>9.3497852051376909E-3</v>
      </c>
      <c r="L1977" s="44">
        <f>IFERROR(_xll.qlIndexFixing(Index6M,$H1977,TRUE,_xll.ohTrigger(RecalcTrigger,Trigger6M)),NA())</f>
        <v>9.2924154044233178E-3</v>
      </c>
      <c r="M1977" s="146">
        <f>IFERROR(_xll.qlIndexFixing(Index1Y,$H1977,TRUE,_xll.ohTrigger(RecalcTrigger,Trigger1Y)),NA())</f>
        <v>9.4925498997442403E-3</v>
      </c>
      <c r="N1977" s="145">
        <f>IFERROR(_xll.qlIndexFixing(ONIndex1M,I1977,TRUE,_xll.ohTrigger(RecalcTrigger,Trigger1M)),NA())</f>
        <v>9.1408175582474716E-3</v>
      </c>
      <c r="O1977" s="44">
        <f>IFERROR(_xll.qlIndexFixing(ONIndex3M,I1977,TRUE,_xll.ohTrigger(RecalcTrigger,Trigger3M)),NA())</f>
        <v>9.3949367329548839E-3</v>
      </c>
      <c r="P1977" s="44">
        <f>IFERROR(_xll.qlIndexFixing(ONIndex6M,I1977,TRUE,_xll.ohTrigger(RecalcTrigger,Trigger6M)),NA())</f>
        <v>9.3870029285525458E-3</v>
      </c>
      <c r="Q1977" s="146">
        <f>IFERROR(_xll.qlIndexFixing(ONIndex1Y,I1977,TRUE,_xll.ohTrigger(RecalcTrigger,Trigger1Y)),NA())</f>
        <v>9.6723196401482525E-3</v>
      </c>
    </row>
    <row r="1978" spans="2:17" x14ac:dyDescent="0.2">
      <c r="B1978" s="39" t="s">
        <v>42</v>
      </c>
      <c r="D1978" s="42">
        <f>_xll.qlCalendarAdvance(Calendar,$D1977,B1978,"f",FALSE)</f>
        <v>53533</v>
      </c>
      <c r="E1978" s="140">
        <f>_xll.qlInterestRateIndexValueDate(IndexON,D1978)</f>
        <v>53533</v>
      </c>
      <c r="F1978" s="156">
        <f>IFERROR(_xll.qlIndexFixing(IndexON,D1978,TRUE,_xll.ohTrigger(RecalcTrigger,TriggerON)),NA())</f>
        <v>8.4329172912223083E-3</v>
      </c>
      <c r="H1978" s="42">
        <f>_xll.qlCalendarAdvance(Calendar,$H1977,B1978,"f",FALSE)</f>
        <v>53533</v>
      </c>
      <c r="I1978" s="140">
        <f>_xll.qlInterestRateIndexValueDate(Index1M,$H1978)</f>
        <v>53533</v>
      </c>
      <c r="J1978" s="145">
        <f>IFERROR(_xll.qlIndexFixing(Index1M,$H1978,TRUE,_xll.ohTrigger(RecalcTrigger,Trigger1M)),NA())</f>
        <v>9.1134607996003775E-3</v>
      </c>
      <c r="K1978" s="44">
        <f>IFERROR(_xll.qlIndexFixing(Index3M,H1978,TRUE,_xll.ohTrigger(RecalcTrigger,Trigger3M)),NA())</f>
        <v>9.3411897026439237E-3</v>
      </c>
      <c r="L1978" s="44">
        <f>IFERROR(_xll.qlIndexFixing(Index6M,$H1978,TRUE,_xll.ohTrigger(RecalcTrigger,Trigger6M)),NA())</f>
        <v>9.28357721947198E-3</v>
      </c>
      <c r="M1978" s="146">
        <f>IFERROR(_xll.qlIndexFixing(Index1Y,$H1978,TRUE,_xll.ohTrigger(RecalcTrigger,Trigger1Y)),NA())</f>
        <v>9.4839993636706144E-3</v>
      </c>
      <c r="N1978" s="145">
        <f>IFERROR(_xll.qlIndexFixing(ONIndex1M,I1978,TRUE,_xll.ohTrigger(RecalcTrigger,Trigger1M)),NA())</f>
        <v>9.1315220314980294E-3</v>
      </c>
      <c r="O1978" s="44">
        <f>IFERROR(_xll.qlIndexFixing(ONIndex3M,I1978,TRUE,_xll.ohTrigger(RecalcTrigger,Trigger3M)),NA())</f>
        <v>9.3862510998921067E-3</v>
      </c>
      <c r="P1978" s="44">
        <f>IFERROR(_xll.qlIndexFixing(ONIndex6M,I1978,TRUE,_xll.ohTrigger(RecalcTrigger,Trigger6M)),NA())</f>
        <v>9.3779627086099104E-3</v>
      </c>
      <c r="Q1978" s="146">
        <f>IFERROR(_xll.qlIndexFixing(ONIndex1Y,I1978,TRUE,_xll.ohTrigger(RecalcTrigger,Trigger1Y)),NA())</f>
        <v>9.6633911345611612E-3</v>
      </c>
    </row>
    <row r="1979" spans="2:17" x14ac:dyDescent="0.2">
      <c r="B1979" s="39" t="s">
        <v>42</v>
      </c>
      <c r="D1979" s="42">
        <f>_xll.qlCalendarAdvance(Calendar,$D1978,B1979,"f",FALSE)</f>
        <v>53540</v>
      </c>
      <c r="E1979" s="140">
        <f>_xll.qlInterestRateIndexValueDate(IndexON,D1979)</f>
        <v>53540</v>
      </c>
      <c r="F1979" s="156">
        <f>IFERROR(_xll.qlIndexFixing(IndexON,D1979,TRUE,_xll.ohTrigger(RecalcTrigger,TriggerON)),NA())</f>
        <v>8.424719738070463E-3</v>
      </c>
      <c r="H1979" s="42">
        <f>_xll.qlCalendarAdvance(Calendar,$H1978,B1979,"f",FALSE)</f>
        <v>53540</v>
      </c>
      <c r="I1979" s="140">
        <f>_xll.qlInterestRateIndexValueDate(Index1M,$H1979)</f>
        <v>53540</v>
      </c>
      <c r="J1979" s="145">
        <f>IFERROR(_xll.qlIndexFixing(Index1M,$H1979,TRUE,_xll.ohTrigger(RecalcTrigger,Trigger1M)),NA())</f>
        <v>9.1047682288144492E-3</v>
      </c>
      <c r="K1979" s="44">
        <f>IFERROR(_xll.qlIndexFixing(Index3M,H1979,TRUE,_xll.ohTrigger(RecalcTrigger,Trigger3M)),NA())</f>
        <v>9.3326111981011511E-3</v>
      </c>
      <c r="L1979" s="44">
        <f>IFERROR(_xll.qlIndexFixing(Index6M,$H1979,TRUE,_xll.ohTrigger(RecalcTrigger,Trigger6M)),NA())</f>
        <v>9.2747577501488924E-3</v>
      </c>
      <c r="M1979" s="146">
        <f>IFERROR(_xll.qlIndexFixing(Index1Y,$H1979,TRUE,_xll.ohTrigger(RecalcTrigger,Trigger1Y)),NA())</f>
        <v>9.4754666862111314E-3</v>
      </c>
      <c r="N1979" s="145">
        <f>IFERROR(_xll.qlIndexFixing(ONIndex1M,I1979,TRUE,_xll.ohTrigger(RecalcTrigger,Trigger1M)),NA())</f>
        <v>9.1222461850548608E-3</v>
      </c>
      <c r="O1979" s="44">
        <f>IFERROR(_xll.qlIndexFixing(ONIndex3M,I1979,TRUE,_xll.ohTrigger(RecalcTrigger,Trigger3M)),NA())</f>
        <v>9.377582406879803E-3</v>
      </c>
      <c r="P1979" s="44">
        <f>IFERROR(_xll.qlIndexFixing(ONIndex6M,I1979,TRUE,_xll.ohTrigger(RecalcTrigger,Trigger6M)),NA())</f>
        <v>9.3689410789010719E-3</v>
      </c>
      <c r="Q1979" s="146">
        <f>IFERROR(_xll.qlIndexFixing(ONIndex1Y,I1979,TRUE,_xll.ohTrigger(RecalcTrigger,Trigger1Y)),NA())</f>
        <v>9.6544802490028392E-3</v>
      </c>
    </row>
    <row r="1980" spans="2:17" x14ac:dyDescent="0.2">
      <c r="B1980" s="39" t="s">
        <v>42</v>
      </c>
      <c r="D1980" s="42">
        <f>_xll.qlCalendarAdvance(Calendar,$D1979,B1980,"f",FALSE)</f>
        <v>53547</v>
      </c>
      <c r="E1980" s="140">
        <f>_xll.qlInterestRateIndexValueDate(IndexON,D1980)</f>
        <v>53547</v>
      </c>
      <c r="F1980" s="156">
        <f>IFERROR(_xll.qlIndexFixing(IndexON,D1980,TRUE,_xll.ohTrigger(RecalcTrigger,TriggerON)),NA())</f>
        <v>8.4165378172063043E-3</v>
      </c>
      <c r="H1980" s="42">
        <f>_xll.qlCalendarAdvance(Calendar,$H1979,B1980,"f",FALSE)</f>
        <v>53547</v>
      </c>
      <c r="I1980" s="140">
        <f>_xll.qlInterestRateIndexValueDate(Index1M,$H1980)</f>
        <v>53547</v>
      </c>
      <c r="J1980" s="145">
        <f>IFERROR(_xll.qlIndexFixing(Index1M,$H1980,TRUE,_xll.ohTrigger(RecalcTrigger,Trigger1M)),NA())</f>
        <v>9.0955496973162252E-3</v>
      </c>
      <c r="K1980" s="44">
        <f>IFERROR(_xll.qlIndexFixing(Index3M,H1980,TRUE,_xll.ohTrigger(RecalcTrigger,Trigger3M)),NA())</f>
        <v>9.3240496914010172E-3</v>
      </c>
      <c r="L1980" s="44">
        <f>IFERROR(_xll.qlIndexFixing(Index6M,$H1980,TRUE,_xll.ohTrigger(RecalcTrigger,Trigger6M)),NA())</f>
        <v>9.2659569962065102E-3</v>
      </c>
      <c r="M1980" s="146">
        <f>IFERROR(_xll.qlIndexFixing(Index1Y,$H1980,TRUE,_xll.ohTrigger(RecalcTrigger,Trigger1Y)),NA())</f>
        <v>9.4669518669137087E-3</v>
      </c>
      <c r="N1980" s="145">
        <f>IFERROR(_xll.qlIndexFixing(ONIndex1M,I1980,TRUE,_xll.ohTrigger(RecalcTrigger,Trigger1M)),NA())</f>
        <v>9.1129900187558732E-3</v>
      </c>
      <c r="O1980" s="44">
        <f>IFERROR(_xll.qlIndexFixing(ONIndex3M,I1980,TRUE,_xll.ohTrigger(RecalcTrigger,Trigger3M)),NA())</f>
        <v>9.3689306541611117E-3</v>
      </c>
      <c r="P1980" s="44">
        <f>IFERROR(_xll.qlIndexFixing(ONIndex6M,I1980,TRUE,_xll.ohTrigger(RecalcTrigger,Trigger6M)),NA())</f>
        <v>9.3599380395070764E-3</v>
      </c>
      <c r="Q1980" s="146">
        <f>IFERROR(_xll.qlIndexFixing(ONIndex1Y,I1980,TRUE,_xll.ohTrigger(RecalcTrigger,Trigger1Y)),NA())</f>
        <v>9.6455869833922403E-3</v>
      </c>
    </row>
    <row r="1981" spans="2:17" x14ac:dyDescent="0.2">
      <c r="B1981" s="39" t="s">
        <v>42</v>
      </c>
      <c r="D1981" s="42">
        <f>_xll.qlCalendarAdvance(Calendar,$D1980,B1981,"f",FALSE)</f>
        <v>53554</v>
      </c>
      <c r="E1981" s="140">
        <f>_xll.qlInterestRateIndexValueDate(IndexON,D1981)</f>
        <v>53554</v>
      </c>
      <c r="F1981" s="156">
        <f>IFERROR(_xll.qlIndexFixing(IndexON,D1981,TRUE,_xll.ohTrigger(RecalcTrigger,TriggerON)),NA())</f>
        <v>8.4083715287108785E-3</v>
      </c>
      <c r="H1981" s="42">
        <f>_xll.qlCalendarAdvance(Calendar,$H1980,B1981,"f",FALSE)</f>
        <v>53554</v>
      </c>
      <c r="I1981" s="140">
        <f>_xll.qlInterestRateIndexValueDate(Index1M,$H1981)</f>
        <v>53554</v>
      </c>
      <c r="J1981" s="145">
        <f>IFERROR(_xll.qlIndexFixing(Index1M,$H1981,TRUE,_xll.ohTrigger(RecalcTrigger,Trigger1M)),NA())</f>
        <v>9.0863508692200102E-3</v>
      </c>
      <c r="K1981" s="44">
        <f>IFERROR(_xll.qlIndexFixing(Index3M,H1981,TRUE,_xll.ohTrigger(RecalcTrigger,Trigger3M)),NA())</f>
        <v>9.3155051824325222E-3</v>
      </c>
      <c r="L1981" s="44">
        <f>IFERROR(_xll.qlIndexFixing(Index6M,$H1981,TRUE,_xll.ohTrigger(RecalcTrigger,Trigger6M)),NA())</f>
        <v>9.2571749573964104E-3</v>
      </c>
      <c r="M1981" s="146">
        <f>IFERROR(_xll.qlIndexFixing(Index1Y,$H1981,TRUE,_xll.ohTrigger(RecalcTrigger,Trigger1Y)),NA())</f>
        <v>9.4584549053282618E-3</v>
      </c>
      <c r="N1981" s="145">
        <f>IFERROR(_xll.qlIndexFixing(ONIndex1M,I1981,TRUE,_xll.ohTrigger(RecalcTrigger,Trigger1M)),NA())</f>
        <v>9.1037535329252517E-3</v>
      </c>
      <c r="O1981" s="44">
        <f>IFERROR(_xll.qlIndexFixing(ONIndex3M,I1981,TRUE,_xll.ohTrigger(RecalcTrigger,Trigger3M)),NA())</f>
        <v>9.3602958415739401E-3</v>
      </c>
      <c r="P1981" s="44">
        <f>IFERROR(_xll.qlIndexFixing(ONIndex6M,I1981,TRUE,_xll.ohTrigger(RecalcTrigger,Trigger6M)),NA())</f>
        <v>9.3509535902658314E-3</v>
      </c>
      <c r="Q1981" s="146">
        <f>IFERROR(_xll.qlIndexFixing(ONIndex1Y,I1981,TRUE,_xll.ohTrigger(RecalcTrigger,Trigger1Y)),NA())</f>
        <v>9.6367113377293645E-3</v>
      </c>
    </row>
    <row r="1982" spans="2:17" x14ac:dyDescent="0.2">
      <c r="B1982" s="39" t="s">
        <v>42</v>
      </c>
      <c r="D1982" s="42">
        <f>_xll.qlCalendarAdvance(Calendar,$D1981,B1982,"f",FALSE)</f>
        <v>53561</v>
      </c>
      <c r="E1982" s="140">
        <f>_xll.qlInterestRateIndexValueDate(IndexON,D1982)</f>
        <v>53561</v>
      </c>
      <c r="F1982" s="156">
        <f>IFERROR(_xll.qlIndexFixing(IndexON,D1982,TRUE,_xll.ohTrigger(RecalcTrigger,TriggerON)),NA())</f>
        <v>8.4002208725031391E-3</v>
      </c>
      <c r="H1982" s="42">
        <f>_xll.qlCalendarAdvance(Calendar,$H1981,B1982,"f",FALSE)</f>
        <v>53561</v>
      </c>
      <c r="I1982" s="140">
        <f>_xll.qlInterestRateIndexValueDate(Index1M,$H1982)</f>
        <v>53561</v>
      </c>
      <c r="J1982" s="145">
        <f>IFERROR(_xll.qlIndexFixing(Index1M,$H1982,TRUE,_xll.ohTrigger(RecalcTrigger,Trigger1M)),NA())</f>
        <v>9.0771717444742255E-3</v>
      </c>
      <c r="K1982" s="44">
        <f>IFERROR(_xll.qlIndexFixing(Index3M,H1982,TRUE,_xll.ohTrigger(RecalcTrigger,Trigger3M)),NA())</f>
        <v>9.3069776710864305E-3</v>
      </c>
      <c r="L1982" s="44">
        <f>IFERROR(_xll.qlIndexFixing(Index6M,$H1982,TRUE,_xll.ohTrigger(RecalcTrigger,Trigger6M)),NA())</f>
        <v>9.2484116334714903E-3</v>
      </c>
      <c r="M1982" s="146">
        <f>IFERROR(_xll.qlIndexFixing(Index1Y,$H1982,TRUE,_xll.ohTrigger(RecalcTrigger,Trigger1Y)),NA())</f>
        <v>9.4499758010044843E-3</v>
      </c>
      <c r="N1982" s="145">
        <f>IFERROR(_xll.qlIndexFixing(ONIndex1M,I1982,TRUE,_xll.ohTrigger(RecalcTrigger,Trigger1M)),NA())</f>
        <v>9.0945367273198574E-3</v>
      </c>
      <c r="O1982" s="44">
        <f>IFERROR(_xll.qlIndexFixing(ONIndex3M,I1982,TRUE,_xll.ohTrigger(RecalcTrigger,Trigger3M)),NA())</f>
        <v>9.3516779691182883E-3</v>
      </c>
      <c r="P1982" s="44">
        <f>IFERROR(_xll.qlIndexFixing(ONIndex6M,I1982,TRUE,_xll.ohTrigger(RecalcTrigger,Trigger6M)),NA())</f>
        <v>9.3419877312583832E-3</v>
      </c>
      <c r="Q1982" s="146">
        <f>IFERROR(_xll.qlIndexFixing(ONIndex1Y,I1982,TRUE,_xll.ohTrigger(RecalcTrigger,Trigger1Y)),NA())</f>
        <v>9.6278533118521192E-3</v>
      </c>
    </row>
    <row r="1983" spans="2:17" x14ac:dyDescent="0.2">
      <c r="B1983" s="39" t="s">
        <v>42</v>
      </c>
      <c r="D1983" s="42">
        <f>_xll.qlCalendarAdvance(Calendar,$D1982,B1983,"f",FALSE)</f>
        <v>53568</v>
      </c>
      <c r="E1983" s="140">
        <f>_xll.qlInterestRateIndexValueDate(IndexON,D1983)</f>
        <v>53568</v>
      </c>
      <c r="F1983" s="156">
        <f>IFERROR(_xll.qlIndexFixing(IndexON,D1983,TRUE,_xll.ohTrigger(RecalcTrigger,TriggerON)),NA())</f>
        <v>8.3920858487451788E-3</v>
      </c>
      <c r="H1983" s="42">
        <f>_xll.qlCalendarAdvance(Calendar,$H1982,B1983,"f",FALSE)</f>
        <v>53568</v>
      </c>
      <c r="I1983" s="140">
        <f>_xll.qlInterestRateIndexValueDate(Index1M,$H1983)</f>
        <v>53568</v>
      </c>
      <c r="J1983" s="145">
        <f>IFERROR(_xll.qlIndexFixing(Index1M,$H1983,TRUE,_xll.ohTrigger(RecalcTrigger,Trigger1M)),NA())</f>
        <v>9.0696322601750614E-3</v>
      </c>
      <c r="K1983" s="44">
        <f>IFERROR(_xll.qlIndexFixing(Index3M,H1983,TRUE,_xll.ohTrigger(RecalcTrigger,Trigger3M)),NA())</f>
        <v>9.2984671572535083E-3</v>
      </c>
      <c r="L1983" s="44">
        <f>IFERROR(_xll.qlIndexFixing(Index6M,$H1983,TRUE,_xll.ohTrigger(RecalcTrigger,Trigger6M)),NA())</f>
        <v>9.2401684094916281E-3</v>
      </c>
      <c r="M1983" s="146">
        <f>IFERROR(_xll.qlIndexFixing(Index1Y,$H1983,TRUE,_xll.ohTrigger(RecalcTrigger,Trigger1Y)),NA())</f>
        <v>9.4415145534938461E-3</v>
      </c>
      <c r="N1983" s="145">
        <f>IFERROR(_xll.qlIndexFixing(ONIndex1M,I1983,TRUE,_xll.ohTrigger(RecalcTrigger,Trigger1M)),NA())</f>
        <v>9.0853396019396904E-3</v>
      </c>
      <c r="O1983" s="44">
        <f>IFERROR(_xll.qlIndexFixing(ONIndex3M,I1983,TRUE,_xll.ohTrigger(RecalcTrigger,Trigger3M)),NA())</f>
        <v>9.3430770368752025E-3</v>
      </c>
      <c r="P1983" s="44">
        <f>IFERROR(_xll.qlIndexFixing(ONIndex6M,I1983,TRUE,_xll.ohTrigger(RecalcTrigger,Trigger6M)),NA())</f>
        <v>9.3330404624036856E-3</v>
      </c>
      <c r="Q1983" s="146">
        <f>IFERROR(_xll.qlIndexFixing(ONIndex1Y,I1983,TRUE,_xll.ohTrigger(RecalcTrigger,Trigger1Y)),NA())</f>
        <v>9.6190129059225971E-3</v>
      </c>
    </row>
    <row r="1984" spans="2:17" x14ac:dyDescent="0.2">
      <c r="B1984" s="39" t="s">
        <v>42</v>
      </c>
      <c r="D1984" s="42">
        <f>_xll.qlCalendarAdvance(Calendar,$D1983,B1984,"f",FALSE)</f>
        <v>53575</v>
      </c>
      <c r="E1984" s="140">
        <f>_xll.qlInterestRateIndexValueDate(IndexON,D1984)</f>
        <v>53575</v>
      </c>
      <c r="F1984" s="156">
        <f>IFERROR(_xll.qlIndexFixing(IndexON,D1984,TRUE,_xll.ohTrigger(RecalcTrigger,TriggerON)),NA())</f>
        <v>8.3839664571938588E-3</v>
      </c>
      <c r="H1984" s="42">
        <f>_xll.qlCalendarAdvance(Calendar,$H1983,B1984,"f",FALSE)</f>
        <v>53575</v>
      </c>
      <c r="I1984" s="140">
        <f>_xll.qlInterestRateIndexValueDate(Index1M,$H1984)</f>
        <v>53575</v>
      </c>
      <c r="J1984" s="145">
        <f>IFERROR(_xll.qlIndexFixing(Index1M,$H1984,TRUE,_xll.ohTrigger(RecalcTrigger,Trigger1M)),NA())</f>
        <v>9.0604890008735665E-3</v>
      </c>
      <c r="K1984" s="44">
        <f>IFERROR(_xll.qlIndexFixing(Index3M,H1984,TRUE,_xll.ohTrigger(RecalcTrigger,Trigger3M)),NA())</f>
        <v>9.2904589684174015E-3</v>
      </c>
      <c r="L1984" s="44">
        <f>IFERROR(_xll.qlIndexFixing(Index6M,$H1984,TRUE,_xll.ohTrigger(RecalcTrigger,Trigger6M)),NA())</f>
        <v>9.232442230220142E-3</v>
      </c>
      <c r="M1984" s="146">
        <f>IFERROR(_xll.qlIndexFixing(Index1Y,$H1984,TRUE,_xll.ohTrigger(RecalcTrigger,Trigger1Y)),NA())</f>
        <v>9.4330711623484831E-3</v>
      </c>
      <c r="N1984" s="145">
        <f>IFERROR(_xll.qlIndexFixing(ONIndex1M,I1984,TRUE,_xll.ohTrigger(RecalcTrigger,Trigger1M)),NA())</f>
        <v>9.0761621567847506E-3</v>
      </c>
      <c r="O1984" s="44">
        <f>IFERROR(_xll.qlIndexFixing(ONIndex3M,I1984,TRUE,_xll.ohTrigger(RecalcTrigger,Trigger3M)),NA())</f>
        <v>9.3344930447636365E-3</v>
      </c>
      <c r="P1984" s="44">
        <f>IFERROR(_xll.qlIndexFixing(ONIndex6M,I1984,TRUE,_xll.ohTrigger(RecalcTrigger,Trigger6M)),NA())</f>
        <v>9.324111783863831E-3</v>
      </c>
      <c r="Q1984" s="146">
        <f>IFERROR(_xll.qlIndexFixing(ONIndex1Y,I1984,TRUE,_xll.ohTrigger(RecalcTrigger,Trigger1Y)),NA())</f>
        <v>9.6101901200218443E-3</v>
      </c>
    </row>
    <row r="1985" spans="2:17" x14ac:dyDescent="0.2">
      <c r="B1985" s="39" t="s">
        <v>42</v>
      </c>
      <c r="D1985" s="42">
        <f>_xll.qlCalendarAdvance(Calendar,$D1984,B1985,"f",FALSE)</f>
        <v>53582</v>
      </c>
      <c r="E1985" s="140">
        <f>_xll.qlInterestRateIndexValueDate(IndexON,D1985)</f>
        <v>53582</v>
      </c>
      <c r="F1985" s="156">
        <f>IFERROR(_xll.qlIndexFixing(IndexON,D1985,TRUE,_xll.ohTrigger(RecalcTrigger,TriggerON)),NA())</f>
        <v>8.3758626980923179E-3</v>
      </c>
      <c r="H1985" s="42">
        <f>_xll.qlCalendarAdvance(Calendar,$H1984,B1985,"f",FALSE)</f>
        <v>53582</v>
      </c>
      <c r="I1985" s="140">
        <f>_xll.qlInterestRateIndexValueDate(Index1M,$H1985)</f>
        <v>53582</v>
      </c>
      <c r="J1985" s="145">
        <f>IFERROR(_xll.qlIndexFixing(Index1M,$H1985,TRUE,_xll.ohTrigger(RecalcTrigger,Trigger1M)),NA())</f>
        <v>9.0513654426369987E-3</v>
      </c>
      <c r="K1985" s="44">
        <f>IFERROR(_xll.qlIndexFixing(Index3M,H1985,TRUE,_xll.ohTrigger(RecalcTrigger,Trigger3M)),NA())</f>
        <v>9.2819814506372514E-3</v>
      </c>
      <c r="L1985" s="44">
        <f>IFERROR(_xll.qlIndexFixing(Index6M,$H1985,TRUE,_xll.ohTrigger(RecalcTrigger,Trigger6M)),NA())</f>
        <v>9.2237316985851053E-3</v>
      </c>
      <c r="M1985" s="146">
        <f>IFERROR(_xll.qlIndexFixing(Index1Y,$H1985,TRUE,_xll.ohTrigger(RecalcTrigger,Trigger1Y)),NA())</f>
        <v>9.4246456271216417E-3</v>
      </c>
      <c r="N1985" s="145">
        <f>IFERROR(_xll.qlIndexFixing(ONIndex1M,I1985,TRUE,_xll.ohTrigger(RecalcTrigger,Trigger1M)),NA())</f>
        <v>9.0670043919360843E-3</v>
      </c>
      <c r="O1985" s="44">
        <f>IFERROR(_xll.qlIndexFixing(ONIndex3M,I1985,TRUE,_xll.ohTrigger(RecalcTrigger,Trigger3M)),NA())</f>
        <v>9.3259259927835902E-3</v>
      </c>
      <c r="P1985" s="44">
        <f>IFERROR(_xll.qlIndexFixing(ONIndex6M,I1985,TRUE,_xll.ohTrigger(RecalcTrigger,Trigger6M)),NA())</f>
        <v>9.3152016954767269E-3</v>
      </c>
      <c r="Q1985" s="146">
        <f>IFERROR(_xll.qlIndexFixing(ONIndex1Y,I1985,TRUE,_xll.ohTrigger(RecalcTrigger,Trigger1Y)),NA())</f>
        <v>9.601384953906722E-3</v>
      </c>
    </row>
    <row r="1986" spans="2:17" x14ac:dyDescent="0.2">
      <c r="B1986" s="39" t="s">
        <v>42</v>
      </c>
      <c r="D1986" s="42">
        <f>_xll.qlCalendarAdvance(Calendar,$D1985,B1986,"f",FALSE)</f>
        <v>53589</v>
      </c>
      <c r="E1986" s="140">
        <f>_xll.qlInterestRateIndexValueDate(IndexON,D1986)</f>
        <v>53589</v>
      </c>
      <c r="F1986" s="156">
        <f>IFERROR(_xll.qlIndexFixing(IndexON,D1986,TRUE,_xll.ohTrigger(RecalcTrigger,TriggerON)),NA())</f>
        <v>8.3677745712784635E-3</v>
      </c>
      <c r="H1986" s="42">
        <f>_xll.qlCalendarAdvance(Calendar,$H1985,B1986,"f",FALSE)</f>
        <v>53589</v>
      </c>
      <c r="I1986" s="140">
        <f>_xll.qlInterestRateIndexValueDate(Index1M,$H1986)</f>
        <v>53589</v>
      </c>
      <c r="J1986" s="145">
        <f>IFERROR(_xll.qlIndexFixing(Index1M,$H1986,TRUE,_xll.ohTrigger(RecalcTrigger,Trigger1M)),NA())</f>
        <v>9.042261585419431E-3</v>
      </c>
      <c r="K1986" s="44">
        <f>IFERROR(_xll.qlIndexFixing(Index3M,H1986,TRUE,_xll.ohTrigger(RecalcTrigger,Trigger3M)),NA())</f>
        <v>9.2735209294235506E-3</v>
      </c>
      <c r="L1986" s="44">
        <f>IFERROR(_xll.qlIndexFixing(Index6M,$H1986,TRUE,_xll.ohTrigger(RecalcTrigger,Trigger6M)),NA())</f>
        <v>9.215039878870155E-3</v>
      </c>
      <c r="M1986" s="146">
        <f>IFERROR(_xll.qlIndexFixing(Index1Y,$H1986,TRUE,_xll.ohTrigger(RecalcTrigger,Trigger1Y)),NA())</f>
        <v>9.4162379473670121E-3</v>
      </c>
      <c r="N1986" s="145">
        <f>IFERROR(_xll.qlIndexFixing(ONIndex1M,I1986,TRUE,_xll.ohTrigger(RecalcTrigger,Trigger1M)),NA())</f>
        <v>9.0578663074747379E-3</v>
      </c>
      <c r="O1986" s="44">
        <f>IFERROR(_xll.qlIndexFixing(ONIndex3M,I1986,TRUE,_xll.ohTrigger(RecalcTrigger,Trigger3M)),NA())</f>
        <v>9.31737588101611E-3</v>
      </c>
      <c r="P1986" s="44">
        <f>IFERROR(_xll.qlIndexFixing(ONIndex6M,I1986,TRUE,_xll.ohTrigger(RecalcTrigger,Trigger6M)),NA())</f>
        <v>9.306310197404466E-3</v>
      </c>
      <c r="Q1986" s="146">
        <f>IFERROR(_xll.qlIndexFixing(ONIndex1Y,I1986,TRUE,_xll.ohTrigger(RecalcTrigger,Trigger1Y)),NA())</f>
        <v>9.5925974077393228E-3</v>
      </c>
    </row>
    <row r="1987" spans="2:17" x14ac:dyDescent="0.2">
      <c r="B1987" s="39" t="s">
        <v>42</v>
      </c>
      <c r="D1987" s="42">
        <f>_xll.qlCalendarAdvance(Calendar,$D1986,B1987,"f",FALSE)</f>
        <v>53596</v>
      </c>
      <c r="E1987" s="140">
        <f>_xll.qlInterestRateIndexValueDate(IndexON,D1987)</f>
        <v>53596</v>
      </c>
      <c r="F1987" s="156">
        <f>IFERROR(_xll.qlIndexFixing(IndexON,D1987,TRUE,_xll.ohTrigger(RecalcTrigger,TriggerON)),NA())</f>
        <v>8.3597020767522956E-3</v>
      </c>
      <c r="H1987" s="42">
        <f>_xll.qlCalendarAdvance(Calendar,$H1986,B1987,"f",FALSE)</f>
        <v>53596</v>
      </c>
      <c r="I1987" s="140">
        <f>_xll.qlInterestRateIndexValueDate(Index1M,$H1987)</f>
        <v>53596</v>
      </c>
      <c r="J1987" s="145">
        <f>IFERROR(_xll.qlIndexFixing(Index1M,$H1987,TRUE,_xll.ohTrigger(RecalcTrigger,Trigger1M)),NA())</f>
        <v>9.0331774291722393E-3</v>
      </c>
      <c r="K1987" s="44">
        <f>IFERROR(_xll.qlIndexFixing(Index3M,H1987,TRUE,_xll.ohTrigger(RecalcTrigger,Trigger3M)),NA())</f>
        <v>9.2645950748784546E-3</v>
      </c>
      <c r="L1987" s="44">
        <f>IFERROR(_xll.qlIndexFixing(Index6M,$H1987,TRUE,_xll.ohTrigger(RecalcTrigger,Trigger6M)),NA())</f>
        <v>9.2063667708343917E-3</v>
      </c>
      <c r="M1987" s="146">
        <f>IFERROR(_xll.qlIndexFixing(Index1Y,$H1987,TRUE,_xll.ohTrigger(RecalcTrigger,Trigger1Y)),NA())</f>
        <v>9.4078481226396171E-3</v>
      </c>
      <c r="N1987" s="145">
        <f>IFERROR(_xll.qlIndexFixing(ONIndex1M,I1987,TRUE,_xll.ohTrigger(RecalcTrigger,Trigger1M)),NA())</f>
        <v>9.0487479031575724E-3</v>
      </c>
      <c r="O1987" s="44">
        <f>IFERROR(_xll.qlIndexFixing(ONIndex3M,I1987,TRUE,_xll.ohTrigger(RecalcTrigger,Trigger3M)),NA())</f>
        <v>9.3088427094611959E-3</v>
      </c>
      <c r="P1987" s="44">
        <f>IFERROR(_xll.qlIndexFixing(ONIndex6M,I1987,TRUE,_xll.ohTrigger(RecalcTrigger,Trigger6M)),NA())</f>
        <v>9.2974372894039092E-3</v>
      </c>
      <c r="Q1987" s="146">
        <f>IFERROR(_xll.qlIndexFixing(ONIndex1Y,I1987,TRUE,_xll.ohTrigger(RecalcTrigger,Trigger1Y)),NA())</f>
        <v>9.5838274815196467E-3</v>
      </c>
    </row>
    <row r="1988" spans="2:17" x14ac:dyDescent="0.2">
      <c r="B1988" s="39" t="s">
        <v>42</v>
      </c>
      <c r="D1988" s="42">
        <f>_xll.qlCalendarAdvance(Calendar,$D1987,B1988,"f",FALSE)</f>
        <v>53603</v>
      </c>
      <c r="E1988" s="140">
        <f>_xll.qlInterestRateIndexValueDate(IndexON,D1988)</f>
        <v>53603</v>
      </c>
      <c r="F1988" s="156">
        <f>IFERROR(_xll.qlIndexFixing(IndexON,D1988,TRUE,_xll.ohTrigger(RecalcTrigger,TriggerON)),NA())</f>
        <v>8.3516452146759068E-3</v>
      </c>
      <c r="H1988" s="42">
        <f>_xll.qlCalendarAdvance(Calendar,$H1987,B1988,"f",FALSE)</f>
        <v>53603</v>
      </c>
      <c r="I1988" s="140">
        <f>_xll.qlInterestRateIndexValueDate(Index1M,$H1988)</f>
        <v>53603</v>
      </c>
      <c r="J1988" s="145">
        <f>IFERROR(_xll.qlIndexFixing(Index1M,$H1988,TRUE,_xll.ohTrigger(RecalcTrigger,Trigger1M)),NA())</f>
        <v>9.0225107636128631E-3</v>
      </c>
      <c r="K1988" s="44">
        <f>IFERROR(_xll.qlIndexFixing(Index3M,H1988,TRUE,_xll.ohTrigger(RecalcTrigger,Trigger3M)),NA())</f>
        <v>9.256169546979871E-3</v>
      </c>
      <c r="L1988" s="44">
        <f>IFERROR(_xll.qlIndexFixing(Index6M,$H1988,TRUE,_xll.ohTrigger(RecalcTrigger,Trigger6M)),NA())</f>
        <v>9.1972163806606985E-3</v>
      </c>
      <c r="M1988" s="146">
        <f>IFERROR(_xll.qlIndexFixing(Index1Y,$H1988,TRUE,_xll.ohTrigger(RecalcTrigger,Trigger1Y)),NA())</f>
        <v>9.3994761524962556E-3</v>
      </c>
      <c r="N1988" s="145">
        <f>IFERROR(_xll.qlIndexFixing(ONIndex1M,I1988,TRUE,_xll.ohTrigger(RecalcTrigger,Trigger1M)),NA())</f>
        <v>9.0396491792277267E-3</v>
      </c>
      <c r="O1988" s="44">
        <f>IFERROR(_xll.qlIndexFixing(ONIndex3M,I1988,TRUE,_xll.ohTrigger(RecalcTrigger,Trigger3M)),NA())</f>
        <v>9.3003264778757089E-3</v>
      </c>
      <c r="P1988" s="44">
        <f>IFERROR(_xll.qlIndexFixing(ONIndex6M,I1988,TRUE,_xll.ohTrigger(RecalcTrigger,Trigger6M)),NA())</f>
        <v>9.2885829716371493E-3</v>
      </c>
      <c r="Q1988" s="146">
        <f>IFERROR(_xll.qlIndexFixing(ONIndex1Y,I1988,TRUE,_xll.ohTrigger(RecalcTrigger,Trigger1Y)),NA())</f>
        <v>9.5750751752476937E-3</v>
      </c>
    </row>
    <row r="1989" spans="2:17" x14ac:dyDescent="0.2">
      <c r="B1989" s="39" t="s">
        <v>42</v>
      </c>
      <c r="D1989" s="42">
        <f>_xll.qlCalendarAdvance(Calendar,$D1988,B1989,"f",FALSE)</f>
        <v>53610</v>
      </c>
      <c r="E1989" s="140">
        <f>_xll.qlInterestRateIndexValueDate(IndexON,D1989)</f>
        <v>53610</v>
      </c>
      <c r="F1989" s="156">
        <f>IFERROR(_xll.qlIndexFixing(IndexON,D1989,TRUE,_xll.ohTrigger(RecalcTrigger,TriggerON)),NA())</f>
        <v>8.3436039848061583E-3</v>
      </c>
      <c r="H1989" s="42">
        <f>_xll.qlCalendarAdvance(Calendar,$H1988,B1989,"f",FALSE)</f>
        <v>53610</v>
      </c>
      <c r="I1989" s="140">
        <f>_xll.qlInterestRateIndexValueDate(Index1M,$H1989)</f>
        <v>53610</v>
      </c>
      <c r="J1989" s="145">
        <f>IFERROR(_xll.qlIndexFixing(Index1M,$H1989,TRUE,_xll.ohTrigger(RecalcTrigger,Trigger1M)),NA())</f>
        <v>9.0134695609546019E-3</v>
      </c>
      <c r="K1989" s="44">
        <f>IFERROR(_xll.qlIndexFixing(Index3M,H1989,TRUE,_xll.ohTrigger(RecalcTrigger,Trigger3M)),NA())</f>
        <v>9.2477610159452054E-3</v>
      </c>
      <c r="L1989" s="44">
        <f>IFERROR(_xll.qlIndexFixing(Index6M,$H1989,TRUE,_xll.ohTrigger(RecalcTrigger,Trigger6M)),NA())</f>
        <v>9.1885818147739527E-3</v>
      </c>
      <c r="M1989" s="146">
        <f>IFERROR(_xll.qlIndexFixing(Index1Y,$H1989,TRUE,_xll.ohTrigger(RecalcTrigger,Trigger1Y)),NA())</f>
        <v>9.3911220364928383E-3</v>
      </c>
      <c r="N1989" s="145">
        <f>IFERROR(_xll.qlIndexFixing(ONIndex1M,I1989,TRUE,_xll.ohTrigger(RecalcTrigger,Trigger1M)),NA())</f>
        <v>9.0305701355231083E-3</v>
      </c>
      <c r="O1989" s="44">
        <f>IFERROR(_xll.qlIndexFixing(ONIndex3M,I1989,TRUE,_xll.ohTrigger(RecalcTrigger,Trigger3M)),NA())</f>
        <v>9.2918271865838342E-3</v>
      </c>
      <c r="P1989" s="44">
        <f>IFERROR(_xll.qlIndexFixing(ONIndex6M,I1989,TRUE,_xll.ohTrigger(RecalcTrigger,Trigger6M)),NA())</f>
        <v>9.2797472441041862E-3</v>
      </c>
      <c r="Q1989" s="146">
        <f>IFERROR(_xll.qlIndexFixing(ONIndex1Y,I1989,TRUE,_xll.ohTrigger(RecalcTrigger,Trigger1Y)),NA())</f>
        <v>9.5663404888424175E-3</v>
      </c>
    </row>
    <row r="1990" spans="2:17" x14ac:dyDescent="0.2">
      <c r="B1990" s="39" t="s">
        <v>42</v>
      </c>
      <c r="D1990" s="42">
        <f>_xll.qlCalendarAdvance(Calendar,$D1989,B1990,"f",FALSE)</f>
        <v>53617</v>
      </c>
      <c r="E1990" s="140">
        <f>_xll.qlInterestRateIndexValueDate(IndexON,D1990)</f>
        <v>53617</v>
      </c>
      <c r="F1990" s="156">
        <f>IFERROR(_xll.qlIndexFixing(IndexON,D1990,TRUE,_xll.ohTrigger(RecalcTrigger,TriggerON)),NA())</f>
        <v>8.3355783873051426E-3</v>
      </c>
      <c r="H1990" s="42">
        <f>_xll.qlCalendarAdvance(Calendar,$H1989,B1990,"f",FALSE)</f>
        <v>53617</v>
      </c>
      <c r="I1990" s="140">
        <f>_xll.qlInterestRateIndexValueDate(Index1M,$H1990)</f>
        <v>53617</v>
      </c>
      <c r="J1990" s="145">
        <f>IFERROR(_xll.qlIndexFixing(Index1M,$H1990,TRUE,_xll.ohTrigger(RecalcTrigger,Trigger1M)),NA())</f>
        <v>9.0044480612562778E-3</v>
      </c>
      <c r="K1990" s="44">
        <f>IFERROR(_xll.qlIndexFixing(Index3M,H1990,TRUE,_xll.ohTrigger(RecalcTrigger,Trigger3M)),NA())</f>
        <v>9.2393694816643376E-3</v>
      </c>
      <c r="L1990" s="44">
        <f>IFERROR(_xll.qlIndexFixing(Index6M,$H1990,TRUE,_xll.ohTrigger(RecalcTrigger,Trigger6M)),NA())</f>
        <v>9.1799659605042855E-3</v>
      </c>
      <c r="M1990" s="146">
        <f>IFERROR(_xll.qlIndexFixing(Index1Y,$H1990,TRUE,_xll.ohTrigger(RecalcTrigger,Trigger1Y)),NA())</f>
        <v>9.3827857741874965E-3</v>
      </c>
      <c r="N1990" s="145">
        <f>IFERROR(_xll.qlIndexFixing(ONIndex1M,I1990,TRUE,_xll.ohTrigger(RecalcTrigger,Trigger1M)),NA())</f>
        <v>9.0215107720437171E-3</v>
      </c>
      <c r="O1990" s="44">
        <f>IFERROR(_xll.qlIndexFixing(ONIndex3M,I1990,TRUE,_xll.ohTrigger(RecalcTrigger,Trigger3M)),NA())</f>
        <v>9.283344835342433E-3</v>
      </c>
      <c r="P1990" s="44">
        <f>IFERROR(_xll.qlIndexFixing(ONIndex6M,I1990,TRUE,_xll.ohTrigger(RecalcTrigger,Trigger6M)),NA())</f>
        <v>9.2709301067239736E-3</v>
      </c>
      <c r="Q1990" s="146">
        <f>IFERROR(_xll.qlIndexFixing(ONIndex1Y,I1990,TRUE,_xll.ohTrigger(RecalcTrigger,Trigger1Y)),NA())</f>
        <v>9.5576234223038181E-3</v>
      </c>
    </row>
    <row r="1991" spans="2:17" x14ac:dyDescent="0.2">
      <c r="B1991" s="39" t="s">
        <v>42</v>
      </c>
      <c r="D1991" s="42">
        <f>_xll.qlCalendarAdvance(Calendar,$D1990,B1991,"f",FALSE)</f>
        <v>53624</v>
      </c>
      <c r="E1991" s="140">
        <f>_xll.qlInterestRateIndexValueDate(IndexON,D1991)</f>
        <v>53624</v>
      </c>
      <c r="F1991" s="156">
        <f>IFERROR(_xll.qlIndexFixing(IndexON,D1991,TRUE,_xll.ohTrigger(RecalcTrigger,TriggerON)),NA())</f>
        <v>8.3275684221728596E-3</v>
      </c>
      <c r="H1991" s="42">
        <f>_xll.qlCalendarAdvance(Calendar,$H1990,B1991,"f",FALSE)</f>
        <v>53624</v>
      </c>
      <c r="I1991" s="140">
        <f>_xll.qlInterestRateIndexValueDate(Index1M,$H1991)</f>
        <v>53624</v>
      </c>
      <c r="J1991" s="145">
        <f>IFERROR(_xll.qlIndexFixing(Index1M,$H1991,TRUE,_xll.ohTrigger(RecalcTrigger,Trigger1M)),NA())</f>
        <v>8.9954462644712269E-3</v>
      </c>
      <c r="K1991" s="44">
        <f>IFERROR(_xll.qlIndexFixing(Index3M,H1991,TRUE,_xll.ohTrigger(RecalcTrigger,Trigger3M)),NA())</f>
        <v>9.2309949440306759E-3</v>
      </c>
      <c r="L1991" s="44">
        <f>IFERROR(_xll.qlIndexFixing(Index6M,$H1991,TRUE,_xll.ohTrigger(RecalcTrigger,Trigger6M)),NA())</f>
        <v>9.1713688176121196E-3</v>
      </c>
      <c r="M1991" s="146">
        <f>IFERROR(_xll.qlIndexFixing(Index1Y,$H1991,TRUE,_xll.ohTrigger(RecalcTrigger,Trigger1Y)),NA())</f>
        <v>9.3744673651394717E-3</v>
      </c>
      <c r="N1991" s="145">
        <f>IFERROR(_xll.qlIndexFixing(ONIndex1M,I1991,TRUE,_xll.ohTrigger(RecalcTrigger,Trigger1M)),NA())</f>
        <v>9.0124710887895532E-3</v>
      </c>
      <c r="O1991" s="44">
        <f>IFERROR(_xll.qlIndexFixing(ONIndex3M,I1991,TRUE,_xll.ohTrigger(RecalcTrigger,Trigger3M)),NA())</f>
        <v>9.2748794243946442E-3</v>
      </c>
      <c r="P1991" s="44">
        <f>IFERROR(_xll.qlIndexFixing(ONIndex6M,I1991,TRUE,_xll.ohTrigger(RecalcTrigger,Trigger6M)),NA())</f>
        <v>9.262131559658604E-3</v>
      </c>
      <c r="Q1991" s="146">
        <f>IFERROR(_xll.qlIndexFixing(ONIndex1Y,I1991,TRUE,_xll.ohTrigger(RecalcTrigger,Trigger1Y)),NA())</f>
        <v>9.5489239757939881E-3</v>
      </c>
    </row>
    <row r="1992" spans="2:17" x14ac:dyDescent="0.2">
      <c r="B1992" s="39" t="s">
        <v>42</v>
      </c>
      <c r="D1992" s="42">
        <f>_xll.qlCalendarAdvance(Calendar,$D1991,B1992,"f",FALSE)</f>
        <v>53631</v>
      </c>
      <c r="E1992" s="140">
        <f>_xll.qlInterestRateIndexValueDate(IndexON,D1992)</f>
        <v>53631</v>
      </c>
      <c r="F1992" s="156">
        <f>IFERROR(_xll.qlIndexFixing(IndexON,D1992,TRUE,_xll.ohTrigger(RecalcTrigger,TriggerON)),NA())</f>
        <v>8.3195740893282633E-3</v>
      </c>
      <c r="H1992" s="42">
        <f>_xll.qlCalendarAdvance(Calendar,$H1991,B1992,"f",FALSE)</f>
        <v>53631</v>
      </c>
      <c r="I1992" s="140">
        <f>_xll.qlInterestRateIndexValueDate(Index1M,$H1992)</f>
        <v>53631</v>
      </c>
      <c r="J1992" s="145">
        <f>IFERROR(_xll.qlIndexFixing(Index1M,$H1992,TRUE,_xll.ohTrigger(RecalcTrigger,Trigger1M)),NA())</f>
        <v>8.9880521610141342E-3</v>
      </c>
      <c r="K1992" s="44">
        <f>IFERROR(_xll.qlIndexFixing(Index3M,H1992,TRUE,_xll.ohTrigger(RecalcTrigger,Trigger3M)),NA())</f>
        <v>9.2226374029367453E-3</v>
      </c>
      <c r="L1992" s="44">
        <f>IFERROR(_xll.qlIndexFixing(Index6M,$H1992,TRUE,_xll.ohTrigger(RecalcTrigger,Trigger6M)),NA())</f>
        <v>9.1632818974651444E-3</v>
      </c>
      <c r="M1992" s="146">
        <f>IFERROR(_xll.qlIndexFixing(Index1Y,$H1992,TRUE,_xll.ohTrigger(RecalcTrigger,Trigger1Y)),NA())</f>
        <v>9.3661668089077832E-3</v>
      </c>
      <c r="N1992" s="145">
        <f>IFERROR(_xll.qlIndexFixing(ONIndex1M,I1992,TRUE,_xll.ohTrigger(RecalcTrigger,Trigger1M)),NA())</f>
        <v>9.003451085922709E-3</v>
      </c>
      <c r="O1992" s="44">
        <f>IFERROR(_xll.qlIndexFixing(ONIndex3M,I1992,TRUE,_xll.ohTrigger(RecalcTrigger,Trigger3M)),NA())</f>
        <v>9.2664309534973288E-3</v>
      </c>
      <c r="P1992" s="44">
        <f>IFERROR(_xll.qlIndexFixing(ONIndex6M,I1992,TRUE,_xll.ohTrigger(RecalcTrigger,Trigger6M)),NA())</f>
        <v>9.253351602745985E-3</v>
      </c>
      <c r="Q1992" s="146">
        <f>IFERROR(_xll.qlIndexFixing(ONIndex1Y,I1992,TRUE,_xll.ohTrigger(RecalcTrigger,Trigger1Y)),NA())</f>
        <v>9.5402421491508349E-3</v>
      </c>
    </row>
    <row r="1993" spans="2:17" x14ac:dyDescent="0.2">
      <c r="B1993" s="39" t="s">
        <v>42</v>
      </c>
      <c r="D1993" s="42">
        <f>_xll.qlCalendarAdvance(Calendar,$D1992,B1993,"f",FALSE)</f>
        <v>53638</v>
      </c>
      <c r="E1993" s="140">
        <f>_xll.qlInterestRateIndexValueDate(IndexON,D1993)</f>
        <v>53638</v>
      </c>
      <c r="F1993" s="156">
        <f>IFERROR(_xll.qlIndexFixing(IndexON,D1993,TRUE,_xll.ohTrigger(RecalcTrigger,TriggerON)),NA())</f>
        <v>8.3115953887713534E-3</v>
      </c>
      <c r="H1993" s="42">
        <f>_xll.qlCalendarAdvance(Calendar,$H1992,B1993,"f",FALSE)</f>
        <v>53638</v>
      </c>
      <c r="I1993" s="140">
        <f>_xll.qlInterestRateIndexValueDate(Index1M,$H1993)</f>
        <v>53638</v>
      </c>
      <c r="J1993" s="145">
        <f>IFERROR(_xll.qlIndexFixing(Index1M,$H1993,TRUE,_xll.ohTrigger(RecalcTrigger,Trigger1M)),NA())</f>
        <v>8.9790862096922712E-3</v>
      </c>
      <c r="K1993" s="44">
        <f>IFERROR(_xll.qlIndexFixing(Index3M,H1993,TRUE,_xll.ohTrigger(RecalcTrigger,Trigger3M)),NA())</f>
        <v>9.2142968582750728E-3</v>
      </c>
      <c r="L1993" s="44">
        <f>IFERROR(_xll.qlIndexFixing(Index6M,$H1993,TRUE,_xll.ohTrigger(RecalcTrigger,Trigger6M)),NA())</f>
        <v>9.1547210544836548E-3</v>
      </c>
      <c r="M1993" s="146">
        <f>IFERROR(_xll.qlIndexFixing(Index1Y,$H1993,TRUE,_xll.ohTrigger(RecalcTrigger,Trigger1Y)),NA())</f>
        <v>9.3578841050534489E-3</v>
      </c>
      <c r="N1993" s="145">
        <f>IFERROR(_xll.qlIndexFixing(ONIndex1M,I1993,TRUE,_xll.ohTrigger(RecalcTrigger,Trigger1M)),NA())</f>
        <v>8.9944507632810922E-3</v>
      </c>
      <c r="O1993" s="44">
        <f>IFERROR(_xll.qlIndexFixing(ONIndex3M,I1993,TRUE,_xll.ohTrigger(RecalcTrigger,Trigger3M)),NA())</f>
        <v>9.2579994228125795E-3</v>
      </c>
      <c r="P1993" s="44">
        <f>IFERROR(_xll.qlIndexFixing(ONIndex6M,I1993,TRUE,_xll.ohTrigger(RecalcTrigger,Trigger6M)),NA())</f>
        <v>9.2445902359861165E-3</v>
      </c>
      <c r="Q1993" s="146">
        <f>IFERROR(_xll.qlIndexFixing(ONIndex1Y,I1993,TRUE,_xll.ohTrigger(RecalcTrigger,Trigger1Y)),NA())</f>
        <v>9.5315779422933122E-3</v>
      </c>
    </row>
    <row r="1994" spans="2:17" x14ac:dyDescent="0.2">
      <c r="B1994" s="39" t="s">
        <v>42</v>
      </c>
      <c r="D1994" s="42">
        <f>_xll.qlCalendarAdvance(Calendar,$D1993,B1994,"f",FALSE)</f>
        <v>53645</v>
      </c>
      <c r="E1994" s="140">
        <f>_xll.qlInterestRateIndexValueDate(IndexON,D1994)</f>
        <v>53645</v>
      </c>
      <c r="F1994" s="156">
        <f>IFERROR(_xll.qlIndexFixing(IndexON,D1994,TRUE,_xll.ohTrigger(RecalcTrigger,TriggerON)),NA())</f>
        <v>8.3036323205831764E-3</v>
      </c>
      <c r="H1994" s="42">
        <f>_xll.qlCalendarAdvance(Calendar,$H1993,B1994,"f",FALSE)</f>
        <v>53645</v>
      </c>
      <c r="I1994" s="140">
        <f>_xll.qlInterestRateIndexValueDate(Index1M,$H1994)</f>
        <v>53645</v>
      </c>
      <c r="J1994" s="145">
        <f>IFERROR(_xll.qlIndexFixing(Index1M,$H1994,TRUE,_xll.ohTrigger(RecalcTrigger,Trigger1M)),NA())</f>
        <v>8.9701399590328048E-3</v>
      </c>
      <c r="K1994" s="44">
        <f>IFERROR(_xll.qlIndexFixing(Index3M,H1994,TRUE,_xll.ohTrigger(RecalcTrigger,Trigger3M)),NA())</f>
        <v>9.2059733099390615E-3</v>
      </c>
      <c r="L1994" s="44">
        <f>IFERROR(_xll.qlIndexFixing(Index6M,$H1994,TRUE,_xll.ohTrigger(RecalcTrigger,Trigger6M)),NA())</f>
        <v>9.1461789215125152E-3</v>
      </c>
      <c r="M1994" s="146">
        <f>IFERROR(_xll.qlIndexFixing(Index1Y,$H1994,TRUE,_xll.ohTrigger(RecalcTrigger,Trigger1Y)),NA())</f>
        <v>9.3496192531381528E-3</v>
      </c>
      <c r="N1994" s="145">
        <f>IFERROR(_xll.qlIndexFixing(ONIndex1M,I1994,TRUE,_xll.ohTrigger(RecalcTrigger,Trigger1M)),NA())</f>
        <v>8.9854701208647025E-3</v>
      </c>
      <c r="O1994" s="44">
        <f>IFERROR(_xll.qlIndexFixing(ONIndex3M,I1994,TRUE,_xll.ohTrigger(RecalcTrigger,Trigger3M)),NA())</f>
        <v>9.2495848322593499E-3</v>
      </c>
      <c r="P1994" s="44">
        <f>IFERROR(_xll.qlIndexFixing(ONIndex6M,I1994,TRUE,_xll.ohTrigger(RecalcTrigger,Trigger6M)),NA())</f>
        <v>9.2358474593789985E-3</v>
      </c>
      <c r="Q1994" s="146">
        <f>IFERROR(_xll.qlIndexFixing(ONIndex1Y,I1994,TRUE,_xll.ohTrigger(RecalcTrigger,Trigger1Y)),NA())</f>
        <v>9.5229313553835127E-3</v>
      </c>
    </row>
    <row r="1995" spans="2:17" x14ac:dyDescent="0.2">
      <c r="B1995" s="39" t="s">
        <v>42</v>
      </c>
      <c r="D1995" s="42">
        <f>_xll.qlCalendarAdvance(Calendar,$D1994,B1995,"f",FALSE)</f>
        <v>53652</v>
      </c>
      <c r="E1995" s="140">
        <f>_xll.qlInterestRateIndexValueDate(IndexON,D1995)</f>
        <v>53652</v>
      </c>
      <c r="F1995" s="156">
        <f>IFERROR(_xll.qlIndexFixing(IndexON,D1995,TRUE,_xll.ohTrigger(RecalcTrigger,TriggerON)),NA())</f>
        <v>8.2956848846826858E-3</v>
      </c>
      <c r="H1995" s="42">
        <f>_xll.qlCalendarAdvance(Calendar,$H1994,B1995,"f",FALSE)</f>
        <v>53652</v>
      </c>
      <c r="I1995" s="140">
        <f>_xll.qlInterestRateIndexValueDate(Index1M,$H1995)</f>
        <v>53652</v>
      </c>
      <c r="J1995" s="145">
        <f>IFERROR(_xll.qlIndexFixing(Index1M,$H1995,TRUE,_xll.ohTrigger(RecalcTrigger,Trigger1M)),NA())</f>
        <v>8.9612134090006172E-3</v>
      </c>
      <c r="K1995" s="44">
        <f>IFERROR(_xll.qlIndexFixing(Index3M,H1995,TRUE,_xll.ohTrigger(RecalcTrigger,Trigger3M)),NA())</f>
        <v>9.1976667578230024E-3</v>
      </c>
      <c r="L1995" s="44">
        <f>IFERROR(_xll.qlIndexFixing(Index6M,$H1995,TRUE,_xll.ohTrigger(RecalcTrigger,Trigger6M)),NA())</f>
        <v>9.137655498315302E-3</v>
      </c>
      <c r="M1995" s="146">
        <f>IFERROR(_xll.qlIndexFixing(Index1Y,$H1995,TRUE,_xll.ohTrigger(RecalcTrigger,Trigger1Y)),NA())</f>
        <v>9.341372252724689E-3</v>
      </c>
      <c r="N1995" s="145">
        <f>IFERROR(_xll.qlIndexFixing(ONIndex1M,I1995,TRUE,_xll.ohTrigger(RecalcTrigger,Trigger1M)),NA())</f>
        <v>8.9765091587545864E-3</v>
      </c>
      <c r="O1995" s="44">
        <f>IFERROR(_xll.qlIndexFixing(ONIndex3M,I1995,TRUE,_xll.ohTrigger(RecalcTrigger,Trigger3M)),NA())</f>
        <v>9.2411871818376401E-3</v>
      </c>
      <c r="P1995" s="44">
        <f>IFERROR(_xll.qlIndexFixing(ONIndex6M,I1995,TRUE,_xll.ohTrigger(RecalcTrigger,Trigger6M)),NA())</f>
        <v>9.2271232731677699E-3</v>
      </c>
      <c r="Q1995" s="146">
        <f>IFERROR(_xll.qlIndexFixing(ONIndex1Y,I1995,TRUE,_xll.ohTrigger(RecalcTrigger,Trigger1Y)),NA())</f>
        <v>9.5143023885024824E-3</v>
      </c>
    </row>
    <row r="1996" spans="2:17" x14ac:dyDescent="0.2">
      <c r="B1996" s="39" t="s">
        <v>42</v>
      </c>
      <c r="D1996" s="42">
        <f>_xll.qlCalendarAdvance(Calendar,$D1995,B1996,"f",FALSE)</f>
        <v>53659</v>
      </c>
      <c r="E1996" s="140">
        <f>_xll.qlInterestRateIndexValueDate(IndexON,D1996)</f>
        <v>53659</v>
      </c>
      <c r="F1996" s="156">
        <f>IFERROR(_xll.qlIndexFixing(IndexON,D1996,TRUE,_xll.ohTrigger(RecalcTrigger,TriggerON)),NA())</f>
        <v>8.2877530811509281E-3</v>
      </c>
      <c r="H1996" s="42">
        <f>_xll.qlCalendarAdvance(Calendar,$H1995,B1996,"f",FALSE)</f>
        <v>53659</v>
      </c>
      <c r="I1996" s="140">
        <f>_xll.qlInterestRateIndexValueDate(Index1M,$H1996)</f>
        <v>53659</v>
      </c>
      <c r="J1996" s="145">
        <f>IFERROR(_xll.qlIndexFixing(Index1M,$H1996,TRUE,_xll.ohTrigger(RecalcTrigger,Trigger1M)),NA())</f>
        <v>8.9523065595497799E-3</v>
      </c>
      <c r="K1996" s="44">
        <f>IFERROR(_xll.qlIndexFixing(Index3M,H1996,TRUE,_xll.ohTrigger(RecalcTrigger,Trigger3M)),NA())</f>
        <v>9.1893772018185379E-3</v>
      </c>
      <c r="L1996" s="44">
        <f>IFERROR(_xll.qlIndexFixing(Index6M,$H1996,TRUE,_xll.ohTrigger(RecalcTrigger,Trigger6M)),NA())</f>
        <v>9.1291507846555948E-3</v>
      </c>
      <c r="M1996" s="146">
        <f>IFERROR(_xll.qlIndexFixing(Index1Y,$H1996,TRUE,_xll.ohTrigger(RecalcTrigger,Trigger1Y)),NA())</f>
        <v>9.3331431033760737E-3</v>
      </c>
      <c r="N1996" s="145">
        <f>IFERROR(_xll.qlIndexFixing(ONIndex1M,I1996,TRUE,_xll.ohTrigger(RecalcTrigger,Trigger1M)),NA())</f>
        <v>8.9675678767886513E-3</v>
      </c>
      <c r="O1996" s="44">
        <f>IFERROR(_xll.qlIndexFixing(ONIndex3M,I1996,TRUE,_xll.ohTrigger(RecalcTrigger,Trigger3M)),NA())</f>
        <v>9.2328064716284963E-3</v>
      </c>
      <c r="P1996" s="44">
        <f>IFERROR(_xll.qlIndexFixing(ONIndex6M,I1996,TRUE,_xll.ohTrigger(RecalcTrigger,Trigger6M)),NA())</f>
        <v>9.2184176769471993E-3</v>
      </c>
      <c r="Q1996" s="146">
        <f>IFERROR(_xll.qlIndexFixing(ONIndex1Y,I1996,TRUE,_xll.ohTrigger(RecalcTrigger,Trigger1Y)),NA())</f>
        <v>9.5056910414070828E-3</v>
      </c>
    </row>
    <row r="1997" spans="2:17" x14ac:dyDescent="0.2">
      <c r="B1997" s="39" t="s">
        <v>42</v>
      </c>
      <c r="D1997" s="42">
        <f>_xll.qlCalendarAdvance(Calendar,$D1996,B1997,"f",FALSE)</f>
        <v>53666</v>
      </c>
      <c r="E1997" s="140">
        <f>_xll.qlInterestRateIndexValueDate(IndexON,D1997)</f>
        <v>53666</v>
      </c>
      <c r="F1997" s="156">
        <f>IFERROR(_xll.qlIndexFixing(IndexON,D1997,TRUE,_xll.ohTrigger(RecalcTrigger,TriggerON)),NA())</f>
        <v>8.2798369099879032E-3</v>
      </c>
      <c r="H1997" s="42">
        <f>_xll.qlCalendarAdvance(Calendar,$H1996,B1997,"f",FALSE)</f>
        <v>53666</v>
      </c>
      <c r="I1997" s="140">
        <f>_xll.qlInterestRateIndexValueDate(Index1M,$H1997)</f>
        <v>53666</v>
      </c>
      <c r="J1997" s="145">
        <f>IFERROR(_xll.qlIndexFixing(Index1M,$H1997,TRUE,_xll.ohTrigger(RecalcTrigger,Trigger1M)),NA())</f>
        <v>8.9418492422577833E-3</v>
      </c>
      <c r="K1997" s="44">
        <f>IFERROR(_xll.qlIndexFixing(Index3M,H1997,TRUE,_xll.ohTrigger(RecalcTrigger,Trigger3M)),NA())</f>
        <v>9.1820493240918968E-3</v>
      </c>
      <c r="L1997" s="44">
        <f>IFERROR(_xll.qlIndexFixing(Index6M,$H1997,TRUE,_xll.ohTrigger(RecalcTrigger,Trigger6M)),NA())</f>
        <v>9.1201788858127075E-3</v>
      </c>
      <c r="M1997" s="146">
        <f>IFERROR(_xll.qlIndexFixing(Index1Y,$H1997,TRUE,_xll.ohTrigger(RecalcTrigger,Trigger1Y)),NA())</f>
        <v>9.3249318046573215E-3</v>
      </c>
      <c r="N1997" s="145">
        <f>IFERROR(_xll.qlIndexFixing(ONIndex1M,I1997,TRUE,_xll.ohTrigger(RecalcTrigger,Trigger1M)),NA())</f>
        <v>8.958646275210036E-3</v>
      </c>
      <c r="O1997" s="44">
        <f>IFERROR(_xll.qlIndexFixing(ONIndex3M,I1997,TRUE,_xll.ohTrigger(RecalcTrigger,Trigger3M)),NA())</f>
        <v>9.224442701469826E-3</v>
      </c>
      <c r="P1997" s="44">
        <f>IFERROR(_xll.qlIndexFixing(ONIndex6M,I1997,TRUE,_xll.ohTrigger(RecalcTrigger,Trigger6M)),NA())</f>
        <v>9.2097306710414717E-3</v>
      </c>
      <c r="Q1997" s="146">
        <f>IFERROR(_xll.qlIndexFixing(ONIndex1Y,I1997,TRUE,_xll.ohTrigger(RecalcTrigger,Trigger1Y)),NA())</f>
        <v>9.4970973142594062E-3</v>
      </c>
    </row>
    <row r="1998" spans="2:17" x14ac:dyDescent="0.2">
      <c r="B1998" s="39" t="s">
        <v>42</v>
      </c>
      <c r="D1998" s="42">
        <f>_xll.qlCalendarAdvance(Calendar,$D1997,B1998,"f",FALSE)</f>
        <v>53673</v>
      </c>
      <c r="E1998" s="140">
        <f>_xll.qlInterestRateIndexValueDate(IndexON,D1998)</f>
        <v>53673</v>
      </c>
      <c r="F1998" s="156">
        <f>IFERROR(_xll.qlIndexFixing(IndexON,D1998,TRUE,_xll.ohTrigger(RecalcTrigger,TriggerON)),NA())</f>
        <v>8.2719363710315186E-3</v>
      </c>
      <c r="H1998" s="42">
        <f>_xll.qlCalendarAdvance(Calendar,$H1997,B1998,"f",FALSE)</f>
        <v>53673</v>
      </c>
      <c r="I1998" s="140">
        <f>_xll.qlInterestRateIndexValueDate(Index1M,$H1998)</f>
        <v>53673</v>
      </c>
      <c r="J1998" s="145">
        <f>IFERROR(_xll.qlIndexFixing(Index1M,$H1998,TRUE,_xll.ohTrigger(RecalcTrigger,Trigger1M)),NA())</f>
        <v>8.9329853645271576E-3</v>
      </c>
      <c r="K1998" s="44">
        <f>IFERROR(_xll.qlIndexFixing(Index3M,H1998,TRUE,_xll.ohTrigger(RecalcTrigger,Trigger3M)),NA())</f>
        <v>9.173791746840694E-3</v>
      </c>
      <c r="L1998" s="44">
        <f>IFERROR(_xll.qlIndexFixing(Index6M,$H1998,TRUE,_xll.ohTrigger(RecalcTrigger,Trigger6M)),NA())</f>
        <v>9.1117127158901016E-3</v>
      </c>
      <c r="M1998" s="146">
        <f>IFERROR(_xll.qlIndexFixing(Index1Y,$H1998,TRUE,_xll.ohTrigger(RecalcTrigger,Trigger1Y)),NA())</f>
        <v>9.3167383561332251E-3</v>
      </c>
      <c r="N1998" s="145">
        <f>IFERROR(_xll.qlIndexFixing(ONIndex1M,I1998,TRUE,_xll.ohTrigger(RecalcTrigger,Trigger1M)),NA())</f>
        <v>8.9497443538566479E-3</v>
      </c>
      <c r="O1998" s="44">
        <f>IFERROR(_xll.qlIndexFixing(ONIndex3M,I1998,TRUE,_xll.ohTrigger(RecalcTrigger,Trigger3M)),NA())</f>
        <v>9.2160958714426755E-3</v>
      </c>
      <c r="P1998" s="44">
        <f>IFERROR(_xll.qlIndexFixing(ONIndex6M,I1998,TRUE,_xll.ohTrigger(RecalcTrigger,Trigger6M)),NA())</f>
        <v>9.2010622552884946E-3</v>
      </c>
      <c r="Q1998" s="146">
        <f>IFERROR(_xll.qlIndexFixing(ONIndex1Y,I1998,TRUE,_xll.ohTrigger(RecalcTrigger,Trigger1Y)),NA())</f>
        <v>9.4885212069784064E-3</v>
      </c>
    </row>
    <row r="1999" spans="2:17" x14ac:dyDescent="0.2">
      <c r="B1999" s="39" t="s">
        <v>42</v>
      </c>
      <c r="D1999" s="42">
        <f>_xll.qlCalendarAdvance(Calendar,$D1998,B1999,"f",FALSE)</f>
        <v>53680</v>
      </c>
      <c r="E1999" s="140">
        <f>_xll.qlInterestRateIndexValueDate(IndexON,D1999)</f>
        <v>53680</v>
      </c>
      <c r="F1999" s="156">
        <f>IFERROR(_xll.qlIndexFixing(IndexON,D1999,TRUE,_xll.ohTrigger(RecalcTrigger,TriggerON)),NA())</f>
        <v>8.2640514644438667E-3</v>
      </c>
      <c r="H1999" s="42">
        <f>_xll.qlCalendarAdvance(Calendar,$H1998,B1999,"f",FALSE)</f>
        <v>53680</v>
      </c>
      <c r="I1999" s="140">
        <f>_xll.qlInterestRateIndexValueDate(Index1M,$H1999)</f>
        <v>53680</v>
      </c>
      <c r="J1999" s="145">
        <f>IFERROR(_xll.qlIndexFixing(Index1M,$H1999,TRUE,_xll.ohTrigger(RecalcTrigger,Trigger1M)),NA())</f>
        <v>8.9241411893266794E-3</v>
      </c>
      <c r="K1999" s="44">
        <f>IFERROR(_xll.qlIndexFixing(Index3M,H1999,TRUE,_xll.ohTrigger(RecalcTrigger,Trigger3M)),NA())</f>
        <v>9.1655511641742064E-3</v>
      </c>
      <c r="L1999" s="44">
        <f>IFERROR(_xll.qlIndexFixing(Index6M,$H1999,TRUE,_xll.ohTrigger(RecalcTrigger,Trigger6M)),NA())</f>
        <v>9.1032652554448625E-3</v>
      </c>
      <c r="M1999" s="146">
        <f>IFERROR(_xll.qlIndexFixing(Index1Y,$H1999,TRUE,_xll.ohTrigger(RecalcTrigger,Trigger1Y)),NA())</f>
        <v>9.3085627573707974E-3</v>
      </c>
      <c r="N1999" s="145">
        <f>IFERROR(_xll.qlIndexFixing(ONIndex1M,I1999,TRUE,_xll.ohTrigger(RecalcTrigger,Trigger1M)),NA())</f>
        <v>8.9408621128095334E-3</v>
      </c>
      <c r="O1999" s="44">
        <f>IFERROR(_xll.qlIndexFixing(ONIndex3M,I1999,TRUE,_xll.ohTrigger(RecalcTrigger,Trigger3M)),NA())</f>
        <v>9.207765981628091E-3</v>
      </c>
      <c r="P1999" s="44">
        <f>IFERROR(_xll.qlIndexFixing(ONIndex6M,I1999,TRUE,_xll.ohTrigger(RecalcTrigger,Trigger6M)),NA())</f>
        <v>9.1924124297693144E-3</v>
      </c>
      <c r="Q1999" s="146">
        <f>IFERROR(_xll.qlIndexFixing(ONIndex1Y,I1999,TRUE,_xll.ohTrigger(RecalcTrigger,Trigger1Y)),NA())</f>
        <v>9.4799627195640834E-3</v>
      </c>
    </row>
    <row r="2000" spans="2:17" x14ac:dyDescent="0.2">
      <c r="B2000" s="39" t="s">
        <v>42</v>
      </c>
      <c r="D2000" s="42">
        <f>_xll.qlCalendarAdvance(Calendar,$D1999,B2000,"f",FALSE)</f>
        <v>53688</v>
      </c>
      <c r="E2000" s="140">
        <f>_xll.qlInterestRateIndexValueDate(IndexON,D2000)</f>
        <v>53688</v>
      </c>
      <c r="F2000" s="156">
        <f>IFERROR(_xll.qlIndexFixing(IndexON,D2000,TRUE,_xll.ohTrigger(RecalcTrigger,TriggerON)),NA())</f>
        <v>8.2550592842789428E-3</v>
      </c>
      <c r="H2000" s="42">
        <f>_xll.qlCalendarAdvance(Calendar,$H1999,B2000,"f",FALSE)</f>
        <v>53688</v>
      </c>
      <c r="I2000" s="140">
        <f>_xll.qlInterestRateIndexValueDate(Index1M,$H2000)</f>
        <v>53688</v>
      </c>
      <c r="J2000" s="145">
        <f>IFERROR(_xll.qlIndexFixing(Index1M,$H2000,TRUE,_xll.ohTrigger(RecalcTrigger,Trigger1M)),NA())</f>
        <v>8.9145772273231672E-3</v>
      </c>
      <c r="K2000" s="44">
        <f>IFERROR(_xll.qlIndexFixing(Index3M,H2000,TRUE,_xll.ohTrigger(RecalcTrigger,Trigger3M)),NA())</f>
        <v>9.1561541649750732E-3</v>
      </c>
      <c r="L2000" s="44">
        <f>IFERROR(_xll.qlIndexFixing(Index6M,$H2000,TRUE,_xll.ohTrigger(RecalcTrigger,Trigger6M)),NA())</f>
        <v>9.0936339241998489E-3</v>
      </c>
      <c r="M2000" s="146">
        <f>IFERROR(_xll.qlIndexFixing(Index1Y,$H2000,TRUE,_xll.ohTrigger(RecalcTrigger,Trigger1Y)),NA())</f>
        <v>9.2992410722239072E-3</v>
      </c>
      <c r="N2000" s="145">
        <f>IFERROR(_xll.qlIndexFixing(ONIndex1M,I2000,TRUE,_xll.ohTrigger(RecalcTrigger,Trigger1M)),NA())</f>
        <v>8.9307350783696116E-3</v>
      </c>
      <c r="O2000" s="44">
        <f>IFERROR(_xll.qlIndexFixing(ONIndex3M,I2000,TRUE,_xll.ohTrigger(RecalcTrigger,Trigger3M)),NA())</f>
        <v>9.1982668505741216E-3</v>
      </c>
      <c r="P2000" s="44">
        <f>IFERROR(_xll.qlIndexFixing(ONIndex6M,I2000,TRUE,_xll.ohTrigger(RecalcTrigger,Trigger6M)),NA())</f>
        <v>9.1825496784170291E-3</v>
      </c>
      <c r="Q2000" s="146">
        <f>IFERROR(_xll.qlIndexFixing(ONIndex1Y,I2000,TRUE,_xll.ohTrigger(RecalcTrigger,Trigger1Y)),NA())</f>
        <v>9.4702031666293873E-3</v>
      </c>
    </row>
    <row r="2001" spans="2:17" x14ac:dyDescent="0.2">
      <c r="B2001" s="39" t="s">
        <v>42</v>
      </c>
      <c r="D2001" s="42">
        <f>_xll.qlCalendarAdvance(Calendar,$D2000,B2001,"f",FALSE)</f>
        <v>53695</v>
      </c>
      <c r="E2001" s="140">
        <f>_xll.qlInterestRateIndexValueDate(IndexON,D2001)</f>
        <v>53695</v>
      </c>
      <c r="F2001" s="156">
        <f>IFERROR(_xll.qlIndexFixing(IndexON,D2001,TRUE,_xll.ohTrigger(RecalcTrigger,TriggerON)),NA())</f>
        <v>8.2472078754969314E-3</v>
      </c>
      <c r="H2001" s="42">
        <f>_xll.qlCalendarAdvance(Calendar,$H2000,B2001,"f",FALSE)</f>
        <v>53695</v>
      </c>
      <c r="I2001" s="140">
        <f>_xll.qlInterestRateIndexValueDate(Index1M,$H2001)</f>
        <v>53695</v>
      </c>
      <c r="J2001" s="145">
        <f>IFERROR(_xll.qlIndexFixing(Index1M,$H2001,TRUE,_xll.ohTrigger(RecalcTrigger,Trigger1M)),NA())</f>
        <v>8.9057740791793905E-3</v>
      </c>
      <c r="K2001" s="44">
        <f>IFERROR(_xll.qlIndexFixing(Index3M,H2001,TRUE,_xll.ohTrigger(RecalcTrigger,Trigger3M)),NA())</f>
        <v>9.1479499989275907E-3</v>
      </c>
      <c r="L2001" s="44">
        <f>IFERROR(_xll.qlIndexFixing(Index6M,$H2001,TRUE,_xll.ohTrigger(RecalcTrigger,Trigger6M)),NA())</f>
        <v>9.085707782766855E-3</v>
      </c>
      <c r="M2001" s="146">
        <f>IFERROR(_xll.qlIndexFixing(Index1Y,$H2001,TRUE,_xll.ohTrigger(RecalcTrigger,Trigger1Y)),NA())</f>
        <v>9.2911037214944425E-3</v>
      </c>
      <c r="N2001" s="145">
        <f>IFERROR(_xll.qlIndexFixing(ONIndex1M,I2001,TRUE,_xll.ohTrigger(RecalcTrigger,Trigger1M)),NA())</f>
        <v>8.9218950091873861E-3</v>
      </c>
      <c r="O2001" s="44">
        <f>IFERROR(_xll.qlIndexFixing(ONIndex3M,I2001,TRUE,_xll.ohTrigger(RecalcTrigger,Trigger3M)),NA())</f>
        <v>9.1899732611455676E-3</v>
      </c>
      <c r="P2001" s="44">
        <f>IFERROR(_xll.qlIndexFixing(ONIndex6M,I2001,TRUE,_xll.ohTrigger(RecalcTrigger,Trigger6M)),NA())</f>
        <v>9.173939688927879E-3</v>
      </c>
      <c r="Q2001" s="146">
        <f>IFERROR(_xll.qlIndexFixing(ONIndex1Y,I2001,TRUE,_xll.ohTrigger(RecalcTrigger,Trigger1Y)),NA())</f>
        <v>9.4616824361648533E-3</v>
      </c>
    </row>
    <row r="2002" spans="2:17" x14ac:dyDescent="0.2">
      <c r="B2002" s="39" t="s">
        <v>42</v>
      </c>
      <c r="D2002" s="42">
        <f>_xll.qlCalendarAdvance(Calendar,$D2001,B2002,"f",FALSE)</f>
        <v>53702</v>
      </c>
      <c r="E2002" s="140">
        <f>_xll.qlInterestRateIndexValueDate(IndexON,D2002)</f>
        <v>53702</v>
      </c>
      <c r="F2002" s="156">
        <f>IFERROR(_xll.qlIndexFixing(IndexON,D2002,TRUE,_xll.ohTrigger(RecalcTrigger,TriggerON)),NA())</f>
        <v>8.2393720990836528E-3</v>
      </c>
      <c r="H2002" s="42">
        <f>_xll.qlCalendarAdvance(Calendar,$H2001,B2002,"f",FALSE)</f>
        <v>53702</v>
      </c>
      <c r="I2002" s="140">
        <f>_xll.qlInterestRateIndexValueDate(Index1M,$H2002)</f>
        <v>53702</v>
      </c>
      <c r="J2002" s="145">
        <f>IFERROR(_xll.qlIndexFixing(Index1M,$H2002,TRUE,_xll.ohTrigger(RecalcTrigger,Trigger1M)),NA())</f>
        <v>8.8969906327279746E-3</v>
      </c>
      <c r="K2002" s="44">
        <f>IFERROR(_xll.qlIndexFixing(Index3M,H2002,TRUE,_xll.ohTrigger(RecalcTrigger,Trigger3M)),NA())</f>
        <v>9.1397628271397361E-3</v>
      </c>
      <c r="L2002" s="44">
        <f>IFERROR(_xll.qlIndexFixing(Index6M,$H2002,TRUE,_xll.ohTrigger(RecalcTrigger,Trigger6M)),NA())</f>
        <v>9.0773179939825938E-3</v>
      </c>
      <c r="M2002" s="146">
        <f>IFERROR(_xll.qlIndexFixing(Index1Y,$H2002,TRUE,_xll.ohTrigger(RecalcTrigger,Trigger1Y)),NA())</f>
        <v>9.282984219169732E-3</v>
      </c>
      <c r="N2002" s="145">
        <f>IFERROR(_xll.qlIndexFixing(ONIndex1M,I2002,TRUE,_xll.ohTrigger(RecalcTrigger,Trigger1M)),NA())</f>
        <v>8.9130746203114342E-3</v>
      </c>
      <c r="O2002" s="44">
        <f>IFERROR(_xll.qlIndexFixing(ONIndex3M,I2002,TRUE,_xll.ohTrigger(RecalcTrigger,Trigger3M)),NA())</f>
        <v>9.1816966116864407E-3</v>
      </c>
      <c r="P2002" s="44">
        <f>IFERROR(_xll.qlIndexFixing(ONIndex6M,I2002,TRUE,_xll.ohTrigger(RecalcTrigger,Trigger6M)),NA())</f>
        <v>9.1653482896725258E-3</v>
      </c>
      <c r="Q2002" s="146">
        <f>IFERROR(_xll.qlIndexFixing(ONIndex1Y,I2002,TRUE,_xll.ohTrigger(RecalcTrigger,Trigger1Y)),NA())</f>
        <v>9.4531793256480423E-3</v>
      </c>
    </row>
    <row r="2003" spans="2:17" x14ac:dyDescent="0.2">
      <c r="B2003" s="39" t="s">
        <v>42</v>
      </c>
      <c r="D2003" s="42">
        <f>_xll.qlCalendarAdvance(Calendar,$D2002,B2003,"f",FALSE)</f>
        <v>53709</v>
      </c>
      <c r="E2003" s="140">
        <f>_xll.qlInterestRateIndexValueDate(IndexON,D2003)</f>
        <v>53709</v>
      </c>
      <c r="F2003" s="156">
        <f>IFERROR(_xll.qlIndexFixing(IndexON,D2003,TRUE,_xll.ohTrigger(RecalcTrigger,TriggerON)),NA())</f>
        <v>8.2315519548770144E-3</v>
      </c>
      <c r="H2003" s="42">
        <f>_xll.qlCalendarAdvance(Calendar,$H2002,B2003,"f",FALSE)</f>
        <v>53709</v>
      </c>
      <c r="I2003" s="140">
        <f>_xll.qlInterestRateIndexValueDate(Index1M,$H2003)</f>
        <v>53709</v>
      </c>
      <c r="J2003" s="145">
        <f>IFERROR(_xll.qlIndexFixing(Index1M,$H2003,TRUE,_xll.ohTrigger(RecalcTrigger,Trigger1M)),NA())</f>
        <v>8.8882268879258639E-3</v>
      </c>
      <c r="K2003" s="44">
        <f>IFERROR(_xll.qlIndexFixing(Index3M,H2003,TRUE,_xll.ohTrigger(RecalcTrigger,Trigger3M)),NA())</f>
        <v>9.1315926495097524E-3</v>
      </c>
      <c r="L2003" s="44">
        <f>IFERROR(_xll.qlIndexFixing(Index6M,$H2003,TRUE,_xll.ohTrigger(RecalcTrigger,Trigger6M)),NA())</f>
        <v>9.0689469130656574E-3</v>
      </c>
      <c r="M2003" s="146">
        <f>IFERROR(_xll.qlIndexFixing(Index1Y,$H2003,TRUE,_xll.ohTrigger(RecalcTrigger,Trigger1Y)),NA())</f>
        <v>9.2748825648198974E-3</v>
      </c>
      <c r="N2003" s="145">
        <f>IFERROR(_xll.qlIndexFixing(ONIndex1M,I2003,TRUE,_xll.ohTrigger(RecalcTrigger,Trigger1M)),NA())</f>
        <v>8.9042739116607095E-3</v>
      </c>
      <c r="O2003" s="44">
        <f>IFERROR(_xll.qlIndexFixing(ONIndex3M,I2003,TRUE,_xll.ohTrigger(RecalcTrigger,Trigger3M)),NA())</f>
        <v>9.1734369024398799E-3</v>
      </c>
      <c r="P2003" s="44">
        <f>IFERROR(_xll.qlIndexFixing(ONIndex6M,I2003,TRUE,_xll.ohTrigger(RecalcTrigger,Trigger6M)),NA())</f>
        <v>9.1567754806509694E-3</v>
      </c>
      <c r="Q2003" s="146">
        <f>IFERROR(_xll.qlIndexFixing(ONIndex1Y,I2003,TRUE,_xll.ohTrigger(RecalcTrigger,Trigger1Y)),NA())</f>
        <v>9.4446938349168619E-3</v>
      </c>
    </row>
    <row r="2004" spans="2:17" x14ac:dyDescent="0.2">
      <c r="B2004" s="39" t="s">
        <v>42</v>
      </c>
      <c r="D2004" s="42">
        <f>_xll.qlCalendarAdvance(Calendar,$D2003,B2004,"f",FALSE)</f>
        <v>53716</v>
      </c>
      <c r="E2004" s="140">
        <f>_xll.qlInterestRateIndexValueDate(IndexON,D2004)</f>
        <v>53716</v>
      </c>
      <c r="F2004" s="156">
        <f>IFERROR(_xll.qlIndexFixing(IndexON,D2004,TRUE,_xll.ohTrigger(RecalcTrigger,TriggerON)),NA())</f>
        <v>8.2237474431201552E-3</v>
      </c>
      <c r="H2004" s="42">
        <f>_xll.qlCalendarAdvance(Calendar,$H2003,B2004,"f",FALSE)</f>
        <v>53716</v>
      </c>
      <c r="I2004" s="140">
        <f>_xll.qlInterestRateIndexValueDate(Index1M,$H2004)</f>
        <v>53716</v>
      </c>
      <c r="J2004" s="145">
        <f>IFERROR(_xll.qlIndexFixing(Index1M,$H2004,TRUE,_xll.ohTrigger(RecalcTrigger,Trigger1M)),NA())</f>
        <v>8.8794828447274696E-3</v>
      </c>
      <c r="K2004" s="44">
        <f>IFERROR(_xll.qlIndexFixing(Index3M,H2004,TRUE,_xll.ohTrigger(RecalcTrigger,Trigger3M)),NA())</f>
        <v>9.1234394659358824E-3</v>
      </c>
      <c r="L2004" s="44">
        <f>IFERROR(_xll.qlIndexFixing(Index6M,$H2004,TRUE,_xll.ohTrigger(RecalcTrigger,Trigger6M)),NA())</f>
        <v>9.0605945397863388E-3</v>
      </c>
      <c r="M2004" s="146">
        <f>IFERROR(_xll.qlIndexFixing(Index1Y,$H2004,TRUE,_xll.ohTrigger(RecalcTrigger,Trigger1Y)),NA())</f>
        <v>9.2667987580166145E-3</v>
      </c>
      <c r="N2004" s="145">
        <f>IFERROR(_xll.qlIndexFixing(ONIndex1M,I2004,TRUE,_xll.ohTrigger(RecalcTrigger,Trigger1M)),NA())</f>
        <v>8.8954928833162583E-3</v>
      </c>
      <c r="O2004" s="44">
        <f>IFERROR(_xll.qlIndexFixing(ONIndex3M,I2004,TRUE,_xll.ohTrigger(RecalcTrigger,Trigger3M)),NA())</f>
        <v>9.1651941333248388E-3</v>
      </c>
      <c r="P2004" s="44">
        <f>IFERROR(_xll.qlIndexFixing(ONIndex6M,I2004,TRUE,_xll.ohTrigger(RecalcTrigger,Trigger6M)),NA())</f>
        <v>9.1482212617821634E-3</v>
      </c>
      <c r="Q2004" s="146">
        <f>IFERROR(_xll.qlIndexFixing(ONIndex1Y,I2004,TRUE,_xll.ohTrigger(RecalcTrigger,Trigger1Y)),NA())</f>
        <v>9.4362259642144508E-3</v>
      </c>
    </row>
    <row r="2005" spans="2:17" x14ac:dyDescent="0.2">
      <c r="B2005" s="39" t="s">
        <v>42</v>
      </c>
      <c r="D2005" s="42">
        <f>_xll.qlCalendarAdvance(Calendar,$D2004,B2005,"f",FALSE)</f>
        <v>53723</v>
      </c>
      <c r="E2005" s="140">
        <f>_xll.qlInterestRateIndexValueDate(IndexON,D2005)</f>
        <v>53723</v>
      </c>
      <c r="F2005" s="156">
        <f>IFERROR(_xll.qlIndexFixing(IndexON,D2005,TRUE,_xll.ohTrigger(RecalcTrigger,TriggerON)),NA())</f>
        <v>8.2159585636509824E-3</v>
      </c>
      <c r="H2005" s="42">
        <f>_xll.qlCalendarAdvance(Calendar,$H2004,B2005,"f",FALSE)</f>
        <v>53723</v>
      </c>
      <c r="I2005" s="140">
        <f>_xll.qlInterestRateIndexValueDate(Index1M,$H2005)</f>
        <v>53723</v>
      </c>
      <c r="J2005" s="145">
        <f>IFERROR(_xll.qlIndexFixing(Index1M,$H2005,TRUE,_xll.ohTrigger(RecalcTrigger,Trigger1M)),NA())</f>
        <v>8.8728138464091201E-3</v>
      </c>
      <c r="K2005" s="44">
        <f>IFERROR(_xll.qlIndexFixing(Index3M,H2005,TRUE,_xll.ohTrigger(RecalcTrigger,Trigger3M)),NA())</f>
        <v>9.1157675364631902E-3</v>
      </c>
      <c r="L2005" s="44">
        <f>IFERROR(_xll.qlIndexFixing(Index6M,$H2005,TRUE,_xll.ohTrigger(RecalcTrigger,Trigger6M)),NA())</f>
        <v>9.0522608739117983E-3</v>
      </c>
      <c r="M2005" s="146">
        <f>IFERROR(_xll.qlIndexFixing(Index1Y,$H2005,TRUE,_xll.ohTrigger(RecalcTrigger,Trigger1Y)),NA())</f>
        <v>9.2587327983315593E-3</v>
      </c>
      <c r="N2005" s="145">
        <f>IFERROR(_xll.qlIndexFixing(ONIndex1M,I2005,TRUE,_xll.ohTrigger(RecalcTrigger,Trigger1M)),NA())</f>
        <v>8.8867315351970344E-3</v>
      </c>
      <c r="O2005" s="44">
        <f>IFERROR(_xll.qlIndexFixing(ONIndex3M,I2005,TRUE,_xll.ohTrigger(RecalcTrigger,Trigger3M)),NA())</f>
        <v>9.1569683043413175E-3</v>
      </c>
      <c r="P2005" s="44">
        <f>IFERROR(_xll.qlIndexFixing(ONIndex6M,I2005,TRUE,_xll.ohTrigger(RecalcTrigger,Trigger6M)),NA())</f>
        <v>9.1396856331471543E-3</v>
      </c>
      <c r="Q2005" s="146">
        <f>IFERROR(_xll.qlIndexFixing(ONIndex1Y,I2005,TRUE,_xll.ohTrigger(RecalcTrigger,Trigger1Y)),NA())</f>
        <v>9.4277757132976703E-3</v>
      </c>
    </row>
    <row r="2006" spans="2:17" x14ac:dyDescent="0.2">
      <c r="B2006" s="39" t="s">
        <v>42</v>
      </c>
      <c r="D2006" s="42">
        <f>_xll.qlCalendarAdvance(Calendar,$D2005,B2006,"f",FALSE)</f>
        <v>53730</v>
      </c>
      <c r="E2006" s="140">
        <f>_xll.qlInterestRateIndexValueDate(IndexON,D2006)</f>
        <v>53730</v>
      </c>
      <c r="F2006" s="156">
        <f>IFERROR(_xll.qlIndexFixing(IndexON,D2006,TRUE,_xll.ohTrigger(RecalcTrigger,TriggerON)),NA())</f>
        <v>8.2081853164694962E-3</v>
      </c>
      <c r="H2006" s="42">
        <f>_xll.qlCalendarAdvance(Calendar,$H2005,B2006,"f",FALSE)</f>
        <v>53730</v>
      </c>
      <c r="I2006" s="140">
        <f>_xll.qlInterestRateIndexValueDate(Index1M,$H2006)</f>
        <v>53730</v>
      </c>
      <c r="J2006" s="145">
        <f>IFERROR(_xll.qlIndexFixing(Index1M,$H2006,TRUE,_xll.ohTrigger(RecalcTrigger,Trigger1M)),NA())</f>
        <v>8.8641044234986713E-3</v>
      </c>
      <c r="K2006" s="44">
        <f>IFERROR(_xll.qlIndexFixing(Index3M,H2006,TRUE,_xll.ohTrigger(RecalcTrigger,Trigger3M)),NA())</f>
        <v>9.1076473293422357E-3</v>
      </c>
      <c r="L2006" s="44">
        <f>IFERROR(_xll.qlIndexFixing(Index6M,$H2006,TRUE,_xll.ohTrigger(RecalcTrigger,Trigger6M)),NA())</f>
        <v>9.0439459152123307E-3</v>
      </c>
      <c r="M2006" s="146">
        <f>IFERROR(_xll.qlIndexFixing(Index1Y,$H2006,TRUE,_xll.ohTrigger(RecalcTrigger,Trigger1Y)),NA())</f>
        <v>9.2506846853381841E-3</v>
      </c>
      <c r="N2006" s="145">
        <f>IFERROR(_xll.qlIndexFixing(ONIndex1M,I2006,TRUE,_xll.ohTrigger(RecalcTrigger,Trigger1M)),NA())</f>
        <v>8.8779898672219915E-3</v>
      </c>
      <c r="O2006" s="44">
        <f>IFERROR(_xll.qlIndexFixing(ONIndex3M,I2006,TRUE,_xll.ohTrigger(RecalcTrigger,Trigger3M)),NA())</f>
        <v>9.1487594155703622E-3</v>
      </c>
      <c r="P2006" s="44">
        <f>IFERROR(_xll.qlIndexFixing(ONIndex6M,I2006,TRUE,_xll.ohTrigger(RecalcTrigger,Trigger6M)),NA())</f>
        <v>9.1311685945838494E-3</v>
      </c>
      <c r="Q2006" s="146">
        <f>IFERROR(_xll.qlIndexFixing(ONIndex1Y,I2006,TRUE,_xll.ohTrigger(RecalcTrigger,Trigger1Y)),NA())</f>
        <v>9.4193430823286128E-3</v>
      </c>
    </row>
    <row r="2007" spans="2:17" x14ac:dyDescent="0.2">
      <c r="B2007" s="39" t="s">
        <v>42</v>
      </c>
      <c r="D2007" s="42">
        <f>_xll.qlCalendarAdvance(Calendar,$D2006,B2007,"f",FALSE)</f>
        <v>53737</v>
      </c>
      <c r="E2007" s="140">
        <f>_xll.qlInterestRateIndexValueDate(IndexON,D2007)</f>
        <v>53737</v>
      </c>
      <c r="F2007" s="156">
        <f>IFERROR(_xll.qlIndexFixing(IndexON,D2007,TRUE,_xll.ohTrigger(RecalcTrigger,TriggerON)),NA())</f>
        <v>8.2004277015756966E-3</v>
      </c>
      <c r="H2007" s="42">
        <f>_xll.qlCalendarAdvance(Calendar,$H2006,B2007,"f",FALSE)</f>
        <v>53737</v>
      </c>
      <c r="I2007" s="140">
        <f>_xll.qlInterestRateIndexValueDate(Index1M,$H2007)</f>
        <v>53737</v>
      </c>
      <c r="J2007" s="145">
        <f>IFERROR(_xll.qlIndexFixing(Index1M,$H2007,TRUE,_xll.ohTrigger(RecalcTrigger,Trigger1M)),NA())</f>
        <v>8.8554146993267361E-3</v>
      </c>
      <c r="K2007" s="44">
        <f>IFERROR(_xll.qlIndexFixing(Index3M,H2007,TRUE,_xll.ohTrigger(RecalcTrigger,Trigger3M)),NA())</f>
        <v>9.0995441153752816E-3</v>
      </c>
      <c r="L2007" s="44">
        <f>IFERROR(_xll.qlIndexFixing(Index6M,$H2007,TRUE,_xll.ohTrigger(RecalcTrigger,Trigger6M)),NA())</f>
        <v>9.035649663457334E-3</v>
      </c>
      <c r="M2007" s="146">
        <f>IFERROR(_xll.qlIndexFixing(Index1Y,$H2007,TRUE,_xll.ohTrigger(RecalcTrigger,Trigger1Y)),NA())</f>
        <v>9.2426544186108295E-3</v>
      </c>
      <c r="N2007" s="145">
        <f>IFERROR(_xll.qlIndexFixing(ONIndex1M,I2007,TRUE,_xll.ohTrigger(RecalcTrigger,Trigger1M)),NA())</f>
        <v>8.869267879553222E-3</v>
      </c>
      <c r="O2007" s="44">
        <f>IFERROR(_xll.qlIndexFixing(ONIndex3M,I2007,TRUE,_xll.ohTrigger(RecalcTrigger,Trigger3M)),NA())</f>
        <v>9.1405674668498804E-3</v>
      </c>
      <c r="P2007" s="44">
        <f>IFERROR(_xll.qlIndexFixing(ONIndex6M,I2007,TRUE,_xll.ohTrigger(RecalcTrigger,Trigger6M)),NA())</f>
        <v>9.1226701463353876E-3</v>
      </c>
      <c r="Q2007" s="146">
        <f>IFERROR(_xll.qlIndexFixing(ONIndex1Y,I2007,TRUE,_xll.ohTrigger(RecalcTrigger,Trigger1Y)),NA())</f>
        <v>9.4109280713072785E-3</v>
      </c>
    </row>
    <row r="2008" spans="2:17" x14ac:dyDescent="0.2">
      <c r="B2008" s="39" t="s">
        <v>42</v>
      </c>
      <c r="D2008" s="42">
        <f>_xll.qlCalendarAdvance(Calendar,$D2007,B2008,"f",FALSE)</f>
        <v>53744</v>
      </c>
      <c r="E2008" s="140">
        <f>_xll.qlInterestRateIndexValueDate(IndexON,D2008)</f>
        <v>53744</v>
      </c>
      <c r="F2008" s="156">
        <f>IFERROR(_xll.qlIndexFixing(IndexON,D2008,TRUE,_xll.ohTrigger(RecalcTrigger,TriggerON)),NA())</f>
        <v>8.1926857190506297E-3</v>
      </c>
      <c r="H2008" s="42">
        <f>_xll.qlCalendarAdvance(Calendar,$H2007,B2008,"f",FALSE)</f>
        <v>53744</v>
      </c>
      <c r="I2008" s="140">
        <f>_xll.qlInterestRateIndexValueDate(Index1M,$H2008)</f>
        <v>53744</v>
      </c>
      <c r="J2008" s="145">
        <f>IFERROR(_xll.qlIndexFixing(Index1M,$H2008,TRUE,_xll.ohTrigger(RecalcTrigger,Trigger1M)),NA())</f>
        <v>8.8467446738556867E-3</v>
      </c>
      <c r="K2008" s="44">
        <f>IFERROR(_xll.qlIndexFixing(Index3M,H2008,TRUE,_xll.ohTrigger(RecalcTrigger,Trigger3M)),NA())</f>
        <v>9.0914578944603364E-3</v>
      </c>
      <c r="L2008" s="44">
        <f>IFERROR(_xll.qlIndexFixing(Index6M,$H2008,TRUE,_xll.ohTrigger(RecalcTrigger,Trigger6M)),NA())</f>
        <v>9.0273721184179982E-3</v>
      </c>
      <c r="M2008" s="146">
        <f>IFERROR(_xll.qlIndexFixing(Index1Y,$H2008,TRUE,_xll.ohTrigger(RecalcTrigger,Trigger1Y)),NA())</f>
        <v>9.2346419977238359E-3</v>
      </c>
      <c r="N2008" s="145">
        <f>IFERROR(_xll.qlIndexFixing(ONIndex1M,I2008,TRUE,_xll.ohTrigger(RecalcTrigger,Trigger1M)),NA())</f>
        <v>8.8605655721907262E-3</v>
      </c>
      <c r="O2008" s="44">
        <f>IFERROR(_xll.qlIndexFixing(ONIndex3M,I2008,TRUE,_xll.ohTrigger(RecalcTrigger,Trigger3M)),NA())</f>
        <v>9.1323924582609184E-3</v>
      </c>
      <c r="P2008" s="44">
        <f>IFERROR(_xll.qlIndexFixing(ONIndex6M,I2008,TRUE,_xll.ohTrigger(RecalcTrigger,Trigger6M)),NA())</f>
        <v>9.1141902881586301E-3</v>
      </c>
      <c r="Q2008" s="146">
        <f>IFERROR(_xll.qlIndexFixing(ONIndex1Y,I2008,TRUE,_xll.ohTrigger(RecalcTrigger,Trigger1Y)),NA())</f>
        <v>9.4025306800715747E-3</v>
      </c>
    </row>
    <row r="2009" spans="2:17" x14ac:dyDescent="0.2">
      <c r="B2009" s="39" t="s">
        <v>42</v>
      </c>
      <c r="D2009" s="42">
        <f>_xll.qlCalendarAdvance(Calendar,$D2008,B2009,"f",FALSE)</f>
        <v>53751</v>
      </c>
      <c r="E2009" s="140">
        <f>_xll.qlInterestRateIndexValueDate(IndexON,D2009)</f>
        <v>53751</v>
      </c>
      <c r="F2009" s="156">
        <f>IFERROR(_xll.qlIndexFixing(IndexON,D2009,TRUE,_xll.ohTrigger(RecalcTrigger,TriggerON)),NA())</f>
        <v>8.1849593687322031E-3</v>
      </c>
      <c r="H2009" s="42">
        <f>_xll.qlCalendarAdvance(Calendar,$H2008,B2009,"f",FALSE)</f>
        <v>53751</v>
      </c>
      <c r="I2009" s="140">
        <f>_xll.qlInterestRateIndexValueDate(Index1M,$H2009)</f>
        <v>53751</v>
      </c>
      <c r="J2009" s="145">
        <f>IFERROR(_xll.qlIndexFixing(Index1M,$H2009,TRUE,_xll.ohTrigger(RecalcTrigger,Trigger1M)),NA())</f>
        <v>8.8375851392290296E-3</v>
      </c>
      <c r="K2009" s="44">
        <f>IFERROR(_xll.qlIndexFixing(Index3M,H2009,TRUE,_xll.ohTrigger(RecalcTrigger,Trigger3M)),NA())</f>
        <v>9.0820082998580732E-3</v>
      </c>
      <c r="L2009" s="44">
        <f>IFERROR(_xll.qlIndexFixing(Index6M,$H2009,TRUE,_xll.ohTrigger(RecalcTrigger,Trigger6M)),NA())</f>
        <v>9.0181690080954769E-3</v>
      </c>
      <c r="M2009" s="146">
        <f>IFERROR(_xll.qlIndexFixing(Index1Y,$H2009,TRUE,_xll.ohTrigger(RecalcTrigger,Trigger1Y)),NA())</f>
        <v>9.2266474222537642E-3</v>
      </c>
      <c r="N2009" s="145">
        <f>IFERROR(_xll.qlIndexFixing(ONIndex1M,I2009,TRUE,_xll.ohTrigger(RecalcTrigger,Trigger1M)),NA())</f>
        <v>8.8518829449724112E-3</v>
      </c>
      <c r="O2009" s="44">
        <f>IFERROR(_xll.qlIndexFixing(ONIndex3M,I2009,TRUE,_xll.ohTrigger(RecalcTrigger,Trigger3M)),NA())</f>
        <v>9.1242343898034761E-3</v>
      </c>
      <c r="P2009" s="44">
        <f>IFERROR(_xll.qlIndexFixing(ONIndex6M,I2009,TRUE,_xll.ohTrigger(RecalcTrigger,Trigger6M)),NA())</f>
        <v>9.1057290202156693E-3</v>
      </c>
      <c r="Q2009" s="146">
        <f>IFERROR(_xll.qlIndexFixing(ONIndex1Y,I2009,TRUE,_xll.ohTrigger(RecalcTrigger,Trigger1Y)),NA())</f>
        <v>9.3941509087025477E-3</v>
      </c>
    </row>
    <row r="2010" spans="2:17" x14ac:dyDescent="0.2">
      <c r="B2010" s="39" t="s">
        <v>42</v>
      </c>
      <c r="D2010" s="42">
        <f>_xll.qlCalendarAdvance(Calendar,$D2009,B2010,"f",FALSE)</f>
        <v>53758</v>
      </c>
      <c r="E2010" s="140">
        <f>_xll.qlInterestRateIndexValueDate(IndexON,D2010)</f>
        <v>53758</v>
      </c>
      <c r="F2010" s="156">
        <f>IFERROR(_xll.qlIndexFixing(IndexON,D2010,TRUE,_xll.ohTrigger(RecalcTrigger,TriggerON)),NA())</f>
        <v>8.1772486508635556E-3</v>
      </c>
      <c r="H2010" s="42">
        <f>_xll.qlCalendarAdvance(Calendar,$H2009,B2010,"f",FALSE)</f>
        <v>53758</v>
      </c>
      <c r="I2010" s="140">
        <f>_xll.qlInterestRateIndexValueDate(Index1M,$H2010)</f>
        <v>53758</v>
      </c>
      <c r="J2010" s="145">
        <f>IFERROR(_xll.qlIndexFixing(Index1M,$H2010,TRUE,_xll.ohTrigger(RecalcTrigger,Trigger1M)),NA())</f>
        <v>8.8274323167052485E-3</v>
      </c>
      <c r="K2010" s="44">
        <f>IFERROR(_xll.qlIndexFixing(Index3M,H2010,TRUE,_xll.ohTrigger(RecalcTrigger,Trigger3M)),NA())</f>
        <v>9.0739591061746346E-3</v>
      </c>
      <c r="L2010" s="44">
        <f>IFERROR(_xll.qlIndexFixing(Index6M,$H2010,TRUE,_xll.ohTrigger(RecalcTrigger,Trigger6M)),NA())</f>
        <v>9.0085188866050603E-3</v>
      </c>
      <c r="M2010" s="146">
        <f>IFERROR(_xll.qlIndexFixing(Index1Y,$H2010,TRUE,_xll.ohTrigger(RecalcTrigger,Trigger1Y)),NA())</f>
        <v>9.2173450269691926E-3</v>
      </c>
      <c r="N2010" s="145">
        <f>IFERROR(_xll.qlIndexFixing(ONIndex1M,I2010,TRUE,_xll.ohTrigger(RecalcTrigger,Trigger1M)),NA())</f>
        <v>8.8432199980603698E-3</v>
      </c>
      <c r="O2010" s="44">
        <f>IFERROR(_xll.qlIndexFixing(ONIndex3M,I2010,TRUE,_xll.ohTrigger(RecalcTrigger,Trigger3M)),NA())</f>
        <v>9.1160932615585999E-3</v>
      </c>
      <c r="P2010" s="44">
        <f>IFERROR(_xll.qlIndexFixing(ONIndex6M,I2010,TRUE,_xll.ohTrigger(RecalcTrigger,Trigger6M)),NA())</f>
        <v>9.0972863424254591E-3</v>
      </c>
      <c r="Q2010" s="146">
        <f>IFERROR(_xll.qlIndexFixing(ONIndex1Y,I2010,TRUE,_xll.ohTrigger(RecalcTrigger,Trigger1Y)),NA())</f>
        <v>9.38578875736229E-3</v>
      </c>
    </row>
    <row r="2011" spans="2:17" x14ac:dyDescent="0.2">
      <c r="B2011" s="39" t="s">
        <v>42</v>
      </c>
      <c r="D2011" s="42">
        <f>_xll.qlCalendarAdvance(Calendar,$D2010,B2011,"f",FALSE)</f>
        <v>53765</v>
      </c>
      <c r="E2011" s="140">
        <f>_xll.qlInterestRateIndexValueDate(IndexON,D2011)</f>
        <v>53765</v>
      </c>
      <c r="F2011" s="156">
        <f>IFERROR(_xll.qlIndexFixing(IndexON,D2011,TRUE,_xll.ohTrigger(RecalcTrigger,TriggerON)),NA())</f>
        <v>8.1695535652015483E-3</v>
      </c>
      <c r="H2011" s="42">
        <f>_xll.qlCalendarAdvance(Calendar,$H2010,B2011,"f",FALSE)</f>
        <v>53765</v>
      </c>
      <c r="I2011" s="140">
        <f>_xll.qlInterestRateIndexValueDate(Index1M,$H2011)</f>
        <v>53765</v>
      </c>
      <c r="J2011" s="145">
        <f>IFERROR(_xll.qlIndexFixing(Index1M,$H2011,TRUE,_xll.ohTrigger(RecalcTrigger,Trigger1M)),NA())</f>
        <v>8.818319797298137E-3</v>
      </c>
      <c r="K2011" s="44">
        <f>IFERROR(_xll.qlIndexFixing(Index3M,H2011,TRUE,_xll.ohTrigger(RecalcTrigger,Trigger3M)),NA())</f>
        <v>9.0659269070188647E-3</v>
      </c>
      <c r="L2011" s="44">
        <f>IFERROR(_xll.qlIndexFixing(Index6M,$H2011,TRUE,_xll.ohTrigger(RecalcTrigger,Trigger6M)),NA())</f>
        <v>9.0003031298724872E-3</v>
      </c>
      <c r="M2011" s="146">
        <f>IFERROR(_xll.qlIndexFixing(Index1Y,$H2011,TRUE,_xll.ohTrigger(RecalcTrigger,Trigger1Y)),NA())</f>
        <v>9.2093893649346278E-3</v>
      </c>
      <c r="N2011" s="145">
        <f>IFERROR(_xll.qlIndexFixing(ONIndex1M,I2011,TRUE,_xll.ohTrigger(RecalcTrigger,Trigger1M)),NA())</f>
        <v>8.834576731454602E-3</v>
      </c>
      <c r="O2011" s="44">
        <f>IFERROR(_xll.qlIndexFixing(ONIndex3M,I2011,TRUE,_xll.ohTrigger(RecalcTrigger,Trigger3M)),NA())</f>
        <v>9.1079690733641971E-3</v>
      </c>
      <c r="P2011" s="44">
        <f>IFERROR(_xll.qlIndexFixing(ONIndex6M,I2011,TRUE,_xll.ohTrigger(RecalcTrigger,Trigger6M)),NA())</f>
        <v>9.0888622548690456E-3</v>
      </c>
      <c r="Q2011" s="146">
        <f>IFERROR(_xll.qlIndexFixing(ONIndex1Y,I2011,TRUE,_xll.ohTrigger(RecalcTrigger,Trigger1Y)),NA())</f>
        <v>9.3774442257266166E-3</v>
      </c>
    </row>
    <row r="2012" spans="2:17" x14ac:dyDescent="0.2">
      <c r="B2012" s="39" t="s">
        <v>42</v>
      </c>
      <c r="D2012" s="42">
        <f>_xll.qlCalendarAdvance(Calendar,$D2011,B2012,"f",FALSE)</f>
        <v>53772</v>
      </c>
      <c r="E2012" s="140">
        <f>_xll.qlInterestRateIndexValueDate(IndexON,D2012)</f>
        <v>53772</v>
      </c>
      <c r="F2012" s="156">
        <f>IFERROR(_xll.qlIndexFixing(IndexON,D2012,TRUE,_xll.ohTrigger(RecalcTrigger,TriggerON)),NA())</f>
        <v>8.1618741119082738E-3</v>
      </c>
      <c r="H2012" s="42">
        <f>_xll.qlCalendarAdvance(Calendar,$H2011,B2012,"f",FALSE)</f>
        <v>53772</v>
      </c>
      <c r="I2012" s="140">
        <f>_xll.qlInterestRateIndexValueDate(Index1M,$H2012)</f>
        <v>53772</v>
      </c>
      <c r="J2012" s="145">
        <f>IFERROR(_xll.qlIndexFixing(Index1M,$H2012,TRUE,_xll.ohTrigger(RecalcTrigger,Trigger1M)),NA())</f>
        <v>8.8102397514921299E-3</v>
      </c>
      <c r="K2012" s="44">
        <f>IFERROR(_xll.qlIndexFixing(Index3M,H2012,TRUE,_xll.ohTrigger(RecalcTrigger,Trigger3M)),NA())</f>
        <v>9.0579117022876934E-3</v>
      </c>
      <c r="L2012" s="44">
        <f>IFERROR(_xll.qlIndexFixing(Index6M,$H2012,TRUE,_xll.ohTrigger(RecalcTrigger,Trigger6M)),NA())</f>
        <v>8.9921060820803683E-3</v>
      </c>
      <c r="M2012" s="146">
        <f>IFERROR(_xll.qlIndexFixing(Index1Y,$H2012,TRUE,_xll.ohTrigger(RecalcTrigger,Trigger1Y)),NA())</f>
        <v>9.2014515488195742E-3</v>
      </c>
      <c r="N2012" s="145">
        <f>IFERROR(_xll.qlIndexFixing(ONIndex1M,I2012,TRUE,_xll.ohTrigger(RecalcTrigger,Trigger1M)),NA())</f>
        <v>8.8259531449930151E-3</v>
      </c>
      <c r="O2012" s="44">
        <f>IFERROR(_xll.qlIndexFixing(ONIndex3M,I2012,TRUE,_xll.ohTrigger(RecalcTrigger,Trigger3M)),NA())</f>
        <v>9.0998618253013142E-3</v>
      </c>
      <c r="P2012" s="44">
        <f>IFERROR(_xll.qlIndexFixing(ONIndex6M,I2012,TRUE,_xll.ohTrigger(RecalcTrigger,Trigger6M)),NA())</f>
        <v>9.0804567573843364E-3</v>
      </c>
      <c r="Q2012" s="146">
        <f>IFERROR(_xll.qlIndexFixing(ONIndex1Y,I2012,TRUE,_xll.ohTrigger(RecalcTrigger,Trigger1Y)),NA())</f>
        <v>9.3691173140386663E-3</v>
      </c>
    </row>
    <row r="2013" spans="2:17" x14ac:dyDescent="0.2">
      <c r="B2013" s="39" t="s">
        <v>42</v>
      </c>
      <c r="D2013" s="42">
        <f>_xll.qlCalendarAdvance(Calendar,$D2012,B2013,"f",FALSE)</f>
        <v>53779</v>
      </c>
      <c r="E2013" s="140">
        <f>_xll.qlInterestRateIndexValueDate(IndexON,D2013)</f>
        <v>53779</v>
      </c>
      <c r="F2013" s="156">
        <f>IFERROR(_xll.qlIndexFixing(IndexON,D2013,TRUE,_xll.ohTrigger(RecalcTrigger,TriggerON)),NA())</f>
        <v>8.1542102908216396E-3</v>
      </c>
      <c r="H2013" s="42">
        <f>_xll.qlCalendarAdvance(Calendar,$H2012,B2013,"f",FALSE)</f>
        <v>53779</v>
      </c>
      <c r="I2013" s="140">
        <f>_xll.qlInterestRateIndexValueDate(Index1M,$H2013)</f>
        <v>53779</v>
      </c>
      <c r="J2013" s="145">
        <f>IFERROR(_xll.qlIndexFixing(Index1M,$H2013,TRUE,_xll.ohTrigger(RecalcTrigger,Trigger1M)),NA())</f>
        <v>8.8016730207035598E-3</v>
      </c>
      <c r="K2013" s="44">
        <f>IFERROR(_xll.qlIndexFixing(Index3M,H2013,TRUE,_xll.ohTrigger(RecalcTrigger,Trigger3M)),NA())</f>
        <v>9.0499134918789349E-3</v>
      </c>
      <c r="L2013" s="44">
        <f>IFERROR(_xll.qlIndexFixing(Index6M,$H2013,TRUE,_xll.ohTrigger(RecalcTrigger,Trigger6M)),NA())</f>
        <v>8.9839277429964587E-3</v>
      </c>
      <c r="M2013" s="146">
        <f>IFERROR(_xll.qlIndexFixing(Index1Y,$H2013,TRUE,_xll.ohTrigger(RecalcTrigger,Trigger1Y)),NA())</f>
        <v>9.193531578200298E-3</v>
      </c>
      <c r="N2013" s="145">
        <f>IFERROR(_xll.qlIndexFixing(ONIndex1M,I2013,TRUE,_xll.ohTrigger(RecalcTrigger,Trigger1M)),NA())</f>
        <v>8.8173492387566554E-3</v>
      </c>
      <c r="O2013" s="44">
        <f>IFERROR(_xll.qlIndexFixing(ONIndex3M,I2013,TRUE,_xll.ohTrigger(RecalcTrigger,Trigger3M)),NA())</f>
        <v>9.0917715173699509E-3</v>
      </c>
      <c r="P2013" s="44">
        <f>IFERROR(_xll.qlIndexFixing(ONIndex6M,I2013,TRUE,_xll.ohTrigger(RecalcTrigger,Trigger6M)),NA())</f>
        <v>9.072069850133424E-3</v>
      </c>
      <c r="Q2013" s="146">
        <f>IFERROR(_xll.qlIndexFixing(ONIndex1Y,I2013,TRUE,_xll.ohTrigger(RecalcTrigger,Trigger1Y)),NA())</f>
        <v>9.3608080222984391E-3</v>
      </c>
    </row>
    <row r="2014" spans="2:17" x14ac:dyDescent="0.2">
      <c r="B2014" s="39" t="s">
        <v>42</v>
      </c>
      <c r="D2014" s="42">
        <f>_xll.qlCalendarAdvance(Calendar,$D2013,B2014,"f",FALSE)</f>
        <v>53786</v>
      </c>
      <c r="E2014" s="140">
        <f>_xll.qlInterestRateIndexValueDate(IndexON,D2014)</f>
        <v>53786</v>
      </c>
      <c r="F2014" s="156">
        <f>IFERROR(_xll.qlIndexFixing(IndexON,D2014,TRUE,_xll.ohTrigger(RecalcTrigger,TriggerON)),NA())</f>
        <v>8.1465621021037382E-3</v>
      </c>
      <c r="H2014" s="42">
        <f>_xll.qlCalendarAdvance(Calendar,$H2013,B2014,"f",FALSE)</f>
        <v>53786</v>
      </c>
      <c r="I2014" s="140">
        <f>_xll.qlInterestRateIndexValueDate(Index1M,$H2014)</f>
        <v>53786</v>
      </c>
      <c r="J2014" s="145">
        <f>IFERROR(_xll.qlIndexFixing(Index1M,$H2014,TRUE,_xll.ohTrigger(RecalcTrigger,Trigger1M)),NA())</f>
        <v>8.7926232069111179E-3</v>
      </c>
      <c r="K2014" s="44">
        <f>IFERROR(_xll.qlIndexFixing(Index3M,H2014,TRUE,_xll.ohTrigger(RecalcTrigger,Trigger3M)),NA())</f>
        <v>9.0423872335943685E-3</v>
      </c>
      <c r="L2014" s="44">
        <f>IFERROR(_xll.qlIndexFixing(Index6M,$H2014,TRUE,_xll.ohTrigger(RecalcTrigger,Trigger6M)),NA())</f>
        <v>8.9771667486912357E-3</v>
      </c>
      <c r="M2014" s="146">
        <f>IFERROR(_xll.qlIndexFixing(Index1Y,$H2014,TRUE,_xll.ohTrigger(RecalcTrigger,Trigger1Y)),NA())</f>
        <v>9.1851920574208441E-3</v>
      </c>
      <c r="N2014" s="145">
        <f>IFERROR(_xll.qlIndexFixing(ONIndex1M,I2014,TRUE,_xll.ohTrigger(RecalcTrigger,Trigger1M)),NA())</f>
        <v>8.808765012745523E-3</v>
      </c>
      <c r="O2014" s="44">
        <f>IFERROR(_xll.qlIndexFixing(ONIndex3M,I2014,TRUE,_xll.ohTrigger(RecalcTrigger,Trigger3M)),NA())</f>
        <v>9.0836981495701075E-3</v>
      </c>
      <c r="P2014" s="44">
        <f>IFERROR(_xll.qlIndexFixing(ONIndex6M,I2014,TRUE,_xll.ohTrigger(RecalcTrigger,Trigger6M)),NA())</f>
        <v>9.0637015331163084E-3</v>
      </c>
      <c r="Q2014" s="146">
        <f>IFERROR(_xll.qlIndexFixing(ONIndex1Y,I2014,TRUE,_xll.ohTrigger(RecalcTrigger,Trigger1Y)),NA())</f>
        <v>9.3525163503438424E-3</v>
      </c>
    </row>
    <row r="2015" spans="2:17" x14ac:dyDescent="0.2">
      <c r="B2015" s="39" t="s">
        <v>42</v>
      </c>
      <c r="D2015" s="42">
        <f>_xll.qlCalendarAdvance(Calendar,$D2014,B2015,"f",FALSE)</f>
        <v>53793</v>
      </c>
      <c r="E2015" s="140">
        <f>_xll.qlInterestRateIndexValueDate(IndexON,D2015)</f>
        <v>53793</v>
      </c>
      <c r="F2015" s="156">
        <f>IFERROR(_xll.qlIndexFixing(IndexON,D2015,TRUE,_xll.ohTrigger(RecalcTrigger,TriggerON)),NA())</f>
        <v>8.1371147902749019E-3</v>
      </c>
      <c r="H2015" s="42">
        <f>_xll.qlCalendarAdvance(Calendar,$H2014,B2015,"f",FALSE)</f>
        <v>53793</v>
      </c>
      <c r="I2015" s="140">
        <f>_xll.qlInterestRateIndexValueDate(Index1M,$H2015)</f>
        <v>53793</v>
      </c>
      <c r="J2015" s="145">
        <f>IFERROR(_xll.qlIndexFixing(Index1M,$H2015,TRUE,_xll.ohTrigger(RecalcTrigger,Trigger1M)),NA())</f>
        <v>8.7845986625572497E-3</v>
      </c>
      <c r="K2015" s="44">
        <f>IFERROR(_xll.qlIndexFixing(Index3M,H2015,TRUE,_xll.ohTrigger(RecalcTrigger,Trigger3M)),NA())</f>
        <v>9.0344219946875449E-3</v>
      </c>
      <c r="L2015" s="44">
        <f>IFERROR(_xll.qlIndexFixing(Index6M,$H2015,TRUE,_xll.ohTrigger(RecalcTrigger,Trigger6M)),NA())</f>
        <v>8.9690224168396723E-3</v>
      </c>
      <c r="M2015" s="146">
        <f>IFERROR(_xll.qlIndexFixing(Index1Y,$H2015,TRUE,_xll.ohTrigger(RecalcTrigger,Trigger1Y)),NA())</f>
        <v>9.1777451717609849E-3</v>
      </c>
      <c r="N2015" s="145">
        <f>IFERROR(_xll.qlIndexFixing(ONIndex1M,I2015,TRUE,_xll.ohTrigger(RecalcTrigger,Trigger1M)),NA())</f>
        <v>8.7981815930178175E-3</v>
      </c>
      <c r="O2015" s="44">
        <f>IFERROR(_xll.qlIndexFixing(ONIndex3M,I2015,TRUE,_xll.ohTrigger(RecalcTrigger,Trigger3M)),NA())</f>
        <v>9.0737944527938819E-3</v>
      </c>
      <c r="P2015" s="44">
        <f>IFERROR(_xll.qlIndexFixing(ONIndex6M,I2015,TRUE,_xll.ohTrigger(RecalcTrigger,Trigger6M)),NA())</f>
        <v>9.0534190504185652E-3</v>
      </c>
      <c r="Q2015" s="146">
        <f>IFERROR(_xll.qlIndexFixing(ONIndex1Y,I2015,TRUE,_xll.ohTrigger(RecalcTrigger,Trigger1Y)),NA())</f>
        <v>9.3423600875515156E-3</v>
      </c>
    </row>
    <row r="2016" spans="2:17" x14ac:dyDescent="0.2">
      <c r="B2016" s="39" t="s">
        <v>42</v>
      </c>
      <c r="D2016" s="42">
        <f>_xll.qlCalendarAdvance(Calendar,$D2015,B2016,"f",FALSE)</f>
        <v>53800</v>
      </c>
      <c r="E2016" s="140">
        <f>_xll.qlInterestRateIndexValueDate(IndexON,D2016)</f>
        <v>53800</v>
      </c>
      <c r="F2016" s="156">
        <f>IFERROR(_xll.qlIndexFixing(IndexON,D2016,TRUE,_xll.ohTrigger(RecalcTrigger,TriggerON)),NA())</f>
        <v>8.1313126216120413E-3</v>
      </c>
      <c r="H2016" s="42">
        <f>_xll.qlCalendarAdvance(Calendar,$H2015,B2016,"f",FALSE)</f>
        <v>53800</v>
      </c>
      <c r="I2016" s="140">
        <f>_xll.qlInterestRateIndexValueDate(Index1M,$H2016)</f>
        <v>53800</v>
      </c>
      <c r="J2016" s="145">
        <f>IFERROR(_xll.qlIndexFixing(Index1M,$H2016,TRUE,_xll.ohTrigger(RecalcTrigger,Trigger1M)),NA())</f>
        <v>8.7760910351083327E-3</v>
      </c>
      <c r="K2016" s="44">
        <f>IFERROR(_xll.qlIndexFixing(Index3M,H2016,TRUE,_xll.ohTrigger(RecalcTrigger,Trigger3M)),NA())</f>
        <v>9.0264737492095209E-3</v>
      </c>
      <c r="L2016" s="44">
        <f>IFERROR(_xll.qlIndexFixing(Index6M,$H2016,TRUE,_xll.ohTrigger(RecalcTrigger,Trigger6M)),NA())</f>
        <v>8.9608967911309293E-3</v>
      </c>
      <c r="M2016" s="146">
        <f>IFERROR(_xll.qlIndexFixing(Index1Y,$H2016,TRUE,_xll.ohTrigger(RecalcTrigger,Trigger1Y)),NA())</f>
        <v>9.1698787350985508E-3</v>
      </c>
      <c r="N2016" s="145">
        <f>IFERROR(_xll.qlIndexFixing(ONIndex1M,I2016,TRUE,_xll.ohTrigger(RecalcTrigger,Trigger1M)),NA())</f>
        <v>8.79165560139894E-3</v>
      </c>
      <c r="O2016" s="44">
        <f>IFERROR(_xll.qlIndexFixing(ONIndex3M,I2016,TRUE,_xll.ohTrigger(RecalcTrigger,Trigger3M)),NA())</f>
        <v>9.0676022343649798E-3</v>
      </c>
      <c r="P2016" s="44">
        <f>IFERROR(_xll.qlIndexFixing(ONIndex6M,I2016,TRUE,_xll.ohTrigger(RecalcTrigger,Trigger6M)),NA())</f>
        <v>9.0470206694592825E-3</v>
      </c>
      <c r="Q2016" s="146">
        <f>IFERROR(_xll.qlIndexFixing(ONIndex1Y,I2016,TRUE,_xll.ohTrigger(RecalcTrigger,Trigger1Y)),NA())</f>
        <v>9.3359858661967721E-3</v>
      </c>
    </row>
    <row r="2017" spans="2:17" x14ac:dyDescent="0.2">
      <c r="B2017" s="39" t="s">
        <v>42</v>
      </c>
      <c r="D2017" s="42">
        <f>_xll.qlCalendarAdvance(Calendar,$D2016,B2017,"f",FALSE)</f>
        <v>53807</v>
      </c>
      <c r="E2017" s="140">
        <f>_xll.qlInterestRateIndexValueDate(IndexON,D2017)</f>
        <v>53807</v>
      </c>
      <c r="F2017" s="156">
        <f>IFERROR(_xll.qlIndexFixing(IndexON,D2017,TRUE,_xll.ohTrigger(RecalcTrigger,TriggerON)),NA())</f>
        <v>8.1237113297571995E-3</v>
      </c>
      <c r="H2017" s="42">
        <f>_xll.qlCalendarAdvance(Calendar,$H2016,B2017,"f",FALSE)</f>
        <v>53807</v>
      </c>
      <c r="I2017" s="140">
        <f>_xll.qlInterestRateIndexValueDate(Index1M,$H2017)</f>
        <v>53807</v>
      </c>
      <c r="J2017" s="145">
        <f>IFERROR(_xll.qlIndexFixing(Index1M,$H2017,TRUE,_xll.ohTrigger(RecalcTrigger,Trigger1M)),NA())</f>
        <v>8.7671039325685745E-3</v>
      </c>
      <c r="K2017" s="44">
        <f>IFERROR(_xll.qlIndexFixing(Index3M,H2017,TRUE,_xll.ohTrigger(RecalcTrigger,Trigger3M)),NA())</f>
        <v>9.0185424970596582E-3</v>
      </c>
      <c r="L2017" s="44">
        <f>IFERROR(_xll.qlIndexFixing(Index6M,$H2017,TRUE,_xll.ohTrigger(RecalcTrigger,Trigger6M)),NA())</f>
        <v>8.9527898713382559E-3</v>
      </c>
      <c r="M2017" s="146">
        <f>IFERROR(_xll.qlIndexFixing(Index1Y,$H2017,TRUE,_xll.ohTrigger(RecalcTrigger,Trigger1Y)),NA())</f>
        <v>9.1620301422473231E-3</v>
      </c>
      <c r="N2017" s="145">
        <f>IFERROR(_xll.qlIndexFixing(ONIndex1M,I2017,TRUE,_xll.ohTrigger(RecalcTrigger,Trigger1M)),NA())</f>
        <v>8.7831304161445356E-3</v>
      </c>
      <c r="O2017" s="44">
        <f>IFERROR(_xll.qlIndexFixing(ONIndex3M,I2017,TRUE,_xll.ohTrigger(RecalcTrigger,Trigger3M)),NA())</f>
        <v>9.0595796869596956E-3</v>
      </c>
      <c r="P2017" s="44">
        <f>IFERROR(_xll.qlIndexFixing(ONIndex6M,I2017,TRUE,_xll.ohTrigger(RecalcTrigger,Trigger6M)),NA())</f>
        <v>9.0387081229004185E-3</v>
      </c>
      <c r="Q2017" s="146">
        <f>IFERROR(_xll.qlIndexFixing(ONIndex1Y,I2017,TRUE,_xll.ohTrigger(RecalcTrigger,Trigger1Y)),NA())</f>
        <v>9.3277470539232521E-3</v>
      </c>
    </row>
    <row r="2018" spans="2:17" x14ac:dyDescent="0.2">
      <c r="B2018" s="39" t="s">
        <v>42</v>
      </c>
      <c r="D2018" s="42">
        <f>_xll.qlCalendarAdvance(Calendar,$D2017,B2018,"f",FALSE)</f>
        <v>53814</v>
      </c>
      <c r="E2018" s="140">
        <f>_xll.qlInterestRateIndexValueDate(IndexON,D2018)</f>
        <v>53814</v>
      </c>
      <c r="F2018" s="156">
        <f>IFERROR(_xll.qlIndexFixing(IndexON,D2018,TRUE,_xll.ohTrigger(RecalcTrigger,TriggerON)),NA())</f>
        <v>8.1161256702710904E-3</v>
      </c>
      <c r="H2018" s="42">
        <f>_xll.qlCalendarAdvance(Calendar,$H2017,B2018,"f",FALSE)</f>
        <v>53814</v>
      </c>
      <c r="I2018" s="140">
        <f>_xll.qlInterestRateIndexValueDate(Index1M,$H2018)</f>
        <v>53814</v>
      </c>
      <c r="J2018" s="145">
        <f>IFERROR(_xll.qlIndexFixing(Index1M,$H2018,TRUE,_xll.ohTrigger(RecalcTrigger,Trigger1M)),NA())</f>
        <v>8.7591348832360971E-3</v>
      </c>
      <c r="K2018" s="44">
        <f>IFERROR(_xll.qlIndexFixing(Index3M,H2018,TRUE,_xll.ohTrigger(RecalcTrigger,Trigger3M)),NA())</f>
        <v>9.0101773510849973E-3</v>
      </c>
      <c r="L2018" s="44">
        <f>IFERROR(_xll.qlIndexFixing(Index6M,$H2018,TRUE,_xll.ohTrigger(RecalcTrigger,Trigger6M)),NA())</f>
        <v>8.9433166700683946E-3</v>
      </c>
      <c r="M2018" s="146">
        <f>IFERROR(_xll.qlIndexFixing(Index1Y,$H2018,TRUE,_xll.ohTrigger(RecalcTrigger,Trigger1Y)),NA())</f>
        <v>9.1537663096059353E-3</v>
      </c>
      <c r="N2018" s="145">
        <f>IFERROR(_xll.qlIndexFixing(ONIndex1M,I2018,TRUE,_xll.ohTrigger(RecalcTrigger,Trigger1M)),NA())</f>
        <v>8.7746249110343122E-3</v>
      </c>
      <c r="O2018" s="44">
        <f>IFERROR(_xll.qlIndexFixing(ONIndex3M,I2018,TRUE,_xll.ohTrigger(RecalcTrigger,Trigger3M)),NA())</f>
        <v>9.0515740796859312E-3</v>
      </c>
      <c r="P2018" s="44">
        <f>IFERROR(_xll.qlIndexFixing(ONIndex6M,I2018,TRUE,_xll.ohTrigger(RecalcTrigger,Trigger6M)),NA())</f>
        <v>9.0304141665753512E-3</v>
      </c>
      <c r="Q2018" s="146">
        <f>IFERROR(_xll.qlIndexFixing(ONIndex1Y,I2018,TRUE,_xll.ohTrigger(RecalcTrigger,Trigger1Y)),NA())</f>
        <v>9.3195258615164089E-3</v>
      </c>
    </row>
    <row r="2019" spans="2:17" x14ac:dyDescent="0.2">
      <c r="B2019" s="39" t="s">
        <v>42</v>
      </c>
      <c r="D2019" s="42">
        <f>_xll.qlCalendarAdvance(Calendar,$D2018,B2019,"f",FALSE)</f>
        <v>53821</v>
      </c>
      <c r="E2019" s="140">
        <f>_xll.qlInterestRateIndexValueDate(IndexON,D2019)</f>
        <v>53821</v>
      </c>
      <c r="F2019" s="156">
        <f>IFERROR(_xll.qlIndexFixing(IndexON,D2019,TRUE,_xll.ohTrigger(RecalcTrigger,TriggerON)),NA())</f>
        <v>8.108555643072668E-3</v>
      </c>
      <c r="H2019" s="42">
        <f>_xll.qlCalendarAdvance(Calendar,$H2018,B2019,"f",FALSE)</f>
        <v>53821</v>
      </c>
      <c r="I2019" s="140">
        <f>_xll.qlInterestRateIndexValueDate(Index1M,$H2019)</f>
        <v>53821</v>
      </c>
      <c r="J2019" s="145">
        <f>IFERROR(_xll.qlIndexFixing(Index1M,$H2019,TRUE,_xll.ohTrigger(RecalcTrigger,Trigger1M)),NA())</f>
        <v>8.750686358726667E-3</v>
      </c>
      <c r="K2019" s="44">
        <f>IFERROR(_xll.qlIndexFixing(Index3M,H2019,TRUE,_xll.ohTrigger(RecalcTrigger,Trigger3M)),NA())</f>
        <v>9.0022811044629739E-3</v>
      </c>
      <c r="L2019" s="44">
        <f>IFERROR(_xll.qlIndexFixing(Index6M,$H2019,TRUE,_xll.ohTrigger(RecalcTrigger,Trigger6M)),NA())</f>
        <v>8.9352505783644245E-3</v>
      </c>
      <c r="M2019" s="146">
        <f>IFERROR(_xll.qlIndexFixing(Index1Y,$H2019,TRUE,_xll.ohTrigger(RecalcTrigger,Trigger1Y)),NA())</f>
        <v>9.1463864863055785E-3</v>
      </c>
      <c r="N2019" s="145">
        <f>IFERROR(_xll.qlIndexFixing(ONIndex1M,I2019,TRUE,_xll.ohTrigger(RecalcTrigger,Trigger1M)),NA())</f>
        <v>8.7661390863114086E-3</v>
      </c>
      <c r="O2019" s="44">
        <f>IFERROR(_xll.qlIndexFixing(ONIndex3M,I2019,TRUE,_xll.ohTrigger(RecalcTrigger,Trigger3M)),NA())</f>
        <v>9.0435854125436865E-3</v>
      </c>
      <c r="P2019" s="44">
        <f>IFERROR(_xll.qlIndexFixing(ONIndex6M,I2019,TRUE,_xll.ohTrigger(RecalcTrigger,Trigger6M)),NA())</f>
        <v>9.0221388002409419E-3</v>
      </c>
      <c r="Q2019" s="146">
        <f>IFERROR(_xll.qlIndexFixing(ONIndex1Y,I2019,TRUE,_xll.ohTrigger(RecalcTrigger,Trigger1Y)),NA())</f>
        <v>9.3113222889762426E-3</v>
      </c>
    </row>
    <row r="2020" spans="2:17" x14ac:dyDescent="0.2">
      <c r="B2020" s="39" t="s">
        <v>42</v>
      </c>
      <c r="D2020" s="42">
        <f>_xll.qlCalendarAdvance(Calendar,$D2019,B2020,"f",FALSE)</f>
        <v>53828</v>
      </c>
      <c r="E2020" s="140">
        <f>_xll.qlInterestRateIndexValueDate(IndexON,D2020)</f>
        <v>53828</v>
      </c>
      <c r="F2020" s="156">
        <f>IFERROR(_xll.qlIndexFixing(IndexON,D2020,TRUE,_xll.ohTrigger(RecalcTrigger,TriggerON)),NA())</f>
        <v>8.101001248161932E-3</v>
      </c>
      <c r="H2020" s="42">
        <f>_xll.qlCalendarAdvance(Calendar,$H2019,B2020,"f",FALSE)</f>
        <v>53828</v>
      </c>
      <c r="I2020" s="140">
        <f>_xll.qlInterestRateIndexValueDate(Index1M,$H2020)</f>
        <v>53828</v>
      </c>
      <c r="J2020" s="145">
        <f>IFERROR(_xll.qlIndexFixing(Index1M,$H2020,TRUE,_xll.ohTrigger(RecalcTrigger,Trigger1M)),NA())</f>
        <v>8.742257535106733E-3</v>
      </c>
      <c r="K2020" s="44">
        <f>IFERROR(_xll.qlIndexFixing(Index3M,H2020,TRUE,_xll.ohTrigger(RecalcTrigger,Trigger3M)),NA())</f>
        <v>8.9944018514506851E-3</v>
      </c>
      <c r="L2020" s="44">
        <f>IFERROR(_xll.qlIndexFixing(Index6M,$H2020,TRUE,_xll.ohTrigger(RecalcTrigger,Trigger6M)),NA())</f>
        <v>8.9272031937512233E-3</v>
      </c>
      <c r="M2020" s="146">
        <f>IFERROR(_xll.qlIndexFixing(Index1Y,$H2020,TRUE,_xll.ohTrigger(RecalcTrigger,Trigger1Y)),NA())</f>
        <v>9.1385914223801566E-3</v>
      </c>
      <c r="N2020" s="145">
        <f>IFERROR(_xll.qlIndexFixing(ONIndex1M,I2020,TRUE,_xll.ohTrigger(RecalcTrigger,Trigger1M)),NA())</f>
        <v>8.7576729415705934E-3</v>
      </c>
      <c r="O2020" s="44">
        <f>IFERROR(_xll.qlIndexFixing(ONIndex3M,I2020,TRUE,_xll.ohTrigger(RecalcTrigger,Trigger3M)),NA())</f>
        <v>9.0356136854519153E-3</v>
      </c>
      <c r="P2020" s="44">
        <f>IFERROR(_xll.qlIndexFixing(ONIndex6M,I2020,TRUE,_xll.ohTrigger(RecalcTrigger,Trigger6M)),NA())</f>
        <v>9.013882024302422E-3</v>
      </c>
      <c r="Q2020" s="146">
        <f>IFERROR(_xll.qlIndexFixing(ONIndex1Y,I2020,TRUE,_xll.ohTrigger(RecalcTrigger,Trigger1Y)),NA())</f>
        <v>9.3031363363837993E-3</v>
      </c>
    </row>
    <row r="2021" spans="2:17" x14ac:dyDescent="0.2">
      <c r="B2021" s="39" t="s">
        <v>42</v>
      </c>
      <c r="D2021" s="42">
        <f>_xll.qlCalendarAdvance(Calendar,$D2020,B2021,"f",FALSE)</f>
        <v>53835</v>
      </c>
      <c r="E2021" s="140">
        <f>_xll.qlInterestRateIndexValueDate(IndexON,D2021)</f>
        <v>53835</v>
      </c>
      <c r="F2021" s="156">
        <f>IFERROR(_xll.qlIndexFixing(IndexON,D2021,TRUE,_xll.ohTrigger(RecalcTrigger,TriggerON)),NA())</f>
        <v>8.0934624855388826E-3</v>
      </c>
      <c r="H2021" s="42">
        <f>_xll.qlCalendarAdvance(Calendar,$H2020,B2021,"f",FALSE)</f>
        <v>53835</v>
      </c>
      <c r="I2021" s="140">
        <f>_xll.qlInterestRateIndexValueDate(Index1M,$H2021)</f>
        <v>53835</v>
      </c>
      <c r="J2021" s="145">
        <f>IFERROR(_xll.qlIndexFixing(Index1M,$H2021,TRUE,_xll.ohTrigger(RecalcTrigger,Trigger1M)),NA())</f>
        <v>8.7338484123383048E-3</v>
      </c>
      <c r="K2021" s="44">
        <f>IFERROR(_xll.qlIndexFixing(Index3M,H2021,TRUE,_xll.ohTrigger(RecalcTrigger,Trigger3M)),NA())</f>
        <v>8.9865395919459367E-3</v>
      </c>
      <c r="L2021" s="44">
        <f>IFERROR(_xll.qlIndexFixing(Index6M,$H2021,TRUE,_xll.ohTrigger(RecalcTrigger,Trigger6M)),NA())</f>
        <v>8.9191745160004665E-3</v>
      </c>
      <c r="M2021" s="146">
        <f>IFERROR(_xll.qlIndexFixing(Index1Y,$H2021,TRUE,_xll.ohTrigger(RecalcTrigger,Trigger1Y)),NA())</f>
        <v>9.1303843575658173E-3</v>
      </c>
      <c r="N2021" s="145">
        <f>IFERROR(_xll.qlIndexFixing(ONIndex1M,I2021,TRUE,_xll.ohTrigger(RecalcTrigger,Trigger1M)),NA())</f>
        <v>8.7492264772981443E-3</v>
      </c>
      <c r="O2021" s="44">
        <f>IFERROR(_xll.qlIndexFixing(ONIndex3M,I2021,TRUE,_xll.ohTrigger(RecalcTrigger,Trigger3M)),NA())</f>
        <v>9.0276588984916639E-3</v>
      </c>
      <c r="P2021" s="44">
        <f>IFERROR(_xll.qlIndexFixing(ONIndex6M,I2021,TRUE,_xll.ohTrigger(RecalcTrigger,Trigger6M)),NA())</f>
        <v>9.0056438383545601E-3</v>
      </c>
      <c r="Q2021" s="146">
        <f>IFERROR(_xll.qlIndexFixing(ONIndex1Y,I2021,TRUE,_xll.ohTrigger(RecalcTrigger,Trigger1Y)),NA())</f>
        <v>9.2949680035769866E-3</v>
      </c>
    </row>
    <row r="2022" spans="2:17" x14ac:dyDescent="0.2">
      <c r="B2022" s="39" t="s">
        <v>42</v>
      </c>
      <c r="D2022" s="42">
        <f>_xll.qlCalendarAdvance(Calendar,$D2021,B2022,"f",FALSE)</f>
        <v>53842</v>
      </c>
      <c r="E2022" s="140">
        <f>_xll.qlInterestRateIndexValueDate(IndexON,D2022)</f>
        <v>53842</v>
      </c>
      <c r="F2022" s="156">
        <f>IFERROR(_xll.qlIndexFixing(IndexON,D2022,TRUE,_xll.ohTrigger(RecalcTrigger,TriggerON)),NA())</f>
        <v>8.0859393552035197E-3</v>
      </c>
      <c r="H2022" s="42">
        <f>_xll.qlCalendarAdvance(Calendar,$H2021,B2022,"f",FALSE)</f>
        <v>53842</v>
      </c>
      <c r="I2022" s="140">
        <f>_xll.qlInterestRateIndexValueDate(Index1M,$H2022)</f>
        <v>53842</v>
      </c>
      <c r="J2022" s="145">
        <f>IFERROR(_xll.qlIndexFixing(Index1M,$H2022,TRUE,_xll.ohTrigger(RecalcTrigger,Trigger1M)),NA())</f>
        <v>8.7269390811724138E-3</v>
      </c>
      <c r="K2022" s="44">
        <f>IFERROR(_xll.qlIndexFixing(Index3M,H2022,TRUE,_xll.ohTrigger(RecalcTrigger,Trigger3M)),NA())</f>
        <v>8.9786943258491868E-3</v>
      </c>
      <c r="L2022" s="44">
        <f>IFERROR(_xll.qlIndexFixing(Index6M,$H2022,TRUE,_xll.ohTrigger(RecalcTrigger,Trigger6M)),NA())</f>
        <v>8.9125358531977547E-3</v>
      </c>
      <c r="M2022" s="146">
        <f>IFERROR(_xll.qlIndexFixing(Index1Y,$H2022,TRUE,_xll.ohTrigger(RecalcTrigger,Trigger1Y)),NA())</f>
        <v>9.1243416828534762E-3</v>
      </c>
      <c r="N2022" s="145">
        <f>IFERROR(_xll.qlIndexFixing(ONIndex1M,I2022,TRUE,_xll.ohTrigger(RecalcTrigger,Trigger1M)),NA())</f>
        <v>8.7407996930077836E-3</v>
      </c>
      <c r="O2022" s="44">
        <f>IFERROR(_xll.qlIndexFixing(ONIndex3M,I2022,TRUE,_xll.ohTrigger(RecalcTrigger,Trigger3M)),NA())</f>
        <v>9.0197210517439785E-3</v>
      </c>
      <c r="P2022" s="44">
        <f>IFERROR(_xll.qlIndexFixing(ONIndex6M,I2022,TRUE,_xll.ohTrigger(RecalcTrigger,Trigger6M)),NA())</f>
        <v>8.9974242426404949E-3</v>
      </c>
      <c r="Q2022" s="146">
        <f>IFERROR(_xll.qlIndexFixing(ONIndex1Y,I2022,TRUE,_xll.ohTrigger(RecalcTrigger,Trigger1Y)),NA())</f>
        <v>9.286817290717897E-3</v>
      </c>
    </row>
    <row r="2023" spans="2:17" x14ac:dyDescent="0.2">
      <c r="B2023" s="39" t="s">
        <v>42</v>
      </c>
      <c r="D2023" s="42">
        <f>_xll.qlCalendarAdvance(Calendar,$D2022,B2023,"f",FALSE)</f>
        <v>53849</v>
      </c>
      <c r="E2023" s="140">
        <f>_xll.qlInterestRateIndexValueDate(IndexON,D2023)</f>
        <v>53849</v>
      </c>
      <c r="F2023" s="156">
        <f>IFERROR(_xll.qlIndexFixing(IndexON,D2023,TRUE,_xll.ohTrigger(RecalcTrigger,TriggerON)),NA())</f>
        <v>8.0784318571558433E-3</v>
      </c>
      <c r="H2023" s="42">
        <f>_xll.qlCalendarAdvance(Calendar,$H2022,B2023,"f",FALSE)</f>
        <v>53849</v>
      </c>
      <c r="I2023" s="140">
        <f>_xll.qlInterestRateIndexValueDate(Index1M,$H2023)</f>
        <v>53849</v>
      </c>
      <c r="J2023" s="145">
        <f>IFERROR(_xll.qlIndexFixing(Index1M,$H2023,TRUE,_xll.ohTrigger(RecalcTrigger,Trigger1M)),NA())</f>
        <v>8.7170892691710786E-3</v>
      </c>
      <c r="K2023" s="44">
        <f>IFERROR(_xll.qlIndexFixing(Index3M,H2023,TRUE,_xll.ohTrigger(RecalcTrigger,Trigger3M)),NA())</f>
        <v>8.9708660530591258E-3</v>
      </c>
      <c r="L2023" s="44">
        <f>IFERROR(_xll.qlIndexFixing(Index6M,$H2023,TRUE,_xll.ohTrigger(RecalcTrigger,Trigger6M)),NA())</f>
        <v>8.9045411641574118E-3</v>
      </c>
      <c r="M2023" s="146">
        <f>IFERROR(_xll.qlIndexFixing(Index1Y,$H2023,TRUE,_xll.ohTrigger(RecalcTrigger,Trigger1Y)),NA())</f>
        <v>9.1153132817982513E-3</v>
      </c>
      <c r="N2023" s="145">
        <f>IFERROR(_xll.qlIndexFixing(ONIndex1M,I2023,TRUE,_xll.ohTrigger(RecalcTrigger,Trigger1M)),NA())</f>
        <v>8.7323925891047427E-3</v>
      </c>
      <c r="O2023" s="44">
        <f>IFERROR(_xll.qlIndexFixing(ONIndex3M,I2023,TRUE,_xll.ohTrigger(RecalcTrigger,Trigger3M)),NA())</f>
        <v>9.0118001449657203E-3</v>
      </c>
      <c r="P2023" s="44">
        <f>IFERROR(_xll.qlIndexFixing(ONIndex6M,I2023,TRUE,_xll.ohTrigger(RecalcTrigger,Trigger6M)),NA())</f>
        <v>8.9892232370791803E-3</v>
      </c>
      <c r="Q2023" s="146">
        <f>IFERROR(_xll.qlIndexFixing(ONIndex1Y,I2023,TRUE,_xll.ohTrigger(RecalcTrigger,Trigger1Y)),NA())</f>
        <v>9.2786841976444379E-3</v>
      </c>
    </row>
    <row r="2024" spans="2:17" x14ac:dyDescent="0.2">
      <c r="B2024" s="39" t="s">
        <v>42</v>
      </c>
      <c r="D2024" s="42">
        <f>_xll.qlCalendarAdvance(Calendar,$D2023,B2024,"f",FALSE)</f>
        <v>53856</v>
      </c>
      <c r="E2024" s="140">
        <f>_xll.qlInterestRateIndexValueDate(IndexON,D2024)</f>
        <v>53856</v>
      </c>
      <c r="F2024" s="156">
        <f>IFERROR(_xll.qlIndexFixing(IndexON,D2024,TRUE,_xll.ohTrigger(RecalcTrigger,TriggerON)),NA())</f>
        <v>8.0709399914768998E-3</v>
      </c>
      <c r="H2024" s="42">
        <f>_xll.qlCalendarAdvance(Calendar,$H2023,B2024,"f",FALSE)</f>
        <v>53856</v>
      </c>
      <c r="I2024" s="140">
        <f>_xll.qlInterestRateIndexValueDate(Index1M,$H2024)</f>
        <v>53856</v>
      </c>
      <c r="J2024" s="145">
        <f>IFERROR(_xll.qlIndexFixing(Index1M,$H2024,TRUE,_xll.ohTrigger(RecalcTrigger,Trigger1M)),NA())</f>
        <v>8.7087392486811036E-3</v>
      </c>
      <c r="K2024" s="44">
        <f>IFERROR(_xll.qlIndexFixing(Index3M,H2024,TRUE,_xll.ohTrigger(RecalcTrigger,Trigger3M)),NA())</f>
        <v>8.9630547734753287E-3</v>
      </c>
      <c r="L2024" s="44">
        <f>IFERROR(_xll.qlIndexFixing(Index6M,$H2024,TRUE,_xll.ohTrigger(RecalcTrigger,Trigger6M)),NA())</f>
        <v>8.8965651794560563E-3</v>
      </c>
      <c r="M2024" s="146">
        <f>IFERROR(_xll.qlIndexFixing(Index1Y,$H2024,TRUE,_xll.ohTrigger(RecalcTrigger,Trigger1Y)),NA())</f>
        <v>9.1075895839556765E-3</v>
      </c>
      <c r="N2024" s="145">
        <f>IFERROR(_xll.qlIndexFixing(ONIndex1M,I2024,TRUE,_xll.ohTrigger(RecalcTrigger,Trigger1M)),NA())</f>
        <v>8.7240051653458828E-3</v>
      </c>
      <c r="O2024" s="44">
        <f>IFERROR(_xll.qlIndexFixing(ONIndex3M,I2024,TRUE,_xll.ohTrigger(RecalcTrigger,Trigger3M)),NA())</f>
        <v>9.0038961784000282E-3</v>
      </c>
      <c r="P2024" s="44">
        <f>IFERROR(_xll.qlIndexFixing(ONIndex6M,I2024,TRUE,_xll.ohTrigger(RecalcTrigger,Trigger6M)),NA())</f>
        <v>8.9810408215895698E-3</v>
      </c>
      <c r="Q2024" s="146">
        <f>IFERROR(_xll.qlIndexFixing(ONIndex1Y,I2024,TRUE,_xll.ohTrigger(RecalcTrigger,Trigger1Y)),NA())</f>
        <v>9.2705687244376556E-3</v>
      </c>
    </row>
    <row r="2025" spans="2:17" x14ac:dyDescent="0.2">
      <c r="B2025" s="39" t="s">
        <v>42</v>
      </c>
      <c r="D2025" s="42">
        <f>_xll.qlCalendarAdvance(Calendar,$D2024,B2025,"f",FALSE)</f>
        <v>53863</v>
      </c>
      <c r="E2025" s="140">
        <f>_xll.qlInterestRateIndexValueDate(IndexON,D2025)</f>
        <v>53863</v>
      </c>
      <c r="F2025" s="156">
        <f>IFERROR(_xll.qlIndexFixing(IndexON,D2025,TRUE,_xll.ohTrigger(RecalcTrigger,TriggerON)),NA())</f>
        <v>8.0634637580856428E-3</v>
      </c>
      <c r="H2025" s="42">
        <f>_xll.qlCalendarAdvance(Calendar,$H2024,B2025,"f",FALSE)</f>
        <v>53863</v>
      </c>
      <c r="I2025" s="140">
        <f>_xll.qlInterestRateIndexValueDate(Index1M,$H2025)</f>
        <v>53863</v>
      </c>
      <c r="J2025" s="145">
        <f>IFERROR(_xll.qlIndexFixing(Index1M,$H2025,TRUE,_xll.ohTrigger(RecalcTrigger,Trigger1M)),NA())</f>
        <v>8.7004089288729436E-3</v>
      </c>
      <c r="K2025" s="44">
        <f>IFERROR(_xll.qlIndexFixing(Index3M,H2025,TRUE,_xll.ohTrigger(RecalcTrigger,Trigger3M)),NA())</f>
        <v>8.9552604869982469E-3</v>
      </c>
      <c r="L2025" s="44">
        <f>IFERROR(_xll.qlIndexFixing(Index6M,$H2025,TRUE,_xll.ohTrigger(RecalcTrigger,Trigger6M)),NA())</f>
        <v>8.888607898871366E-3</v>
      </c>
      <c r="M2025" s="146">
        <f>IFERROR(_xll.qlIndexFixing(Index1Y,$H2025,TRUE,_xll.ohTrigger(RecalcTrigger,Trigger1Y)),NA())</f>
        <v>9.0998837266016274E-3</v>
      </c>
      <c r="N2025" s="145">
        <f>IFERROR(_xll.qlIndexFixing(ONIndex1M,I2025,TRUE,_xll.ohTrigger(RecalcTrigger,Trigger1M)),NA())</f>
        <v>8.7156374218122501E-3</v>
      </c>
      <c r="O2025" s="44">
        <f>IFERROR(_xll.qlIndexFixing(ONIndex3M,I2025,TRUE,_xll.ohTrigger(RecalcTrigger,Trigger3M)),NA())</f>
        <v>8.9960091519658558E-3</v>
      </c>
      <c r="P2025" s="44">
        <f>IFERROR(_xll.qlIndexFixing(ONIndex6M,I2025,TRUE,_xll.ohTrigger(RecalcTrigger,Trigger6M)),NA())</f>
        <v>8.9728769964148025E-3</v>
      </c>
      <c r="Q2025" s="146">
        <f>IFERROR(_xll.qlIndexFixing(ONIndex1Y,I2025,TRUE,_xll.ohTrigger(RecalcTrigger,Trigger1Y)),NA())</f>
        <v>9.2624708710975501E-3</v>
      </c>
    </row>
    <row r="2026" spans="2:17" x14ac:dyDescent="0.2">
      <c r="B2026" s="39" t="s">
        <v>42</v>
      </c>
      <c r="D2026" s="42">
        <f>_xll.qlCalendarAdvance(Calendar,$D2025,B2026,"f",FALSE)</f>
        <v>53870</v>
      </c>
      <c r="E2026" s="140">
        <f>_xll.qlInterestRateIndexValueDate(IndexON,D2026)</f>
        <v>53870</v>
      </c>
      <c r="F2026" s="156">
        <f>IFERROR(_xll.qlIndexFixing(IndexON,D2026,TRUE,_xll.ohTrigger(RecalcTrigger,TriggerON)),NA())</f>
        <v>8.056003156901026E-3</v>
      </c>
      <c r="H2026" s="42">
        <f>_xll.qlCalendarAdvance(Calendar,$H2025,B2026,"f",FALSE)</f>
        <v>53870</v>
      </c>
      <c r="I2026" s="140">
        <f>_xll.qlInterestRateIndexValueDate(Index1M,$H2026)</f>
        <v>53870</v>
      </c>
      <c r="J2026" s="145">
        <f>IFERROR(_xll.qlIndexFixing(Index1M,$H2026,TRUE,_xll.ohTrigger(RecalcTrigger,Trigger1M)),NA())</f>
        <v>8.6920983096959448E-3</v>
      </c>
      <c r="K2026" s="44">
        <f>IFERROR(_xll.qlIndexFixing(Index3M,H2026,TRUE,_xll.ohTrigger(RecalcTrigger,Trigger3M)),NA())</f>
        <v>8.9474831935283348E-3</v>
      </c>
      <c r="L2026" s="44">
        <f>IFERROR(_xll.qlIndexFixing(Index6M,$H2026,TRUE,_xll.ohTrigger(RecalcTrigger,Trigger6M)),NA())</f>
        <v>8.8806693221805746E-3</v>
      </c>
      <c r="M2026" s="146">
        <f>IFERROR(_xll.qlIndexFixing(Index1Y,$H2026,TRUE,_xll.ohTrigger(RecalcTrigger,Trigger1Y)),NA())</f>
        <v>9.0921957093242686E-3</v>
      </c>
      <c r="N2026" s="145">
        <f>IFERROR(_xll.qlIndexFixing(ONIndex1M,I2026,TRUE,_xll.ohTrigger(RecalcTrigger,Trigger1M)),NA())</f>
        <v>8.7072893585038447E-3</v>
      </c>
      <c r="O2026" s="44">
        <f>IFERROR(_xll.qlIndexFixing(ONIndex3M,I2026,TRUE,_xll.ohTrigger(RecalcTrigger,Trigger3M)),NA())</f>
        <v>8.9881390655821569E-3</v>
      </c>
      <c r="P2026" s="44">
        <f>IFERROR(_xll.qlIndexFixing(ONIndex6M,I2026,TRUE,_xll.ohTrigger(RecalcTrigger,Trigger6M)),NA())</f>
        <v>8.9647317613117394E-3</v>
      </c>
      <c r="Q2026" s="146">
        <f>IFERROR(_xll.qlIndexFixing(ONIndex1Y,I2026,TRUE,_xll.ohTrigger(RecalcTrigger,Trigger1Y)),NA())</f>
        <v>9.2543906377051677E-3</v>
      </c>
    </row>
    <row r="2027" spans="2:17" x14ac:dyDescent="0.2">
      <c r="B2027" s="39" t="s">
        <v>42</v>
      </c>
      <c r="D2027" s="42">
        <f>_xll.qlCalendarAdvance(Calendar,$D2026,B2027,"f",FALSE)</f>
        <v>53877</v>
      </c>
      <c r="E2027" s="140">
        <f>_xll.qlInterestRateIndexValueDate(IndexON,D2027)</f>
        <v>53877</v>
      </c>
      <c r="F2027" s="156">
        <f>IFERROR(_xll.qlIndexFixing(IndexON,D2027,TRUE,_xll.ohTrigger(RecalcTrigger,TriggerON)),NA())</f>
        <v>8.048558188085142E-3</v>
      </c>
      <c r="H2027" s="42">
        <f>_xll.qlCalendarAdvance(Calendar,$H2026,B2027,"f",FALSE)</f>
        <v>53877</v>
      </c>
      <c r="I2027" s="140">
        <f>_xll.qlInterestRateIndexValueDate(Index1M,$H2027)</f>
        <v>53877</v>
      </c>
      <c r="J2027" s="145">
        <f>IFERROR(_xll.qlIndexFixing(Index1M,$H2027,TRUE,_xll.ohTrigger(RecalcTrigger,Trigger1M)),NA())</f>
        <v>8.6838073911045185E-3</v>
      </c>
      <c r="K2027" s="44">
        <f>IFERROR(_xll.qlIndexFixing(Index3M,H2027,TRUE,_xll.ohTrigger(RecalcTrigger,Trigger3M)),NA())</f>
        <v>8.9397228929651677E-3</v>
      </c>
      <c r="L2027" s="44">
        <f>IFERROR(_xll.qlIndexFixing(Index6M,$H2027,TRUE,_xll.ohTrigger(RecalcTrigger,Trigger6M)),NA())</f>
        <v>8.871395280849452E-3</v>
      </c>
      <c r="M2027" s="146">
        <f>IFERROR(_xll.qlIndexFixing(Index1Y,$H2027,TRUE,_xll.ohTrigger(RecalcTrigger,Trigger1Y)),NA())</f>
        <v>9.0845255317141844E-3</v>
      </c>
      <c r="N2027" s="145">
        <f>IFERROR(_xll.qlIndexFixing(ONIndex1M,I2027,TRUE,_xll.ohTrigger(RecalcTrigger,Trigger1M)),NA())</f>
        <v>8.6989609755017128E-3</v>
      </c>
      <c r="O2027" s="44">
        <f>IFERROR(_xll.qlIndexFixing(ONIndex3M,I2027,TRUE,_xll.ohTrigger(RecalcTrigger,Trigger3M)),NA())</f>
        <v>8.9802859193299778E-3</v>
      </c>
      <c r="P2027" s="44">
        <f>IFERROR(_xll.qlIndexFixing(ONIndex6M,I2027,TRUE,_xll.ohTrigger(RecalcTrigger,Trigger6M)),NA())</f>
        <v>8.9566051164424731E-3</v>
      </c>
      <c r="Q2027" s="146">
        <f>IFERROR(_xll.qlIndexFixing(ONIndex1Y,I2027,TRUE,_xll.ohTrigger(RecalcTrigger,Trigger1Y)),NA())</f>
        <v>9.2463280241794621E-3</v>
      </c>
    </row>
    <row r="2028" spans="2:17" x14ac:dyDescent="0.2">
      <c r="B2028" s="39" t="s">
        <v>42</v>
      </c>
      <c r="D2028" s="42">
        <f>_xll.qlCalendarAdvance(Calendar,$D2027,B2028,"f",FALSE)</f>
        <v>53884</v>
      </c>
      <c r="E2028" s="140">
        <f>_xll.qlInterestRateIndexValueDate(IndexON,D2028)</f>
        <v>53884</v>
      </c>
      <c r="F2028" s="156">
        <f>IFERROR(_xll.qlIndexFixing(IndexON,D2028,TRUE,_xll.ohTrigger(RecalcTrigger,TriggerON)),NA())</f>
        <v>8.0411288514758983E-3</v>
      </c>
      <c r="H2028" s="42">
        <f>_xll.qlCalendarAdvance(Calendar,$H2027,B2028,"f",FALSE)</f>
        <v>53884</v>
      </c>
      <c r="I2028" s="140">
        <f>_xll.qlInterestRateIndexValueDate(Index1M,$H2028)</f>
        <v>53884</v>
      </c>
      <c r="J2028" s="145">
        <f>IFERROR(_xll.qlIndexFixing(Index1M,$H2028,TRUE,_xll.ohTrigger(RecalcTrigger,Trigger1M)),NA())</f>
        <v>8.6755361730606745E-3</v>
      </c>
      <c r="K2028" s="44">
        <f>IFERROR(_xll.qlIndexFixing(Index3M,H2028,TRUE,_xll.ohTrigger(RecalcTrigger,Trigger3M)),NA())</f>
        <v>8.9319795852083172E-3</v>
      </c>
      <c r="L2028" s="44">
        <f>IFERROR(_xll.qlIndexFixing(Index6M,$H2028,TRUE,_xll.ohTrigger(RecalcTrigger,Trigger6M)),NA())</f>
        <v>8.8634975447697568E-3</v>
      </c>
      <c r="M2028" s="146">
        <f>IFERROR(_xll.qlIndexFixing(Index1Y,$H2028,TRUE,_xll.ohTrigger(RecalcTrigger,Trigger1Y)),NA())</f>
        <v>9.0768731933617373E-3</v>
      </c>
      <c r="N2028" s="145">
        <f>IFERROR(_xll.qlIndexFixing(ONIndex1M,I2028,TRUE,_xll.ohTrigger(RecalcTrigger,Trigger1M)),NA())</f>
        <v>8.6906522725627156E-3</v>
      </c>
      <c r="O2028" s="44">
        <f>IFERROR(_xll.qlIndexFixing(ONIndex3M,I2028,TRUE,_xll.ohTrigger(RecalcTrigger,Trigger3M)),NA())</f>
        <v>8.9724497132093184E-3</v>
      </c>
      <c r="P2028" s="44">
        <f>IFERROR(_xll.qlIndexFixing(ONIndex6M,I2028,TRUE,_xll.ohTrigger(RecalcTrigger,Trigger6M)),NA())</f>
        <v>8.9484970615638648E-3</v>
      </c>
      <c r="Q2028" s="146">
        <f>IFERROR(_xll.qlIndexFixing(ONIndex1Y,I2028,TRUE,_xll.ohTrigger(RecalcTrigger,Trigger1Y)),NA())</f>
        <v>9.238283030439387E-3</v>
      </c>
    </row>
    <row r="2029" spans="2:17" x14ac:dyDescent="0.2">
      <c r="B2029" s="39" t="s">
        <v>42</v>
      </c>
      <c r="D2029" s="42">
        <f>_xll.qlCalendarAdvance(Calendar,$D2028,B2029,"f",FALSE)</f>
        <v>53891</v>
      </c>
      <c r="E2029" s="140">
        <f>_xll.qlInterestRateIndexValueDate(IndexON,D2029)</f>
        <v>53891</v>
      </c>
      <c r="F2029" s="156">
        <f>IFERROR(_xll.qlIndexFixing(IndexON,D2029,TRUE,_xll.ohTrigger(RecalcTrigger,TriggerON)),NA())</f>
        <v>8.0337151472353874E-3</v>
      </c>
      <c r="H2029" s="42">
        <f>_xll.qlCalendarAdvance(Calendar,$H2028,B2029,"f",FALSE)</f>
        <v>53891</v>
      </c>
      <c r="I2029" s="140">
        <f>_xll.qlInterestRateIndexValueDate(Index1M,$H2029)</f>
        <v>53891</v>
      </c>
      <c r="J2029" s="145">
        <f>IFERROR(_xll.qlIndexFixing(Index1M,$H2029,TRUE,_xll.ohTrigger(RecalcTrigger,Trigger1M)),NA())</f>
        <v>8.667284655518824E-3</v>
      </c>
      <c r="K2029" s="44">
        <f>IFERROR(_xll.qlIndexFixing(Index3M,H2029,TRUE,_xll.ohTrigger(RecalcTrigger,Trigger3M)),NA())</f>
        <v>8.9242532701608781E-3</v>
      </c>
      <c r="L2029" s="44">
        <f>IFERROR(_xll.qlIndexFixing(Index6M,$H2029,TRUE,_xll.ohTrigger(RecalcTrigger,Trigger6M)),NA())</f>
        <v>8.8556185137407279E-3</v>
      </c>
      <c r="M2029" s="146">
        <f>IFERROR(_xll.qlIndexFixing(Index1Y,$H2029,TRUE,_xll.ohTrigger(RecalcTrigger,Trigger1Y)),NA())</f>
        <v>9.0692386938583929E-3</v>
      </c>
      <c r="N2029" s="145">
        <f>IFERROR(_xll.qlIndexFixing(ONIndex1M,I2029,TRUE,_xll.ohTrigger(RecalcTrigger,Trigger1M)),NA())</f>
        <v>8.6823632500110381E-3</v>
      </c>
      <c r="O2029" s="44">
        <f>IFERROR(_xll.qlIndexFixing(ONIndex3M,I2029,TRUE,_xll.ohTrigger(RecalcTrigger,Trigger3M)),NA())</f>
        <v>8.9646304471391325E-3</v>
      </c>
      <c r="P2029" s="44">
        <f>IFERROR(_xll.qlIndexFixing(ONIndex6M,I2029,TRUE,_xll.ohTrigger(RecalcTrigger,Trigger6M)),NA())</f>
        <v>8.9404075970000996E-3</v>
      </c>
      <c r="Q2029" s="146">
        <f>IFERROR(_xll.qlIndexFixing(ONIndex1Y,I2029,TRUE,_xll.ohTrigger(RecalcTrigger,Trigger1Y)),NA())</f>
        <v>9.2302556565659888E-3</v>
      </c>
    </row>
    <row r="2030" spans="2:17" x14ac:dyDescent="0.2">
      <c r="B2030" s="39" t="s">
        <v>42</v>
      </c>
      <c r="D2030" s="42">
        <f>_xll.qlCalendarAdvance(Calendar,$D2029,B2030,"f",FALSE)</f>
        <v>53898</v>
      </c>
      <c r="E2030" s="140">
        <f>_xll.qlInterestRateIndexValueDate(IndexON,D2030)</f>
        <v>53898</v>
      </c>
      <c r="F2030" s="156">
        <f>IFERROR(_xll.qlIndexFixing(IndexON,D2030,TRUE,_xll.ohTrigger(RecalcTrigger,TriggerON)),NA())</f>
        <v>8.026317075282563E-3</v>
      </c>
      <c r="H2030" s="42">
        <f>_xll.qlCalendarAdvance(Calendar,$H2029,B2030,"f",FALSE)</f>
        <v>53898</v>
      </c>
      <c r="I2030" s="140">
        <f>_xll.qlInterestRateIndexValueDate(Index1M,$H2030)</f>
        <v>53898</v>
      </c>
      <c r="J2030" s="145">
        <f>IFERROR(_xll.qlIndexFixing(Index1M,$H2030,TRUE,_xll.ohTrigger(RecalcTrigger,Trigger1M)),NA())</f>
        <v>8.6585693660624526E-3</v>
      </c>
      <c r="K2030" s="44">
        <f>IFERROR(_xll.qlIndexFixing(Index3M,H2030,TRUE,_xll.ohTrigger(RecalcTrigger,Trigger3M)),NA())</f>
        <v>8.9165439477233085E-3</v>
      </c>
      <c r="L2030" s="44">
        <f>IFERROR(_xll.qlIndexFixing(Index6M,$H2030,TRUE,_xll.ohTrigger(RecalcTrigger,Trigger6M)),NA())</f>
        <v>8.8477581875379668E-3</v>
      </c>
      <c r="M2030" s="146">
        <f>IFERROR(_xll.qlIndexFixing(Index1Y,$H2030,TRUE,_xll.ohTrigger(RecalcTrigger,Trigger1Y)),NA())</f>
        <v>9.0616220327973777E-3</v>
      </c>
      <c r="N2030" s="145">
        <f>IFERROR(_xll.qlIndexFixing(ONIndex1M,I2030,TRUE,_xll.ohTrigger(RecalcTrigger,Trigger1M)),NA())</f>
        <v>8.6740939075224954E-3</v>
      </c>
      <c r="O2030" s="44">
        <f>IFERROR(_xll.qlIndexFixing(ONIndex3M,I2030,TRUE,_xll.ohTrigger(RecalcTrigger,Trigger3M)),NA())</f>
        <v>8.9568281212815126E-3</v>
      </c>
      <c r="P2030" s="44">
        <f>IFERROR(_xll.qlIndexFixing(ONIndex6M,I2030,TRUE,_xll.ohTrigger(RecalcTrigger,Trigger6M)),NA())</f>
        <v>8.9323367224269923E-3</v>
      </c>
      <c r="Q2030" s="146">
        <f>IFERROR(_xll.qlIndexFixing(ONIndex1Y,I2030,TRUE,_xll.ohTrigger(RecalcTrigger,Trigger1Y)),NA())</f>
        <v>9.2222459026403136E-3</v>
      </c>
    </row>
    <row r="2031" spans="2:17" x14ac:dyDescent="0.2">
      <c r="B2031" s="39" t="s">
        <v>42</v>
      </c>
      <c r="D2031" s="42">
        <f>_xll.qlCalendarAdvance(Calendar,$D2030,B2031,"f",FALSE)</f>
        <v>53905</v>
      </c>
      <c r="E2031" s="140">
        <f>_xll.qlInterestRateIndexValueDate(IndexON,D2031)</f>
        <v>53905</v>
      </c>
      <c r="F2031" s="156">
        <f>IFERROR(_xll.qlIndexFixing(IndexON,D2031,TRUE,_xll.ohTrigger(RecalcTrigger,TriggerON)),NA())</f>
        <v>8.0189346355363789E-3</v>
      </c>
      <c r="H2031" s="42">
        <f>_xll.qlCalendarAdvance(Calendar,$H2030,B2031,"f",FALSE)</f>
        <v>53905</v>
      </c>
      <c r="I2031" s="140">
        <f>_xll.qlInterestRateIndexValueDate(Index1M,$H2031)</f>
        <v>53905</v>
      </c>
      <c r="J2031" s="145">
        <f>IFERROR(_xll.qlIndexFixing(Index1M,$H2031,TRUE,_xll.ohTrigger(RecalcTrigger,Trigger1M)),NA())</f>
        <v>8.6508407217764788E-3</v>
      </c>
      <c r="K2031" s="44">
        <f>IFERROR(_xll.qlIndexFixing(Index3M,H2031,TRUE,_xll.ohTrigger(RecalcTrigger,Trigger3M)),NA())</f>
        <v>8.9088516177951785E-3</v>
      </c>
      <c r="L2031" s="44">
        <f>IFERROR(_xll.qlIndexFixing(Index6M,$H2031,TRUE,_xll.ohTrigger(RecalcTrigger,Trigger6M)),NA())</f>
        <v>8.8399165659383758E-3</v>
      </c>
      <c r="M2031" s="146">
        <f>IFERROR(_xll.qlIndexFixing(Index1Y,$H2031,TRUE,_xll.ohTrigger(RecalcTrigger,Trigger1Y)),NA())</f>
        <v>9.0540232097723588E-3</v>
      </c>
      <c r="N2031" s="145">
        <f>IFERROR(_xll.qlIndexFixing(ONIndex1M,I2031,TRUE,_xll.ohTrigger(RecalcTrigger,Trigger1M)),NA())</f>
        <v>8.6658442453402262E-3</v>
      </c>
      <c r="O2031" s="44">
        <f>IFERROR(_xll.qlIndexFixing(ONIndex3M,I2031,TRUE,_xll.ohTrigger(RecalcTrigger,Trigger3M)),NA())</f>
        <v>8.9490427354743662E-3</v>
      </c>
      <c r="P2031" s="44">
        <f>IFERROR(_xll.qlIndexFixing(ONIndex6M,I2031,TRUE,_xll.ohTrigger(RecalcTrigger,Trigger6M)),NA())</f>
        <v>8.9242844381687281E-3</v>
      </c>
      <c r="Q2031" s="146">
        <f>IFERROR(_xll.qlIndexFixing(ONIndex1Y,I2031,TRUE,_xll.ohTrigger(RecalcTrigger,Trigger1Y)),NA())</f>
        <v>9.214253768500269E-3</v>
      </c>
    </row>
    <row r="2032" spans="2:17" x14ac:dyDescent="0.2">
      <c r="B2032" s="39" t="s">
        <v>42</v>
      </c>
      <c r="D2032" s="42">
        <f>_xll.qlCalendarAdvance(Calendar,$D2031,B2032,"f",FALSE)</f>
        <v>53912</v>
      </c>
      <c r="E2032" s="140">
        <f>_xll.qlInterestRateIndexValueDate(IndexON,D2032)</f>
        <v>53912</v>
      </c>
      <c r="F2032" s="156">
        <f>IFERROR(_xll.qlIndexFixing(IndexON,D2032,TRUE,_xll.ohTrigger(RecalcTrigger,TriggerON)),NA())</f>
        <v>8.0115678281589275E-3</v>
      </c>
      <c r="H2032" s="42">
        <f>_xll.qlCalendarAdvance(Calendar,$H2031,B2032,"f",FALSE)</f>
        <v>53912</v>
      </c>
      <c r="I2032" s="140">
        <f>_xll.qlInterestRateIndexValueDate(Index1M,$H2032)</f>
        <v>53912</v>
      </c>
      <c r="J2032" s="145">
        <f>IFERROR(_xll.qlIndexFixing(Index1M,$H2032,TRUE,_xll.ohTrigger(RecalcTrigger,Trigger1M)),NA())</f>
        <v>8.6426483054873396E-3</v>
      </c>
      <c r="K2032" s="44">
        <f>IFERROR(_xll.qlIndexFixing(Index3M,H2032,TRUE,_xll.ohTrigger(RecalcTrigger,Trigger3M)),NA())</f>
        <v>8.901176280279588E-3</v>
      </c>
      <c r="L2032" s="44">
        <f>IFERROR(_xll.qlIndexFixing(Index6M,$H2032,TRUE,_xll.ohTrigger(RecalcTrigger,Trigger6M)),NA())</f>
        <v>8.8320936487188608E-3</v>
      </c>
      <c r="M2032" s="146">
        <f>IFERROR(_xll.qlIndexFixing(Index1Y,$H2032,TRUE,_xll.ohTrigger(RecalcTrigger,Trigger1Y)),NA())</f>
        <v>9.0464422243774455E-3</v>
      </c>
      <c r="N2032" s="145">
        <f>IFERROR(_xll.qlIndexFixing(ONIndex1M,I2032,TRUE,_xll.ohTrigger(RecalcTrigger,Trigger1M)),NA())</f>
        <v>8.6576142632210917E-3</v>
      </c>
      <c r="O2032" s="44">
        <f>IFERROR(_xll.qlIndexFixing(ONIndex3M,I2032,TRUE,_xll.ohTrigger(RecalcTrigger,Trigger3M)),NA())</f>
        <v>8.9412742897176933E-3</v>
      </c>
      <c r="P2032" s="44">
        <f>IFERROR(_xll.qlIndexFixing(ONIndex6M,I2032,TRUE,_xll.ohTrigger(RecalcTrigger,Trigger6M)),NA())</f>
        <v>8.9162507440632144E-3</v>
      </c>
      <c r="Q2032" s="146">
        <f>IFERROR(_xll.qlIndexFixing(ONIndex1Y,I2032,TRUE,_xll.ohTrigger(RecalcTrigger,Trigger1Y)),NA())</f>
        <v>9.2062792542269012E-3</v>
      </c>
    </row>
    <row r="2033" spans="2:17" x14ac:dyDescent="0.2">
      <c r="B2033" s="39" t="s">
        <v>42</v>
      </c>
      <c r="D2033" s="42">
        <f>_xll.qlCalendarAdvance(Calendar,$D2032,B2033,"f",FALSE)</f>
        <v>53919</v>
      </c>
      <c r="E2033" s="140">
        <f>_xll.qlInterestRateIndexValueDate(IndexON,D2033)</f>
        <v>53919</v>
      </c>
      <c r="F2033" s="156">
        <f>IFERROR(_xll.qlIndexFixing(IndexON,D2033,TRUE,_xll.ohTrigger(RecalcTrigger,TriggerON)),NA())</f>
        <v>8.0042166530691627E-3</v>
      </c>
      <c r="H2033" s="42">
        <f>_xll.qlCalendarAdvance(Calendar,$H2032,B2033,"f",FALSE)</f>
        <v>53919</v>
      </c>
      <c r="I2033" s="140">
        <f>_xll.qlInterestRateIndexValueDate(Index1M,$H2033)</f>
        <v>53919</v>
      </c>
      <c r="J2033" s="145">
        <f>IFERROR(_xll.qlIndexFixing(Index1M,$H2033,TRUE,_xll.ohTrigger(RecalcTrigger,Trigger1M)),NA())</f>
        <v>8.6344755895355688E-3</v>
      </c>
      <c r="K2033" s="44">
        <f>IFERROR(_xll.qlIndexFixing(Index3M,H2033,TRUE,_xll.ohTrigger(RecalcTrigger,Trigger3M)),NA())</f>
        <v>8.8935179350778677E-3</v>
      </c>
      <c r="L2033" s="44">
        <f>IFERROR(_xll.qlIndexFixing(Index6M,$H2033,TRUE,_xll.ohTrigger(RecalcTrigger,Trigger6M)),NA())</f>
        <v>8.8242894356567615E-3</v>
      </c>
      <c r="M2033" s="146">
        <f>IFERROR(_xll.qlIndexFixing(Index1Y,$H2033,TRUE,_xll.ohTrigger(RecalcTrigger,Trigger1Y)),NA())</f>
        <v>9.0388790762085062E-3</v>
      </c>
      <c r="N2033" s="145">
        <f>IFERROR(_xll.qlIndexFixing(ONIndex1M,I2033,TRUE,_xll.ohTrigger(RecalcTrigger,Trigger1M)),NA())</f>
        <v>8.649403961489277E-3</v>
      </c>
      <c r="O2033" s="44">
        <f>IFERROR(_xll.qlIndexFixing(ONIndex3M,I2033,TRUE,_xll.ohTrigger(RecalcTrigger,Trigger3M)),NA())</f>
        <v>8.9335227841735865E-3</v>
      </c>
      <c r="P2033" s="44">
        <f>IFERROR(_xll.qlIndexFixing(ONIndex6M,I2033,TRUE,_xll.ohTrigger(RecalcTrigger,Trigger6M)),NA())</f>
        <v>8.9082356400294049E-3</v>
      </c>
      <c r="Q2033" s="146">
        <f>IFERROR(_xll.qlIndexFixing(ONIndex1Y,I2033,TRUE,_xll.ohTrigger(RecalcTrigger,Trigger1Y)),NA())</f>
        <v>9.1983223597391639E-3</v>
      </c>
    </row>
    <row r="2034" spans="2:17" x14ac:dyDescent="0.2">
      <c r="B2034" s="39" t="s">
        <v>42</v>
      </c>
      <c r="D2034" s="42">
        <f>_xll.qlCalendarAdvance(Calendar,$D2033,B2034,"f",FALSE)</f>
        <v>53926</v>
      </c>
      <c r="E2034" s="140">
        <f>_xll.qlInterestRateIndexValueDate(IndexON,D2034)</f>
        <v>53926</v>
      </c>
      <c r="F2034" s="156">
        <f>IFERROR(_xll.qlIndexFixing(IndexON,D2034,TRUE,_xll.ohTrigger(RecalcTrigger,TriggerON)),NA())</f>
        <v>7.9968811102670845E-3</v>
      </c>
      <c r="H2034" s="42">
        <f>_xll.qlCalendarAdvance(Calendar,$H2033,B2034,"f",FALSE)</f>
        <v>53926</v>
      </c>
      <c r="I2034" s="140">
        <f>_xll.qlInterestRateIndexValueDate(Index1M,$H2034)</f>
        <v>53926</v>
      </c>
      <c r="J2034" s="145">
        <f>IFERROR(_xll.qlIndexFixing(Index1M,$H2034,TRUE,_xll.ohTrigger(RecalcTrigger,Trigger1M)),NA())</f>
        <v>8.6263225738679797E-3</v>
      </c>
      <c r="K2034" s="44">
        <f>IFERROR(_xll.qlIndexFixing(Index3M,H2034,TRUE,_xll.ohTrigger(RecalcTrigger,Trigger3M)),NA())</f>
        <v>8.8858765820922364E-3</v>
      </c>
      <c r="L2034" s="44">
        <f>IFERROR(_xll.qlIndexFixing(Index6M,$H2034,TRUE,_xll.ohTrigger(RecalcTrigger,Trigger6M)),NA())</f>
        <v>8.816503926530727E-3</v>
      </c>
      <c r="M2034" s="146">
        <f>IFERROR(_xll.qlIndexFixing(Index1Y,$H2034,TRUE,_xll.ohTrigger(RecalcTrigger,Trigger1Y)),NA())</f>
        <v>9.0313337648618534E-3</v>
      </c>
      <c r="N2034" s="145">
        <f>IFERROR(_xll.qlIndexFixing(ONIndex1M,I2034,TRUE,_xll.ohTrigger(RecalcTrigger,Trigger1M)),NA())</f>
        <v>8.6412133399016433E-3</v>
      </c>
      <c r="O2034" s="44">
        <f>IFERROR(_xll.qlIndexFixing(ONIndex3M,I2034,TRUE,_xll.ohTrigger(RecalcTrigger,Trigger3M)),NA())</f>
        <v>8.9257882186799531E-3</v>
      </c>
      <c r="P2034" s="44">
        <f>IFERROR(_xll.qlIndexFixing(ONIndex6M,I2034,TRUE,_xll.ohTrigger(RecalcTrigger,Trigger6M)),NA())</f>
        <v>8.900239126148346E-3</v>
      </c>
      <c r="Q2034" s="146">
        <f>IFERROR(_xll.qlIndexFixing(ONIndex1Y,I2034,TRUE,_xll.ohTrigger(RecalcTrigger,Trigger1Y)),NA())</f>
        <v>9.1903830851991497E-3</v>
      </c>
    </row>
    <row r="2035" spans="2:17" x14ac:dyDescent="0.2">
      <c r="B2035" s="39" t="s">
        <v>42</v>
      </c>
      <c r="D2035" s="42">
        <f>_xll.qlCalendarAdvance(Calendar,$D2034,B2035,"f",FALSE)</f>
        <v>53933</v>
      </c>
      <c r="E2035" s="140">
        <f>_xll.qlInterestRateIndexValueDate(IndexON,D2035)</f>
        <v>53933</v>
      </c>
      <c r="F2035" s="156">
        <f>IFERROR(_xll.qlIndexFixing(IndexON,D2035,TRUE,_xll.ohTrigger(RecalcTrigger,TriggerON)),NA())</f>
        <v>7.9895611996716465E-3</v>
      </c>
      <c r="H2035" s="42">
        <f>_xll.qlCalendarAdvance(Calendar,$H2034,B2035,"f",FALSE)</f>
        <v>53933</v>
      </c>
      <c r="I2035" s="140">
        <f>_xll.qlInterestRateIndexValueDate(Index1M,$H2035)</f>
        <v>53933</v>
      </c>
      <c r="J2035" s="145">
        <f>IFERROR(_xll.qlIndexFixing(Index1M,$H2035,TRUE,_xll.ohTrigger(RecalcTrigger,Trigger1M)),NA())</f>
        <v>8.61818925845418E-3</v>
      </c>
      <c r="K2035" s="44">
        <f>IFERROR(_xll.qlIndexFixing(Index3M,H2035,TRUE,_xll.ohTrigger(RecalcTrigger,Trigger3M)),NA())</f>
        <v>8.8782522212231471E-3</v>
      </c>
      <c r="L2035" s="44">
        <f>IFERROR(_xll.qlIndexFixing(Index6M,$H2035,TRUE,_xll.ohTrigger(RecalcTrigger,Trigger6M)),NA())</f>
        <v>8.8100637707038652E-3</v>
      </c>
      <c r="M2035" s="146">
        <f>IFERROR(_xll.qlIndexFixing(Index1Y,$H2035,TRUE,_xll.ohTrigger(RecalcTrigger,Trigger1Y)),NA())</f>
        <v>9.0250508346700897E-3</v>
      </c>
      <c r="N2035" s="145">
        <f>IFERROR(_xll.qlIndexFixing(ONIndex1M,I2035,TRUE,_xll.ohTrigger(RecalcTrigger,Trigger1M)),NA())</f>
        <v>8.6330423984581905E-3</v>
      </c>
      <c r="O2035" s="44">
        <f>IFERROR(_xll.qlIndexFixing(ONIndex3M,I2035,TRUE,_xll.ohTrigger(RecalcTrigger,Trigger3M)),NA())</f>
        <v>8.9180705932367932E-3</v>
      </c>
      <c r="P2035" s="44">
        <f>IFERROR(_xll.qlIndexFixing(ONIndex6M,I2035,TRUE,_xll.ohTrigger(RecalcTrigger,Trigger6M)),NA())</f>
        <v>8.8922612024200376E-3</v>
      </c>
      <c r="Q2035" s="146">
        <f>IFERROR(_xll.qlIndexFixing(ONIndex1Y,I2035,TRUE,_xll.ohTrigger(RecalcTrigger,Trigger1Y)),NA())</f>
        <v>9.1824614305258123E-3</v>
      </c>
    </row>
    <row r="2036" spans="2:17" x14ac:dyDescent="0.2">
      <c r="B2036" s="39" t="s">
        <v>42</v>
      </c>
      <c r="D2036" s="42">
        <f>_xll.qlCalendarAdvance(Calendar,$D2035,B2036,"f",FALSE)</f>
        <v>53940</v>
      </c>
      <c r="E2036" s="140">
        <f>_xll.qlInterestRateIndexValueDate(IndexON,D2036)</f>
        <v>53940</v>
      </c>
      <c r="F2036" s="156">
        <f>IFERROR(_xll.qlIndexFixing(IndexON,D2036,TRUE,_xll.ohTrigger(RecalcTrigger,TriggerON)),NA())</f>
        <v>7.9822569214449413E-3</v>
      </c>
      <c r="H2036" s="42">
        <f>_xll.qlCalendarAdvance(Calendar,$H2035,B2036,"f",FALSE)</f>
        <v>53940</v>
      </c>
      <c r="I2036" s="140">
        <f>_xll.qlInterestRateIndexValueDate(Index1M,$H2036)</f>
        <v>53940</v>
      </c>
      <c r="J2036" s="145">
        <f>IFERROR(_xll.qlIndexFixing(Index1M,$H2036,TRUE,_xll.ohTrigger(RecalcTrigger,Trigger1M)),NA())</f>
        <v>8.6100756432435158E-3</v>
      </c>
      <c r="K2036" s="44">
        <f>IFERROR(_xll.qlIndexFixing(Index3M,H2036,TRUE,_xll.ohTrigger(RecalcTrigger,Trigger3M)),NA())</f>
        <v>8.8710773062222921E-3</v>
      </c>
      <c r="L2036" s="44">
        <f>IFERROR(_xll.qlIndexFixing(Index6M,$H2036,TRUE,_xll.ohTrigger(RecalcTrigger,Trigger6M)),NA())</f>
        <v>8.8027534931085002E-3</v>
      </c>
      <c r="M2036" s="146">
        <f>IFERROR(_xll.qlIndexFixing(Index1Y,$H2036,TRUE,_xll.ohTrigger(RecalcTrigger,Trigger1Y)),NA())</f>
        <v>9.0162966510270275E-3</v>
      </c>
      <c r="N2036" s="145">
        <f>IFERROR(_xll.qlIndexFixing(ONIndex1M,I2036,TRUE,_xll.ohTrigger(RecalcTrigger,Trigger1M)),NA())</f>
        <v>8.6248911373210113E-3</v>
      </c>
      <c r="O2036" s="44">
        <f>IFERROR(_xll.qlIndexFixing(ONIndex3M,I2036,TRUE,_xll.ohTrigger(RecalcTrigger,Trigger3M)),NA())</f>
        <v>8.9103699080061993E-3</v>
      </c>
      <c r="P2036" s="44">
        <f>IFERROR(_xll.qlIndexFixing(ONIndex6M,I2036,TRUE,_xll.ohTrigger(RecalcTrigger,Trigger6M)),NA())</f>
        <v>8.8843018688444797E-3</v>
      </c>
      <c r="Q2036" s="146">
        <f>IFERROR(_xll.qlIndexFixing(ONIndex1Y,I2036,TRUE,_xll.ohTrigger(RecalcTrigger,Trigger1Y)),NA())</f>
        <v>9.1745573957191517E-3</v>
      </c>
    </row>
    <row r="2037" spans="2:17" x14ac:dyDescent="0.2">
      <c r="B2037" s="39" t="s">
        <v>42</v>
      </c>
      <c r="D2037" s="42">
        <f>_xll.qlCalendarAdvance(Calendar,$D2036,B2037,"f",FALSE)</f>
        <v>53947</v>
      </c>
      <c r="E2037" s="140">
        <f>_xll.qlInterestRateIndexValueDate(IndexON,D2037)</f>
        <v>53947</v>
      </c>
      <c r="F2037" s="156">
        <f>IFERROR(_xll.qlIndexFixing(IndexON,D2037,TRUE,_xll.ohTrigger(RecalcTrigger,TriggerON)),NA())</f>
        <v>7.9749682755059226E-3</v>
      </c>
      <c r="H2037" s="42">
        <f>_xll.qlCalendarAdvance(Calendar,$H2036,B2037,"f",FALSE)</f>
        <v>53947</v>
      </c>
      <c r="I2037" s="140">
        <f>_xll.qlInterestRateIndexValueDate(Index1M,$H2037)</f>
        <v>53947</v>
      </c>
      <c r="J2037" s="145">
        <f>IFERROR(_xll.qlIndexFixing(Index1M,$H2037,TRUE,_xll.ohTrigger(RecalcTrigger,Trigger1M)),NA())</f>
        <v>8.6019817281979966E-3</v>
      </c>
      <c r="K2037" s="44">
        <f>IFERROR(_xll.qlIndexFixing(Index3M,H2037,TRUE,_xll.ohTrigger(RecalcTrigger,Trigger3M)),NA())</f>
        <v>8.8634858998192251E-3</v>
      </c>
      <c r="L2037" s="44">
        <f>IFERROR(_xll.qlIndexFixing(Index6M,$H2037,TRUE,_xll.ohTrigger(RecalcTrigger,Trigger6M)),NA())</f>
        <v>8.7950194949490742E-3</v>
      </c>
      <c r="M2037" s="146">
        <f>IFERROR(_xll.qlIndexFixing(Index1Y,$H2037,TRUE,_xll.ohTrigger(RecalcTrigger,Trigger1Y)),NA())</f>
        <v>9.0088048477365412E-3</v>
      </c>
      <c r="N2037" s="145">
        <f>IFERROR(_xll.qlIndexFixing(ONIndex1M,I2037,TRUE,_xll.ohTrigger(RecalcTrigger,Trigger1M)),NA())</f>
        <v>8.616759556328013E-3</v>
      </c>
      <c r="O2037" s="44">
        <f>IFERROR(_xll.qlIndexFixing(ONIndex3M,I2037,TRUE,_xll.ohTrigger(RecalcTrigger,Trigger3M)),NA())</f>
        <v>8.9026861627450327E-3</v>
      </c>
      <c r="P2037" s="44">
        <f>IFERROR(_xll.qlIndexFixing(ONIndex6M,I2037,TRUE,_xll.ohTrigger(RecalcTrigger,Trigger6M)),NA())</f>
        <v>8.876361125340626E-3</v>
      </c>
      <c r="Q2037" s="146">
        <f>IFERROR(_xll.qlIndexFixing(ONIndex1Y,I2037,TRUE,_xll.ohTrigger(RecalcTrigger,Trigger1Y)),NA())</f>
        <v>9.1666709806981217E-3</v>
      </c>
    </row>
    <row r="2038" spans="2:17" x14ac:dyDescent="0.2">
      <c r="B2038" s="39" t="s">
        <v>42</v>
      </c>
      <c r="D2038" s="42">
        <f>_xll.qlCalendarAdvance(Calendar,$D2037,B2038,"f",FALSE)</f>
        <v>53954</v>
      </c>
      <c r="E2038" s="140">
        <f>_xll.qlInterestRateIndexValueDate(IndexON,D2038)</f>
        <v>53954</v>
      </c>
      <c r="F2038" s="156">
        <f>IFERROR(_xll.qlIndexFixing(IndexON,D2038,TRUE,_xll.ohTrigger(RecalcTrigger,TriggerON)),NA())</f>
        <v>7.9676952617735441E-3</v>
      </c>
      <c r="H2038" s="42">
        <f>_xll.qlCalendarAdvance(Calendar,$H2037,B2038,"f",FALSE)</f>
        <v>53954</v>
      </c>
      <c r="I2038" s="140">
        <f>_xll.qlInterestRateIndexValueDate(Index1M,$H2038)</f>
        <v>53954</v>
      </c>
      <c r="J2038" s="145">
        <f>IFERROR(_xll.qlIndexFixing(Index1M,$H2038,TRUE,_xll.ohTrigger(RecalcTrigger,Trigger1M)),NA())</f>
        <v>8.5939075132770992E-3</v>
      </c>
      <c r="K2038" s="44">
        <f>IFERROR(_xll.qlIndexFixing(Index3M,H2038,TRUE,_xll.ohTrigger(RecalcTrigger,Trigger3M)),NA())</f>
        <v>8.8559114846780817E-3</v>
      </c>
      <c r="L2038" s="44">
        <f>IFERROR(_xll.qlIndexFixing(Index6M,$H2038,TRUE,_xll.ohTrigger(RecalcTrigger,Trigger6M)),NA())</f>
        <v>8.7873041974561288E-3</v>
      </c>
      <c r="M2038" s="146">
        <f>IFERROR(_xll.qlIndexFixing(Index1Y,$H2038,TRUE,_xll.ohTrigger(RecalcTrigger,Trigger1Y)),NA())</f>
        <v>9.0013308796639321E-3</v>
      </c>
      <c r="N2038" s="145">
        <f>IFERROR(_xll.qlIndexFixing(ONIndex1M,I2038,TRUE,_xll.ohTrigger(RecalcTrigger,Trigger1M)),NA())</f>
        <v>8.608647655560242E-3</v>
      </c>
      <c r="O2038" s="44">
        <f>IFERROR(_xll.qlIndexFixing(ONIndex3M,I2038,TRUE,_xll.ohTrigger(RecalcTrigger,Trigger3M)),NA())</f>
        <v>8.895019357696432E-3</v>
      </c>
      <c r="P2038" s="44">
        <f>IFERROR(_xll.qlIndexFixing(ONIndex6M,I2038,TRUE,_xll.ohTrigger(RecalcTrigger,Trigger6M)),NA())</f>
        <v>8.8684389720705692E-3</v>
      </c>
      <c r="Q2038" s="146">
        <f>IFERROR(_xll.qlIndexFixing(ONIndex1Y,I2038,TRUE,_xll.ohTrigger(RecalcTrigger,Trigger1Y)),NA())</f>
        <v>9.1588021855437685E-3</v>
      </c>
    </row>
    <row r="2039" spans="2:17" x14ac:dyDescent="0.2">
      <c r="B2039" s="39" t="s">
        <v>42</v>
      </c>
      <c r="D2039" s="42">
        <f>_xll.qlCalendarAdvance(Calendar,$D2038,B2039,"f",FALSE)</f>
        <v>53961</v>
      </c>
      <c r="E2039" s="140">
        <f>_xll.qlInterestRateIndexValueDate(IndexON,D2039)</f>
        <v>53961</v>
      </c>
      <c r="F2039" s="156">
        <f>IFERROR(_xll.qlIndexFixing(IndexON,D2039,TRUE,_xll.ohTrigger(RecalcTrigger,TriggerON)),NA())</f>
        <v>7.9604378803288522E-3</v>
      </c>
      <c r="H2039" s="42">
        <f>_xll.qlCalendarAdvance(Calendar,$H2038,B2039,"f",FALSE)</f>
        <v>53961</v>
      </c>
      <c r="I2039" s="140">
        <f>_xll.qlInterestRateIndexValueDate(Index1M,$H2039)</f>
        <v>53961</v>
      </c>
      <c r="J2039" s="145">
        <f>IFERROR(_xll.qlIndexFixing(Index1M,$H2039,TRUE,_xll.ohTrigger(RecalcTrigger,Trigger1M)),NA())</f>
        <v>8.5858529984327026E-3</v>
      </c>
      <c r="K2039" s="44">
        <f>IFERROR(_xll.qlIndexFixing(Index3M,H2039,TRUE,_xll.ohTrigger(RecalcTrigger,Trigger3M)),NA())</f>
        <v>8.8479246969732708E-3</v>
      </c>
      <c r="L2039" s="44">
        <f>IFERROR(_xll.qlIndexFixing(Index6M,$H2039,TRUE,_xll.ohTrigger(RecalcTrigger,Trigger6M)),NA())</f>
        <v>8.7796076004141316E-3</v>
      </c>
      <c r="M2039" s="146">
        <f>IFERROR(_xll.qlIndexFixing(Index1Y,$H2039,TRUE,_xll.ohTrigger(RecalcTrigger,Trigger1Y)),NA())</f>
        <v>8.993874746411017E-3</v>
      </c>
      <c r="N2039" s="145">
        <f>IFERROR(_xll.qlIndexFixing(ONIndex1M,I2039,TRUE,_xll.ohTrigger(RecalcTrigger,Trigger1M)),NA())</f>
        <v>8.600555434936652E-3</v>
      </c>
      <c r="O2039" s="44">
        <f>IFERROR(_xll.qlIndexFixing(ONIndex3M,I2039,TRUE,_xll.ohTrigger(RecalcTrigger,Trigger3M)),NA())</f>
        <v>8.8873694926983049E-3</v>
      </c>
      <c r="P2039" s="44">
        <f>IFERROR(_xll.qlIndexFixing(ONIndex6M,I2039,TRUE,_xll.ohTrigger(RecalcTrigger,Trigger6M)),NA())</f>
        <v>8.8605354089532629E-3</v>
      </c>
      <c r="Q2039" s="146">
        <f>IFERROR(_xll.qlIndexFixing(ONIndex1Y,I2039,TRUE,_xll.ohTrigger(RecalcTrigger,Trigger1Y)),NA())</f>
        <v>9.1509510103371383E-3</v>
      </c>
    </row>
    <row r="2040" spans="2:17" x14ac:dyDescent="0.2">
      <c r="B2040" s="39" t="s">
        <v>42</v>
      </c>
      <c r="D2040" s="42">
        <f>_xll.qlCalendarAdvance(Calendar,$D2039,B2040,"f",FALSE)</f>
        <v>53968</v>
      </c>
      <c r="E2040" s="140">
        <f>_xll.qlInterestRateIndexValueDate(IndexON,D2040)</f>
        <v>53968</v>
      </c>
      <c r="F2040" s="156">
        <f>IFERROR(_xll.qlIndexFixing(IndexON,D2040,TRUE,_xll.ohTrigger(RecalcTrigger,TriggerON)),NA())</f>
        <v>7.9531961311718469E-3</v>
      </c>
      <c r="H2040" s="42">
        <f>_xll.qlCalendarAdvance(Calendar,$H2039,B2040,"f",FALSE)</f>
        <v>53968</v>
      </c>
      <c r="I2040" s="140">
        <f>_xll.qlInterestRateIndexValueDate(Index1M,$H2040)</f>
        <v>53968</v>
      </c>
      <c r="J2040" s="145">
        <f>IFERROR(_xll.qlIndexFixing(Index1M,$H2040,TRUE,_xll.ohTrigger(RecalcTrigger,Trigger1M)),NA())</f>
        <v>8.5778181836293488E-3</v>
      </c>
      <c r="K2040" s="44">
        <f>IFERROR(_xll.qlIndexFixing(Index3M,H2040,TRUE,_xll.ohTrigger(RecalcTrigger,Trigger3M)),NA())</f>
        <v>8.8403852952324644E-3</v>
      </c>
      <c r="L2040" s="44">
        <f>IFERROR(_xll.qlIndexFixing(Index6M,$H2040,TRUE,_xll.ohTrigger(RecalcTrigger,Trigger6M)),NA())</f>
        <v>8.769747383872999E-3</v>
      </c>
      <c r="M2040" s="146">
        <f>IFERROR(_xll.qlIndexFixing(Index1Y,$H2040,TRUE,_xll.ohTrigger(RecalcTrigger,Trigger1Y)),NA())</f>
        <v>8.9864364475791703E-3</v>
      </c>
      <c r="N2040" s="145">
        <f>IFERROR(_xll.qlIndexFixing(ONIndex1M,I2040,TRUE,_xll.ohTrigger(RecalcTrigger,Trigger1M)),NA())</f>
        <v>8.5924828945382892E-3</v>
      </c>
      <c r="O2040" s="44">
        <f>IFERROR(_xll.qlIndexFixing(ONIndex3M,I2040,TRUE,_xll.ohTrigger(RecalcTrigger,Trigger3M)),NA())</f>
        <v>8.8797365678316975E-3</v>
      </c>
      <c r="P2040" s="44">
        <f>IFERROR(_xll.qlIndexFixing(ONIndex6M,I2040,TRUE,_xll.ohTrigger(RecalcTrigger,Trigger6M)),NA())</f>
        <v>8.8526504359076608E-3</v>
      </c>
      <c r="Q2040" s="146">
        <f>IFERROR(_xll.qlIndexFixing(ONIndex1Y,I2040,TRUE,_xll.ohTrigger(RecalcTrigger,Trigger1Y)),NA())</f>
        <v>9.1431174548350924E-3</v>
      </c>
    </row>
    <row r="2041" spans="2:17" x14ac:dyDescent="0.2">
      <c r="B2041" s="39" t="s">
        <v>42</v>
      </c>
      <c r="D2041" s="42">
        <f>_xll.qlCalendarAdvance(Calendar,$D2040,B2041,"f",FALSE)</f>
        <v>53975</v>
      </c>
      <c r="E2041" s="140">
        <f>_xll.qlInterestRateIndexValueDate(IndexON,D2041)</f>
        <v>53975</v>
      </c>
      <c r="F2041" s="156">
        <f>IFERROR(_xll.qlIndexFixing(IndexON,D2041,TRUE,_xll.ohTrigger(RecalcTrigger,TriggerON)),NA())</f>
        <v>7.945970014302528E-3</v>
      </c>
      <c r="H2041" s="42">
        <f>_xll.qlCalendarAdvance(Calendar,$H2040,B2041,"f",FALSE)</f>
        <v>53975</v>
      </c>
      <c r="I2041" s="140">
        <f>_xll.qlInterestRateIndexValueDate(Index1M,$H2041)</f>
        <v>53975</v>
      </c>
      <c r="J2041" s="145">
        <f>IFERROR(_xll.qlIndexFixing(Index1M,$H2041,TRUE,_xll.ohTrigger(RecalcTrigger,Trigger1M)),NA())</f>
        <v>8.5698030688214494E-3</v>
      </c>
      <c r="K2041" s="44">
        <f>IFERROR(_xll.qlIndexFixing(Index3M,H2041,TRUE,_xll.ohTrigger(RecalcTrigger,Trigger3M)),NA())</f>
        <v>8.8328628850259019E-3</v>
      </c>
      <c r="L2041" s="44">
        <f>IFERROR(_xll.qlIndexFixing(Index6M,$H2041,TRUE,_xll.ohTrigger(RecalcTrigger,Trigger6M)),NA())</f>
        <v>8.763834989280175E-3</v>
      </c>
      <c r="M2041" s="146">
        <f>IFERROR(_xll.qlIndexFixing(Index1Y,$H2041,TRUE,_xll.ohTrigger(RecalcTrigger,Trigger1Y)),NA())</f>
        <v>8.9790159827724102E-3</v>
      </c>
      <c r="N2041" s="145">
        <f>IFERROR(_xll.qlIndexFixing(ONIndex1M,I2041,TRUE,_xll.ohTrigger(RecalcTrigger,Trigger1M)),NA())</f>
        <v>8.5844300342841073E-3</v>
      </c>
      <c r="O2041" s="44">
        <f>IFERROR(_xll.qlIndexFixing(ONIndex3M,I2041,TRUE,_xll.ohTrigger(RecalcTrigger,Trigger3M)),NA())</f>
        <v>8.8721205830155636E-3</v>
      </c>
      <c r="P2041" s="44">
        <f>IFERROR(_xll.qlIndexFixing(ONIndex6M,I2041,TRUE,_xll.ohTrigger(RecalcTrigger,Trigger6M)),NA())</f>
        <v>8.8447840530958555E-3</v>
      </c>
      <c r="Q2041" s="146">
        <f>IFERROR(_xll.qlIndexFixing(ONIndex1Y,I2041,TRUE,_xll.ohTrigger(RecalcTrigger,Trigger1Y)),NA())</f>
        <v>9.1353015191997233E-3</v>
      </c>
    </row>
    <row r="2042" spans="2:17" x14ac:dyDescent="0.2">
      <c r="B2042" s="39" t="s">
        <v>42</v>
      </c>
      <c r="D2042" s="42">
        <f>_xll.qlCalendarAdvance(Calendar,$D2041,B2042,"f",FALSE)</f>
        <v>53982</v>
      </c>
      <c r="E2042" s="140">
        <f>_xll.qlInterestRateIndexValueDate(IndexON,D2042)</f>
        <v>53982</v>
      </c>
      <c r="F2042" s="156">
        <f>IFERROR(_xll.qlIndexFixing(IndexON,D2042,TRUE,_xll.ohTrigger(RecalcTrigger,TriggerON)),NA())</f>
        <v>7.9387595297208957E-3</v>
      </c>
      <c r="H2042" s="42">
        <f>_xll.qlCalendarAdvance(Calendar,$H2041,B2042,"f",FALSE)</f>
        <v>53982</v>
      </c>
      <c r="I2042" s="140">
        <f>_xll.qlInterestRateIndexValueDate(Index1M,$H2042)</f>
        <v>53982</v>
      </c>
      <c r="J2042" s="145">
        <f>IFERROR(_xll.qlIndexFixing(Index1M,$H2042,TRUE,_xll.ohTrigger(RecalcTrigger,Trigger1M)),NA())</f>
        <v>8.5618076539735466E-3</v>
      </c>
      <c r="K2042" s="44">
        <f>IFERROR(_xll.qlIndexFixing(Index3M,H2042,TRUE,_xll.ohTrigger(RecalcTrigger,Trigger3M)),NA())</f>
        <v>8.8253574662575576E-3</v>
      </c>
      <c r="L2042" s="44">
        <f>IFERROR(_xll.qlIndexFixing(Index6M,$H2042,TRUE,_xll.ohTrigger(RecalcTrigger,Trigger6M)),NA())</f>
        <v>8.7561956450392647E-3</v>
      </c>
      <c r="M2042" s="146">
        <f>IFERROR(_xll.qlIndexFixing(Index1Y,$H2042,TRUE,_xll.ohTrigger(RecalcTrigger,Trigger1Y)),NA())</f>
        <v>8.9716133515943142E-3</v>
      </c>
      <c r="N2042" s="145">
        <f>IFERROR(_xll.qlIndexFixing(ONIndex1M,I2042,TRUE,_xll.ohTrigger(RecalcTrigger,Trigger1M)),NA())</f>
        <v>8.576396854336199E-3</v>
      </c>
      <c r="O2042" s="44">
        <f>IFERROR(_xll.qlIndexFixing(ONIndex3M,I2042,TRUE,_xll.ohTrigger(RecalcTrigger,Trigger3M)),NA())</f>
        <v>8.8645215382499032E-3</v>
      </c>
      <c r="P2042" s="44">
        <f>IFERROR(_xll.qlIndexFixing(ONIndex6M,I2042,TRUE,_xll.ohTrigger(RecalcTrigger,Trigger6M)),NA())</f>
        <v>8.8369362603557544E-3</v>
      </c>
      <c r="Q2042" s="146">
        <f>IFERROR(_xll.qlIndexFixing(ONIndex1Y,I2042,TRUE,_xll.ohTrigger(RecalcTrigger,Trigger1Y)),NA())</f>
        <v>9.1275032035120773E-3</v>
      </c>
    </row>
    <row r="2043" spans="2:17" x14ac:dyDescent="0.2">
      <c r="B2043" s="39" t="s">
        <v>42</v>
      </c>
      <c r="D2043" s="42">
        <f>_xll.qlCalendarAdvance(Calendar,$D2042,B2043,"f",FALSE)</f>
        <v>53989</v>
      </c>
      <c r="E2043" s="140">
        <f>_xll.qlInterestRateIndexValueDate(IndexON,D2043)</f>
        <v>53989</v>
      </c>
      <c r="F2043" s="156">
        <f>IFERROR(_xll.qlIndexFixing(IndexON,D2043,TRUE,_xll.ohTrigger(RecalcTrigger,TriggerON)),NA())</f>
        <v>7.9315646774269499E-3</v>
      </c>
      <c r="H2043" s="42">
        <f>_xll.qlCalendarAdvance(Calendar,$H2042,B2043,"f",FALSE)</f>
        <v>53989</v>
      </c>
      <c r="I2043" s="140">
        <f>_xll.qlInterestRateIndexValueDate(Index1M,$H2043)</f>
        <v>53989</v>
      </c>
      <c r="J2043" s="145">
        <f>IFERROR(_xll.qlIndexFixing(Index1M,$H2043,TRUE,_xll.ohTrigger(RecalcTrigger,Trigger1M)),NA())</f>
        <v>8.5538319390324538E-3</v>
      </c>
      <c r="K2043" s="44">
        <f>IFERROR(_xll.qlIndexFixing(Index3M,H2043,TRUE,_xll.ohTrigger(RecalcTrigger,Trigger3M)),NA())</f>
        <v>8.8178690388314128E-3</v>
      </c>
      <c r="L2043" s="44">
        <f>IFERROR(_xll.qlIndexFixing(Index6M,$H2043,TRUE,_xll.ohTrigger(RecalcTrigger,Trigger6M)),NA())</f>
        <v>8.7485750009880375E-3</v>
      </c>
      <c r="M2043" s="146">
        <f>IFERROR(_xll.qlIndexFixing(Index1Y,$H2043,TRUE,_xll.ohTrigger(RecalcTrigger,Trigger1Y)),NA())</f>
        <v>8.9642285536502241E-3</v>
      </c>
      <c r="N2043" s="145">
        <f>IFERROR(_xll.qlIndexFixing(ONIndex1M,I2043,TRUE,_xll.ohTrigger(RecalcTrigger,Trigger1M)),NA())</f>
        <v>8.5683833544514254E-3</v>
      </c>
      <c r="O2043" s="44">
        <f>IFERROR(_xll.qlIndexFixing(ONIndex3M,I2043,TRUE,_xll.ohTrigger(RecalcTrigger,Trigger3M)),NA())</f>
        <v>8.8569394337778551E-3</v>
      </c>
      <c r="P2043" s="44">
        <f>IFERROR(_xll.qlIndexFixing(ONIndex6M,I2043,TRUE,_xll.ohTrigger(RecalcTrigger,Trigger6M)),NA())</f>
        <v>8.8291070577684039E-3</v>
      </c>
      <c r="Q2043" s="146">
        <f>IFERROR(_xll.qlIndexFixing(ONIndex1Y,I2043,TRUE,_xll.ohTrigger(RecalcTrigger,Trigger1Y)),NA())</f>
        <v>9.1197225075290156E-3</v>
      </c>
    </row>
    <row r="2044" spans="2:17" x14ac:dyDescent="0.2">
      <c r="B2044" s="39" t="s">
        <v>42</v>
      </c>
      <c r="D2044" s="42">
        <f>_xll.qlCalendarAdvance(Calendar,$D2043,B2044,"f",FALSE)</f>
        <v>53996</v>
      </c>
      <c r="E2044" s="140">
        <f>_xll.qlInterestRateIndexValueDate(IndexON,D2044)</f>
        <v>53996</v>
      </c>
      <c r="F2044" s="156">
        <f>IFERROR(_xll.qlIndexFixing(IndexON,D2044,TRUE,_xll.ohTrigger(RecalcTrigger,TriggerON)),NA())</f>
        <v>7.9243854574206907E-3</v>
      </c>
      <c r="H2044" s="42">
        <f>_xll.qlCalendarAdvance(Calendar,$H2043,B2044,"f",FALSE)</f>
        <v>53996</v>
      </c>
      <c r="I2044" s="140">
        <f>_xll.qlInterestRateIndexValueDate(Index1M,$H2044)</f>
        <v>53996</v>
      </c>
      <c r="J2044" s="145">
        <f>IFERROR(_xll.qlIndexFixing(Index1M,$H2044,TRUE,_xll.ohTrigger(RecalcTrigger,Trigger1M)),NA())</f>
        <v>8.5472758923418584E-3</v>
      </c>
      <c r="K2044" s="44">
        <f>IFERROR(_xll.qlIndexFixing(Index3M,H2044,TRUE,_xll.ohTrigger(RecalcTrigger,Trigger3M)),NA())</f>
        <v>8.8103976026514437E-3</v>
      </c>
      <c r="L2044" s="44">
        <f>IFERROR(_xll.qlIndexFixing(Index6M,$H2044,TRUE,_xll.ohTrigger(RecalcTrigger,Trigger6M)),NA())</f>
        <v>8.7414051144996674E-3</v>
      </c>
      <c r="M2044" s="146">
        <f>IFERROR(_xll.qlIndexFixing(Index1Y,$H2044,TRUE,_xll.ohTrigger(RecalcTrigger,Trigger1Y)),NA())</f>
        <v>8.9580766685153357E-3</v>
      </c>
      <c r="N2044" s="145">
        <f>IFERROR(_xll.qlIndexFixing(ONIndex1M,I2044,TRUE,_xll.ohTrigger(RecalcTrigger,Trigger1M)),NA())</f>
        <v>8.5603895348729253E-3</v>
      </c>
      <c r="O2044" s="44">
        <f>IFERROR(_xll.qlIndexFixing(ONIndex3M,I2044,TRUE,_xll.ohTrigger(RecalcTrigger,Trigger3M)),NA())</f>
        <v>8.8493742692752342E-3</v>
      </c>
      <c r="P2044" s="44">
        <f>IFERROR(_xll.qlIndexFixing(ONIndex6M,I2044,TRUE,_xll.ohTrigger(RecalcTrigger,Trigger6M)),NA())</f>
        <v>8.8212964453338039E-3</v>
      </c>
      <c r="Q2044" s="146">
        <f>IFERROR(_xll.qlIndexFixing(ONIndex1Y,I2044,TRUE,_xll.ohTrigger(RecalcTrigger,Trigger1Y)),NA())</f>
        <v>9.1119594314936769E-3</v>
      </c>
    </row>
    <row r="2045" spans="2:17" x14ac:dyDescent="0.2">
      <c r="B2045" s="39" t="s">
        <v>42</v>
      </c>
      <c r="D2045" s="42">
        <f>_xll.qlCalendarAdvance(Calendar,$D2044,B2045,"f",FALSE)</f>
        <v>54003</v>
      </c>
      <c r="E2045" s="140">
        <f>_xll.qlInterestRateIndexValueDate(IndexON,D2045)</f>
        <v>54003</v>
      </c>
      <c r="F2045" s="156">
        <f>IFERROR(_xll.qlIndexFixing(IndexON,D2045,TRUE,_xll.ohTrigger(RecalcTrigger,TriggerON)),NA())</f>
        <v>7.9172218697021179E-3</v>
      </c>
      <c r="H2045" s="42">
        <f>_xll.qlCalendarAdvance(Calendar,$H2044,B2045,"f",FALSE)</f>
        <v>54003</v>
      </c>
      <c r="I2045" s="140">
        <f>_xll.qlInterestRateIndexValueDate(Index1M,$H2045)</f>
        <v>54003</v>
      </c>
      <c r="J2045" s="145">
        <f>IFERROR(_xll.qlIndexFixing(Index1M,$H2045,TRUE,_xll.ohTrigger(RecalcTrigger,Trigger1M)),NA())</f>
        <v>8.537939608738998E-3</v>
      </c>
      <c r="K2045" s="44">
        <f>IFERROR(_xll.qlIndexFixing(Index3M,H2045,TRUE,_xll.ohTrigger(RecalcTrigger,Trigger3M)),NA())</f>
        <v>8.8029431576225094E-3</v>
      </c>
      <c r="L2045" s="44">
        <f>IFERROR(_xll.qlIndexFixing(Index6M,$H2045,TRUE,_xll.ohTrigger(RecalcTrigger,Trigger6M)),NA())</f>
        <v>8.7338207156884562E-3</v>
      </c>
      <c r="M2045" s="146">
        <f>IFERROR(_xll.qlIndexFixing(Index1Y,$H2045,TRUE,_xll.ohTrigger(RecalcTrigger,Trigger1Y)),NA())</f>
        <v>8.9495124558889409E-3</v>
      </c>
      <c r="N2045" s="145">
        <f>IFERROR(_xll.qlIndexFixing(ONIndex1M,I2045,TRUE,_xll.ohTrigger(RecalcTrigger,Trigger1M)),NA())</f>
        <v>8.5524153954386062E-3</v>
      </c>
      <c r="O2045" s="44">
        <f>IFERROR(_xll.qlIndexFixing(ONIndex3M,I2045,TRUE,_xll.ohTrigger(RecalcTrigger,Trigger3M)),NA())</f>
        <v>8.8418260448230868E-3</v>
      </c>
      <c r="P2045" s="44">
        <f>IFERROR(_xll.qlIndexFixing(ONIndex6M,I2045,TRUE,_xll.ohTrigger(RecalcTrigger,Trigger6M)),NA())</f>
        <v>8.8135044230519544E-3</v>
      </c>
      <c r="Q2045" s="146">
        <f>IFERROR(_xll.qlIndexFixing(ONIndex1Y,I2045,TRUE,_xll.ohTrigger(RecalcTrigger,Trigger1Y)),NA())</f>
        <v>9.1042139752439688E-3</v>
      </c>
    </row>
    <row r="2046" spans="2:17" x14ac:dyDescent="0.2">
      <c r="B2046" s="39" t="s">
        <v>42</v>
      </c>
      <c r="D2046" s="42">
        <f>_xll.qlCalendarAdvance(Calendar,$D2045,B2046,"f",FALSE)</f>
        <v>54010</v>
      </c>
      <c r="E2046" s="140">
        <f>_xll.qlInterestRateIndexValueDate(IndexON,D2046)</f>
        <v>54010</v>
      </c>
      <c r="F2046" s="156">
        <f>IFERROR(_xll.qlIndexFixing(IndexON,D2046,TRUE,_xll.ohTrigger(RecalcTrigger,TriggerON)),NA())</f>
        <v>7.9100739142712317E-3</v>
      </c>
      <c r="H2046" s="42">
        <f>_xll.qlCalendarAdvance(Calendar,$H2045,B2046,"f",FALSE)</f>
        <v>54010</v>
      </c>
      <c r="I2046" s="140">
        <f>_xll.qlInterestRateIndexValueDate(Index1M,$H2046)</f>
        <v>54010</v>
      </c>
      <c r="J2046" s="145">
        <f>IFERROR(_xll.qlIndexFixing(Index1M,$H2046,TRUE,_xll.ohTrigger(RecalcTrigger,Trigger1M)),NA())</f>
        <v>8.5300229932979907E-3</v>
      </c>
      <c r="K2046" s="44">
        <f>IFERROR(_xll.qlIndexFixing(Index3M,H2046,TRUE,_xll.ohTrigger(RecalcTrigger,Trigger3M)),NA())</f>
        <v>8.7955057036485859E-3</v>
      </c>
      <c r="L2046" s="44">
        <f>IFERROR(_xll.qlIndexFixing(Index6M,$H2046,TRUE,_xll.ohTrigger(RecalcTrigger,Trigger6M)),NA())</f>
        <v>8.7262550158395246E-3</v>
      </c>
      <c r="M2046" s="146">
        <f>IFERROR(_xll.qlIndexFixing(Index1Y,$H2046,TRUE,_xll.ohTrigger(RecalcTrigger,Trigger1Y)),NA())</f>
        <v>8.9421811552868324E-3</v>
      </c>
      <c r="N2046" s="145">
        <f>IFERROR(_xll.qlIndexFixing(ONIndex1M,I2046,TRUE,_xll.ohTrigger(RecalcTrigger,Trigger1M)),NA())</f>
        <v>8.5444609362295143E-3</v>
      </c>
      <c r="O2046" s="44">
        <f>IFERROR(_xll.qlIndexFixing(ONIndex3M,I2046,TRUE,_xll.ohTrigger(RecalcTrigger,Trigger3M)),NA())</f>
        <v>8.8342947605024591E-3</v>
      </c>
      <c r="P2046" s="44">
        <f>IFERROR(_xll.qlIndexFixing(ONIndex6M,I2046,TRUE,_xll.ohTrigger(RecalcTrigger,Trigger6M)),NA())</f>
        <v>8.8057309908418091E-3</v>
      </c>
      <c r="Q2046" s="146">
        <f>IFERROR(_xll.qlIndexFixing(ONIndex1Y,I2046,TRUE,_xll.ohTrigger(RecalcTrigger,Trigger1Y)),NA())</f>
        <v>9.0964861389419838E-3</v>
      </c>
    </row>
    <row r="2047" spans="2:17" x14ac:dyDescent="0.2">
      <c r="B2047" s="39" t="s">
        <v>42</v>
      </c>
      <c r="D2047" s="42">
        <f>_xll.qlCalendarAdvance(Calendar,$D2046,B2047,"f",FALSE)</f>
        <v>54017</v>
      </c>
      <c r="E2047" s="140">
        <f>_xll.qlInterestRateIndexValueDate(IndexON,D2047)</f>
        <v>54017</v>
      </c>
      <c r="F2047" s="156">
        <f>IFERROR(_xll.qlIndexFixing(IndexON,D2047,TRUE,_xll.ohTrigger(RecalcTrigger,TriggerON)),NA())</f>
        <v>7.9029415910469858E-3</v>
      </c>
      <c r="H2047" s="42">
        <f>_xll.qlCalendarAdvance(Calendar,$H2046,B2047,"f",FALSE)</f>
        <v>54017</v>
      </c>
      <c r="I2047" s="140">
        <f>_xll.qlInterestRateIndexValueDate(Index1M,$H2047)</f>
        <v>54017</v>
      </c>
      <c r="J2047" s="145">
        <f>IFERROR(_xll.qlIndexFixing(Index1M,$H2047,TRUE,_xll.ohTrigger(RecalcTrigger,Trigger1M)),NA())</f>
        <v>8.5221260776092989E-3</v>
      </c>
      <c r="K2047" s="44">
        <f>IFERROR(_xll.qlIndexFixing(Index3M,H2047,TRUE,_xll.ohTrigger(RecalcTrigger,Trigger3M)),NA())</f>
        <v>8.7880852406336529E-3</v>
      </c>
      <c r="L2047" s="44">
        <f>IFERROR(_xll.qlIndexFixing(Index6M,$H2047,TRUE,_xll.ohTrigger(RecalcTrigger,Trigger6M)),NA())</f>
        <v>8.7187080147444716E-3</v>
      </c>
      <c r="M2047" s="146">
        <f>IFERROR(_xll.qlIndexFixing(Index1Y,$H2047,TRUE,_xll.ohTrigger(RecalcTrigger,Trigger1Y)),NA())</f>
        <v>8.9348676863486767E-3</v>
      </c>
      <c r="N2047" s="145">
        <f>IFERROR(_xll.qlIndexFixing(ONIndex1M,I2047,TRUE,_xll.ohTrigger(RecalcTrigger,Trigger1M)),NA())</f>
        <v>8.5365261572456497E-3</v>
      </c>
      <c r="O2047" s="44">
        <f>IFERROR(_xll.qlIndexFixing(ONIndex3M,I2047,TRUE,_xll.ohTrigger(RecalcTrigger,Trigger3M)),NA())</f>
        <v>8.8267804163133512E-3</v>
      </c>
      <c r="P2047" s="44">
        <f>IFERROR(_xll.qlIndexFixing(ONIndex6M,I2047,TRUE,_xll.ohTrigger(RecalcTrigger,Trigger6M)),NA())</f>
        <v>8.7979761488654606E-3</v>
      </c>
      <c r="Q2047" s="146">
        <f>IFERROR(_xll.qlIndexFixing(ONIndex1Y,I2047,TRUE,_xll.ohTrigger(RecalcTrigger,Trigger1Y)),NA())</f>
        <v>9.0887759224256293E-3</v>
      </c>
    </row>
    <row r="2048" spans="2:17" x14ac:dyDescent="0.2">
      <c r="B2048" s="39" t="s">
        <v>42</v>
      </c>
      <c r="D2048" s="42">
        <f>_xll.qlCalendarAdvance(Calendar,$D2047,B2048,"f",FALSE)</f>
        <v>54024</v>
      </c>
      <c r="E2048" s="140">
        <f>_xll.qlInterestRateIndexValueDate(IndexON,D2048)</f>
        <v>54024</v>
      </c>
      <c r="F2048" s="156">
        <f>IFERROR(_xll.qlIndexFixing(IndexON,D2048,TRUE,_xll.ohTrigger(RecalcTrigger,TriggerON)),NA())</f>
        <v>7.8958249000293801E-3</v>
      </c>
      <c r="H2048" s="42">
        <f>_xll.qlCalendarAdvance(Calendar,$H2047,B2048,"f",FALSE)</f>
        <v>54024</v>
      </c>
      <c r="I2048" s="140">
        <f>_xll.qlInterestRateIndexValueDate(Index1M,$H2048)</f>
        <v>54024</v>
      </c>
      <c r="J2048" s="145">
        <f>IFERROR(_xll.qlIndexFixing(Index1M,$H2048,TRUE,_xll.ohTrigger(RecalcTrigger,Trigger1M)),NA())</f>
        <v>8.514248861627334E-3</v>
      </c>
      <c r="K2048" s="44">
        <f>IFERROR(_xll.qlIndexFixing(Index3M,H2048,TRUE,_xll.ohTrigger(RecalcTrigger,Trigger3M)),NA())</f>
        <v>8.780681768484332E-3</v>
      </c>
      <c r="L2048" s="44">
        <f>IFERROR(_xll.qlIndexFixing(Index6M,$H2048,TRUE,_xll.ohTrigger(RecalcTrigger,Trigger6M)),NA())</f>
        <v>8.711179712191772E-3</v>
      </c>
      <c r="M2048" s="146">
        <f>IFERROR(_xll.qlIndexFixing(Index1Y,$H2048,TRUE,_xll.ohTrigger(RecalcTrigger,Trigger1Y)),NA())</f>
        <v>8.9275720486842198E-3</v>
      </c>
      <c r="N2048" s="145">
        <f>IFERROR(_xll.qlIndexFixing(ONIndex1M,I2048,TRUE,_xll.ohTrigger(RecalcTrigger,Trigger1M)),NA())</f>
        <v>8.5286110583249197E-3</v>
      </c>
      <c r="O2048" s="44">
        <f>IFERROR(_xll.qlIndexFixing(ONIndex3M,I2048,TRUE,_xll.ohTrigger(RecalcTrigger,Trigger3M)),NA())</f>
        <v>8.8192830120936705E-3</v>
      </c>
      <c r="P2048" s="44">
        <f>IFERROR(_xll.qlIndexFixing(ONIndex6M,I2048,TRUE,_xll.ohTrigger(RecalcTrigger,Trigger6M)),NA())</f>
        <v>8.7902398968797701E-3</v>
      </c>
      <c r="Q2048" s="146">
        <f>IFERROR(_xll.qlIndexFixing(ONIndex1Y,I2048,TRUE,_xll.ohTrigger(RecalcTrigger,Trigger1Y)),NA())</f>
        <v>9.0810833257759516E-3</v>
      </c>
    </row>
    <row r="2049" spans="2:17" x14ac:dyDescent="0.2">
      <c r="B2049" s="39" t="s">
        <v>42</v>
      </c>
      <c r="D2049" s="42">
        <f>_xll.qlCalendarAdvance(Calendar,$D2048,B2049,"f",FALSE)</f>
        <v>54031</v>
      </c>
      <c r="E2049" s="140">
        <f>_xll.qlInterestRateIndexValueDate(IndexON,D2049)</f>
        <v>54031</v>
      </c>
      <c r="F2049" s="156">
        <f>IFERROR(_xll.qlIndexFixing(IndexON,D2049,TRUE,_xll.ohTrigger(RecalcTrigger,TriggerON)),NA())</f>
        <v>7.8887238414615535E-3</v>
      </c>
      <c r="H2049" s="42">
        <f>_xll.qlCalendarAdvance(Calendar,$H2048,B2049,"f",FALSE)</f>
        <v>54031</v>
      </c>
      <c r="I2049" s="140">
        <f>_xll.qlInterestRateIndexValueDate(Index1M,$H2049)</f>
        <v>54031</v>
      </c>
      <c r="J2049" s="145">
        <f>IFERROR(_xll.qlIndexFixing(Index1M,$H2049,TRUE,_xll.ohTrigger(RecalcTrigger,Trigger1M)),NA())</f>
        <v>8.506391345311573E-3</v>
      </c>
      <c r="K2049" s="44">
        <f>IFERROR(_xll.qlIndexFixing(Index3M,H2049,TRUE,_xll.ohTrigger(RecalcTrigger,Trigger3M)),NA())</f>
        <v>8.7737143141810928E-3</v>
      </c>
      <c r="L2049" s="44">
        <f>IFERROR(_xll.qlIndexFixing(Index6M,$H2049,TRUE,_xll.ohTrigger(RecalcTrigger,Trigger6M)),NA())</f>
        <v>8.703243828755123E-3</v>
      </c>
      <c r="M2049" s="146">
        <f>IFERROR(_xll.qlIndexFixing(Index1Y,$H2049,TRUE,_xll.ohTrigger(RecalcTrigger,Trigger1Y)),NA())</f>
        <v>8.9202942419043078E-3</v>
      </c>
      <c r="N2049" s="145">
        <f>IFERROR(_xll.qlIndexFixing(ONIndex1M,I2049,TRUE,_xll.ohTrigger(RecalcTrigger,Trigger1M)),NA())</f>
        <v>8.520715639629417E-3</v>
      </c>
      <c r="O2049" s="44">
        <f>IFERROR(_xll.qlIndexFixing(ONIndex3M,I2049,TRUE,_xll.ohTrigger(RecalcTrigger,Trigger3M)),NA())</f>
        <v>8.8118025480865558E-3</v>
      </c>
      <c r="P2049" s="44">
        <f>IFERROR(_xll.qlIndexFixing(ONIndex6M,I2049,TRUE,_xll.ohTrigger(RecalcTrigger,Trigger6M)),NA())</f>
        <v>8.7825222351278764E-3</v>
      </c>
      <c r="Q2049" s="146">
        <f>IFERROR(_xll.qlIndexFixing(ONIndex1Y,I2049,TRUE,_xll.ohTrigger(RecalcTrigger,Trigger1Y)),NA())</f>
        <v>9.0734083489119044E-3</v>
      </c>
    </row>
    <row r="2050" spans="2:17" x14ac:dyDescent="0.2">
      <c r="B2050" s="39" t="s">
        <v>42</v>
      </c>
      <c r="D2050" s="42">
        <f>_xll.qlCalendarAdvance(Calendar,$D2049,B2050,"f",FALSE)</f>
        <v>54038</v>
      </c>
      <c r="E2050" s="140">
        <f>_xll.qlInterestRateIndexValueDate(IndexON,D2050)</f>
        <v>54038</v>
      </c>
      <c r="F2050" s="156">
        <f>IFERROR(_xll.qlIndexFixing(IndexON,D2050,TRUE,_xll.ohTrigger(RecalcTrigger,TriggerON)),NA())</f>
        <v>7.8816384150193208E-3</v>
      </c>
      <c r="H2050" s="42">
        <f>_xll.qlCalendarAdvance(Calendar,$H2049,B2050,"f",FALSE)</f>
        <v>54038</v>
      </c>
      <c r="I2050" s="140">
        <f>_xll.qlInterestRateIndexValueDate(Index1M,$H2050)</f>
        <v>54038</v>
      </c>
      <c r="J2050" s="145">
        <f>IFERROR(_xll.qlIndexFixing(Index1M,$H2050,TRUE,_xll.ohTrigger(RecalcTrigger,Trigger1M)),NA())</f>
        <v>8.4985535286240255E-3</v>
      </c>
      <c r="K2050" s="44">
        <f>IFERROR(_xll.qlIndexFixing(Index3M,H2050,TRUE,_xll.ohTrigger(RecalcTrigger,Trigger3M)),NA())</f>
        <v>8.7663437867686652E-3</v>
      </c>
      <c r="L2050" s="44">
        <f>IFERROR(_xll.qlIndexFixing(Index6M,$H2050,TRUE,_xll.ohTrigger(RecalcTrigger,Trigger6M)),NA())</f>
        <v>8.6957540800896242E-3</v>
      </c>
      <c r="M2050" s="146">
        <f>IFERROR(_xll.qlIndexFixing(Index1Y,$H2050,TRUE,_xll.ohTrigger(RecalcTrigger,Trigger1Y)),NA())</f>
        <v>8.9130342656206646E-3</v>
      </c>
      <c r="N2050" s="145">
        <f>IFERROR(_xll.qlIndexFixing(ONIndex1M,I2050,TRUE,_xll.ohTrigger(RecalcTrigger,Trigger1M)),NA())</f>
        <v>8.5128399012401879E-3</v>
      </c>
      <c r="O2050" s="44">
        <f>IFERROR(_xll.qlIndexFixing(ONIndex3M,I2050,TRUE,_xll.ohTrigger(RecalcTrigger,Trigger3M)),NA())</f>
        <v>8.8043390241299146E-3</v>
      </c>
      <c r="P2050" s="44">
        <f>IFERROR(_xll.qlIndexFixing(ONIndex6M,I2050,TRUE,_xll.ohTrigger(RecalcTrigger,Trigger6M)),NA())</f>
        <v>8.7748231633666407E-3</v>
      </c>
      <c r="Q2050" s="146">
        <f>IFERROR(_xll.qlIndexFixing(ONIndex1Y,I2050,TRUE,_xll.ohTrigger(RecalcTrigger,Trigger1Y)),NA())</f>
        <v>9.065750991914534E-3</v>
      </c>
    </row>
    <row r="2051" spans="2:17" x14ac:dyDescent="0.2">
      <c r="B2051" s="39" t="s">
        <v>42</v>
      </c>
      <c r="D2051" s="42">
        <f>_xll.qlCalendarAdvance(Calendar,$D2050,B2051,"f",FALSE)</f>
        <v>54045</v>
      </c>
      <c r="E2051" s="140">
        <f>_xll.qlInterestRateIndexValueDate(IndexON,D2051)</f>
        <v>54045</v>
      </c>
      <c r="F2051" s="156">
        <f>IFERROR(_xll.qlIndexFixing(IndexON,D2051,TRUE,_xll.ohTrigger(RecalcTrigger,TriggerON)),NA())</f>
        <v>7.8745686208647747E-3</v>
      </c>
      <c r="H2051" s="42">
        <f>_xll.qlCalendarAdvance(Calendar,$H2050,B2051,"f",FALSE)</f>
        <v>54045</v>
      </c>
      <c r="I2051" s="140">
        <f>_xll.qlInterestRateIndexValueDate(Index1M,$H2051)</f>
        <v>54045</v>
      </c>
      <c r="J2051" s="145">
        <f>IFERROR(_xll.qlIndexFixing(Index1M,$H2051,TRUE,_xll.ohTrigger(RecalcTrigger,Trigger1M)),NA())</f>
        <v>8.4907354115241682E-3</v>
      </c>
      <c r="K2051" s="44">
        <f>IFERROR(_xll.qlIndexFixing(Index3M,H2051,TRUE,_xll.ohTrigger(RecalcTrigger,Trigger3M)),NA())</f>
        <v>8.7589902493882196E-3</v>
      </c>
      <c r="L2051" s="44">
        <f>IFERROR(_xll.qlIndexFixing(Index6M,$H2051,TRUE,_xll.ohTrigger(RecalcTrigger,Trigger6M)),NA())</f>
        <v>8.6882830299224653E-3</v>
      </c>
      <c r="M2051" s="146">
        <f>IFERROR(_xll.qlIndexFixing(Index1Y,$H2051,TRUE,_xll.ohTrigger(RecalcTrigger,Trigger1Y)),NA())</f>
        <v>8.9057921194458985E-3</v>
      </c>
      <c r="N2051" s="145">
        <f>IFERROR(_xll.qlIndexFixing(ONIndex1M,I2051,TRUE,_xll.ohTrigger(RecalcTrigger,Trigger1M)),NA())</f>
        <v>8.5049838429140934E-3</v>
      </c>
      <c r="O2051" s="44">
        <f>IFERROR(_xll.qlIndexFixing(ONIndex3M,I2051,TRUE,_xll.ohTrigger(RecalcTrigger,Trigger3M)),NA())</f>
        <v>8.7968924402237469E-3</v>
      </c>
      <c r="P2051" s="44">
        <f>IFERROR(_xll.qlIndexFixing(ONIndex6M,I2051,TRUE,_xll.ohTrigger(RecalcTrigger,Trigger6M)),NA())</f>
        <v>8.7671426818392018E-3</v>
      </c>
      <c r="Q2051" s="146">
        <f>IFERROR(_xll.qlIndexFixing(ONIndex1Y,I2051,TRUE,_xll.ohTrigger(RecalcTrigger,Trigger1Y)),NA())</f>
        <v>9.0581112547027942E-3</v>
      </c>
    </row>
    <row r="2052" spans="2:17" x14ac:dyDescent="0.2">
      <c r="B2052" s="39" t="s">
        <v>42</v>
      </c>
      <c r="D2052" s="42">
        <f>_xll.qlCalendarAdvance(Calendar,$D2051,B2052,"f",FALSE)</f>
        <v>54053</v>
      </c>
      <c r="E2052" s="140">
        <f>_xll.qlInterestRateIndexValueDate(IndexON,D2052)</f>
        <v>54053</v>
      </c>
      <c r="F2052" s="156">
        <f>IFERROR(_xll.qlIndexFixing(IndexON,D2052,TRUE,_xll.ohTrigger(RecalcTrigger,TriggerON)),NA())</f>
        <v>7.8656714592513968E-3</v>
      </c>
      <c r="H2052" s="42">
        <f>_xll.qlCalendarAdvance(Calendar,$H2051,B2052,"f",FALSE)</f>
        <v>54053</v>
      </c>
      <c r="I2052" s="140">
        <f>_xll.qlInterestRateIndexValueDate(Index1M,$H2052)</f>
        <v>54053</v>
      </c>
      <c r="J2052" s="145">
        <f>IFERROR(_xll.qlIndexFixing(Index1M,$H2052,TRUE,_xll.ohTrigger(RecalcTrigger,Trigger1M)),NA())</f>
        <v>8.4822811254035083E-3</v>
      </c>
      <c r="K2052" s="44">
        <f>IFERROR(_xll.qlIndexFixing(Index3M,H2052,TRUE,_xll.ohTrigger(RecalcTrigger,Trigger3M)),NA())</f>
        <v>8.7506070106687078E-3</v>
      </c>
      <c r="L2052" s="44">
        <f>IFERROR(_xll.qlIndexFixing(Index6M,$H2052,TRUE,_xll.ohTrigger(RecalcTrigger,Trigger6M)),NA())</f>
        <v>8.6789226149847215E-3</v>
      </c>
      <c r="M2052" s="146">
        <f>IFERROR(_xll.qlIndexFixing(Index1Y,$H2052,TRUE,_xll.ohTrigger(RecalcTrigger,Trigger1Y)),NA())</f>
        <v>8.8975372132516842E-3</v>
      </c>
      <c r="N2052" s="145">
        <f>IFERROR(_xll.qlIndexFixing(ONIndex1M,I2052,TRUE,_xll.ohTrigger(RecalcTrigger,Trigger1M)),NA())</f>
        <v>8.4951099580721223E-3</v>
      </c>
      <c r="O2052" s="44">
        <f>IFERROR(_xll.qlIndexFixing(ONIndex3M,I2052,TRUE,_xll.ohTrigger(RecalcTrigger,Trigger3M)),NA())</f>
        <v>8.7875548239794536E-3</v>
      </c>
      <c r="P2052" s="44">
        <f>IFERROR(_xll.qlIndexFixing(ONIndex6M,I2052,TRUE,_xll.ohTrigger(RecalcTrigger,Trigger6M)),NA())</f>
        <v>8.7575053314862643E-3</v>
      </c>
      <c r="Q2052" s="146">
        <f>IFERROR(_xll.qlIndexFixing(ONIndex1Y,I2052,TRUE,_xll.ohTrigger(RecalcTrigger,Trigger1Y)),NA())</f>
        <v>9.0485390544562776E-3</v>
      </c>
    </row>
    <row r="2053" spans="2:17" x14ac:dyDescent="0.2">
      <c r="B2053" s="39" t="s">
        <v>42</v>
      </c>
      <c r="D2053" s="42">
        <f>_xll.qlCalendarAdvance(Calendar,$D2052,B2053,"f",FALSE)</f>
        <v>54060</v>
      </c>
      <c r="E2053" s="140">
        <f>_xll.qlInterestRateIndexValueDate(IndexON,D2053)</f>
        <v>54060</v>
      </c>
      <c r="F2053" s="156">
        <f>IFERROR(_xll.qlIndexFixing(IndexON,D2053,TRUE,_xll.ohTrigger(RecalcTrigger,TriggerON)),NA())</f>
        <v>7.8586370929926534E-3</v>
      </c>
      <c r="H2053" s="42">
        <f>_xll.qlCalendarAdvance(Calendar,$H2052,B2053,"f",FALSE)</f>
        <v>54060</v>
      </c>
      <c r="I2053" s="140">
        <f>_xll.qlInterestRateIndexValueDate(Index1M,$H2053)</f>
        <v>54060</v>
      </c>
      <c r="J2053" s="145">
        <f>IFERROR(_xll.qlIndexFixing(Index1M,$H2053,TRUE,_xll.ohTrigger(RecalcTrigger,Trigger1M)),NA())</f>
        <v>8.4745039950515702E-3</v>
      </c>
      <c r="K2053" s="44">
        <f>IFERROR(_xll.qlIndexFixing(Index3M,H2053,TRUE,_xll.ohTrigger(RecalcTrigger,Trigger3M)),NA())</f>
        <v>8.7416315201707586E-3</v>
      </c>
      <c r="L2053" s="44">
        <f>IFERROR(_xll.qlIndexFixing(Index6M,$H2053,TRUE,_xll.ohTrigger(RecalcTrigger,Trigger6M)),NA())</f>
        <v>8.672758080437333E-3</v>
      </c>
      <c r="M2053" s="146">
        <f>IFERROR(_xll.qlIndexFixing(Index1Y,$H2053,TRUE,_xll.ohTrigger(RecalcTrigger,Trigger1Y)),NA())</f>
        <v>8.8907281777613496E-3</v>
      </c>
      <c r="N2053" s="145">
        <f>IFERROR(_xll.qlIndexFixing(ONIndex1M,I2053,TRUE,_xll.ohTrigger(RecalcTrigger,Trigger1M)),NA())</f>
        <v>8.4872985196138284E-3</v>
      </c>
      <c r="O2053" s="44">
        <f>IFERROR(_xll.qlIndexFixing(ONIndex3M,I2053,TRUE,_xll.ohTrigger(RecalcTrigger,Trigger3M)),NA())</f>
        <v>8.7801466037355329E-3</v>
      </c>
      <c r="P2053" s="44">
        <f>IFERROR(_xll.qlIndexFixing(ONIndex6M,I2053,TRUE,_xll.ohTrigger(RecalcTrigger,Trigger6M)),NA())</f>
        <v>8.7498669753031492E-3</v>
      </c>
      <c r="Q2053" s="146">
        <f>IFERROR(_xll.qlIndexFixing(ONIndex1Y,I2053,TRUE,_xll.ohTrigger(RecalcTrigger,Trigger1Y)),NA())</f>
        <v>9.0409392145725711E-3</v>
      </c>
    </row>
    <row r="2054" spans="2:17" x14ac:dyDescent="0.2">
      <c r="B2054" s="39" t="s">
        <v>42</v>
      </c>
      <c r="D2054" s="42">
        <f>_xll.qlCalendarAdvance(Calendar,$D2053,B2054,"f",FALSE)</f>
        <v>54067</v>
      </c>
      <c r="E2054" s="140">
        <f>_xll.qlInterestRateIndexValueDate(IndexON,D2054)</f>
        <v>54067</v>
      </c>
      <c r="F2054" s="156">
        <f>IFERROR(_xll.qlIndexFixing(IndexON,D2054,TRUE,_xll.ohTrigger(RecalcTrigger,TriggerON)),NA())</f>
        <v>7.8516183599671354E-3</v>
      </c>
      <c r="H2054" s="42">
        <f>_xll.qlCalendarAdvance(Calendar,$H2053,B2054,"f",FALSE)</f>
        <v>54067</v>
      </c>
      <c r="I2054" s="140">
        <f>_xll.qlInterestRateIndexValueDate(Index1M,$H2054)</f>
        <v>54067</v>
      </c>
      <c r="J2054" s="145">
        <f>IFERROR(_xll.qlIndexFixing(Index1M,$H2054,TRUE,_xll.ohTrigger(RecalcTrigger,Trigger1M)),NA())</f>
        <v>8.4667465635419742E-3</v>
      </c>
      <c r="K2054" s="44">
        <f>IFERROR(_xll.qlIndexFixing(Index3M,H2054,TRUE,_xll.ohTrigger(RecalcTrigger,Trigger3M)),NA())</f>
        <v>8.7359897394405344E-3</v>
      </c>
      <c r="L2054" s="44">
        <f>IFERROR(_xll.qlIndexFixing(Index6M,$H2054,TRUE,_xll.ohTrigger(RecalcTrigger,Trigger6M)),NA())</f>
        <v>8.6653446357876137E-3</v>
      </c>
      <c r="M2054" s="146">
        <f>IFERROR(_xll.qlIndexFixing(Index1Y,$H2054,TRUE,_xll.ohTrigger(RecalcTrigger,Trigger1Y)),NA())</f>
        <v>8.883540967382612E-3</v>
      </c>
      <c r="N2054" s="145">
        <f>IFERROR(_xll.qlIndexFixing(ONIndex1M,I2054,TRUE,_xll.ohTrigger(RecalcTrigger,Trigger1M)),NA())</f>
        <v>8.479506762596456E-3</v>
      </c>
      <c r="O2054" s="44">
        <f>IFERROR(_xll.qlIndexFixing(ONIndex3M,I2054,TRUE,_xll.ohTrigger(RecalcTrigger,Trigger3M)),NA())</f>
        <v>8.7727553247037484E-3</v>
      </c>
      <c r="P2054" s="44">
        <f>IFERROR(_xll.qlIndexFixing(ONIndex6M,I2054,TRUE,_xll.ohTrigger(RecalcTrigger,Trigger6M)),NA())</f>
        <v>8.7422472104614624E-3</v>
      </c>
      <c r="Q2054" s="146">
        <f>IFERROR(_xll.qlIndexFixing(ONIndex1Y,I2054,TRUE,_xll.ohTrigger(RecalcTrigger,Trigger1Y)),NA())</f>
        <v>9.0333569956901911E-3</v>
      </c>
    </row>
    <row r="2055" spans="2:17" x14ac:dyDescent="0.2">
      <c r="B2055" s="39" t="s">
        <v>42</v>
      </c>
      <c r="D2055" s="42">
        <f>_xll.qlCalendarAdvance(Calendar,$D2054,B2055,"f",FALSE)</f>
        <v>54074</v>
      </c>
      <c r="E2055" s="140">
        <f>_xll.qlInterestRateIndexValueDate(IndexON,D2055)</f>
        <v>54074</v>
      </c>
      <c r="F2055" s="156">
        <f>IFERROR(_xll.qlIndexFixing(IndexON,D2055,TRUE,_xll.ohTrigger(RecalcTrigger,TriggerON)),NA())</f>
        <v>7.844615260120813E-3</v>
      </c>
      <c r="H2055" s="42">
        <f>_xll.qlCalendarAdvance(Calendar,$H2054,B2055,"f",FALSE)</f>
        <v>54074</v>
      </c>
      <c r="I2055" s="140">
        <f>_xll.qlInterestRateIndexValueDate(Index1M,$H2055)</f>
        <v>54074</v>
      </c>
      <c r="J2055" s="145">
        <f>IFERROR(_xll.qlIndexFixing(Index1M,$H2055,TRUE,_xll.ohTrigger(RecalcTrigger,Trigger1M)),NA())</f>
        <v>8.4590088308302766E-3</v>
      </c>
      <c r="K2055" s="44">
        <f>IFERROR(_xll.qlIndexFixing(Index3M,H2055,TRUE,_xll.ohTrigger(RecalcTrigger,Trigger3M)),NA())</f>
        <v>8.7287065883431669E-3</v>
      </c>
      <c r="L2055" s="44">
        <f>IFERROR(_xll.qlIndexFixing(Index6M,$H2055,TRUE,_xll.ohTrigger(RecalcTrigger,Trigger6M)),NA())</f>
        <v>8.6579498881964798E-3</v>
      </c>
      <c r="M2055" s="146">
        <f>IFERROR(_xll.qlIndexFixing(Index1Y,$H2055,TRUE,_xll.ohTrigger(RecalcTrigger,Trigger1Y)),NA())</f>
        <v>8.87637158497377E-3</v>
      </c>
      <c r="N2055" s="145">
        <f>IFERROR(_xll.qlIndexFixing(ONIndex1M,I2055,TRUE,_xll.ohTrigger(RecalcTrigger,Trigger1M)),NA())</f>
        <v>8.4717346869929901E-3</v>
      </c>
      <c r="O2055" s="44">
        <f>IFERROR(_xll.qlIndexFixing(ONIndex3M,I2055,TRUE,_xll.ohTrigger(RecalcTrigger,Trigger3M)),NA())</f>
        <v>8.7653809868841019E-3</v>
      </c>
      <c r="P2055" s="44">
        <f>IFERROR(_xll.qlIndexFixing(ONIndex6M,I2055,TRUE,_xll.ohTrigger(RecalcTrigger,Trigger6M)),NA())</f>
        <v>8.7346460369612071E-3</v>
      </c>
      <c r="Q2055" s="146">
        <f>IFERROR(_xll.qlIndexFixing(ONIndex1Y,I2055,TRUE,_xll.ohTrigger(RecalcTrigger,Trigger1Y)),NA())</f>
        <v>9.0257923978631655E-3</v>
      </c>
    </row>
    <row r="2056" spans="2:17" x14ac:dyDescent="0.2">
      <c r="B2056" s="39" t="s">
        <v>42</v>
      </c>
      <c r="D2056" s="42">
        <f>_xll.qlCalendarAdvance(Calendar,$D2055,B2056,"f",FALSE)</f>
        <v>54081</v>
      </c>
      <c r="E2056" s="140">
        <f>_xll.qlInterestRateIndexValueDate(IndexON,D2056)</f>
        <v>54081</v>
      </c>
      <c r="F2056" s="156">
        <f>IFERROR(_xll.qlIndexFixing(IndexON,D2056,TRUE,_xll.ohTrigger(RecalcTrigger,TriggerON)),NA())</f>
        <v>7.8376277935077177E-3</v>
      </c>
      <c r="H2056" s="42">
        <f>_xll.qlCalendarAdvance(Calendar,$H2055,B2056,"f",FALSE)</f>
        <v>54081</v>
      </c>
      <c r="I2056" s="140">
        <f>_xll.qlInterestRateIndexValueDate(Index1M,$H2056)</f>
        <v>54081</v>
      </c>
      <c r="J2056" s="145">
        <f>IFERROR(_xll.qlIndexFixing(Index1M,$H2056,TRUE,_xll.ohTrigger(RecalcTrigger,Trigger1M)),NA())</f>
        <v>8.451290796882489E-3</v>
      </c>
      <c r="K2056" s="44">
        <f>IFERROR(_xll.qlIndexFixing(Index3M,H2056,TRUE,_xll.ohTrigger(RecalcTrigger,Trigger3M)),NA())</f>
        <v>8.7214404268013013E-3</v>
      </c>
      <c r="L2056" s="44">
        <f>IFERROR(_xll.qlIndexFixing(Index6M,$H2056,TRUE,_xll.ohTrigger(RecalcTrigger,Trigger6M)),NA())</f>
        <v>8.6505738374573048E-3</v>
      </c>
      <c r="M2056" s="146">
        <f>IFERROR(_xll.qlIndexFixing(Index1Y,$H2056,TRUE,_xll.ohTrigger(RecalcTrigger,Trigger1Y)),NA())</f>
        <v>8.8692200301536666E-3</v>
      </c>
      <c r="N2056" s="145">
        <f>IFERROR(_xll.qlIndexFixing(ONIndex1M,I2056,TRUE,_xll.ohTrigger(RecalcTrigger,Trigger1M)),NA())</f>
        <v>8.4639822928304458E-3</v>
      </c>
      <c r="O2056" s="44">
        <f>IFERROR(_xll.qlIndexFixing(ONIndex3M,I2056,TRUE,_xll.ohTrigger(RecalcTrigger,Trigger3M)),NA())</f>
        <v>8.7580235902225603E-3</v>
      </c>
      <c r="P2056" s="44">
        <f>IFERROR(_xll.qlIndexFixing(ONIndex6M,I2056,TRUE,_xll.ohTrigger(RecalcTrigger,Trigger6M)),NA())</f>
        <v>8.72706345480238E-3</v>
      </c>
      <c r="Q2056" s="146">
        <f>IFERROR(_xll.qlIndexFixing(ONIndex1Y,I2056,TRUE,_xll.ohTrigger(RecalcTrigger,Trigger1Y)),NA())</f>
        <v>9.0182454210104481E-3</v>
      </c>
    </row>
    <row r="2057" spans="2:17" x14ac:dyDescent="0.2">
      <c r="B2057" s="39" t="s">
        <v>42</v>
      </c>
      <c r="D2057" s="42">
        <f>_xll.qlCalendarAdvance(Calendar,$D2056,B2057,"f",FALSE)</f>
        <v>54088</v>
      </c>
      <c r="E2057" s="140">
        <f>_xll.qlInterestRateIndexValueDate(IndexON,D2057)</f>
        <v>54088</v>
      </c>
      <c r="F2057" s="156">
        <f>IFERROR(_xll.qlIndexFixing(IndexON,D2057,TRUE,_xll.ohTrigger(RecalcTrigger,TriggerON)),NA())</f>
        <v>7.8306559601008345E-3</v>
      </c>
      <c r="H2057" s="42">
        <f>_xll.qlCalendarAdvance(Calendar,$H2056,B2057,"f",FALSE)</f>
        <v>54088</v>
      </c>
      <c r="I2057" s="140">
        <f>_xll.qlInterestRateIndexValueDate(Index1M,$H2057)</f>
        <v>54088</v>
      </c>
      <c r="J2057" s="145">
        <f>IFERROR(_xll.qlIndexFixing(Index1M,$H2057,TRUE,_xll.ohTrigger(RecalcTrigger,Trigger1M)),NA())</f>
        <v>8.4449444550845267E-3</v>
      </c>
      <c r="K2057" s="44">
        <f>IFERROR(_xll.qlIndexFixing(Index3M,H2057,TRUE,_xll.ohTrigger(RecalcTrigger,Trigger3M)),NA())</f>
        <v>8.7146019167896084E-3</v>
      </c>
      <c r="L2057" s="44">
        <f>IFERROR(_xll.qlIndexFixing(Index6M,$H2057,TRUE,_xll.ohTrigger(RecalcTrigger,Trigger6M)),NA())</f>
        <v>8.6432164833656934E-3</v>
      </c>
      <c r="M2057" s="146">
        <f>IFERROR(_xll.qlIndexFixing(Index1Y,$H2057,TRUE,_xll.ohTrigger(RecalcTrigger,Trigger1Y)),NA())</f>
        <v>8.8632584094056419E-3</v>
      </c>
      <c r="N2057" s="145">
        <f>IFERROR(_xll.qlIndexFixing(ONIndex1M,I2057,TRUE,_xll.ohTrigger(RecalcTrigger,Trigger1M)),NA())</f>
        <v>8.4562495800818063E-3</v>
      </c>
      <c r="O2057" s="44">
        <f>IFERROR(_xll.qlIndexFixing(ONIndex3M,I2057,TRUE,_xll.ohTrigger(RecalcTrigger,Trigger3M)),NA())</f>
        <v>8.7506831348001714E-3</v>
      </c>
      <c r="P2057" s="44">
        <f>IFERROR(_xll.qlIndexFixing(ONIndex6M,I2057,TRUE,_xll.ohTrigger(RecalcTrigger,Trigger6M)),NA())</f>
        <v>8.7194994639309513E-3</v>
      </c>
      <c r="Q2057" s="146">
        <f>IFERROR(_xll.qlIndexFixing(ONIndex1Y,I2057,TRUE,_xll.ohTrigger(RecalcTrigger,Trigger1Y)),NA())</f>
        <v>9.0107160652130886E-3</v>
      </c>
    </row>
    <row r="2058" spans="2:17" x14ac:dyDescent="0.2">
      <c r="B2058" s="39" t="s">
        <v>42</v>
      </c>
      <c r="D2058" s="42">
        <f>_xll.qlCalendarAdvance(Calendar,$D2057,B2058,"f",FALSE)</f>
        <v>54095</v>
      </c>
      <c r="E2058" s="140">
        <f>_xll.qlInterestRateIndexValueDate(IndexON,D2058)</f>
        <v>54095</v>
      </c>
      <c r="F2058" s="156">
        <f>IFERROR(_xll.qlIndexFixing(IndexON,D2058,TRUE,_xll.ohTrigger(RecalcTrigger,TriggerON)),NA())</f>
        <v>7.8236997598731452E-3</v>
      </c>
      <c r="H2058" s="42">
        <f>_xll.qlCalendarAdvance(Calendar,$H2057,B2058,"f",FALSE)</f>
        <v>54095</v>
      </c>
      <c r="I2058" s="140">
        <f>_xll.qlInterestRateIndexValueDate(Index1M,$H2058)</f>
        <v>54095</v>
      </c>
      <c r="J2058" s="145">
        <f>IFERROR(_xll.qlIndexFixing(Index1M,$H2058,TRUE,_xll.ohTrigger(RecalcTrigger,Trigger1M)),NA())</f>
        <v>8.4359138251217797E-3</v>
      </c>
      <c r="K2058" s="44">
        <f>IFERROR(_xll.qlIndexFixing(Index3M,H2058,TRUE,_xll.ohTrigger(RecalcTrigger,Trigger3M)),NA())</f>
        <v>8.7073686930052453E-3</v>
      </c>
      <c r="L2058" s="44">
        <f>IFERROR(_xll.qlIndexFixing(Index6M,$H2058,TRUE,_xll.ohTrigger(RecalcTrigger,Trigger6M)),NA())</f>
        <v>8.6358778257168041E-3</v>
      </c>
      <c r="M2058" s="146">
        <f>IFERROR(_xll.qlIndexFixing(Index1Y,$H2058,TRUE,_xll.ohTrigger(RecalcTrigger,Trigger1Y)),NA())</f>
        <v>8.8549704017581148E-3</v>
      </c>
      <c r="N2058" s="145">
        <f>IFERROR(_xll.qlIndexFixing(ONIndex1M,I2058,TRUE,_xll.ohTrigger(RecalcTrigger,Trigger1M)),NA())</f>
        <v>8.4485365487470734E-3</v>
      </c>
      <c r="O2058" s="44">
        <f>IFERROR(_xll.qlIndexFixing(ONIndex3M,I2058,TRUE,_xll.ohTrigger(RecalcTrigger,Trigger3M)),NA())</f>
        <v>8.7433596205358892E-3</v>
      </c>
      <c r="P2058" s="44">
        <f>IFERROR(_xll.qlIndexFixing(ONIndex6M,I2058,TRUE,_xll.ohTrigger(RecalcTrigger,Trigger6M)),NA())</f>
        <v>8.7119540644009508E-3</v>
      </c>
      <c r="Q2058" s="146">
        <f>IFERROR(_xll.qlIndexFixing(ONIndex1Y,I2058,TRUE,_xll.ohTrigger(RecalcTrigger,Trigger1Y)),NA())</f>
        <v>9.0032043303900373E-3</v>
      </c>
    </row>
    <row r="2059" spans="2:17" x14ac:dyDescent="0.2">
      <c r="B2059" s="39" t="s">
        <v>42</v>
      </c>
      <c r="D2059" s="42">
        <f>_xll.qlCalendarAdvance(Calendar,$D2058,B2059,"f",FALSE)</f>
        <v>54102</v>
      </c>
      <c r="E2059" s="140">
        <f>_xll.qlInterestRateIndexValueDate(IndexON,D2059)</f>
        <v>54102</v>
      </c>
      <c r="F2059" s="156">
        <f>IFERROR(_xll.qlIndexFixing(IndexON,D2059,TRUE,_xll.ohTrigger(RecalcTrigger,TriggerON)),NA())</f>
        <v>7.8167591928516682E-3</v>
      </c>
      <c r="H2059" s="42">
        <f>_xll.qlCalendarAdvance(Calendar,$H2058,B2059,"f",FALSE)</f>
        <v>54102</v>
      </c>
      <c r="I2059" s="140">
        <f>_xll.qlInterestRateIndexValueDate(Index1M,$H2059)</f>
        <v>54102</v>
      </c>
      <c r="J2059" s="145">
        <f>IFERROR(_xll.qlIndexFixing(Index1M,$H2059,TRUE,_xll.ohTrigger(RecalcTrigger,Trigger1M)),NA())</f>
        <v>8.4282548872304276E-3</v>
      </c>
      <c r="K2059" s="44">
        <f>IFERROR(_xll.qlIndexFixing(Index3M,H2059,TRUE,_xll.ohTrigger(RecalcTrigger,Trigger3M)),NA())</f>
        <v>8.7001524579594595E-3</v>
      </c>
      <c r="L2059" s="44">
        <f>IFERROR(_xll.qlIndexFixing(Index6M,$H2059,TRUE,_xll.ohTrigger(RecalcTrigger,Trigger6M)),NA())</f>
        <v>8.6285578643066838E-3</v>
      </c>
      <c r="M2059" s="146">
        <f>IFERROR(_xll.qlIndexFixing(Index1Y,$H2059,TRUE,_xll.ohTrigger(RecalcTrigger,Trigger1Y)),NA())</f>
        <v>8.8478723274247658E-3</v>
      </c>
      <c r="N2059" s="145">
        <f>IFERROR(_xll.qlIndexFixing(ONIndex1M,I2059,TRUE,_xll.ohTrigger(RecalcTrigger,Trigger1M)),NA())</f>
        <v>8.4408431988262471E-3</v>
      </c>
      <c r="O2059" s="44">
        <f>IFERROR(_xll.qlIndexFixing(ONIndex3M,I2059,TRUE,_xll.ohTrigger(RecalcTrigger,Trigger3M)),NA())</f>
        <v>8.7360530474567266E-3</v>
      </c>
      <c r="P2059" s="44">
        <f>IFERROR(_xll.qlIndexFixing(ONIndex6M,I2059,TRUE,_xll.ohTrigger(RecalcTrigger,Trigger6M)),NA())</f>
        <v>8.7044272561853653E-3</v>
      </c>
      <c r="Q2059" s="146">
        <f>IFERROR(_xll.qlIndexFixing(ONIndex1Y,I2059,TRUE,_xll.ohTrigger(RecalcTrigger,Trigger1Y)),NA())</f>
        <v>8.9957102165953255E-3</v>
      </c>
    </row>
    <row r="2060" spans="2:17" x14ac:dyDescent="0.2">
      <c r="B2060" s="39" t="s">
        <v>42</v>
      </c>
      <c r="D2060" s="42">
        <f>_xll.qlCalendarAdvance(Calendar,$D2059,B2060,"f",FALSE)</f>
        <v>54109</v>
      </c>
      <c r="E2060" s="140">
        <f>_xll.qlInterestRateIndexValueDate(IndexON,D2060)</f>
        <v>54109</v>
      </c>
      <c r="F2060" s="156">
        <f>IFERROR(_xll.qlIndexFixing(IndexON,D2060,TRUE,_xll.ohTrigger(RecalcTrigger,TriggerON)),NA())</f>
        <v>7.8098342590093859E-3</v>
      </c>
      <c r="H2060" s="42">
        <f>_xll.qlCalendarAdvance(Calendar,$H2059,B2060,"f",FALSE)</f>
        <v>54109</v>
      </c>
      <c r="I2060" s="140">
        <f>_xll.qlInterestRateIndexValueDate(Index1M,$H2060)</f>
        <v>54109</v>
      </c>
      <c r="J2060" s="145">
        <f>IFERROR(_xll.qlIndexFixing(Index1M,$H2060,TRUE,_xll.ohTrigger(RecalcTrigger,Trigger1M)),NA())</f>
        <v>8.4206156479513516E-3</v>
      </c>
      <c r="K2060" s="44">
        <f>IFERROR(_xll.qlIndexFixing(Index3M,H2060,TRUE,_xll.ohTrigger(RecalcTrigger,Trigger3M)),NA())</f>
        <v>8.6929532115603957E-3</v>
      </c>
      <c r="L2060" s="44">
        <f>IFERROR(_xll.qlIndexFixing(Index6M,$H2060,TRUE,_xll.ohTrigger(RecalcTrigger,Trigger6M)),NA())</f>
        <v>8.6212565989313827E-3</v>
      </c>
      <c r="M2060" s="146">
        <f>IFERROR(_xll.qlIndexFixing(Index1Y,$H2060,TRUE,_xll.ohTrigger(RecalcTrigger,Trigger1Y)),NA())</f>
        <v>8.8407920791639012E-3</v>
      </c>
      <c r="N2060" s="145">
        <f>IFERROR(_xll.qlIndexFixing(ONIndex1M,I2060,TRUE,_xll.ohTrigger(RecalcTrigger,Trigger1M)),NA())</f>
        <v>8.4331695303193257E-3</v>
      </c>
      <c r="O2060" s="44">
        <f>IFERROR(_xll.qlIndexFixing(ONIndex3M,I2060,TRUE,_xll.ohTrigger(RecalcTrigger,Trigger3M)),NA())</f>
        <v>8.7287634155356723E-3</v>
      </c>
      <c r="P2060" s="44">
        <f>IFERROR(_xll.qlIndexFixing(ONIndex6M,I2060,TRUE,_xll.ohTrigger(RecalcTrigger,Trigger6M)),NA())</f>
        <v>8.6969190392841948E-3</v>
      </c>
      <c r="Q2060" s="146">
        <f>IFERROR(_xll.qlIndexFixing(ONIndex1Y,I2060,TRUE,_xll.ohTrigger(RecalcTrigger,Trigger1Y)),NA())</f>
        <v>8.9882337237749237E-3</v>
      </c>
    </row>
    <row r="2061" spans="2:17" x14ac:dyDescent="0.2">
      <c r="B2061" s="39" t="s">
        <v>42</v>
      </c>
      <c r="D2061" s="42">
        <f>_xll.qlCalendarAdvance(Calendar,$D2060,B2061,"f",FALSE)</f>
        <v>54116</v>
      </c>
      <c r="E2061" s="140">
        <f>_xll.qlInterestRateIndexValueDate(IndexON,D2061)</f>
        <v>54116</v>
      </c>
      <c r="F2061" s="156">
        <f>IFERROR(_xll.qlIndexFixing(IndexON,D2061,TRUE,_xll.ohTrigger(RecalcTrigger,TriggerON)),NA())</f>
        <v>7.8029249583733149E-3</v>
      </c>
      <c r="H2061" s="42">
        <f>_xll.qlCalendarAdvance(Calendar,$H2060,B2061,"f",FALSE)</f>
        <v>54116</v>
      </c>
      <c r="I2061" s="140">
        <f>_xll.qlInterestRateIndexValueDate(Index1M,$H2061)</f>
        <v>54116</v>
      </c>
      <c r="J2061" s="145">
        <f>IFERROR(_xll.qlIndexFixing(Index1M,$H2061,TRUE,_xll.ohTrigger(RecalcTrigger,Trigger1M)),NA())</f>
        <v>8.4125505851306501E-3</v>
      </c>
      <c r="K2061" s="44">
        <f>IFERROR(_xll.qlIndexFixing(Index3M,H2061,TRUE,_xll.ohTrigger(RecalcTrigger,Trigger3M)),NA())</f>
        <v>8.6853644591951048E-3</v>
      </c>
      <c r="L2061" s="44">
        <f>IFERROR(_xll.qlIndexFixing(Index6M,$H2061,TRUE,_xll.ohTrigger(RecalcTrigger,Trigger6M)),NA())</f>
        <v>8.6139740293878376E-3</v>
      </c>
      <c r="M2061" s="146">
        <f>IFERROR(_xll.qlIndexFixing(Index1Y,$H2061,TRUE,_xll.ohTrigger(RecalcTrigger,Trigger1Y)),NA())</f>
        <v>8.8348885392975536E-3</v>
      </c>
      <c r="N2061" s="145">
        <f>IFERROR(_xll.qlIndexFixing(ONIndex1M,I2061,TRUE,_xll.ohTrigger(RecalcTrigger,Trigger1M)),NA())</f>
        <v>8.4255155431722795E-3</v>
      </c>
      <c r="O2061" s="44">
        <f>IFERROR(_xll.qlIndexFixing(ONIndex3M,I2061,TRUE,_xll.ohTrigger(RecalcTrigger,Trigger3M)),NA())</f>
        <v>8.7214907247997377E-3</v>
      </c>
      <c r="P2061" s="44">
        <f>IFERROR(_xll.qlIndexFixing(ONIndex6M,I2061,TRUE,_xll.ohTrigger(RecalcTrigger,Trigger6M)),NA())</f>
        <v>8.6894294136974359E-3</v>
      </c>
      <c r="Q2061" s="146">
        <f>IFERROR(_xll.qlIndexFixing(ONIndex1Y,I2061,TRUE,_xll.ohTrigger(RecalcTrigger,Trigger1Y)),NA())</f>
        <v>8.9807748519828614E-3</v>
      </c>
    </row>
    <row r="2062" spans="2:17" x14ac:dyDescent="0.2">
      <c r="B2062" s="39" t="s">
        <v>42</v>
      </c>
      <c r="D2062" s="42">
        <f>_xll.qlCalendarAdvance(Calendar,$D2061,B2062,"f",FALSE)</f>
        <v>54123</v>
      </c>
      <c r="E2062" s="140">
        <f>_xll.qlInterestRateIndexValueDate(IndexON,D2062)</f>
        <v>54123</v>
      </c>
      <c r="F2062" s="156">
        <f>IFERROR(_xll.qlIndexFixing(IndexON,D2062,TRUE,_xll.ohTrigger(RecalcTrigger,TriggerON)),NA())</f>
        <v>7.7960312909434552E-3</v>
      </c>
      <c r="H2062" s="42">
        <f>_xll.qlCalendarAdvance(Calendar,$H2061,B2062,"f",FALSE)</f>
        <v>54123</v>
      </c>
      <c r="I2062" s="140">
        <f>_xll.qlInterestRateIndexValueDate(Index1M,$H2062)</f>
        <v>54123</v>
      </c>
      <c r="J2062" s="145">
        <f>IFERROR(_xll.qlIndexFixing(Index1M,$H2062,TRUE,_xll.ohTrigger(RecalcTrigger,Trigger1M)),NA())</f>
        <v>8.4049519749984647E-3</v>
      </c>
      <c r="K2062" s="44">
        <f>IFERROR(_xll.qlIndexFixing(Index3M,H2062,TRUE,_xll.ohTrigger(RecalcTrigger,Trigger3M)),NA())</f>
        <v>8.6769844373904264E-3</v>
      </c>
      <c r="L2062" s="44">
        <f>IFERROR(_xll.qlIndexFixing(Index6M,$H2062,TRUE,_xll.ohTrigger(RecalcTrigger,Trigger6M)),NA())</f>
        <v>8.6054774058650294E-3</v>
      </c>
      <c r="M2062" s="146">
        <f>IFERROR(_xll.qlIndexFixing(Index1Y,$H2062,TRUE,_xll.ohTrigger(RecalcTrigger,Trigger1Y)),NA())</f>
        <v>8.8266850593537605E-3</v>
      </c>
      <c r="N2062" s="145">
        <f>IFERROR(_xll.qlIndexFixing(ONIndex1M,I2062,TRUE,_xll.ohTrigger(RecalcTrigger,Trigger1M)),NA())</f>
        <v>8.4178812374661564E-3</v>
      </c>
      <c r="O2062" s="44">
        <f>IFERROR(_xll.qlIndexFixing(ONIndex3M,I2062,TRUE,_xll.ohTrigger(RecalcTrigger,Trigger3M)),NA())</f>
        <v>8.7142349752489245E-3</v>
      </c>
      <c r="P2062" s="44">
        <f>IFERROR(_xll.qlIndexFixing(ONIndex6M,I2062,TRUE,_xll.ohTrigger(RecalcTrigger,Trigger6M)),NA())</f>
        <v>8.6819583793980772E-3</v>
      </c>
      <c r="Q2062" s="146">
        <f>IFERROR(_xll.qlIndexFixing(ONIndex1Y,I2062,TRUE,_xll.ohTrigger(RecalcTrigger,Trigger1Y)),NA())</f>
        <v>8.9733336011921256E-3</v>
      </c>
    </row>
    <row r="2063" spans="2:17" x14ac:dyDescent="0.2">
      <c r="B2063" s="39" t="s">
        <v>42</v>
      </c>
      <c r="D2063" s="42">
        <f>_xll.qlCalendarAdvance(Calendar,$D2062,B2063,"f",FALSE)</f>
        <v>54130</v>
      </c>
      <c r="E2063" s="140">
        <f>_xll.qlInterestRateIndexValueDate(IndexON,D2063)</f>
        <v>54130</v>
      </c>
      <c r="F2063" s="156">
        <f>IFERROR(_xll.qlIndexFixing(IndexON,D2063,TRUE,_xll.ohTrigger(RecalcTrigger,TriggerON)),NA())</f>
        <v>7.7891532566657755E-3</v>
      </c>
      <c r="H2063" s="42">
        <f>_xll.qlCalendarAdvance(Calendar,$H2062,B2063,"f",FALSE)</f>
        <v>54130</v>
      </c>
      <c r="I2063" s="140">
        <f>_xll.qlInterestRateIndexValueDate(Index1M,$H2063)</f>
        <v>54130</v>
      </c>
      <c r="J2063" s="145">
        <f>IFERROR(_xll.qlIndexFixing(Index1M,$H2063,TRUE,_xll.ohTrigger(RecalcTrigger,Trigger1M)),NA())</f>
        <v>8.3978161213746974E-3</v>
      </c>
      <c r="K2063" s="44">
        <f>IFERROR(_xll.qlIndexFixing(Index3M,H2063,TRUE,_xll.ohTrigger(RecalcTrigger,Trigger3M)),NA())</f>
        <v>8.6698403319165358E-3</v>
      </c>
      <c r="L2063" s="44">
        <f>IFERROR(_xll.qlIndexFixing(Index6M,$H2063,TRUE,_xll.ohTrigger(RecalcTrigger,Trigger6M)),NA())</f>
        <v>8.5982357225942701E-3</v>
      </c>
      <c r="M2063" s="146">
        <f>IFERROR(_xll.qlIndexFixing(Index1Y,$H2063,TRUE,_xll.ohTrigger(RecalcTrigger,Trigger1Y)),NA())</f>
        <v>8.8196582870538661E-3</v>
      </c>
      <c r="N2063" s="145">
        <f>IFERROR(_xll.qlIndexFixing(ONIndex1M,I2063,TRUE,_xll.ohTrigger(RecalcTrigger,Trigger1M)),NA())</f>
        <v>8.4102666131469217E-3</v>
      </c>
      <c r="O2063" s="44">
        <f>IFERROR(_xll.qlIndexFixing(ONIndex3M,I2063,TRUE,_xll.ohTrigger(RecalcTrigger,Trigger3M)),NA())</f>
        <v>8.7069961668832345E-3</v>
      </c>
      <c r="P2063" s="44">
        <f>IFERROR(_xll.qlIndexFixing(ONIndex6M,I2063,TRUE,_xll.ohTrigger(RecalcTrigger,Trigger6M)),NA())</f>
        <v>8.6745059364131318E-3</v>
      </c>
      <c r="Q2063" s="146">
        <f>IFERROR(_xll.qlIndexFixing(ONIndex1Y,I2063,TRUE,_xll.ohTrigger(RecalcTrigger,Trigger1Y)),NA())</f>
        <v>8.965909971375698E-3</v>
      </c>
    </row>
    <row r="2064" spans="2:17" x14ac:dyDescent="0.2">
      <c r="B2064" s="39" t="s">
        <v>42</v>
      </c>
      <c r="D2064" s="42">
        <f>_xll.qlCalendarAdvance(Calendar,$D2063,B2064,"f",FALSE)</f>
        <v>54137</v>
      </c>
      <c r="E2064" s="140">
        <f>_xll.qlInterestRateIndexValueDate(IndexON,D2064)</f>
        <v>54137</v>
      </c>
      <c r="F2064" s="156">
        <f>IFERROR(_xll.qlIndexFixing(IndexON,D2064,TRUE,_xll.ohTrigger(RecalcTrigger,TriggerON)),NA())</f>
        <v>7.7822908555672914E-3</v>
      </c>
      <c r="H2064" s="42">
        <f>_xll.qlCalendarAdvance(Calendar,$H2063,B2064,"f",FALSE)</f>
        <v>54137</v>
      </c>
      <c r="I2064" s="140">
        <f>_xll.qlInterestRateIndexValueDate(Index1M,$H2064)</f>
        <v>54137</v>
      </c>
      <c r="J2064" s="145">
        <f>IFERROR(_xll.qlIndexFixing(Index1M,$H2064,TRUE,_xll.ohTrigger(RecalcTrigger,Trigger1M)),NA())</f>
        <v>8.3902556761447193E-3</v>
      </c>
      <c r="K2064" s="44">
        <f>IFERROR(_xll.qlIndexFixing(Index3M,H2064,TRUE,_xll.ohTrigger(RecalcTrigger,Trigger3M)),NA())</f>
        <v>8.6627132168720054E-3</v>
      </c>
      <c r="L2064" s="44">
        <f>IFERROR(_xll.qlIndexFixing(Index6M,$H2064,TRUE,_xll.ohTrigger(RecalcTrigger,Trigger6M)),NA())</f>
        <v>8.5910127362518879E-3</v>
      </c>
      <c r="M2064" s="146">
        <f>IFERROR(_xll.qlIndexFixing(Index1Y,$H2064,TRUE,_xll.ohTrigger(RecalcTrigger,Trigger1Y)),NA())</f>
        <v>8.8126493393258891E-3</v>
      </c>
      <c r="N2064" s="145">
        <f>IFERROR(_xll.qlIndexFixing(ONIndex1M,I2064,TRUE,_xll.ohTrigger(RecalcTrigger,Trigger1M)),NA())</f>
        <v>8.4026716702145787E-3</v>
      </c>
      <c r="O2064" s="44">
        <f>IFERROR(_xll.qlIndexFixing(ONIndex3M,I2064,TRUE,_xll.ohTrigger(RecalcTrigger,Trigger3M)),NA())</f>
        <v>8.6997742996486327E-3</v>
      </c>
      <c r="P2064" s="44">
        <f>IFERROR(_xll.qlIndexFixing(ONIndex6M,I2064,TRUE,_xll.ohTrigger(RecalcTrigger,Trigger6M)),NA())</f>
        <v>8.6670720847155849E-3</v>
      </c>
      <c r="Q2064" s="146">
        <f>IFERROR(_xll.qlIndexFixing(ONIndex1Y,I2064,TRUE,_xll.ohTrigger(RecalcTrigger,Trigger1Y)),NA())</f>
        <v>8.9585039625605951E-3</v>
      </c>
    </row>
    <row r="2065" spans="2:17" x14ac:dyDescent="0.2">
      <c r="B2065" s="39" t="s">
        <v>42</v>
      </c>
      <c r="D2065" s="42">
        <f>_xll.qlCalendarAdvance(Calendar,$D2064,B2065,"f",FALSE)</f>
        <v>54144</v>
      </c>
      <c r="E2065" s="140">
        <f>_xll.qlInterestRateIndexValueDate(IndexON,D2065)</f>
        <v>54144</v>
      </c>
      <c r="F2065" s="156">
        <f>IFERROR(_xll.qlIndexFixing(IndexON,D2065,TRUE,_xll.ohTrigger(RecalcTrigger,TriggerON)),NA())</f>
        <v>7.7754440876750177E-3</v>
      </c>
      <c r="H2065" s="42">
        <f>_xll.qlCalendarAdvance(Calendar,$H2064,B2065,"f",FALSE)</f>
        <v>54144</v>
      </c>
      <c r="I2065" s="140">
        <f>_xll.qlInterestRateIndexValueDate(Index1M,$H2065)</f>
        <v>54144</v>
      </c>
      <c r="J2065" s="145">
        <f>IFERROR(_xll.qlIndexFixing(Index1M,$H2065,TRUE,_xll.ohTrigger(RecalcTrigger,Trigger1M)),NA())</f>
        <v>8.382714929330938E-3</v>
      </c>
      <c r="K2065" s="44">
        <f>IFERROR(_xll.qlIndexFixing(Index3M,H2065,TRUE,_xll.ohTrigger(RecalcTrigger,Trigger3M)),NA())</f>
        <v>8.6556030921671658E-3</v>
      </c>
      <c r="L2065" s="44">
        <f>IFERROR(_xll.qlIndexFixing(Index6M,$H2065,TRUE,_xll.ohTrigger(RecalcTrigger,Trigger6M)),NA())</f>
        <v>8.5838084466341724E-3</v>
      </c>
      <c r="M2065" s="146">
        <f>IFERROR(_xll.qlIndexFixing(Index1Y,$H2065,TRUE,_xll.ohTrigger(RecalcTrigger,Trigger1Y)),NA())</f>
        <v>8.8056582157966159E-3</v>
      </c>
      <c r="N2065" s="145">
        <f>IFERROR(_xll.qlIndexFixing(ONIndex1M,I2065,TRUE,_xll.ohTrigger(RecalcTrigger,Trigger1M)),NA())</f>
        <v>8.3950964086691275E-3</v>
      </c>
      <c r="O2065" s="44">
        <f>IFERROR(_xll.qlIndexFixing(ONIndex3M,I2065,TRUE,_xll.ohTrigger(RecalcTrigger,Trigger3M)),NA())</f>
        <v>8.692569373599154E-3</v>
      </c>
      <c r="P2065" s="44">
        <f>IFERROR(_xll.qlIndexFixing(ONIndex6M,I2065,TRUE,_xll.ohTrigger(RecalcTrigger,Trigger6M)),NA())</f>
        <v>8.6596568243324512E-3</v>
      </c>
      <c r="Q2065" s="146">
        <f>IFERROR(_xll.qlIndexFixing(ONIndex1Y,I2065,TRUE,_xll.ohTrigger(RecalcTrigger,Trigger1Y)),NA())</f>
        <v>8.9511155747198003E-3</v>
      </c>
    </row>
    <row r="2066" spans="2:17" x14ac:dyDescent="0.2">
      <c r="B2066" s="39" t="s">
        <v>42</v>
      </c>
      <c r="D2066" s="42">
        <f>_xll.qlCalendarAdvance(Calendar,$D2065,B2066,"f",FALSE)</f>
        <v>54155</v>
      </c>
      <c r="E2066" s="140">
        <f>_xll.qlInterestRateIndexValueDate(IndexON,D2066)</f>
        <v>54155</v>
      </c>
      <c r="F2066" s="156">
        <f>IFERROR(_xll.qlIndexFixing(IndexON,D2066,TRUE,_xll.ohTrigger(RecalcTrigger,TriggerON)),NA())</f>
        <v>7.7655247872798761E-3</v>
      </c>
      <c r="H2066" s="42">
        <f>_xll.qlCalendarAdvance(Calendar,$H2065,B2066,"f",FALSE)</f>
        <v>54155</v>
      </c>
      <c r="I2066" s="140">
        <f>_xll.qlInterestRateIndexValueDate(Index1M,$H2066)</f>
        <v>54155</v>
      </c>
      <c r="J2066" s="145">
        <f>IFERROR(_xll.qlIndexFixing(Index1M,$H2066,TRUE,_xll.ohTrigger(RecalcTrigger,Trigger1M)),NA())</f>
        <v>8.3713437441516429E-3</v>
      </c>
      <c r="K2066" s="44">
        <f>IFERROR(_xll.qlIndexFixing(Index3M,H2066,TRUE,_xll.ohTrigger(RecalcTrigger,Trigger3M)),NA())</f>
        <v>8.6456658322417168E-3</v>
      </c>
      <c r="L2066" s="44">
        <f>IFERROR(_xll.qlIndexFixing(Index6M,$H2066,TRUE,_xll.ohTrigger(RecalcTrigger,Trigger6M)),NA())</f>
        <v>8.573336261368138E-3</v>
      </c>
      <c r="M2066" s="146">
        <f>IFERROR(_xll.qlIndexFixing(Index1Y,$H2066,TRUE,_xll.ohTrigger(RecalcTrigger,Trigger1Y)),NA())</f>
        <v>8.7954683564812619E-3</v>
      </c>
      <c r="N2066" s="145">
        <f>IFERROR(_xll.qlIndexFixing(ONIndex1M,I2066,TRUE,_xll.ohTrigger(RecalcTrigger,Trigger1M)),NA())</f>
        <v>8.3841160276187932E-3</v>
      </c>
      <c r="O2066" s="44">
        <f>IFERROR(_xll.qlIndexFixing(ONIndex3M,I2066,TRUE,_xll.ohTrigger(RecalcTrigger,Trigger3M)),NA())</f>
        <v>8.6820993754777032E-3</v>
      </c>
      <c r="P2066" s="44">
        <f>IFERROR(_xll.qlIndexFixing(ONIndex6M,I2066,TRUE,_xll.ohTrigger(RecalcTrigger,Trigger6M)),NA())</f>
        <v>8.6488907767634515E-3</v>
      </c>
      <c r="Q2066" s="146">
        <f>IFERROR(_xll.qlIndexFixing(ONIndex1Y,I2066,TRUE,_xll.ohTrigger(RecalcTrigger,Trigger1Y)),NA())</f>
        <v>8.9403721933101199E-3</v>
      </c>
    </row>
    <row r="2067" spans="2:17" x14ac:dyDescent="0.2">
      <c r="B2067" s="39" t="s">
        <v>42</v>
      </c>
      <c r="D2067" s="42">
        <f>_xll.qlCalendarAdvance(Calendar,$D2066,B2067,"f",FALSE)</f>
        <v>54162</v>
      </c>
      <c r="E2067" s="140">
        <f>_xll.qlInterestRateIndexValueDate(IndexON,D2067)</f>
        <v>54162</v>
      </c>
      <c r="F2067" s="156">
        <f>IFERROR(_xll.qlIndexFixing(IndexON,D2067,TRUE,_xll.ohTrigger(RecalcTrigger,TriggerON)),NA())</f>
        <v>7.7587162751502348E-3</v>
      </c>
      <c r="H2067" s="42">
        <f>_xll.qlCalendarAdvance(Calendar,$H2066,B2067,"f",FALSE)</f>
        <v>54162</v>
      </c>
      <c r="I2067" s="140">
        <f>_xll.qlInterestRateIndexValueDate(Index1M,$H2067)</f>
        <v>54162</v>
      </c>
      <c r="J2067" s="145">
        <f>IFERROR(_xll.qlIndexFixing(Index1M,$H2067,TRUE,_xll.ohTrigger(RecalcTrigger,Trigger1M)),NA())</f>
        <v>8.3638524149018227E-3</v>
      </c>
      <c r="K2067" s="44">
        <f>IFERROR(_xll.qlIndexFixing(Index3M,H2067,TRUE,_xll.ohTrigger(RecalcTrigger,Trigger3M)),NA())</f>
        <v>8.6385962574758897E-3</v>
      </c>
      <c r="L2067" s="44">
        <f>IFERROR(_xll.qlIndexFixing(Index6M,$H2067,TRUE,_xll.ohTrigger(RecalcTrigger,Trigger6M)),NA())</f>
        <v>8.5661777127122585E-3</v>
      </c>
      <c r="M2067" s="146">
        <f>IFERROR(_xll.qlIndexFixing(Index1Y,$H2067,TRUE,_xll.ohTrigger(RecalcTrigger,Trigger1Y)),NA())</f>
        <v>8.7885208521416569E-3</v>
      </c>
      <c r="N2067" s="145">
        <f>IFERROR(_xll.qlIndexFixing(ONIndex1M,I2067,TRUE,_xll.ohTrigger(RecalcTrigger,Trigger1M)),NA())</f>
        <v>8.3765889093201373E-3</v>
      </c>
      <c r="O2067" s="44">
        <f>IFERROR(_xll.qlIndexFixing(ONIndex3M,I2067,TRUE,_xll.ohTrigger(RecalcTrigger,Trigger3M)),NA())</f>
        <v>8.6749359329130193E-3</v>
      </c>
      <c r="P2067" s="44">
        <f>IFERROR(_xll.qlIndexFixing(ONIndex6M,I2067,TRUE,_xll.ohTrigger(RecalcTrigger,Trigger6M)),NA())</f>
        <v>8.6415210157353428E-3</v>
      </c>
      <c r="Q2067" s="146">
        <f>IFERROR(_xll.qlIndexFixing(ONIndex1Y,I2067,TRUE,_xll.ohTrigger(RecalcTrigger,Trigger1Y)),NA())</f>
        <v>8.9330269589937839E-3</v>
      </c>
    </row>
    <row r="2068" spans="2:17" x14ac:dyDescent="0.2">
      <c r="B2068" s="39" t="s">
        <v>42</v>
      </c>
      <c r="D2068" s="42">
        <f>_xll.qlCalendarAdvance(Calendar,$D2067,B2068,"f",FALSE)</f>
        <v>54169</v>
      </c>
      <c r="E2068" s="140">
        <f>_xll.qlInterestRateIndexValueDate(IndexON,D2068)</f>
        <v>54169</v>
      </c>
      <c r="F2068" s="156">
        <f>IFERROR(_xll.qlIndexFixing(IndexON,D2068,TRUE,_xll.ohTrigger(RecalcTrigger,TriggerON)),NA())</f>
        <v>7.7519233954703726E-3</v>
      </c>
      <c r="H2068" s="42">
        <f>_xll.qlCalendarAdvance(Calendar,$H2067,B2068,"f",FALSE)</f>
        <v>54169</v>
      </c>
      <c r="I2068" s="140">
        <f>_xll.qlInterestRateIndexValueDate(Index1M,$H2068)</f>
        <v>54169</v>
      </c>
      <c r="J2068" s="145">
        <f>IFERROR(_xll.qlIndexFixing(Index1M,$H2068,TRUE,_xll.ohTrigger(RecalcTrigger,Trigger1M)),NA())</f>
        <v>8.3563807833345986E-3</v>
      </c>
      <c r="K2068" s="44">
        <f>IFERROR(_xll.qlIndexFixing(Index3M,H2068,TRUE,_xll.ohTrigger(RecalcTrigger,Trigger3M)),NA())</f>
        <v>8.6315436711229022E-3</v>
      </c>
      <c r="L2068" s="44">
        <f>IFERROR(_xll.qlIndexFixing(Index6M,$H2068,TRUE,_xll.ohTrigger(RecalcTrigger,Trigger6M)),NA())</f>
        <v>8.5590378589306699E-3</v>
      </c>
      <c r="M2068" s="146">
        <f>IFERROR(_xll.qlIndexFixing(Index1Y,$H2068,TRUE,_xll.ohTrigger(RecalcTrigger,Trigger1Y)),NA())</f>
        <v>8.781591169613634E-3</v>
      </c>
      <c r="N2068" s="145">
        <f>IFERROR(_xll.qlIndexFixing(ONIndex1M,I2068,TRUE,_xll.ohTrigger(RecalcTrigger,Trigger1M)),NA())</f>
        <v>8.3690814712467088E-3</v>
      </c>
      <c r="O2068" s="44">
        <f>IFERROR(_xll.qlIndexFixing(ONIndex3M,I2068,TRUE,_xll.ohTrigger(RecalcTrigger,Trigger3M)),NA())</f>
        <v>8.667789430398809E-3</v>
      </c>
      <c r="P2068" s="44">
        <f>IFERROR(_xll.qlIndexFixing(ONIndex6M,I2068,TRUE,_xll.ohTrigger(RecalcTrigger,Trigger6M)),NA())</f>
        <v>8.6341698448599846E-3</v>
      </c>
      <c r="Q2068" s="146">
        <f>IFERROR(_xll.qlIndexFixing(ONIndex1Y,I2068,TRUE,_xll.ohTrigger(RecalcTrigger,Trigger1Y)),NA())</f>
        <v>8.9256993444630783E-3</v>
      </c>
    </row>
    <row r="2069" spans="2:17" x14ac:dyDescent="0.2">
      <c r="B2069" s="39" t="s">
        <v>42</v>
      </c>
      <c r="D2069" s="42">
        <f>_xll.qlCalendarAdvance(Calendar,$D2068,B2069,"f",FALSE)</f>
        <v>54176</v>
      </c>
      <c r="E2069" s="140">
        <f>_xll.qlInterestRateIndexValueDate(IndexON,D2069)</f>
        <v>54176</v>
      </c>
      <c r="F2069" s="156">
        <f>IFERROR(_xll.qlIndexFixing(IndexON,D2069,TRUE,_xll.ohTrigger(RecalcTrigger,TriggerON)),NA())</f>
        <v>7.7451461479161043E-3</v>
      </c>
      <c r="H2069" s="42">
        <f>_xll.qlCalendarAdvance(Calendar,$H2068,B2069,"f",FALSE)</f>
        <v>54176</v>
      </c>
      <c r="I2069" s="140">
        <f>_xll.qlInterestRateIndexValueDate(Index1M,$H2069)</f>
        <v>54176</v>
      </c>
      <c r="J2069" s="145">
        <f>IFERROR(_xll.qlIndexFixing(Index1M,$H2069,TRUE,_xll.ohTrigger(RecalcTrigger,Trigger1M)),NA())</f>
        <v>8.3489288494121485E-3</v>
      </c>
      <c r="K2069" s="44">
        <f>IFERROR(_xll.qlIndexFixing(Index3M,H2069,TRUE,_xll.ohTrigger(RecalcTrigger,Trigger3M)),NA())</f>
        <v>8.6245080730936886E-3</v>
      </c>
      <c r="L2069" s="44">
        <f>IFERROR(_xll.qlIndexFixing(Index6M,$H2069,TRUE,_xll.ohTrigger(RecalcTrigger,Trigger6M)),NA())</f>
        <v>8.5519166998231887E-3</v>
      </c>
      <c r="M2069" s="146">
        <f>IFERROR(_xll.qlIndexFixing(Index1Y,$H2069,TRUE,_xll.ohTrigger(RecalcTrigger,Trigger1Y)),NA())</f>
        <v>8.7746793085299313E-3</v>
      </c>
      <c r="N2069" s="145">
        <f>IFERROR(_xll.qlIndexFixing(ONIndex1M,I2069,TRUE,_xll.ohTrigger(RecalcTrigger,Trigger1M)),NA())</f>
        <v>8.3615937133174612E-3</v>
      </c>
      <c r="O2069" s="44">
        <f>IFERROR(_xll.qlIndexFixing(ONIndex3M,I2069,TRUE,_xll.ohTrigger(RecalcTrigger,Trigger3M)),NA())</f>
        <v>8.6606598680161184E-3</v>
      </c>
      <c r="P2069" s="44">
        <f>IFERROR(_xll.qlIndexFixing(ONIndex6M,I2069,TRUE,_xll.ohTrigger(RecalcTrigger,Trigger6M)),NA())</f>
        <v>8.6268372640563307E-3</v>
      </c>
      <c r="Q2069" s="146">
        <f>IFERROR(_xll.qlIndexFixing(ONIndex1Y,I2069,TRUE,_xll.ohTrigger(RecalcTrigger,Trigger1Y)),NA())</f>
        <v>8.9183893497180033E-3</v>
      </c>
    </row>
    <row r="2070" spans="2:17" x14ac:dyDescent="0.2">
      <c r="B2070" s="39" t="s">
        <v>42</v>
      </c>
      <c r="D2070" s="42">
        <f>_xll.qlCalendarAdvance(Calendar,$D2069,B2070,"f",FALSE)</f>
        <v>54183</v>
      </c>
      <c r="E2070" s="140">
        <f>_xll.qlInterestRateIndexValueDate(IndexON,D2070)</f>
        <v>54183</v>
      </c>
      <c r="F2070" s="156">
        <f>IFERROR(_xll.qlIndexFixing(IndexON,D2070,TRUE,_xll.ohTrigger(RecalcTrigger,TriggerON)),NA())</f>
        <v>7.7383845326495226E-3</v>
      </c>
      <c r="H2070" s="42">
        <f>_xll.qlCalendarAdvance(Calendar,$H2069,B2070,"f",FALSE)</f>
        <v>54183</v>
      </c>
      <c r="I2070" s="140">
        <f>_xll.qlInterestRateIndexValueDate(Index1M,$H2070)</f>
        <v>54183</v>
      </c>
      <c r="J2070" s="145">
        <f>IFERROR(_xll.qlIndexFixing(Index1M,$H2070,TRUE,_xll.ohTrigger(RecalcTrigger,Trigger1M)),NA())</f>
        <v>8.3410627970091234E-3</v>
      </c>
      <c r="K2070" s="44">
        <f>IFERROR(_xll.qlIndexFixing(Index3M,H2070,TRUE,_xll.ohTrigger(RecalcTrigger,Trigger3M)),NA())</f>
        <v>8.6170930695918177E-3</v>
      </c>
      <c r="L2070" s="44">
        <f>IFERROR(_xll.qlIndexFixing(Index6M,$H2070,TRUE,_xll.ohTrigger(RecalcTrigger,Trigger6M)),NA())</f>
        <v>8.5444133233326947E-3</v>
      </c>
      <c r="M2070" s="146">
        <f>IFERROR(_xll.qlIndexFixing(Index1Y,$H2070,TRUE,_xll.ohTrigger(RecalcTrigger,Trigger1Y)),NA())</f>
        <v>8.7677852685252855E-3</v>
      </c>
      <c r="N2070" s="145">
        <f>IFERROR(_xll.qlIndexFixing(ONIndex1M,I2070,TRUE,_xll.ohTrigger(RecalcTrigger,Trigger1M)),NA())</f>
        <v>8.3541256356134408E-3</v>
      </c>
      <c r="O2070" s="44">
        <f>IFERROR(_xll.qlIndexFixing(ONIndex3M,I2070,TRUE,_xll.ohTrigger(RecalcTrigger,Trigger3M)),NA())</f>
        <v>8.6535472456839013E-3</v>
      </c>
      <c r="P2070" s="44">
        <f>IFERROR(_xll.qlIndexFixing(ONIndex6M,I2070,TRUE,_xll.ohTrigger(RecalcTrigger,Trigger6M)),NA())</f>
        <v>8.6195232734054272E-3</v>
      </c>
      <c r="Q2070" s="146">
        <f>IFERROR(_xll.qlIndexFixing(ONIndex1Y,I2070,TRUE,_xll.ohTrigger(RecalcTrigger,Trigger1Y)),NA())</f>
        <v>8.9110969749206514E-3</v>
      </c>
    </row>
    <row r="2071" spans="2:17" x14ac:dyDescent="0.2">
      <c r="B2071" s="39" t="s">
        <v>42</v>
      </c>
      <c r="D2071" s="42">
        <f>_xll.qlCalendarAdvance(Calendar,$D2070,B2071,"f",FALSE)</f>
        <v>54190</v>
      </c>
      <c r="E2071" s="140">
        <f>_xll.qlInterestRateIndexValueDate(IndexON,D2071)</f>
        <v>54190</v>
      </c>
      <c r="F2071" s="156">
        <f>IFERROR(_xll.qlIndexFixing(IndexON,D2071,TRUE,_xll.ohTrigger(RecalcTrigger,TriggerON)),NA())</f>
        <v>7.7316385495895812E-3</v>
      </c>
      <c r="H2071" s="42">
        <f>_xll.qlCalendarAdvance(Calendar,$H2070,B2071,"f",FALSE)</f>
        <v>54190</v>
      </c>
      <c r="I2071" s="140">
        <f>_xll.qlInterestRateIndexValueDate(Index1M,$H2071)</f>
        <v>54190</v>
      </c>
      <c r="J2071" s="145">
        <f>IFERROR(_xll.qlIndexFixing(Index1M,$H2071,TRUE,_xll.ohTrigger(RecalcTrigger,Trigger1M)),NA())</f>
        <v>8.3336514960104472E-3</v>
      </c>
      <c r="K2071" s="44">
        <f>IFERROR(_xll.qlIndexFixing(Index3M,H2071,TRUE,_xll.ohTrigger(RecalcTrigger,Trigger3M)),NA())</f>
        <v>8.610092496347737E-3</v>
      </c>
      <c r="L2071" s="44">
        <f>IFERROR(_xll.qlIndexFixing(Index6M,$H2071,TRUE,_xll.ohTrigger(RecalcTrigger,Trigger6M)),NA())</f>
        <v>8.5373307228804526E-3</v>
      </c>
      <c r="M2071" s="146">
        <f>IFERROR(_xll.qlIndexFixing(Index1Y,$H2071,TRUE,_xll.ohTrigger(RecalcTrigger,Trigger1Y)),NA())</f>
        <v>8.7609090492344333E-3</v>
      </c>
      <c r="N2071" s="145">
        <f>IFERROR(_xll.qlIndexFixing(ONIndex1M,I2071,TRUE,_xll.ohTrigger(RecalcTrigger,Trigger1M)),NA())</f>
        <v>8.3466772379725551E-3</v>
      </c>
      <c r="O2071" s="44">
        <f>IFERROR(_xll.qlIndexFixing(ONIndex3M,I2071,TRUE,_xll.ohTrigger(RecalcTrigger,Trigger3M)),NA())</f>
        <v>8.6464515632400651E-3</v>
      </c>
      <c r="P2071" s="44">
        <f>IFERROR(_xll.qlIndexFixing(ONIndex6M,I2071,TRUE,_xll.ohTrigger(RecalcTrigger,Trigger6M)),NA())</f>
        <v>8.612227872826228E-3</v>
      </c>
      <c r="Q2071" s="146">
        <f>IFERROR(_xll.qlIndexFixing(ONIndex1Y,I2071,TRUE,_xll.ohTrigger(RecalcTrigger,Trigger1Y)),NA())</f>
        <v>8.9038222198278838E-3</v>
      </c>
    </row>
    <row r="2072" spans="2:17" x14ac:dyDescent="0.2">
      <c r="B2072" s="39" t="s">
        <v>42</v>
      </c>
      <c r="D2072" s="42">
        <f>_xll.qlCalendarAdvance(Calendar,$D2071,B2072,"f",FALSE)</f>
        <v>54197</v>
      </c>
      <c r="E2072" s="140">
        <f>_xll.qlInterestRateIndexValueDate(IndexON,D2072)</f>
        <v>54197</v>
      </c>
      <c r="F2072" s="156">
        <f>IFERROR(_xll.qlIndexFixing(IndexON,D2072,TRUE,_xll.ohTrigger(RecalcTrigger,TriggerON)),NA())</f>
        <v>7.7249081988173263E-3</v>
      </c>
      <c r="H2072" s="42">
        <f>_xll.qlCalendarAdvance(Calendar,$H2071,B2072,"f",FALSE)</f>
        <v>54197</v>
      </c>
      <c r="I2072" s="140">
        <f>_xll.qlInterestRateIndexValueDate(Index1M,$H2072)</f>
        <v>54197</v>
      </c>
      <c r="J2072" s="145">
        <f>IFERROR(_xll.qlIndexFixing(Index1M,$H2072,TRUE,_xll.ohTrigger(RecalcTrigger,Trigger1M)),NA())</f>
        <v>8.3262598931429978E-3</v>
      </c>
      <c r="K2072" s="44">
        <f>IFERROR(_xll.qlIndexFixing(Index3M,H2072,TRUE,_xll.ohTrigger(RecalcTrigger,Trigger3M)),NA())</f>
        <v>8.603108911688518E-3</v>
      </c>
      <c r="L2072" s="44">
        <f>IFERROR(_xll.qlIndexFixing(Index6M,$H2072,TRUE,_xll.ohTrigger(RecalcTrigger,Trigger6M)),NA())</f>
        <v>8.5302668170650353E-3</v>
      </c>
      <c r="M2072" s="146">
        <f>IFERROR(_xll.qlIndexFixing(Index1Y,$H2072,TRUE,_xll.ohTrigger(RecalcTrigger,Trigger1Y)),NA())</f>
        <v>8.7540506502945536E-3</v>
      </c>
      <c r="N2072" s="145">
        <f>IFERROR(_xll.qlIndexFixing(ONIndex1M,I2072,TRUE,_xll.ohTrigger(RecalcTrigger,Trigger1M)),NA())</f>
        <v>8.3392485205568967E-3</v>
      </c>
      <c r="O2072" s="44">
        <f>IFERROR(_xll.qlIndexFixing(ONIndex3M,I2072,TRUE,_xll.ohTrigger(RecalcTrigger,Trigger3M)),NA())</f>
        <v>8.6393728210898413E-3</v>
      </c>
      <c r="P2072" s="44">
        <f>IFERROR(_xll.qlIndexFixing(ONIndex6M,I2072,TRUE,_xll.ohTrigger(RecalcTrigger,Trigger6M)),NA())</f>
        <v>8.6049510623997794E-3</v>
      </c>
      <c r="Q2072" s="146">
        <f>IFERROR(_xll.qlIndexFixing(ONIndex1Y,I2072,TRUE,_xll.ohTrigger(RecalcTrigger,Trigger1Y)),NA())</f>
        <v>8.896565084601793E-3</v>
      </c>
    </row>
    <row r="2073" spans="2:17" x14ac:dyDescent="0.2">
      <c r="B2073" s="39" t="s">
        <v>42</v>
      </c>
      <c r="D2073" s="42">
        <f>_xll.qlCalendarAdvance(Calendar,$D2072,B2073,"f",FALSE)</f>
        <v>54204</v>
      </c>
      <c r="E2073" s="140">
        <f>_xll.qlInterestRateIndexValueDate(IndexON,D2073)</f>
        <v>54204</v>
      </c>
      <c r="F2073" s="156">
        <f>IFERROR(_xll.qlIndexFixing(IndexON,D2073,TRUE,_xll.ohTrigger(RecalcTrigger,TriggerON)),NA())</f>
        <v>7.7181934803327579E-3</v>
      </c>
      <c r="H2073" s="42">
        <f>_xll.qlCalendarAdvance(Calendar,$H2072,B2073,"f",FALSE)</f>
        <v>54204</v>
      </c>
      <c r="I2073" s="140">
        <f>_xll.qlInterestRateIndexValueDate(Index1M,$H2073)</f>
        <v>54204</v>
      </c>
      <c r="J2073" s="145">
        <f>IFERROR(_xll.qlIndexFixing(Index1M,$H2073,TRUE,_xll.ohTrigger(RecalcTrigger,Trigger1M)),NA())</f>
        <v>8.3188879883727869E-3</v>
      </c>
      <c r="K2073" s="44">
        <f>IFERROR(_xll.qlIndexFixing(Index3M,H2073,TRUE,_xll.ohTrigger(RecalcTrigger,Trigger3M)),NA())</f>
        <v>8.5961423155225449E-3</v>
      </c>
      <c r="L2073" s="44">
        <f>IFERROR(_xll.qlIndexFixing(Index6M,$H2073,TRUE,_xll.ohTrigger(RecalcTrigger,Trigger6M)),NA())</f>
        <v>8.5232216056873467E-3</v>
      </c>
      <c r="M2073" s="146">
        <f>IFERROR(_xll.qlIndexFixing(Index1Y,$H2073,TRUE,_xll.ohTrigger(RecalcTrigger,Trigger1Y)),NA())</f>
        <v>8.7472100713417156E-3</v>
      </c>
      <c r="N2073" s="145">
        <f>IFERROR(_xll.qlIndexFixing(ONIndex1M,I2073,TRUE,_xll.ohTrigger(RecalcTrigger,Trigger1M)),NA())</f>
        <v>8.3318394831233267E-3</v>
      </c>
      <c r="O2073" s="44">
        <f>IFERROR(_xll.qlIndexFixing(ONIndex3M,I2073,TRUE,_xll.ohTrigger(RecalcTrigger,Trigger3M)),NA())</f>
        <v>8.6323110189090446E-3</v>
      </c>
      <c r="P2073" s="44">
        <f>IFERROR(_xll.qlIndexFixing(ONIndex6M,I2073,TRUE,_xll.ohTrigger(RecalcTrigger,Trigger6M)),NA())</f>
        <v>8.5976928420450349E-3</v>
      </c>
      <c r="Q2073" s="146">
        <f>IFERROR(_xll.qlIndexFixing(ONIndex1Y,I2073,TRUE,_xll.ohTrigger(RecalcTrigger,Trigger1Y)),NA())</f>
        <v>8.8893255690802864E-3</v>
      </c>
    </row>
    <row r="2074" spans="2:17" x14ac:dyDescent="0.2">
      <c r="B2074" s="39" t="s">
        <v>42</v>
      </c>
      <c r="D2074" s="42">
        <f>_xll.qlCalendarAdvance(Calendar,$D2073,B2074,"f",FALSE)</f>
        <v>54211</v>
      </c>
      <c r="E2074" s="140">
        <f>_xll.qlInterestRateIndexValueDate(IndexON,D2074)</f>
        <v>54211</v>
      </c>
      <c r="F2074" s="156">
        <f>IFERROR(_xll.qlIndexFixing(IndexON,D2074,TRUE,_xll.ohTrigger(RecalcTrigger,TriggerON)),NA())</f>
        <v>7.7114943939737834E-3</v>
      </c>
      <c r="H2074" s="42">
        <f>_xll.qlCalendarAdvance(Calendar,$H2073,B2074,"f",FALSE)</f>
        <v>54211</v>
      </c>
      <c r="I2074" s="140">
        <f>_xll.qlInterestRateIndexValueDate(Index1M,$H2074)</f>
        <v>54211</v>
      </c>
      <c r="J2074" s="145">
        <f>IFERROR(_xll.qlIndexFixing(Index1M,$H2074,TRUE,_xll.ohTrigger(RecalcTrigger,Trigger1M)),NA())</f>
        <v>8.311964643218003E-3</v>
      </c>
      <c r="K2074" s="44">
        <f>IFERROR(_xll.qlIndexFixing(Index3M,H2074,TRUE,_xll.ohTrigger(RecalcTrigger,Trigger3M)),NA())</f>
        <v>8.5891927077617215E-3</v>
      </c>
      <c r="L2074" s="44">
        <f>IFERROR(_xll.qlIndexFixing(Index6M,$H2074,TRUE,_xll.ohTrigger(RecalcTrigger,Trigger6M)),NA())</f>
        <v>8.5165913174411658E-3</v>
      </c>
      <c r="M2074" s="146">
        <f>IFERROR(_xll.qlIndexFixing(Index1Y,$H2074,TRUE,_xll.ohTrigger(RecalcTrigger,Trigger1Y)),NA())</f>
        <v>8.7403873120148745E-3</v>
      </c>
      <c r="N2074" s="145">
        <f>IFERROR(_xll.qlIndexFixing(ONIndex1M,I2074,TRUE,_xll.ohTrigger(RecalcTrigger,Trigger1M)),NA())</f>
        <v>8.3244501259960302E-3</v>
      </c>
      <c r="O2074" s="44">
        <f>IFERROR(_xll.qlIndexFixing(ONIndex3M,I2074,TRUE,_xll.ohTrigger(RecalcTrigger,Trigger3M)),NA())</f>
        <v>8.6252661567787214E-3</v>
      </c>
      <c r="P2074" s="44">
        <f>IFERROR(_xll.qlIndexFixing(ONIndex6M,I2074,TRUE,_xll.ohTrigger(RecalcTrigger,Trigger6M)),NA())</f>
        <v>8.5904532117619947E-3</v>
      </c>
      <c r="Q2074" s="146">
        <f>IFERROR(_xll.qlIndexFixing(ONIndex1Y,I2074,TRUE,_xll.ohTrigger(RecalcTrigger,Trigger1Y)),NA())</f>
        <v>8.8821036735065029E-3</v>
      </c>
    </row>
    <row r="2075" spans="2:17" x14ac:dyDescent="0.2">
      <c r="B2075" s="39" t="s">
        <v>42</v>
      </c>
      <c r="D2075" s="42">
        <f>_xll.qlCalendarAdvance(Calendar,$D2074,B2075,"f",FALSE)</f>
        <v>54218</v>
      </c>
      <c r="E2075" s="140">
        <f>_xll.qlInterestRateIndexValueDate(IndexON,D2075)</f>
        <v>54218</v>
      </c>
      <c r="F2075" s="156">
        <f>IFERROR(_xll.qlIndexFixing(IndexON,D2075,TRUE,_xll.ohTrigger(RecalcTrigger,TriggerON)),NA())</f>
        <v>7.7048109399835418E-3</v>
      </c>
      <c r="H2075" s="42">
        <f>_xll.qlCalendarAdvance(Calendar,$H2074,B2075,"f",FALSE)</f>
        <v>54218</v>
      </c>
      <c r="I2075" s="140">
        <f>_xll.qlInterestRateIndexValueDate(Index1M,$H2075)</f>
        <v>54218</v>
      </c>
      <c r="J2075" s="145">
        <f>IFERROR(_xll.qlIndexFixing(Index1M,$H2075,TRUE,_xll.ohTrigger(RecalcTrigger,Trigger1M)),NA())</f>
        <v>8.3046308944104696E-3</v>
      </c>
      <c r="K2075" s="44">
        <f>IFERROR(_xll.qlIndexFixing(Index3M,H2075,TRUE,_xll.ohTrigger(RecalcTrigger,Trigger3M)),NA())</f>
        <v>8.5822600883188379E-3</v>
      </c>
      <c r="L2075" s="44">
        <f>IFERROR(_xll.qlIndexFixing(Index6M,$H2075,TRUE,_xll.ohTrigger(RecalcTrigger,Trigger6M)),NA())</f>
        <v>8.509582322212203E-3</v>
      </c>
      <c r="M2075" s="146">
        <f>IFERROR(_xll.qlIndexFixing(Index1Y,$H2075,TRUE,_xll.ohTrigger(RecalcTrigger,Trigger1Y)),NA())</f>
        <v>8.7335823719523198E-3</v>
      </c>
      <c r="N2075" s="145">
        <f>IFERROR(_xll.qlIndexFixing(ONIndex1M,I2075,TRUE,_xll.ohTrigger(RecalcTrigger,Trigger1M)),NA())</f>
        <v>8.3170804490129147E-3</v>
      </c>
      <c r="O2075" s="44">
        <f>IFERROR(_xll.qlIndexFixing(ONIndex3M,I2075,TRUE,_xll.ohTrigger(RecalcTrigger,Trigger3M)),NA())</f>
        <v>8.6182382346988717E-3</v>
      </c>
      <c r="P2075" s="44">
        <f>IFERROR(_xll.qlIndexFixing(ONIndex6M,I2075,TRUE,_xll.ohTrigger(RecalcTrigger,Trigger6M)),NA())</f>
        <v>8.583232171631705E-3</v>
      </c>
      <c r="Q2075" s="146">
        <f>IFERROR(_xll.qlIndexFixing(ONIndex1Y,I2075,TRUE,_xll.ohTrigger(RecalcTrigger,Trigger1Y)),NA())</f>
        <v>8.8748993976373036E-3</v>
      </c>
    </row>
    <row r="2076" spans="2:17" x14ac:dyDescent="0.2">
      <c r="B2076" s="39" t="s">
        <v>42</v>
      </c>
      <c r="D2076" s="42">
        <f>_xll.qlCalendarAdvance(Calendar,$D2075,B2076,"f",FALSE)</f>
        <v>54225</v>
      </c>
      <c r="E2076" s="140">
        <f>_xll.qlInterestRateIndexValueDate(IndexON,D2076)</f>
        <v>54225</v>
      </c>
      <c r="F2076" s="156">
        <f>IFERROR(_xll.qlIndexFixing(IndexON,D2076,TRUE,_xll.ohTrigger(RecalcTrigger,TriggerON)),NA())</f>
        <v>7.6981431182809867E-3</v>
      </c>
      <c r="H2076" s="42">
        <f>_xll.qlCalendarAdvance(Calendar,$H2075,B2076,"f",FALSE)</f>
        <v>54225</v>
      </c>
      <c r="I2076" s="140">
        <f>_xll.qlInterestRateIndexValueDate(Index1M,$H2076)</f>
        <v>54225</v>
      </c>
      <c r="J2076" s="145">
        <f>IFERROR(_xll.qlIndexFixing(Index1M,$H2076,TRUE,_xll.ohTrigger(RecalcTrigger,Trigger1M)),NA())</f>
        <v>8.2973168429991695E-3</v>
      </c>
      <c r="K2076" s="44">
        <f>IFERROR(_xll.qlIndexFixing(Index3M,H2076,TRUE,_xll.ohTrigger(RecalcTrigger,Trigger3M)),NA())</f>
        <v>8.5753444571022748E-3</v>
      </c>
      <c r="L2076" s="44">
        <f>IFERROR(_xll.qlIndexFixing(Index6M,$H2076,TRUE,_xll.ohTrigger(RecalcTrigger,Trigger6M)),NA())</f>
        <v>8.5025920202742491E-3</v>
      </c>
      <c r="M2076" s="146">
        <f>IFERROR(_xll.qlIndexFixing(Index1Y,$H2076,TRUE,_xll.ohTrigger(RecalcTrigger,Trigger1Y)),NA())</f>
        <v>8.7267952507947832E-3</v>
      </c>
      <c r="N2076" s="145">
        <f>IFERROR(_xll.qlIndexFixing(ONIndex1M,I2076,TRUE,_xll.ohTrigger(RecalcTrigger,Trigger1M)),NA())</f>
        <v>8.3097304521739801E-3</v>
      </c>
      <c r="O2076" s="44">
        <f>IFERROR(_xll.qlIndexFixing(ONIndex3M,I2076,TRUE,_xll.ohTrigger(RecalcTrigger,Trigger3M)),NA())</f>
        <v>8.6112272526694955E-3</v>
      </c>
      <c r="P2076" s="44">
        <f>IFERROR(_xll.qlIndexFixing(ONIndex6M,I2076,TRUE,_xll.ohTrigger(RecalcTrigger,Trigger6M)),NA())</f>
        <v>8.5760297214920733E-3</v>
      </c>
      <c r="Q2076" s="146">
        <f>IFERROR(_xll.qlIndexFixing(ONIndex1Y,I2076,TRUE,_xll.ohTrigger(RecalcTrigger,Trigger1Y)),NA())</f>
        <v>8.8677127416347812E-3</v>
      </c>
    </row>
    <row r="2077" spans="2:17" x14ac:dyDescent="0.2">
      <c r="B2077" s="39" t="s">
        <v>42</v>
      </c>
      <c r="D2077" s="42">
        <f>_xll.qlCalendarAdvance(Calendar,$D2076,B2077,"f",FALSE)</f>
        <v>54232</v>
      </c>
      <c r="E2077" s="140">
        <f>_xll.qlInterestRateIndexValueDate(IndexON,D2077)</f>
        <v>54232</v>
      </c>
      <c r="F2077" s="156">
        <f>IFERROR(_xll.qlIndexFixing(IndexON,D2077,TRUE,_xll.ohTrigger(RecalcTrigger,TriggerON)),NA())</f>
        <v>7.6914909287040256E-3</v>
      </c>
      <c r="H2077" s="42">
        <f>_xll.qlCalendarAdvance(Calendar,$H2076,B2077,"f",FALSE)</f>
        <v>54232</v>
      </c>
      <c r="I2077" s="140">
        <f>_xll.qlInterestRateIndexValueDate(Index1M,$H2077)</f>
        <v>54232</v>
      </c>
      <c r="J2077" s="145">
        <f>IFERROR(_xll.qlIndexFixing(Index1M,$H2077,TRUE,_xll.ohTrigger(RecalcTrigger,Trigger1M)),NA())</f>
        <v>8.2900224889489831E-3</v>
      </c>
      <c r="K2077" s="44">
        <f>IFERROR(_xll.qlIndexFixing(Index3M,H2077,TRUE,_xll.ohTrigger(RecalcTrigger,Trigger3M)),NA())</f>
        <v>8.5684458140265814E-3</v>
      </c>
      <c r="L2077" s="44">
        <f>IFERROR(_xll.qlIndexFixing(Index6M,$H2077,TRUE,_xll.ohTrigger(RecalcTrigger,Trigger6M)),NA())</f>
        <v>8.4956204114311085E-3</v>
      </c>
      <c r="M2077" s="146">
        <f>IFERROR(_xll.qlIndexFixing(Index1Y,$H2077,TRUE,_xll.ohTrigger(RecalcTrigger,Trigger1Y)),NA())</f>
        <v>8.7200259481829967E-3</v>
      </c>
      <c r="N2077" s="145">
        <f>IFERROR(_xll.qlIndexFixing(ONIndex1M,I2077,TRUE,_xll.ohTrigger(RecalcTrigger,Trigger1M)),NA())</f>
        <v>8.3024001354792265E-3</v>
      </c>
      <c r="O2077" s="44">
        <f>IFERROR(_xll.qlIndexFixing(ONIndex3M,I2077,TRUE,_xll.ohTrigger(RecalcTrigger,Trigger3M)),NA())</f>
        <v>8.6042332106905928E-3</v>
      </c>
      <c r="P2077" s="44">
        <f>IFERROR(_xll.qlIndexFixing(ONIndex6M,I2077,TRUE,_xll.ohTrigger(RecalcTrigger,Trigger6M)),NA())</f>
        <v>8.5688458615862384E-3</v>
      </c>
      <c r="Q2077" s="146">
        <f>IFERROR(_xll.qlIndexFixing(ONIndex1Y,I2077,TRUE,_xll.ohTrigger(RecalcTrigger,Trigger1Y)),NA())</f>
        <v>8.8605437054178893E-3</v>
      </c>
    </row>
    <row r="2078" spans="2:17" x14ac:dyDescent="0.2">
      <c r="B2078" s="39" t="s">
        <v>42</v>
      </c>
      <c r="D2078" s="42">
        <f>_xll.qlCalendarAdvance(Calendar,$D2077,B2078,"f",FALSE)</f>
        <v>54239</v>
      </c>
      <c r="E2078" s="140">
        <f>_xll.qlInterestRateIndexValueDate(IndexON,D2078)</f>
        <v>54239</v>
      </c>
      <c r="F2078" s="156">
        <f>IFERROR(_xll.qlIndexFixing(IndexON,D2078,TRUE,_xll.ohTrigger(RecalcTrigger,TriggerON)),NA())</f>
        <v>7.684854371414751E-3</v>
      </c>
      <c r="H2078" s="42">
        <f>_xll.qlCalendarAdvance(Calendar,$H2077,B2078,"f",FALSE)</f>
        <v>54239</v>
      </c>
      <c r="I2078" s="140">
        <f>_xll.qlInterestRateIndexValueDate(Index1M,$H2078)</f>
        <v>54239</v>
      </c>
      <c r="J2078" s="145">
        <f>IFERROR(_xll.qlIndexFixing(Index1M,$H2078,TRUE,_xll.ohTrigger(RecalcTrigger,Trigger1M)),NA())</f>
        <v>8.2823239346966598E-3</v>
      </c>
      <c r="K2078" s="44">
        <f>IFERROR(_xll.qlIndexFixing(Index3M,H2078,TRUE,_xll.ohTrigger(RecalcTrigger,Trigger3M)),NA())</f>
        <v>8.5615641590001401E-3</v>
      </c>
      <c r="L2078" s="44">
        <f>IFERROR(_xll.qlIndexFixing(Index6M,$H2078,TRUE,_xll.ohTrigger(RecalcTrigger,Trigger6M)),NA())</f>
        <v>8.4882759584530357E-3</v>
      </c>
      <c r="M2078" s="146">
        <f>IFERROR(_xll.qlIndexFixing(Index1Y,$H2078,TRUE,_xll.ohTrigger(RecalcTrigger,Trigger1Y)),NA())</f>
        <v>8.7132744637585802E-3</v>
      </c>
      <c r="N2078" s="145">
        <f>IFERROR(_xll.qlIndexFixing(ONIndex1M,I2078,TRUE,_xll.ohTrigger(RecalcTrigger,Trigger1M)),NA())</f>
        <v>8.2950894989286539E-3</v>
      </c>
      <c r="O2078" s="44">
        <f>IFERROR(_xll.qlIndexFixing(ONIndex3M,I2078,TRUE,_xll.ohTrigger(RecalcTrigger,Trigger3M)),NA())</f>
        <v>8.5972561088432098E-3</v>
      </c>
      <c r="P2078" s="44">
        <f>IFERROR(_xll.qlIndexFixing(ONIndex6M,I2078,TRUE,_xll.ohTrigger(RecalcTrigger,Trigger6M)),NA())</f>
        <v>8.5616805916710614E-3</v>
      </c>
      <c r="Q2078" s="146">
        <f>IFERROR(_xll.qlIndexFixing(ONIndex1Y,I2078,TRUE,_xll.ohTrigger(RecalcTrigger,Trigger1Y)),NA())</f>
        <v>8.8533922890676742E-3</v>
      </c>
    </row>
    <row r="2079" spans="2:17" x14ac:dyDescent="0.2">
      <c r="B2079" s="39" t="s">
        <v>42</v>
      </c>
      <c r="D2079" s="42">
        <f>_xll.qlCalendarAdvance(Calendar,$D2078,B2079,"f",FALSE)</f>
        <v>54246</v>
      </c>
      <c r="E2079" s="140">
        <f>_xll.qlInterestRateIndexValueDate(IndexON,D2079)</f>
        <v>54246</v>
      </c>
      <c r="F2079" s="156">
        <f>IFERROR(_xll.qlIndexFixing(IndexON,D2079,TRUE,_xll.ohTrigger(RecalcTrigger,TriggerON)),NA())</f>
        <v>7.678233446413163E-3</v>
      </c>
      <c r="H2079" s="42">
        <f>_xll.qlCalendarAdvance(Calendar,$H2078,B2079,"f",FALSE)</f>
        <v>54246</v>
      </c>
      <c r="I2079" s="140">
        <f>_xll.qlInterestRateIndexValueDate(Index1M,$H2079)</f>
        <v>54246</v>
      </c>
      <c r="J2079" s="145">
        <f>IFERROR(_xll.qlIndexFixing(Index1M,$H2079,TRUE,_xll.ohTrigger(RecalcTrigger,Trigger1M)),NA())</f>
        <v>8.2750702177386386E-3</v>
      </c>
      <c r="K2079" s="44">
        <f>IFERROR(_xll.qlIndexFixing(Index3M,H2079,TRUE,_xll.ohTrigger(RecalcTrigger,Trigger3M)),NA())</f>
        <v>8.5546994919357393E-3</v>
      </c>
      <c r="L2079" s="44">
        <f>IFERROR(_xll.qlIndexFixing(Index6M,$H2079,TRUE,_xll.ohTrigger(RecalcTrigger,Trigger6M)),NA())</f>
        <v>8.481342909560886E-3</v>
      </c>
      <c r="M2079" s="146">
        <f>IFERROR(_xll.qlIndexFixing(Index1Y,$H2079,TRUE,_xll.ohTrigger(RecalcTrigger,Trigger1Y)),NA())</f>
        <v>8.7065407971644859E-3</v>
      </c>
      <c r="N2079" s="145">
        <f>IFERROR(_xll.qlIndexFixing(ONIndex1M,I2079,TRUE,_xll.ohTrigger(RecalcTrigger,Trigger1M)),NA())</f>
        <v>8.2877985426033085E-3</v>
      </c>
      <c r="O2079" s="44">
        <f>IFERROR(_xll.qlIndexFixing(ONIndex3M,I2079,TRUE,_xll.ohTrigger(RecalcTrigger,Trigger3M)),NA())</f>
        <v>8.5902959470463003E-3</v>
      </c>
      <c r="P2079" s="44">
        <f>IFERROR(_xll.qlIndexFixing(ONIndex6M,I2079,TRUE,_xll.ohTrigger(RecalcTrigger,Trigger6M)),NA())</f>
        <v>8.5545339118275887E-3</v>
      </c>
      <c r="Q2079" s="146">
        <f>IFERROR(_xll.qlIndexFixing(ONIndex1Y,I2079,TRUE,_xll.ohTrigger(RecalcTrigger,Trigger1Y)),NA())</f>
        <v>8.8462584924220433E-3</v>
      </c>
    </row>
    <row r="2080" spans="2:17" x14ac:dyDescent="0.2">
      <c r="B2080" s="39" t="s">
        <v>42</v>
      </c>
      <c r="D2080" s="42">
        <f>_xll.qlCalendarAdvance(Calendar,$D2079,B2080,"f",FALSE)</f>
        <v>54253</v>
      </c>
      <c r="E2080" s="140">
        <f>_xll.qlInterestRateIndexValueDate(IndexON,D2080)</f>
        <v>54253</v>
      </c>
      <c r="F2080" s="156">
        <f>IFERROR(_xll.qlIndexFixing(IndexON,D2080,TRUE,_xll.ohTrigger(RecalcTrigger,TriggerON)),NA())</f>
        <v>7.6716281536182152E-3</v>
      </c>
      <c r="H2080" s="42">
        <f>_xll.qlCalendarAdvance(Calendar,$H2079,B2080,"f",FALSE)</f>
        <v>54253</v>
      </c>
      <c r="I2080" s="140">
        <f>_xll.qlInterestRateIndexValueDate(Index1M,$H2080)</f>
        <v>54253</v>
      </c>
      <c r="J2080" s="145">
        <f>IFERROR(_xll.qlIndexFixing(Index1M,$H2080,TRUE,_xll.ohTrigger(RecalcTrigger,Trigger1M)),NA())</f>
        <v>8.2678361986216458E-3</v>
      </c>
      <c r="K2080" s="44">
        <f>IFERROR(_xll.qlIndexFixing(Index3M,H2080,TRUE,_xll.ohTrigger(RecalcTrigger,Trigger3M)),NA())</f>
        <v>8.5478518127479267E-3</v>
      </c>
      <c r="L2080" s="44">
        <f>IFERROR(_xll.qlIndexFixing(Index6M,$H2080,TRUE,_xll.ohTrigger(RecalcTrigger,Trigger6M)),NA())</f>
        <v>8.4744285537308832E-3</v>
      </c>
      <c r="M2080" s="146">
        <f>IFERROR(_xll.qlIndexFixing(Index1Y,$H2080,TRUE,_xll.ohTrigger(RecalcTrigger,Trigger1Y)),NA())</f>
        <v>8.6998249480445544E-3</v>
      </c>
      <c r="N2080" s="145">
        <f>IFERROR(_xll.qlIndexFixing(ONIndex1M,I2080,TRUE,_xll.ohTrigger(RecalcTrigger,Trigger1M)),NA())</f>
        <v>8.2805272663410978E-3</v>
      </c>
      <c r="O2080" s="44">
        <f>IFERROR(_xll.qlIndexFixing(ONIndex3M,I2080,TRUE,_xll.ohTrigger(RecalcTrigger,Trigger3M)),NA())</f>
        <v>8.5833527252998643E-3</v>
      </c>
      <c r="P2080" s="44">
        <f>IFERROR(_xll.qlIndexFixing(ONIndex6M,I2080,TRUE,_xll.ohTrigger(RecalcTrigger,Trigger6M)),NA())</f>
        <v>8.5474058222179128E-3</v>
      </c>
      <c r="Q2080" s="146">
        <f>IFERROR(_xll.qlIndexFixing(ONIndex1Y,I2080,TRUE,_xll.ohTrigger(RecalcTrigger,Trigger1Y)),NA())</f>
        <v>8.8391423157241356E-3</v>
      </c>
    </row>
    <row r="2081" spans="2:17" x14ac:dyDescent="0.2">
      <c r="B2081" s="39" t="s">
        <v>42</v>
      </c>
      <c r="D2081" s="42">
        <f>_xll.qlCalendarAdvance(Calendar,$D2080,B2081,"f",FALSE)</f>
        <v>54260</v>
      </c>
      <c r="E2081" s="140">
        <f>_xll.qlInterestRateIndexValueDate(IndexON,D2081)</f>
        <v>54260</v>
      </c>
      <c r="F2081" s="156">
        <f>IFERROR(_xll.qlIndexFixing(IndexON,D2081,TRUE,_xll.ohTrigger(RecalcTrigger,TriggerON)),NA())</f>
        <v>7.6650384930299076E-3</v>
      </c>
      <c r="H2081" s="42">
        <f>_xll.qlCalendarAdvance(Calendar,$H2080,B2081,"f",FALSE)</f>
        <v>54260</v>
      </c>
      <c r="I2081" s="140">
        <f>_xll.qlInterestRateIndexValueDate(Index1M,$H2081)</f>
        <v>54260</v>
      </c>
      <c r="J2081" s="145">
        <f>IFERROR(_xll.qlIndexFixing(Index1M,$H2081,TRUE,_xll.ohTrigger(RecalcTrigger,Trigger1M)),NA())</f>
        <v>8.2606218773064663E-3</v>
      </c>
      <c r="K2081" s="44">
        <f>IFERROR(_xll.qlIndexFixing(Index3M,H2081,TRUE,_xll.ohTrigger(RecalcTrigger,Trigger3M)),NA())</f>
        <v>8.5410211213442031E-3</v>
      </c>
      <c r="L2081" s="44">
        <f>IFERROR(_xll.qlIndexFixing(Index6M,$H2081,TRUE,_xll.ohTrigger(RecalcTrigger,Trigger6M)),NA())</f>
        <v>8.4675328907674579E-3</v>
      </c>
      <c r="M2081" s="146">
        <f>IFERROR(_xll.qlIndexFixing(Index1Y,$H2081,TRUE,_xll.ohTrigger(RecalcTrigger,Trigger1Y)),NA())</f>
        <v>8.6931269160435143E-3</v>
      </c>
      <c r="N2081" s="145">
        <f>IFERROR(_xll.qlIndexFixing(ONIndex1M,I2081,TRUE,_xll.ohTrigger(RecalcTrigger,Trigger1M)),NA())</f>
        <v>8.2732756702230681E-3</v>
      </c>
      <c r="O2081" s="44">
        <f>IFERROR(_xll.qlIndexFixing(ONIndex3M,I2081,TRUE,_xll.ohTrigger(RecalcTrigger,Trigger3M)),NA())</f>
        <v>8.5764264435228554E-3</v>
      </c>
      <c r="P2081" s="44">
        <f>IFERROR(_xll.qlIndexFixing(ONIndex6M,I2081,TRUE,_xll.ohTrigger(RecalcTrigger,Trigger6M)),NA())</f>
        <v>8.5402963225988948E-3</v>
      </c>
      <c r="Q2081" s="146">
        <f>IFERROR(_xll.qlIndexFixing(ONIndex1Y,I2081,TRUE,_xll.ohTrigger(RecalcTrigger,Trigger1Y)),NA())</f>
        <v>8.8320437586497658E-3</v>
      </c>
    </row>
    <row r="2082" spans="2:17" x14ac:dyDescent="0.2">
      <c r="B2082" s="39" t="s">
        <v>42</v>
      </c>
      <c r="D2082" s="42">
        <f>_xll.qlCalendarAdvance(Calendar,$D2081,B2082,"f",FALSE)</f>
        <v>54267</v>
      </c>
      <c r="E2082" s="140">
        <f>_xll.qlInterestRateIndexValueDate(IndexON,D2082)</f>
        <v>54267</v>
      </c>
      <c r="F2082" s="156">
        <f>IFERROR(_xll.qlIndexFixing(IndexON,D2082,TRUE,_xll.ohTrigger(RecalcTrigger,TriggerON)),NA())</f>
        <v>7.6584644647292865E-3</v>
      </c>
      <c r="H2082" s="42">
        <f>_xll.qlCalendarAdvance(Calendar,$H2081,B2082,"f",FALSE)</f>
        <v>54267</v>
      </c>
      <c r="I2082" s="140">
        <f>_xll.qlInterestRateIndexValueDate(Index1M,$H2082)</f>
        <v>54267</v>
      </c>
      <c r="J2082" s="145">
        <f>IFERROR(_xll.qlIndexFixing(Index1M,$H2082,TRUE,_xll.ohTrigger(RecalcTrigger,Trigger1M)),NA())</f>
        <v>8.2534272537617259E-3</v>
      </c>
      <c r="K2082" s="44">
        <f>IFERROR(_xll.qlIndexFixing(Index3M,H2082,TRUE,_xll.ohTrigger(RecalcTrigger,Trigger3M)),NA())</f>
        <v>8.5342074176408822E-3</v>
      </c>
      <c r="L2082" s="44">
        <f>IFERROR(_xll.qlIndexFixing(Index6M,$H2082,TRUE,_xll.ohTrigger(RecalcTrigger,Trigger6M)),NA())</f>
        <v>8.4606559204785659E-3</v>
      </c>
      <c r="M2082" s="146">
        <f>IFERROR(_xll.qlIndexFixing(Index1Y,$H2082,TRUE,_xll.ohTrigger(RecalcTrigger,Trigger1Y)),NA())</f>
        <v>8.6864467008069823E-3</v>
      </c>
      <c r="N2082" s="145">
        <f>IFERROR(_xll.qlIndexFixing(ONIndex1M,I2082,TRUE,_xll.ohTrigger(RecalcTrigger,Trigger1M)),NA())</f>
        <v>8.2660437543302656E-3</v>
      </c>
      <c r="O2082" s="44">
        <f>IFERROR(_xll.qlIndexFixing(ONIndex3M,I2082,TRUE,_xll.ohTrigger(RecalcTrigger,Trigger3M)),NA())</f>
        <v>8.5695171019584127E-3</v>
      </c>
      <c r="P2082" s="44">
        <f>IFERROR(_xll.qlIndexFixing(ONIndex6M,I2082,TRUE,_xll.ohTrigger(RecalcTrigger,Trigger6M)),NA())</f>
        <v>8.5332054131326274E-3</v>
      </c>
      <c r="Q2082" s="146">
        <f>IFERROR(_xll.qlIndexFixing(ONIndex1Y,I2082,TRUE,_xll.ohTrigger(RecalcTrigger,Trigger1Y)),NA())</f>
        <v>8.8249628215231191E-3</v>
      </c>
    </row>
    <row r="2083" spans="2:17" x14ac:dyDescent="0.2">
      <c r="B2083" s="39" t="s">
        <v>42</v>
      </c>
      <c r="D2083" s="42">
        <f>_xll.qlCalendarAdvance(Calendar,$D2082,B2083,"f",FALSE)</f>
        <v>54274</v>
      </c>
      <c r="E2083" s="140">
        <f>_xll.qlInterestRateIndexValueDate(IndexON,D2083)</f>
        <v>54274</v>
      </c>
      <c r="F2083" s="156">
        <f>IFERROR(_xll.qlIndexFixing(IndexON,D2083,TRUE,_xll.ohTrigger(RecalcTrigger,TriggerON)),NA())</f>
        <v>7.6519060686353058E-3</v>
      </c>
      <c r="H2083" s="42">
        <f>_xll.qlCalendarAdvance(Calendar,$H2082,B2083,"f",FALSE)</f>
        <v>54274</v>
      </c>
      <c r="I2083" s="140">
        <f>_xll.qlInterestRateIndexValueDate(Index1M,$H2083)</f>
        <v>54274</v>
      </c>
      <c r="J2083" s="145">
        <f>IFERROR(_xll.qlIndexFixing(Index1M,$H2083,TRUE,_xll.ohTrigger(RecalcTrigger,Trigger1M)),NA())</f>
        <v>8.2462523279455968E-3</v>
      </c>
      <c r="K2083" s="44">
        <f>IFERROR(_xll.qlIndexFixing(Index3M,H2083,TRUE,_xll.ohTrigger(RecalcTrigger,Trigger3M)),NA())</f>
        <v>8.5274107015489865E-3</v>
      </c>
      <c r="L2083" s="44">
        <f>IFERROR(_xll.qlIndexFixing(Index6M,$H2083,TRUE,_xll.ohTrigger(RecalcTrigger,Trigger6M)),NA())</f>
        <v>8.4537976426695208E-3</v>
      </c>
      <c r="M2083" s="146">
        <f>IFERROR(_xll.qlIndexFixing(Index1Y,$H2083,TRUE,_xll.ohTrigger(RecalcTrigger,Trigger1Y)),NA())</f>
        <v>8.6797843019814636E-3</v>
      </c>
      <c r="N2083" s="145">
        <f>IFERROR(_xll.qlIndexFixing(ONIndex1M,I2083,TRUE,_xll.ohTrigger(RecalcTrigger,Trigger1M)),NA())</f>
        <v>8.2588315185005978E-3</v>
      </c>
      <c r="O2083" s="44">
        <f>IFERROR(_xll.qlIndexFixing(ONIndex3M,I2083,TRUE,_xll.ohTrigger(RecalcTrigger,Trigger3M)),NA())</f>
        <v>8.5626247002823508E-3</v>
      </c>
      <c r="P2083" s="44">
        <f>IFERROR(_xll.qlIndexFixing(ONIndex6M,I2083,TRUE,_xll.ohTrigger(RecalcTrigger,Trigger6M)),NA())</f>
        <v>8.5261330937380642E-3</v>
      </c>
      <c r="Q2083" s="146">
        <f>IFERROR(_xll.qlIndexFixing(ONIndex1Y,I2083,TRUE,_xll.ohTrigger(RecalcTrigger,Trigger1Y)),NA())</f>
        <v>8.8178995041821029E-3</v>
      </c>
    </row>
    <row r="2084" spans="2:17" x14ac:dyDescent="0.2">
      <c r="B2084" s="39" t="s">
        <v>42</v>
      </c>
      <c r="D2084" s="42">
        <f>_xll.qlCalendarAdvance(Calendar,$D2083,B2084,"f",FALSE)</f>
        <v>54281</v>
      </c>
      <c r="E2084" s="140">
        <f>_xll.qlInterestRateIndexValueDate(IndexON,D2084)</f>
        <v>54281</v>
      </c>
      <c r="F2084" s="156">
        <f>IFERROR(_xll.qlIndexFixing(IndexON,D2084,TRUE,_xll.ohTrigger(RecalcTrigger,TriggerON)),NA())</f>
        <v>7.6453633048290115E-3</v>
      </c>
      <c r="H2084" s="42">
        <f>_xll.qlCalendarAdvance(Calendar,$H2083,B2084,"f",FALSE)</f>
        <v>54281</v>
      </c>
      <c r="I2084" s="140">
        <f>_xll.qlInterestRateIndexValueDate(Index1M,$H2084)</f>
        <v>54281</v>
      </c>
      <c r="J2084" s="145">
        <f>IFERROR(_xll.qlIndexFixing(Index1M,$H2084,TRUE,_xll.ohTrigger(RecalcTrigger,Trigger1M)),NA())</f>
        <v>8.2390970998293175E-3</v>
      </c>
      <c r="K2084" s="44">
        <f>IFERROR(_xll.qlIndexFixing(Index3M,H2084,TRUE,_xll.ohTrigger(RecalcTrigger,Trigger3M)),NA())</f>
        <v>8.5206309729830652E-3</v>
      </c>
      <c r="L2084" s="44">
        <f>IFERROR(_xll.qlIndexFixing(Index6M,$H2084,TRUE,_xll.ohTrigger(RecalcTrigger,Trigger6M)),NA())</f>
        <v>8.4469580571478377E-3</v>
      </c>
      <c r="M2084" s="146">
        <f>IFERROR(_xll.qlIndexFixing(Index1Y,$H2084,TRUE,_xll.ohTrigger(RecalcTrigger,Trigger1Y)),NA())</f>
        <v>8.6731397192147952E-3</v>
      </c>
      <c r="N2084" s="145">
        <f>IFERROR(_xll.qlIndexFixing(ONIndex1M,I2084,TRUE,_xll.ohTrigger(RecalcTrigger,Trigger1M)),NA())</f>
        <v>8.251638962815111E-3</v>
      </c>
      <c r="O2084" s="44">
        <f>IFERROR(_xll.qlIndexFixing(ONIndex3M,I2084,TRUE,_xll.ohTrigger(RecalcTrigger,Trigger3M)),NA())</f>
        <v>8.5557492387378087E-3</v>
      </c>
      <c r="P2084" s="44">
        <f>IFERROR(_xll.qlIndexFixing(ONIndex6M,I2084,TRUE,_xll.ohTrigger(RecalcTrigger,Trigger6M)),NA())</f>
        <v>8.5190793644152052E-3</v>
      </c>
      <c r="Q2084" s="146">
        <f>IFERROR(_xll.qlIndexFixing(ONIndex1Y,I2084,TRUE,_xll.ohTrigger(RecalcTrigger,Trigger1Y)),NA())</f>
        <v>8.810853806545671E-3</v>
      </c>
    </row>
    <row r="2085" spans="2:17" x14ac:dyDescent="0.2">
      <c r="B2085" s="39" t="s">
        <v>42</v>
      </c>
      <c r="D2085" s="42">
        <f>_xll.qlCalendarAdvance(Calendar,$D2084,B2085,"f",FALSE)</f>
        <v>54288</v>
      </c>
      <c r="E2085" s="140">
        <f>_xll.qlInterestRateIndexValueDate(IndexON,D2085)</f>
        <v>54288</v>
      </c>
      <c r="F2085" s="156">
        <f>IFERROR(_xll.qlIndexFixing(IndexON,D2085,TRUE,_xll.ohTrigger(RecalcTrigger,TriggerON)),NA())</f>
        <v>7.6388361731483112E-3</v>
      </c>
      <c r="H2085" s="42">
        <f>_xll.qlCalendarAdvance(Calendar,$H2084,B2085,"f",FALSE)</f>
        <v>54288</v>
      </c>
      <c r="I2085" s="140">
        <f>_xll.qlInterestRateIndexValueDate(Index1M,$H2085)</f>
        <v>54288</v>
      </c>
      <c r="J2085" s="145">
        <f>IFERROR(_xll.qlIndexFixing(Index1M,$H2085,TRUE,_xll.ohTrigger(RecalcTrigger,Trigger1M)),NA())</f>
        <v>8.2319615693710584E-3</v>
      </c>
      <c r="K2085" s="44">
        <f>IFERROR(_xll.qlIndexFixing(Index3M,H2085,TRUE,_xll.ohTrigger(RecalcTrigger,Trigger3M)),NA())</f>
        <v>8.5138682318541461E-3</v>
      </c>
      <c r="L2085" s="44">
        <f>IFERROR(_xll.qlIndexFixing(Index6M,$H2085,TRUE,_xll.ohTrigger(RecalcTrigger,Trigger6M)),NA())</f>
        <v>8.4401371637210319E-3</v>
      </c>
      <c r="M2085" s="146">
        <f>IFERROR(_xll.qlIndexFixing(Index1Y,$H2085,TRUE,_xll.ohTrigger(RecalcTrigger,Trigger1Y)),NA())</f>
        <v>8.6665129521552586E-3</v>
      </c>
      <c r="N2085" s="145">
        <f>IFERROR(_xll.qlIndexFixing(ONIndex1M,I2085,TRUE,_xll.ohTrigger(RecalcTrigger,Trigger1M)),NA())</f>
        <v>8.2444660872738051E-3</v>
      </c>
      <c r="O2085" s="44">
        <f>IFERROR(_xll.qlIndexFixing(ONIndex3M,I2085,TRUE,_xll.ohTrigger(RecalcTrigger,Trigger3M)),NA())</f>
        <v>8.5488907172437401E-3</v>
      </c>
      <c r="P2085" s="44">
        <f>IFERROR(_xll.qlIndexFixing(ONIndex6M,I2085,TRUE,_xll.ohTrigger(RecalcTrigger,Trigger6M)),NA())</f>
        <v>8.5120442251640505E-3</v>
      </c>
      <c r="Q2085" s="146">
        <f>IFERROR(_xll.qlIndexFixing(ONIndex1Y,I2085,TRUE,_xll.ohTrigger(RecalcTrigger,Trigger1Y)),NA())</f>
        <v>8.8038257287759158E-3</v>
      </c>
    </row>
    <row r="2086" spans="2:17" x14ac:dyDescent="0.2">
      <c r="B2086" s="39" t="s">
        <v>42</v>
      </c>
      <c r="D2086" s="42">
        <f>_xll.qlCalendarAdvance(Calendar,$D2085,B2086,"f",FALSE)</f>
        <v>54295</v>
      </c>
      <c r="E2086" s="140">
        <f>_xll.qlInterestRateIndexValueDate(IndexON,D2086)</f>
        <v>54295</v>
      </c>
      <c r="F2086" s="156">
        <f>IFERROR(_xll.qlIndexFixing(IndexON,D2086,TRUE,_xll.ohTrigger(RecalcTrigger,TriggerON)),NA())</f>
        <v>7.6323246738363437E-3</v>
      </c>
      <c r="H2086" s="42">
        <f>_xll.qlCalendarAdvance(Calendar,$H2085,B2086,"f",FALSE)</f>
        <v>54295</v>
      </c>
      <c r="I2086" s="140">
        <f>_xll.qlInterestRateIndexValueDate(Index1M,$H2086)</f>
        <v>54295</v>
      </c>
      <c r="J2086" s="145">
        <f>IFERROR(_xll.qlIndexFixing(Index1M,$H2086,TRUE,_xll.ohTrigger(RecalcTrigger,Trigger1M)),NA())</f>
        <v>8.224845736536833E-3</v>
      </c>
      <c r="K2086" s="44">
        <f>IFERROR(_xll.qlIndexFixing(Index3M,H2086,TRUE,_xll.ohTrigger(RecalcTrigger,Trigger3M)),NA())</f>
        <v>8.507122478076775E-3</v>
      </c>
      <c r="L2086" s="44">
        <f>IFERROR(_xll.qlIndexFixing(Index6M,$H2086,TRUE,_xll.ohTrigger(RecalcTrigger,Trigger6M)),NA())</f>
        <v>8.4333349621970588E-3</v>
      </c>
      <c r="M2086" s="146">
        <f>IFERROR(_xll.qlIndexFixing(Index1Y,$H2086,TRUE,_xll.ohTrigger(RecalcTrigger,Trigger1Y)),NA())</f>
        <v>8.6599040004522454E-3</v>
      </c>
      <c r="N2086" s="145">
        <f>IFERROR(_xll.qlIndexFixing(ONIndex1M,I2086,TRUE,_xll.ohTrigger(RecalcTrigger,Trigger1M)),NA())</f>
        <v>8.2373128919577265E-3</v>
      </c>
      <c r="O2086" s="44">
        <f>IFERROR(_xll.qlIndexFixing(ONIndex3M,I2086,TRUE,_xll.ohTrigger(RecalcTrigger,Trigger3M)),NA())</f>
        <v>8.5420491358001449E-3</v>
      </c>
      <c r="P2086" s="44">
        <f>IFERROR(_xll.qlIndexFixing(ONIndex6M,I2086,TRUE,_xll.ohTrigger(RecalcTrigger,Trigger6M)),NA())</f>
        <v>8.5050276759846E-3</v>
      </c>
      <c r="Q2086" s="146">
        <f>IFERROR(_xll.qlIndexFixing(ONIndex1Y,I2086,TRUE,_xll.ohTrigger(RecalcTrigger,Trigger1Y)),NA())</f>
        <v>8.7968152707917913E-3</v>
      </c>
    </row>
    <row r="2087" spans="2:17" x14ac:dyDescent="0.2">
      <c r="B2087" s="39" t="s">
        <v>42</v>
      </c>
      <c r="D2087" s="42">
        <f>_xll.qlCalendarAdvance(Calendar,$D2086,B2087,"f",FALSE)</f>
        <v>54302</v>
      </c>
      <c r="E2087" s="140">
        <f>_xll.qlInterestRateIndexValueDate(IndexON,D2087)</f>
        <v>54302</v>
      </c>
      <c r="F2087" s="156">
        <f>IFERROR(_xll.qlIndexFixing(IndexON,D2087,TRUE,_xll.ohTrigger(RecalcTrigger,TriggerON)),NA())</f>
        <v>7.6258288067310165E-3</v>
      </c>
      <c r="H2087" s="42">
        <f>_xll.qlCalendarAdvance(Calendar,$H2086,B2087,"f",FALSE)</f>
        <v>54302</v>
      </c>
      <c r="I2087" s="140">
        <f>_xll.qlInterestRateIndexValueDate(Index1M,$H2087)</f>
        <v>54302</v>
      </c>
      <c r="J2087" s="145">
        <f>IFERROR(_xll.qlIndexFixing(Index1M,$H2087,TRUE,_xll.ohTrigger(RecalcTrigger,Trigger1M)),NA())</f>
        <v>8.2181622954116875E-3</v>
      </c>
      <c r="K2087" s="44">
        <f>IFERROR(_xll.qlIndexFixing(Index3M,H2087,TRUE,_xll.ohTrigger(RecalcTrigger,Trigger3M)),NA())</f>
        <v>8.5007722112517715E-3</v>
      </c>
      <c r="L2087" s="44">
        <f>IFERROR(_xll.qlIndexFixing(Index6M,$H2087,TRUE,_xll.ohTrigger(RecalcTrigger,Trigger6M)),NA())</f>
        <v>8.4276946166773354E-3</v>
      </c>
      <c r="M2087" s="146">
        <f>IFERROR(_xll.qlIndexFixing(Index1Y,$H2087,TRUE,_xll.ohTrigger(RecalcTrigger,Trigger1Y)),NA())</f>
        <v>8.6533128637562573E-3</v>
      </c>
      <c r="N2087" s="145">
        <f>IFERROR(_xll.qlIndexFixing(ONIndex1M,I2087,TRUE,_xll.ohTrigger(RecalcTrigger,Trigger1M)),NA())</f>
        <v>8.2301793767047826E-3</v>
      </c>
      <c r="O2087" s="44">
        <f>IFERROR(_xll.qlIndexFixing(ONIndex3M,I2087,TRUE,_xll.ohTrigger(RecalcTrigger,Trigger3M)),NA())</f>
        <v>8.5352244944070232E-3</v>
      </c>
      <c r="P2087" s="44">
        <f>IFERROR(_xll.qlIndexFixing(ONIndex6M,I2087,TRUE,_xll.ohTrigger(RecalcTrigger,Trigger6M)),NA())</f>
        <v>8.4980297168768537E-3</v>
      </c>
      <c r="Q2087" s="146">
        <f>IFERROR(_xll.qlIndexFixing(ONIndex1Y,I2087,TRUE,_xll.ohTrigger(RecalcTrigger,Trigger1Y)),NA())</f>
        <v>8.7898224326743435E-3</v>
      </c>
    </row>
    <row r="2088" spans="2:17" x14ac:dyDescent="0.2">
      <c r="B2088" s="39" t="s">
        <v>42</v>
      </c>
      <c r="D2088" s="42">
        <f>_xll.qlCalendarAdvance(Calendar,$D2087,B2088,"f",FALSE)</f>
        <v>54309</v>
      </c>
      <c r="E2088" s="140">
        <f>_xll.qlInterestRateIndexValueDate(IndexON,D2088)</f>
        <v>54309</v>
      </c>
      <c r="F2088" s="156">
        <f>IFERROR(_xll.qlIndexFixing(IndexON,D2088,TRUE,_xll.ohTrigger(RecalcTrigger,TriggerON)),NA())</f>
        <v>7.6193485719133758E-3</v>
      </c>
      <c r="H2088" s="42">
        <f>_xll.qlCalendarAdvance(Calendar,$H2087,B2088,"f",FALSE)</f>
        <v>54309</v>
      </c>
      <c r="I2088" s="140">
        <f>_xll.qlInterestRateIndexValueDate(Index1M,$H2088)</f>
        <v>54309</v>
      </c>
      <c r="J2088" s="145">
        <f>IFERROR(_xll.qlIndexFixing(Index1M,$H2088,TRUE,_xll.ohTrigger(RecalcTrigger,Trigger1M)),NA())</f>
        <v>8.2110846099915005E-3</v>
      </c>
      <c r="K2088" s="44">
        <f>IFERROR(_xll.qlIndexFixing(Index3M,H2088,TRUE,_xll.ohTrigger(RecalcTrigger,Trigger3M)),NA())</f>
        <v>8.4940593746698594E-3</v>
      </c>
      <c r="L2088" s="44">
        <f>IFERROR(_xll.qlIndexFixing(Index6M,$H2088,TRUE,_xll.ohTrigger(RecalcTrigger,Trigger6M)),NA())</f>
        <v>8.4209262608224769E-3</v>
      </c>
      <c r="M2088" s="146">
        <f>IFERROR(_xll.qlIndexFixing(Index1Y,$H2088,TRUE,_xll.ohTrigger(RecalcTrigger,Trigger1Y)),NA())</f>
        <v>8.6467395417186843E-3</v>
      </c>
      <c r="N2088" s="145">
        <f>IFERROR(_xll.qlIndexFixing(ONIndex1M,I2088,TRUE,_xll.ohTrigger(RecalcTrigger,Trigger1M)),NA())</f>
        <v>8.2230655415960197E-3</v>
      </c>
      <c r="O2088" s="44">
        <f>IFERROR(_xll.qlIndexFixing(ONIndex3M,I2088,TRUE,_xll.ohTrigger(RecalcTrigger,Trigger3M)),NA())</f>
        <v>8.5284167929833288E-3</v>
      </c>
      <c r="P2088" s="44">
        <f>IFERROR(_xll.qlIndexFixing(ONIndex6M,I2088,TRUE,_xll.ohTrigger(RecalcTrigger,Trigger6M)),NA())</f>
        <v>8.4910503480029043E-3</v>
      </c>
      <c r="Q2088" s="146">
        <f>IFERROR(_xll.qlIndexFixing(ONIndex1Y,I2088,TRUE,_xll.ohTrigger(RecalcTrigger,Trigger1Y)),NA())</f>
        <v>8.78284721426148E-3</v>
      </c>
    </row>
    <row r="2089" spans="2:17" x14ac:dyDescent="0.2">
      <c r="B2089" s="39" t="s">
        <v>42</v>
      </c>
      <c r="D2089" s="42">
        <f>_xll.qlCalendarAdvance(Calendar,$D2088,B2089,"f",FALSE)</f>
        <v>54316</v>
      </c>
      <c r="E2089" s="140">
        <f>_xll.qlInterestRateIndexValueDate(IndexON,D2089)</f>
        <v>54316</v>
      </c>
      <c r="F2089" s="156">
        <f>IFERROR(_xll.qlIndexFixing(IndexON,D2089,TRUE,_xll.ohTrigger(RecalcTrigger,TriggerON)),NA())</f>
        <v>7.612883969221329E-3</v>
      </c>
      <c r="H2089" s="42">
        <f>_xll.qlCalendarAdvance(Calendar,$H2088,B2089,"f",FALSE)</f>
        <v>54316</v>
      </c>
      <c r="I2089" s="140">
        <f>_xll.qlInterestRateIndexValueDate(Index1M,$H2089)</f>
        <v>54316</v>
      </c>
      <c r="J2089" s="145">
        <f>IFERROR(_xll.qlIndexFixing(Index1M,$H2089,TRUE,_xll.ohTrigger(RecalcTrigger,Trigger1M)),NA())</f>
        <v>8.2040266215109847E-3</v>
      </c>
      <c r="K2089" s="44">
        <f>IFERROR(_xll.qlIndexFixing(Index3M,H2089,TRUE,_xll.ohTrigger(RecalcTrigger,Trigger3M)),NA())</f>
        <v>8.4873635246705634E-3</v>
      </c>
      <c r="L2089" s="44">
        <f>IFERROR(_xll.qlIndexFixing(Index6M,$H2089,TRUE,_xll.ohTrigger(RecalcTrigger,Trigger6M)),NA())</f>
        <v>8.4141765946738577E-3</v>
      </c>
      <c r="M2089" s="146">
        <f>IFERROR(_xll.qlIndexFixing(Index1Y,$H2089,TRUE,_xll.ohTrigger(RecalcTrigger,Trigger1Y)),NA())</f>
        <v>8.6401840339915825E-3</v>
      </c>
      <c r="N2089" s="145">
        <f>IFERROR(_xll.qlIndexFixing(ONIndex1M,I2089,TRUE,_xll.ohTrigger(RecalcTrigger,Trigger1M)),NA())</f>
        <v>8.2159713865503914E-3</v>
      </c>
      <c r="O2089" s="44">
        <f>IFERROR(_xll.qlIndexFixing(ONIndex3M,I2089,TRUE,_xll.ohTrigger(RecalcTrigger,Trigger3M)),NA())</f>
        <v>8.5216260316911541E-3</v>
      </c>
      <c r="P2089" s="44">
        <f>IFERROR(_xll.qlIndexFixing(ONIndex6M,I2089,TRUE,_xll.ohTrigger(RecalcTrigger,Trigger6M)),NA())</f>
        <v>8.4840895690385665E-3</v>
      </c>
      <c r="Q2089" s="146">
        <f>IFERROR(_xll.qlIndexFixing(ONIndex1Y,I2089,TRUE,_xll.ohTrigger(RecalcTrigger,Trigger1Y)),NA())</f>
        <v>8.7758896157152932E-3</v>
      </c>
    </row>
    <row r="2090" spans="2:17" x14ac:dyDescent="0.2">
      <c r="B2090" s="39" t="s">
        <v>42</v>
      </c>
      <c r="D2090" s="42">
        <f>_xll.qlCalendarAdvance(Calendar,$D2089,B2090,"f",FALSE)</f>
        <v>54323</v>
      </c>
      <c r="E2090" s="140">
        <f>_xll.qlInterestRateIndexValueDate(IndexON,D2090)</f>
        <v>54323</v>
      </c>
      <c r="F2090" s="156">
        <f>IFERROR(_xll.qlIndexFixing(IndexON,D2090,TRUE,_xll.ohTrigger(RecalcTrigger,TriggerON)),NA())</f>
        <v>7.6064349988169688E-3</v>
      </c>
      <c r="H2090" s="42">
        <f>_xll.qlCalendarAdvance(Calendar,$H2089,B2090,"f",FALSE)</f>
        <v>54323</v>
      </c>
      <c r="I2090" s="140">
        <f>_xll.qlInterestRateIndexValueDate(Index1M,$H2090)</f>
        <v>54323</v>
      </c>
      <c r="J2090" s="145">
        <f>IFERROR(_xll.qlIndexFixing(Index1M,$H2090,TRUE,_xll.ohTrigger(RecalcTrigger,Trigger1M)),NA())</f>
        <v>8.1969883299377235E-3</v>
      </c>
      <c r="K2090" s="44">
        <f>IFERROR(_xll.qlIndexFixing(Index3M,H2090,TRUE,_xll.ohTrigger(RecalcTrigger,Trigger3M)),NA())</f>
        <v>8.4806846611666029E-3</v>
      </c>
      <c r="L2090" s="44">
        <f>IFERROR(_xll.qlIndexFixing(Index6M,$H2090,TRUE,_xll.ohTrigger(RecalcTrigger,Trigger6M)),NA())</f>
        <v>8.4074456180452065E-3</v>
      </c>
      <c r="M2090" s="146">
        <f>IFERROR(_xll.qlIndexFixing(Index1Y,$H2090,TRUE,_xll.ohTrigger(RecalcTrigger,Trigger1Y)),NA())</f>
        <v>8.6336463402283403E-3</v>
      </c>
      <c r="N2090" s="145">
        <f>IFERROR(_xll.qlIndexFixing(ONIndex1M,I2090,TRUE,_xll.ohTrigger(RecalcTrigger,Trigger1M)),NA())</f>
        <v>8.2088969118110366E-3</v>
      </c>
      <c r="O2090" s="44">
        <f>IFERROR(_xll.qlIndexFixing(ONIndex3M,I2090,TRUE,_xll.ohTrigger(RecalcTrigger,Trigger3M)),NA())</f>
        <v>8.5148522104494528E-3</v>
      </c>
      <c r="P2090" s="44">
        <f>IFERROR(_xll.qlIndexFixing(ONIndex6M,I2090,TRUE,_xll.ohTrigger(RecalcTrigger,Trigger6M)),NA())</f>
        <v>8.4771473803080255E-3</v>
      </c>
      <c r="Q2090" s="146">
        <f>IFERROR(_xll.qlIndexFixing(ONIndex1Y,I2090,TRUE,_xll.ohTrigger(RecalcTrigger,Trigger1Y)),NA())</f>
        <v>8.7689496369547371E-3</v>
      </c>
    </row>
    <row r="2091" spans="2:17" x14ac:dyDescent="0.2">
      <c r="B2091" s="39" t="s">
        <v>42</v>
      </c>
      <c r="D2091" s="42">
        <f>_xll.qlCalendarAdvance(Calendar,$D2090,B2091,"f",FALSE)</f>
        <v>54330</v>
      </c>
      <c r="E2091" s="140">
        <f>_xll.qlInterestRateIndexValueDate(IndexON,D2091)</f>
        <v>54330</v>
      </c>
      <c r="F2091" s="156">
        <f>IFERROR(_xll.qlIndexFixing(IndexON,D2091,TRUE,_xll.ohTrigger(RecalcTrigger,TriggerON)),NA())</f>
        <v>7.6000016607002951E-3</v>
      </c>
      <c r="H2091" s="42">
        <f>_xll.qlCalendarAdvance(Calendar,$H2090,B2091,"f",FALSE)</f>
        <v>54330</v>
      </c>
      <c r="I2091" s="140">
        <f>_xll.qlInterestRateIndexValueDate(Index1M,$H2091)</f>
        <v>54330</v>
      </c>
      <c r="J2091" s="145">
        <f>IFERROR(_xll.qlIndexFixing(Index1M,$H2091,TRUE,_xll.ohTrigger(RecalcTrigger,Trigger1M)),NA())</f>
        <v>8.1899697352338929E-3</v>
      </c>
      <c r="K2091" s="44">
        <f>IFERROR(_xll.qlIndexFixing(Index3M,H2091,TRUE,_xll.ohTrigger(RecalcTrigger,Trigger3M)),NA())</f>
        <v>8.4740227840742616E-3</v>
      </c>
      <c r="L2091" s="44">
        <f>IFERROR(_xll.qlIndexFixing(Index6M,$H2091,TRUE,_xll.ohTrigger(RecalcTrigger,Trigger6M)),NA())</f>
        <v>8.4007333307498048E-3</v>
      </c>
      <c r="M2091" s="146">
        <f>IFERROR(_xll.qlIndexFixing(Index1Y,$H2091,TRUE,_xll.ohTrigger(RecalcTrigger,Trigger1Y)),NA())</f>
        <v>8.6271264600827902E-3</v>
      </c>
      <c r="N2091" s="145">
        <f>IFERROR(_xll.qlIndexFixing(ONIndex1M,I2091,TRUE,_xll.ohTrigger(RecalcTrigger,Trigger1M)),NA())</f>
        <v>8.2018421171348166E-3</v>
      </c>
      <c r="O2091" s="44">
        <f>IFERROR(_xll.qlIndexFixing(ONIndex3M,I2091,TRUE,_xll.ohTrigger(RecalcTrigger,Trigger3M)),NA())</f>
        <v>8.5080953292582251E-3</v>
      </c>
      <c r="P2091" s="44">
        <f>IFERROR(_xll.qlIndexFixing(ONIndex6M,I2091,TRUE,_xll.ohTrigger(RecalcTrigger,Trigger6M)),NA())</f>
        <v>8.4702237815681425E-3</v>
      </c>
      <c r="Q2091" s="146">
        <f>IFERROR(_xll.qlIndexFixing(ONIndex1Y,I2091,TRUE,_xll.ohTrigger(RecalcTrigger,Trigger1Y)),NA())</f>
        <v>8.7620272778987651E-3</v>
      </c>
    </row>
    <row r="2092" spans="2:17" x14ac:dyDescent="0.2">
      <c r="B2092" s="39" t="s">
        <v>42</v>
      </c>
      <c r="D2092" s="42">
        <f>_xll.qlCalendarAdvance(Calendar,$D2091,B2092,"f",FALSE)</f>
        <v>54337</v>
      </c>
      <c r="E2092" s="140">
        <f>_xll.qlInterestRateIndexValueDate(IndexON,D2092)</f>
        <v>54337</v>
      </c>
      <c r="F2092" s="156">
        <f>IFERROR(_xll.qlIndexFixing(IndexON,D2092,TRUE,_xll.ohTrigger(RecalcTrigger,TriggerON)),NA())</f>
        <v>7.5935839547092154E-3</v>
      </c>
      <c r="H2092" s="42">
        <f>_xll.qlCalendarAdvance(Calendar,$H2091,B2092,"f",FALSE)</f>
        <v>54337</v>
      </c>
      <c r="I2092" s="140">
        <f>_xll.qlInterestRateIndexValueDate(Index1M,$H2092)</f>
        <v>54337</v>
      </c>
      <c r="J2092" s="145">
        <f>IFERROR(_xll.qlIndexFixing(Index1M,$H2092,TRUE,_xll.ohTrigger(RecalcTrigger,Trigger1M)),NA())</f>
        <v>8.1825643876544795E-3</v>
      </c>
      <c r="K2092" s="44">
        <f>IFERROR(_xll.qlIndexFixing(Index3M,H2092,TRUE,_xll.ohTrigger(RecalcTrigger,Trigger3M)),NA())</f>
        <v>8.4670046849666739E-3</v>
      </c>
      <c r="L2092" s="44">
        <f>IFERROR(_xll.qlIndexFixing(Index6M,$H2092,TRUE,_xll.ohTrigger(RecalcTrigger,Trigger6M)),NA())</f>
        <v>8.3936644722490805E-3</v>
      </c>
      <c r="M2092" s="146">
        <f>IFERROR(_xll.qlIndexFixing(Index1Y,$H2092,TRUE,_xll.ohTrigger(RecalcTrigger,Trigger1Y)),NA())</f>
        <v>8.6206243932107629E-3</v>
      </c>
      <c r="N2092" s="145">
        <f>IFERROR(_xll.qlIndexFixing(ONIndex1M,I2092,TRUE,_xll.ohTrigger(RecalcTrigger,Trigger1M)),NA())</f>
        <v>8.1948070025217312E-3</v>
      </c>
      <c r="O2092" s="44">
        <f>IFERROR(_xll.qlIndexFixing(ONIndex3M,I2092,TRUE,_xll.ohTrigger(RecalcTrigger,Trigger3M)),NA())</f>
        <v>8.5013553881174708E-3</v>
      </c>
      <c r="P2092" s="44">
        <f>IFERROR(_xll.qlIndexFixing(ONIndex6M,I2092,TRUE,_xll.ohTrigger(RecalcTrigger,Trigger6M)),NA())</f>
        <v>8.46331877298101E-3</v>
      </c>
      <c r="Q2092" s="146">
        <f>IFERROR(_xll.qlIndexFixing(ONIndex1Y,I2092,TRUE,_xll.ohTrigger(RecalcTrigger,Trigger1Y)),NA())</f>
        <v>8.75512253870947E-3</v>
      </c>
    </row>
    <row r="2093" spans="2:17" x14ac:dyDescent="0.2">
      <c r="B2093" s="39" t="s">
        <v>42</v>
      </c>
      <c r="D2093" s="42">
        <f>_xll.qlCalendarAdvance(Calendar,$D2092,B2093,"f",FALSE)</f>
        <v>54344</v>
      </c>
      <c r="E2093" s="140">
        <f>_xll.qlInterestRateIndexValueDate(IndexON,D2093)</f>
        <v>54344</v>
      </c>
      <c r="F2093" s="156">
        <f>IFERROR(_xll.qlIndexFixing(IndexON,D2093,TRUE,_xll.ohTrigger(RecalcTrigger,TriggerON)),NA())</f>
        <v>7.5871818810058222E-3</v>
      </c>
      <c r="H2093" s="42">
        <f>_xll.qlCalendarAdvance(Calendar,$H2092,B2093,"f",FALSE)</f>
        <v>54344</v>
      </c>
      <c r="I2093" s="140">
        <f>_xll.qlInterestRateIndexValueDate(Index1M,$H2093)</f>
        <v>54344</v>
      </c>
      <c r="J2093" s="145">
        <f>IFERROR(_xll.qlIndexFixing(Index1M,$H2093,TRUE,_xll.ohTrigger(RecalcTrigger,Trigger1M)),NA())</f>
        <v>8.1755864371950201E-3</v>
      </c>
      <c r="K2093" s="44">
        <f>IFERROR(_xll.qlIndexFixing(Index3M,H2093,TRUE,_xll.ohTrigger(RecalcTrigger,Trigger3M)),NA())</f>
        <v>8.4603778402399053E-3</v>
      </c>
      <c r="L2093" s="44">
        <f>IFERROR(_xll.qlIndexFixing(Index6M,$H2093,TRUE,_xll.ohTrigger(RecalcTrigger,Trigger6M)),NA())</f>
        <v>8.3869907448750423E-3</v>
      </c>
      <c r="M2093" s="146">
        <f>IFERROR(_xll.qlIndexFixing(Index1Y,$H2093,TRUE,_xll.ohTrigger(RecalcTrigger,Trigger1Y)),NA())</f>
        <v>8.6141401392674233E-3</v>
      </c>
      <c r="N2093" s="145">
        <f>IFERROR(_xll.qlIndexFixing(ONIndex1M,I2093,TRUE,_xll.ohTrigger(RecalcTrigger,Trigger1M)),NA())</f>
        <v>8.1877915681338731E-3</v>
      </c>
      <c r="O2093" s="44">
        <f>IFERROR(_xll.qlIndexFixing(ONIndex3M,I2093,TRUE,_xll.ohTrigger(RecalcTrigger,Trigger3M)),NA())</f>
        <v>8.49463238702719E-3</v>
      </c>
      <c r="P2093" s="44">
        <f>IFERROR(_xll.qlIndexFixing(ONIndex6M,I2093,TRUE,_xll.ohTrigger(RecalcTrigger,Trigger6M)),NA())</f>
        <v>8.4564323543845354E-3</v>
      </c>
      <c r="Q2093" s="146">
        <f>IFERROR(_xll.qlIndexFixing(ONIndex1Y,I2093,TRUE,_xll.ohTrigger(RecalcTrigger,Trigger1Y)),NA())</f>
        <v>8.7482354193058054E-3</v>
      </c>
    </row>
    <row r="2094" spans="2:17" x14ac:dyDescent="0.2">
      <c r="B2094" s="39" t="s">
        <v>42</v>
      </c>
      <c r="D2094" s="42">
        <f>_xll.qlCalendarAdvance(Calendar,$D2093,B2094,"f",FALSE)</f>
        <v>54351</v>
      </c>
      <c r="E2094" s="140">
        <f>_xll.qlInterestRateIndexValueDate(IndexON,D2094)</f>
        <v>54351</v>
      </c>
      <c r="F2094" s="156">
        <f>IFERROR(_xll.qlIndexFixing(IndexON,D2094,TRUE,_xll.ohTrigger(RecalcTrigger,TriggerON)),NA())</f>
        <v>7.5807954395090693E-3</v>
      </c>
      <c r="H2094" s="42">
        <f>_xll.qlCalendarAdvance(Calendar,$H2093,B2094,"f",FALSE)</f>
        <v>54351</v>
      </c>
      <c r="I2094" s="140">
        <f>_xll.qlInterestRateIndexValueDate(Index1M,$H2094)</f>
        <v>54351</v>
      </c>
      <c r="J2094" s="145">
        <f>IFERROR(_xll.qlIndexFixing(Index1M,$H2094,TRUE,_xll.ohTrigger(RecalcTrigger,Trigger1M)),NA())</f>
        <v>8.1686281840798545E-3</v>
      </c>
      <c r="K2094" s="44">
        <f>IFERROR(_xll.qlIndexFixing(Index3M,H2094,TRUE,_xll.ohTrigger(RecalcTrigger,Trigger3M)),NA())</f>
        <v>8.4537679821810787E-3</v>
      </c>
      <c r="L2094" s="44">
        <f>IFERROR(_xll.qlIndexFixing(Index6M,$H2094,TRUE,_xll.ohTrigger(RecalcTrigger,Trigger6M)),NA())</f>
        <v>8.3803357068156607E-3</v>
      </c>
      <c r="M2094" s="146">
        <f>IFERROR(_xll.qlIndexFixing(Index1Y,$H2094,TRUE,_xll.ohTrigger(RecalcTrigger,Trigger1Y)),NA())</f>
        <v>8.6076736979103785E-3</v>
      </c>
      <c r="N2094" s="145">
        <f>IFERROR(_xll.qlIndexFixing(ONIndex1M,I2094,TRUE,_xll.ohTrigger(RecalcTrigger,Trigger1M)),NA())</f>
        <v>8.1807958138091497E-3</v>
      </c>
      <c r="O2094" s="44">
        <f>IFERROR(_xll.qlIndexFixing(ONIndex3M,I2094,TRUE,_xll.ohTrigger(RecalcTrigger,Trigger3M)),NA())</f>
        <v>8.4879263259063364E-3</v>
      </c>
      <c r="P2094" s="44">
        <f>IFERROR(_xll.qlIndexFixing(ONIndex6M,I2094,TRUE,_xll.ohTrigger(RecalcTrigger,Trigger6M)),NA())</f>
        <v>8.4495645259408114E-3</v>
      </c>
      <c r="Q2094" s="146">
        <f>IFERROR(_xll.qlIndexFixing(ONIndex1Y,I2094,TRUE,_xll.ohTrigger(RecalcTrigger,Trigger1Y)),NA())</f>
        <v>8.7413659197688176E-3</v>
      </c>
    </row>
    <row r="2095" spans="2:17" x14ac:dyDescent="0.2">
      <c r="B2095" s="39" t="s">
        <v>42</v>
      </c>
      <c r="D2095" s="42">
        <f>_xll.qlCalendarAdvance(Calendar,$D2094,B2095,"f",FALSE)</f>
        <v>54358</v>
      </c>
      <c r="E2095" s="140">
        <f>_xll.qlInterestRateIndexValueDate(IndexON,D2095)</f>
        <v>54358</v>
      </c>
      <c r="F2095" s="156">
        <f>IFERROR(_xll.qlIndexFixing(IndexON,D2095,TRUE,_xll.ohTrigger(RecalcTrigger,TriggerON)),NA())</f>
        <v>7.5744246303000029E-3</v>
      </c>
      <c r="H2095" s="42">
        <f>_xll.qlCalendarAdvance(Calendar,$H2094,B2095,"f",FALSE)</f>
        <v>54358</v>
      </c>
      <c r="I2095" s="140">
        <f>_xll.qlInterestRateIndexValueDate(Index1M,$H2095)</f>
        <v>54358</v>
      </c>
      <c r="J2095" s="145">
        <f>IFERROR(_xll.qlIndexFixing(Index1M,$H2095,TRUE,_xll.ohTrigger(RecalcTrigger,Trigger1M)),NA())</f>
        <v>8.1616896282723801E-3</v>
      </c>
      <c r="K2095" s="44">
        <f>IFERROR(_xll.qlIndexFixing(Index3M,H2095,TRUE,_xll.ohTrigger(RecalcTrigger,Trigger3M)),NA())</f>
        <v>8.4471751107029792E-3</v>
      </c>
      <c r="L2095" s="44">
        <f>IFERROR(_xll.qlIndexFixing(Index6M,$H2095,TRUE,_xll.ohTrigger(RecalcTrigger,Trigger6M)),NA())</f>
        <v>8.3736993578856864E-3</v>
      </c>
      <c r="M2095" s="146">
        <f>IFERROR(_xll.qlIndexFixing(Index1Y,$H2095,TRUE,_xll.ohTrigger(RecalcTrigger,Trigger1Y)),NA())</f>
        <v>8.6012250687970138E-3</v>
      </c>
      <c r="N2095" s="145">
        <f>IFERROR(_xll.qlIndexFixing(ONIndex1M,I2095,TRUE,_xll.ohTrigger(RecalcTrigger,Trigger1M)),NA())</f>
        <v>8.1738197396286072E-3</v>
      </c>
      <c r="O2095" s="44">
        <f>IFERROR(_xll.qlIndexFixing(ONIndex3M,I2095,TRUE,_xll.ohTrigger(RecalcTrigger,Trigger3M)),NA())</f>
        <v>8.4812372048359563E-3</v>
      </c>
      <c r="P2095" s="44">
        <f>IFERROR(_xll.qlIndexFixing(ONIndex6M,I2095,TRUE,_xll.ohTrigger(RecalcTrigger,Trigger6M)),NA())</f>
        <v>8.4427152875687916E-3</v>
      </c>
      <c r="Q2095" s="146">
        <f>IFERROR(_xll.qlIndexFixing(ONIndex1Y,I2095,TRUE,_xll.ohTrigger(RecalcTrigger,Trigger1Y)),NA())</f>
        <v>8.7345140398553678E-3</v>
      </c>
    </row>
    <row r="2096" spans="2:17" x14ac:dyDescent="0.2">
      <c r="B2096" s="39" t="s">
        <v>42</v>
      </c>
      <c r="D2096" s="42">
        <f>_xll.qlCalendarAdvance(Calendar,$D2095,B2096,"f",FALSE)</f>
        <v>54365</v>
      </c>
      <c r="E2096" s="140">
        <f>_xll.qlInterestRateIndexValueDate(IndexON,D2096)</f>
        <v>54365</v>
      </c>
      <c r="F2096" s="156">
        <f>IFERROR(_xll.qlIndexFixing(IndexON,D2096,TRUE,_xll.ohTrigger(RecalcTrigger,TriggerON)),NA())</f>
        <v>7.5680694532165305E-3</v>
      </c>
      <c r="H2096" s="42">
        <f>_xll.qlCalendarAdvance(Calendar,$H2095,B2096,"f",FALSE)</f>
        <v>54365</v>
      </c>
      <c r="I2096" s="140">
        <f>_xll.qlInterestRateIndexValueDate(Index1M,$H2096)</f>
        <v>54365</v>
      </c>
      <c r="J2096" s="145">
        <f>IFERROR(_xll.qlIndexFixing(Index1M,$H2096,TRUE,_xll.ohTrigger(RecalcTrigger,Trigger1M)),NA())</f>
        <v>8.155172213608064E-3</v>
      </c>
      <c r="K2096" s="44">
        <f>IFERROR(_xll.qlIndexFixing(Index3M,H2096,TRUE,_xll.ohTrigger(RecalcTrigger,Trigger3M)),NA())</f>
        <v>8.4405992257210408E-3</v>
      </c>
      <c r="L2096" s="44">
        <f>IFERROR(_xll.qlIndexFixing(Index6M,$H2096,TRUE,_xll.ohTrigger(RecalcTrigger,Trigger6M)),NA())</f>
        <v>8.3670816979003158E-3</v>
      </c>
      <c r="M2096" s="146">
        <f>IFERROR(_xll.qlIndexFixing(Index1Y,$H2096,TRUE,_xll.ohTrigger(RecalcTrigger,Trigger1Y)),NA())</f>
        <v>8.5947942515869347E-3</v>
      </c>
      <c r="N2096" s="145">
        <f>IFERROR(_xll.qlIndexFixing(ONIndex1M,I2096,TRUE,_xll.ohTrigger(RecalcTrigger,Trigger1M)),NA())</f>
        <v>8.166863345673292E-3</v>
      </c>
      <c r="O2096" s="44">
        <f>IFERROR(_xll.qlIndexFixing(ONIndex3M,I2096,TRUE,_xll.ohTrigger(RecalcTrigger,Trigger3M)),NA())</f>
        <v>8.474565023897096E-3</v>
      </c>
      <c r="P2096" s="44">
        <f>IFERROR(_xll.qlIndexFixing(ONIndex6M,I2096,TRUE,_xll.ohTrigger(RecalcTrigger,Trigger6M)),NA())</f>
        <v>8.4358846391874298E-3</v>
      </c>
      <c r="Q2096" s="146">
        <f>IFERROR(_xll.qlIndexFixing(ONIndex1Y,I2096,TRUE,_xll.ohTrigger(RecalcTrigger,Trigger1Y)),NA())</f>
        <v>8.7276797798896411E-3</v>
      </c>
    </row>
    <row r="2097" spans="2:17" x14ac:dyDescent="0.2">
      <c r="B2097" s="39" t="s">
        <v>42</v>
      </c>
      <c r="D2097" s="42">
        <f>_xll.qlCalendarAdvance(Calendar,$D2096,B2097,"f",FALSE)</f>
        <v>54372</v>
      </c>
      <c r="E2097" s="140">
        <f>_xll.qlInterestRateIndexValueDate(IndexON,D2097)</f>
        <v>54372</v>
      </c>
      <c r="F2097" s="156">
        <f>IFERROR(_xll.qlIndexFixing(IndexON,D2097,TRUE,_xll.ohTrigger(RecalcTrigger,TriggerON)),NA())</f>
        <v>7.5617299085017908E-3</v>
      </c>
      <c r="H2097" s="42">
        <f>_xll.qlCalendarAdvance(Calendar,$H2096,B2097,"f",FALSE)</f>
        <v>54372</v>
      </c>
      <c r="I2097" s="140">
        <f>_xll.qlInterestRateIndexValueDate(Index1M,$H2097)</f>
        <v>54372</v>
      </c>
      <c r="J2097" s="145">
        <f>IFERROR(_xll.qlIndexFixing(Index1M,$H2097,TRUE,_xll.ohTrigger(RecalcTrigger,Trigger1M)),NA())</f>
        <v>8.1482717994265288E-3</v>
      </c>
      <c r="K2097" s="44">
        <f>IFERROR(_xll.qlIndexFixing(Index3M,H2097,TRUE,_xll.ohTrigger(RecalcTrigger,Trigger3M)),NA())</f>
        <v>8.4340403271524512E-3</v>
      </c>
      <c r="L2097" s="44">
        <f>IFERROR(_xll.qlIndexFixing(Index6M,$H2097,TRUE,_xll.ohTrigger(RecalcTrigger,Trigger6M)),NA())</f>
        <v>8.3608520726160193E-3</v>
      </c>
      <c r="M2097" s="146">
        <f>IFERROR(_xll.qlIndexFixing(Index1Y,$H2097,TRUE,_xll.ohTrigger(RecalcTrigger,Trigger1Y)),NA())</f>
        <v>8.5883812459397468E-3</v>
      </c>
      <c r="N2097" s="145">
        <f>IFERROR(_xll.qlIndexFixing(ONIndex1M,I2097,TRUE,_xll.ohTrigger(RecalcTrigger,Trigger1M)),NA())</f>
        <v>8.1599266317811114E-3</v>
      </c>
      <c r="O2097" s="44">
        <f>IFERROR(_xll.qlIndexFixing(ONIndex3M,I2097,TRUE,_xll.ohTrigger(RecalcTrigger,Trigger3M)),NA())</f>
        <v>8.4679097829276628E-3</v>
      </c>
      <c r="P2097" s="44">
        <f>IFERROR(_xll.qlIndexFixing(ONIndex6M,I2097,TRUE,_xll.ohTrigger(RecalcTrigger,Trigger6M)),NA())</f>
        <v>8.4290725809588185E-3</v>
      </c>
      <c r="Q2097" s="146">
        <f>IFERROR(_xll.qlIndexFixing(ONIndex1Y,I2097,TRUE,_xll.ohTrigger(RecalcTrigger,Trigger1Y)),NA())</f>
        <v>8.7208631396284986E-3</v>
      </c>
    </row>
    <row r="2098" spans="2:17" x14ac:dyDescent="0.2">
      <c r="B2098" s="39" t="s">
        <v>42</v>
      </c>
      <c r="D2098" s="42">
        <f>_xll.qlCalendarAdvance(Calendar,$D2097,B2098,"f",FALSE)</f>
        <v>54379</v>
      </c>
      <c r="E2098" s="140">
        <f>_xll.qlInterestRateIndexValueDate(IndexON,D2098)</f>
        <v>54379</v>
      </c>
      <c r="F2098" s="156">
        <f>IFERROR(_xll.qlIndexFixing(IndexON,D2098,TRUE,_xll.ohTrigger(RecalcTrigger,TriggerON)),NA())</f>
        <v>7.5554059959126452E-3</v>
      </c>
      <c r="H2098" s="42">
        <f>_xll.qlCalendarAdvance(Calendar,$H2097,B2098,"f",FALSE)</f>
        <v>54379</v>
      </c>
      <c r="I2098" s="140">
        <f>_xll.qlInterestRateIndexValueDate(Index1M,$H2098)</f>
        <v>54379</v>
      </c>
      <c r="J2098" s="145">
        <f>IFERROR(_xll.qlIndexFixing(Index1M,$H2098,TRUE,_xll.ohTrigger(RecalcTrigger,Trigger1M)),NA())</f>
        <v>8.141391081876689E-3</v>
      </c>
      <c r="K2098" s="44">
        <f>IFERROR(_xll.qlIndexFixing(Index3M,H2098,TRUE,_xll.ohTrigger(RecalcTrigger,Trigger3M)),NA())</f>
        <v>8.4274984149117632E-3</v>
      </c>
      <c r="L2098" s="44">
        <f>IFERROR(_xll.qlIndexFixing(Index6M,$H2098,TRUE,_xll.ohTrigger(RecalcTrigger,Trigger6M)),NA())</f>
        <v>8.3542706054843055E-3</v>
      </c>
      <c r="M2098" s="146">
        <f>IFERROR(_xll.qlIndexFixing(Index1Y,$H2098,TRUE,_xll.ohTrigger(RecalcTrigger,Trigger1Y)),NA())</f>
        <v>8.581986051515722E-3</v>
      </c>
      <c r="N2098" s="145">
        <f>IFERROR(_xll.qlIndexFixing(ONIndex1M,I2098,TRUE,_xll.ohTrigger(RecalcTrigger,Trigger1M)),NA())</f>
        <v>8.1530095979520656E-3</v>
      </c>
      <c r="O2098" s="44">
        <f>IFERROR(_xll.qlIndexFixing(ONIndex3M,I2098,TRUE,_xll.ohTrigger(RecalcTrigger,Trigger3M)),NA())</f>
        <v>8.4612714820087032E-3</v>
      </c>
      <c r="P2098" s="44">
        <f>IFERROR(_xll.qlIndexFixing(ONIndex6M,I2098,TRUE,_xll.ohTrigger(RecalcTrigger,Trigger6M)),NA())</f>
        <v>8.4222791128019114E-3</v>
      </c>
      <c r="Q2098" s="146">
        <f>IFERROR(_xll.qlIndexFixing(ONIndex1Y,I2098,TRUE,_xll.ohTrigger(RecalcTrigger,Trigger1Y)),NA())</f>
        <v>8.7140641191529866E-3</v>
      </c>
    </row>
    <row r="2099" spans="2:17" x14ac:dyDescent="0.2">
      <c r="B2099" s="39" t="s">
        <v>42</v>
      </c>
      <c r="D2099" s="42">
        <f>_xll.qlCalendarAdvance(Calendar,$D2098,B2099,"f",FALSE)</f>
        <v>54386</v>
      </c>
      <c r="E2099" s="140">
        <f>_xll.qlInterestRateIndexValueDate(IndexON,D2099)</f>
        <v>54386</v>
      </c>
      <c r="F2099" s="156">
        <f>IFERROR(_xll.qlIndexFixing(IndexON,D2099,TRUE,_xll.ohTrigger(RecalcTrigger,TriggerON)),NA())</f>
        <v>7.549097715611186E-3</v>
      </c>
      <c r="H2099" s="42">
        <f>_xll.qlCalendarAdvance(Calendar,$H2098,B2099,"f",FALSE)</f>
        <v>54386</v>
      </c>
      <c r="I2099" s="140">
        <f>_xll.qlInterestRateIndexValueDate(Index1M,$H2099)</f>
        <v>54386</v>
      </c>
      <c r="J2099" s="145">
        <f>IFERROR(_xll.qlIndexFixing(Index1M,$H2099,TRUE,_xll.ohTrigger(RecalcTrigger,Trigger1M)),NA())</f>
        <v>8.1345300609315298E-3</v>
      </c>
      <c r="K2099" s="44">
        <f>IFERROR(_xll.qlIndexFixing(Index3M,H2099,TRUE,_xll.ohTrigger(RecalcTrigger,Trigger3M)),NA())</f>
        <v>8.4209734889161662E-3</v>
      </c>
      <c r="L2099" s="44">
        <f>IFERROR(_xll.qlIndexFixing(Index6M,$H2099,TRUE,_xll.ohTrigger(RecalcTrigger,Trigger6M)),NA())</f>
        <v>8.3477078262144712E-3</v>
      </c>
      <c r="M2099" s="146">
        <f>IFERROR(_xll.qlIndexFixing(Index1Y,$H2099,TRUE,_xll.ohTrigger(RecalcTrigger,Trigger1Y)),NA())</f>
        <v>8.5756086679769084E-3</v>
      </c>
      <c r="N2099" s="145">
        <f>IFERROR(_xll.qlIndexFixing(ONIndex1M,I2099,TRUE,_xll.ohTrigger(RecalcTrigger,Trigger1M)),NA())</f>
        <v>8.146112244348247E-3</v>
      </c>
      <c r="O2099" s="44">
        <f>IFERROR(_xll.qlIndexFixing(ONIndex3M,I2099,TRUE,_xll.ohTrigger(RecalcTrigger,Trigger3M)),NA())</f>
        <v>8.454650121140217E-3</v>
      </c>
      <c r="P2099" s="44">
        <f>IFERROR(_xll.qlIndexFixing(ONIndex6M,I2099,TRUE,_xll.ohTrigger(RecalcTrigger,Trigger6M)),NA())</f>
        <v>8.4155042346356623E-3</v>
      </c>
      <c r="Q2099" s="146">
        <f>IFERROR(_xll.qlIndexFixing(ONIndex1Y,I2099,TRUE,_xll.ohTrigger(RecalcTrigger,Trigger1Y)),NA())</f>
        <v>8.7072827184631052E-3</v>
      </c>
    </row>
    <row r="2100" spans="2:17" x14ac:dyDescent="0.2">
      <c r="B2100" s="39" t="s">
        <v>42</v>
      </c>
      <c r="D2100" s="42">
        <f>_xll.qlCalendarAdvance(Calendar,$D2099,B2100,"f",FALSE)</f>
        <v>54393</v>
      </c>
      <c r="E2100" s="140">
        <f>_xll.qlInterestRateIndexValueDate(IndexON,D2100)</f>
        <v>54393</v>
      </c>
      <c r="F2100" s="156">
        <f>IFERROR(_xll.qlIndexFixing(IndexON,D2100,TRUE,_xll.ohTrigger(RecalcTrigger,TriggerON)),NA())</f>
        <v>7.5428050674353209E-3</v>
      </c>
      <c r="H2100" s="42">
        <f>_xll.qlCalendarAdvance(Calendar,$H2099,B2100,"f",FALSE)</f>
        <v>54393</v>
      </c>
      <c r="I2100" s="140">
        <f>_xll.qlInterestRateIndexValueDate(Index1M,$H2100)</f>
        <v>54393</v>
      </c>
      <c r="J2100" s="145">
        <f>IFERROR(_xll.qlIndexFixing(Index1M,$H2100,TRUE,_xll.ohTrigger(RecalcTrigger,Trigger1M)),NA())</f>
        <v>8.1261037027661447E-3</v>
      </c>
      <c r="K2100" s="44">
        <f>IFERROR(_xll.qlIndexFixing(Index3M,H2100,TRUE,_xll.ohTrigger(RecalcTrigger,Trigger3M)),NA())</f>
        <v>8.4151950764834969E-3</v>
      </c>
      <c r="L2100" s="44">
        <f>IFERROR(_xll.qlIndexFixing(Index6M,$H2100,TRUE,_xll.ohTrigger(RecalcTrigger,Trigger6M)),NA())</f>
        <v>8.3407979437328614E-3</v>
      </c>
      <c r="M2100" s="146">
        <f>IFERROR(_xll.qlIndexFixing(Index1Y,$H2100,TRUE,_xll.ohTrigger(RecalcTrigger,Trigger1Y)),NA())</f>
        <v>8.5692490949860201E-3</v>
      </c>
      <c r="N2100" s="145">
        <f>IFERROR(_xll.qlIndexFixing(ONIndex1M,I2100,TRUE,_xll.ohTrigger(RecalcTrigger,Trigger1M)),NA())</f>
        <v>8.1392345708075631E-3</v>
      </c>
      <c r="O2100" s="44">
        <f>IFERROR(_xll.qlIndexFixing(ONIndex3M,I2100,TRUE,_xll.ohTrigger(RecalcTrigger,Trigger3M)),NA())</f>
        <v>8.4480457003222043E-3</v>
      </c>
      <c r="P2100" s="44">
        <f>IFERROR(_xll.qlIndexFixing(ONIndex6M,I2100,TRUE,_xll.ohTrigger(RecalcTrigger,Trigger6M)),NA())</f>
        <v>8.40874794670321E-3</v>
      </c>
      <c r="Q2100" s="146">
        <f>IFERROR(_xll.qlIndexFixing(ONIndex1Y,I2100,TRUE,_xll.ohTrigger(RecalcTrigger,Trigger1Y)),NA())</f>
        <v>8.7005189376399006E-3</v>
      </c>
    </row>
    <row r="2101" spans="2:17" x14ac:dyDescent="0.2">
      <c r="B2101" s="39" t="s">
        <v>42</v>
      </c>
      <c r="D2101" s="42">
        <f>_xll.qlCalendarAdvance(Calendar,$D2100,B2101,"f",FALSE)</f>
        <v>54400</v>
      </c>
      <c r="E2101" s="140">
        <f>_xll.qlInterestRateIndexValueDate(IndexON,D2101)</f>
        <v>54400</v>
      </c>
      <c r="F2101" s="156">
        <f>IFERROR(_xll.qlIndexFixing(IndexON,D2101,TRUE,_xll.ohTrigger(RecalcTrigger,TriggerON)),NA())</f>
        <v>7.5365280516281885E-3</v>
      </c>
      <c r="H2101" s="42">
        <f>_xll.qlCalendarAdvance(Calendar,$H2100,B2101,"f",FALSE)</f>
        <v>54400</v>
      </c>
      <c r="I2101" s="140">
        <f>_xll.qlInterestRateIndexValueDate(Index1M,$H2101)</f>
        <v>54400</v>
      </c>
      <c r="J2101" s="145">
        <f>IFERROR(_xll.qlIndexFixing(Index1M,$H2101,TRUE,_xll.ohTrigger(RecalcTrigger,Trigger1M)),NA())</f>
        <v>8.1204719349178035E-3</v>
      </c>
      <c r="K2101" s="44">
        <f>IFERROR(_xll.qlIndexFixing(Index3M,H2101,TRUE,_xll.ohTrigger(RecalcTrigger,Trigger3M)),NA())</f>
        <v>8.4087019951405561E-3</v>
      </c>
      <c r="L2101" s="44">
        <f>IFERROR(_xll.qlIndexFixing(Index6M,$H2101,TRUE,_xll.ohTrigger(RecalcTrigger,Trigger6M)),NA())</f>
        <v>8.3342737257198381E-3</v>
      </c>
      <c r="M2101" s="146">
        <f>IFERROR(_xll.qlIndexFixing(Index1Y,$H2101,TRUE,_xll.ohTrigger(RecalcTrigger,Trigger1Y)),NA())</f>
        <v>8.5629073322064375E-3</v>
      </c>
      <c r="N2101" s="145">
        <f>IFERROR(_xll.qlIndexFixing(ONIndex1M,I2101,TRUE,_xll.ohTrigger(RecalcTrigger,Trigger1M)),NA())</f>
        <v>8.1323765774110601E-3</v>
      </c>
      <c r="O2101" s="44">
        <f>IFERROR(_xll.qlIndexFixing(ONIndex3M,I2101,TRUE,_xll.ohTrigger(RecalcTrigger,Trigger3M)),NA())</f>
        <v>8.441458219554665E-3</v>
      </c>
      <c r="P2101" s="44">
        <f>IFERROR(_xll.qlIndexFixing(ONIndex6M,I2101,TRUE,_xll.ohTrigger(RecalcTrigger,Trigger6M)),NA())</f>
        <v>8.4020102487614157E-3</v>
      </c>
      <c r="Q2101" s="146">
        <f>IFERROR(_xll.qlIndexFixing(ONIndex1Y,I2101,TRUE,_xll.ohTrigger(RecalcTrigger,Trigger1Y)),NA())</f>
        <v>8.6937727765212802E-3</v>
      </c>
    </row>
    <row r="2102" spans="2:17" x14ac:dyDescent="0.2">
      <c r="B2102" s="39" t="s">
        <v>42</v>
      </c>
      <c r="D2102" s="42">
        <f>_xll.qlCalendarAdvance(Calendar,$D2101,B2102,"f",FALSE)</f>
        <v>54407</v>
      </c>
      <c r="E2102" s="140">
        <f>_xll.qlInterestRateIndexValueDate(IndexON,D2102)</f>
        <v>54407</v>
      </c>
      <c r="F2102" s="156">
        <f>IFERROR(_xll.qlIndexFixing(IndexON,D2102,TRUE,_xll.ohTrigger(RecalcTrigger,TriggerON)),NA())</f>
        <v>7.5302666679466501E-3</v>
      </c>
      <c r="H2102" s="42">
        <f>_xll.qlCalendarAdvance(Calendar,$H2101,B2102,"f",FALSE)</f>
        <v>54407</v>
      </c>
      <c r="I2102" s="140">
        <f>_xll.qlInterestRateIndexValueDate(Index1M,$H2102)</f>
        <v>54407</v>
      </c>
      <c r="J2102" s="145">
        <f>IFERROR(_xll.qlIndexFixing(Index1M,$H2102,TRUE,_xll.ohTrigger(RecalcTrigger,Trigger1M)),NA())</f>
        <v>8.1136712592863869E-3</v>
      </c>
      <c r="K2102" s="44">
        <f>IFERROR(_xll.qlIndexFixing(Index3M,H2102,TRUE,_xll.ohTrigger(RecalcTrigger,Trigger3M)),NA())</f>
        <v>8.4022258987909541E-3</v>
      </c>
      <c r="L2102" s="44">
        <f>IFERROR(_xll.qlIndexFixing(Index6M,$H2102,TRUE,_xll.ohTrigger(RecalcTrigger,Trigger6M)),NA())</f>
        <v>8.3277681955550679E-3</v>
      </c>
      <c r="M2102" s="146">
        <f>IFERROR(_xll.qlIndexFixing(Index1Y,$H2102,TRUE,_xll.ohTrigger(RecalcTrigger,Trigger1Y)),NA())</f>
        <v>8.5565833793028734E-3</v>
      </c>
      <c r="N2102" s="145">
        <f>IFERROR(_xll.qlIndexFixing(ONIndex1M,I2102,TRUE,_xll.ohTrigger(RecalcTrigger,Trigger1M)),NA())</f>
        <v>8.1255382640776919E-3</v>
      </c>
      <c r="O2102" s="44">
        <f>IFERROR(_xll.qlIndexFixing(ONIndex3M,I2102,TRUE,_xll.ohTrigger(RecalcTrigger,Trigger3M)),NA())</f>
        <v>8.4348876786755067E-3</v>
      </c>
      <c r="P2102" s="44">
        <f>IFERROR(_xll.qlIndexFixing(ONIndex6M,I2102,TRUE,_xll.ohTrigger(RecalcTrigger,Trigger6M)),NA())</f>
        <v>8.3952911408913256E-3</v>
      </c>
      <c r="Q2102" s="146">
        <f>IFERROR(_xll.qlIndexFixing(ONIndex1Y,I2102,TRUE,_xll.ohTrigger(RecalcTrigger,Trigger1Y)),NA())</f>
        <v>8.6870442351882904E-3</v>
      </c>
    </row>
    <row r="2103" spans="2:17" x14ac:dyDescent="0.2">
      <c r="B2103" s="39" t="s">
        <v>42</v>
      </c>
      <c r="D2103" s="42">
        <f>_xll.qlCalendarAdvance(Calendar,$D2102,B2103,"f",FALSE)</f>
        <v>54414</v>
      </c>
      <c r="E2103" s="140">
        <f>_xll.qlInterestRateIndexValueDate(IndexON,D2103)</f>
        <v>54414</v>
      </c>
      <c r="F2103" s="156">
        <f>IFERROR(_xll.qlIndexFixing(IndexON,D2103,TRUE,_xll.ohTrigger(RecalcTrigger,TriggerON)),NA())</f>
        <v>7.524020916471752E-3</v>
      </c>
      <c r="H2103" s="42">
        <f>_xll.qlCalendarAdvance(Calendar,$H2102,B2103,"f",FALSE)</f>
        <v>54414</v>
      </c>
      <c r="I2103" s="140">
        <f>_xll.qlInterestRateIndexValueDate(Index1M,$H2103)</f>
        <v>54414</v>
      </c>
      <c r="J2103" s="145">
        <f>IFERROR(_xll.qlIndexFixing(Index1M,$H2103,TRUE,_xll.ohTrigger(RecalcTrigger,Trigger1M)),NA())</f>
        <v>8.1068902806881501E-3</v>
      </c>
      <c r="K2103" s="44">
        <f>IFERROR(_xll.qlIndexFixing(Index3M,H2103,TRUE,_xll.ohTrigger(RecalcTrigger,Trigger3M)),NA())</f>
        <v>8.3957667873554419E-3</v>
      </c>
      <c r="L2103" s="44">
        <f>IFERROR(_xll.qlIndexFixing(Index6M,$H2103,TRUE,_xll.ohTrigger(RecalcTrigger,Trigger6M)),NA())</f>
        <v>8.3212813530573089E-3</v>
      </c>
      <c r="M2103" s="146">
        <f>IFERROR(_xll.qlIndexFixing(Index1Y,$H2103,TRUE,_xll.ohTrigger(RecalcTrigger,Trigger1Y)),NA())</f>
        <v>8.5502772359407064E-3</v>
      </c>
      <c r="N2103" s="145">
        <f>IFERROR(_xll.qlIndexFixing(ONIndex1M,I2103,TRUE,_xll.ohTrigger(RecalcTrigger,Trigger1M)),NA())</f>
        <v>8.1187196309695508E-3</v>
      </c>
      <c r="O2103" s="44">
        <f>IFERROR(_xll.qlIndexFixing(ONIndex3M,I2103,TRUE,_xll.ohTrigger(RecalcTrigger,Trigger3M)),NA())</f>
        <v>8.4283340780089144E-3</v>
      </c>
      <c r="P2103" s="44">
        <f>IFERROR(_xll.qlIndexFixing(ONIndex6M,I2103,TRUE,_xll.ohTrigger(RecalcTrigger,Trigger6M)),NA())</f>
        <v>8.3885906230118934E-3</v>
      </c>
      <c r="Q2103" s="146">
        <f>IFERROR(_xll.qlIndexFixing(ONIndex1Y,I2103,TRUE,_xll.ohTrigger(RecalcTrigger,Trigger1Y)),NA())</f>
        <v>8.6803333136409311E-3</v>
      </c>
    </row>
    <row r="2104" spans="2:17" x14ac:dyDescent="0.2">
      <c r="B2104" s="39" t="s">
        <v>42</v>
      </c>
      <c r="D2104" s="42">
        <f>_xll.qlCalendarAdvance(Calendar,$D2103,B2104,"f",FALSE)</f>
        <v>54421</v>
      </c>
      <c r="E2104" s="140">
        <f>_xll.qlInterestRateIndexValueDate(IndexON,D2104)</f>
        <v>54421</v>
      </c>
      <c r="F2104" s="156">
        <f>IFERROR(_xll.qlIndexFixing(IndexON,D2104,TRUE,_xll.ohTrigger(RecalcTrigger,TriggerON)),NA())</f>
        <v>7.5177907973655866E-3</v>
      </c>
      <c r="H2104" s="42">
        <f>_xll.qlCalendarAdvance(Calendar,$H2103,B2104,"f",FALSE)</f>
        <v>54421</v>
      </c>
      <c r="I2104" s="140">
        <f>_xll.qlInterestRateIndexValueDate(Index1M,$H2104)</f>
        <v>54421</v>
      </c>
      <c r="J2104" s="145">
        <f>IFERROR(_xll.qlIndexFixing(Index1M,$H2104,TRUE,_xll.ohTrigger(RecalcTrigger,Trigger1M)),NA())</f>
        <v>8.1001289990838762E-3</v>
      </c>
      <c r="K2104" s="44">
        <f>IFERROR(_xll.qlIndexFixing(Index3M,H2104,TRUE,_xll.ohTrigger(RecalcTrigger,Trigger3M)),NA())</f>
        <v>8.3893246607538788E-3</v>
      </c>
      <c r="L2104" s="44">
        <f>IFERROR(_xll.qlIndexFixing(Index6M,$H2104,TRUE,_xll.ohTrigger(RecalcTrigger,Trigger6M)),NA())</f>
        <v>8.3148131980462139E-3</v>
      </c>
      <c r="M2104" s="146">
        <f>IFERROR(_xll.qlIndexFixing(Index1Y,$H2104,TRUE,_xll.ohTrigger(RecalcTrigger,Trigger1Y)),NA())</f>
        <v>8.5439889017866477E-3</v>
      </c>
      <c r="N2104" s="145">
        <f>IFERROR(_xll.qlIndexFixing(ONIndex1M,I2104,TRUE,_xll.ohTrigger(RecalcTrigger,Trigger1M)),NA())</f>
        <v>8.1119206779245445E-3</v>
      </c>
      <c r="O2104" s="44">
        <f>IFERROR(_xll.qlIndexFixing(ONIndex3M,I2104,TRUE,_xll.ohTrigger(RecalcTrigger,Trigger3M)),NA())</f>
        <v>8.4217974173927956E-3</v>
      </c>
      <c r="P2104" s="44">
        <f>IFERROR(_xll.qlIndexFixing(ONIndex6M,I2104,TRUE,_xll.ohTrigger(RecalcTrigger,Trigger6M)),NA())</f>
        <v>8.3819086952852118E-3</v>
      </c>
      <c r="Q2104" s="146">
        <f>IFERROR(_xll.qlIndexFixing(ONIndex1Y,I2104,TRUE,_xll.ohTrigger(RecalcTrigger,Trigger1Y)),NA())</f>
        <v>8.6736400118792023E-3</v>
      </c>
    </row>
    <row r="2105" spans="2:17" x14ac:dyDescent="0.2">
      <c r="B2105" s="39" t="s">
        <v>42</v>
      </c>
      <c r="D2105" s="42">
        <f>_xll.qlCalendarAdvance(Calendar,$D2104,B2105,"f",FALSE)</f>
        <v>54428</v>
      </c>
      <c r="E2105" s="140">
        <f>_xll.qlInterestRateIndexValueDate(IndexON,D2105)</f>
        <v>54428</v>
      </c>
      <c r="F2105" s="156">
        <f>IFERROR(_xll.qlIndexFixing(IndexON,D2105,TRUE,_xll.ohTrigger(RecalcTrigger,TriggerON)),NA())</f>
        <v>7.5115763103850153E-3</v>
      </c>
      <c r="H2105" s="42">
        <f>_xll.qlCalendarAdvance(Calendar,$H2104,B2105,"f",FALSE)</f>
        <v>54428</v>
      </c>
      <c r="I2105" s="140">
        <f>_xll.qlInterestRateIndexValueDate(Index1M,$H2105)</f>
        <v>54428</v>
      </c>
      <c r="J2105" s="145">
        <f>IFERROR(_xll.qlIndexFixing(Index1M,$H2105,TRUE,_xll.ohTrigger(RecalcTrigger,Trigger1M)),NA())</f>
        <v>8.0933874144448106E-3</v>
      </c>
      <c r="K2105" s="44">
        <f>IFERROR(_xll.qlIndexFixing(Index3M,H2105,TRUE,_xll.ohTrigger(RecalcTrigger,Trigger3M)),NA())</f>
        <v>8.3828995189025139E-3</v>
      </c>
      <c r="L2105" s="44">
        <f>IFERROR(_xll.qlIndexFixing(Index6M,$H2105,TRUE,_xll.ohTrigger(RecalcTrigger,Trigger6M)),NA())</f>
        <v>8.3087235855726204E-3</v>
      </c>
      <c r="M2105" s="146">
        <f>IFERROR(_xll.qlIndexFixing(Index1Y,$H2105,TRUE,_xll.ohTrigger(RecalcTrigger,Trigger1Y)),NA())</f>
        <v>8.5377183765076303E-3</v>
      </c>
      <c r="N2105" s="145">
        <f>IFERROR(_xll.qlIndexFixing(ONIndex1M,I2105,TRUE,_xll.ohTrigger(RecalcTrigger,Trigger1M)),NA())</f>
        <v>8.1051414050237192E-3</v>
      </c>
      <c r="O2105" s="44">
        <f>IFERROR(_xll.qlIndexFixing(ONIndex3M,I2105,TRUE,_xll.ohTrigger(RecalcTrigger,Trigger3M)),NA())</f>
        <v>8.415277696746104E-3</v>
      </c>
      <c r="P2105" s="44">
        <f>IFERROR(_xll.qlIndexFixing(ONIndex6M,I2105,TRUE,_xll.ohTrigger(RecalcTrigger,Trigger6M)),NA())</f>
        <v>8.3752453576302344E-3</v>
      </c>
      <c r="Q2105" s="146">
        <f>IFERROR(_xll.qlIndexFixing(ONIndex1Y,I2105,TRUE,_xll.ohTrigger(RecalcTrigger,Trigger1Y)),NA())</f>
        <v>8.6669643299031041E-3</v>
      </c>
    </row>
    <row r="2106" spans="2:17" x14ac:dyDescent="0.2">
      <c r="B2106" s="39" t="s">
        <v>42</v>
      </c>
      <c r="D2106" s="42">
        <f>_xll.qlCalendarAdvance(Calendar,$D2105,B2106,"f",FALSE)</f>
        <v>54435</v>
      </c>
      <c r="E2106" s="140">
        <f>_xll.qlInterestRateIndexValueDate(IndexON,D2106)</f>
        <v>54435</v>
      </c>
      <c r="F2106" s="156">
        <f>IFERROR(_xll.qlIndexFixing(IndexON,D2106,TRUE,_xll.ohTrigger(RecalcTrigger,TriggerON)),NA())</f>
        <v>7.5053774556110842E-3</v>
      </c>
      <c r="H2106" s="42">
        <f>_xll.qlCalendarAdvance(Calendar,$H2105,B2106,"f",FALSE)</f>
        <v>54435</v>
      </c>
      <c r="I2106" s="140">
        <f>_xll.qlInterestRateIndexValueDate(Index1M,$H2106)</f>
        <v>54435</v>
      </c>
      <c r="J2106" s="145">
        <f>IFERROR(_xll.qlIndexFixing(Index1M,$H2106,TRUE,_xll.ohTrigger(RecalcTrigger,Trigger1M)),NA())</f>
        <v>8.0866655267343487E-3</v>
      </c>
      <c r="K2106" s="44">
        <f>IFERROR(_xll.qlIndexFixing(Index3M,H2106,TRUE,_xll.ohTrigger(RecalcTrigger,Trigger3M)),NA())</f>
        <v>8.376491361723002E-3</v>
      </c>
      <c r="L2106" s="44">
        <f>IFERROR(_xll.qlIndexFixing(Index6M,$H2106,TRUE,_xll.ohTrigger(RecalcTrigger,Trigger6M)),NA())</f>
        <v>8.3022916162841971E-3</v>
      </c>
      <c r="M2106" s="146">
        <f>IFERROR(_xll.qlIndexFixing(Index1Y,$H2106,TRUE,_xll.ohTrigger(RecalcTrigger,Trigger1Y)),NA())</f>
        <v>8.5314656597723637E-3</v>
      </c>
      <c r="N2106" s="145">
        <f>IFERROR(_xll.qlIndexFixing(ONIndex1M,I2106,TRUE,_xll.ohTrigger(RecalcTrigger,Trigger1M)),NA())</f>
        <v>8.0983818121860285E-3</v>
      </c>
      <c r="O2106" s="44">
        <f>IFERROR(_xll.qlIndexFixing(ONIndex3M,I2106,TRUE,_xll.ohTrigger(RecalcTrigger,Trigger3M)),NA())</f>
        <v>8.4087749159877934E-3</v>
      </c>
      <c r="P2106" s="44">
        <f>IFERROR(_xll.qlIndexFixing(ONIndex6M,I2106,TRUE,_xll.ohTrigger(RecalcTrigger,Trigger6M)),NA())</f>
        <v>8.3686006100469612E-3</v>
      </c>
      <c r="Q2106" s="146">
        <f>IFERROR(_xll.qlIndexFixing(ONIndex1Y,I2106,TRUE,_xll.ohTrigger(RecalcTrigger,Trigger1Y)),NA())</f>
        <v>8.6603062677126363E-3</v>
      </c>
    </row>
    <row r="2107" spans="2:17" x14ac:dyDescent="0.2">
      <c r="B2107" s="39" t="s">
        <v>42</v>
      </c>
      <c r="D2107" s="42">
        <f>_xll.qlCalendarAdvance(Calendar,$D2106,B2107,"f",FALSE)</f>
        <v>54442</v>
      </c>
      <c r="E2107" s="140">
        <f>_xll.qlInterestRateIndexValueDate(IndexON,D2107)</f>
        <v>54442</v>
      </c>
      <c r="F2107" s="156">
        <f>IFERROR(_xll.qlIndexFixing(IndexON,D2107,TRUE,_xll.ohTrigger(RecalcTrigger,TriggerON)),NA())</f>
        <v>7.4991942330437933E-3</v>
      </c>
      <c r="H2107" s="42">
        <f>_xll.qlCalendarAdvance(Calendar,$H2106,B2107,"f",FALSE)</f>
        <v>54442</v>
      </c>
      <c r="I2107" s="140">
        <f>_xll.qlInterestRateIndexValueDate(Index1M,$H2107)</f>
        <v>54442</v>
      </c>
      <c r="J2107" s="145">
        <f>IFERROR(_xll.qlIndexFixing(Index1M,$H2107,TRUE,_xll.ohTrigger(RecalcTrigger,Trigger1M)),NA())</f>
        <v>8.0799633359211181E-3</v>
      </c>
      <c r="K2107" s="44">
        <f>IFERROR(_xll.qlIndexFixing(Index3M,H2107,TRUE,_xll.ohTrigger(RecalcTrigger,Trigger3M)),NA())</f>
        <v>8.3697428343429865E-3</v>
      </c>
      <c r="L2107" s="44">
        <f>IFERROR(_xll.qlIndexFixing(Index6M,$H2107,TRUE,_xll.ohTrigger(RecalcTrigger,Trigger6M)),NA())</f>
        <v>8.2958783334198625E-3</v>
      </c>
      <c r="M2107" s="146">
        <f>IFERROR(_xll.qlIndexFixing(Index1Y,$H2107,TRUE,_xll.ohTrigger(RecalcTrigger,Trigger1Y)),NA())</f>
        <v>8.5252307512497794E-3</v>
      </c>
      <c r="N2107" s="145">
        <f>IFERROR(_xll.qlIndexFixing(ONIndex1M,I2107,TRUE,_xll.ohTrigger(RecalcTrigger,Trigger1M)),NA())</f>
        <v>8.0916418994925188E-3</v>
      </c>
      <c r="O2107" s="44">
        <f>IFERROR(_xll.qlIndexFixing(ONIndex3M,I2107,TRUE,_xll.ohTrigger(RecalcTrigger,Trigger3M)),NA())</f>
        <v>8.4022890753610024E-3</v>
      </c>
      <c r="P2107" s="44">
        <f>IFERROR(_xll.qlIndexFixing(ONIndex6M,I2107,TRUE,_xll.ohTrigger(RecalcTrigger,Trigger6M)),NA())</f>
        <v>8.361974452454346E-3</v>
      </c>
      <c r="Q2107" s="146">
        <f>IFERROR(_xll.qlIndexFixing(ONIndex1Y,I2107,TRUE,_xll.ohTrigger(RecalcTrigger,Trigger1Y)),NA())</f>
        <v>8.6536658253077992E-3</v>
      </c>
    </row>
    <row r="2108" spans="2:17" x14ac:dyDescent="0.2">
      <c r="B2108" s="39" t="s">
        <v>42</v>
      </c>
      <c r="D2108" s="42">
        <f>_xll.qlCalendarAdvance(Calendar,$D2107,B2108,"f",FALSE)</f>
        <v>54449</v>
      </c>
      <c r="E2108" s="140">
        <f>_xll.qlInterestRateIndexValueDate(IndexON,D2108)</f>
        <v>54449</v>
      </c>
      <c r="F2108" s="156">
        <f>IFERROR(_xll.qlIndexFixing(IndexON,D2108,TRUE,_xll.ohTrigger(RecalcTrigger,TriggerON)),NA())</f>
        <v>7.4930266427641889E-3</v>
      </c>
      <c r="H2108" s="42">
        <f>_xll.qlCalendarAdvance(Calendar,$H2107,B2108,"f",FALSE)</f>
        <v>54449</v>
      </c>
      <c r="I2108" s="140">
        <f>_xll.qlInterestRateIndexValueDate(Index1M,$H2108)</f>
        <v>54449</v>
      </c>
      <c r="J2108" s="145">
        <f>IFERROR(_xll.qlIndexFixing(Index1M,$H2108,TRUE,_xll.ohTrigger(RecalcTrigger,Trigger1M)),NA())</f>
        <v>8.0732808419685161E-3</v>
      </c>
      <c r="K2108" s="44">
        <f>IFERROR(_xll.qlIndexFixing(Index3M,H2108,TRUE,_xll.ohTrigger(RecalcTrigger,Trigger3M)),NA())</f>
        <v>8.3637260010580583E-3</v>
      </c>
      <c r="L2108" s="44">
        <f>IFERROR(_xll.qlIndexFixing(Index6M,$H2108,TRUE,_xll.ohTrigger(RecalcTrigger,Trigger6M)),NA())</f>
        <v>8.2894837368027493E-3</v>
      </c>
      <c r="M2108" s="146">
        <f>IFERROR(_xll.qlIndexFixing(Index1Y,$H2108,TRUE,_xll.ohTrigger(RecalcTrigger,Trigger1Y)),NA())</f>
        <v>8.519013650610141E-3</v>
      </c>
      <c r="N2108" s="145">
        <f>IFERROR(_xll.qlIndexFixing(ONIndex1M,I2108,TRUE,_xll.ohTrigger(RecalcTrigger,Trigger1M)),NA())</f>
        <v>8.08492166694319E-3</v>
      </c>
      <c r="O2108" s="44">
        <f>IFERROR(_xll.qlIndexFixing(ONIndex3M,I2108,TRUE,_xll.ohTrigger(RecalcTrigger,Trigger3M)),NA())</f>
        <v>8.3958201749467776E-3</v>
      </c>
      <c r="P2108" s="44">
        <f>IFERROR(_xll.qlIndexFixing(ONIndex6M,I2108,TRUE,_xll.ohTrigger(RecalcTrigger,Trigger6M)),NA())</f>
        <v>8.3553668850144813E-3</v>
      </c>
      <c r="Q2108" s="146">
        <f>IFERROR(_xll.qlIndexFixing(ONIndex1Y,I2108,TRUE,_xll.ohTrigger(RecalcTrigger,Trigger1Y)),NA())</f>
        <v>8.6470430026885925E-3</v>
      </c>
    </row>
    <row r="2109" spans="2:17" x14ac:dyDescent="0.2">
      <c r="B2109" s="39" t="s">
        <v>42</v>
      </c>
      <c r="D2109" s="42">
        <f>_xll.qlCalendarAdvance(Calendar,$D2108,B2109,"f",FALSE)</f>
        <v>54456</v>
      </c>
      <c r="E2109" s="140">
        <f>_xll.qlInterestRateIndexValueDate(IndexON,D2109)</f>
        <v>54456</v>
      </c>
      <c r="F2109" s="156">
        <f>IFERROR(_xll.qlIndexFixing(IndexON,D2109,TRUE,_xll.ohTrigger(RecalcTrigger,TriggerON)),NA())</f>
        <v>7.4868746846101786E-3</v>
      </c>
      <c r="H2109" s="42">
        <f>_xll.qlCalendarAdvance(Calendar,$H2108,B2109,"f",FALSE)</f>
        <v>54456</v>
      </c>
      <c r="I2109" s="140">
        <f>_xll.qlInterestRateIndexValueDate(Index1M,$H2109)</f>
        <v>54456</v>
      </c>
      <c r="J2109" s="145">
        <f>IFERROR(_xll.qlIndexFixing(Index1M,$H2109,TRUE,_xll.ohTrigger(RecalcTrigger,Trigger1M)),NA())</f>
        <v>8.0677737252597883E-3</v>
      </c>
      <c r="K2109" s="44">
        <f>IFERROR(_xll.qlIndexFixing(Index3M,H2109,TRUE,_xll.ohTrigger(RecalcTrigger,Trigger3M)),NA())</f>
        <v>8.3570135775952233E-3</v>
      </c>
      <c r="L2109" s="44">
        <f>IFERROR(_xll.qlIndexFixing(Index6M,$H2109,TRUE,_xll.ohTrigger(RecalcTrigger,Trigger6M)),NA())</f>
        <v>8.2831078262550917E-3</v>
      </c>
      <c r="M2109" s="146">
        <f>IFERROR(_xll.qlIndexFixing(Index1Y,$H2109,TRUE,_xll.ohTrigger(RecalcTrigger,Trigger1Y)),NA())</f>
        <v>8.5128143575248227E-3</v>
      </c>
      <c r="N2109" s="145">
        <f>IFERROR(_xll.qlIndexFixing(ONIndex1M,I2109,TRUE,_xll.ohTrigger(RecalcTrigger,Trigger1M)),NA())</f>
        <v>8.0782211145380423E-3</v>
      </c>
      <c r="O2109" s="44">
        <f>IFERROR(_xll.qlIndexFixing(ONIndex3M,I2109,TRUE,_xll.ohTrigger(RecalcTrigger,Trigger3M)),NA())</f>
        <v>8.3893682143398873E-3</v>
      </c>
      <c r="P2109" s="44">
        <f>IFERROR(_xll.qlIndexFixing(ONIndex6M,I2109,TRUE,_xll.ohTrigger(RecalcTrigger,Trigger6M)),NA())</f>
        <v>8.3487779075652746E-3</v>
      </c>
      <c r="Q2109" s="146">
        <f>IFERROR(_xll.qlIndexFixing(ONIndex1Y,I2109,TRUE,_xll.ohTrigger(RecalcTrigger,Trigger1Y)),NA())</f>
        <v>8.6404377997739701E-3</v>
      </c>
    </row>
    <row r="2110" spans="2:17" x14ac:dyDescent="0.2">
      <c r="B2110" s="39" t="s">
        <v>42</v>
      </c>
      <c r="D2110" s="42">
        <f>_xll.qlCalendarAdvance(Calendar,$D2109,B2110,"f",FALSE)</f>
        <v>54463</v>
      </c>
      <c r="E2110" s="140">
        <f>_xll.qlInterestRateIndexValueDate(IndexON,D2110)</f>
        <v>54463</v>
      </c>
      <c r="F2110" s="156">
        <f>IFERROR(_xll.qlIndexFixing(IndexON,D2110,TRUE,_xll.ohTrigger(RecalcTrigger,TriggerON)),NA())</f>
        <v>7.4807383587438547E-3</v>
      </c>
      <c r="H2110" s="42">
        <f>_xll.qlCalendarAdvance(Calendar,$H2109,B2110,"f",FALSE)</f>
        <v>54463</v>
      </c>
      <c r="I2110" s="140">
        <f>_xll.qlInterestRateIndexValueDate(Index1M,$H2110)</f>
        <v>54463</v>
      </c>
      <c r="J2110" s="145">
        <f>IFERROR(_xll.qlIndexFixing(Index1M,$H2110,TRUE,_xll.ohTrigger(RecalcTrigger,Trigger1M)),NA())</f>
        <v>8.0611268446455012E-3</v>
      </c>
      <c r="K2110" s="44">
        <f>IFERROR(_xll.qlIndexFixing(Index3M,H2110,TRUE,_xll.ohTrigger(RecalcTrigger,Trigger3M)),NA())</f>
        <v>8.3510285781169813E-3</v>
      </c>
      <c r="L2110" s="44">
        <f>IFERROR(_xll.qlIndexFixing(Index6M,$H2110,TRUE,_xll.ohTrigger(RecalcTrigger,Trigger6M)),NA())</f>
        <v>8.2767506016009178E-3</v>
      </c>
      <c r="M2110" s="146">
        <f>IFERROR(_xll.qlIndexFixing(Index1Y,$H2110,TRUE,_xll.ohTrigger(RecalcTrigger,Trigger1Y)),NA())</f>
        <v>8.5066328716656425E-3</v>
      </c>
      <c r="N2110" s="145">
        <f>IFERROR(_xll.qlIndexFixing(ONIndex1M,I2110,TRUE,_xll.ohTrigger(RecalcTrigger,Trigger1M)),NA())</f>
        <v>8.0715402421960292E-3</v>
      </c>
      <c r="O2110" s="44">
        <f>IFERROR(_xll.qlIndexFixing(ONIndex3M,I2110,TRUE,_xll.ohTrigger(RecalcTrigger,Trigger3M)),NA())</f>
        <v>8.3829331938645169E-3</v>
      </c>
      <c r="P2110" s="44">
        <f>IFERROR(_xll.qlIndexFixing(ONIndex6M,I2110,TRUE,_xll.ohTrigger(RecalcTrigger,Trigger6M)),NA())</f>
        <v>8.3422075201877721E-3</v>
      </c>
      <c r="Q2110" s="146">
        <f>IFERROR(_xll.qlIndexFixing(ONIndex1Y,I2110,TRUE,_xll.ohTrigger(RecalcTrigger,Trigger1Y)),NA())</f>
        <v>8.6338502167260245E-3</v>
      </c>
    </row>
    <row r="2111" spans="2:17" x14ac:dyDescent="0.2">
      <c r="B2111" s="39" t="s">
        <v>42</v>
      </c>
      <c r="D2111" s="42">
        <f>_xll.qlCalendarAdvance(Calendar,$D2110,B2111,"f",FALSE)</f>
        <v>54470</v>
      </c>
      <c r="E2111" s="140">
        <f>_xll.qlInterestRateIndexValueDate(IndexON,D2111)</f>
        <v>54470</v>
      </c>
      <c r="F2111" s="156">
        <f>IFERROR(_xll.qlIndexFixing(IndexON,D2111,TRUE,_xll.ohTrigger(RecalcTrigger,TriggerON)),NA())</f>
        <v>7.4746176651652174E-3</v>
      </c>
      <c r="H2111" s="42">
        <f>_xll.qlCalendarAdvance(Calendar,$H2110,B2111,"f",FALSE)</f>
        <v>54470</v>
      </c>
      <c r="I2111" s="140">
        <f>_xll.qlInterestRateIndexValueDate(Index1M,$H2111)</f>
        <v>54470</v>
      </c>
      <c r="J2111" s="145">
        <f>IFERROR(_xll.qlIndexFixing(Index1M,$H2111,TRUE,_xll.ohTrigger(RecalcTrigger,Trigger1M)),NA())</f>
        <v>8.0544996591400131E-3</v>
      </c>
      <c r="K2111" s="44">
        <f>IFERROR(_xll.qlIndexFixing(Index3M,H2111,TRUE,_xll.ohTrigger(RecalcTrigger,Trigger3M)),NA())</f>
        <v>8.344705343092753E-3</v>
      </c>
      <c r="L2111" s="44">
        <f>IFERROR(_xll.qlIndexFixing(Index6M,$H2111,TRUE,_xll.ohTrigger(RecalcTrigger,Trigger6M)),NA())</f>
        <v>8.2704120626651504E-3</v>
      </c>
      <c r="M2111" s="146">
        <f>IFERROR(_xll.qlIndexFixing(Index1Y,$H2111,TRUE,_xll.ohTrigger(RecalcTrigger,Trigger1Y)),NA())</f>
        <v>8.5004691927057507E-3</v>
      </c>
      <c r="N2111" s="145">
        <f>IFERROR(_xll.qlIndexFixing(ONIndex1M,I2111,TRUE,_xll.ohTrigger(RecalcTrigger,Trigger1M)),NA())</f>
        <v>8.064879049998197E-3</v>
      </c>
      <c r="O2111" s="44">
        <f>IFERROR(_xll.qlIndexFixing(ONIndex3M,I2111,TRUE,_xll.ohTrigger(RecalcTrigger,Trigger3M)),NA())</f>
        <v>8.3765151133585736E-3</v>
      </c>
      <c r="P2111" s="44">
        <f>IFERROR(_xll.qlIndexFixing(ONIndex6M,I2111,TRUE,_xll.ohTrigger(RecalcTrigger,Trigger6M)),NA())</f>
        <v>8.3356557229630202E-3</v>
      </c>
      <c r="Q2111" s="146">
        <f>IFERROR(_xll.qlIndexFixing(ONIndex1Y,I2111,TRUE,_xll.ohTrigger(RecalcTrigger,Trigger1Y)),NA())</f>
        <v>8.6272802533826631E-3</v>
      </c>
    </row>
    <row r="2112" spans="2:17" x14ac:dyDescent="0.2">
      <c r="B2112" s="39" t="s">
        <v>42</v>
      </c>
      <c r="D2112" s="42">
        <f>_xll.qlCalendarAdvance(Calendar,$D2111,B2112,"f",FALSE)</f>
        <v>54477</v>
      </c>
      <c r="E2112" s="140">
        <f>_xll.qlInterestRateIndexValueDate(IndexON,D2112)</f>
        <v>54477</v>
      </c>
      <c r="F2112" s="156">
        <f>IFERROR(_xll.qlIndexFixing(IndexON,D2112,TRUE,_xll.ohTrigger(RecalcTrigger,TriggerON)),NA())</f>
        <v>7.4685126037121741E-3</v>
      </c>
      <c r="H2112" s="42">
        <f>_xll.qlCalendarAdvance(Calendar,$H2111,B2112,"f",FALSE)</f>
        <v>54477</v>
      </c>
      <c r="I2112" s="140">
        <f>_xll.qlInterestRateIndexValueDate(Index1M,$H2112)</f>
        <v>54477</v>
      </c>
      <c r="J2112" s="145">
        <f>IFERROR(_xll.qlIndexFixing(Index1M,$H2112,TRUE,_xll.ohTrigger(RecalcTrigger,Trigger1M)),NA())</f>
        <v>8.0478921687027975E-3</v>
      </c>
      <c r="K2112" s="44">
        <f>IFERROR(_xll.qlIndexFixing(Index3M,H2112,TRUE,_xll.ohTrigger(RecalcTrigger,Trigger3M)),NA())</f>
        <v>8.3383990922631067E-3</v>
      </c>
      <c r="L2112" s="44">
        <f>IFERROR(_xll.qlIndexFixing(Index6M,$H2112,TRUE,_xll.ohTrigger(RecalcTrigger,Trigger6M)),NA())</f>
        <v>8.2640922092713665E-3</v>
      </c>
      <c r="M2112" s="146">
        <f>IFERROR(_xll.qlIndexFixing(Index1Y,$H2112,TRUE,_xll.ohTrigger(RecalcTrigger,Trigger1Y)),NA())</f>
        <v>8.4943233203191859E-3</v>
      </c>
      <c r="N2112" s="145">
        <f>IFERROR(_xll.qlIndexFixing(ONIndex1M,I2112,TRUE,_xll.ohTrigger(RecalcTrigger,Trigger1M)),NA())</f>
        <v>8.0582375378634996E-3</v>
      </c>
      <c r="O2112" s="44">
        <f>IFERROR(_xll.qlIndexFixing(ONIndex3M,I2112,TRUE,_xll.ohTrigger(RecalcTrigger,Trigger3M)),NA())</f>
        <v>8.3701139729031038E-3</v>
      </c>
      <c r="P2112" s="44">
        <f>IFERROR(_xll.qlIndexFixing(ONIndex6M,I2112,TRUE,_xll.ohTrigger(RecalcTrigger,Trigger6M)),NA())</f>
        <v>8.3291225157289261E-3</v>
      </c>
      <c r="Q2112" s="146">
        <f>IFERROR(_xll.qlIndexFixing(ONIndex1Y,I2112,TRUE,_xll.ohTrigger(RecalcTrigger,Trigger1Y)),NA())</f>
        <v>8.6207279098249323E-3</v>
      </c>
    </row>
    <row r="2113" spans="2:17" x14ac:dyDescent="0.2">
      <c r="B2113" s="39" t="s">
        <v>42</v>
      </c>
      <c r="D2113" s="42">
        <f>_xll.qlCalendarAdvance(Calendar,$D2112,B2113,"f",FALSE)</f>
        <v>54484</v>
      </c>
      <c r="E2113" s="140">
        <f>_xll.qlInterestRateIndexValueDate(IndexON,D2113)</f>
        <v>54484</v>
      </c>
      <c r="F2113" s="156">
        <f>IFERROR(_xll.qlIndexFixing(IndexON,D2113,TRUE,_xll.ohTrigger(RecalcTrigger,TriggerON)),NA())</f>
        <v>7.462423174465771E-3</v>
      </c>
      <c r="H2113" s="42">
        <f>_xll.qlCalendarAdvance(Calendar,$H2112,B2113,"f",FALSE)</f>
        <v>54484</v>
      </c>
      <c r="I2113" s="140">
        <f>_xll.qlInterestRateIndexValueDate(Index1M,$H2113)</f>
        <v>54484</v>
      </c>
      <c r="J2113" s="145">
        <f>IFERROR(_xll.qlIndexFixing(Index1M,$H2113,TRUE,_xll.ohTrigger(RecalcTrigger,Trigger1M)),NA())</f>
        <v>8.0401638239698571E-3</v>
      </c>
      <c r="K2113" s="44">
        <f>IFERROR(_xll.qlIndexFixing(Index3M,H2113,TRUE,_xll.ohTrigger(RecalcTrigger,Trigger3M)),NA())</f>
        <v>8.3314080342649834E-3</v>
      </c>
      <c r="L2113" s="44">
        <f>IFERROR(_xll.qlIndexFixing(Index6M,$H2113,TRUE,_xll.ohTrigger(RecalcTrigger,Trigger6M)),NA())</f>
        <v>8.2567403738486832E-3</v>
      </c>
      <c r="M2113" s="146">
        <f>IFERROR(_xll.qlIndexFixing(Index1Y,$H2113,TRUE,_xll.ohTrigger(RecalcTrigger,Trigger1Y)),NA())</f>
        <v>8.4881952541806527E-3</v>
      </c>
      <c r="N2113" s="145">
        <f>IFERROR(_xll.qlIndexFixing(ONIndex1M,I2113,TRUE,_xll.ohTrigger(RecalcTrigger,Trigger1M)),NA())</f>
        <v>8.0516157057919369E-3</v>
      </c>
      <c r="O2113" s="44">
        <f>IFERROR(_xll.qlIndexFixing(ONIndex3M,I2113,TRUE,_xll.ohTrigger(RecalcTrigger,Trigger3M)),NA())</f>
        <v>8.3637297724170612E-3</v>
      </c>
      <c r="P2113" s="44">
        <f>IFERROR(_xll.qlIndexFixing(ONIndex6M,I2113,TRUE,_xll.ohTrigger(RecalcTrigger,Trigger6M)),NA())</f>
        <v>8.3226078985665364E-3</v>
      </c>
      <c r="Q2113" s="146">
        <f>IFERROR(_xll.qlIndexFixing(ONIndex1Y,I2113,TRUE,_xll.ohTrigger(RecalcTrigger,Trigger1Y)),NA())</f>
        <v>8.6141931861338783E-3</v>
      </c>
    </row>
    <row r="2114" spans="2:17" x14ac:dyDescent="0.2">
      <c r="B2114" s="39" t="s">
        <v>42</v>
      </c>
      <c r="D2114" s="42">
        <f>_xll.qlCalendarAdvance(Calendar,$D2113,B2114,"f",FALSE)</f>
        <v>54491</v>
      </c>
      <c r="E2114" s="140">
        <f>_xll.qlInterestRateIndexValueDate(IndexON,D2114)</f>
        <v>54491</v>
      </c>
      <c r="F2114" s="156">
        <f>IFERROR(_xll.qlIndexFixing(IndexON,D2114,TRUE,_xll.ohTrigger(RecalcTrigger,TriggerON)),NA())</f>
        <v>7.4563493775070544E-3</v>
      </c>
      <c r="H2114" s="42">
        <f>_xll.qlCalendarAdvance(Calendar,$H2113,B2114,"f",FALSE)</f>
        <v>54491</v>
      </c>
      <c r="I2114" s="140">
        <f>_xll.qlInterestRateIndexValueDate(Index1M,$H2114)</f>
        <v>54491</v>
      </c>
      <c r="J2114" s="145">
        <f>IFERROR(_xll.qlIndexFixing(Index1M,$H2114,TRUE,_xll.ohTrigger(RecalcTrigger,Trigger1M)),NA())</f>
        <v>8.0335995104908343E-3</v>
      </c>
      <c r="K2114" s="44">
        <f>IFERROR(_xll.qlIndexFixing(Index3M,H2114,TRUE,_xll.ohTrigger(RecalcTrigger,Trigger3M)),NA())</f>
        <v>8.3251378920316862E-3</v>
      </c>
      <c r="L2114" s="44">
        <f>IFERROR(_xll.qlIndexFixing(Index6M,$H2114,TRUE,_xll.ohTrigger(RecalcTrigger,Trigger6M)),NA())</f>
        <v>8.2504614698600976E-3</v>
      </c>
      <c r="M2114" s="146">
        <f>IFERROR(_xll.qlIndexFixing(Index1Y,$H2114,TRUE,_xll.ohTrigger(RecalcTrigger,Trigger1Y)),NA())</f>
        <v>8.48208499396641E-3</v>
      </c>
      <c r="N2114" s="145">
        <f>IFERROR(_xll.qlIndexFixing(ONIndex1M,I2114,TRUE,_xll.ohTrigger(RecalcTrigger,Trigger1M)),NA())</f>
        <v>8.0450135539456014E-3</v>
      </c>
      <c r="O2114" s="44">
        <f>IFERROR(_xll.qlIndexFixing(ONIndex3M,I2114,TRUE,_xll.ohTrigger(RecalcTrigger,Trigger3M)),NA())</f>
        <v>8.3573625120625383E-3</v>
      </c>
      <c r="P2114" s="44">
        <f>IFERROR(_xll.qlIndexFixing(ONIndex6M,I2114,TRUE,_xll.ohTrigger(RecalcTrigger,Trigger6M)),NA())</f>
        <v>8.3161118714758508E-3</v>
      </c>
      <c r="Q2114" s="146">
        <f>IFERROR(_xll.qlIndexFixing(ONIndex1Y,I2114,TRUE,_xll.ohTrigger(RecalcTrigger,Trigger1Y)),NA())</f>
        <v>8.6076760820663623E-3</v>
      </c>
    </row>
    <row r="2115" spans="2:17" x14ac:dyDescent="0.2">
      <c r="B2115" s="39" t="s">
        <v>42</v>
      </c>
      <c r="D2115" s="42">
        <f>_xll.qlCalendarAdvance(Calendar,$D2114,B2115,"f",FALSE)</f>
        <v>54498</v>
      </c>
      <c r="E2115" s="140">
        <f>_xll.qlInterestRateIndexValueDate(IndexON,D2115)</f>
        <v>54498</v>
      </c>
      <c r="F2115" s="156">
        <f>IFERROR(_xll.qlIndexFixing(IndexON,D2115,TRUE,_xll.ohTrigger(RecalcTrigger,TriggerON)),NA())</f>
        <v>7.4502912126739318E-3</v>
      </c>
      <c r="H2115" s="42">
        <f>_xll.qlCalendarAdvance(Calendar,$H2114,B2115,"f",FALSE)</f>
        <v>54498</v>
      </c>
      <c r="I2115" s="140">
        <f>_xll.qlInterestRateIndexValueDate(Index1M,$H2115)</f>
        <v>54498</v>
      </c>
      <c r="J2115" s="145">
        <f>IFERROR(_xll.qlIndexFixing(Index1M,$H2115,TRUE,_xll.ohTrigger(RecalcTrigger,Trigger1M)),NA())</f>
        <v>8.0255458690306567E-3</v>
      </c>
      <c r="K2115" s="44">
        <f>IFERROR(_xll.qlIndexFixing(Index3M,H2115,TRUE,_xll.ohTrigger(RecalcTrigger,Trigger3M)),NA())</f>
        <v>8.3188847347317654E-3</v>
      </c>
      <c r="L2115" s="44">
        <f>IFERROR(_xll.qlIndexFixing(Index6M,$H2115,TRUE,_xll.ohTrigger(RecalcTrigger,Trigger6M)),NA())</f>
        <v>8.2442012524398256E-3</v>
      </c>
      <c r="M2115" s="146">
        <f>IFERROR(_xll.qlIndexFixing(Index1Y,$H2115,TRUE,_xll.ohTrigger(RecalcTrigger,Trigger1Y)),NA())</f>
        <v>8.4759925393527169E-3</v>
      </c>
      <c r="N2115" s="145">
        <f>IFERROR(_xll.qlIndexFixing(ONIndex1M,I2115,TRUE,_xll.ohTrigger(RecalcTrigger,Trigger1M)),NA())</f>
        <v>8.0384310821624005E-3</v>
      </c>
      <c r="O2115" s="44">
        <f>IFERROR(_xll.qlIndexFixing(ONIndex3M,I2115,TRUE,_xll.ohTrigger(RecalcTrigger,Trigger3M)),NA())</f>
        <v>8.3510121916774427E-3</v>
      </c>
      <c r="P2115" s="44">
        <f>IFERROR(_xll.qlIndexFixing(ONIndex6M,I2115,TRUE,_xll.ohTrigger(RecalcTrigger,Trigger6M)),NA())</f>
        <v>8.3096344343758233E-3</v>
      </c>
      <c r="Q2115" s="146">
        <f>IFERROR(_xll.qlIndexFixing(ONIndex1Y,I2115,TRUE,_xll.ohTrigger(RecalcTrigger,Trigger1Y)),NA())</f>
        <v>8.601176597865523E-3</v>
      </c>
    </row>
    <row r="2116" spans="2:17" x14ac:dyDescent="0.2">
      <c r="B2116" s="39" t="s">
        <v>42</v>
      </c>
      <c r="D2116" s="42">
        <f>_xll.qlCalendarAdvance(Calendar,$D2115,B2116,"f",FALSE)</f>
        <v>54505</v>
      </c>
      <c r="E2116" s="140">
        <f>_xll.qlInterestRateIndexValueDate(IndexON,D2116)</f>
        <v>54505</v>
      </c>
      <c r="F2116" s="156">
        <f>IFERROR(_xll.qlIndexFixing(IndexON,D2116,TRUE,_xll.ohTrigger(RecalcTrigger,TriggerON)),NA())</f>
        <v>7.4442486801284957E-3</v>
      </c>
      <c r="H2116" s="42">
        <f>_xll.qlCalendarAdvance(Calendar,$H2115,B2116,"f",FALSE)</f>
        <v>54505</v>
      </c>
      <c r="I2116" s="140">
        <f>_xll.qlInterestRateIndexValueDate(Index1M,$H2116)</f>
        <v>54505</v>
      </c>
      <c r="J2116" s="145">
        <f>IFERROR(_xll.qlIndexFixing(Index1M,$H2116,TRUE,_xll.ohTrigger(RecalcTrigger,Trigger1M)),NA())</f>
        <v>8.020529973385265E-3</v>
      </c>
      <c r="K2116" s="44">
        <f>IFERROR(_xll.qlIndexFixing(Index3M,H2116,TRUE,_xll.ohTrigger(RecalcTrigger,Trigger3M)),NA())</f>
        <v>8.3126485622850542E-3</v>
      </c>
      <c r="L2116" s="44">
        <f>IFERROR(_xll.qlIndexFixing(Index6M,$H2116,TRUE,_xll.ohTrigger(RecalcTrigger,Trigger6M)),NA())</f>
        <v>8.2379597214121206E-3</v>
      </c>
      <c r="M2116" s="146">
        <f>IFERROR(_xll.qlIndexFixing(Index1Y,$H2116,TRUE,_xll.ohTrigger(RecalcTrigger,Trigger1Y)),NA())</f>
        <v>8.4699178900173866E-3</v>
      </c>
      <c r="N2116" s="145">
        <f>IFERROR(_xll.qlIndexFixing(ONIndex1M,I2116,TRUE,_xll.ohTrigger(RecalcTrigger,Trigger1M)),NA())</f>
        <v>8.0318682905233807E-3</v>
      </c>
      <c r="O2116" s="44">
        <f>IFERROR(_xll.qlIndexFixing(ONIndex3M,I2116,TRUE,_xll.ohTrigger(RecalcTrigger,Trigger3M)),NA())</f>
        <v>8.3446788113428205E-3</v>
      </c>
      <c r="P2116" s="44">
        <f>IFERROR(_xll.qlIndexFixing(ONIndex6M,I2116,TRUE,_xll.ohTrigger(RecalcTrigger,Trigger6M)),NA())</f>
        <v>8.3031755874285462E-3</v>
      </c>
      <c r="Q2116" s="146">
        <f>IFERROR(_xll.qlIndexFixing(ONIndex1Y,I2116,TRUE,_xll.ohTrigger(RecalcTrigger,Trigger1Y)),NA())</f>
        <v>8.5946947334503143E-3</v>
      </c>
    </row>
    <row r="2117" spans="2:17" x14ac:dyDescent="0.2">
      <c r="B2117" s="39" t="s">
        <v>42</v>
      </c>
      <c r="D2117" s="42">
        <f>_xll.qlCalendarAdvance(Calendar,$D2116,B2117,"f",FALSE)</f>
        <v>54512</v>
      </c>
      <c r="E2117" s="140">
        <f>_xll.qlInterestRateIndexValueDate(IndexON,D2117)</f>
        <v>54512</v>
      </c>
      <c r="F2117" s="156">
        <f>IFERROR(_xll.qlIndexFixing(IndexON,D2117,TRUE,_xll.ohTrigger(RecalcTrigger,TriggerON)),NA())</f>
        <v>7.4382217797086536E-3</v>
      </c>
      <c r="H2117" s="42">
        <f>_xll.qlCalendarAdvance(Calendar,$H2116,B2117,"f",FALSE)</f>
        <v>54512</v>
      </c>
      <c r="I2117" s="140">
        <f>_xll.qlInterestRateIndexValueDate(Index1M,$H2117)</f>
        <v>54512</v>
      </c>
      <c r="J2117" s="145">
        <f>IFERROR(_xll.qlIndexFixing(Index1M,$H2117,TRUE,_xll.ohTrigger(RecalcTrigger,Trigger1M)),NA())</f>
        <v>8.0140247496959718E-3</v>
      </c>
      <c r="K2117" s="44">
        <f>IFERROR(_xll.qlIndexFixing(Index3M,H2117,TRUE,_xll.ohTrigger(RecalcTrigger,Trigger3M)),NA())</f>
        <v>8.3064293746113859E-3</v>
      </c>
      <c r="L2117" s="44">
        <f>IFERROR(_xll.qlIndexFixing(Index6M,$H2117,TRUE,_xll.ohTrigger(RecalcTrigger,Trigger6M)),NA())</f>
        <v>8.2317368766012342E-3</v>
      </c>
      <c r="M2117" s="146">
        <f>IFERROR(_xll.qlIndexFixing(Index1Y,$H2117,TRUE,_xll.ohTrigger(RecalcTrigger,Trigger1Y)),NA())</f>
        <v>8.4638610456395647E-3</v>
      </c>
      <c r="N2117" s="145">
        <f>IFERROR(_xll.qlIndexFixing(ONIndex1M,I2117,TRUE,_xll.ohTrigger(RecalcTrigger,Trigger1M)),NA())</f>
        <v>8.0253251788664492E-3</v>
      </c>
      <c r="O2117" s="44">
        <f>IFERROR(_xll.qlIndexFixing(ONIndex3M,I2117,TRUE,_xll.ohTrigger(RecalcTrigger,Trigger3M)),NA())</f>
        <v>8.3383623709776256E-3</v>
      </c>
      <c r="P2117" s="44">
        <f>IFERROR(_xll.qlIndexFixing(ONIndex6M,I2117,TRUE,_xll.ohTrigger(RecalcTrigger,Trigger6M)),NA())</f>
        <v>8.2967353304719271E-3</v>
      </c>
      <c r="Q2117" s="146">
        <f>IFERROR(_xll.qlIndexFixing(ONIndex1Y,I2117,TRUE,_xll.ohTrigger(RecalcTrigger,Trigger1Y)),NA())</f>
        <v>8.5882304887396899E-3</v>
      </c>
    </row>
    <row r="2118" spans="2:17" x14ac:dyDescent="0.2">
      <c r="B2118" s="39" t="s">
        <v>42</v>
      </c>
      <c r="D2118" s="42">
        <f>_xll.qlCalendarAdvance(Calendar,$D2117,B2118,"f",FALSE)</f>
        <v>54519</v>
      </c>
      <c r="E2118" s="140">
        <f>_xll.qlInterestRateIndexValueDate(IndexON,D2118)</f>
        <v>54519</v>
      </c>
      <c r="F2118" s="156">
        <f>IFERROR(_xll.qlIndexFixing(IndexON,D2118,TRUE,_xll.ohTrigger(RecalcTrigger,TriggerON)),NA())</f>
        <v>7.432210511576498E-3</v>
      </c>
      <c r="H2118" s="42">
        <f>_xll.qlCalendarAdvance(Calendar,$H2117,B2118,"f",FALSE)</f>
        <v>54519</v>
      </c>
      <c r="I2118" s="140">
        <f>_xll.qlInterestRateIndexValueDate(Index1M,$H2118)</f>
        <v>54519</v>
      </c>
      <c r="J2118" s="145">
        <f>IFERROR(_xll.qlIndexFixing(Index1M,$H2118,TRUE,_xll.ohTrigger(RecalcTrigger,Trigger1M)),NA())</f>
        <v>8.0079129736628785E-3</v>
      </c>
      <c r="K2118" s="44">
        <f>IFERROR(_xll.qlIndexFixing(Index3M,H2118,TRUE,_xll.ohTrigger(RecalcTrigger,Trigger3M)),NA())</f>
        <v>8.3005726627914476E-3</v>
      </c>
      <c r="L2118" s="44">
        <f>IFERROR(_xll.qlIndexFixing(Index6M,$H2118,TRUE,_xll.ohTrigger(RecalcTrigger,Trigger6M)),NA())</f>
        <v>8.2258768615868904E-3</v>
      </c>
      <c r="M2118" s="146">
        <f>IFERROR(_xll.qlIndexFixing(Index1Y,$H2118,TRUE,_xll.ohTrigger(RecalcTrigger,Trigger1Y)),NA())</f>
        <v>8.4578220058988407E-3</v>
      </c>
      <c r="N2118" s="145">
        <f>IFERROR(_xll.qlIndexFixing(ONIndex1M,I2118,TRUE,_xll.ohTrigger(RecalcTrigger,Trigger1M)),NA())</f>
        <v>8.0188017475157913E-3</v>
      </c>
      <c r="O2118" s="44">
        <f>IFERROR(_xll.qlIndexFixing(ONIndex3M,I2118,TRUE,_xll.ohTrigger(RecalcTrigger,Trigger3M)),NA())</f>
        <v>8.3320628707439504E-3</v>
      </c>
      <c r="P2118" s="44">
        <f>IFERROR(_xll.qlIndexFixing(ONIndex6M,I2118,TRUE,_xll.ohTrigger(RecalcTrigger,Trigger6M)),NA())</f>
        <v>8.2903136635870123E-3</v>
      </c>
      <c r="Q2118" s="146">
        <f>IFERROR(_xll.qlIndexFixing(ONIndex1Y,I2118,TRUE,_xll.ohTrigger(RecalcTrigger,Trigger1Y)),NA())</f>
        <v>8.5817838638957422E-3</v>
      </c>
    </row>
    <row r="2119" spans="2:17" x14ac:dyDescent="0.2">
      <c r="B2119" s="39" t="s">
        <v>42</v>
      </c>
      <c r="D2119" s="42">
        <f>_xll.qlCalendarAdvance(Calendar,$D2118,B2119,"f",FALSE)</f>
        <v>54526</v>
      </c>
      <c r="E2119" s="140">
        <f>_xll.qlInterestRateIndexValueDate(IndexON,D2119)</f>
        <v>54526</v>
      </c>
      <c r="F2119" s="156">
        <f>IFERROR(_xll.qlIndexFixing(IndexON,D2119,TRUE,_xll.ohTrigger(RecalcTrigger,TriggerON)),NA())</f>
        <v>7.4262148756509827E-3</v>
      </c>
      <c r="H2119" s="42">
        <f>_xll.qlCalendarAdvance(Calendar,$H2118,B2119,"f",FALSE)</f>
        <v>54526</v>
      </c>
      <c r="I2119" s="140">
        <f>_xll.qlInterestRateIndexValueDate(Index1M,$H2119)</f>
        <v>54526</v>
      </c>
      <c r="J2119" s="145">
        <f>IFERROR(_xll.qlIndexFixing(Index1M,$H2119,TRUE,_xll.ohTrigger(RecalcTrigger,Trigger1M)),NA())</f>
        <v>8.0014458778953825E-3</v>
      </c>
      <c r="K2119" s="44">
        <f>IFERROR(_xll.qlIndexFixing(Index3M,H2119,TRUE,_xll.ohTrigger(RecalcTrigger,Trigger3M)),NA())</f>
        <v>8.2943863717344808E-3</v>
      </c>
      <c r="L2119" s="44">
        <f>IFERROR(_xll.qlIndexFixing(Index6M,$H2119,TRUE,_xll.ohTrigger(RecalcTrigger,Trigger6M)),NA())</f>
        <v>8.2196901930942749E-3</v>
      </c>
      <c r="M2119" s="146">
        <f>IFERROR(_xll.qlIndexFixing(Index1Y,$H2119,TRUE,_xll.ohTrigger(RecalcTrigger,Trigger1Y)),NA())</f>
        <v>8.4518007704754705E-3</v>
      </c>
      <c r="N2119" s="145">
        <f>IFERROR(_xll.qlIndexFixing(ONIndex1M,I2119,TRUE,_xll.ohTrigger(RecalcTrigger,Trigger1M)),NA())</f>
        <v>8.0122979961472218E-3</v>
      </c>
      <c r="O2119" s="44">
        <f>IFERROR(_xll.qlIndexFixing(ONIndex3M,I2119,TRUE,_xll.ohTrigger(RecalcTrigger,Trigger3M)),NA())</f>
        <v>8.3257803103986561E-3</v>
      </c>
      <c r="P2119" s="44">
        <f>IFERROR(_xll.qlIndexFixing(ONIndex6M,I2119,TRUE,_xll.ohTrigger(RecalcTrigger,Trigger6M)),NA())</f>
        <v>8.2839105867738017E-3</v>
      </c>
      <c r="Q2119" s="146">
        <f>IFERROR(_xll.qlIndexFixing(ONIndex1Y,I2119,TRUE,_xll.ohTrigger(RecalcTrigger,Trigger1Y)),NA())</f>
        <v>8.5753548586753325E-3</v>
      </c>
    </row>
    <row r="2120" spans="2:17" x14ac:dyDescent="0.2">
      <c r="B2120" s="39" t="s">
        <v>42</v>
      </c>
      <c r="D2120" s="42">
        <f>_xll.qlCalendarAdvance(Calendar,$D2119,B2120,"f",FALSE)</f>
        <v>54533</v>
      </c>
      <c r="E2120" s="140">
        <f>_xll.qlInterestRateIndexValueDate(IndexON,D2120)</f>
        <v>54533</v>
      </c>
      <c r="F2120" s="156">
        <f>IFERROR(_xll.qlIndexFixing(IndexON,D2120,TRUE,_xll.ohTrigger(RecalcTrigger,TriggerON)),NA())</f>
        <v>7.4202348719321076E-3</v>
      </c>
      <c r="H2120" s="42">
        <f>_xll.qlCalendarAdvance(Calendar,$H2119,B2120,"f",FALSE)</f>
        <v>54533</v>
      </c>
      <c r="I2120" s="140">
        <f>_xll.qlInterestRateIndexValueDate(Index1M,$H2120)</f>
        <v>54533</v>
      </c>
      <c r="J2120" s="145">
        <f>IFERROR(_xll.qlIndexFixing(Index1M,$H2120,TRUE,_xll.ohTrigger(RecalcTrigger,Trigger1M)),NA())</f>
        <v>7.9949984780490757E-3</v>
      </c>
      <c r="K2120" s="44">
        <f>IFERROR(_xll.qlIndexFixing(Index3M,H2120,TRUE,_xll.ohTrigger(RecalcTrigger,Trigger3M)),NA())</f>
        <v>8.2882170647281036E-3</v>
      </c>
      <c r="L2120" s="44">
        <f>IFERROR(_xll.qlIndexFixing(Index6M,$H2120,TRUE,_xll.ohTrigger(RecalcTrigger,Trigger6M)),NA())</f>
        <v>8.2135222097831674E-3</v>
      </c>
      <c r="M2120" s="146">
        <f>IFERROR(_xll.qlIndexFixing(Index1Y,$H2120,TRUE,_xll.ohTrigger(RecalcTrigger,Trigger1Y)),NA())</f>
        <v>8.4457973390508201E-3</v>
      </c>
      <c r="N2120" s="145">
        <f>IFERROR(_xll.qlIndexFixing(ONIndex1M,I2120,TRUE,_xll.ohTrigger(RecalcTrigger,Trigger1M)),NA())</f>
        <v>8.005813924841787E-3</v>
      </c>
      <c r="O2120" s="44">
        <f>IFERROR(_xll.qlIndexFixing(ONIndex3M,I2120,TRUE,_xll.ohTrigger(RecalcTrigger,Trigger3M)),NA())</f>
        <v>8.3195146901038353E-3</v>
      </c>
      <c r="P2120" s="44">
        <f>IFERROR(_xll.qlIndexFixing(ONIndex6M,I2120,TRUE,_xll.ohTrigger(RecalcTrigger,Trigger6M)),NA())</f>
        <v>8.277526099951249E-3</v>
      </c>
      <c r="Q2120" s="146">
        <f>IFERROR(_xll.qlIndexFixing(ONIndex1Y,I2120,TRUE,_xll.ohTrigger(RecalcTrigger,Trigger1Y)),NA())</f>
        <v>8.5689434733215997E-3</v>
      </c>
    </row>
    <row r="2121" spans="2:17" x14ac:dyDescent="0.2">
      <c r="B2121" s="39" t="s">
        <v>42</v>
      </c>
      <c r="D2121" s="42">
        <f>_xll.qlCalendarAdvance(Calendar,$D2120,B2121,"f",FALSE)</f>
        <v>54540</v>
      </c>
      <c r="E2121" s="140">
        <f>_xll.qlInterestRateIndexValueDate(IndexON,D2121)</f>
        <v>54540</v>
      </c>
      <c r="F2121" s="156">
        <f>IFERROR(_xll.qlIndexFixing(IndexON,D2121,TRUE,_xll.ohTrigger(RecalcTrigger,TriggerON)),NA())</f>
        <v>7.4142705004198728E-3</v>
      </c>
      <c r="H2121" s="42">
        <f>_xll.qlCalendarAdvance(Calendar,$H2120,B2121,"f",FALSE)</f>
        <v>54540</v>
      </c>
      <c r="I2121" s="140">
        <f>_xll.qlInterestRateIndexValueDate(Index1M,$H2121)</f>
        <v>54540</v>
      </c>
      <c r="J2121" s="145">
        <f>IFERROR(_xll.qlIndexFixing(Index1M,$H2121,TRUE,_xll.ohTrigger(RecalcTrigger,Trigger1M)),NA())</f>
        <v>7.9885707740969449E-3</v>
      </c>
      <c r="K2121" s="44">
        <f>IFERROR(_xll.qlIndexFixing(Index3M,H2121,TRUE,_xll.ohTrigger(RecalcTrigger,Trigger3M)),NA())</f>
        <v>8.2820647416939411E-3</v>
      </c>
      <c r="L2121" s="44">
        <f>IFERROR(_xll.qlIndexFixing(Index6M,$H2121,TRUE,_xll.ohTrigger(RecalcTrigger,Trigger6M)),NA())</f>
        <v>8.207372911481289E-3</v>
      </c>
      <c r="M2121" s="146">
        <f>IFERROR(_xll.qlIndexFixing(Index1Y,$H2121,TRUE,_xll.ohTrigger(RecalcTrigger,Trigger1Y)),NA())</f>
        <v>8.4398117113078097E-3</v>
      </c>
      <c r="N2121" s="145">
        <f>IFERROR(_xll.qlIndexFixing(ONIndex1M,I2121,TRUE,_xll.ohTrigger(RecalcTrigger,Trigger1M)),NA())</f>
        <v>7.9993495336805331E-3</v>
      </c>
      <c r="O2121" s="44">
        <f>IFERROR(_xll.qlIndexFixing(ONIndex3M,I2121,TRUE,_xll.ohTrigger(RecalcTrigger,Trigger3M)),NA())</f>
        <v>8.3132660099405342E-3</v>
      </c>
      <c r="P2121" s="44">
        <f>IFERROR(_xll.qlIndexFixing(ONIndex6M,I2121,TRUE,_xll.ohTrigger(RecalcTrigger,Trigger6M)),NA())</f>
        <v>8.2711602032004006E-3</v>
      </c>
      <c r="Q2121" s="146">
        <f>IFERROR(_xll.qlIndexFixing(ONIndex1Y,I2121,TRUE,_xll.ohTrigger(RecalcTrigger,Trigger1Y)),NA())</f>
        <v>8.5625497077534973E-3</v>
      </c>
    </row>
    <row r="2122" spans="2:17" x14ac:dyDescent="0.2">
      <c r="B2122" s="39" t="s">
        <v>42</v>
      </c>
      <c r="D2122" s="42">
        <f>_xll.qlCalendarAdvance(Calendar,$D2121,B2122,"f",FALSE)</f>
        <v>54547</v>
      </c>
      <c r="E2122" s="140">
        <f>_xll.qlInterestRateIndexValueDate(IndexON,D2122)</f>
        <v>54547</v>
      </c>
      <c r="F2122" s="156">
        <f>IFERROR(_xll.qlIndexFixing(IndexON,D2122,TRUE,_xll.ohTrigger(RecalcTrigger,TriggerON)),NA())</f>
        <v>7.4083217611142782E-3</v>
      </c>
      <c r="H2122" s="42">
        <f>_xll.qlCalendarAdvance(Calendar,$H2121,B2122,"f",FALSE)</f>
        <v>54547</v>
      </c>
      <c r="I2122" s="140">
        <f>_xll.qlInterestRateIndexValueDate(Index1M,$H2122)</f>
        <v>54547</v>
      </c>
      <c r="J2122" s="145">
        <f>IFERROR(_xll.qlIndexFixing(Index1M,$H2122,TRUE,_xll.ohTrigger(RecalcTrigger,Trigger1M)),NA())</f>
        <v>7.9817940785746038E-3</v>
      </c>
      <c r="K2122" s="44">
        <f>IFERROR(_xll.qlIndexFixing(Index3M,H2122,TRUE,_xll.ohTrigger(RecalcTrigger,Trigger3M)),NA())</f>
        <v>8.2755882050646462E-3</v>
      </c>
      <c r="L2122" s="44">
        <f>IFERROR(_xll.qlIndexFixing(Index6M,$H2122,TRUE,_xll.ohTrigger(RecalcTrigger,Trigger6M)),NA())</f>
        <v>8.2009029396955067E-3</v>
      </c>
      <c r="M2122" s="146">
        <f>IFERROR(_xll.qlIndexFixing(Index1Y,$H2122,TRUE,_xll.ohTrigger(RecalcTrigger,Trigger1Y)),NA())</f>
        <v>8.4338438869295818E-3</v>
      </c>
      <c r="N2122" s="145">
        <f>IFERROR(_xll.qlIndexFixing(ONIndex1M,I2122,TRUE,_xll.ohTrigger(RecalcTrigger,Trigger1M)),NA())</f>
        <v>7.9929048226634603E-3</v>
      </c>
      <c r="O2122" s="44">
        <f>IFERROR(_xll.qlIndexFixing(ONIndex3M,I2122,TRUE,_xll.ohTrigger(RecalcTrigger,Trigger3M)),NA())</f>
        <v>8.3070342696656141E-3</v>
      </c>
      <c r="P2122" s="44">
        <f>IFERROR(_xll.qlIndexFixing(ONIndex6M,I2122,TRUE,_xll.ohTrigger(RecalcTrigger,Trigger6M)),NA())</f>
        <v>8.2648128966023027E-3</v>
      </c>
      <c r="Q2122" s="146">
        <f>IFERROR(_xll.qlIndexFixing(ONIndex1Y,I2122,TRUE,_xll.ohTrigger(RecalcTrigger,Trigger1Y)),NA())</f>
        <v>8.556173561808933E-3</v>
      </c>
    </row>
    <row r="2123" spans="2:17" x14ac:dyDescent="0.2">
      <c r="B2123" s="39" t="s">
        <v>42</v>
      </c>
      <c r="D2123" s="42">
        <f>_xll.qlCalendarAdvance(Calendar,$D2122,B2123,"f",FALSE)</f>
        <v>54554</v>
      </c>
      <c r="E2123" s="140">
        <f>_xll.qlInterestRateIndexValueDate(IndexON,D2123)</f>
        <v>54554</v>
      </c>
      <c r="F2123" s="156">
        <f>IFERROR(_xll.qlIndexFixing(IndexON,D2123,TRUE,_xll.ohTrigger(RecalcTrigger,TriggerON)),NA())</f>
        <v>7.4023886539342776E-3</v>
      </c>
      <c r="H2123" s="42">
        <f>_xll.qlCalendarAdvance(Calendar,$H2122,B2123,"f",FALSE)</f>
        <v>54554</v>
      </c>
      <c r="I2123" s="140">
        <f>_xll.qlInterestRateIndexValueDate(Index1M,$H2123)</f>
        <v>54554</v>
      </c>
      <c r="J2123" s="145">
        <f>IFERROR(_xll.qlIndexFixing(Index1M,$H2123,TRUE,_xll.ohTrigger(RecalcTrigger,Trigger1M)),NA())</f>
        <v>7.9754070335863285E-3</v>
      </c>
      <c r="K2123" s="44">
        <f>IFERROR(_xll.qlIndexFixing(Index3M,H2123,TRUE,_xll.ohTrigger(RecalcTrigger,Trigger3M)),NA())</f>
        <v>8.2694709243651549E-3</v>
      </c>
      <c r="L2123" s="44">
        <f>IFERROR(_xll.qlIndexFixing(Index6M,$H2123,TRUE,_xll.ohTrigger(RecalcTrigger,Trigger6M)),NA())</f>
        <v>8.1947922085296426E-3</v>
      </c>
      <c r="M2123" s="146">
        <f>IFERROR(_xll.qlIndexFixing(Index1Y,$H2123,TRUE,_xll.ohTrigger(RecalcTrigger,Trigger1Y)),NA())</f>
        <v>8.4278938656003888E-3</v>
      </c>
      <c r="N2123" s="145">
        <f>IFERROR(_xll.qlIndexFixing(ONIndex1M,I2123,TRUE,_xll.ohTrigger(RecalcTrigger,Trigger1M)),NA())</f>
        <v>7.986479791709522E-3</v>
      </c>
      <c r="O2123" s="44">
        <f>IFERROR(_xll.qlIndexFixing(ONIndex3M,I2123,TRUE,_xll.ohTrigger(RecalcTrigger,Trigger3M)),NA())</f>
        <v>8.3008194694411674E-3</v>
      </c>
      <c r="P2123" s="44">
        <f>IFERROR(_xll.qlIndexFixing(ONIndex6M,I2123,TRUE,_xll.ohTrigger(RecalcTrigger,Trigger6M)),NA())</f>
        <v>8.2584841799138164E-3</v>
      </c>
      <c r="Q2123" s="146">
        <f>IFERROR(_xll.qlIndexFixing(ONIndex1Y,I2123,TRUE,_xll.ohTrigger(RecalcTrigger,Trigger1Y)),NA())</f>
        <v>8.5498150357310454E-3</v>
      </c>
    </row>
    <row r="2124" spans="2:17" x14ac:dyDescent="0.2">
      <c r="B2124" s="39" t="s">
        <v>42</v>
      </c>
      <c r="D2124" s="42">
        <f>_xll.qlCalendarAdvance(Calendar,$D2123,B2124,"f",FALSE)</f>
        <v>54561</v>
      </c>
      <c r="E2124" s="140">
        <f>_xll.qlInterestRateIndexValueDate(IndexON,D2124)</f>
        <v>54561</v>
      </c>
      <c r="F2124" s="156">
        <f>IFERROR(_xll.qlIndexFixing(IndexON,D2124,TRUE,_xll.ohTrigger(RecalcTrigger,TriggerON)),NA())</f>
        <v>7.3964711790419635E-3</v>
      </c>
      <c r="H2124" s="42">
        <f>_xll.qlCalendarAdvance(Calendar,$H2123,B2124,"f",FALSE)</f>
        <v>54561</v>
      </c>
      <c r="I2124" s="140">
        <f>_xll.qlInterestRateIndexValueDate(Index1M,$H2124)</f>
        <v>54561</v>
      </c>
      <c r="J2124" s="145">
        <f>IFERROR(_xll.qlIndexFixing(Index1M,$H2124,TRUE,_xll.ohTrigger(RecalcTrigger,Trigger1M)),NA())</f>
        <v>7.9690396849384192E-3</v>
      </c>
      <c r="K2124" s="44">
        <f>IFERROR(_xll.qlIndexFixing(Index3M,H2124,TRUE,_xll.ohTrigger(RecalcTrigger,Trigger3M)),NA())</f>
        <v>8.2633706278872412E-3</v>
      </c>
      <c r="L2124" s="44">
        <f>IFERROR(_xll.qlIndexFixing(Index6M,$H2124,TRUE,_xll.ohTrigger(RecalcTrigger,Trigger6M)),NA())</f>
        <v>8.1887001623666654E-3</v>
      </c>
      <c r="M2124" s="146">
        <f>IFERROR(_xll.qlIndexFixing(Index1Y,$H2124,TRUE,_xll.ohTrigger(RecalcTrigger,Trigger1Y)),NA())</f>
        <v>8.4219616470058156E-3</v>
      </c>
      <c r="N2124" s="145">
        <f>IFERROR(_xll.qlIndexFixing(ONIndex1M,I2124,TRUE,_xll.ohTrigger(RecalcTrigger,Trigger1M)),NA())</f>
        <v>7.9800744408187185E-3</v>
      </c>
      <c r="O2124" s="44">
        <f>IFERROR(_xll.qlIndexFixing(ONIndex3M,I2124,TRUE,_xll.ohTrigger(RecalcTrigger,Trigger3M)),NA())</f>
        <v>8.2946216092671943E-3</v>
      </c>
      <c r="P2124" s="44">
        <f>IFERROR(_xll.qlIndexFixing(ONIndex6M,I2124,TRUE,_xll.ohTrigger(RecalcTrigger,Trigger6M)),NA())</f>
        <v>8.2521740533780807E-3</v>
      </c>
      <c r="Q2124" s="146">
        <f>IFERROR(_xll.qlIndexFixing(ONIndex1Y,I2124,TRUE,_xll.ohTrigger(RecalcTrigger,Trigger1Y)),NA())</f>
        <v>8.5434741294387884E-3</v>
      </c>
    </row>
    <row r="2125" spans="2:17" x14ac:dyDescent="0.2">
      <c r="B2125" s="39" t="s">
        <v>42</v>
      </c>
      <c r="D2125" s="42">
        <f>_xll.qlCalendarAdvance(Calendar,$D2124,B2125,"f",FALSE)</f>
        <v>54568</v>
      </c>
      <c r="E2125" s="140">
        <f>_xll.qlInterestRateIndexValueDate(IndexON,D2125)</f>
        <v>54568</v>
      </c>
      <c r="F2125" s="156">
        <f>IFERROR(_xll.qlIndexFixing(IndexON,D2125,TRUE,_xll.ohTrigger(RecalcTrigger,TriggerON)),NA())</f>
        <v>7.3905693363562897E-3</v>
      </c>
      <c r="H2125" s="42">
        <f>_xll.qlCalendarAdvance(Calendar,$H2124,B2125,"f",FALSE)</f>
        <v>54568</v>
      </c>
      <c r="I2125" s="140">
        <f>_xll.qlInterestRateIndexValueDate(Index1M,$H2125)</f>
        <v>54568</v>
      </c>
      <c r="J2125" s="145">
        <f>IFERROR(_xll.qlIndexFixing(Index1M,$H2125,TRUE,_xll.ohTrigger(RecalcTrigger,Trigger1M)),NA())</f>
        <v>7.9626920325942714E-3</v>
      </c>
      <c r="K2125" s="44">
        <f>IFERROR(_xll.qlIndexFixing(Index3M,H2125,TRUE,_xll.ohTrigger(RecalcTrigger,Trigger3M)),NA())</f>
        <v>8.2572873155507386E-3</v>
      </c>
      <c r="L2125" s="44">
        <f>IFERROR(_xll.qlIndexFixing(Index6M,$H2125,TRUE,_xll.ohTrigger(RecalcTrigger,Trigger6M)),NA())</f>
        <v>8.182626801035672E-3</v>
      </c>
      <c r="M2125" s="146">
        <f>IFERROR(_xll.qlIndexFixing(Index1Y,$H2125,TRUE,_xll.ohTrigger(RecalcTrigger,Trigger1Y)),NA())</f>
        <v>8.4160472308318912E-3</v>
      </c>
      <c r="N2125" s="145">
        <f>IFERROR(_xll.qlIndexFixing(ONIndex1M,I2125,TRUE,_xll.ohTrigger(RecalcTrigger,Trigger1M)),NA())</f>
        <v>7.973688770072096E-3</v>
      </c>
      <c r="O2125" s="44">
        <f>IFERROR(_xll.qlIndexFixing(ONIndex3M,I2125,TRUE,_xll.ohTrigger(RecalcTrigger,Trigger3M)),NA())</f>
        <v>8.2884406890626483E-3</v>
      </c>
      <c r="P2125" s="44">
        <f>IFERROR(_xll.qlIndexFixing(ONIndex6M,I2125,TRUE,_xll.ohTrigger(RecalcTrigger,Trigger6M)),NA())</f>
        <v>8.245882516833003E-3</v>
      </c>
      <c r="Q2125" s="146">
        <f>IFERROR(_xll.qlIndexFixing(ONIndex1Y,I2125,TRUE,_xll.ohTrigger(RecalcTrigger,Trigger1Y)),NA())</f>
        <v>8.5371508428511156E-3</v>
      </c>
    </row>
    <row r="2126" spans="2:17" x14ac:dyDescent="0.2">
      <c r="B2126" s="39" t="s">
        <v>42</v>
      </c>
      <c r="D2126" s="42">
        <f>_xll.qlCalendarAdvance(Calendar,$D2125,B2126,"f",FALSE)</f>
        <v>54575</v>
      </c>
      <c r="E2126" s="140">
        <f>_xll.qlInterestRateIndexValueDate(IndexON,D2126)</f>
        <v>54575</v>
      </c>
      <c r="F2126" s="156">
        <f>IFERROR(_xll.qlIndexFixing(IndexON,D2126,TRUE,_xll.ohTrigger(RecalcTrigger,TriggerON)),NA())</f>
        <v>7.3846831258772561E-3</v>
      </c>
      <c r="H2126" s="42">
        <f>_xll.qlCalendarAdvance(Calendar,$H2125,B2126,"f",FALSE)</f>
        <v>54575</v>
      </c>
      <c r="I2126" s="140">
        <f>_xll.qlInterestRateIndexValueDate(Index1M,$H2126)</f>
        <v>54575</v>
      </c>
      <c r="J2126" s="145">
        <f>IFERROR(_xll.qlIndexFixing(Index1M,$H2126,TRUE,_xll.ohTrigger(RecalcTrigger,Trigger1M)),NA())</f>
        <v>7.9567276916169653E-3</v>
      </c>
      <c r="K2126" s="44">
        <f>IFERROR(_xll.qlIndexFixing(Index3M,H2126,TRUE,_xll.ohTrigger(RecalcTrigger,Trigger3M)),NA())</f>
        <v>8.2512209872790086E-3</v>
      </c>
      <c r="L2126" s="44">
        <f>IFERROR(_xll.qlIndexFixing(Index6M,$H2126,TRUE,_xll.ohTrigger(RecalcTrigger,Trigger6M)),NA())</f>
        <v>8.1769066891115797E-3</v>
      </c>
      <c r="M2126" s="146">
        <f>IFERROR(_xll.qlIndexFixing(Index1Y,$H2126,TRUE,_xll.ohTrigger(RecalcTrigger,Trigger1Y)),NA())</f>
        <v>8.4101506167657547E-3</v>
      </c>
      <c r="N2126" s="145">
        <f>IFERROR(_xll.qlIndexFixing(ONIndex1M,I2126,TRUE,_xll.ohTrigger(RecalcTrigger,Trigger1M)),NA())</f>
        <v>7.9673227794696544E-3</v>
      </c>
      <c r="O2126" s="44">
        <f>IFERROR(_xll.qlIndexFixing(ONIndex3M,I2126,TRUE,_xll.ohTrigger(RecalcTrigger,Trigger3M)),NA())</f>
        <v>8.2822767089085758E-3</v>
      </c>
      <c r="P2126" s="44">
        <f>IFERROR(_xll.qlIndexFixing(ONIndex6M,I2126,TRUE,_xll.ohTrigger(RecalcTrigger,Trigger6M)),NA())</f>
        <v>8.2396095703596295E-3</v>
      </c>
      <c r="Q2126" s="146">
        <f>IFERROR(_xll.qlIndexFixing(ONIndex1Y,I2126,TRUE,_xll.ohTrigger(RecalcTrigger,Trigger1Y)),NA())</f>
        <v>8.5308451760490733E-3</v>
      </c>
    </row>
    <row r="2127" spans="2:17" x14ac:dyDescent="0.2">
      <c r="B2127" s="39" t="s">
        <v>42</v>
      </c>
      <c r="D2127" s="42">
        <f>_xll.qlCalendarAdvance(Calendar,$D2126,B2127,"f",FALSE)</f>
        <v>54582</v>
      </c>
      <c r="E2127" s="140">
        <f>_xll.qlInterestRateIndexValueDate(IndexON,D2127)</f>
        <v>54582</v>
      </c>
      <c r="F2127" s="156">
        <f>IFERROR(_xll.qlIndexFixing(IndexON,D2127,TRUE,_xll.ohTrigger(RecalcTrigger,TriggerON)),NA())</f>
        <v>7.3788125476048627E-3</v>
      </c>
      <c r="H2127" s="42">
        <f>_xll.qlCalendarAdvance(Calendar,$H2126,B2127,"f",FALSE)</f>
        <v>54582</v>
      </c>
      <c r="I2127" s="140">
        <f>_xll.qlInterestRateIndexValueDate(Index1M,$H2127)</f>
        <v>54582</v>
      </c>
      <c r="J2127" s="145">
        <f>IFERROR(_xll.qlIndexFixing(Index1M,$H2127,TRUE,_xll.ohTrigger(RecalcTrigger,Trigger1M)),NA())</f>
        <v>7.9504181623626016E-3</v>
      </c>
      <c r="K2127" s="44">
        <f>IFERROR(_xll.qlIndexFixing(Index3M,H2127,TRUE,_xll.ohTrigger(RecalcTrigger,Trigger3M)),NA())</f>
        <v>8.2451716429927623E-3</v>
      </c>
      <c r="L2127" s="44">
        <f>IFERROR(_xll.qlIndexFixing(Index6M,$H2127,TRUE,_xll.ohTrigger(RecalcTrigger,Trigger6M)),NA())</f>
        <v>8.1708694972720229E-3</v>
      </c>
      <c r="M2127" s="146">
        <f>IFERROR(_xll.qlIndexFixing(Index1Y,$H2127,TRUE,_xll.ohTrigger(RecalcTrigger,Trigger1Y)),NA())</f>
        <v>8.4042718044958775E-3</v>
      </c>
      <c r="N2127" s="145">
        <f>IFERROR(_xll.qlIndexFixing(ONIndex1M,I2127,TRUE,_xll.ohTrigger(RecalcTrigger,Trigger1M)),NA())</f>
        <v>7.9609764688493012E-3</v>
      </c>
      <c r="O2127" s="44">
        <f>IFERROR(_xll.qlIndexFixing(ONIndex3M,I2127,TRUE,_xll.ohTrigger(RecalcTrigger,Trigger3M)),NA())</f>
        <v>8.2761296688049768E-3</v>
      </c>
      <c r="P2127" s="44">
        <f>IFERROR(_xll.qlIndexFixing(ONIndex6M,I2127,TRUE,_xll.ohTrigger(RecalcTrigger,Trigger6M)),NA())</f>
        <v>8.2333552139579602E-3</v>
      </c>
      <c r="Q2127" s="146">
        <f>IFERROR(_xll.qlIndexFixing(ONIndex1Y,I2127,TRUE,_xll.ohTrigger(RecalcTrigger,Trigger1Y)),NA())</f>
        <v>8.5245571290326616E-3</v>
      </c>
    </row>
    <row r="2128" spans="2:17" x14ac:dyDescent="0.2">
      <c r="B2128" s="39" t="s">
        <v>42</v>
      </c>
      <c r="D2128" s="42">
        <f>_xll.qlCalendarAdvance(Calendar,$D2127,B2128,"f",FALSE)</f>
        <v>54589</v>
      </c>
      <c r="E2128" s="140">
        <f>_xll.qlInterestRateIndexValueDate(IndexON,D2128)</f>
        <v>54589</v>
      </c>
      <c r="F2128" s="156">
        <f>IFERROR(_xll.qlIndexFixing(IndexON,D2128,TRUE,_xll.ohTrigger(RecalcTrigger,TriggerON)),NA())</f>
        <v>7.3729576015391096E-3</v>
      </c>
      <c r="H2128" s="42">
        <f>_xll.qlCalendarAdvance(Calendar,$H2127,B2128,"f",FALSE)</f>
        <v>54589</v>
      </c>
      <c r="I2128" s="140">
        <f>_xll.qlInterestRateIndexValueDate(Index1M,$H2128)</f>
        <v>54589</v>
      </c>
      <c r="J2128" s="145">
        <f>IFERROR(_xll.qlIndexFixing(Index1M,$H2128,TRUE,_xll.ohTrigger(RecalcTrigger,Trigger1M)),NA())</f>
        <v>7.9441283287835888E-3</v>
      </c>
      <c r="K2128" s="44">
        <f>IFERROR(_xll.qlIndexFixing(Index3M,H2128,TRUE,_xll.ohTrigger(RecalcTrigger,Trigger3M)),NA())</f>
        <v>8.2391392826153629E-3</v>
      </c>
      <c r="L2128" s="44">
        <f>IFERROR(_xll.qlIndexFixing(Index6M,$H2128,TRUE,_xll.ohTrigger(RecalcTrigger,Trigger6M)),NA())</f>
        <v>8.1648509892490312E-3</v>
      </c>
      <c r="M2128" s="146">
        <f>IFERROR(_xll.qlIndexFixing(Index1Y,$H2128,TRUE,_xll.ohTrigger(RecalcTrigger,Trigger1Y)),NA())</f>
        <v>8.3984107937109531E-3</v>
      </c>
      <c r="N2128" s="145">
        <f>IFERROR(_xll.qlIndexFixing(ONIndex1M,I2128,TRUE,_xll.ohTrigger(RecalcTrigger,Trigger1M)),NA())</f>
        <v>7.954649838373129E-3</v>
      </c>
      <c r="O2128" s="44">
        <f>IFERROR(_xll.qlIndexFixing(ONIndex3M,I2128,TRUE,_xll.ohTrigger(RecalcTrigger,Trigger3M)),NA())</f>
        <v>8.2699995685897587E-3</v>
      </c>
      <c r="P2128" s="44">
        <f>IFERROR(_xll.qlIndexFixing(ONIndex6M,I2128,TRUE,_xll.ohTrigger(RecalcTrigger,Trigger6M)),NA())</f>
        <v>8.2271194475469489E-3</v>
      </c>
      <c r="Q2128" s="146">
        <f>IFERROR(_xll.qlIndexFixing(ONIndex1Y,I2128,TRUE,_xll.ohTrigger(RecalcTrigger,Trigger1Y)),NA())</f>
        <v>8.5182867017208341E-3</v>
      </c>
    </row>
    <row r="2129" spans="2:17" x14ac:dyDescent="0.2">
      <c r="B2129" s="39" t="s">
        <v>42</v>
      </c>
      <c r="D2129" s="42">
        <f>_xll.qlCalendarAdvance(Calendar,$D2128,B2129,"f",FALSE)</f>
        <v>54596</v>
      </c>
      <c r="E2129" s="140">
        <f>_xll.qlInterestRateIndexValueDate(IndexON,D2129)</f>
        <v>54596</v>
      </c>
      <c r="F2129" s="156">
        <f>IFERROR(_xll.qlIndexFixing(IndexON,D2129,TRUE,_xll.ohTrigger(RecalcTrigger,TriggerON)),NA())</f>
        <v>7.3671182876799968E-3</v>
      </c>
      <c r="H2129" s="42">
        <f>_xll.qlCalendarAdvance(Calendar,$H2128,B2129,"f",FALSE)</f>
        <v>54596</v>
      </c>
      <c r="I2129" s="140">
        <f>_xll.qlInterestRateIndexValueDate(Index1M,$H2129)</f>
        <v>54596</v>
      </c>
      <c r="J2129" s="145">
        <f>IFERROR(_xll.qlIndexFixing(Index1M,$H2129,TRUE,_xll.ohTrigger(RecalcTrigger,Trigger1M)),NA())</f>
        <v>7.9378581908502079E-3</v>
      </c>
      <c r="K2129" s="44">
        <f>IFERROR(_xll.qlIndexFixing(Index3M,H2129,TRUE,_xll.ohTrigger(RecalcTrigger,Trigger3M)),NA())</f>
        <v>8.2331239060701635E-3</v>
      </c>
      <c r="L2129" s="44">
        <f>IFERROR(_xll.qlIndexFixing(Index6M,$H2129,TRUE,_xll.ohTrigger(RecalcTrigger,Trigger6M)),NA())</f>
        <v>8.158851164873868E-3</v>
      </c>
      <c r="M2129" s="146">
        <f>IFERROR(_xll.qlIndexFixing(Index1Y,$H2129,TRUE,_xll.ohTrigger(RecalcTrigger,Trigger1Y)),NA())</f>
        <v>8.3925675841007852E-3</v>
      </c>
      <c r="N2129" s="145">
        <f>IFERROR(_xll.qlIndexFixing(ONIndex1M,I2129,TRUE,_xll.ohTrigger(RecalcTrigger,Trigger1M)),NA())</f>
        <v>7.948342888122184E-3</v>
      </c>
      <c r="O2129" s="44">
        <f>IFERROR(_xll.qlIndexFixing(ONIndex3M,I2129,TRUE,_xll.ohTrigger(RecalcTrigger,Trigger3M)),NA())</f>
        <v>8.2638864085060604E-3</v>
      </c>
      <c r="P2129" s="44">
        <f>IFERROR(_xll.qlIndexFixing(ONIndex6M,I2129,TRUE,_xll.ohTrigger(RecalcTrigger,Trigger6M)),NA())</f>
        <v>8.2209022712076418E-3</v>
      </c>
      <c r="Q2129" s="146">
        <f>IFERROR(_xll.qlIndexFixing(ONIndex1Y,I2129,TRUE,_xll.ohTrigger(RecalcTrigger,Trigger1Y)),NA())</f>
        <v>8.5120338941946372E-3</v>
      </c>
    </row>
    <row r="2130" spans="2:17" x14ac:dyDescent="0.2">
      <c r="B2130" s="39" t="s">
        <v>42</v>
      </c>
      <c r="D2130" s="42">
        <f>_xll.qlCalendarAdvance(Calendar,$D2129,B2130,"f",FALSE)</f>
        <v>54603</v>
      </c>
      <c r="E2130" s="140">
        <f>_xll.qlInterestRateIndexValueDate(IndexON,D2130)</f>
        <v>54603</v>
      </c>
      <c r="F2130" s="156">
        <f>IFERROR(_xll.qlIndexFixing(IndexON,D2130,TRUE,_xll.ohTrigger(RecalcTrigger,TriggerON)),NA())</f>
        <v>7.3612946060275242E-3</v>
      </c>
      <c r="H2130" s="42">
        <f>_xll.qlCalendarAdvance(Calendar,$H2129,B2130,"f",FALSE)</f>
        <v>54603</v>
      </c>
      <c r="I2130" s="140">
        <f>_xll.qlInterestRateIndexValueDate(Index1M,$H2130)</f>
        <v>54603</v>
      </c>
      <c r="J2130" s="145">
        <f>IFERROR(_xll.qlIndexFixing(Index1M,$H2130,TRUE,_xll.ohTrigger(RecalcTrigger,Trigger1M)),NA())</f>
        <v>7.931607748530042E-3</v>
      </c>
      <c r="K2130" s="44">
        <f>IFERROR(_xll.qlIndexFixing(Index3M,H2130,TRUE,_xll.ohTrigger(RecalcTrigger,Trigger3M)),NA())</f>
        <v>8.2271255132787668E-3</v>
      </c>
      <c r="L2130" s="44">
        <f>IFERROR(_xll.qlIndexFixing(Index6M,$H2130,TRUE,_xll.ohTrigger(RecalcTrigger,Trigger6M)),NA())</f>
        <v>8.1528700239791273E-3</v>
      </c>
      <c r="M2130" s="146">
        <f>IFERROR(_xll.qlIndexFixing(Index1Y,$H2130,TRUE,_xll.ohTrigger(RecalcTrigger,Trigger1Y)),NA())</f>
        <v>8.3867421753569538E-3</v>
      </c>
      <c r="N2130" s="145">
        <f>IFERROR(_xll.qlIndexFixing(ONIndex1M,I2130,TRUE,_xll.ohTrigger(RecalcTrigger,Trigger1M)),NA())</f>
        <v>7.9420556177722812E-3</v>
      </c>
      <c r="O2130" s="44">
        <f>IFERROR(_xll.qlIndexFixing(ONIndex3M,I2130,TRUE,_xll.ohTrigger(RecalcTrigger,Trigger3M)),NA())</f>
        <v>8.2577901883917892E-3</v>
      </c>
      <c r="P2130" s="44">
        <f>IFERROR(_xll.qlIndexFixing(ONIndex6M,I2130,TRUE,_xll.ohTrigger(RecalcTrigger,Trigger6M)),NA())</f>
        <v>8.214703684940039E-3</v>
      </c>
      <c r="Q2130" s="146">
        <f>IFERROR(_xll.qlIndexFixing(ONIndex1Y,I2130,TRUE,_xll.ohTrigger(RecalcTrigger,Trigger1Y)),NA())</f>
        <v>8.5057987064540708E-3</v>
      </c>
    </row>
    <row r="2131" spans="2:17" x14ac:dyDescent="0.2">
      <c r="B2131" s="39" t="s">
        <v>42</v>
      </c>
      <c r="D2131" s="42">
        <f>_xll.qlCalendarAdvance(Calendar,$D2130,B2131,"f",FALSE)</f>
        <v>54610</v>
      </c>
      <c r="E2131" s="140">
        <f>_xll.qlInterestRateIndexValueDate(IndexON,D2131)</f>
        <v>54610</v>
      </c>
      <c r="F2131" s="156">
        <f>IFERROR(_xll.qlIndexFixing(IndexON,D2131,TRUE,_xll.ohTrigger(RecalcTrigger,TriggerON)),NA())</f>
        <v>7.3554865566627381E-3</v>
      </c>
      <c r="H2131" s="42">
        <f>_xll.qlCalendarAdvance(Calendar,$H2130,B2131,"f",FALSE)</f>
        <v>54610</v>
      </c>
      <c r="I2131" s="140">
        <f>_xll.qlInterestRateIndexValueDate(Index1M,$H2131)</f>
        <v>54610</v>
      </c>
      <c r="J2131" s="145">
        <f>IFERROR(_xll.qlIndexFixing(Index1M,$H2131,TRUE,_xll.ohTrigger(RecalcTrigger,Trigger1M)),NA())</f>
        <v>7.9250197391829286E-3</v>
      </c>
      <c r="K2131" s="44">
        <f>IFERROR(_xll.qlIndexFixing(Index3M,H2131,TRUE,_xll.ohTrigger(RecalcTrigger,Trigger3M)),NA())</f>
        <v>8.2211441041662881E-3</v>
      </c>
      <c r="L2131" s="44">
        <f>IFERROR(_xll.qlIndexFixing(Index6M,$H2131,TRUE,_xll.ohTrigger(RecalcTrigger,Trigger6M)),NA())</f>
        <v>8.1465790049865625E-3</v>
      </c>
      <c r="M2131" s="146">
        <f>IFERROR(_xll.qlIndexFixing(Index1Y,$H2131,TRUE,_xll.ohTrigger(RecalcTrigger,Trigger1Y)),NA())</f>
        <v>8.3809345671708169E-3</v>
      </c>
      <c r="N2131" s="145">
        <f>IFERROR(_xll.qlIndexFixing(ONIndex1M,I2131,TRUE,_xll.ohTrigger(RecalcTrigger,Trigger1M)),NA())</f>
        <v>7.9357880276476056E-3</v>
      </c>
      <c r="O2131" s="44">
        <f>IFERROR(_xll.qlIndexFixing(ONIndex3M,I2131,TRUE,_xll.ohTrigger(RecalcTrigger,Trigger3M)),NA())</f>
        <v>8.2517109082469453E-3</v>
      </c>
      <c r="P2131" s="44">
        <f>IFERROR(_xll.qlIndexFixing(ONIndex6M,I2131,TRUE,_xll.ohTrigger(RecalcTrigger,Trigger6M)),NA())</f>
        <v>8.2085236886630941E-3</v>
      </c>
      <c r="Q2131" s="146">
        <f>IFERROR(_xll.qlIndexFixing(ONIndex1Y,I2131,TRUE,_xll.ohTrigger(RecalcTrigger,Trigger1Y)),NA())</f>
        <v>8.4995811384991349E-3</v>
      </c>
    </row>
    <row r="2132" spans="2:17" x14ac:dyDescent="0.2">
      <c r="B2132" s="39" t="s">
        <v>42</v>
      </c>
      <c r="D2132" s="42">
        <f>_xll.qlCalendarAdvance(Calendar,$D2131,B2132,"f",FALSE)</f>
        <v>54617</v>
      </c>
      <c r="E2132" s="140">
        <f>_xll.qlInterestRateIndexValueDate(IndexON,D2132)</f>
        <v>54617</v>
      </c>
      <c r="F2132" s="156">
        <f>IFERROR(_xll.qlIndexFixing(IndexON,D2132,TRUE,_xll.ohTrigger(RecalcTrigger,TriggerON)),NA())</f>
        <v>7.3496941393424997E-3</v>
      </c>
      <c r="H2132" s="42">
        <f>_xll.qlCalendarAdvance(Calendar,$H2131,B2132,"f",FALSE)</f>
        <v>54617</v>
      </c>
      <c r="I2132" s="140">
        <f>_xll.qlInterestRateIndexValueDate(Index1M,$H2132)</f>
        <v>54617</v>
      </c>
      <c r="J2132" s="145">
        <f>IFERROR(_xll.qlIndexFixing(Index1M,$H2132,TRUE,_xll.ohTrigger(RecalcTrigger,Trigger1M)),NA())</f>
        <v>7.9188099600971482E-3</v>
      </c>
      <c r="K2132" s="44">
        <f>IFERROR(_xll.qlIndexFixing(Index3M,H2132,TRUE,_xll.ohTrigger(RecalcTrigger,Trigger3M)),NA())</f>
        <v>8.2151796786534437E-3</v>
      </c>
      <c r="L2132" s="44">
        <f>IFERROR(_xll.qlIndexFixing(Index6M,$H2132,TRUE,_xll.ohTrigger(RecalcTrigger,Trigger6M)),NA())</f>
        <v>8.14063643272416E-3</v>
      </c>
      <c r="M2132" s="146">
        <f>IFERROR(_xll.qlIndexFixing(Index1Y,$H2132,TRUE,_xll.ohTrigger(RecalcTrigger,Trigger1Y)),NA())</f>
        <v>8.3751447592355088E-3</v>
      </c>
      <c r="N2132" s="145">
        <f>IFERROR(_xll.qlIndexFixing(ONIndex1M,I2132,TRUE,_xll.ohTrigger(RecalcTrigger,Trigger1M)),NA())</f>
        <v>7.9295401175050184E-3</v>
      </c>
      <c r="O2132" s="44">
        <f>IFERROR(_xll.qlIndexFixing(ONIndex3M,I2132,TRUE,_xll.ohTrigger(RecalcTrigger,Trigger3M)),NA())</f>
        <v>8.2456485681525749E-3</v>
      </c>
      <c r="P2132" s="44">
        <f>IFERROR(_xll.qlIndexFixing(ONIndex6M,I2132,TRUE,_xll.ohTrigger(RecalcTrigger,Trigger6M)),NA())</f>
        <v>8.2023622824578535E-3</v>
      </c>
      <c r="Q2132" s="146">
        <f>IFERROR(_xll.qlIndexFixing(ONIndex1Y,I2132,TRUE,_xll.ohTrigger(RecalcTrigger,Trigger1Y)),NA())</f>
        <v>8.493381190167737E-3</v>
      </c>
    </row>
    <row r="2133" spans="2:17" x14ac:dyDescent="0.2">
      <c r="B2133" s="39" t="s">
        <v>42</v>
      </c>
      <c r="D2133" s="42">
        <f>_xll.qlCalendarAdvance(Calendar,$D2132,B2133,"f",FALSE)</f>
        <v>54624</v>
      </c>
      <c r="E2133" s="140">
        <f>_xll.qlInterestRateIndexValueDate(IndexON,D2133)</f>
        <v>54624</v>
      </c>
      <c r="F2133" s="156">
        <f>IFERROR(_xll.qlIndexFixing(IndexON,D2133,TRUE,_xll.ohTrigger(RecalcTrigger,TriggerON)),NA())</f>
        <v>7.3439173543099479E-3</v>
      </c>
      <c r="H2133" s="42">
        <f>_xll.qlCalendarAdvance(Calendar,$H2132,B2133,"f",FALSE)</f>
        <v>54624</v>
      </c>
      <c r="I2133" s="140">
        <f>_xll.qlInterestRateIndexValueDate(Index1M,$H2133)</f>
        <v>54624</v>
      </c>
      <c r="J2133" s="145">
        <f>IFERROR(_xll.qlIndexFixing(Index1M,$H2133,TRUE,_xll.ohTrigger(RecalcTrigger,Trigger1M)),NA())</f>
        <v>7.9126198770615355E-3</v>
      </c>
      <c r="K2133" s="44">
        <f>IFERROR(_xll.qlIndexFixing(Index3M,H2133,TRUE,_xll.ohTrigger(RecalcTrigger,Trigger3M)),NA())</f>
        <v>8.2092322366662373E-3</v>
      </c>
      <c r="L2133" s="44">
        <f>IFERROR(_xll.qlIndexFixing(Index6M,$H2133,TRUE,_xll.ohTrigger(RecalcTrigger,Trigger6M)),NA())</f>
        <v>8.1347125439419441E-3</v>
      </c>
      <c r="M2133" s="146">
        <f>IFERROR(_xll.qlIndexFixing(Index1Y,$H2133,TRUE,_xll.ohTrigger(RecalcTrigger,Trigger1Y)),NA())</f>
        <v>8.3693727512446081E-3</v>
      </c>
      <c r="N2133" s="145">
        <f>IFERROR(_xll.qlIndexFixing(ONIndex1M,I2133,TRUE,_xll.ohTrigger(RecalcTrigger,Trigger1M)),NA())</f>
        <v>7.9233118875066122E-3</v>
      </c>
      <c r="O2133" s="44">
        <f>IFERROR(_xll.qlIndexFixing(ONIndex3M,I2133,TRUE,_xll.ohTrigger(RecalcTrigger,Trigger3M)),NA())</f>
        <v>8.2396031680276316E-3</v>
      </c>
      <c r="P2133" s="44">
        <f>IFERROR(_xll.qlIndexFixing(ONIndex6M,I2133,TRUE,_xll.ohTrigger(RecalcTrigger,Trigger6M)),NA())</f>
        <v>8.1962194662432708E-3</v>
      </c>
      <c r="Q2133" s="146">
        <f>IFERROR(_xll.qlIndexFixing(ONIndex1Y,I2133,TRUE,_xll.ohTrigger(RecalcTrigger,Trigger1Y)),NA())</f>
        <v>8.4871988617030159E-3</v>
      </c>
    </row>
    <row r="2134" spans="2:17" x14ac:dyDescent="0.2">
      <c r="B2134" s="39" t="s">
        <v>42</v>
      </c>
      <c r="D2134" s="42">
        <f>_xll.qlCalendarAdvance(Calendar,$D2133,B2134,"f",FALSE)</f>
        <v>54631</v>
      </c>
      <c r="E2134" s="140">
        <f>_xll.qlInterestRateIndexValueDate(IndexON,D2134)</f>
        <v>54631</v>
      </c>
      <c r="F2134" s="156">
        <f>IFERROR(_xll.qlIndexFixing(IndexON,D2134,TRUE,_xll.ohTrigger(RecalcTrigger,TriggerON)),NA())</f>
        <v>7.33815620140299E-3</v>
      </c>
      <c r="H2134" s="42">
        <f>_xll.qlCalendarAdvance(Calendar,$H2133,B2134,"f",FALSE)</f>
        <v>54631</v>
      </c>
      <c r="I2134" s="140">
        <f>_xll.qlInterestRateIndexValueDate(Index1M,$H2134)</f>
        <v>54631</v>
      </c>
      <c r="J2134" s="145">
        <f>IFERROR(_xll.qlIndexFixing(Index1M,$H2134,TRUE,_xll.ohTrigger(RecalcTrigger,Trigger1M)),NA())</f>
        <v>7.9064494900499445E-3</v>
      </c>
      <c r="K2134" s="44">
        <f>IFERROR(_xll.qlIndexFixing(Index3M,H2134,TRUE,_xll.ohTrigger(RecalcTrigger,Trigger3M)),NA())</f>
        <v>8.2033017781271457E-3</v>
      </c>
      <c r="L2134" s="44">
        <f>IFERROR(_xll.qlIndexFixing(Index6M,$H2134,TRUE,_xll.ohTrigger(RecalcTrigger,Trigger6M)),NA())</f>
        <v>8.1288073384729754E-3</v>
      </c>
      <c r="M2134" s="146">
        <f>IFERROR(_xll.qlIndexFixing(Index1Y,$H2134,TRUE,_xll.ohTrigger(RecalcTrigger,Trigger1Y)),NA())</f>
        <v>8.3636185428928034E-3</v>
      </c>
      <c r="N2134" s="145">
        <f>IFERROR(_xll.qlIndexFixing(ONIndex1M,I2134,TRUE,_xll.ohTrigger(RecalcTrigger,Trigger1M)),NA())</f>
        <v>7.9171033375713407E-3</v>
      </c>
      <c r="O2134" s="44">
        <f>IFERROR(_xll.qlIndexFixing(ONIndex3M,I2134,TRUE,_xll.ohTrigger(RecalcTrigger,Trigger3M)),NA())</f>
        <v>8.2335747079531618E-3</v>
      </c>
      <c r="P2134" s="44">
        <f>IFERROR(_xll.qlIndexFixing(ONIndex6M,I2134,TRUE,_xll.ohTrigger(RecalcTrigger,Trigger6M)),NA())</f>
        <v>8.1900952401814386E-3</v>
      </c>
      <c r="Q2134" s="146">
        <f>IFERROR(_xll.qlIndexFixing(ONIndex1Y,I2134,TRUE,_xll.ohTrigger(RecalcTrigger,Trigger1Y)),NA())</f>
        <v>8.481034152942879E-3</v>
      </c>
    </row>
    <row r="2135" spans="2:17" x14ac:dyDescent="0.2">
      <c r="B2135" s="39" t="s">
        <v>42</v>
      </c>
      <c r="D2135" s="42">
        <f>_xll.qlCalendarAdvance(Calendar,$D2134,B2135,"f",FALSE)</f>
        <v>54638</v>
      </c>
      <c r="E2135" s="140">
        <f>_xll.qlInterestRateIndexValueDate(IndexON,D2135)</f>
        <v>54638</v>
      </c>
      <c r="F2135" s="156">
        <f>IFERROR(_xll.qlIndexFixing(IndexON,D2135,TRUE,_xll.ohTrigger(RecalcTrigger,TriggerON)),NA())</f>
        <v>7.3324106807837186E-3</v>
      </c>
      <c r="H2135" s="42">
        <f>_xll.qlCalendarAdvance(Calendar,$H2134,B2135,"f",FALSE)</f>
        <v>54638</v>
      </c>
      <c r="I2135" s="140">
        <f>_xll.qlInterestRateIndexValueDate(Index1M,$H2135)</f>
        <v>54638</v>
      </c>
      <c r="J2135" s="145">
        <f>IFERROR(_xll.qlIndexFixing(Index1M,$H2135,TRUE,_xll.ohTrigger(RecalcTrigger,Trigger1M)),NA())</f>
        <v>7.9002987990310063E-3</v>
      </c>
      <c r="K2135" s="44">
        <f>IFERROR(_xll.qlIndexFixing(Index3M,H2135,TRUE,_xll.ohTrigger(RecalcTrigger,Trigger3M)),NA())</f>
        <v>8.1973883029604067E-3</v>
      </c>
      <c r="L2135" s="44">
        <f>IFERROR(_xll.qlIndexFixing(Index6M,$H2135,TRUE,_xll.ohTrigger(RecalcTrigger,Trigger6M)),NA())</f>
        <v>8.1229208161511992E-3</v>
      </c>
      <c r="M2135" s="146">
        <f>IFERROR(_xll.qlIndexFixing(Index1Y,$H2135,TRUE,_xll.ohTrigger(RecalcTrigger,Trigger1Y)),NA())</f>
        <v>8.3578821338761156E-3</v>
      </c>
      <c r="N2135" s="145">
        <f>IFERROR(_xll.qlIndexFixing(ONIndex1M,I2135,TRUE,_xll.ohTrigger(RecalcTrigger,Trigger1M)),NA())</f>
        <v>7.9109144676992038E-3</v>
      </c>
      <c r="O2135" s="44">
        <f>IFERROR(_xll.qlIndexFixing(ONIndex3M,I2135,TRUE,_xll.ohTrigger(RecalcTrigger,Trigger3M)),NA())</f>
        <v>8.2275631879291655E-3</v>
      </c>
      <c r="P2135" s="44">
        <f>IFERROR(_xll.qlIndexFixing(ONIndex6M,I2135,TRUE,_xll.ohTrigger(RecalcTrigger,Trigger6M)),NA())</f>
        <v>8.1839896040292182E-3</v>
      </c>
      <c r="Q2135" s="146">
        <f>IFERROR(_xll.qlIndexFixing(ONIndex1Y,I2135,TRUE,_xll.ohTrigger(RecalcTrigger,Trigger1Y)),NA())</f>
        <v>8.4748870638873264E-3</v>
      </c>
    </row>
    <row r="2136" spans="2:17" x14ac:dyDescent="0.2">
      <c r="B2136" s="39" t="s">
        <v>42</v>
      </c>
      <c r="D2136" s="42">
        <f>_xll.qlCalendarAdvance(Calendar,$D2135,B2136,"f",FALSE)</f>
        <v>54645</v>
      </c>
      <c r="E2136" s="140">
        <f>_xll.qlInterestRateIndexValueDate(IndexON,D2136)</f>
        <v>54645</v>
      </c>
      <c r="F2136" s="156">
        <f>IFERROR(_xll.qlIndexFixing(IndexON,D2136,TRUE,_xll.ohTrigger(RecalcTrigger,TriggerON)),NA())</f>
        <v>7.3266807922900412E-3</v>
      </c>
      <c r="H2136" s="42">
        <f>_xll.qlCalendarAdvance(Calendar,$H2135,B2136,"f",FALSE)</f>
        <v>54645</v>
      </c>
      <c r="I2136" s="140">
        <f>_xll.qlInterestRateIndexValueDate(Index1M,$H2136)</f>
        <v>54645</v>
      </c>
      <c r="J2136" s="145">
        <f>IFERROR(_xll.qlIndexFixing(Index1M,$H2136,TRUE,_xll.ohTrigger(RecalcTrigger,Trigger1M)),NA())</f>
        <v>7.8941678039759575E-3</v>
      </c>
      <c r="K2136" s="44">
        <f>IFERROR(_xll.qlIndexFixing(Index3M,H2136,TRUE,_xll.ohTrigger(RecalcTrigger,Trigger3M)),NA())</f>
        <v>8.1914918110902596E-3</v>
      </c>
      <c r="L2136" s="44">
        <f>IFERROR(_xll.qlIndexFixing(Index6M,$H2136,TRUE,_xll.ohTrigger(RecalcTrigger,Trigger6M)),NA())</f>
        <v>8.1170529768109963E-3</v>
      </c>
      <c r="M2136" s="146">
        <f>IFERROR(_xll.qlIndexFixing(Index1Y,$H2136,TRUE,_xll.ohTrigger(RecalcTrigger,Trigger1Y)),NA())</f>
        <v>8.3521635238905656E-3</v>
      </c>
      <c r="N2136" s="145">
        <f>IFERROR(_xll.qlIndexFixing(ONIndex1M,I2136,TRUE,_xll.ohTrigger(RecalcTrigger,Trigger1M)),NA())</f>
        <v>7.9047452779712479E-3</v>
      </c>
      <c r="O2136" s="44">
        <f>IFERROR(_xll.qlIndexFixing(ONIndex3M,I2136,TRUE,_xll.ohTrigger(RecalcTrigger,Trigger3M)),NA())</f>
        <v>8.2215686077935501E-3</v>
      </c>
      <c r="P2136" s="44">
        <f>IFERROR(_xll.qlIndexFixing(ONIndex6M,I2136,TRUE,_xll.ohTrigger(RecalcTrigger,Trigger6M)),NA())</f>
        <v>8.1779025579487019E-3</v>
      </c>
      <c r="Q2136" s="146">
        <f>IFERROR(_xll.qlIndexFixing(ONIndex1Y,I2136,TRUE,_xll.ohTrigger(RecalcTrigger,Trigger1Y)),NA())</f>
        <v>8.4687575946984506E-3</v>
      </c>
    </row>
    <row r="2137" spans="2:17" x14ac:dyDescent="0.2">
      <c r="B2137" s="39" t="s">
        <v>42</v>
      </c>
      <c r="D2137" s="42">
        <f>_xll.qlCalendarAdvance(Calendar,$D2136,B2137,"f",FALSE)</f>
        <v>54652</v>
      </c>
      <c r="E2137" s="140">
        <f>_xll.qlInterestRateIndexValueDate(IndexON,D2137)</f>
        <v>54652</v>
      </c>
      <c r="F2137" s="156">
        <f>IFERROR(_xll.qlIndexFixing(IndexON,D2137,TRUE,_xll.ohTrigger(RecalcTrigger,TriggerON)),NA())</f>
        <v>7.3209665360840503E-3</v>
      </c>
      <c r="H2137" s="42">
        <f>_xll.qlCalendarAdvance(Calendar,$H2136,B2137,"f",FALSE)</f>
        <v>54652</v>
      </c>
      <c r="I2137" s="140">
        <f>_xll.qlInterestRateIndexValueDate(Index1M,$H2137)</f>
        <v>54652</v>
      </c>
      <c r="J2137" s="145">
        <f>IFERROR(_xll.qlIndexFixing(Index1M,$H2137,TRUE,_xll.ohTrigger(RecalcTrigger,Trigger1M)),NA())</f>
        <v>7.8880565048455864E-3</v>
      </c>
      <c r="K2137" s="44">
        <f>IFERROR(_xll.qlIndexFixing(Index3M,H2137,TRUE,_xll.ohTrigger(RecalcTrigger,Trigger3M)),NA())</f>
        <v>8.1856123024418269E-3</v>
      </c>
      <c r="L2137" s="44">
        <f>IFERROR(_xll.qlIndexFixing(Index6M,$H2137,TRUE,_xll.ohTrigger(RecalcTrigger,Trigger6M)),NA())</f>
        <v>8.1112038202880744E-3</v>
      </c>
      <c r="M2137" s="146">
        <f>IFERROR(_xll.qlIndexFixing(Index1Y,$H2137,TRUE,_xll.ohTrigger(RecalcTrigger,Trigger1Y)),NA())</f>
        <v>8.3464627126343949E-3</v>
      </c>
      <c r="N2137" s="145">
        <f>IFERROR(_xll.qlIndexFixing(ONIndex1M,I2137,TRUE,_xll.ohTrigger(RecalcTrigger,Trigger1M)),NA())</f>
        <v>7.898595768387473E-3</v>
      </c>
      <c r="O2137" s="44">
        <f>IFERROR(_xll.qlIndexFixing(ONIndex3M,I2137,TRUE,_xll.ohTrigger(RecalcTrigger,Trigger3M)),NA())</f>
        <v>8.2155909677894545E-3</v>
      </c>
      <c r="P2137" s="44">
        <f>IFERROR(_xll.qlIndexFixing(ONIndex6M,I2137,TRUE,_xll.ohTrigger(RecalcTrigger,Trigger6M)),NA())</f>
        <v>8.1718341019398899E-3</v>
      </c>
      <c r="Q2137" s="146">
        <f>IFERROR(_xll.qlIndexFixing(ONIndex1Y,I2137,TRUE,_xll.ohTrigger(RecalcTrigger,Trigger1Y)),NA())</f>
        <v>8.462645745214159E-3</v>
      </c>
    </row>
    <row r="2138" spans="2:17" x14ac:dyDescent="0.2">
      <c r="B2138" s="39" t="s">
        <v>42</v>
      </c>
      <c r="D2138" s="42">
        <f>_xll.qlCalendarAdvance(Calendar,$D2137,B2138,"f",FALSE)</f>
        <v>54659</v>
      </c>
      <c r="E2138" s="140">
        <f>_xll.qlInterestRateIndexValueDate(IndexON,D2138)</f>
        <v>54659</v>
      </c>
      <c r="F2138" s="156">
        <f>IFERROR(_xll.qlIndexFixing(IndexON,D2138,TRUE,_xll.ohTrigger(RecalcTrigger,TriggerON)),NA())</f>
        <v>7.3152679120036534E-3</v>
      </c>
      <c r="H2138" s="42">
        <f>_xll.qlCalendarAdvance(Calendar,$H2137,B2138,"f",FALSE)</f>
        <v>54659</v>
      </c>
      <c r="I2138" s="140">
        <f>_xll.qlInterestRateIndexValueDate(Index1M,$H2138)</f>
        <v>54659</v>
      </c>
      <c r="J2138" s="145">
        <f>IFERROR(_xll.qlIndexFixing(Index1M,$H2138,TRUE,_xll.ohTrigger(RecalcTrigger,Trigger1M)),NA())</f>
        <v>7.8819649016189756E-3</v>
      </c>
      <c r="K2138" s="44">
        <f>IFERROR(_xll.qlIndexFixing(Index3M,H2138,TRUE,_xll.ohTrigger(RecalcTrigger,Trigger3M)),NA())</f>
        <v>8.1797497769393445E-3</v>
      </c>
      <c r="L2138" s="44">
        <f>IFERROR(_xll.qlIndexFixing(Index6M,$H2138,TRUE,_xll.ohTrigger(RecalcTrigger,Trigger6M)),NA())</f>
        <v>8.105373346417255E-3</v>
      </c>
      <c r="M2138" s="146">
        <f>IFERROR(_xll.qlIndexFixing(Index1Y,$H2138,TRUE,_xll.ohTrigger(RecalcTrigger,Trigger1Y)),NA())</f>
        <v>8.3407796998056227E-3</v>
      </c>
      <c r="N2138" s="145">
        <f>IFERROR(_xll.qlIndexFixing(ONIndex1M,I2138,TRUE,_xll.ohTrigger(RecalcTrigger,Trigger1M)),NA())</f>
        <v>7.8924659387857865E-3</v>
      </c>
      <c r="O2138" s="44">
        <f>IFERROR(_xll.qlIndexFixing(ONIndex3M,I2138,TRUE,_xll.ohTrigger(RecalcTrigger,Trigger3M)),NA())</f>
        <v>8.2096302676737398E-3</v>
      </c>
      <c r="P2138" s="44">
        <f>IFERROR(_xll.qlIndexFixing(ONIndex6M,I2138,TRUE,_xll.ohTrigger(RecalcTrigger,Trigger6M)),NA())</f>
        <v>8.1657842360027821E-3</v>
      </c>
      <c r="Q2138" s="146">
        <f>IFERROR(_xll.qlIndexFixing(ONIndex1Y,I2138,TRUE,_xll.ohTrigger(RecalcTrigger,Trigger1Y)),NA())</f>
        <v>8.456551515515498E-3</v>
      </c>
    </row>
    <row r="2139" spans="2:17" x14ac:dyDescent="0.2">
      <c r="B2139" s="39" t="s">
        <v>42</v>
      </c>
      <c r="D2139" s="42">
        <f>_xll.qlCalendarAdvance(Calendar,$D2138,B2139,"f",FALSE)</f>
        <v>54666</v>
      </c>
      <c r="E2139" s="140">
        <f>_xll.qlInterestRateIndexValueDate(IndexON,D2139)</f>
        <v>54666</v>
      </c>
      <c r="F2139" s="156">
        <f>IFERROR(_xll.qlIndexFixing(IndexON,D2139,TRUE,_xll.ohTrigger(RecalcTrigger,TriggerON)),NA())</f>
        <v>7.3095849201298968E-3</v>
      </c>
      <c r="H2139" s="42">
        <f>_xll.qlCalendarAdvance(Calendar,$H2138,B2139,"f",FALSE)</f>
        <v>54666</v>
      </c>
      <c r="I2139" s="140">
        <f>_xll.qlInterestRateIndexValueDate(Index1M,$H2139)</f>
        <v>54666</v>
      </c>
      <c r="J2139" s="145">
        <f>IFERROR(_xll.qlIndexFixing(Index1M,$H2139,TRUE,_xll.ohTrigger(RecalcTrigger,Trigger1M)),NA())</f>
        <v>7.8762400653263898E-3</v>
      </c>
      <c r="K2139" s="44">
        <f>IFERROR(_xll.qlIndexFixing(Index3M,H2139,TRUE,_xll.ohTrigger(RecalcTrigger,Trigger3M)),NA())</f>
        <v>8.1742270985526843E-3</v>
      </c>
      <c r="L2139" s="44">
        <f>IFERROR(_xll.qlIndexFixing(Index6M,$H2139,TRUE,_xll.ohTrigger(RecalcTrigger,Trigger6M)),NA())</f>
        <v>8.1005186760653453E-3</v>
      </c>
      <c r="M2139" s="146">
        <f>IFERROR(_xll.qlIndexFixing(Index1Y,$H2139,TRUE,_xll.ohTrigger(RecalcTrigger,Trigger1Y)),NA())</f>
        <v>8.3351144851033787E-3</v>
      </c>
      <c r="N2139" s="145">
        <f>IFERROR(_xll.qlIndexFixing(ONIndex1M,I2139,TRUE,_xll.ohTrigger(RecalcTrigger,Trigger1M)),NA())</f>
        <v>7.8863557892472347E-3</v>
      </c>
      <c r="O2139" s="44">
        <f>IFERROR(_xll.qlIndexFixing(ONIndex3M,I2139,TRUE,_xll.ohTrigger(RecalcTrigger,Trigger3M)),NA())</f>
        <v>8.2036865076895449E-3</v>
      </c>
      <c r="P2139" s="44">
        <f>IFERROR(_xll.qlIndexFixing(ONIndex6M,I2139,TRUE,_xll.ohTrigger(RecalcTrigger,Trigger6M)),NA())</f>
        <v>8.159752959975286E-3</v>
      </c>
      <c r="Q2139" s="146">
        <f>IFERROR(_xll.qlIndexFixing(ONIndex1Y,I2139,TRUE,_xll.ohTrigger(RecalcTrigger,Trigger1Y)),NA())</f>
        <v>8.4504749053593287E-3</v>
      </c>
    </row>
    <row r="2140" spans="2:17" x14ac:dyDescent="0.2">
      <c r="B2140" s="39" t="s">
        <v>42</v>
      </c>
      <c r="D2140" s="42">
        <f>_xll.qlCalendarAdvance(Calendar,$D2139,B2140,"f",FALSE)</f>
        <v>54673</v>
      </c>
      <c r="E2140" s="140">
        <f>_xll.qlInterestRateIndexValueDate(IndexON,D2140)</f>
        <v>54673</v>
      </c>
      <c r="F2140" s="156">
        <f>IFERROR(_xll.qlIndexFixing(IndexON,D2140,TRUE,_xll.ohTrigger(RecalcTrigger,TriggerON)),NA())</f>
        <v>7.3039175604627804E-3</v>
      </c>
      <c r="H2140" s="42">
        <f>_xll.qlCalendarAdvance(Calendar,$H2139,B2140,"f",FALSE)</f>
        <v>54673</v>
      </c>
      <c r="I2140" s="140">
        <f>_xll.qlInterestRateIndexValueDate(Index1M,$H2140)</f>
        <v>54673</v>
      </c>
      <c r="J2140" s="145">
        <f>IFERROR(_xll.qlIndexFixing(Index1M,$H2140,TRUE,_xll.ohTrigger(RecalcTrigger,Trigger1M)),NA())</f>
        <v>7.8701865774985329E-3</v>
      </c>
      <c r="K2140" s="44">
        <f>IFERROR(_xll.qlIndexFixing(Index3M,H2140,TRUE,_xll.ohTrigger(RecalcTrigger,Trigger3M)),NA())</f>
        <v>8.1683974564298652E-3</v>
      </c>
      <c r="L2140" s="44">
        <f>IFERROR(_xll.qlIndexFixing(Index6M,$H2140,TRUE,_xll.ohTrigger(RecalcTrigger,Trigger6M)),NA())</f>
        <v>8.0947219487625521E-3</v>
      </c>
      <c r="M2140" s="146">
        <f>IFERROR(_xll.qlIndexFixing(Index1Y,$H2140,TRUE,_xll.ohTrigger(RecalcTrigger,Trigger1Y)),NA())</f>
        <v>8.3294670682287908E-3</v>
      </c>
      <c r="N2140" s="145">
        <f>IFERROR(_xll.qlIndexFixing(ONIndex1M,I2140,TRUE,_xll.ohTrigger(RecalcTrigger,Trigger1M)),NA())</f>
        <v>7.8802653198528638E-3</v>
      </c>
      <c r="O2140" s="44">
        <f>IFERROR(_xll.qlIndexFixing(ONIndex3M,I2140,TRUE,_xll.ohTrigger(RecalcTrigger,Trigger3M)),NA())</f>
        <v>8.1977596876747771E-3</v>
      </c>
      <c r="P2140" s="44">
        <f>IFERROR(_xll.qlIndexFixing(ONIndex6M,I2140,TRUE,_xll.ohTrigger(RecalcTrigger,Trigger6M)),NA())</f>
        <v>8.1537402741005405E-3</v>
      </c>
      <c r="Q2140" s="146">
        <f>IFERROR(_xll.qlIndexFixing(ONIndex1Y,I2140,TRUE,_xll.ohTrigger(RecalcTrigger,Trigger1Y)),NA())</f>
        <v>8.4444159152319287E-3</v>
      </c>
    </row>
    <row r="2141" spans="2:17" x14ac:dyDescent="0.2">
      <c r="B2141" s="39" t="s">
        <v>42</v>
      </c>
      <c r="D2141" s="42">
        <f>_xll.qlCalendarAdvance(Calendar,$D2140,B2141,"f",FALSE)</f>
        <v>54680</v>
      </c>
      <c r="E2141" s="140">
        <f>_xll.qlInterestRateIndexValueDate(IndexON,D2141)</f>
        <v>54680</v>
      </c>
      <c r="F2141" s="156">
        <f>IFERROR(_xll.qlIndexFixing(IndexON,D2141,TRUE,_xll.ohTrigger(RecalcTrigger,TriggerON)),NA())</f>
        <v>7.2982658330023042E-3</v>
      </c>
      <c r="H2141" s="42">
        <f>_xll.qlCalendarAdvance(Calendar,$H2140,B2141,"f",FALSE)</f>
        <v>54680</v>
      </c>
      <c r="I2141" s="140">
        <f>_xll.qlInterestRateIndexValueDate(Index1M,$H2141)</f>
        <v>54680</v>
      </c>
      <c r="J2141" s="145">
        <f>IFERROR(_xll.qlIndexFixing(Index1M,$H2141,TRUE,_xll.ohTrigger(RecalcTrigger,Trigger1M)),NA())</f>
        <v>7.8641527849543005E-3</v>
      </c>
      <c r="K2141" s="44">
        <f>IFERROR(_xll.qlIndexFixing(Index3M,H2141,TRUE,_xll.ohTrigger(RecalcTrigger,Trigger3M)),NA())</f>
        <v>8.1625847967607551E-3</v>
      </c>
      <c r="L2141" s="44">
        <f>IFERROR(_xll.qlIndexFixing(Index6M,$H2141,TRUE,_xll.ohTrigger(RecalcTrigger,Trigger6M)),NA())</f>
        <v>8.0889439021416525E-3</v>
      </c>
      <c r="M2141" s="146">
        <f>IFERROR(_xll.qlIndexFixing(Index1Y,$H2141,TRUE,_xll.ohTrigger(RecalcTrigger,Trigger1Y)),NA())</f>
        <v>8.3238374488829869E-3</v>
      </c>
      <c r="N2141" s="145">
        <f>IFERROR(_xll.qlIndexFixing(ONIndex1M,I2141,TRUE,_xll.ohTrigger(RecalcTrigger,Trigger1M)),NA())</f>
        <v>7.8741945306026739E-3</v>
      </c>
      <c r="O2141" s="44">
        <f>IFERROR(_xll.qlIndexFixing(ONIndex3M,I2141,TRUE,_xll.ohTrigger(RecalcTrigger,Trigger3M)),NA())</f>
        <v>8.1918498076294366E-3</v>
      </c>
      <c r="P2141" s="44">
        <f>IFERROR(_xll.qlIndexFixing(ONIndex6M,I2141,TRUE,_xll.ohTrigger(RecalcTrigger,Trigger6M)),NA())</f>
        <v>8.1477461782164529E-3</v>
      </c>
      <c r="Q2141" s="146">
        <f>IFERROR(_xll.qlIndexFixing(ONIndex1Y,I2141,TRUE,_xll.ohTrigger(RecalcTrigger,Trigger1Y)),NA())</f>
        <v>8.4383745447280667E-3</v>
      </c>
    </row>
    <row r="2142" spans="2:17" x14ac:dyDescent="0.2">
      <c r="B2142" s="39" t="s">
        <v>42</v>
      </c>
      <c r="D2142" s="42">
        <f>_xll.qlCalendarAdvance(Calendar,$D2141,B2142,"f",FALSE)</f>
        <v>54687</v>
      </c>
      <c r="E2142" s="140">
        <f>_xll.qlInterestRateIndexValueDate(IndexON,D2142)</f>
        <v>54687</v>
      </c>
      <c r="F2142" s="156">
        <f>IFERROR(_xll.qlIndexFixing(IndexON,D2142,TRUE,_xll.ohTrigger(RecalcTrigger,TriggerON)),NA())</f>
        <v>7.2926297377484683E-3</v>
      </c>
      <c r="H2142" s="42">
        <f>_xll.qlCalendarAdvance(Calendar,$H2141,B2142,"f",FALSE)</f>
        <v>54687</v>
      </c>
      <c r="I2142" s="140">
        <f>_xll.qlInterestRateIndexValueDate(Index1M,$H2142)</f>
        <v>54687</v>
      </c>
      <c r="J2142" s="145">
        <f>IFERROR(_xll.qlIndexFixing(Index1M,$H2142,TRUE,_xll.ohTrigger(RecalcTrigger,Trigger1M)),NA())</f>
        <v>7.8581386876693804E-3</v>
      </c>
      <c r="K2142" s="44">
        <f>IFERROR(_xll.qlIndexFixing(Index3M,H2142,TRUE,_xll.ohTrigger(RecalcTrigger,Trigger3M)),NA())</f>
        <v>8.1567891194723238E-3</v>
      </c>
      <c r="L2142" s="44">
        <f>IFERROR(_xll.qlIndexFixing(Index6M,$H2142,TRUE,_xll.ohTrigger(RecalcTrigger,Trigger6M)),NA())</f>
        <v>8.0831845360432412E-3</v>
      </c>
      <c r="M2142" s="146">
        <f>IFERROR(_xll.qlIndexFixing(Index1Y,$H2142,TRUE,_xll.ohTrigger(RecalcTrigger,Trigger1Y)),NA())</f>
        <v>8.3182256267675392E-3</v>
      </c>
      <c r="N2142" s="145">
        <f>IFERROR(_xll.qlIndexFixing(ONIndex1M,I2142,TRUE,_xll.ohTrigger(RecalcTrigger,Trigger1M)),NA())</f>
        <v>7.8681434213345725E-3</v>
      </c>
      <c r="O2142" s="44">
        <f>IFERROR(_xll.qlIndexFixing(ONIndex3M,I2142,TRUE,_xll.ohTrigger(RecalcTrigger,Trigger3M)),NA())</f>
        <v>8.1859568675535233E-3</v>
      </c>
      <c r="P2142" s="44">
        <f>IFERROR(_xll.qlIndexFixing(ONIndex6M,I2142,TRUE,_xll.ohTrigger(RecalcTrigger,Trigger6M)),NA())</f>
        <v>8.1417706724040695E-3</v>
      </c>
      <c r="Q2142" s="146">
        <f>IFERROR(_xll.qlIndexFixing(ONIndex1Y,I2142,TRUE,_xll.ohTrigger(RecalcTrigger,Trigger1Y)),NA())</f>
        <v>8.4323507939287889E-3</v>
      </c>
    </row>
    <row r="2143" spans="2:17" x14ac:dyDescent="0.2">
      <c r="B2143" s="39" t="s">
        <v>42</v>
      </c>
      <c r="D2143" s="42">
        <f>_xll.qlCalendarAdvance(Calendar,$D2142,B2143,"f",FALSE)</f>
        <v>54694</v>
      </c>
      <c r="E2143" s="140">
        <f>_xll.qlInterestRateIndexValueDate(IndexON,D2143)</f>
        <v>54694</v>
      </c>
      <c r="F2143" s="156">
        <f>IFERROR(_xll.qlIndexFixing(IndexON,D2143,TRUE,_xll.ohTrigger(RecalcTrigger,TriggerON)),NA())</f>
        <v>7.2870092747012727E-3</v>
      </c>
      <c r="H2143" s="42">
        <f>_xll.qlCalendarAdvance(Calendar,$H2142,B2143,"f",FALSE)</f>
        <v>54694</v>
      </c>
      <c r="I2143" s="140">
        <f>_xll.qlInterestRateIndexValueDate(Index1M,$H2143)</f>
        <v>54694</v>
      </c>
      <c r="J2143" s="145">
        <f>IFERROR(_xll.qlIndexFixing(Index1M,$H2143,TRUE,_xll.ohTrigger(RecalcTrigger,Trigger1M)),NA())</f>
        <v>7.8521442856113559E-3</v>
      </c>
      <c r="K2143" s="44">
        <f>IFERROR(_xll.qlIndexFixing(Index3M,H2143,TRUE,_xll.ohTrigger(RecalcTrigger,Trigger3M)),NA())</f>
        <v>8.1506918939910303E-3</v>
      </c>
      <c r="L2143" s="44">
        <f>IFERROR(_xll.qlIndexFixing(Index6M,$H2143,TRUE,_xll.ohTrigger(RecalcTrigger,Trigger6M)),NA())</f>
        <v>8.0774438503074635E-3</v>
      </c>
      <c r="M2143" s="146">
        <f>IFERROR(_xll.qlIndexFixing(Index1Y,$H2143,TRUE,_xll.ohTrigger(RecalcTrigger,Trigger1Y)),NA())</f>
        <v>8.3126316015864621E-3</v>
      </c>
      <c r="N2143" s="145">
        <f>IFERROR(_xll.qlIndexFixing(ONIndex1M,I2143,TRUE,_xll.ohTrigger(RecalcTrigger,Trigger1M)),NA())</f>
        <v>7.8621119922106519E-3</v>
      </c>
      <c r="O2143" s="44">
        <f>IFERROR(_xll.qlIndexFixing(ONIndex3M,I2143,TRUE,_xll.ohTrigger(RecalcTrigger,Trigger3M)),NA())</f>
        <v>8.1800808674470371E-3</v>
      </c>
      <c r="P2143" s="44">
        <f>IFERROR(_xll.qlIndexFixing(ONIndex6M,I2143,TRUE,_xll.ohTrigger(RecalcTrigger,Trigger6M)),NA())</f>
        <v>8.1358137565823441E-3</v>
      </c>
      <c r="Q2143" s="146">
        <f>IFERROR(_xll.qlIndexFixing(ONIndex1Y,I2143,TRUE,_xll.ohTrigger(RecalcTrigger,Trigger1Y)),NA())</f>
        <v>8.4263446629151417E-3</v>
      </c>
    </row>
    <row r="2144" spans="2:17" x14ac:dyDescent="0.2">
      <c r="B2144" s="39" t="s">
        <v>42</v>
      </c>
      <c r="D2144" s="42">
        <f>_xll.qlCalendarAdvance(Calendar,$D2143,B2144,"f",FALSE)</f>
        <v>54701</v>
      </c>
      <c r="E2144" s="140">
        <f>_xll.qlInterestRateIndexValueDate(IndexON,D2144)</f>
        <v>54701</v>
      </c>
      <c r="F2144" s="156">
        <f>IFERROR(_xll.qlIndexFixing(IndexON,D2144,TRUE,_xll.ohTrigger(RecalcTrigger,TriggerON)),NA())</f>
        <v>7.281404443779671E-3</v>
      </c>
      <c r="H2144" s="42">
        <f>_xll.qlCalendarAdvance(Calendar,$H2143,B2144,"f",FALSE)</f>
        <v>54701</v>
      </c>
      <c r="I2144" s="140">
        <f>_xll.qlInterestRateIndexValueDate(Index1M,$H2144)</f>
        <v>54701</v>
      </c>
      <c r="J2144" s="145">
        <f>IFERROR(_xll.qlIndexFixing(Index1M,$H2144,TRUE,_xll.ohTrigger(RecalcTrigger,Trigger1M)),NA())</f>
        <v>7.8458288944448194E-3</v>
      </c>
      <c r="K2144" s="44">
        <f>IFERROR(_xll.qlIndexFixing(Index3M,H2144,TRUE,_xll.ohTrigger(RecalcTrigger,Trigger3M)),NA())</f>
        <v>8.1449312657944327E-3</v>
      </c>
      <c r="L2144" s="44">
        <f>IFERROR(_xll.qlIndexFixing(Index6M,$H2144,TRUE,_xll.ohTrigger(RecalcTrigger,Trigger6M)),NA())</f>
        <v>8.0714087291536493E-3</v>
      </c>
      <c r="M2144" s="146">
        <f>IFERROR(_xll.qlIndexFixing(Index1Y,$H2144,TRUE,_xll.ohTrigger(RecalcTrigger,Trigger1Y)),NA())</f>
        <v>8.3070553730437702E-3</v>
      </c>
      <c r="N2144" s="145">
        <f>IFERROR(_xll.qlIndexFixing(ONIndex1M,I2144,TRUE,_xll.ohTrigger(RecalcTrigger,Trigger1M)),NA())</f>
        <v>7.8561002430688198E-3</v>
      </c>
      <c r="O2144" s="44">
        <f>IFERROR(_xll.qlIndexFixing(ONIndex3M,I2144,TRUE,_xll.ohTrigger(RecalcTrigger,Trigger3M)),NA())</f>
        <v>8.1742218074720707E-3</v>
      </c>
      <c r="P2144" s="44">
        <f>IFERROR(_xll.qlIndexFixing(ONIndex6M,I2144,TRUE,_xll.ohTrigger(RecalcTrigger,Trigger6M)),NA())</f>
        <v>8.1298754307512766E-3</v>
      </c>
      <c r="Q2144" s="146">
        <f>IFERROR(_xll.qlIndexFixing(ONIndex1Y,I2144,TRUE,_xll.ohTrigger(RecalcTrigger,Trigger1Y)),NA())</f>
        <v>8.420356151687125E-3</v>
      </c>
    </row>
    <row r="2145" spans="2:17" x14ac:dyDescent="0.2">
      <c r="B2145" s="39" t="s">
        <v>42</v>
      </c>
      <c r="D2145" s="42">
        <f>_xll.qlCalendarAdvance(Calendar,$D2144,B2145,"f",FALSE)</f>
        <v>54708</v>
      </c>
      <c r="E2145" s="140">
        <f>_xll.qlInterestRateIndexValueDate(IndexON,D2145)</f>
        <v>54708</v>
      </c>
      <c r="F2145" s="156">
        <f>IFERROR(_xll.qlIndexFixing(IndexON,D2145,TRUE,_xll.ohTrigger(RecalcTrigger,TriggerON)),NA())</f>
        <v>7.2758152451457558E-3</v>
      </c>
      <c r="H2145" s="42">
        <f>_xll.qlCalendarAdvance(Calendar,$H2144,B2145,"f",FALSE)</f>
        <v>54708</v>
      </c>
      <c r="I2145" s="140">
        <f>_xll.qlInterestRateIndexValueDate(Index1M,$H2145)</f>
        <v>54708</v>
      </c>
      <c r="J2145" s="145">
        <f>IFERROR(_xll.qlIndexFixing(Index1M,$H2145,TRUE,_xll.ohTrigger(RecalcTrigger,Trigger1M)),NA())</f>
        <v>7.8398751616634843E-3</v>
      </c>
      <c r="K2145" s="44">
        <f>IFERROR(_xll.qlIndexFixing(Index3M,H2145,TRUE,_xll.ohTrigger(RecalcTrigger,Trigger3M)),NA())</f>
        <v>8.1391876202213907E-3</v>
      </c>
      <c r="L2145" s="44">
        <f>IFERROR(_xll.qlIndexFixing(Index6M,$H2145,TRUE,_xll.ohTrigger(RecalcTrigger,Trigger6M)),NA())</f>
        <v>8.0657066121397527E-3</v>
      </c>
      <c r="M2145" s="146">
        <f>IFERROR(_xll.qlIndexFixing(Index1Y,$H2145,TRUE,_xll.ohTrigger(RecalcTrigger,Trigger1Y)),NA())</f>
        <v>8.3014969408441441E-3</v>
      </c>
      <c r="N2145" s="145">
        <f>IFERROR(_xll.qlIndexFixing(ONIndex1M,I2145,TRUE,_xll.ohTrigger(RecalcTrigger,Trigger1M)),NA())</f>
        <v>7.8501081740711687E-3</v>
      </c>
      <c r="O2145" s="44">
        <f>IFERROR(_xll.qlIndexFixing(ONIndex3M,I2145,TRUE,_xll.ohTrigger(RecalcTrigger,Trigger3M)),NA())</f>
        <v>8.1683796874665315E-3</v>
      </c>
      <c r="P2145" s="44">
        <f>IFERROR(_xll.qlIndexFixing(ONIndex6M,I2145,TRUE,_xll.ohTrigger(RecalcTrigger,Trigger6M)),NA())</f>
        <v>8.1239556949919134E-3</v>
      </c>
      <c r="Q2145" s="146">
        <f>IFERROR(_xll.qlIndexFixing(ONIndex1Y,I2145,TRUE,_xll.ohTrigger(RecalcTrigger,Trigger1Y)),NA())</f>
        <v>8.4143852602447389E-3</v>
      </c>
    </row>
    <row r="2146" spans="2:17" x14ac:dyDescent="0.2">
      <c r="B2146" s="39" t="s">
        <v>42</v>
      </c>
      <c r="D2146" s="42">
        <f>_xll.qlCalendarAdvance(Calendar,$D2145,B2146,"f",FALSE)</f>
        <v>54715</v>
      </c>
      <c r="E2146" s="140">
        <f>_xll.qlInterestRateIndexValueDate(IndexON,D2146)</f>
        <v>54715</v>
      </c>
      <c r="F2146" s="156">
        <f>IFERROR(_xll.qlIndexFixing(IndexON,D2146,TRUE,_xll.ohTrigger(RecalcTrigger,TriggerON)),NA())</f>
        <v>7.2702416785563884E-3</v>
      </c>
      <c r="H2146" s="42">
        <f>_xll.qlCalendarAdvance(Calendar,$H2145,B2146,"f",FALSE)</f>
        <v>54715</v>
      </c>
      <c r="I2146" s="140">
        <f>_xll.qlInterestRateIndexValueDate(Index1M,$H2146)</f>
        <v>54715</v>
      </c>
      <c r="J2146" s="145">
        <f>IFERROR(_xll.qlIndexFixing(Index1M,$H2146,TRUE,_xll.ohTrigger(RecalcTrigger,Trigger1M)),NA())</f>
        <v>7.8339411245453849E-3</v>
      </c>
      <c r="K2146" s="44">
        <f>IFERROR(_xll.qlIndexFixing(Index3M,H2146,TRUE,_xll.ohTrigger(RecalcTrigger,Trigger3M)),NA())</f>
        <v>8.1334609571996671E-3</v>
      </c>
      <c r="L2146" s="44">
        <f>IFERROR(_xll.qlIndexFixing(Index6M,$H2146,TRUE,_xll.ohTrigger(RecalcTrigger,Trigger6M)),NA())</f>
        <v>8.0600231755031549E-3</v>
      </c>
      <c r="M2146" s="146">
        <f>IFERROR(_xll.qlIndexFixing(Index1Y,$H2146,TRUE,_xll.ohTrigger(RecalcTrigger,Trigger1Y)),NA())</f>
        <v>8.2959563046935969E-3</v>
      </c>
      <c r="N2146" s="145">
        <f>IFERROR(_xll.qlIndexFixing(ONIndex1M,I2146,TRUE,_xll.ohTrigger(RecalcTrigger,Trigger1M)),NA())</f>
        <v>7.8441357851366522E-3</v>
      </c>
      <c r="O2146" s="44">
        <f>IFERROR(_xll.qlIndexFixing(ONIndex3M,I2146,TRUE,_xll.ohTrigger(RecalcTrigger,Trigger3M)),NA())</f>
        <v>8.1625545073493733E-3</v>
      </c>
      <c r="P2146" s="44">
        <f>IFERROR(_xll.qlIndexFixing(ONIndex6M,I2146,TRUE,_xll.ohTrigger(RecalcTrigger,Trigger6M)),NA())</f>
        <v>8.1180545492232081E-3</v>
      </c>
      <c r="Q2146" s="146">
        <f>IFERROR(_xll.qlIndexFixing(ONIndex1Y,I2146,TRUE,_xll.ohTrigger(RecalcTrigger,Trigger1Y)),NA())</f>
        <v>8.4084319883448444E-3</v>
      </c>
    </row>
    <row r="2147" spans="2:17" x14ac:dyDescent="0.2">
      <c r="B2147" s="39" t="s">
        <v>42</v>
      </c>
      <c r="D2147" s="42">
        <f>_xll.qlCalendarAdvance(Calendar,$D2146,B2147,"f",FALSE)</f>
        <v>54722</v>
      </c>
      <c r="E2147" s="140">
        <f>_xll.qlInterestRateIndexValueDate(IndexON,D2147)</f>
        <v>54722</v>
      </c>
      <c r="F2147" s="156">
        <f>IFERROR(_xll.qlIndexFixing(IndexON,D2147,TRUE,_xll.ohTrigger(RecalcTrigger,TriggerON)),NA())</f>
        <v>7.2646837443357537E-3</v>
      </c>
      <c r="H2147" s="42">
        <f>_xll.qlCalendarAdvance(Calendar,$H2146,B2147,"f",FALSE)</f>
        <v>54722</v>
      </c>
      <c r="I2147" s="140">
        <f>_xll.qlInterestRateIndexValueDate(Index1M,$H2147)</f>
        <v>54722</v>
      </c>
      <c r="J2147" s="145">
        <f>IFERROR(_xll.qlIndexFixing(Index1M,$H2147,TRUE,_xll.ohTrigger(RecalcTrigger,Trigger1M)),NA())</f>
        <v>7.8280267830513079E-3</v>
      </c>
      <c r="K2147" s="44">
        <f>IFERROR(_xll.qlIndexFixing(Index3M,H2147,TRUE,_xll.ohTrigger(RecalcTrigger,Trigger3M)),NA())</f>
        <v>8.1277512766570279E-3</v>
      </c>
      <c r="L2147" s="44">
        <f>IFERROR(_xll.qlIndexFixing(Index6M,$H2147,TRUE,_xll.ohTrigger(RecalcTrigger,Trigger6M)),NA())</f>
        <v>8.0543584190857723E-3</v>
      </c>
      <c r="M2147" s="146">
        <f>IFERROR(_xll.qlIndexFixing(Index1Y,$H2147,TRUE,_xll.ohTrigger(RecalcTrigger,Trigger1Y)),NA())</f>
        <v>8.2904334642994737E-3</v>
      </c>
      <c r="N2147" s="145">
        <f>IFERROR(_xll.qlIndexFixing(ONIndex1M,I2147,TRUE,_xll.ohTrigger(RecalcTrigger,Trigger1M)),NA())</f>
        <v>7.8381830762652704E-3</v>
      </c>
      <c r="O2147" s="44">
        <f>IFERROR(_xll.qlIndexFixing(ONIndex3M,I2147,TRUE,_xll.ohTrigger(RecalcTrigger,Trigger3M)),NA())</f>
        <v>8.1567462673637348E-3</v>
      </c>
      <c r="P2147" s="44">
        <f>IFERROR(_xll.qlIndexFixing(ONIndex6M,I2147,TRUE,_xll.ohTrigger(RecalcTrigger,Trigger6M)),NA())</f>
        <v>8.1121719935262071E-3</v>
      </c>
      <c r="Q2147" s="146">
        <f>IFERROR(_xll.qlIndexFixing(ONIndex1Y,I2147,TRUE,_xll.ohTrigger(RecalcTrigger,Trigger1Y)),NA())</f>
        <v>8.402496336392673E-3</v>
      </c>
    </row>
    <row r="2148" spans="2:17" x14ac:dyDescent="0.2">
      <c r="B2148" s="39" t="s">
        <v>42</v>
      </c>
      <c r="D2148" s="42">
        <f>_xll.qlCalendarAdvance(Calendar,$D2147,B2148,"f",FALSE)</f>
        <v>54729</v>
      </c>
      <c r="E2148" s="140">
        <f>_xll.qlInterestRateIndexValueDate(IndexON,D2148)</f>
        <v>54729</v>
      </c>
      <c r="F2148" s="156">
        <f>IFERROR(_xll.qlIndexFixing(IndexON,D2148,TRUE,_xll.ohTrigger(RecalcTrigger,TriggerON)),NA())</f>
        <v>7.2591414421596667E-3</v>
      </c>
      <c r="H2148" s="42">
        <f>_xll.qlCalendarAdvance(Calendar,$H2147,B2148,"f",FALSE)</f>
        <v>54729</v>
      </c>
      <c r="I2148" s="140">
        <f>_xll.qlInterestRateIndexValueDate(Index1M,$H2148)</f>
        <v>54729</v>
      </c>
      <c r="J2148" s="145">
        <f>IFERROR(_xll.qlIndexFixing(Index1M,$H2148,TRUE,_xll.ohTrigger(RecalcTrigger,Trigger1M)),NA())</f>
        <v>7.8224677027223626E-3</v>
      </c>
      <c r="K2148" s="44">
        <f>IFERROR(_xll.qlIndexFixing(Index3M,H2148,TRUE,_xll.ohTrigger(RecalcTrigger,Trigger3M)),NA())</f>
        <v>8.1220585785177091E-3</v>
      </c>
      <c r="L2148" s="44">
        <f>IFERROR(_xll.qlIndexFixing(Index6M,$H2148,TRUE,_xll.ohTrigger(RecalcTrigger,Trigger6M)),NA())</f>
        <v>8.0487123427295214E-3</v>
      </c>
      <c r="M2148" s="146">
        <f>IFERROR(_xll.qlIndexFixing(Index1Y,$H2148,TRUE,_xll.ohTrigger(RecalcTrigger,Trigger1Y)),NA())</f>
        <v>8.2849284193695638E-3</v>
      </c>
      <c r="N2148" s="145">
        <f>IFERROR(_xll.qlIndexFixing(ONIndex1M,I2148,TRUE,_xll.ohTrigger(RecalcTrigger,Trigger1M)),NA())</f>
        <v>7.8322500475380696E-3</v>
      </c>
      <c r="O2148" s="44">
        <f>IFERROR(_xll.qlIndexFixing(ONIndex3M,I2148,TRUE,_xll.ohTrigger(RecalcTrigger,Trigger3M)),NA())</f>
        <v>8.1509549672664772E-3</v>
      </c>
      <c r="P2148" s="44">
        <f>IFERROR(_xll.qlIndexFixing(ONIndex6M,I2148,TRUE,_xll.ohTrigger(RecalcTrigger,Trigger6M)),NA())</f>
        <v>8.106308027819864E-3</v>
      </c>
      <c r="Q2148" s="146">
        <f>IFERROR(_xll.qlIndexFixing(ONIndex1Y,I2148,TRUE,_xll.ohTrigger(RecalcTrigger,Trigger1Y)),NA())</f>
        <v>8.3965783040640396E-3</v>
      </c>
    </row>
    <row r="2149" spans="2:17" x14ac:dyDescent="0.2">
      <c r="B2149" s="39" t="s">
        <v>42</v>
      </c>
      <c r="D2149" s="42">
        <f>_xll.qlCalendarAdvance(Calendar,$D2148,B2149,"f",FALSE)</f>
        <v>54736</v>
      </c>
      <c r="E2149" s="140">
        <f>_xll.qlInterestRateIndexValueDate(IndexON,D2149)</f>
        <v>54736</v>
      </c>
      <c r="F2149" s="156">
        <f>IFERROR(_xll.qlIndexFixing(IndexON,D2149,TRUE,_xll.ohTrigger(RecalcTrigger,TriggerON)),NA())</f>
        <v>7.25361477219022E-3</v>
      </c>
      <c r="H2149" s="42">
        <f>_xll.qlCalendarAdvance(Calendar,$H2148,B2149,"f",FALSE)</f>
        <v>54736</v>
      </c>
      <c r="I2149" s="140">
        <f>_xll.qlInterestRateIndexValueDate(Index1M,$H2149)</f>
        <v>54736</v>
      </c>
      <c r="J2149" s="145">
        <f>IFERROR(_xll.qlIndexFixing(Index1M,$H2149,TRUE,_xll.ohTrigger(RecalcTrigger,Trigger1M)),NA())</f>
        <v>7.8165914714259568E-3</v>
      </c>
      <c r="K2149" s="44">
        <f>IFERROR(_xll.qlIndexFixing(Index3M,H2149,TRUE,_xll.ohTrigger(RecalcTrigger,Trigger3M)),NA())</f>
        <v>8.1163828627103564E-3</v>
      </c>
      <c r="L2149" s="44">
        <f>IFERROR(_xll.qlIndexFixing(Index6M,$H2149,TRUE,_xll.ohTrigger(RecalcTrigger,Trigger6M)),NA())</f>
        <v>8.0433920146566126E-3</v>
      </c>
      <c r="M2149" s="146">
        <f>IFERROR(_xll.qlIndexFixing(Index1Y,$H2149,TRUE,_xll.ohTrigger(RecalcTrigger,Trigger1Y)),NA())</f>
        <v>8.2794411696129888E-3</v>
      </c>
      <c r="N2149" s="145">
        <f>IFERROR(_xll.qlIndexFixing(ONIndex1M,I2149,TRUE,_xll.ohTrigger(RecalcTrigger,Trigger1M)),NA())</f>
        <v>7.8263366988740035E-3</v>
      </c>
      <c r="O2149" s="44">
        <f>IFERROR(_xll.qlIndexFixing(ONIndex3M,I2149,TRUE,_xll.ohTrigger(RecalcTrigger,Trigger3M)),NA())</f>
        <v>8.1451806072196931E-3</v>
      </c>
      <c r="P2149" s="44">
        <f>IFERROR(_xll.qlIndexFixing(ONIndex6M,I2149,TRUE,_xll.ohTrigger(RecalcTrigger,Trigger6M)),NA())</f>
        <v>8.1004626521852252E-3</v>
      </c>
      <c r="Q2149" s="146">
        <f>IFERROR(_xll.qlIndexFixing(ONIndex1Y,I2149,TRUE,_xll.ohTrigger(RecalcTrigger,Trigger1Y)),NA())</f>
        <v>8.3906778915210367E-3</v>
      </c>
    </row>
    <row r="2150" spans="2:17" x14ac:dyDescent="0.2">
      <c r="B2150" s="39" t="s">
        <v>42</v>
      </c>
      <c r="D2150" s="42">
        <f>_xll.qlCalendarAdvance(Calendar,$D2149,B2150,"f",FALSE)</f>
        <v>54743</v>
      </c>
      <c r="E2150" s="140">
        <f>_xll.qlInterestRateIndexValueDate(IndexON,D2150)</f>
        <v>54743</v>
      </c>
      <c r="F2150" s="156">
        <f>IFERROR(_xll.qlIndexFixing(IndexON,D2150,TRUE,_xll.ohTrigger(RecalcTrigger,TriggerON)),NA())</f>
        <v>7.2481037344274135E-3</v>
      </c>
      <c r="H2150" s="42">
        <f>_xll.qlCalendarAdvance(Calendar,$H2149,B2150,"f",FALSE)</f>
        <v>54743</v>
      </c>
      <c r="I2150" s="140">
        <f>_xll.qlInterestRateIndexValueDate(Index1M,$H2150)</f>
        <v>54743</v>
      </c>
      <c r="J2150" s="145">
        <f>IFERROR(_xll.qlIndexFixing(Index1M,$H2150,TRUE,_xll.ohTrigger(RecalcTrigger,Trigger1M)),NA())</f>
        <v>7.8107349351484263E-3</v>
      </c>
      <c r="K2150" s="44">
        <f>IFERROR(_xll.qlIndexFixing(Index3M,H2150,TRUE,_xll.ohTrigger(RecalcTrigger,Trigger3M)),NA())</f>
        <v>8.1107241291609698E-3</v>
      </c>
      <c r="L2150" s="44">
        <f>IFERROR(_xll.qlIndexFixing(Index6M,$H2150,TRUE,_xll.ohTrigger(RecalcTrigger,Trigger6M)),NA())</f>
        <v>8.0377820870429252E-3</v>
      </c>
      <c r="M2150" s="146">
        <f>IFERROR(_xll.qlIndexFixing(Index1Y,$H2150,TRUE,_xll.ohTrigger(RecalcTrigger,Trigger1Y)),NA())</f>
        <v>8.2739717147388703E-3</v>
      </c>
      <c r="N2150" s="145">
        <f>IFERROR(_xll.qlIndexFixing(ONIndex1M,I2150,TRUE,_xll.ohTrigger(RecalcTrigger,Trigger1M)),NA())</f>
        <v>7.8204430302730721E-3</v>
      </c>
      <c r="O2150" s="44">
        <f>IFERROR(_xll.qlIndexFixing(ONIndex3M,I2150,TRUE,_xll.ohTrigger(RecalcTrigger,Trigger3M)),NA())</f>
        <v>8.1394231870612899E-3</v>
      </c>
      <c r="P2150" s="44">
        <f>IFERROR(_xll.qlIndexFixing(ONIndex6M,I2150,TRUE,_xll.ohTrigger(RecalcTrigger,Trigger6M)),NA())</f>
        <v>8.0946358665412443E-3</v>
      </c>
      <c r="Q2150" s="146">
        <f>IFERROR(_xll.qlIndexFixing(ONIndex1Y,I2150,TRUE,_xll.ohTrigger(RecalcTrigger,Trigger1Y)),NA())</f>
        <v>8.3847950986826181E-3</v>
      </c>
    </row>
    <row r="2151" spans="2:17" x14ac:dyDescent="0.2">
      <c r="B2151" s="39" t="s">
        <v>42</v>
      </c>
      <c r="D2151" s="42">
        <f>_xll.qlCalendarAdvance(Calendar,$D2150,B2151,"f",FALSE)</f>
        <v>54750</v>
      </c>
      <c r="E2151" s="140">
        <f>_xll.qlInterestRateIndexValueDate(IndexON,D2151)</f>
        <v>54750</v>
      </c>
      <c r="F2151" s="156">
        <f>IFERROR(_xll.qlIndexFixing(IndexON,D2151,TRUE,_xll.ohTrigger(RecalcTrigger,TriggerON)),NA())</f>
        <v>7.2426083289522936E-3</v>
      </c>
      <c r="H2151" s="42">
        <f>_xll.qlCalendarAdvance(Calendar,$H2150,B2151,"f",FALSE)</f>
        <v>54750</v>
      </c>
      <c r="I2151" s="140">
        <f>_xll.qlInterestRateIndexValueDate(Index1M,$H2151)</f>
        <v>54750</v>
      </c>
      <c r="J2151" s="145">
        <f>IFERROR(_xll.qlIndexFixing(Index1M,$H2151,TRUE,_xll.ohTrigger(RecalcTrigger,Trigger1M)),NA())</f>
        <v>7.8048980938708601E-3</v>
      </c>
      <c r="K2151" s="44">
        <f>IFERROR(_xll.qlIndexFixing(Index3M,H2151,TRUE,_xll.ohTrigger(RecalcTrigger,Trigger3M)),NA())</f>
        <v>8.1050823777990763E-3</v>
      </c>
      <c r="L2151" s="44">
        <f>IFERROR(_xll.qlIndexFixing(Index6M,$H2151,TRUE,_xll.ohTrigger(RecalcTrigger,Trigger6M)),NA())</f>
        <v>8.0321908385372221E-3</v>
      </c>
      <c r="M2151" s="146">
        <f>IFERROR(_xll.qlIndexFixing(Index1Y,$H2151,TRUE,_xll.ohTrigger(RecalcTrigger,Trigger1Y)),NA())</f>
        <v>8.2685200544581061E-3</v>
      </c>
      <c r="N2151" s="145">
        <f>IFERROR(_xll.qlIndexFixing(ONIndex1M,I2151,TRUE,_xll.ohTrigger(RecalcTrigger,Trigger1M)),NA())</f>
        <v>7.8145690416542291E-3</v>
      </c>
      <c r="O2151" s="44">
        <f>IFERROR(_xll.qlIndexFixing(ONIndex3M,I2151,TRUE,_xll.ohTrigger(RecalcTrigger,Trigger3M)),NA())</f>
        <v>8.1336827071154527E-3</v>
      </c>
      <c r="P2151" s="44">
        <f>IFERROR(_xll.qlIndexFixing(ONIndex6M,I2151,TRUE,_xll.ohTrigger(RecalcTrigger,Trigger6M)),NA())</f>
        <v>8.0888276709689677E-3</v>
      </c>
      <c r="Q2151" s="146">
        <f>IFERROR(_xll.qlIndexFixing(ONIndex1Y,I2151,TRUE,_xll.ohTrigger(RecalcTrigger,Trigger1Y)),NA())</f>
        <v>8.37892992562983E-3</v>
      </c>
    </row>
    <row r="2152" spans="2:17" x14ac:dyDescent="0.2">
      <c r="B2152" s="39" t="s">
        <v>42</v>
      </c>
      <c r="D2152" s="42">
        <f>_xll.qlCalendarAdvance(Calendar,$D2151,B2152,"f",FALSE)</f>
        <v>54757</v>
      </c>
      <c r="E2152" s="140">
        <f>_xll.qlInterestRateIndexValueDate(IndexON,D2152)</f>
        <v>54757</v>
      </c>
      <c r="F2152" s="156">
        <f>IFERROR(_xll.qlIndexFixing(IndexON,D2152,TRUE,_xll.ohTrigger(RecalcTrigger,TriggerON)),NA())</f>
        <v>7.2371285556027676E-3</v>
      </c>
      <c r="H2152" s="42">
        <f>_xll.qlCalendarAdvance(Calendar,$H2151,B2152,"f",FALSE)</f>
        <v>54757</v>
      </c>
      <c r="I2152" s="140">
        <f>_xll.qlInterestRateIndexValueDate(Index1M,$H2152)</f>
        <v>54757</v>
      </c>
      <c r="J2152" s="145">
        <f>IFERROR(_xll.qlIndexFixing(Index1M,$H2152,TRUE,_xll.ohTrigger(RecalcTrigger,Trigger1M)),NA())</f>
        <v>7.7987505089817432E-3</v>
      </c>
      <c r="K2152" s="44">
        <f>IFERROR(_xll.qlIndexFixing(Index3M,H2152,TRUE,_xll.ohTrigger(RecalcTrigger,Trigger3M)),NA())</f>
        <v>8.100075213542144E-3</v>
      </c>
      <c r="L2152" s="44">
        <f>IFERROR(_xll.qlIndexFixing(Index6M,$H2152,TRUE,_xll.ohTrigger(RecalcTrigger,Trigger6M)),NA())</f>
        <v>8.0263148347879659E-3</v>
      </c>
      <c r="M2152" s="146">
        <f>IFERROR(_xll.qlIndexFixing(Index1Y,$H2152,TRUE,_xll.ohTrigger(RecalcTrigger,Trigger1Y)),NA())</f>
        <v>8.2630861884831486E-3</v>
      </c>
      <c r="N2152" s="145">
        <f>IFERROR(_xll.qlIndexFixing(ONIndex1M,I2152,TRUE,_xll.ohTrigger(RecalcTrigger,Trigger1M)),NA())</f>
        <v>7.8087147332606133E-3</v>
      </c>
      <c r="O2152" s="44">
        <f>IFERROR(_xll.qlIndexFixing(ONIndex3M,I2152,TRUE,_xll.ohTrigger(RecalcTrigger,Trigger3M)),NA())</f>
        <v>8.1279591669769502E-3</v>
      </c>
      <c r="P2152" s="44">
        <f>IFERROR(_xll.qlIndexFixing(ONIndex6M,I2152,TRUE,_xll.ohTrigger(RecalcTrigger,Trigger6M)),NA())</f>
        <v>8.0830380654683953E-3</v>
      </c>
      <c r="Q2152" s="146">
        <f>IFERROR(_xll.qlIndexFixing(ONIndex1Y,I2152,TRUE,_xll.ohTrigger(RecalcTrigger,Trigger1Y)),NA())</f>
        <v>8.3730823722816261E-3</v>
      </c>
    </row>
    <row r="2153" spans="2:17" x14ac:dyDescent="0.2">
      <c r="B2153" s="39" t="s">
        <v>42</v>
      </c>
      <c r="D2153" s="42">
        <f>_xll.qlCalendarAdvance(Calendar,$D2152,B2153,"f",FALSE)</f>
        <v>54764</v>
      </c>
      <c r="E2153" s="140">
        <f>_xll.qlInterestRateIndexValueDate(IndexON,D2153)</f>
        <v>54764</v>
      </c>
      <c r="F2153" s="156">
        <f>IFERROR(_xll.qlIndexFixing(IndexON,D2153,TRUE,_xll.ohTrigger(RecalcTrigger,TriggerON)),NA())</f>
        <v>7.2316644143788356E-3</v>
      </c>
      <c r="H2153" s="42">
        <f>_xll.qlCalendarAdvance(Calendar,$H2152,B2153,"f",FALSE)</f>
        <v>54764</v>
      </c>
      <c r="I2153" s="140">
        <f>_xll.qlInterestRateIndexValueDate(Index1M,$H2153)</f>
        <v>54764</v>
      </c>
      <c r="J2153" s="145">
        <f>IFERROR(_xll.qlIndexFixing(Index1M,$H2153,TRUE,_xll.ohTrigger(RecalcTrigger,Trigger1M)),NA())</f>
        <v>7.792954340640936E-3</v>
      </c>
      <c r="K2153" s="44">
        <f>IFERROR(_xll.qlIndexFixing(Index3M,H2153,TRUE,_xll.ohTrigger(RecalcTrigger,Trigger3M)),NA())</f>
        <v>8.0944652490059343E-3</v>
      </c>
      <c r="L2153" s="44">
        <f>IFERROR(_xll.qlIndexFixing(Index6M,$H2153,TRUE,_xll.ohTrigger(RecalcTrigger,Trigger6M)),NA())</f>
        <v>8.0207621563941484E-3</v>
      </c>
      <c r="M2153" s="146">
        <f>IFERROR(_xll.qlIndexFixing(Index1Y,$H2153,TRUE,_xll.ohTrigger(RecalcTrigger,Trigger1Y)),NA())</f>
        <v>8.2576701165257838E-3</v>
      </c>
      <c r="N2153" s="145">
        <f>IFERROR(_xll.qlIndexFixing(ONIndex1M,I2153,TRUE,_xll.ohTrigger(RecalcTrigger,Trigger1M)),NA())</f>
        <v>7.8028801047680396E-3</v>
      </c>
      <c r="O2153" s="44">
        <f>IFERROR(_xll.qlIndexFixing(ONIndex3M,I2153,TRUE,_xll.ohTrigger(RecalcTrigger,Trigger3M)),NA())</f>
        <v>8.1222525668889212E-3</v>
      </c>
      <c r="P2153" s="44">
        <f>IFERROR(_xll.qlIndexFixing(ONIndex6M,I2153,TRUE,_xll.ohTrigger(RecalcTrigger,Trigger6M)),NA())</f>
        <v>8.0772670497963883E-3</v>
      </c>
      <c r="Q2153" s="146">
        <f>IFERROR(_xll.qlIndexFixing(ONIndex1Y,I2153,TRUE,_xll.ohTrigger(RecalcTrigger,Trigger1Y)),NA())</f>
        <v>8.3672524386380065E-3</v>
      </c>
    </row>
    <row r="2154" spans="2:17" x14ac:dyDescent="0.2">
      <c r="B2154" s="39" t="s">
        <v>42</v>
      </c>
      <c r="D2154" s="42">
        <f>_xll.qlCalendarAdvance(Calendar,$D2153,B2154,"f",FALSE)</f>
        <v>54771</v>
      </c>
      <c r="E2154" s="140">
        <f>_xll.qlInterestRateIndexValueDate(IndexON,D2154)</f>
        <v>54771</v>
      </c>
      <c r="F2154" s="156">
        <f>IFERROR(_xll.qlIndexFixing(IndexON,D2154,TRUE,_xll.ohTrigger(RecalcTrigger,TriggerON)),NA())</f>
        <v>7.2262159053615438E-3</v>
      </c>
      <c r="H2154" s="42">
        <f>_xll.qlCalendarAdvance(Calendar,$H2153,B2154,"f",FALSE)</f>
        <v>54771</v>
      </c>
      <c r="I2154" s="140">
        <f>_xll.qlInterestRateIndexValueDate(Index1M,$H2154)</f>
        <v>54771</v>
      </c>
      <c r="J2154" s="145">
        <f>IFERROR(_xll.qlIndexFixing(Index1M,$H2154,TRUE,_xll.ohTrigger(RecalcTrigger,Trigger1M)),NA())</f>
        <v>7.7871778677202257E-3</v>
      </c>
      <c r="K2154" s="44">
        <f>IFERROR(_xll.qlIndexFixing(Index3M,H2154,TRUE,_xll.ohTrigger(RecalcTrigger,Trigger3M)),NA())</f>
        <v>8.0888722655251145E-3</v>
      </c>
      <c r="L2154" s="44">
        <f>IFERROR(_xll.qlIndexFixing(Index6M,$H2154,TRUE,_xll.ohTrigger(RecalcTrigger,Trigger6M)),NA())</f>
        <v>8.0152281571276487E-3</v>
      </c>
      <c r="M2154" s="146">
        <f>IFERROR(_xll.qlIndexFixing(Index1Y,$H2154,TRUE,_xll.ohTrigger(RecalcTrigger,Trigger1Y)),NA())</f>
        <v>8.2522718382997962E-3</v>
      </c>
      <c r="N2154" s="145">
        <f>IFERROR(_xll.qlIndexFixing(ONIndex1M,I2154,TRUE,_xll.ohTrigger(RecalcTrigger,Trigger1M)),NA())</f>
        <v>7.7970651564196469E-3</v>
      </c>
      <c r="O2154" s="44">
        <f>IFERROR(_xll.qlIndexFixing(ONIndex3M,I2154,TRUE,_xll.ohTrigger(RecalcTrigger,Trigger3M)),NA())</f>
        <v>8.1165629068513656E-3</v>
      </c>
      <c r="P2154" s="44">
        <f>IFERROR(_xll.qlIndexFixing(ONIndex6M,I2154,TRUE,_xll.ohTrigger(RecalcTrigger,Trigger6M)),NA())</f>
        <v>8.0715146242771318E-3</v>
      </c>
      <c r="Q2154" s="146">
        <f>IFERROR(_xll.qlIndexFixing(ONIndex1Y,I2154,TRUE,_xll.ohTrigger(RecalcTrigger,Trigger1Y)),NA())</f>
        <v>8.3614401247800174E-3</v>
      </c>
    </row>
    <row r="2155" spans="2:17" x14ac:dyDescent="0.2">
      <c r="B2155" s="39" t="s">
        <v>42</v>
      </c>
      <c r="D2155" s="42">
        <f>_xll.qlCalendarAdvance(Calendar,$D2154,B2155,"f",FALSE)</f>
        <v>54778</v>
      </c>
      <c r="E2155" s="140">
        <f>_xll.qlInterestRateIndexValueDate(IndexON,D2155)</f>
        <v>54778</v>
      </c>
      <c r="F2155" s="156">
        <f>IFERROR(_xll.qlIndexFixing(IndexON,D2155,TRUE,_xll.ohTrigger(RecalcTrigger,TriggerON)),NA())</f>
        <v>7.2207830286319385E-3</v>
      </c>
      <c r="H2155" s="42">
        <f>_xll.qlCalendarAdvance(Calendar,$H2154,B2155,"f",FALSE)</f>
        <v>54778</v>
      </c>
      <c r="I2155" s="140">
        <f>_xll.qlInterestRateIndexValueDate(Index1M,$H2155)</f>
        <v>54778</v>
      </c>
      <c r="J2155" s="145">
        <f>IFERROR(_xll.qlIndexFixing(Index1M,$H2155,TRUE,_xll.ohTrigger(RecalcTrigger,Trigger1M)),NA())</f>
        <v>7.7814210901960834E-3</v>
      </c>
      <c r="K2155" s="44">
        <f>IFERROR(_xll.qlIndexFixing(Index3M,H2155,TRUE,_xll.ohTrigger(RecalcTrigger,Trigger3M)),NA())</f>
        <v>8.0832962630321449E-3</v>
      </c>
      <c r="L2155" s="44">
        <f>IFERROR(_xll.qlIndexFixing(Index6M,$H2155,TRUE,_xll.ohTrigger(RecalcTrigger,Trigger6M)),NA())</f>
        <v>8.0097128368339428E-3</v>
      </c>
      <c r="M2155" s="146">
        <f>IFERROR(_xll.qlIndexFixing(Index1Y,$H2155,TRUE,_xll.ohTrigger(RecalcTrigger,Trigger1Y)),NA())</f>
        <v>8.2468913535198585E-3</v>
      </c>
      <c r="N2155" s="145">
        <f>IFERROR(_xll.qlIndexFixing(ONIndex1M,I2155,TRUE,_xll.ohTrigger(RecalcTrigger,Trigger1M)),NA())</f>
        <v>7.7912698882154352E-3</v>
      </c>
      <c r="O2155" s="44">
        <f>IFERROR(_xll.qlIndexFixing(ONIndex3M,I2155,TRUE,_xll.ohTrigger(RecalcTrigger,Trigger3M)),NA())</f>
        <v>8.1108901867832373E-3</v>
      </c>
      <c r="P2155" s="44">
        <f>IFERROR(_xll.qlIndexFixing(ONIndex6M,I2155,TRUE,_xll.ohTrigger(RecalcTrigger,Trigger6M)),NA())</f>
        <v>8.0657807887485333E-3</v>
      </c>
      <c r="Q2155" s="146">
        <f>IFERROR(_xll.qlIndexFixing(ONIndex1Y,I2155,TRUE,_xll.ohTrigger(RecalcTrigger,Trigger1Y)),NA())</f>
        <v>8.3556454307076589E-3</v>
      </c>
    </row>
    <row r="2156" spans="2:17" x14ac:dyDescent="0.2">
      <c r="B2156" s="39" t="s">
        <v>42</v>
      </c>
      <c r="D2156" s="42">
        <f>_xll.qlCalendarAdvance(Calendar,$D2155,B2156,"f",FALSE)</f>
        <v>54786</v>
      </c>
      <c r="E2156" s="140">
        <f>_xll.qlInterestRateIndexValueDate(IndexON,D2156)</f>
        <v>54786</v>
      </c>
      <c r="F2156" s="156">
        <f>IFERROR(_xll.qlIndexFixing(IndexON,D2156,TRUE,_xll.ohTrigger(RecalcTrigger,TriggerON)),NA())</f>
        <v>7.2145931679690189E-3</v>
      </c>
      <c r="H2156" s="42">
        <f>_xll.qlCalendarAdvance(Calendar,$H2155,B2156,"f",FALSE)</f>
        <v>54786</v>
      </c>
      <c r="I2156" s="140">
        <f>_xll.qlInterestRateIndexValueDate(Index1M,$H2156)</f>
        <v>54786</v>
      </c>
      <c r="J2156" s="145">
        <f>IFERROR(_xll.qlIndexFixing(Index1M,$H2156,TRUE,_xll.ohTrigger(RecalcTrigger,Trigger1M)),NA())</f>
        <v>7.7742161462501114E-3</v>
      </c>
      <c r="K2156" s="44">
        <f>IFERROR(_xll.qlIndexFixing(Index3M,H2156,TRUE,_xll.ohTrigger(RecalcTrigger,Trigger3M)),NA())</f>
        <v>8.0769444817085922E-3</v>
      </c>
      <c r="L2156" s="44">
        <f>IFERROR(_xll.qlIndexFixing(Index6M,$H2156,TRUE,_xll.ohTrigger(RecalcTrigger,Trigger6M)),NA())</f>
        <v>8.0034324856566325E-3</v>
      </c>
      <c r="M2156" s="146">
        <f>IFERROR(_xll.qlIndexFixing(Index1Y,$H2156,TRUE,_xll.ohTrigger(RecalcTrigger,Trigger1Y)),NA())</f>
        <v>8.2407640155850448E-3</v>
      </c>
      <c r="N2156" s="145">
        <f>IFERROR(_xll.qlIndexFixing(ONIndex1M,I2156,TRUE,_xll.ohTrigger(RecalcTrigger,Trigger1M)),NA())</f>
        <v>7.7846708224493799E-3</v>
      </c>
      <c r="O2156" s="44">
        <f>IFERROR(_xll.qlIndexFixing(ONIndex3M,I2156,TRUE,_xll.ohTrigger(RecalcTrigger,Trigger3M)),NA())</f>
        <v>8.1044278208874942E-3</v>
      </c>
      <c r="P2156" s="44">
        <f>IFERROR(_xll.qlIndexFixing(ONIndex6M,I2156,TRUE,_xll.ohTrigger(RecalcTrigger,Trigger6M)),NA())</f>
        <v>8.0592505971655015E-3</v>
      </c>
      <c r="Q2156" s="146">
        <f>IFERROR(_xll.qlIndexFixing(ONIndex1Y,I2156,TRUE,_xll.ohTrigger(RecalcTrigger,Trigger1Y)),NA())</f>
        <v>8.3490444982836642E-3</v>
      </c>
    </row>
    <row r="2157" spans="2:17" x14ac:dyDescent="0.2">
      <c r="B2157" s="39" t="s">
        <v>42</v>
      </c>
      <c r="D2157" s="42">
        <f>_xll.qlCalendarAdvance(Calendar,$D2156,B2157,"f",FALSE)</f>
        <v>54793</v>
      </c>
      <c r="E2157" s="140">
        <f>_xll.qlInterestRateIndexValueDate(IndexON,D2157)</f>
        <v>54793</v>
      </c>
      <c r="F2157" s="156">
        <f>IFERROR(_xll.qlIndexFixing(IndexON,D2157,TRUE,_xll.ohTrigger(RecalcTrigger,TriggerON)),NA())</f>
        <v>7.209193788720869E-3</v>
      </c>
      <c r="H2157" s="42">
        <f>_xll.qlCalendarAdvance(Calendar,$H2156,B2157,"f",FALSE)</f>
        <v>54793</v>
      </c>
      <c r="I2157" s="140">
        <f>_xll.qlInterestRateIndexValueDate(Index1M,$H2157)</f>
        <v>54793</v>
      </c>
      <c r="J2157" s="145">
        <f>IFERROR(_xll.qlIndexFixing(Index1M,$H2157,TRUE,_xll.ohTrigger(RecalcTrigger,Trigger1M)),NA())</f>
        <v>7.7685041435163107E-3</v>
      </c>
      <c r="K2157" s="44">
        <f>IFERROR(_xll.qlIndexFixing(Index3M,H2157,TRUE,_xll.ohTrigger(RecalcTrigger,Trigger3M)),NA())</f>
        <v>8.0714048668083516E-3</v>
      </c>
      <c r="L2157" s="44">
        <f>IFERROR(_xll.qlIndexFixing(Index6M,$H2157,TRUE,_xll.ohTrigger(RecalcTrigger,Trigger6M)),NA())</f>
        <v>7.9982543852743435E-3</v>
      </c>
      <c r="M2157" s="146">
        <f>IFERROR(_xll.qlIndexFixing(Index1Y,$H2157,TRUE,_xll.ohTrigger(RecalcTrigger,Trigger1Y)),NA())</f>
        <v>8.2354216586606466E-3</v>
      </c>
      <c r="N2157" s="145">
        <f>IFERROR(_xll.qlIndexFixing(ONIndex1M,I2157,TRUE,_xll.ohTrigger(RecalcTrigger,Trigger1M)),NA())</f>
        <v>7.7789177257858722E-3</v>
      </c>
      <c r="O2157" s="44">
        <f>IFERROR(_xll.qlIndexFixing(ONIndex3M,I2157,TRUE,_xll.ohTrigger(RecalcTrigger,Trigger3M)),NA())</f>
        <v>8.0987914008001649E-3</v>
      </c>
      <c r="P2157" s="44">
        <f>IFERROR(_xll.qlIndexFixing(ONIndex6M,I2157,TRUE,_xll.ohTrigger(RecalcTrigger,Trigger6M)),NA())</f>
        <v>8.0535565974237944E-3</v>
      </c>
      <c r="Q2157" s="146">
        <f>IFERROR(_xll.qlIndexFixing(ONIndex1Y,I2157,TRUE,_xll.ohTrigger(RecalcTrigger,Trigger1Y)),NA())</f>
        <v>8.3432875607558632E-3</v>
      </c>
    </row>
    <row r="2158" spans="2:17" x14ac:dyDescent="0.2">
      <c r="B2158" s="39" t="s">
        <v>42</v>
      </c>
      <c r="D2158" s="42">
        <f>_xll.qlCalendarAdvance(Calendar,$D2157,B2158,"f",FALSE)</f>
        <v>54800</v>
      </c>
      <c r="E2158" s="140">
        <f>_xll.qlInterestRateIndexValueDate(IndexON,D2158)</f>
        <v>54800</v>
      </c>
      <c r="F2158" s="156">
        <f>IFERROR(_xll.qlIndexFixing(IndexON,D2158,TRUE,_xll.ohTrigger(RecalcTrigger,TriggerON)),NA())</f>
        <v>7.2038100415983131E-3</v>
      </c>
      <c r="H2158" s="42">
        <f>_xll.qlCalendarAdvance(Calendar,$H2157,B2158,"f",FALSE)</f>
        <v>54800</v>
      </c>
      <c r="I2158" s="140">
        <f>_xll.qlInterestRateIndexValueDate(Index1M,$H2158)</f>
        <v>54800</v>
      </c>
      <c r="J2158" s="145">
        <f>IFERROR(_xll.qlIndexFixing(Index1M,$H2158,TRUE,_xll.ohTrigger(RecalcTrigger,Trigger1M)),NA())</f>
        <v>7.7628118370991076E-3</v>
      </c>
      <c r="K2158" s="44">
        <f>IFERROR(_xll.qlIndexFixing(Index3M,H2158,TRUE,_xll.ohTrigger(RecalcTrigger,Trigger3M)),NA())</f>
        <v>8.0658822326744352E-3</v>
      </c>
      <c r="L2158" s="44">
        <f>IFERROR(_xll.qlIndexFixing(Index6M,$H2158,TRUE,_xll.ohTrigger(RecalcTrigger,Trigger6M)),NA())</f>
        <v>7.9927965544929411E-3</v>
      </c>
      <c r="M2158" s="146">
        <f>IFERROR(_xll.qlIndexFixing(Index1Y,$H2158,TRUE,_xll.ohTrigger(RecalcTrigger,Trigger1Y)),NA())</f>
        <v>8.2300970942912333E-3</v>
      </c>
      <c r="N2158" s="145">
        <f>IFERROR(_xll.qlIndexFixing(ONIndex1M,I2158,TRUE,_xll.ohTrigger(RecalcTrigger,Trigger1M)),NA())</f>
        <v>7.7731843091044528E-3</v>
      </c>
      <c r="O2158" s="44">
        <f>IFERROR(_xll.qlIndexFixing(ONIndex3M,I2158,TRUE,_xll.ohTrigger(RecalcTrigger,Trigger3M)),NA())</f>
        <v>8.0931719206012165E-3</v>
      </c>
      <c r="P2158" s="44">
        <f>IFERROR(_xll.qlIndexFixing(ONIndex6M,I2158,TRUE,_xll.ohTrigger(RecalcTrigger,Trigger6M)),NA())</f>
        <v>8.0478811876727452E-3</v>
      </c>
      <c r="Q2158" s="146">
        <f>IFERROR(_xll.qlIndexFixing(ONIndex1Y,I2158,TRUE,_xll.ohTrigger(RecalcTrigger,Trigger1Y)),NA())</f>
        <v>8.3375482429326464E-3</v>
      </c>
    </row>
    <row r="2159" spans="2:17" x14ac:dyDescent="0.2">
      <c r="B2159" s="39" t="s">
        <v>42</v>
      </c>
      <c r="D2159" s="42">
        <f>_xll.qlCalendarAdvance(Calendar,$D2158,B2159,"f",FALSE)</f>
        <v>54807</v>
      </c>
      <c r="E2159" s="140">
        <f>_xll.qlInterestRateIndexValueDate(IndexON,D2159)</f>
        <v>54807</v>
      </c>
      <c r="F2159" s="156">
        <f>IFERROR(_xll.qlIndexFixing(IndexON,D2159,TRUE,_xll.ohTrigger(RecalcTrigger,TriggerON)),NA())</f>
        <v>7.1984419266823974E-3</v>
      </c>
      <c r="H2159" s="42">
        <f>_xll.qlCalendarAdvance(Calendar,$H2158,B2159,"f",FALSE)</f>
        <v>54807</v>
      </c>
      <c r="I2159" s="140">
        <f>_xll.qlInterestRateIndexValueDate(Index1M,$H2159)</f>
        <v>54807</v>
      </c>
      <c r="J2159" s="145">
        <f>IFERROR(_xll.qlIndexFixing(Index1M,$H2159,TRUE,_xll.ohTrigger(RecalcTrigger,Trigger1M)),NA())</f>
        <v>7.7571392269665754E-3</v>
      </c>
      <c r="K2159" s="44">
        <f>IFERROR(_xll.qlIndexFixing(Index3M,H2159,TRUE,_xll.ohTrigger(RecalcTrigger,Trigger3M)),NA())</f>
        <v>8.0603765792402037E-3</v>
      </c>
      <c r="L2159" s="44">
        <f>IFERROR(_xll.qlIndexFixing(Index6M,$H2159,TRUE,_xll.ohTrigger(RecalcTrigger,Trigger6M)),NA())</f>
        <v>7.9873574015738302E-3</v>
      </c>
      <c r="M2159" s="146">
        <f>IFERROR(_xll.qlIndexFixing(Index1Y,$H2159,TRUE,_xll.ohTrigger(RecalcTrigger,Trigger1Y)),NA())</f>
        <v>8.2247903221948082E-3</v>
      </c>
      <c r="N2159" s="145">
        <f>IFERROR(_xll.qlIndexFixing(ONIndex1M,I2159,TRUE,_xll.ohTrigger(RecalcTrigger,Trigger1M)),NA())</f>
        <v>7.7674705725672144E-3</v>
      </c>
      <c r="O2159" s="44">
        <f>IFERROR(_xll.qlIndexFixing(ONIndex3M,I2159,TRUE,_xll.ohTrigger(RecalcTrigger,Trigger3M)),NA())</f>
        <v>8.0875693804527415E-3</v>
      </c>
      <c r="P2159" s="44">
        <f>IFERROR(_xll.qlIndexFixing(ONIndex6M,I2159,TRUE,_xll.ohTrigger(RecalcTrigger,Trigger6M)),NA())</f>
        <v>8.042224367912354E-3</v>
      </c>
      <c r="Q2159" s="146">
        <f>IFERROR(_xll.qlIndexFixing(ONIndex1Y,I2159,TRUE,_xll.ohTrigger(RecalcTrigger,Trigger1Y)),NA())</f>
        <v>8.3318265448950601E-3</v>
      </c>
    </row>
    <row r="2160" spans="2:17" x14ac:dyDescent="0.2">
      <c r="B2160" s="39" t="s">
        <v>42</v>
      </c>
      <c r="D2160" s="42">
        <f>_xll.qlCalendarAdvance(Calendar,$D2159,B2160,"f",FALSE)</f>
        <v>54814</v>
      </c>
      <c r="E2160" s="140">
        <f>_xll.qlInterestRateIndexValueDate(IndexON,D2160)</f>
        <v>54814</v>
      </c>
      <c r="F2160" s="156">
        <f>IFERROR(_xll.qlIndexFixing(IndexON,D2160,TRUE,_xll.ohTrigger(RecalcTrigger,TriggerON)),NA())</f>
        <v>7.1930894439731219E-3</v>
      </c>
      <c r="H2160" s="42">
        <f>_xll.qlCalendarAdvance(Calendar,$H2159,B2160,"f",FALSE)</f>
        <v>54814</v>
      </c>
      <c r="I2160" s="140">
        <f>_xll.qlInterestRateIndexValueDate(Index1M,$H2160)</f>
        <v>54814</v>
      </c>
      <c r="J2160" s="145">
        <f>IFERROR(_xll.qlIndexFixing(Index1M,$H2160,TRUE,_xll.ohTrigger(RecalcTrigger,Trigger1M)),NA())</f>
        <v>7.7514863130892422E-3</v>
      </c>
      <c r="K2160" s="44">
        <f>IFERROR(_xll.qlIndexFixing(Index3M,H2160,TRUE,_xll.ohTrigger(RecalcTrigger,Trigger3M)),NA())</f>
        <v>8.0548879064345179E-3</v>
      </c>
      <c r="L2160" s="44">
        <f>IFERROR(_xll.qlIndexFixing(Index6M,$H2160,TRUE,_xll.ohTrigger(RecalcTrigger,Trigger6M)),NA())</f>
        <v>7.9819369263674517E-3</v>
      </c>
      <c r="M2160" s="146">
        <f>IFERROR(_xll.qlIndexFixing(Index1Y,$H2160,TRUE,_xll.ohTrigger(RecalcTrigger,Trigger1Y)),NA())</f>
        <v>8.2195013420911511E-3</v>
      </c>
      <c r="N2160" s="145">
        <f>IFERROR(_xll.qlIndexFixing(ONIndex1M,I2160,TRUE,_xll.ohTrigger(RecalcTrigger,Trigger1M)),NA())</f>
        <v>7.7617765160120644E-3</v>
      </c>
      <c r="O2160" s="44">
        <f>IFERROR(_xll.qlIndexFixing(ONIndex3M,I2160,TRUE,_xll.ohTrigger(RecalcTrigger,Trigger3M)),NA())</f>
        <v>8.0819837802736938E-3</v>
      </c>
      <c r="P2160" s="44">
        <f>IFERROR(_xll.qlIndexFixing(ONIndex6M,I2160,TRUE,_xll.ohTrigger(RecalcTrigger,Trigger6M)),NA())</f>
        <v>8.036586138223667E-3</v>
      </c>
      <c r="Q2160" s="146">
        <f>IFERROR(_xll.qlIndexFixing(ONIndex1Y,I2160,TRUE,_xll.ohTrigger(RecalcTrigger,Trigger1Y)),NA())</f>
        <v>8.3261224664810118E-3</v>
      </c>
    </row>
    <row r="2161" spans="2:17" x14ac:dyDescent="0.2">
      <c r="B2161" s="39" t="s">
        <v>42</v>
      </c>
      <c r="D2161" s="42">
        <f>_xll.qlCalendarAdvance(Calendar,$D2160,B2161,"f",FALSE)</f>
        <v>54821</v>
      </c>
      <c r="E2161" s="140">
        <f>_xll.qlInterestRateIndexValueDate(IndexON,D2161)</f>
        <v>54821</v>
      </c>
      <c r="F2161" s="156">
        <f>IFERROR(_xll.qlIndexFixing(IndexON,D2161,TRUE,_xll.ohTrigger(RecalcTrigger,TriggerON)),NA())</f>
        <v>7.1877525934704867E-3</v>
      </c>
      <c r="H2161" s="42">
        <f>_xll.qlCalendarAdvance(Calendar,$H2160,B2161,"f",FALSE)</f>
        <v>54821</v>
      </c>
      <c r="I2161" s="140">
        <f>_xll.qlInterestRateIndexValueDate(Index1M,$H2161)</f>
        <v>54821</v>
      </c>
      <c r="J2161" s="145">
        <f>IFERROR(_xll.qlIndexFixing(Index1M,$H2161,TRUE,_xll.ohTrigger(RecalcTrigger,Trigger1M)),NA())</f>
        <v>7.7474465412363802E-3</v>
      </c>
      <c r="K2161" s="44">
        <f>IFERROR(_xll.qlIndexFixing(Index3M,H2161,TRUE,_xll.ohTrigger(RecalcTrigger,Trigger3M)),NA())</f>
        <v>8.0494162141889394E-3</v>
      </c>
      <c r="L2161" s="44">
        <f>IFERROR(_xll.qlIndexFixing(Index6M,$H2161,TRUE,_xll.ohTrigger(RecalcTrigger,Trigger6M)),NA())</f>
        <v>7.9765351287220156E-3</v>
      </c>
      <c r="M2161" s="146">
        <f>IFERROR(_xll.qlIndexFixing(Index1Y,$H2161,TRUE,_xll.ohTrigger(RecalcTrigger,Trigger1Y)),NA())</f>
        <v>8.2142301537002638E-3</v>
      </c>
      <c r="N2161" s="145">
        <f>IFERROR(_xll.qlIndexFixing(ONIndex1M,I2161,TRUE,_xll.ohTrigger(RecalcTrigger,Trigger1M)),NA())</f>
        <v>7.7561021396010954E-3</v>
      </c>
      <c r="O2161" s="44">
        <f>IFERROR(_xll.qlIndexFixing(ONIndex3M,I2161,TRUE,_xll.ohTrigger(RecalcTrigger,Trigger3M)),NA())</f>
        <v>8.0764151200640732E-3</v>
      </c>
      <c r="P2161" s="44">
        <f>IFERROR(_xll.qlIndexFixing(ONIndex6M,I2161,TRUE,_xll.ohTrigger(RecalcTrigger,Trigger6M)),NA())</f>
        <v>8.0309664985256379E-3</v>
      </c>
      <c r="Q2161" s="146">
        <f>IFERROR(_xll.qlIndexFixing(ONIndex1Y,I2161,TRUE,_xll.ohTrigger(RecalcTrigger,Trigger1Y)),NA())</f>
        <v>8.3204360078525941E-3</v>
      </c>
    </row>
    <row r="2162" spans="2:17" x14ac:dyDescent="0.2">
      <c r="B2162" s="39" t="s">
        <v>42</v>
      </c>
      <c r="D2162" s="42">
        <f>_xll.qlCalendarAdvance(Calendar,$D2161,B2162,"f",FALSE)</f>
        <v>54828</v>
      </c>
      <c r="E2162" s="140">
        <f>_xll.qlInterestRateIndexValueDate(IndexON,D2162)</f>
        <v>54828</v>
      </c>
      <c r="F2162" s="156">
        <f>IFERROR(_xll.qlIndexFixing(IndexON,D2162,TRUE,_xll.ohTrigger(RecalcTrigger,TriggerON)),NA())</f>
        <v>7.1824313750123991E-3</v>
      </c>
      <c r="H2162" s="42">
        <f>_xll.qlCalendarAdvance(Calendar,$H2161,B2162,"f",FALSE)</f>
        <v>54828</v>
      </c>
      <c r="I2162" s="140">
        <f>_xll.qlInterestRateIndexValueDate(Index1M,$H2162)</f>
        <v>54828</v>
      </c>
      <c r="J2162" s="145">
        <f>IFERROR(_xll.qlIndexFixing(Index1M,$H2162,TRUE,_xll.ohTrigger(RecalcTrigger,Trigger1M)),NA())</f>
        <v>7.7418265815097443E-3</v>
      </c>
      <c r="K2162" s="44">
        <f>IFERROR(_xll.qlIndexFixing(Index3M,H2162,TRUE,_xll.ohTrigger(RecalcTrigger,Trigger3M)),NA())</f>
        <v>8.0442593913471507E-3</v>
      </c>
      <c r="L2162" s="44">
        <f>IFERROR(_xll.qlIndexFixing(Index6M,$H2162,TRUE,_xll.ohTrigger(RecalcTrigger,Trigger6M)),NA())</f>
        <v>7.9711520084897545E-3</v>
      </c>
      <c r="M2162" s="146">
        <f>IFERROR(_xll.qlIndexFixing(Index1Y,$H2162,TRUE,_xll.ohTrigger(RecalcTrigger,Trigger1Y)),NA())</f>
        <v>8.2089767567432581E-3</v>
      </c>
      <c r="N2162" s="145">
        <f>IFERROR(_xll.qlIndexFixing(ONIndex1M,I2162,TRUE,_xll.ohTrigger(RecalcTrigger,Trigger1M)),NA())</f>
        <v>7.7504474431722148E-3</v>
      </c>
      <c r="O2162" s="44">
        <f>IFERROR(_xll.qlIndexFixing(ONIndex3M,I2162,TRUE,_xll.ohTrigger(RecalcTrigger,Trigger3M)),NA())</f>
        <v>8.0708633999049262E-3</v>
      </c>
      <c r="P2162" s="44">
        <f>IFERROR(_xll.qlIndexFixing(ONIndex6M,I2162,TRUE,_xll.ohTrigger(RecalcTrigger,Trigger6M)),NA())</f>
        <v>8.0253654488182669E-3</v>
      </c>
      <c r="Q2162" s="146">
        <f>IFERROR(_xll.qlIndexFixing(ONIndex1Y,I2162,TRUE,_xll.ohTrigger(RecalcTrigger,Trigger1Y)),NA())</f>
        <v>8.3147671689287606E-3</v>
      </c>
    </row>
    <row r="2163" spans="2:17" x14ac:dyDescent="0.2">
      <c r="B2163" s="39" t="s">
        <v>42</v>
      </c>
      <c r="D2163" s="42">
        <f>_xll.qlCalendarAdvance(Calendar,$D2162,B2163,"f",FALSE)</f>
        <v>54835</v>
      </c>
      <c r="E2163" s="140">
        <f>_xll.qlInterestRateIndexValueDate(IndexON,D2163)</f>
        <v>54835</v>
      </c>
      <c r="F2163" s="156">
        <f>IFERROR(_xll.qlIndexFixing(IndexON,D2163,TRUE,_xll.ohTrigger(RecalcTrigger,TriggerON)),NA())</f>
        <v>7.1771257888419981E-3</v>
      </c>
      <c r="H2163" s="42">
        <f>_xll.qlCalendarAdvance(Calendar,$H2162,B2163,"f",FALSE)</f>
        <v>54835</v>
      </c>
      <c r="I2163" s="140">
        <f>_xll.qlInterestRateIndexValueDate(Index1M,$H2163)</f>
        <v>54835</v>
      </c>
      <c r="J2163" s="145">
        <f>IFERROR(_xll.qlIndexFixing(Index1M,$H2163,TRUE,_xll.ohTrigger(RecalcTrigger,Trigger1M)),NA())</f>
        <v>7.7362263154388622E-3</v>
      </c>
      <c r="K2163" s="44">
        <f>IFERROR(_xll.qlIndexFixing(Index3M,H2163,TRUE,_xll.ohTrigger(RecalcTrigger,Trigger3M)),NA())</f>
        <v>8.0388205668468181E-3</v>
      </c>
      <c r="L2163" s="44">
        <f>IFERROR(_xll.qlIndexFixing(Index6M,$H2163,TRUE,_xll.ohTrigger(RecalcTrigger,Trigger6M)),NA())</f>
        <v>7.9657875655215621E-3</v>
      </c>
      <c r="M2163" s="146">
        <f>IFERROR(_xll.qlIndexFixing(Index1Y,$H2163,TRUE,_xll.ohTrigger(RecalcTrigger,Trigger1Y)),NA())</f>
        <v>8.2037411509430225E-3</v>
      </c>
      <c r="N2163" s="145">
        <f>IFERROR(_xll.qlIndexFixing(ONIndex1M,I2163,TRUE,_xll.ohTrigger(RecalcTrigger,Trigger1M)),NA())</f>
        <v>7.7448124268875151E-3</v>
      </c>
      <c r="O2163" s="44">
        <f>IFERROR(_xll.qlIndexFixing(ONIndex3M,I2163,TRUE,_xll.ohTrigger(RecalcTrigger,Trigger3M)),NA())</f>
        <v>8.0653286197152063E-3</v>
      </c>
      <c r="P2163" s="44">
        <f>IFERROR(_xll.qlIndexFixing(ONIndex6M,I2163,TRUE,_xll.ohTrigger(RecalcTrigger,Trigger6M)),NA())</f>
        <v>8.0197829891826E-3</v>
      </c>
      <c r="Q2163" s="146">
        <f>IFERROR(_xll.qlIndexFixing(ONIndex1Y,I2163,TRUE,_xll.ohTrigger(RecalcTrigger,Trigger1Y)),NA())</f>
        <v>8.3091159497905576E-3</v>
      </c>
    </row>
    <row r="2164" spans="2:17" x14ac:dyDescent="0.2">
      <c r="B2164" s="39" t="s">
        <v>42</v>
      </c>
      <c r="D2164" s="42">
        <f>_xll.qlCalendarAdvance(Calendar,$D2163,B2164,"f",FALSE)</f>
        <v>54842</v>
      </c>
      <c r="E2164" s="140">
        <f>_xll.qlInterestRateIndexValueDate(IndexON,D2164)</f>
        <v>54842</v>
      </c>
      <c r="F2164" s="156">
        <f>IFERROR(_xll.qlIndexFixing(IndexON,D2164,TRUE,_xll.ohTrigger(RecalcTrigger,TriggerON)),NA())</f>
        <v>7.1718358348782374E-3</v>
      </c>
      <c r="H2164" s="42">
        <f>_xll.qlCalendarAdvance(Calendar,$H2163,B2164,"f",FALSE)</f>
        <v>54842</v>
      </c>
      <c r="I2164" s="140">
        <f>_xll.qlInterestRateIndexValueDate(Index1M,$H2164)</f>
        <v>54842</v>
      </c>
      <c r="J2164" s="145">
        <f>IFERROR(_xll.qlIndexFixing(Index1M,$H2164,TRUE,_xll.ohTrigger(RecalcTrigger,Trigger1M)),NA())</f>
        <v>7.7306457430005773E-3</v>
      </c>
      <c r="K2164" s="44">
        <f>IFERROR(_xll.qlIndexFixing(Index3M,H2164,TRUE,_xll.ohTrigger(RecalcTrigger,Trigger3M)),NA())</f>
        <v>8.0333987222516948E-3</v>
      </c>
      <c r="L2164" s="44">
        <f>IFERROR(_xll.qlIndexFixing(Index6M,$H2164,TRUE,_xll.ohTrigger(RecalcTrigger,Trigger6M)),NA())</f>
        <v>7.9604417996683337E-3</v>
      </c>
      <c r="M2164" s="146">
        <f>IFERROR(_xll.qlIndexFixing(Index1Y,$H2164,TRUE,_xll.ohTrigger(RecalcTrigger,Trigger1Y)),NA())</f>
        <v>8.198523336021557E-3</v>
      </c>
      <c r="N2164" s="145">
        <f>IFERROR(_xll.qlIndexFixing(ONIndex1M,I2164,TRUE,_xll.ohTrigger(RecalcTrigger,Trigger1M)),NA())</f>
        <v>7.7391970906659502E-3</v>
      </c>
      <c r="O2164" s="44">
        <f>IFERROR(_xll.qlIndexFixing(ONIndex3M,I2164,TRUE,_xll.ohTrigger(RecalcTrigger,Trigger3M)),NA())</f>
        <v>8.0598107794949136E-3</v>
      </c>
      <c r="P2164" s="44">
        <f>IFERROR(_xll.qlIndexFixing(ONIndex6M,I2164,TRUE,_xll.ohTrigger(RecalcTrigger,Trigger6M)),NA())</f>
        <v>8.0142191195375911E-3</v>
      </c>
      <c r="Q2164" s="146">
        <f>IFERROR(_xll.qlIndexFixing(ONIndex1Y,I2164,TRUE,_xll.ohTrigger(RecalcTrigger,Trigger1Y)),NA())</f>
        <v>8.3034823502758925E-3</v>
      </c>
    </row>
    <row r="2165" spans="2:17" x14ac:dyDescent="0.2">
      <c r="B2165" s="39" t="s">
        <v>42</v>
      </c>
      <c r="D2165" s="42">
        <f>_xll.qlCalendarAdvance(Calendar,$D2164,B2165,"f",FALSE)</f>
        <v>54849</v>
      </c>
      <c r="E2165" s="140">
        <f>_xll.qlInterestRateIndexValueDate(IndexON,D2165)</f>
        <v>54849</v>
      </c>
      <c r="F2165" s="156">
        <f>IFERROR(_xll.qlIndexFixing(IndexON,D2165,TRUE,_xll.ohTrigger(RecalcTrigger,TriggerON)),NA())</f>
        <v>7.1665615130400706E-3</v>
      </c>
      <c r="H2165" s="42">
        <f>_xll.qlCalendarAdvance(Calendar,$H2164,B2165,"f",FALSE)</f>
        <v>54849</v>
      </c>
      <c r="I2165" s="140">
        <f>_xll.qlInterestRateIndexValueDate(Index1M,$H2165)</f>
        <v>54849</v>
      </c>
      <c r="J2165" s="145">
        <f>IFERROR(_xll.qlIndexFixing(Index1M,$H2165,TRUE,_xll.ohTrigger(RecalcTrigger,Trigger1M)),NA())</f>
        <v>7.7235171864720505E-3</v>
      </c>
      <c r="K2165" s="44">
        <f>IFERROR(_xll.qlIndexFixing(Index3M,H2165,TRUE,_xll.ohTrigger(RecalcTrigger,Trigger3M)),NA())</f>
        <v>8.0271103332653897E-3</v>
      </c>
      <c r="L2165" s="44">
        <f>IFERROR(_xll.qlIndexFixing(Index6M,$H2165,TRUE,_xll.ohTrigger(RecalcTrigger,Trigger6M)),NA())</f>
        <v>7.9542526607886896E-3</v>
      </c>
      <c r="M2165" s="146">
        <f>IFERROR(_xll.qlIndexFixing(Index1Y,$H2165,TRUE,_xll.ohTrigger(RecalcTrigger,Trigger1Y)),NA())</f>
        <v>8.1933233117039705E-3</v>
      </c>
      <c r="N2165" s="145">
        <f>IFERROR(_xll.qlIndexFixing(ONIndex1M,I2165,TRUE,_xll.ohTrigger(RecalcTrigger,Trigger1M)),NA())</f>
        <v>7.7336014344264736E-3</v>
      </c>
      <c r="O2165" s="44">
        <f>IFERROR(_xll.qlIndexFixing(ONIndex3M,I2165,TRUE,_xll.ohTrigger(RecalcTrigger,Trigger3M)),NA())</f>
        <v>8.0543098792440482E-3</v>
      </c>
      <c r="P2165" s="44">
        <f>IFERROR(_xll.qlIndexFixing(ONIndex6M,I2165,TRUE,_xll.ohTrigger(RecalcTrigger,Trigger6M)),NA())</f>
        <v>8.0086738398832402E-3</v>
      </c>
      <c r="Q2165" s="146">
        <f>IFERROR(_xll.qlIndexFixing(ONIndex1Y,I2165,TRUE,_xll.ohTrigger(RecalcTrigger,Trigger1Y)),NA())</f>
        <v>8.2978663706279043E-3</v>
      </c>
    </row>
    <row r="2166" spans="2:17" x14ac:dyDescent="0.2">
      <c r="B2166" s="39" t="s">
        <v>42</v>
      </c>
      <c r="D2166" s="42">
        <f>_xll.qlCalendarAdvance(Calendar,$D2165,B2166,"f",FALSE)</f>
        <v>54856</v>
      </c>
      <c r="E2166" s="140">
        <f>_xll.qlInterestRateIndexValueDate(IndexON,D2166)</f>
        <v>54856</v>
      </c>
      <c r="F2166" s="156">
        <f>IFERROR(_xll.qlIndexFixing(IndexON,D2166,TRUE,_xll.ohTrigger(RecalcTrigger,TriggerON)),NA())</f>
        <v>7.1613028234085441E-3</v>
      </c>
      <c r="H2166" s="42">
        <f>_xll.qlCalendarAdvance(Calendar,$H2165,B2166,"f",FALSE)</f>
        <v>54856</v>
      </c>
      <c r="I2166" s="140">
        <f>_xll.qlInterestRateIndexValueDate(Index1M,$H2166)</f>
        <v>54856</v>
      </c>
      <c r="J2166" s="145">
        <f>IFERROR(_xll.qlIndexFixing(Index1M,$H2166,TRUE,_xll.ohTrigger(RecalcTrigger,Trigger1M)),NA())</f>
        <v>7.7176705590571628E-3</v>
      </c>
      <c r="K2166" s="44">
        <f>IFERROR(_xll.qlIndexFixing(Index3M,H2166,TRUE,_xll.ohTrigger(RecalcTrigger,Trigger3M)),NA())</f>
        <v>8.0217257320181045E-3</v>
      </c>
      <c r="L2166" s="44">
        <f>IFERROR(_xll.qlIndexFixing(Index6M,$H2166,TRUE,_xll.ohTrigger(RecalcTrigger,Trigger6M)),NA())</f>
        <v>7.9489479048431757E-3</v>
      </c>
      <c r="M2166" s="146">
        <f>IFERROR(_xll.qlIndexFixing(Index1Y,$H2166,TRUE,_xll.ohTrigger(RecalcTrigger,Trigger1Y)),NA())</f>
        <v>8.1881410777142616E-3</v>
      </c>
      <c r="N2166" s="145">
        <f>IFERROR(_xll.qlIndexFixing(ONIndex1M,I2166,TRUE,_xll.ohTrigger(RecalcTrigger,Trigger1M)),NA())</f>
        <v>7.7280254582501318E-3</v>
      </c>
      <c r="O2166" s="44">
        <f>IFERROR(_xll.qlIndexFixing(ONIndex3M,I2166,TRUE,_xll.ohTrigger(RecalcTrigger,Trigger3M)),NA())</f>
        <v>8.0488259189626099E-3</v>
      </c>
      <c r="P2166" s="44">
        <f>IFERROR(_xll.qlIndexFixing(ONIndex6M,I2166,TRUE,_xll.ohTrigger(RecalcTrigger,Trigger6M)),NA())</f>
        <v>8.0031471503005935E-3</v>
      </c>
      <c r="Q2166" s="146">
        <f>IFERROR(_xll.qlIndexFixing(ONIndex1Y,I2166,TRUE,_xll.ohTrigger(RecalcTrigger,Trigger1Y)),NA())</f>
        <v>8.2922680105224078E-3</v>
      </c>
    </row>
    <row r="2167" spans="2:17" x14ac:dyDescent="0.2">
      <c r="B2167" s="39" t="s">
        <v>42</v>
      </c>
      <c r="D2167" s="42">
        <f>_xll.qlCalendarAdvance(Calendar,$D2166,B2167,"f",FALSE)</f>
        <v>54863</v>
      </c>
      <c r="E2167" s="140">
        <f>_xll.qlInterestRateIndexValueDate(IndexON,D2167)</f>
        <v>54863</v>
      </c>
      <c r="F2167" s="156">
        <f>IFERROR(_xll.qlIndexFixing(IndexON,D2167,TRUE,_xll.ohTrigger(RecalcTrigger,TriggerON)),NA())</f>
        <v>7.1560597659836578E-3</v>
      </c>
      <c r="H2167" s="42">
        <f>_xll.qlCalendarAdvance(Calendar,$H2166,B2167,"f",FALSE)</f>
        <v>54863</v>
      </c>
      <c r="I2167" s="140">
        <f>_xll.qlInterestRateIndexValueDate(Index1M,$H2167)</f>
        <v>54863</v>
      </c>
      <c r="J2167" s="145">
        <f>IFERROR(_xll.qlIndexFixing(Index1M,$H2167,TRUE,_xll.ohTrigger(RecalcTrigger,Trigger1M)),NA())</f>
        <v>7.7124674085638613E-3</v>
      </c>
      <c r="K2167" s="44">
        <f>IFERROR(_xll.qlIndexFixing(Index3M,H2167,TRUE,_xll.ohTrigger(RecalcTrigger,Trigger3M)),NA())</f>
        <v>8.0163581118174957E-3</v>
      </c>
      <c r="L2167" s="44">
        <f>IFERROR(_xll.qlIndexFixing(Index6M,$H2167,TRUE,_xll.ohTrigger(RecalcTrigger,Trigger6M)),NA())</f>
        <v>7.9436618269865065E-3</v>
      </c>
      <c r="M2167" s="146">
        <f>IFERROR(_xll.qlIndexFixing(Index1Y,$H2167,TRUE,_xll.ohTrigger(RecalcTrigger,Trigger1Y)),NA())</f>
        <v>8.1829766337793153E-3</v>
      </c>
      <c r="N2167" s="145">
        <f>IFERROR(_xll.qlIndexFixing(ONIndex1M,I2167,TRUE,_xll.ohTrigger(RecalcTrigger,Trigger1M)),NA())</f>
        <v>7.7224691622179709E-3</v>
      </c>
      <c r="O2167" s="44">
        <f>IFERROR(_xll.qlIndexFixing(ONIndex3M,I2167,TRUE,_xll.ohTrigger(RecalcTrigger,Trigger3M)),NA())</f>
        <v>8.0433588987316451E-3</v>
      </c>
      <c r="P2167" s="44">
        <f>IFERROR(_xll.qlIndexFixing(ONIndex6M,I2167,TRUE,_xll.ohTrigger(RecalcTrigger,Trigger6M)),NA())</f>
        <v>7.9976390506275585E-3</v>
      </c>
      <c r="Q2167" s="146">
        <f>IFERROR(_xll.qlIndexFixing(ONIndex1Y,I2167,TRUE,_xll.ohTrigger(RecalcTrigger,Trigger1Y)),NA())</f>
        <v>8.2866872702835881E-3</v>
      </c>
    </row>
    <row r="2168" spans="2:17" x14ac:dyDescent="0.2">
      <c r="B2168" s="39" t="s">
        <v>42</v>
      </c>
      <c r="D2168" s="42">
        <f>_xll.qlCalendarAdvance(Calendar,$D2167,B2168,"f",FALSE)</f>
        <v>54870</v>
      </c>
      <c r="E2168" s="140">
        <f>_xll.qlInterestRateIndexValueDate(IndexON,D2168)</f>
        <v>54870</v>
      </c>
      <c r="F2168" s="156">
        <f>IFERROR(_xll.qlIndexFixing(IndexON,D2168,TRUE,_xll.ohTrigger(RecalcTrigger,TriggerON)),NA())</f>
        <v>7.1508323406033192E-3</v>
      </c>
      <c r="H2168" s="42">
        <f>_xll.qlCalendarAdvance(Calendar,$H2167,B2168,"f",FALSE)</f>
        <v>54870</v>
      </c>
      <c r="I2168" s="140">
        <f>_xll.qlInterestRateIndexValueDate(Index1M,$H2168)</f>
        <v>54870</v>
      </c>
      <c r="J2168" s="145">
        <f>IFERROR(_xll.qlIndexFixing(Index1M,$H2168,TRUE,_xll.ohTrigger(RecalcTrigger,Trigger1M)),NA())</f>
        <v>7.7069720636475051E-3</v>
      </c>
      <c r="K2168" s="44">
        <f>IFERROR(_xll.qlIndexFixing(Index3M,H2168,TRUE,_xll.ohTrigger(RecalcTrigger,Trigger3M)),NA())</f>
        <v>8.0110074725939697E-3</v>
      </c>
      <c r="L2168" s="44">
        <f>IFERROR(_xll.qlIndexFixing(Index6M,$H2168,TRUE,_xll.ohTrigger(RecalcTrigger,Trigger6M)),NA())</f>
        <v>7.9383944270711281E-3</v>
      </c>
      <c r="M2168" s="146">
        <f>IFERROR(_xll.qlIndexFixing(Index1Y,$H2168,TRUE,_xll.ohTrigger(RecalcTrigger,Trigger1Y)),NA())</f>
        <v>8.1778299796257947E-3</v>
      </c>
      <c r="N2168" s="145">
        <f>IFERROR(_xll.qlIndexFixing(ONIndex1M,I2168,TRUE,_xll.ohTrigger(RecalcTrigger,Trigger1M)),NA())</f>
        <v>7.7169325462489446E-3</v>
      </c>
      <c r="O2168" s="44">
        <f>IFERROR(_xll.qlIndexFixing(ONIndex3M,I2168,TRUE,_xll.ohTrigger(RecalcTrigger,Trigger3M)),NA())</f>
        <v>8.0379088183890612E-3</v>
      </c>
      <c r="P2168" s="44">
        <f>IFERROR(_xll.qlIndexFixing(ONIndex6M,I2168,TRUE,_xll.ohTrigger(RecalcTrigger,Trigger6M)),NA())</f>
        <v>7.9921495410262278E-3</v>
      </c>
      <c r="Q2168" s="146">
        <f>IFERROR(_xll.qlIndexFixing(ONIndex1Y,I2168,TRUE,_xll.ohTrigger(RecalcTrigger,Trigger1Y)),NA())</f>
        <v>8.2811241498303989E-3</v>
      </c>
    </row>
    <row r="2169" spans="2:17" x14ac:dyDescent="0.2">
      <c r="B2169" s="39" t="s">
        <v>42</v>
      </c>
      <c r="D2169" s="42">
        <f>_xll.qlCalendarAdvance(Calendar,$D2168,B2169,"f",FALSE)</f>
        <v>54877</v>
      </c>
      <c r="E2169" s="140">
        <f>_xll.qlInterestRateIndexValueDate(IndexON,D2169)</f>
        <v>54877</v>
      </c>
      <c r="F2169" s="156">
        <f>IFERROR(_xll.qlIndexFixing(IndexON,D2169,TRUE,_xll.ohTrigger(RecalcTrigger,TriggerON)),NA())</f>
        <v>7.1456205475106671E-3</v>
      </c>
      <c r="H2169" s="42">
        <f>_xll.qlCalendarAdvance(Calendar,$H2168,B2169,"f",FALSE)</f>
        <v>54877</v>
      </c>
      <c r="I2169" s="140">
        <f>_xll.qlInterestRateIndexValueDate(Index1M,$H2169)</f>
        <v>54877</v>
      </c>
      <c r="J2169" s="145">
        <f>IFERROR(_xll.qlIndexFixing(Index1M,$H2169,TRUE,_xll.ohTrigger(RecalcTrigger,Trigger1M)),NA())</f>
        <v>7.7024211804927658E-3</v>
      </c>
      <c r="K2169" s="44">
        <f>IFERROR(_xll.qlIndexFixing(Index3M,H2169,TRUE,_xll.ohTrigger(RecalcTrigger,Trigger3M)),NA())</f>
        <v>8.0056738142788159E-3</v>
      </c>
      <c r="L2169" s="44">
        <f>IFERROR(_xll.qlIndexFixing(Index6M,$H2169,TRUE,_xll.ohTrigger(RecalcTrigger,Trigger6M)),NA())</f>
        <v>7.9331457049477173E-3</v>
      </c>
      <c r="M2169" s="146">
        <f>IFERROR(_xll.qlIndexFixing(Index1Y,$H2169,TRUE,_xll.ohTrigger(RecalcTrigger,Trigger1Y)),NA())</f>
        <v>8.1727011149810291E-3</v>
      </c>
      <c r="N2169" s="145">
        <f>IFERROR(_xll.qlIndexFixing(ONIndex1M,I2169,TRUE,_xll.ohTrigger(RecalcTrigger,Trigger1M)),NA())</f>
        <v>7.7114156101809606E-3</v>
      </c>
      <c r="O2169" s="44">
        <f>IFERROR(_xll.qlIndexFixing(ONIndex3M,I2169,TRUE,_xll.ohTrigger(RecalcTrigger,Trigger3M)),NA())</f>
        <v>8.0324756780159046E-3</v>
      </c>
      <c r="P2169" s="44">
        <f>IFERROR(_xll.qlIndexFixing(ONIndex6M,I2169,TRUE,_xll.ohTrigger(RecalcTrigger,Trigger6M)),NA())</f>
        <v>7.9866786213345087E-3</v>
      </c>
      <c r="Q2169" s="146">
        <f>IFERROR(_xll.qlIndexFixing(ONIndex1Y,I2169,TRUE,_xll.ohTrigger(RecalcTrigger,Trigger1Y)),NA())</f>
        <v>8.2755786490007477E-3</v>
      </c>
    </row>
    <row r="2170" spans="2:17" x14ac:dyDescent="0.2">
      <c r="B2170" s="39" t="s">
        <v>42</v>
      </c>
      <c r="D2170" s="42">
        <f>_xll.qlCalendarAdvance(Calendar,$D2169,B2170,"f",FALSE)</f>
        <v>54884</v>
      </c>
      <c r="E2170" s="140">
        <f>_xll.qlInterestRateIndexValueDate(IndexON,D2170)</f>
        <v>54884</v>
      </c>
      <c r="F2170" s="156">
        <f>IFERROR(_xll.qlIndexFixing(IndexON,D2170,TRUE,_xll.ohTrigger(RecalcTrigger,TriggerON)),NA())</f>
        <v>7.1404243866246553E-3</v>
      </c>
      <c r="H2170" s="42">
        <f>_xll.qlCalendarAdvance(Calendar,$H2169,B2170,"f",FALSE)</f>
        <v>54884</v>
      </c>
      <c r="I2170" s="140">
        <f>_xll.qlInterestRateIndexValueDate(Index1M,$H2170)</f>
        <v>54884</v>
      </c>
      <c r="J2170" s="145">
        <f>IFERROR(_xll.qlIndexFixing(Index1M,$H2170,TRUE,_xll.ohTrigger(RecalcTrigger,Trigger1M)),NA())</f>
        <v>7.6969613523898053E-3</v>
      </c>
      <c r="K2170" s="44">
        <f>IFERROR(_xll.qlIndexFixing(Index3M,H2170,TRUE,_xll.ohTrigger(RecalcTrigger,Trigger3M)),NA())</f>
        <v>8.0006460672398753E-3</v>
      </c>
      <c r="L2170" s="44">
        <f>IFERROR(_xll.qlIndexFixing(Index6M,$H2170,TRUE,_xll.ohTrigger(RecalcTrigger,Trigger6M)),NA())</f>
        <v>7.928196799872788E-3</v>
      </c>
      <c r="M2170" s="146">
        <f>IFERROR(_xll.qlIndexFixing(Index1Y,$H2170,TRUE,_xll.ohTrigger(RecalcTrigger,Trigger1Y)),NA())</f>
        <v>8.1675900395741241E-3</v>
      </c>
      <c r="N2170" s="145">
        <f>IFERROR(_xll.qlIndexFixing(ONIndex1M,I2170,TRUE,_xll.ohTrigger(RecalcTrigger,Trigger1M)),NA())</f>
        <v>7.7059183542571574E-3</v>
      </c>
      <c r="O2170" s="44">
        <f>IFERROR(_xll.qlIndexFixing(ONIndex3M,I2170,TRUE,_xll.ohTrigger(RecalcTrigger,Trigger3M)),NA())</f>
        <v>8.0270594776932214E-3</v>
      </c>
      <c r="P2170" s="44">
        <f>IFERROR(_xll.qlIndexFixing(ONIndex6M,I2170,TRUE,_xll.ohTrigger(RecalcTrigger,Trigger6M)),NA())</f>
        <v>7.9812262918765864E-3</v>
      </c>
      <c r="Q2170" s="146">
        <f>IFERROR(_xll.qlIndexFixing(ONIndex1Y,I2170,TRUE,_xll.ohTrigger(RecalcTrigger,Trigger1Y)),NA())</f>
        <v>8.2700507678756807E-3</v>
      </c>
    </row>
    <row r="2171" spans="2:17" x14ac:dyDescent="0.2">
      <c r="B2171" s="39" t="s">
        <v>42</v>
      </c>
      <c r="D2171" s="42">
        <f>_xll.qlCalendarAdvance(Calendar,$D2170,B2171,"f",FALSE)</f>
        <v>54891</v>
      </c>
      <c r="E2171" s="140">
        <f>_xll.qlInterestRateIndexValueDate(IndexON,D2171)</f>
        <v>54891</v>
      </c>
      <c r="F2171" s="156">
        <f>IFERROR(_xll.qlIndexFixing(IndexON,D2171,TRUE,_xll.ohTrigger(RecalcTrigger,TriggerON)),NA())</f>
        <v>7.1352438578642374E-3</v>
      </c>
      <c r="H2171" s="42">
        <f>_xll.qlCalendarAdvance(Calendar,$H2170,B2171,"f",FALSE)</f>
        <v>54891</v>
      </c>
      <c r="I2171" s="140">
        <f>_xll.qlInterestRateIndexValueDate(Index1M,$H2171)</f>
        <v>54891</v>
      </c>
      <c r="J2171" s="145">
        <f>IFERROR(_xll.qlIndexFixing(Index1M,$H2171,TRUE,_xll.ohTrigger(RecalcTrigger,Trigger1M)),NA())</f>
        <v>7.6915212187356943E-3</v>
      </c>
      <c r="K2171" s="44">
        <f>IFERROR(_xll.qlIndexFixing(Index3M,H2171,TRUE,_xll.ohTrigger(RecalcTrigger,Trigger3M)),NA())</f>
        <v>7.9953452736700389E-3</v>
      </c>
      <c r="L2171" s="44">
        <f>IFERROR(_xll.qlIndexFixing(Index6M,$H2171,TRUE,_xll.ohTrigger(RecalcTrigger,Trigger6M)),NA())</f>
        <v>7.9229842117688239E-3</v>
      </c>
      <c r="M2171" s="146">
        <f>IFERROR(_xll.qlIndexFixing(Index1Y,$H2171,TRUE,_xll.ohTrigger(RecalcTrigger,Trigger1Y)),NA())</f>
        <v>8.1624967531348513E-3</v>
      </c>
      <c r="N2171" s="145">
        <f>IFERROR(_xll.qlIndexFixing(ONIndex1M,I2171,TRUE,_xll.ohTrigger(RecalcTrigger,Trigger1M)),NA())</f>
        <v>7.700440778396489E-3</v>
      </c>
      <c r="O2171" s="44">
        <f>IFERROR(_xll.qlIndexFixing(ONIndex3M,I2171,TRUE,_xll.ohTrigger(RecalcTrigger,Trigger3M)),NA())</f>
        <v>8.0216602174210117E-3</v>
      </c>
      <c r="P2171" s="44">
        <f>IFERROR(_xll.qlIndexFixing(ONIndex6M,I2171,TRUE,_xll.ohTrigger(RecalcTrigger,Trigger6M)),NA())</f>
        <v>7.9757925521661832E-3</v>
      </c>
      <c r="Q2171" s="146">
        <f>IFERROR(_xll.qlIndexFixing(ONIndex1Y,I2171,TRUE,_xll.ohTrigger(RecalcTrigger,Trigger1Y)),NA())</f>
        <v>8.2645405065362443E-3</v>
      </c>
    </row>
    <row r="2172" spans="2:17" x14ac:dyDescent="0.2">
      <c r="B2172" s="39" t="s">
        <v>42</v>
      </c>
      <c r="D2172" s="42">
        <f>_xll.qlCalendarAdvance(Calendar,$D2171,B2172,"f",FALSE)</f>
        <v>54898</v>
      </c>
      <c r="E2172" s="140">
        <f>_xll.qlInterestRateIndexValueDate(IndexON,D2172)</f>
        <v>54898</v>
      </c>
      <c r="F2172" s="156">
        <f>IFERROR(_xll.qlIndexFixing(IndexON,D2172,TRUE,_xll.ohTrigger(RecalcTrigger,TriggerON)),NA())</f>
        <v>7.1300789612294135E-3</v>
      </c>
      <c r="H2172" s="42">
        <f>_xll.qlCalendarAdvance(Calendar,$H2171,B2172,"f",FALSE)</f>
        <v>54898</v>
      </c>
      <c r="I2172" s="140">
        <f>_xll.qlInterestRateIndexValueDate(Index1M,$H2172)</f>
        <v>54898</v>
      </c>
      <c r="J2172" s="145">
        <f>IFERROR(_xll.qlIndexFixing(Index1M,$H2172,TRUE,_xll.ohTrigger(RecalcTrigger,Trigger1M)),NA())</f>
        <v>7.6861007795007152E-3</v>
      </c>
      <c r="K2172" s="44">
        <f>IFERROR(_xll.qlIndexFixing(Index3M,H2172,TRUE,_xll.ohTrigger(RecalcTrigger,Trigger3M)),NA())</f>
        <v>7.9900614603621006E-3</v>
      </c>
      <c r="L2172" s="44">
        <f>IFERROR(_xll.qlIndexFixing(Index6M,$H2172,TRUE,_xll.ohTrigger(RecalcTrigger,Trigger6M)),NA())</f>
        <v>7.9177903005486442E-3</v>
      </c>
      <c r="M2172" s="146">
        <f>IFERROR(_xll.qlIndexFixing(Index1Y,$H2172,TRUE,_xll.ohTrigger(RecalcTrigger,Trigger1Y)),NA())</f>
        <v>8.1574212553936487E-3</v>
      </c>
      <c r="N2172" s="145">
        <f>IFERROR(_xll.qlIndexFixing(ONIndex1M,I2172,TRUE,_xll.ohTrigger(RecalcTrigger,Trigger1M)),NA())</f>
        <v>7.6949828825989552E-3</v>
      </c>
      <c r="O2172" s="44">
        <f>IFERROR(_xll.qlIndexFixing(ONIndex3M,I2172,TRUE,_xll.ohTrigger(RecalcTrigger,Trigger3M)),NA())</f>
        <v>8.0162778970371829E-3</v>
      </c>
      <c r="P2172" s="44">
        <f>IFERROR(_xll.qlIndexFixing(ONIndex6M,I2172,TRUE,_xll.ohTrigger(RecalcTrigger,Trigger6M)),NA())</f>
        <v>7.9703774026085306E-3</v>
      </c>
      <c r="Q2172" s="146">
        <f>IFERROR(_xll.qlIndexFixing(ONIndex1Y,I2172,TRUE,_xll.ohTrigger(RecalcTrigger,Trigger1Y)),NA())</f>
        <v>8.2590478649013921E-3</v>
      </c>
    </row>
    <row r="2173" spans="2:17" x14ac:dyDescent="0.2">
      <c r="B2173" s="39" t="s">
        <v>42</v>
      </c>
      <c r="D2173" s="42">
        <f>_xll.qlCalendarAdvance(Calendar,$D2172,B2173,"f",FALSE)</f>
        <v>54905</v>
      </c>
      <c r="E2173" s="140">
        <f>_xll.qlInterestRateIndexValueDate(IndexON,D2173)</f>
        <v>54905</v>
      </c>
      <c r="F2173" s="156">
        <f>IFERROR(_xll.qlIndexFixing(IndexON,D2173,TRUE,_xll.ohTrigger(RecalcTrigger,TriggerON)),NA())</f>
        <v>7.1249296968012299E-3</v>
      </c>
      <c r="H2173" s="42">
        <f>_xll.qlCalendarAdvance(Calendar,$H2172,B2173,"f",FALSE)</f>
        <v>54905</v>
      </c>
      <c r="I2173" s="140">
        <f>_xll.qlInterestRateIndexValueDate(Index1M,$H2173)</f>
        <v>54905</v>
      </c>
      <c r="J2173" s="145">
        <f>IFERROR(_xll.qlIndexFixing(Index1M,$H2173,TRUE,_xll.ohTrigger(RecalcTrigger,Trigger1M)),NA())</f>
        <v>7.6807000346524514E-3</v>
      </c>
      <c r="K2173" s="44">
        <f>IFERROR(_xll.qlIndexFixing(Index3M,H2173,TRUE,_xll.ohTrigger(RecalcTrigger,Trigger3M)),NA())</f>
        <v>7.984794627248373E-3</v>
      </c>
      <c r="L2173" s="44">
        <f>IFERROR(_xll.qlIndexFixing(Index6M,$H2173,TRUE,_xll.ohTrigger(RecalcTrigger,Trigger6M)),NA())</f>
        <v>7.9126150660656595E-3</v>
      </c>
      <c r="M2173" s="146">
        <f>IFERROR(_xll.qlIndexFixing(Index1Y,$H2173,TRUE,_xll.ohTrigger(RecalcTrigger,Trigger1Y)),NA())</f>
        <v>8.1523635460825083E-3</v>
      </c>
      <c r="N2173" s="145">
        <f>IFERROR(_xll.qlIndexFixing(ONIndex1M,I2173,TRUE,_xll.ohTrigger(RecalcTrigger,Trigger1M)),NA())</f>
        <v>7.6895446668645562E-3</v>
      </c>
      <c r="O2173" s="44">
        <f>IFERROR(_xll.qlIndexFixing(ONIndex3M,I2173,TRUE,_xll.ohTrigger(RecalcTrigger,Trigger3M)),NA())</f>
        <v>8.010912516541735E-3</v>
      </c>
      <c r="P2173" s="44">
        <f>IFERROR(_xll.qlIndexFixing(ONIndex6M,I2173,TRUE,_xll.ohTrigger(RecalcTrigger,Trigger6M)),NA())</f>
        <v>7.9649808430415359E-3</v>
      </c>
      <c r="Q2173" s="146">
        <f>IFERROR(_xll.qlIndexFixing(ONIndex1Y,I2173,TRUE,_xll.ohTrigger(RecalcTrigger,Trigger1Y)),NA())</f>
        <v>8.2535728428900779E-3</v>
      </c>
    </row>
    <row r="2174" spans="2:17" x14ac:dyDescent="0.2">
      <c r="B2174" s="39" t="s">
        <v>42</v>
      </c>
      <c r="D2174" s="42">
        <f>_xll.qlCalendarAdvance(Calendar,$D2173,B2174,"f",FALSE)</f>
        <v>54912</v>
      </c>
      <c r="E2174" s="140">
        <f>_xll.qlInterestRateIndexValueDate(IndexON,D2174)</f>
        <v>54912</v>
      </c>
      <c r="F2174" s="156">
        <f>IFERROR(_xll.qlIndexFixing(IndexON,D2174,TRUE,_xll.ohTrigger(RecalcTrigger,TriggerON)),NA())</f>
        <v>7.1197960645796865E-3</v>
      </c>
      <c r="H2174" s="42">
        <f>_xll.qlCalendarAdvance(Calendar,$H2173,B2174,"f",FALSE)</f>
        <v>54912</v>
      </c>
      <c r="I2174" s="140">
        <f>_xll.qlInterestRateIndexValueDate(Index1M,$H2174)</f>
        <v>54912</v>
      </c>
      <c r="J2174" s="145">
        <f>IFERROR(_xll.qlIndexFixing(Index1M,$H2174,TRUE,_xll.ohTrigger(RecalcTrigger,Trigger1M)),NA())</f>
        <v>7.6744136088602978E-3</v>
      </c>
      <c r="K2174" s="44">
        <f>IFERROR(_xll.qlIndexFixing(Index3M,H2174,TRUE,_xll.ohTrigger(RecalcTrigger,Trigger3M)),NA())</f>
        <v>7.979260233957992E-3</v>
      </c>
      <c r="L2174" s="44">
        <f>IFERROR(_xll.qlIndexFixing(Index6M,$H2174,TRUE,_xll.ohTrigger(RecalcTrigger,Trigger6M)),NA())</f>
        <v>7.9071822560761174E-3</v>
      </c>
      <c r="M2174" s="146">
        <f>IFERROR(_xll.qlIndexFixing(Index1Y,$H2174,TRUE,_xll.ohTrigger(RecalcTrigger,Trigger1Y)),NA())</f>
        <v>8.1473236249334224E-3</v>
      </c>
      <c r="N2174" s="145">
        <f>IFERROR(_xll.qlIndexFixing(ONIndex1M,I2174,TRUE,_xll.ohTrigger(RecalcTrigger,Trigger1M)),NA())</f>
        <v>7.6841261311122455E-3</v>
      </c>
      <c r="O2174" s="44">
        <f>IFERROR(_xll.qlIndexFixing(ONIndex3M,I2174,TRUE,_xll.ohTrigger(RecalcTrigger,Trigger3M)),NA())</f>
        <v>8.0055640761778069E-3</v>
      </c>
      <c r="P2174" s="44">
        <f>IFERROR(_xll.qlIndexFixing(ONIndex6M,I2174,TRUE,_xll.ohTrigger(RecalcTrigger,Trigger6M)),NA())</f>
        <v>7.9596028734651991E-3</v>
      </c>
      <c r="Q2174" s="146">
        <f>IFERROR(_xll.qlIndexFixing(ONIndex1Y,I2174,TRUE,_xll.ohTrigger(RecalcTrigger,Trigger1Y)),NA())</f>
        <v>8.2481154407454405E-3</v>
      </c>
    </row>
    <row r="2175" spans="2:17" x14ac:dyDescent="0.2">
      <c r="B2175" s="39" t="s">
        <v>42</v>
      </c>
      <c r="D2175" s="42">
        <f>_xll.qlCalendarAdvance(Calendar,$D2174,B2175,"f",FALSE)</f>
        <v>54919</v>
      </c>
      <c r="E2175" s="140">
        <f>_xll.qlInterestRateIndexValueDate(IndexON,D2175)</f>
        <v>54919</v>
      </c>
      <c r="F2175" s="156">
        <f>IFERROR(_xll.qlIndexFixing(IndexON,D2175,TRUE,_xll.ohTrigger(RecalcTrigger,TriggerON)),NA())</f>
        <v>7.1146780645647834E-3</v>
      </c>
      <c r="H2175" s="42">
        <f>_xll.qlCalendarAdvance(Calendar,$H2174,B2175,"f",FALSE)</f>
        <v>54919</v>
      </c>
      <c r="I2175" s="140">
        <f>_xll.qlInterestRateIndexValueDate(Index1M,$H2175)</f>
        <v>54919</v>
      </c>
      <c r="J2175" s="145">
        <f>IFERROR(_xll.qlIndexFixing(Index1M,$H2175,TRUE,_xll.ohTrigger(RecalcTrigger,Trigger1M)),NA())</f>
        <v>7.6690561352449164E-3</v>
      </c>
      <c r="K2175" s="44">
        <f>IFERROR(_xll.qlIndexFixing(Index3M,H2175,TRUE,_xll.ohTrigger(RecalcTrigger,Trigger3M)),NA())</f>
        <v>7.9740284596694633E-3</v>
      </c>
      <c r="L2175" s="44">
        <f>IFERROR(_xll.qlIndexFixing(Index6M,$H2175,TRUE,_xll.ohTrigger(RecalcTrigger,Trigger6M)),NA())</f>
        <v>7.9020455976278516E-3</v>
      </c>
      <c r="M2175" s="146">
        <f>IFERROR(_xll.qlIndexFixing(Index1Y,$H2175,TRUE,_xll.ohTrigger(RecalcTrigger,Trigger1Y)),NA())</f>
        <v>8.1423014916801595E-3</v>
      </c>
      <c r="N2175" s="145">
        <f>IFERROR(_xll.qlIndexFixing(ONIndex1M,I2175,TRUE,_xll.ohTrigger(RecalcTrigger,Trigger1M)),NA())</f>
        <v>7.6787272755041158E-3</v>
      </c>
      <c r="O2175" s="44">
        <f>IFERROR(_xll.qlIndexFixing(ONIndex3M,I2175,TRUE,_xll.ohTrigger(RecalcTrigger,Trigger3M)),NA())</f>
        <v>8.0002325757022597E-3</v>
      </c>
      <c r="P2175" s="44">
        <f>IFERROR(_xll.qlIndexFixing(ONIndex6M,I2175,TRUE,_xll.ohTrigger(RecalcTrigger,Trigger6M)),NA())</f>
        <v>7.9542434939605666E-3</v>
      </c>
      <c r="Q2175" s="146">
        <f>IFERROR(_xll.qlIndexFixing(ONIndex1Y,I2175,TRUE,_xll.ohTrigger(RecalcTrigger,Trigger1Y)),NA())</f>
        <v>8.242675658224341E-3</v>
      </c>
    </row>
    <row r="2176" spans="2:17" x14ac:dyDescent="0.2">
      <c r="B2176" s="39" t="s">
        <v>42</v>
      </c>
      <c r="D2176" s="42">
        <f>_xll.qlCalendarAdvance(Calendar,$D2175,B2176,"f",FALSE)</f>
        <v>54926</v>
      </c>
      <c r="E2176" s="140">
        <f>_xll.qlInterestRateIndexValueDate(IndexON,D2176)</f>
        <v>54926</v>
      </c>
      <c r="F2176" s="156">
        <f>IFERROR(_xll.qlIndexFixing(IndexON,D2176,TRUE,_xll.ohTrigger(RecalcTrigger,TriggerON)),NA())</f>
        <v>7.1095756965944279E-3</v>
      </c>
      <c r="H2176" s="42">
        <f>_xll.qlCalendarAdvance(Calendar,$H2175,B2176,"f",FALSE)</f>
        <v>54926</v>
      </c>
      <c r="I2176" s="140">
        <f>_xll.qlInterestRateIndexValueDate(Index1M,$H2176)</f>
        <v>54926</v>
      </c>
      <c r="J2176" s="145">
        <f>IFERROR(_xll.qlIndexFixing(Index1M,$H2176,TRUE,_xll.ohTrigger(RecalcTrigger,Trigger1M)),NA())</f>
        <v>7.6637183574131927E-3</v>
      </c>
      <c r="K2176" s="44">
        <f>IFERROR(_xll.qlIndexFixing(Index3M,H2176,TRUE,_xll.ohTrigger(RecalcTrigger,Trigger3M)),NA())</f>
        <v>7.9688136658162424E-3</v>
      </c>
      <c r="L2176" s="44">
        <f>IFERROR(_xll.qlIndexFixing(Index6M,$H2176,TRUE,_xll.ohTrigger(RecalcTrigger,Trigger6M)),NA())</f>
        <v>7.8969276159501101E-3</v>
      </c>
      <c r="M2176" s="146">
        <f>IFERROR(_xll.qlIndexFixing(Index1Y,$H2176,TRUE,_xll.ohTrigger(RecalcTrigger,Trigger1Y)),NA())</f>
        <v>8.1372971460571542E-3</v>
      </c>
      <c r="N2176" s="145">
        <f>IFERROR(_xll.qlIndexFixing(ONIndex1M,I2176,TRUE,_xll.ohTrigger(RecalcTrigger,Trigger1M)),NA())</f>
        <v>7.6733480998780745E-3</v>
      </c>
      <c r="O2176" s="44">
        <f>IFERROR(_xll.qlIndexFixing(ONIndex3M,I2176,TRUE,_xll.ohTrigger(RecalcTrigger,Trigger3M)),NA())</f>
        <v>7.9949180151961396E-3</v>
      </c>
      <c r="P2176" s="44">
        <f>IFERROR(_xll.qlIndexFixing(ONIndex6M,I2176,TRUE,_xll.ohTrigger(RecalcTrigger,Trigger6M)),NA())</f>
        <v>7.9489027042844995E-3</v>
      </c>
      <c r="Q2176" s="146">
        <f>IFERROR(_xll.qlIndexFixing(ONIndex1Y,I2176,TRUE,_xll.ohTrigger(RecalcTrigger,Trigger1Y)),NA())</f>
        <v>8.2372534954888721E-3</v>
      </c>
    </row>
    <row r="2177" spans="2:17" x14ac:dyDescent="0.2">
      <c r="B2177" s="39" t="s">
        <v>42</v>
      </c>
      <c r="D2177" s="42">
        <f>_xll.qlCalendarAdvance(Calendar,$D2176,B2177,"f",FALSE)</f>
        <v>54933</v>
      </c>
      <c r="E2177" s="140">
        <f>_xll.qlInterestRateIndexValueDate(IndexON,D2177)</f>
        <v>54933</v>
      </c>
      <c r="F2177" s="156">
        <f>IFERROR(_xll.qlIndexFixing(IndexON,D2177,TRUE,_xll.ohTrigger(RecalcTrigger,TriggerON)),NA())</f>
        <v>7.1044889608307127E-3</v>
      </c>
      <c r="H2177" s="42">
        <f>_xll.qlCalendarAdvance(Calendar,$H2176,B2177,"f",FALSE)</f>
        <v>54933</v>
      </c>
      <c r="I2177" s="140">
        <f>_xll.qlInterestRateIndexValueDate(Index1M,$H2177)</f>
        <v>54933</v>
      </c>
      <c r="J2177" s="145">
        <f>IFERROR(_xll.qlIndexFixing(Index1M,$H2177,TRUE,_xll.ohTrigger(RecalcTrigger,Trigger1M)),NA())</f>
        <v>7.6584002753381101E-3</v>
      </c>
      <c r="K2177" s="44">
        <f>IFERROR(_xll.qlIndexFixing(Index3M,H2177,TRUE,_xll.ohTrigger(RecalcTrigger,Trigger3M)),NA())</f>
        <v>7.9636158523322554E-3</v>
      </c>
      <c r="L2177" s="44">
        <f>IFERROR(_xll.qlIndexFixing(Index6M,$H2177,TRUE,_xll.ohTrigger(RecalcTrigger,Trigger6M)),NA())</f>
        <v>7.8918283108988588E-3</v>
      </c>
      <c r="M2177" s="146">
        <f>IFERROR(_xll.qlIndexFixing(Index1Y,$H2177,TRUE,_xll.ohTrigger(RecalcTrigger,Trigger1Y)),NA())</f>
        <v>8.1323105877997293E-3</v>
      </c>
      <c r="N2177" s="145">
        <f>IFERROR(_xll.qlIndexFixing(ONIndex1M,I2177,TRUE,_xll.ohTrigger(RecalcTrigger,Trigger1M)),NA())</f>
        <v>7.6679886043151679E-3</v>
      </c>
      <c r="O2177" s="44">
        <f>IFERROR(_xll.qlIndexFixing(ONIndex3M,I2177,TRUE,_xll.ohTrigger(RecalcTrigger,Trigger3M)),NA())</f>
        <v>7.9896203947404931E-3</v>
      </c>
      <c r="P2177" s="44">
        <f>IFERROR(_xll.qlIndexFixing(ONIndex6M,I2177,TRUE,_xll.ohTrigger(RecalcTrigger,Trigger6M)),NA())</f>
        <v>7.9435805046801367E-3</v>
      </c>
      <c r="Q2177" s="146">
        <f>IFERROR(_xll.qlIndexFixing(ONIndex1Y,I2177,TRUE,_xll.ohTrigger(RecalcTrigger,Trigger1Y)),NA())</f>
        <v>8.2318489523769411E-3</v>
      </c>
    </row>
    <row r="2178" spans="2:17" x14ac:dyDescent="0.2">
      <c r="B2178" s="39" t="s">
        <v>42</v>
      </c>
      <c r="D2178" s="42">
        <f>_xll.qlCalendarAdvance(Calendar,$D2177,B2178,"f",FALSE)</f>
        <v>54940</v>
      </c>
      <c r="E2178" s="140">
        <f>_xll.qlInterestRateIndexValueDate(IndexON,D2178)</f>
        <v>54940</v>
      </c>
      <c r="F2178" s="156">
        <f>IFERROR(_xll.qlIndexFixing(IndexON,D2178,TRUE,_xll.ohTrigger(RecalcTrigger,TriggerON)),NA())</f>
        <v>7.0994178572736377E-3</v>
      </c>
      <c r="H2178" s="42">
        <f>_xll.qlCalendarAdvance(Calendar,$H2177,B2178,"f",FALSE)</f>
        <v>54940</v>
      </c>
      <c r="I2178" s="140">
        <f>_xll.qlInterestRateIndexValueDate(Index1M,$H2178)</f>
        <v>54940</v>
      </c>
      <c r="J2178" s="145">
        <f>IFERROR(_xll.qlIndexFixing(Index1M,$H2178,TRUE,_xll.ohTrigger(RecalcTrigger,Trigger1M)),NA())</f>
        <v>7.6539917254067804E-3</v>
      </c>
      <c r="K2178" s="44">
        <f>IFERROR(_xll.qlIndexFixing(Index3M,H2178,TRUE,_xll.ohTrigger(RecalcTrigger,Trigger3M)),NA())</f>
        <v>7.958435019150556E-3</v>
      </c>
      <c r="L2178" s="44">
        <f>IFERROR(_xll.qlIndexFixing(Index6M,$H2178,TRUE,_xll.ohTrigger(RecalcTrigger,Trigger6M)),NA())</f>
        <v>7.8870190396766876E-3</v>
      </c>
      <c r="M2178" s="146">
        <f>IFERROR(_xll.qlIndexFixing(Index1Y,$H2178,TRUE,_xll.ohTrigger(RecalcTrigger,Trigger1Y)),NA())</f>
        <v>8.1273418166443179E-3</v>
      </c>
      <c r="N2178" s="145">
        <f>IFERROR(_xll.qlIndexFixing(ONIndex1M,I2178,TRUE,_xll.ohTrigger(RecalcTrigger,Trigger1M)),NA())</f>
        <v>7.662648788815396E-3</v>
      </c>
      <c r="O2178" s="44">
        <f>IFERROR(_xll.qlIndexFixing(ONIndex3M,I2178,TRUE,_xll.ohTrigger(RecalcTrigger,Trigger3M)),NA())</f>
        <v>7.9843397141732275E-3</v>
      </c>
      <c r="P2178" s="44">
        <f>IFERROR(_xll.qlIndexFixing(ONIndex6M,I2178,TRUE,_xll.ohTrigger(RecalcTrigger,Trigger6M)),NA())</f>
        <v>7.9382768952285243E-3</v>
      </c>
      <c r="Q2178" s="146">
        <f>IFERROR(_xll.qlIndexFixing(ONIndex1Y,I2178,TRUE,_xll.ohTrigger(RecalcTrigger,Trigger1Y)),NA())</f>
        <v>8.226462029131687E-3</v>
      </c>
    </row>
    <row r="2179" spans="2:17" x14ac:dyDescent="0.2">
      <c r="B2179" s="39" t="s">
        <v>42</v>
      </c>
      <c r="D2179" s="42">
        <f>_xll.qlCalendarAdvance(Calendar,$D2178,B2179,"f",FALSE)</f>
        <v>54947</v>
      </c>
      <c r="E2179" s="140">
        <f>_xll.qlInterestRateIndexValueDate(IndexON,D2179)</f>
        <v>54947</v>
      </c>
      <c r="F2179" s="156">
        <f>IFERROR(_xll.qlIndexFixing(IndexON,D2179,TRUE,_xll.ohTrigger(RecalcTrigger,TriggerON)),NA())</f>
        <v>7.0943623858421567E-3</v>
      </c>
      <c r="H2179" s="42">
        <f>_xll.qlCalendarAdvance(Calendar,$H2178,B2179,"f",FALSE)</f>
        <v>54947</v>
      </c>
      <c r="I2179" s="140">
        <f>_xll.qlInterestRateIndexValueDate(Index1M,$H2179)</f>
        <v>54947</v>
      </c>
      <c r="J2179" s="145">
        <f>IFERROR(_xll.qlIndexFixing(Index1M,$H2179,TRUE,_xll.ohTrigger(RecalcTrigger,Trigger1M)),NA())</f>
        <v>7.6487091463736112E-3</v>
      </c>
      <c r="K2179" s="44">
        <f>IFERROR(_xll.qlIndexFixing(Index3M,H2179,TRUE,_xll.ohTrigger(RecalcTrigger,Trigger3M)),NA())</f>
        <v>7.9532711662041889E-3</v>
      </c>
      <c r="L2179" s="44">
        <f>IFERROR(_xll.qlIndexFixing(Index6M,$H2179,TRUE,_xll.ohTrigger(RecalcTrigger,Trigger6M)),NA())</f>
        <v>7.8819558626013232E-3</v>
      </c>
      <c r="M2179" s="146">
        <f>IFERROR(_xll.qlIndexFixing(Index1Y,$H2179,TRUE,_xll.ohTrigger(RecalcTrigger,Trigger1Y)),NA())</f>
        <v>8.1223908323280192E-3</v>
      </c>
      <c r="N2179" s="145">
        <f>IFERROR(_xll.qlIndexFixing(ONIndex1M,I2179,TRUE,_xll.ohTrigger(RecalcTrigger,Trigger1M)),NA())</f>
        <v>7.6573286532977125E-3</v>
      </c>
      <c r="O2179" s="44">
        <f>IFERROR(_xll.qlIndexFixing(ONIndex3M,I2179,TRUE,_xll.ohTrigger(RecalcTrigger,Trigger3M)),NA())</f>
        <v>7.9790759736564354E-3</v>
      </c>
      <c r="P2179" s="44">
        <f>IFERROR(_xll.qlIndexFixing(ONIndex6M,I2179,TRUE,_xll.ohTrigger(RecalcTrigger,Trigger6M)),NA())</f>
        <v>7.9329918756054774E-3</v>
      </c>
      <c r="Q2179" s="146">
        <f>IFERROR(_xll.qlIndexFixing(ONIndex1Y,I2179,TRUE,_xll.ohTrigger(RecalcTrigger,Trigger1Y)),NA())</f>
        <v>8.2210927255099708E-3</v>
      </c>
    </row>
    <row r="2180" spans="2:17" x14ac:dyDescent="0.2">
      <c r="B2180" s="39" t="s">
        <v>42</v>
      </c>
      <c r="D2180" s="42">
        <f>_xll.qlCalendarAdvance(Calendar,$D2179,B2180,"f",FALSE)</f>
        <v>54954</v>
      </c>
      <c r="E2180" s="140">
        <f>_xll.qlInterestRateIndexValueDate(IndexON,D2180)</f>
        <v>54954</v>
      </c>
      <c r="F2180" s="156">
        <f>IFERROR(_xll.qlIndexFixing(IndexON,D2180,TRUE,_xll.ohTrigger(RecalcTrigger,TriggerON)),NA())</f>
        <v>7.0893225466983623E-3</v>
      </c>
      <c r="H2180" s="42">
        <f>_xll.qlCalendarAdvance(Calendar,$H2179,B2180,"f",FALSE)</f>
        <v>54954</v>
      </c>
      <c r="I2180" s="140">
        <f>_xll.qlInterestRateIndexValueDate(Index1M,$H2180)</f>
        <v>54954</v>
      </c>
      <c r="J2180" s="145">
        <f>IFERROR(_xll.qlIndexFixing(Index1M,$H2180,TRUE,_xll.ohTrigger(RecalcTrigger,Trigger1M)),NA())</f>
        <v>7.6434462615488554E-3</v>
      </c>
      <c r="K2180" s="44">
        <f>IFERROR(_xll.qlIndexFixing(Index3M,H2180,TRUE,_xll.ohTrigger(RecalcTrigger,Trigger3M)),NA())</f>
        <v>7.9481242934253231E-3</v>
      </c>
      <c r="L2180" s="44">
        <f>IFERROR(_xll.qlIndexFixing(Index6M,$H2180,TRUE,_xll.ohTrigger(RecalcTrigger,Trigger6M)),NA())</f>
        <v>7.8769113612618125E-3</v>
      </c>
      <c r="M2180" s="146">
        <f>IFERROR(_xll.qlIndexFixing(Index1Y,$H2180,TRUE,_xll.ohTrigger(RecalcTrigger,Trigger1Y)),NA())</f>
        <v>8.1174576345885985E-3</v>
      </c>
      <c r="N2180" s="145">
        <f>IFERROR(_xll.qlIndexFixing(ONIndex1M,I2180,TRUE,_xll.ohTrigger(RecalcTrigger,Trigger1M)),NA())</f>
        <v>7.65202819792421E-3</v>
      </c>
      <c r="O2180" s="44">
        <f>IFERROR(_xll.qlIndexFixing(ONIndex3M,I2180,TRUE,_xll.ohTrigger(RecalcTrigger,Trigger3M)),NA())</f>
        <v>7.9738291730280242E-3</v>
      </c>
      <c r="P2180" s="44">
        <f>IFERROR(_xll.qlIndexFixing(ONIndex6M,I2180,TRUE,_xll.ohTrigger(RecalcTrigger,Trigger6M)),NA())</f>
        <v>7.9277254460541347E-3</v>
      </c>
      <c r="Q2180" s="146">
        <f>IFERROR(_xll.qlIndexFixing(ONIndex1Y,I2180,TRUE,_xll.ohTrigger(RecalcTrigger,Trigger1Y)),NA())</f>
        <v>8.2157410415117926E-3</v>
      </c>
    </row>
    <row r="2181" spans="2:17" x14ac:dyDescent="0.2">
      <c r="B2181" s="39" t="s">
        <v>42</v>
      </c>
      <c r="D2181" s="42">
        <f>_xll.qlCalendarAdvance(Calendar,$D2180,B2181,"f",FALSE)</f>
        <v>54961</v>
      </c>
      <c r="E2181" s="140">
        <f>_xll.qlInterestRateIndexValueDate(IndexON,D2181)</f>
        <v>54961</v>
      </c>
      <c r="F2181" s="156">
        <f>IFERROR(_xll.qlIndexFixing(IndexON,D2181,TRUE,_xll.ohTrigger(RecalcTrigger,TriggerON)),NA())</f>
        <v>7.0842983395991155E-3</v>
      </c>
      <c r="H2181" s="42">
        <f>_xll.qlCalendarAdvance(Calendar,$H2180,B2181,"f",FALSE)</f>
        <v>54961</v>
      </c>
      <c r="I2181" s="140">
        <f>_xll.qlInterestRateIndexValueDate(Index1M,$H2181)</f>
        <v>54961</v>
      </c>
      <c r="J2181" s="145">
        <f>IFERROR(_xll.qlIndexFixing(Index1M,$H2181,TRUE,_xll.ohTrigger(RecalcTrigger,Trigger1M)),NA())</f>
        <v>7.6382030709108983E-3</v>
      </c>
      <c r="K2181" s="44">
        <f>IFERROR(_xll.qlIndexFixing(Index3M,H2181,TRUE,_xll.ohTrigger(RecalcTrigger,Trigger3M)),NA())</f>
        <v>7.9429944007514131E-3</v>
      </c>
      <c r="L2181" s="44">
        <f>IFERROR(_xll.qlIndexFixing(Index6M,$H2181,TRUE,_xll.ohTrigger(RecalcTrigger,Trigger6M)),NA())</f>
        <v>7.8718855355173166E-3</v>
      </c>
      <c r="M2181" s="146">
        <f>IFERROR(_xll.qlIndexFixing(Index1Y,$H2181,TRUE,_xll.ohTrigger(RecalcTrigger,Trigger1Y)),NA())</f>
        <v>8.1125422231660416E-3</v>
      </c>
      <c r="N2181" s="145">
        <f>IFERROR(_xll.qlIndexFixing(ONIndex1M,I2181,TRUE,_xll.ohTrigger(RecalcTrigger,Trigger1M)),NA())</f>
        <v>7.6467474225327958E-3</v>
      </c>
      <c r="O2181" s="44">
        <f>IFERROR(_xll.qlIndexFixing(ONIndex3M,I2181,TRUE,_xll.ohTrigger(RecalcTrigger,Trigger3M)),NA())</f>
        <v>7.9685993124500865E-3</v>
      </c>
      <c r="P2181" s="44">
        <f>IFERROR(_xll.qlIndexFixing(ONIndex6M,I2181,TRUE,_xll.ohTrigger(RecalcTrigger,Trigger6M)),NA())</f>
        <v>7.9224776064934499E-3</v>
      </c>
      <c r="Q2181" s="146">
        <f>IFERROR(_xll.qlIndexFixing(ONIndex1Y,I2181,TRUE,_xll.ohTrigger(RecalcTrigger,Trigger1Y)),NA())</f>
        <v>8.210406977299245E-3</v>
      </c>
    </row>
    <row r="2182" spans="2:17" x14ac:dyDescent="0.2">
      <c r="B2182" s="39" t="s">
        <v>42</v>
      </c>
      <c r="D2182" s="42">
        <f>_xll.qlCalendarAdvance(Calendar,$D2181,B2182,"f",FALSE)</f>
        <v>54968</v>
      </c>
      <c r="E2182" s="140">
        <f>_xll.qlInterestRateIndexValueDate(IndexON,D2182)</f>
        <v>54968</v>
      </c>
      <c r="F2182" s="156">
        <f>IFERROR(_xll.qlIndexFixing(IndexON,D2182,TRUE,_xll.ohTrigger(RecalcTrigger,TriggerON)),NA())</f>
        <v>7.0792897647065089E-3</v>
      </c>
      <c r="H2182" s="42">
        <f>_xll.qlCalendarAdvance(Calendar,$H2181,B2182,"f",FALSE)</f>
        <v>54968</v>
      </c>
      <c r="I2182" s="140">
        <f>_xll.qlInterestRateIndexValueDate(Index1M,$H2182)</f>
        <v>54968</v>
      </c>
      <c r="J2182" s="145">
        <f>IFERROR(_xll.qlIndexFixing(Index1M,$H2182,TRUE,_xll.ohTrigger(RecalcTrigger,Trigger1M)),NA())</f>
        <v>7.6329795744327269E-3</v>
      </c>
      <c r="K2182" s="44">
        <f>IFERROR(_xll.qlIndexFixing(Index3M,H2182,TRUE,_xll.ohTrigger(RecalcTrigger,Trigger3M)),NA())</f>
        <v>7.9378814881155054E-3</v>
      </c>
      <c r="L2182" s="44">
        <f>IFERROR(_xll.qlIndexFixing(Index6M,$H2182,TRUE,_xll.ohTrigger(RecalcTrigger,Trigger6M)),NA())</f>
        <v>7.8668783852270038E-3</v>
      </c>
      <c r="M2182" s="146">
        <f>IFERROR(_xll.qlIndexFixing(Index1Y,$H2182,TRUE,_xll.ohTrigger(RecalcTrigger,Trigger1Y)),NA())</f>
        <v>8.1076445977998901E-3</v>
      </c>
      <c r="N2182" s="145">
        <f>IFERROR(_xll.qlIndexFixing(ONIndex1M,I2182,TRUE,_xll.ohTrigger(RecalcTrigger,Trigger1M)),NA())</f>
        <v>7.6414863272045164E-3</v>
      </c>
      <c r="O2182" s="44">
        <f>IFERROR(_xll.qlIndexFixing(ONIndex3M,I2182,TRUE,_xll.ohTrigger(RecalcTrigger,Trigger3M)),NA())</f>
        <v>7.9633863917605296E-3</v>
      </c>
      <c r="P2182" s="44">
        <f>IFERROR(_xll.qlIndexFixing(ONIndex6M,I2182,TRUE,_xll.ohTrigger(RecalcTrigger,Trigger6M)),NA())</f>
        <v>7.9172483569234231E-3</v>
      </c>
      <c r="Q2182" s="146">
        <f>IFERROR(_xll.qlIndexFixing(ONIndex1Y,I2182,TRUE,_xll.ohTrigger(RecalcTrigger,Trigger1Y)),NA())</f>
        <v>8.2050905327912815E-3</v>
      </c>
    </row>
    <row r="2183" spans="2:17" x14ac:dyDescent="0.2">
      <c r="B2183" s="39" t="s">
        <v>42</v>
      </c>
      <c r="D2183" s="42">
        <f>_xll.qlCalendarAdvance(Calendar,$D2182,B2183,"f",FALSE)</f>
        <v>54975</v>
      </c>
      <c r="E2183" s="140">
        <f>_xll.qlInterestRateIndexValueDate(IndexON,D2183)</f>
        <v>54975</v>
      </c>
      <c r="F2183" s="156">
        <f>IFERROR(_xll.qlIndexFixing(IndexON,D2183,TRUE,_xll.ohTrigger(RecalcTrigger,TriggerON)),NA())</f>
        <v>7.0742968219394964E-3</v>
      </c>
      <c r="H2183" s="42">
        <f>_xll.qlCalendarAdvance(Calendar,$H2182,B2183,"f",FALSE)</f>
        <v>54975</v>
      </c>
      <c r="I2183" s="140">
        <f>_xll.qlInterestRateIndexValueDate(Index1M,$H2183)</f>
        <v>54975</v>
      </c>
      <c r="J2183" s="145">
        <f>IFERROR(_xll.qlIndexFixing(Index1M,$H2183,TRUE,_xll.ohTrigger(RecalcTrigger,Trigger1M)),NA())</f>
        <v>7.6269053921856388E-3</v>
      </c>
      <c r="K2183" s="44">
        <f>IFERROR(_xll.qlIndexFixing(Index3M,H2183,TRUE,_xll.ohTrigger(RecalcTrigger,Trigger3M)),NA())</f>
        <v>7.932785555450652E-3</v>
      </c>
      <c r="L2183" s="44">
        <f>IFERROR(_xll.qlIndexFixing(Index6M,$H2183,TRUE,_xll.ohTrigger(RecalcTrigger,Trigger6M)),NA())</f>
        <v>7.8616246817583956E-3</v>
      </c>
      <c r="M2183" s="146">
        <f>IFERROR(_xll.qlIndexFixing(Index1Y,$H2183,TRUE,_xll.ohTrigger(RecalcTrigger,Trigger1Y)),NA())</f>
        <v>8.102764758231018E-3</v>
      </c>
      <c r="N2183" s="145">
        <f>IFERROR(_xll.qlIndexFixing(ONIndex1M,I2183,TRUE,_xll.ohTrigger(RecalcTrigger,Trigger1M)),NA())</f>
        <v>7.6362449119393716E-3</v>
      </c>
      <c r="O2183" s="44">
        <f>IFERROR(_xll.qlIndexFixing(ONIndex3M,I2183,TRUE,_xll.ohTrigger(RecalcTrigger,Trigger3M)),NA())</f>
        <v>7.9581904111214463E-3</v>
      </c>
      <c r="P2183" s="44">
        <f>IFERROR(_xll.qlIndexFixing(ONIndex6M,I2183,TRUE,_xll.ohTrigger(RecalcTrigger,Trigger6M)),NA())</f>
        <v>7.9120376973440543E-3</v>
      </c>
      <c r="Q2183" s="146">
        <f>IFERROR(_xll.qlIndexFixing(ONIndex1Y,I2183,TRUE,_xll.ohTrigger(RecalcTrigger,Trigger1Y)),NA())</f>
        <v>8.1997917080689486E-3</v>
      </c>
    </row>
    <row r="2184" spans="2:17" x14ac:dyDescent="0.2">
      <c r="B2184" s="39" t="s">
        <v>42</v>
      </c>
      <c r="D2184" s="42">
        <f>_xll.qlCalendarAdvance(Calendar,$D2183,B2184,"f",FALSE)</f>
        <v>54982</v>
      </c>
      <c r="E2184" s="140">
        <f>_xll.qlInterestRateIndexValueDate(IndexON,D2184)</f>
        <v>54982</v>
      </c>
      <c r="F2184" s="156">
        <f>IFERROR(_xll.qlIndexFixing(IndexON,D2184,TRUE,_xll.ohTrigger(RecalcTrigger,TriggerON)),NA())</f>
        <v>7.0693195114601703E-3</v>
      </c>
      <c r="H2184" s="42">
        <f>_xll.qlCalendarAdvance(Calendar,$H2183,B2184,"f",FALSE)</f>
        <v>54982</v>
      </c>
      <c r="I2184" s="140">
        <f>_xll.qlInterestRateIndexValueDate(Index1M,$H2184)</f>
        <v>54982</v>
      </c>
      <c r="J2184" s="145">
        <f>IFERROR(_xll.qlIndexFixing(Index1M,$H2184,TRUE,_xll.ohTrigger(RecalcTrigger,Trigger1M)),NA())</f>
        <v>7.621725179613778E-3</v>
      </c>
      <c r="K2184" s="44">
        <f>IFERROR(_xll.qlIndexFixing(Index3M,H2184,TRUE,_xll.ohTrigger(RecalcTrigger,Trigger3M)),NA())</f>
        <v>7.9277066026925413E-3</v>
      </c>
      <c r="L2184" s="44">
        <f>IFERROR(_xll.qlIndexFixing(Index6M,$H2184,TRUE,_xll.ohTrigger(RecalcTrigger,Trigger6M)),NA())</f>
        <v>7.8566561091080855E-3</v>
      </c>
      <c r="M2184" s="146">
        <f>IFERROR(_xll.qlIndexFixing(Index1Y,$H2184,TRUE,_xll.ohTrigger(RecalcTrigger,Trigger1Y)),NA())</f>
        <v>8.0979027042020757E-3</v>
      </c>
      <c r="N2184" s="145">
        <f>IFERROR(_xll.qlIndexFixing(ONIndex1M,I2184,TRUE,_xll.ohTrigger(RecalcTrigger,Trigger1M)),NA())</f>
        <v>7.6310231766563152E-3</v>
      </c>
      <c r="O2184" s="44">
        <f>IFERROR(_xll.qlIndexFixing(ONIndex3M,I2184,TRUE,_xll.ohTrigger(RecalcTrigger,Trigger3M)),NA())</f>
        <v>7.9530113703707439E-3</v>
      </c>
      <c r="P2184" s="44">
        <f>IFERROR(_xll.qlIndexFixing(ONIndex6M,I2184,TRUE,_xll.ohTrigger(RecalcTrigger,Trigger6M)),NA())</f>
        <v>7.9068456277553434E-3</v>
      </c>
      <c r="Q2184" s="146">
        <f>IFERROR(_xll.qlIndexFixing(ONIndex1Y,I2184,TRUE,_xll.ohTrigger(RecalcTrigger,Trigger1Y)),NA())</f>
        <v>8.1945105029701537E-3</v>
      </c>
    </row>
    <row r="2185" spans="2:17" x14ac:dyDescent="0.2">
      <c r="B2185" s="39" t="s">
        <v>42</v>
      </c>
      <c r="D2185" s="42">
        <f>_xll.qlCalendarAdvance(Calendar,$D2184,B2185,"f",FALSE)</f>
        <v>54989</v>
      </c>
      <c r="E2185" s="140">
        <f>_xll.qlInterestRateIndexValueDate(IndexON,D2185)</f>
        <v>54989</v>
      </c>
      <c r="F2185" s="156">
        <f>IFERROR(_xll.qlIndexFixing(IndexON,D2185,TRUE,_xll.ohTrigger(RecalcTrigger,TriggerON)),NA())</f>
        <v>7.064357833025392E-3</v>
      </c>
      <c r="H2185" s="42">
        <f>_xll.qlCalendarAdvance(Calendar,$H2184,B2185,"f",FALSE)</f>
        <v>54989</v>
      </c>
      <c r="I2185" s="140">
        <f>_xll.qlInterestRateIndexValueDate(Index1M,$H2185)</f>
        <v>54989</v>
      </c>
      <c r="J2185" s="145">
        <f>IFERROR(_xll.qlIndexFixing(Index1M,$H2185,TRUE,_xll.ohTrigger(RecalcTrigger,Trigger1M)),NA())</f>
        <v>7.6165646625726115E-3</v>
      </c>
      <c r="K2185" s="44">
        <f>IFERROR(_xll.qlIndexFixing(Index3M,H2185,TRUE,_xll.ohTrigger(RecalcTrigger,Trigger3M)),NA())</f>
        <v>7.9226446297777468E-3</v>
      </c>
      <c r="L2185" s="44">
        <f>IFERROR(_xll.qlIndexFixing(Index6M,$H2185,TRUE,_xll.ohTrigger(RecalcTrigger,Trigger6M)),NA())</f>
        <v>7.8517062119518206E-3</v>
      </c>
      <c r="M2185" s="146">
        <f>IFERROR(_xll.qlIndexFixing(Index1Y,$H2185,TRUE,_xll.ohTrigger(RecalcTrigger,Trigger1Y)),NA())</f>
        <v>8.0930584354550472E-3</v>
      </c>
      <c r="N2185" s="145">
        <f>IFERROR(_xll.qlIndexFixing(ONIndex1M,I2185,TRUE,_xll.ohTrigger(RecalcTrigger,Trigger1M)),NA())</f>
        <v>7.6258211214363936E-3</v>
      </c>
      <c r="O2185" s="44">
        <f>IFERROR(_xll.qlIndexFixing(ONIndex3M,I2185,TRUE,_xll.ohTrigger(RecalcTrigger,Trigger3M)),NA())</f>
        <v>7.947849269670515E-3</v>
      </c>
      <c r="P2185" s="44">
        <f>IFERROR(_xll.qlIndexFixing(ONIndex6M,I2185,TRUE,_xll.ohTrigger(RecalcTrigger,Trigger6M)),NA())</f>
        <v>7.9016721481572905E-3</v>
      </c>
      <c r="Q2185" s="146">
        <f>IFERROR(_xll.qlIndexFixing(ONIndex1Y,I2185,TRUE,_xll.ohTrigger(RecalcTrigger,Trigger1Y)),NA())</f>
        <v>8.1892469176569893E-3</v>
      </c>
    </row>
    <row r="2186" spans="2:17" x14ac:dyDescent="0.2">
      <c r="B2186" s="39" t="s">
        <v>42</v>
      </c>
      <c r="D2186" s="42">
        <f>_xll.qlCalendarAdvance(Calendar,$D2185,B2186,"f",FALSE)</f>
        <v>54996</v>
      </c>
      <c r="E2186" s="140">
        <f>_xll.qlInterestRateIndexValueDate(IndexON,D2186)</f>
        <v>54996</v>
      </c>
      <c r="F2186" s="156">
        <f>IFERROR(_xll.qlIndexFixing(IndexON,D2186,TRUE,_xll.ohTrigger(RecalcTrigger,TriggerON)),NA())</f>
        <v>7.0594117868783002E-3</v>
      </c>
      <c r="H2186" s="42">
        <f>_xll.qlCalendarAdvance(Calendar,$H2185,B2186,"f",FALSE)</f>
        <v>54996</v>
      </c>
      <c r="I2186" s="140">
        <f>_xll.qlInterestRateIndexValueDate(Index1M,$H2186)</f>
        <v>54996</v>
      </c>
      <c r="J2186" s="145">
        <f>IFERROR(_xll.qlIndexFixing(Index1M,$H2186,TRUE,_xll.ohTrigger(RecalcTrigger,Trigger1M)),NA())</f>
        <v>7.6111378511961262E-3</v>
      </c>
      <c r="K2186" s="44">
        <f>IFERROR(_xll.qlIndexFixing(Index3M,H2186,TRUE,_xll.ohTrigger(RecalcTrigger,Trigger3M)),NA())</f>
        <v>7.9175996366393185E-3</v>
      </c>
      <c r="L2186" s="44">
        <f>IFERROR(_xll.qlIndexFixing(Index6M,$H2186,TRUE,_xll.ohTrigger(RecalcTrigger,Trigger6M)),NA())</f>
        <v>7.8467749901504104E-3</v>
      </c>
      <c r="M2186" s="146">
        <f>IFERROR(_xll.qlIndexFixing(Index1Y,$H2186,TRUE,_xll.ohTrigger(RecalcTrigger,Trigger1Y)),NA())</f>
        <v>8.0882319517343593E-3</v>
      </c>
      <c r="N2186" s="145">
        <f>IFERROR(_xll.qlIndexFixing(ONIndex1M,I2186,TRUE,_xll.ohTrigger(RecalcTrigger,Trigger1M)),NA())</f>
        <v>7.6206387463606529E-3</v>
      </c>
      <c r="O2186" s="44">
        <f>IFERROR(_xll.qlIndexFixing(ONIndex3M,I2186,TRUE,_xll.ohTrigger(RecalcTrigger,Trigger3M)),NA())</f>
        <v>7.942704108858667E-3</v>
      </c>
      <c r="P2186" s="44">
        <f>IFERROR(_xll.qlIndexFixing(ONIndex6M,I2186,TRUE,_xll.ohTrigger(RecalcTrigger,Trigger6M)),NA())</f>
        <v>7.8965172585498955E-3</v>
      </c>
      <c r="Q2186" s="146">
        <f>IFERROR(_xll.qlIndexFixing(ONIndex1Y,I2186,TRUE,_xll.ohTrigger(RecalcTrigger,Trigger1Y)),NA())</f>
        <v>8.1840009520484092E-3</v>
      </c>
    </row>
    <row r="2187" spans="2:17" x14ac:dyDescent="0.2">
      <c r="B2187" s="39" t="s">
        <v>42</v>
      </c>
      <c r="D2187" s="42">
        <f>_xll.qlCalendarAdvance(Calendar,$D2186,B2187,"f",FALSE)</f>
        <v>55003</v>
      </c>
      <c r="E2187" s="140">
        <f>_xll.qlInterestRateIndexValueDate(IndexON,D2187)</f>
        <v>55003</v>
      </c>
      <c r="F2187" s="156">
        <f>IFERROR(_xll.qlIndexFixing(IndexON,D2187,TRUE,_xll.ohTrigger(RecalcTrigger,TriggerON)),NA())</f>
        <v>7.054481372775756E-3</v>
      </c>
      <c r="H2187" s="42">
        <f>_xll.qlCalendarAdvance(Calendar,$H2186,B2187,"f",FALSE)</f>
        <v>55003</v>
      </c>
      <c r="I2187" s="140">
        <f>_xll.qlInterestRateIndexValueDate(Index1M,$H2187)</f>
        <v>55003</v>
      </c>
      <c r="J2187" s="145">
        <f>IFERROR(_xll.qlIndexFixing(Index1M,$H2187,TRUE,_xll.ohTrigger(RecalcTrigger,Trigger1M)),NA())</f>
        <v>7.606302714981669E-3</v>
      </c>
      <c r="K2187" s="44">
        <f>IFERROR(_xll.qlIndexFixing(Index3M,H2187,TRUE,_xll.ohTrigger(RecalcTrigger,Trigger3M)),NA())</f>
        <v>7.912571623212945E-3</v>
      </c>
      <c r="L2187" s="44">
        <f>IFERROR(_xll.qlIndexFixing(Index6M,$H2187,TRUE,_xll.ohTrigger(RecalcTrigger,Trigger6M)),NA())</f>
        <v>7.8418624435655504E-3</v>
      </c>
      <c r="M2187" s="146">
        <f>IFERROR(_xll.qlIndexFixing(Index1Y,$H2187,TRUE,_xll.ohTrigger(RecalcTrigger,Trigger1Y)),NA())</f>
        <v>8.0834232527846606E-3</v>
      </c>
      <c r="N2187" s="145">
        <f>IFERROR(_xll.qlIndexFixing(ONIndex1M,I2187,TRUE,_xll.ohTrigger(RecalcTrigger,Trigger1M)),NA())</f>
        <v>7.6154760511859543E-3</v>
      </c>
      <c r="O2187" s="44">
        <f>IFERROR(_xll.qlIndexFixing(ONIndex3M,I2187,TRUE,_xll.ohTrigger(RecalcTrigger,Trigger3M)),NA())</f>
        <v>7.9375758880972924E-3</v>
      </c>
      <c r="P2187" s="44">
        <f>IFERROR(_xll.qlIndexFixing(ONIndex6M,I2187,TRUE,_xll.ohTrigger(RecalcTrigger,Trigger6M)),NA())</f>
        <v>7.8913809589331585E-3</v>
      </c>
      <c r="Q2187" s="146">
        <f>IFERROR(_xll.qlIndexFixing(ONIndex1Y,I2187,TRUE,_xll.ohTrigger(RecalcTrigger,Trigger1Y)),NA())</f>
        <v>8.178772606063367E-3</v>
      </c>
    </row>
    <row r="2188" spans="2:17" x14ac:dyDescent="0.2">
      <c r="B2188" s="39" t="s">
        <v>42</v>
      </c>
      <c r="D2188" s="42">
        <f>_xll.qlCalendarAdvance(Calendar,$D2187,B2188,"f",FALSE)</f>
        <v>55010</v>
      </c>
      <c r="E2188" s="140">
        <f>_xll.qlInterestRateIndexValueDate(IndexON,D2188)</f>
        <v>55010</v>
      </c>
      <c r="F2188" s="156">
        <f>IFERROR(_xll.qlIndexFixing(IndexON,D2188,TRUE,_xll.ohTrigger(RecalcTrigger,TriggerON)),NA())</f>
        <v>7.0495665907988059E-3</v>
      </c>
      <c r="H2188" s="42">
        <f>_xll.qlCalendarAdvance(Calendar,$H2187,B2188,"f",FALSE)</f>
        <v>55010</v>
      </c>
      <c r="I2188" s="140">
        <f>_xll.qlInterestRateIndexValueDate(Index1M,$H2188)</f>
        <v>55010</v>
      </c>
      <c r="J2188" s="145">
        <f>IFERROR(_xll.qlIndexFixing(Index1M,$H2188,TRUE,_xll.ohTrigger(RecalcTrigger,Trigger1M)),NA())</f>
        <v>7.6012012843754053E-3</v>
      </c>
      <c r="K2188" s="44">
        <f>IFERROR(_xll.qlIndexFixing(Index3M,H2188,TRUE,_xll.ohTrigger(RecalcTrigger,Trigger3M)),NA())</f>
        <v>7.9075605894343218E-3</v>
      </c>
      <c r="L2188" s="44">
        <f>IFERROR(_xll.qlIndexFixing(Index6M,$H2188,TRUE,_xll.ohTrigger(RecalcTrigger,Trigger6M)),NA())</f>
        <v>7.8369685720589295E-3</v>
      </c>
      <c r="M2188" s="146">
        <f>IFERROR(_xll.qlIndexFixing(Index1Y,$H2188,TRUE,_xll.ohTrigger(RecalcTrigger,Trigger1Y)),NA())</f>
        <v>8.078632338351488E-3</v>
      </c>
      <c r="N2188" s="145">
        <f>IFERROR(_xll.qlIndexFixing(ONIndex1M,I2188,TRUE,_xll.ohTrigger(RecalcTrigger,Trigger1M)),NA())</f>
        <v>7.6103330360743904E-3</v>
      </c>
      <c r="O2188" s="44">
        <f>IFERROR(_xll.qlIndexFixing(ONIndex3M,I2188,TRUE,_xll.ohTrigger(RecalcTrigger,Trigger3M)),NA())</f>
        <v>7.9324646072242988E-3</v>
      </c>
      <c r="P2188" s="44">
        <f>IFERROR(_xll.qlIndexFixing(ONIndex6M,I2188,TRUE,_xll.ohTrigger(RecalcTrigger,Trigger6M)),NA())</f>
        <v>7.8862632493881257E-3</v>
      </c>
      <c r="Q2188" s="146">
        <f>IFERROR(_xll.qlIndexFixing(ONIndex1Y,I2188,TRUE,_xll.ohTrigger(RecalcTrigger,Trigger1Y)),NA())</f>
        <v>8.1735618798639553E-3</v>
      </c>
    </row>
    <row r="2189" spans="2:17" x14ac:dyDescent="0.2">
      <c r="B2189" s="39" t="s">
        <v>42</v>
      </c>
      <c r="D2189" s="42">
        <f>_xll.qlCalendarAdvance(Calendar,$D2188,B2189,"f",FALSE)</f>
        <v>55017</v>
      </c>
      <c r="E2189" s="140">
        <f>_xll.qlInterestRateIndexValueDate(IndexON,D2189)</f>
        <v>55017</v>
      </c>
      <c r="F2189" s="156">
        <f>IFERROR(_xll.qlIndexFixing(IndexON,D2189,TRUE,_xll.ohTrigger(RecalcTrigger,TriggerON)),NA())</f>
        <v>7.0446674411095422E-3</v>
      </c>
      <c r="H2189" s="42">
        <f>_xll.qlCalendarAdvance(Calendar,$H2188,B2189,"f",FALSE)</f>
        <v>55017</v>
      </c>
      <c r="I2189" s="140">
        <f>_xll.qlInterestRateIndexValueDate(Index1M,$H2189)</f>
        <v>55017</v>
      </c>
      <c r="J2189" s="145">
        <f>IFERROR(_xll.qlIndexFixing(Index1M,$H2189,TRUE,_xll.ohTrigger(RecalcTrigger,Trigger1M)),NA())</f>
        <v>7.5961195491893192E-3</v>
      </c>
      <c r="K2189" s="44">
        <f>IFERROR(_xll.qlIndexFixing(Index3M,H2189,TRUE,_xll.ohTrigger(RecalcTrigger,Trigger3M)),NA())</f>
        <v>7.9025665352400187E-3</v>
      </c>
      <c r="L2189" s="44">
        <f>IFERROR(_xll.qlIndexFixing(Index6M,$H2189,TRUE,_xll.ohTrigger(RecalcTrigger,Trigger6M)),NA())</f>
        <v>7.8320933754926839E-3</v>
      </c>
      <c r="M2189" s="146">
        <f>IFERROR(_xll.qlIndexFixing(Index1Y,$H2189,TRUE,_xll.ohTrigger(RecalcTrigger,Trigger1Y)),NA())</f>
        <v>8.0738592081817107E-3</v>
      </c>
      <c r="N2189" s="145">
        <f>IFERROR(_xll.qlIndexFixing(ONIndex1M,I2189,TRUE,_xll.ohTrigger(RecalcTrigger,Trigger1M)),NA())</f>
        <v>7.6052097010259612E-3</v>
      </c>
      <c r="O2189" s="44">
        <f>IFERROR(_xll.qlIndexFixing(ONIndex3M,I2189,TRUE,_xll.ohTrigger(RecalcTrigger,Trigger3M)),NA())</f>
        <v>7.9273702664017787E-3</v>
      </c>
      <c r="P2189" s="44">
        <f>IFERROR(_xll.qlIndexFixing(ONIndex6M,I2189,TRUE,_xll.ohTrigger(RecalcTrigger,Trigger6M)),NA())</f>
        <v>7.8811641297527046E-3</v>
      </c>
      <c r="Q2189" s="146">
        <f>IFERROR(_xll.qlIndexFixing(ONIndex1Y,I2189,TRUE,_xll.ohTrigger(RecalcTrigger,Trigger1Y)),NA())</f>
        <v>8.1683687733691279E-3</v>
      </c>
    </row>
    <row r="2190" spans="2:17" x14ac:dyDescent="0.2">
      <c r="B2190" s="39" t="s">
        <v>42</v>
      </c>
      <c r="D2190" s="42">
        <f>_xll.qlCalendarAdvance(Calendar,$D2189,B2190,"f",FALSE)</f>
        <v>55024</v>
      </c>
      <c r="E2190" s="140">
        <f>_xll.qlInterestRateIndexValueDate(IndexON,D2190)</f>
        <v>55024</v>
      </c>
      <c r="F2190" s="156">
        <f>IFERROR(_xll.qlIndexFixing(IndexON,D2190,TRUE,_xll.ohTrigger(RecalcTrigger,TriggerON)),NA())</f>
        <v>7.0397839235458726E-3</v>
      </c>
      <c r="H2190" s="42">
        <f>_xll.qlCalendarAdvance(Calendar,$H2189,B2190,"f",FALSE)</f>
        <v>55024</v>
      </c>
      <c r="I2190" s="140">
        <f>_xll.qlInterestRateIndexValueDate(Index1M,$H2190)</f>
        <v>55024</v>
      </c>
      <c r="J2190" s="145">
        <f>IFERROR(_xll.qlIndexFixing(Index1M,$H2190,TRUE,_xll.ohTrigger(RecalcTrigger,Trigger1M)),NA())</f>
        <v>7.5910575094013059E-3</v>
      </c>
      <c r="K2190" s="44">
        <f>IFERROR(_xll.qlIndexFixing(Index3M,H2190,TRUE,_xll.ohTrigger(RecalcTrigger,Trigger3M)),NA())</f>
        <v>7.8975894605648467E-3</v>
      </c>
      <c r="L2190" s="44">
        <f>IFERROR(_xll.qlIndexFixing(Index6M,$H2190,TRUE,_xll.ohTrigger(RecalcTrigger,Trigger6M)),NA())</f>
        <v>7.8272368537302666E-3</v>
      </c>
      <c r="M2190" s="146">
        <f>IFERROR(_xll.qlIndexFixing(Index1Y,$H2190,TRUE,_xll.ohTrigger(RecalcTrigger,Trigger1Y)),NA())</f>
        <v>8.0691038620226418E-3</v>
      </c>
      <c r="N2190" s="145">
        <f>IFERROR(_xll.qlIndexFixing(ONIndex1M,I2190,TRUE,_xll.ohTrigger(RecalcTrigger,Trigger1M)),NA())</f>
        <v>7.6001060460406666E-3</v>
      </c>
      <c r="O2190" s="44">
        <f>IFERROR(_xll.qlIndexFixing(ONIndex3M,I2190,TRUE,_xll.ohTrigger(RecalcTrigger,Trigger3M)),NA())</f>
        <v>7.9222928653865932E-3</v>
      </c>
      <c r="P2190" s="44">
        <f>IFERROR(_xll.qlIndexFixing(ONIndex6M,I2190,TRUE,_xll.ohTrigger(RecalcTrigger,Trigger6M)),NA())</f>
        <v>7.8760836001889878E-3</v>
      </c>
      <c r="Q2190" s="146">
        <f>IFERROR(_xll.qlIndexFixing(ONIndex1Y,I2190,TRUE,_xll.ohTrigger(RecalcTrigger,Trigger1Y)),NA())</f>
        <v>8.1631932865788848E-3</v>
      </c>
    </row>
    <row r="2191" spans="2:17" x14ac:dyDescent="0.2">
      <c r="B2191" s="39" t="s">
        <v>42</v>
      </c>
      <c r="D2191" s="42">
        <f>_xll.qlCalendarAdvance(Calendar,$D2190,B2191,"f",FALSE)</f>
        <v>55031</v>
      </c>
      <c r="E2191" s="140">
        <f>_xll.qlInterestRateIndexValueDate(IndexON,D2191)</f>
        <v>55031</v>
      </c>
      <c r="F2191" s="156">
        <f>IFERROR(_xll.qlIndexFixing(IndexON,D2191,TRUE,_xll.ohTrigger(RecalcTrigger,TriggerON)),NA())</f>
        <v>7.0349160381077969E-3</v>
      </c>
      <c r="H2191" s="42">
        <f>_xll.qlCalendarAdvance(Calendar,$H2190,B2191,"f",FALSE)</f>
        <v>55031</v>
      </c>
      <c r="I2191" s="140">
        <f>_xll.qlInterestRateIndexValueDate(Index1M,$H2191)</f>
        <v>55031</v>
      </c>
      <c r="J2191" s="145">
        <f>IFERROR(_xll.qlIndexFixing(Index1M,$H2191,TRUE,_xll.ohTrigger(RecalcTrigger,Trigger1M)),NA())</f>
        <v>7.5868543391915217E-3</v>
      </c>
      <c r="K2191" s="44">
        <f>IFERROR(_xll.qlIndexFixing(Index3M,H2191,TRUE,_xll.ohTrigger(RecalcTrigger,Trigger3M)),NA())</f>
        <v>7.8928951693917893E-3</v>
      </c>
      <c r="L2191" s="44">
        <f>IFERROR(_xll.qlIndexFixing(Index6M,$H2191,TRUE,_xll.ohTrigger(RecalcTrigger,Trigger6M)),NA())</f>
        <v>7.8231655431799801E-3</v>
      </c>
      <c r="M2191" s="146">
        <f>IFERROR(_xll.qlIndexFixing(Index1Y,$H2191,TRUE,_xll.ohTrigger(RecalcTrigger,Trigger1Y)),NA())</f>
        <v>8.0643662996231491E-3</v>
      </c>
      <c r="N2191" s="145">
        <f>IFERROR(_xll.qlIndexFixing(ONIndex1M,I2191,TRUE,_xll.ohTrigger(RecalcTrigger,Trigger1M)),NA())</f>
        <v>7.5950220710374605E-3</v>
      </c>
      <c r="O2191" s="44">
        <f>IFERROR(_xll.qlIndexFixing(ONIndex3M,I2191,TRUE,_xll.ohTrigger(RecalcTrigger,Trigger3M)),NA())</f>
        <v>7.9172324045029274E-3</v>
      </c>
      <c r="P2191" s="44">
        <f>IFERROR(_xll.qlIndexFixing(ONIndex6M,I2191,TRUE,_xll.ohTrigger(RecalcTrigger,Trigger6M)),NA())</f>
        <v>7.8710216604538363E-3</v>
      </c>
      <c r="Q2191" s="146">
        <f>IFERROR(_xll.qlIndexFixing(ONIndex1Y,I2191,TRUE,_xll.ohTrigger(RecalcTrigger,Trigger1Y)),NA())</f>
        <v>8.1580354194932259E-3</v>
      </c>
    </row>
    <row r="2192" spans="2:17" x14ac:dyDescent="0.2">
      <c r="B2192" s="39" t="s">
        <v>42</v>
      </c>
      <c r="D2192" s="42">
        <f>_xll.qlCalendarAdvance(Calendar,$D2191,B2192,"f",FALSE)</f>
        <v>55038</v>
      </c>
      <c r="E2192" s="140">
        <f>_xll.qlInterestRateIndexValueDate(IndexON,D2192)</f>
        <v>55038</v>
      </c>
      <c r="F2192" s="156">
        <f>IFERROR(_xll.qlIndexFixing(IndexON,D2192,TRUE,_xll.ohTrigger(RecalcTrigger,TriggerON)),NA())</f>
        <v>7.0300637848763614E-3</v>
      </c>
      <c r="H2192" s="42">
        <f>_xll.qlCalendarAdvance(Calendar,$H2191,B2192,"f",FALSE)</f>
        <v>55038</v>
      </c>
      <c r="I2192" s="140">
        <f>_xll.qlInterestRateIndexValueDate(Index1M,$H2192)</f>
        <v>55038</v>
      </c>
      <c r="J2192" s="145">
        <f>IFERROR(_xll.qlIndexFixing(Index1M,$H2192,TRUE,_xll.ohTrigger(RecalcTrigger,Trigger1M)),NA())</f>
        <v>7.5818277829415122E-3</v>
      </c>
      <c r="K2192" s="44">
        <f>IFERROR(_xll.qlIndexFixing(Index3M,H2192,TRUE,_xll.ohTrigger(RecalcTrigger,Trigger3M)),NA())</f>
        <v>7.8879509475359173E-3</v>
      </c>
      <c r="L2192" s="44">
        <f>IFERROR(_xll.qlIndexFixing(Index6M,$H2192,TRUE,_xll.ohTrigger(RecalcTrigger,Trigger6M)),NA())</f>
        <v>7.818342678408639E-3</v>
      </c>
      <c r="M2192" s="146">
        <f>IFERROR(_xll.qlIndexFixing(Index1Y,$H2192,TRUE,_xll.ohTrigger(RecalcTrigger,Trigger1Y)),NA())</f>
        <v>8.0596465207325441E-3</v>
      </c>
      <c r="N2192" s="145">
        <f>IFERROR(_xll.qlIndexFixing(ONIndex1M,I2192,TRUE,_xll.ohTrigger(RecalcTrigger,Trigger1M)),NA())</f>
        <v>7.5899577761784354E-3</v>
      </c>
      <c r="O2192" s="44">
        <f>IFERROR(_xll.qlIndexFixing(ONIndex3M,I2192,TRUE,_xll.ohTrigger(RecalcTrigger,Trigger3M)),NA())</f>
        <v>7.9121888835076426E-3</v>
      </c>
      <c r="P2192" s="44">
        <f>IFERROR(_xll.qlIndexFixing(ONIndex6M,I2192,TRUE,_xll.ohTrigger(RecalcTrigger,Trigger6M)),NA())</f>
        <v>7.8659783108714354E-3</v>
      </c>
      <c r="Q2192" s="146">
        <f>IFERROR(_xll.qlIndexFixing(ONIndex1Y,I2192,TRUE,_xll.ohTrigger(RecalcTrigger,Trigger1Y)),NA())</f>
        <v>8.1528951721121512E-3</v>
      </c>
    </row>
    <row r="2193" spans="2:17" x14ac:dyDescent="0.2">
      <c r="B2193" s="39" t="s">
        <v>42</v>
      </c>
      <c r="D2193" s="42">
        <f>_xll.qlCalendarAdvance(Calendar,$D2192,B2193,"f",FALSE)</f>
        <v>55045</v>
      </c>
      <c r="E2193" s="140">
        <f>_xll.qlInterestRateIndexValueDate(IndexON,D2193)</f>
        <v>55045</v>
      </c>
      <c r="F2193" s="156">
        <f>IFERROR(_xll.qlIndexFixing(IndexON,D2193,TRUE,_xll.ohTrigger(RecalcTrigger,TriggerON)),NA())</f>
        <v>7.0252271637705199E-3</v>
      </c>
      <c r="H2193" s="42">
        <f>_xll.qlCalendarAdvance(Calendar,$H2192,B2193,"f",FALSE)</f>
        <v>55045</v>
      </c>
      <c r="I2193" s="140">
        <f>_xll.qlInterestRateIndexValueDate(Index1M,$H2193)</f>
        <v>55045</v>
      </c>
      <c r="J2193" s="145">
        <f>IFERROR(_xll.qlIndexFixing(Index1M,$H2193,TRUE,_xll.ohTrigger(RecalcTrigger,Trigger1M)),NA())</f>
        <v>7.5768209205730281E-3</v>
      </c>
      <c r="K2193" s="44">
        <f>IFERROR(_xll.qlIndexFixing(Index3M,H2193,TRUE,_xll.ohTrigger(RecalcTrigger,Trigger3M)),NA())</f>
        <v>7.8830237045792954E-3</v>
      </c>
      <c r="L2193" s="44">
        <f>IFERROR(_xll.qlIndexFixing(Index6M,$H2193,TRUE,_xll.ohTrigger(RecalcTrigger,Trigger6M)),NA())</f>
        <v>7.8135384866735279E-3</v>
      </c>
      <c r="M2193" s="146">
        <f>IFERROR(_xll.qlIndexFixing(Index1Y,$H2193,TRUE,_xll.ohTrigger(RecalcTrigger,Trigger1Y)),NA())</f>
        <v>8.0549445251012486E-3</v>
      </c>
      <c r="N2193" s="145">
        <f>IFERROR(_xll.qlIndexFixing(ONIndex1M,I2193,TRUE,_xll.ohTrigger(RecalcTrigger,Trigger1M)),NA())</f>
        <v>7.5849131612204523E-3</v>
      </c>
      <c r="O2193" s="44">
        <f>IFERROR(_xll.qlIndexFixing(ONIndex3M,I2193,TRUE,_xll.ohTrigger(RecalcTrigger,Trigger3M)),NA())</f>
        <v>7.907162302481785E-3</v>
      </c>
      <c r="P2193" s="44">
        <f>IFERROR(_xll.qlIndexFixing(ONIndex6M,I2193,TRUE,_xll.ohTrigger(RecalcTrigger,Trigger6M)),NA())</f>
        <v>7.8609535511986461E-3</v>
      </c>
      <c r="Q2193" s="146">
        <f>IFERROR(_xll.qlIndexFixing(ONIndex1Y,I2193,TRUE,_xll.ohTrigger(RecalcTrigger,Trigger1Y)),NA())</f>
        <v>8.1477725444356608E-3</v>
      </c>
    </row>
    <row r="2194" spans="2:17" x14ac:dyDescent="0.2">
      <c r="B2194" s="39" t="s">
        <v>42</v>
      </c>
      <c r="D2194" s="42">
        <f>_xll.qlCalendarAdvance(Calendar,$D2193,B2194,"f",FALSE)</f>
        <v>55052</v>
      </c>
      <c r="E2194" s="140">
        <f>_xll.qlInterestRateIndexValueDate(IndexON,D2194)</f>
        <v>55052</v>
      </c>
      <c r="F2194" s="156">
        <f>IFERROR(_xll.qlIndexFixing(IndexON,D2194,TRUE,_xll.ohTrigger(RecalcTrigger,TriggerON)),NA())</f>
        <v>7.0204061748713187E-3</v>
      </c>
      <c r="H2194" s="42">
        <f>_xll.qlCalendarAdvance(Calendar,$H2193,B2194,"f",FALSE)</f>
        <v>55052</v>
      </c>
      <c r="I2194" s="140">
        <f>_xll.qlInterestRateIndexValueDate(Index1M,$H2194)</f>
        <v>55052</v>
      </c>
      <c r="J2194" s="145">
        <f>IFERROR(_xll.qlIndexFixing(Index1M,$H2194,TRUE,_xll.ohTrigger(RecalcTrigger,Trigger1M)),NA())</f>
        <v>7.5718337520671586E-3</v>
      </c>
      <c r="K2194" s="44">
        <f>IFERROR(_xll.qlIndexFixing(Index3M,H2194,TRUE,_xll.ohTrigger(RecalcTrigger,Trigger3M)),NA())</f>
        <v>7.8781134404622526E-3</v>
      </c>
      <c r="L2194" s="44">
        <f>IFERROR(_xll.qlIndexFixing(Index6M,$H2194,TRUE,_xll.ohTrigger(RecalcTrigger,Trigger6M)),NA())</f>
        <v>7.808752967842553E-3</v>
      </c>
      <c r="M2194" s="146">
        <f>IFERROR(_xll.qlIndexFixing(Index1Y,$H2194,TRUE,_xll.ohTrigger(RecalcTrigger,Trigger1Y)),NA())</f>
        <v>8.0502603124810168E-3</v>
      </c>
      <c r="N2194" s="145">
        <f>IFERROR(_xll.qlIndexFixing(ONIndex1M,I2194,TRUE,_xll.ohTrigger(RecalcTrigger,Trigger1M)),NA())</f>
        <v>7.5798882264066503E-3</v>
      </c>
      <c r="O2194" s="44">
        <f>IFERROR(_xll.qlIndexFixing(ONIndex3M,I2194,TRUE,_xll.ohTrigger(RecalcTrigger,Trigger3M)),NA())</f>
        <v>7.9021526614253546E-3</v>
      </c>
      <c r="P2194" s="44">
        <f>IFERROR(_xll.qlIndexFixing(ONIndex6M,I2194,TRUE,_xll.ohTrigger(RecalcTrigger,Trigger6M)),NA())</f>
        <v>7.8559473815165148E-3</v>
      </c>
      <c r="Q2194" s="146">
        <f>IFERROR(_xll.qlIndexFixing(ONIndex1Y,I2194,TRUE,_xll.ohTrigger(RecalcTrigger,Trigger1Y)),NA())</f>
        <v>8.1426675363827083E-3</v>
      </c>
    </row>
    <row r="2195" spans="2:17" x14ac:dyDescent="0.2">
      <c r="B2195" s="39" t="s">
        <v>42</v>
      </c>
      <c r="D2195" s="42">
        <f>_xll.qlCalendarAdvance(Calendar,$D2194,B2195,"f",FALSE)</f>
        <v>55059</v>
      </c>
      <c r="E2195" s="140">
        <f>_xll.qlInterestRateIndexValueDate(IndexON,D2195)</f>
        <v>55059</v>
      </c>
      <c r="F2195" s="156">
        <f>IFERROR(_xll.qlIndexFixing(IndexON,D2195,TRUE,_xll.ohTrigger(RecalcTrigger,TriggerON)),NA())</f>
        <v>7.0156008180166651E-3</v>
      </c>
      <c r="H2195" s="42">
        <f>_xll.qlCalendarAdvance(Calendar,$H2194,B2195,"f",FALSE)</f>
        <v>55059</v>
      </c>
      <c r="I2195" s="140">
        <f>_xll.qlInterestRateIndexValueDate(Index1M,$H2195)</f>
        <v>55059</v>
      </c>
      <c r="J2195" s="145">
        <f>IFERROR(_xll.qlIndexFixing(Index1M,$H2195,TRUE,_xll.ohTrigger(RecalcTrigger,Trigger1M)),NA())</f>
        <v>7.5668662774022923E-3</v>
      </c>
      <c r="K2195" s="44">
        <f>IFERROR(_xll.qlIndexFixing(Index3M,H2195,TRUE,_xll.ohTrigger(RecalcTrigger,Trigger3M)),NA())</f>
        <v>7.8732201551197749E-3</v>
      </c>
      <c r="L2195" s="44">
        <f>IFERROR(_xll.qlIndexFixing(Index6M,$H2195,TRUE,_xll.ohTrigger(RecalcTrigger,Trigger6M)),NA())</f>
        <v>7.803986121783177E-3</v>
      </c>
      <c r="M2195" s="146">
        <f>IFERROR(_xll.qlIndexFixing(Index1Y,$H2195,TRUE,_xll.ohTrigger(RecalcTrigger,Trigger1Y)),NA())</f>
        <v>8.0455938826231588E-3</v>
      </c>
      <c r="N2195" s="145">
        <f>IFERROR(_xll.qlIndexFixing(ONIndex1M,I2195,TRUE,_xll.ohTrigger(RecalcTrigger,Trigger1M)),NA())</f>
        <v>7.5748829715749366E-3</v>
      </c>
      <c r="O2195" s="44">
        <f>IFERROR(_xll.qlIndexFixing(ONIndex3M,I2195,TRUE,_xll.ohTrigger(RecalcTrigger,Trigger3M)),NA())</f>
        <v>7.8971599603383513E-3</v>
      </c>
      <c r="P2195" s="44">
        <f>IFERROR(_xll.qlIndexFixing(ONIndex6M,I2195,TRUE,_xll.ohTrigger(RecalcTrigger,Trigger6M)),NA())</f>
        <v>7.8509598018250415E-3</v>
      </c>
      <c r="Q2195" s="146">
        <f>IFERROR(_xll.qlIndexFixing(ONIndex1Y,I2195,TRUE,_xll.ohTrigger(RecalcTrigger,Trigger1Y)),NA())</f>
        <v>8.1375801481153864E-3</v>
      </c>
    </row>
    <row r="2196" spans="2:17" x14ac:dyDescent="0.2">
      <c r="B2196" s="39" t="s">
        <v>42</v>
      </c>
      <c r="D2196" s="42">
        <f>_xll.qlCalendarAdvance(Calendar,$D2195,B2196,"f",FALSE)</f>
        <v>55066</v>
      </c>
      <c r="E2196" s="140">
        <f>_xll.qlInterestRateIndexValueDate(IndexON,D2196)</f>
        <v>55066</v>
      </c>
      <c r="F2196" s="156">
        <f>IFERROR(_xll.qlIndexFixing(IndexON,D2196,TRUE,_xll.ohTrigger(RecalcTrigger,TriggerON)),NA())</f>
        <v>7.0108110934496981E-3</v>
      </c>
      <c r="H2196" s="42">
        <f>_xll.qlCalendarAdvance(Calendar,$H2195,B2196,"f",FALSE)</f>
        <v>55066</v>
      </c>
      <c r="I2196" s="140">
        <f>_xll.qlInterestRateIndexValueDate(Index1M,$H2196)</f>
        <v>55066</v>
      </c>
      <c r="J2196" s="145">
        <f>IFERROR(_xll.qlIndexFixing(Index1M,$H2196,TRUE,_xll.ohTrigger(RecalcTrigger,Trigger1M)),NA())</f>
        <v>7.5610988724609616E-3</v>
      </c>
      <c r="K2196" s="44">
        <f>IFERROR(_xll.qlIndexFixing(Index3M,H2196,TRUE,_xll.ohTrigger(RecalcTrigger,Trigger3M)),NA())</f>
        <v>7.8680835788768437E-3</v>
      </c>
      <c r="L2196" s="44">
        <f>IFERROR(_xll.qlIndexFixing(Index6M,$H2196,TRUE,_xll.ohTrigger(RecalcTrigger,Trigger6M)),NA())</f>
        <v>7.7989884803755152E-3</v>
      </c>
      <c r="M2196" s="146">
        <f>IFERROR(_xll.qlIndexFixing(Index1Y,$H2196,TRUE,_xll.ohTrigger(RecalcTrigger,Trigger1Y)),NA())</f>
        <v>8.0409452352818711E-3</v>
      </c>
      <c r="N2196" s="145">
        <f>IFERROR(_xll.qlIndexFixing(ONIndex1M,I2196,TRUE,_xll.ohTrigger(RecalcTrigger,Trigger1M)),NA())</f>
        <v>7.5698973968063576E-3</v>
      </c>
      <c r="O2196" s="44">
        <f>IFERROR(_xll.qlIndexFixing(ONIndex3M,I2196,TRUE,_xll.ohTrigger(RecalcTrigger,Trigger3M)),NA())</f>
        <v>7.892184199139729E-3</v>
      </c>
      <c r="P2196" s="44">
        <f>IFERROR(_xll.qlIndexFixing(ONIndex6M,I2196,TRUE,_xll.ohTrigger(RecalcTrigger,Trigger6M)),NA())</f>
        <v>7.8459908122052724E-3</v>
      </c>
      <c r="Q2196" s="146">
        <f>IFERROR(_xll.qlIndexFixing(ONIndex1Y,I2196,TRUE,_xll.ohTrigger(RecalcTrigger,Trigger1Y)),NA())</f>
        <v>8.1325103796336951E-3</v>
      </c>
    </row>
    <row r="2197" spans="2:17" x14ac:dyDescent="0.2">
      <c r="B2197" s="39" t="s">
        <v>42</v>
      </c>
      <c r="D2197" s="42">
        <f>_xll.qlCalendarAdvance(Calendar,$D2196,B2197,"f",FALSE)</f>
        <v>55073</v>
      </c>
      <c r="E2197" s="140">
        <f>_xll.qlInterestRateIndexValueDate(IndexON,D2197)</f>
        <v>55073</v>
      </c>
      <c r="F2197" s="156">
        <f>IFERROR(_xll.qlIndexFixing(IndexON,D2197,TRUE,_xll.ohTrigger(RecalcTrigger,TriggerON)),NA())</f>
        <v>7.006037001008325E-3</v>
      </c>
      <c r="H2197" s="42">
        <f>_xll.qlCalendarAdvance(Calendar,$H2196,B2197,"f",FALSE)</f>
        <v>55073</v>
      </c>
      <c r="I2197" s="140">
        <f>_xll.qlInterestRateIndexValueDate(Index1M,$H2197)</f>
        <v>55073</v>
      </c>
      <c r="J2197" s="145">
        <f>IFERROR(_xll.qlIndexFixing(Index1M,$H2197,TRUE,_xll.ohTrigger(RecalcTrigger,Trigger1M)),NA())</f>
        <v>7.5561746996882949E-3</v>
      </c>
      <c r="K2197" s="44">
        <f>IFERROR(_xll.qlIndexFixing(Index3M,H2197,TRUE,_xll.ohTrigger(RecalcTrigger,Trigger3M)),NA())</f>
        <v>7.863225359067548E-3</v>
      </c>
      <c r="L2197" s="44">
        <f>IFERROR(_xll.qlIndexFixing(Index6M,$H2197,TRUE,_xll.ohTrigger(RecalcTrigger,Trigger6M)),NA())</f>
        <v>7.7942602123941499E-3</v>
      </c>
      <c r="M2197" s="146">
        <f>IFERROR(_xll.qlIndexFixing(Index1Y,$H2197,TRUE,_xll.ohTrigger(RecalcTrigger,Trigger1Y)),NA())</f>
        <v>8.0363143702111284E-3</v>
      </c>
      <c r="N2197" s="145">
        <f>IFERROR(_xll.qlIndexFixing(ONIndex1M,I2197,TRUE,_xll.ohTrigger(RecalcTrigger,Trigger1M)),NA())</f>
        <v>7.5649315020198671E-3</v>
      </c>
      <c r="O2197" s="44">
        <f>IFERROR(_xll.qlIndexFixing(ONIndex3M,I2197,TRUE,_xll.ohTrigger(RecalcTrigger,Trigger3M)),NA())</f>
        <v>7.8872253779915802E-3</v>
      </c>
      <c r="P2197" s="44">
        <f>IFERROR(_xll.qlIndexFixing(ONIndex6M,I2197,TRUE,_xll.ohTrigger(RecalcTrigger,Trigger6M)),NA())</f>
        <v>7.841040412495115E-3</v>
      </c>
      <c r="Q2197" s="146">
        <f>IFERROR(_xll.qlIndexFixing(ONIndex1Y,I2197,TRUE,_xll.ohTrigger(RecalcTrigger,Trigger1Y)),NA())</f>
        <v>8.1274582306944954E-3</v>
      </c>
    </row>
    <row r="2198" spans="2:17" x14ac:dyDescent="0.2">
      <c r="B2198" s="39" t="s">
        <v>42</v>
      </c>
      <c r="D2198" s="42">
        <f>_xll.qlCalendarAdvance(Calendar,$D2197,B2198,"f",FALSE)</f>
        <v>55080</v>
      </c>
      <c r="E2198" s="140">
        <f>_xll.qlInterestRateIndexValueDate(IndexON,D2198)</f>
        <v>55080</v>
      </c>
      <c r="F2198" s="156">
        <f>IFERROR(_xll.qlIndexFixing(IndexON,D2198,TRUE,_xll.ohTrigger(RecalcTrigger,TriggerON)),NA())</f>
        <v>7.001278540692546E-3</v>
      </c>
      <c r="H2198" s="42">
        <f>_xll.qlCalendarAdvance(Calendar,$H2197,B2198,"f",FALSE)</f>
        <v>55080</v>
      </c>
      <c r="I2198" s="140">
        <f>_xll.qlInterestRateIndexValueDate(Index1M,$H2198)</f>
        <v>55080</v>
      </c>
      <c r="J2198" s="145">
        <f>IFERROR(_xll.qlIndexFixing(Index1M,$H2198,TRUE,_xll.ohTrigger(RecalcTrigger,Trigger1M)),NA())</f>
        <v>7.5512702220975779E-3</v>
      </c>
      <c r="K2198" s="44">
        <f>IFERROR(_xll.qlIndexFixing(Index3M,H2198,TRUE,_xll.ohTrigger(RecalcTrigger,Trigger3M)),NA())</f>
        <v>7.8583841182734877E-3</v>
      </c>
      <c r="L2198" s="44">
        <f>IFERROR(_xll.qlIndexFixing(Index6M,$H2198,TRUE,_xll.ohTrigger(RecalcTrigger,Trigger6M)),NA())</f>
        <v>7.789550617239867E-3</v>
      </c>
      <c r="M2198" s="146">
        <f>IFERROR(_xll.qlIndexFixing(Index1Y,$H2198,TRUE,_xll.ohTrigger(RecalcTrigger,Trigger1Y)),NA())</f>
        <v>8.0317012871657933E-3</v>
      </c>
      <c r="N2198" s="145">
        <f>IFERROR(_xll.qlIndexFixing(ONIndex1M,I2198,TRUE,_xll.ohTrigger(RecalcTrigger,Trigger1M)),NA())</f>
        <v>7.5599852872154649E-3</v>
      </c>
      <c r="O2198" s="44">
        <f>IFERROR(_xll.qlIndexFixing(ONIndex3M,I2198,TRUE,_xll.ohTrigger(RecalcTrigger,Trigger3M)),NA())</f>
        <v>7.8822834968128586E-3</v>
      </c>
      <c r="P2198" s="44">
        <f>IFERROR(_xll.qlIndexFixing(ONIndex6M,I2198,TRUE,_xll.ohTrigger(RecalcTrigger,Trigger6M)),NA())</f>
        <v>7.8361086027756155E-3</v>
      </c>
      <c r="Q2198" s="146">
        <f>IFERROR(_xll.qlIndexFixing(ONIndex1Y,I2198,TRUE,_xll.ohTrigger(RecalcTrigger,Trigger1Y)),NA())</f>
        <v>8.1224237015409262E-3</v>
      </c>
    </row>
    <row r="2199" spans="2:17" x14ac:dyDescent="0.2">
      <c r="B2199" s="39" t="s">
        <v>42</v>
      </c>
      <c r="D2199" s="42">
        <f>_xll.qlCalendarAdvance(Calendar,$D2198,B2199,"f",FALSE)</f>
        <v>55087</v>
      </c>
      <c r="E2199" s="140">
        <f>_xll.qlInterestRateIndexValueDate(IndexON,D2199)</f>
        <v>55087</v>
      </c>
      <c r="F2199" s="156">
        <f>IFERROR(_xll.qlIndexFixing(IndexON,D2199,TRUE,_xll.ohTrigger(RecalcTrigger,TriggerON)),NA())</f>
        <v>6.9965357125834071E-3</v>
      </c>
      <c r="H2199" s="42">
        <f>_xll.qlCalendarAdvance(Calendar,$H2198,B2199,"f",FALSE)</f>
        <v>55087</v>
      </c>
      <c r="I2199" s="140">
        <f>_xll.qlInterestRateIndexValueDate(Index1M,$H2199)</f>
        <v>55087</v>
      </c>
      <c r="J2199" s="145">
        <f>IFERROR(_xll.qlIndexFixing(Index1M,$H2199,TRUE,_xll.ohTrigger(RecalcTrigger,Trigger1M)),NA())</f>
        <v>7.5463854396642513E-3</v>
      </c>
      <c r="K2199" s="44">
        <f>IFERROR(_xll.qlIndexFixing(Index3M,H2199,TRUE,_xll.ohTrigger(RecalcTrigger,Trigger3M)),NA())</f>
        <v>7.853559856432997E-3</v>
      </c>
      <c r="L2199" s="44">
        <f>IFERROR(_xll.qlIndexFixing(Index6M,$H2199,TRUE,_xll.ohTrigger(RecalcTrigger,Trigger6M)),NA())</f>
        <v>7.78485969478219E-3</v>
      </c>
      <c r="M2199" s="146">
        <f>IFERROR(_xll.qlIndexFixing(Index1Y,$H2199,TRUE,_xll.ohTrigger(RecalcTrigger,Trigger1Y)),NA())</f>
        <v>8.0271059859022831E-3</v>
      </c>
      <c r="N2199" s="145">
        <f>IFERROR(_xll.qlIndexFixing(ONIndex1M,I2199,TRUE,_xll.ohTrigger(RecalcTrigger,Trigger1M)),NA())</f>
        <v>7.5550587524741974E-3</v>
      </c>
      <c r="O2199" s="44">
        <f>IFERROR(_xll.qlIndexFixing(ONIndex3M,I2199,TRUE,_xll.ohTrigger(RecalcTrigger,Trigger3M)),NA())</f>
        <v>7.8773585555225178E-3</v>
      </c>
      <c r="P2199" s="44">
        <f>IFERROR(_xll.qlIndexFixing(ONIndex6M,I2199,TRUE,_xll.ohTrigger(RecalcTrigger,Trigger6M)),NA())</f>
        <v>7.831195383046774E-3</v>
      </c>
      <c r="Q2199" s="146">
        <f>IFERROR(_xll.qlIndexFixing(ONIndex1Y,I2199,TRUE,_xll.ohTrigger(RecalcTrigger,Trigger1Y)),NA())</f>
        <v>8.1174067920919413E-3</v>
      </c>
    </row>
    <row r="2200" spans="2:17" x14ac:dyDescent="0.2">
      <c r="B2200" s="39" t="s">
        <v>42</v>
      </c>
      <c r="D2200" s="42">
        <f>_xll.qlCalendarAdvance(Calendar,$D2199,B2200,"f",FALSE)</f>
        <v>55094</v>
      </c>
      <c r="E2200" s="140">
        <f>_xll.qlInterestRateIndexValueDate(IndexON,D2200)</f>
        <v>55094</v>
      </c>
      <c r="F2200" s="156">
        <f>IFERROR(_xll.qlIndexFixing(IndexON,D2200,TRUE,_xll.ohTrigger(RecalcTrigger,TriggerON)),NA())</f>
        <v>6.991808516518816E-3</v>
      </c>
      <c r="H2200" s="42">
        <f>_xll.qlCalendarAdvance(Calendar,$H2199,B2200,"f",FALSE)</f>
        <v>55094</v>
      </c>
      <c r="I2200" s="140">
        <f>_xll.qlInterestRateIndexValueDate(Index1M,$H2200)</f>
        <v>55094</v>
      </c>
      <c r="J2200" s="145">
        <f>IFERROR(_xll.qlIndexFixing(Index1M,$H2200,TRUE,_xll.ohTrigger(RecalcTrigger,Trigger1M)),NA())</f>
        <v>7.5423243108041866E-3</v>
      </c>
      <c r="K2200" s="44">
        <f>IFERROR(_xll.qlIndexFixing(Index3M,H2200,TRUE,_xll.ohTrigger(RecalcTrigger,Trigger3M)),NA())</f>
        <v>7.8487525734861705E-3</v>
      </c>
      <c r="L2200" s="44">
        <f>IFERROR(_xll.qlIndexFixing(Index6M,$H2200,TRUE,_xll.ohTrigger(RecalcTrigger,Trigger6M)),NA())</f>
        <v>7.7804319784625644E-3</v>
      </c>
      <c r="M2200" s="146">
        <f>IFERROR(_xll.qlIndexFixing(Index1Y,$H2200,TRUE,_xll.ohTrigger(RecalcTrigger,Trigger1Y)),NA())</f>
        <v>8.0225284661770146E-3</v>
      </c>
      <c r="N2200" s="145">
        <f>IFERROR(_xll.qlIndexFixing(ONIndex1M,I2200,TRUE,_xll.ohTrigger(RecalcTrigger,Trigger1M)),NA())</f>
        <v>7.5501518978771109E-3</v>
      </c>
      <c r="O2200" s="44">
        <f>IFERROR(_xll.qlIndexFixing(ONIndex3M,I2200,TRUE,_xll.ohTrigger(RecalcTrigger,Trigger3M)),NA())</f>
        <v>7.8724505542016043E-3</v>
      </c>
      <c r="P2200" s="44">
        <f>IFERROR(_xll.qlIndexFixing(ONIndex6M,I2200,TRUE,_xll.ohTrigger(RecalcTrigger,Trigger6M)),NA())</f>
        <v>7.8263007533085904E-3</v>
      </c>
      <c r="Q2200" s="146">
        <f>IFERROR(_xll.qlIndexFixing(ONIndex1Y,I2200,TRUE,_xll.ohTrigger(RecalcTrigger,Trigger1Y)),NA())</f>
        <v>8.1124075023475406E-3</v>
      </c>
    </row>
    <row r="2201" spans="2:17" x14ac:dyDescent="0.2">
      <c r="B2201" s="39" t="s">
        <v>42</v>
      </c>
      <c r="D2201" s="42">
        <f>_xll.qlCalendarAdvance(Calendar,$D2200,B2201,"f",FALSE)</f>
        <v>55101</v>
      </c>
      <c r="E2201" s="140">
        <f>_xll.qlInterestRateIndexValueDate(IndexON,D2201)</f>
        <v>55101</v>
      </c>
      <c r="F2201" s="156">
        <f>IFERROR(_xll.qlIndexFixing(IndexON,D2201,TRUE,_xll.ohTrigger(RecalcTrigger,TriggerON)),NA())</f>
        <v>6.9870969527419113E-3</v>
      </c>
      <c r="H2201" s="42">
        <f>_xll.qlCalendarAdvance(Calendar,$H2200,B2201,"f",FALSE)</f>
        <v>55101</v>
      </c>
      <c r="I2201" s="140">
        <f>_xll.qlInterestRateIndexValueDate(Index1M,$H2201)</f>
        <v>55101</v>
      </c>
      <c r="J2201" s="145">
        <f>IFERROR(_xll.qlIndexFixing(Index1M,$H2201,TRUE,_xll.ohTrigger(RecalcTrigger,Trigger1M)),NA())</f>
        <v>7.5374749986666378E-3</v>
      </c>
      <c r="K2201" s="44">
        <f>IFERROR(_xll.qlIndexFixing(Index3M,H2201,TRUE,_xll.ohTrigger(RecalcTrigger,Trigger3M)),NA())</f>
        <v>7.8439622693687022E-3</v>
      </c>
      <c r="L2201" s="44">
        <f>IFERROR(_xll.qlIndexFixing(Index6M,$H2201,TRUE,_xll.ohTrigger(RecalcTrigger,Trigger6M)),NA())</f>
        <v>7.7757771662816787E-3</v>
      </c>
      <c r="M2201" s="146">
        <f>IFERROR(_xll.qlIndexFixing(Index1Y,$H2201,TRUE,_xll.ohTrigger(RecalcTrigger,Trigger1Y)),NA())</f>
        <v>8.0179687277486256E-3</v>
      </c>
      <c r="N2201" s="145">
        <f>IFERROR(_xll.qlIndexFixing(ONIndex1M,I2201,TRUE,_xll.ohTrigger(RecalcTrigger,Trigger1M)),NA())</f>
        <v>7.5452647232621128E-3</v>
      </c>
      <c r="O2201" s="44">
        <f>IFERROR(_xll.qlIndexFixing(ONIndex3M,I2201,TRUE,_xll.ohTrigger(RecalcTrigger,Trigger3M)),NA())</f>
        <v>7.867559492850118E-3</v>
      </c>
      <c r="P2201" s="44">
        <f>IFERROR(_xll.qlIndexFixing(ONIndex6M,I2201,TRUE,_xll.ohTrigger(RecalcTrigger,Trigger6M)),NA())</f>
        <v>7.8214247135610648E-3</v>
      </c>
      <c r="Q2201" s="146">
        <f>IFERROR(_xll.qlIndexFixing(ONIndex1Y,I2201,TRUE,_xll.ohTrigger(RecalcTrigger,Trigger1Y)),NA())</f>
        <v>8.1074258322266779E-3</v>
      </c>
    </row>
    <row r="2202" spans="2:17" x14ac:dyDescent="0.2">
      <c r="B2202" s="39" t="s">
        <v>42</v>
      </c>
      <c r="D2202" s="42">
        <f>_xll.qlCalendarAdvance(Calendar,$D2201,B2202,"f",FALSE)</f>
        <v>55108</v>
      </c>
      <c r="E2202" s="140">
        <f>_xll.qlInterestRateIndexValueDate(IndexON,D2202)</f>
        <v>55108</v>
      </c>
      <c r="F2202" s="156">
        <f>IFERROR(_xll.qlIndexFixing(IndexON,D2202,TRUE,_xll.ohTrigger(RecalcTrigger,TriggerON)),NA())</f>
        <v>6.9824010210095544E-3</v>
      </c>
      <c r="H2202" s="42">
        <f>_xll.qlCalendarAdvance(Calendar,$H2201,B2202,"f",FALSE)</f>
        <v>55108</v>
      </c>
      <c r="I2202" s="140">
        <f>_xll.qlInterestRateIndexValueDate(Index1M,$H2202)</f>
        <v>55108</v>
      </c>
      <c r="J2202" s="145">
        <f>IFERROR(_xll.qlIndexFixing(Index1M,$H2202,TRUE,_xll.ohTrigger(RecalcTrigger,Trigger1M)),NA())</f>
        <v>7.5326453801971933E-3</v>
      </c>
      <c r="K2202" s="44">
        <f>IFERROR(_xll.qlIndexFixing(Index3M,H2202,TRUE,_xll.ohTrigger(RecalcTrigger,Trigger3M)),NA())</f>
        <v>7.8391889440198054E-3</v>
      </c>
      <c r="L2202" s="44">
        <f>IFERROR(_xll.qlIndexFixing(Index6M,$H2202,TRUE,_xll.ohTrigger(RecalcTrigger,Trigger6M)),NA())</f>
        <v>7.7711410259598372E-3</v>
      </c>
      <c r="M2202" s="146">
        <f>IFERROR(_xll.qlIndexFixing(Index1Y,$H2202,TRUE,_xll.ohTrigger(RecalcTrigger,Trigger1Y)),NA())</f>
        <v>8.0134267703755313E-3</v>
      </c>
      <c r="N2202" s="145">
        <f>IFERROR(_xll.qlIndexFixing(ONIndex1M,I2202,TRUE,_xll.ohTrigger(RecalcTrigger,Trigger1M)),NA())</f>
        <v>7.5403972286292031E-3</v>
      </c>
      <c r="O2202" s="44">
        <f>IFERROR(_xll.qlIndexFixing(ONIndex3M,I2202,TRUE,_xll.ohTrigger(RecalcTrigger,Trigger3M)),NA())</f>
        <v>7.8626853714680589E-3</v>
      </c>
      <c r="P2202" s="44">
        <f>IFERROR(_xll.qlIndexFixing(ONIndex6M,I2202,TRUE,_xll.ohTrigger(RecalcTrigger,Trigger6M)),NA())</f>
        <v>7.8165672637231509E-3</v>
      </c>
      <c r="Q2202" s="146">
        <f>IFERROR(_xll.qlIndexFixing(ONIndex1Y,I2202,TRUE,_xll.ohTrigger(RecalcTrigger,Trigger1Y)),NA())</f>
        <v>8.1024617818103994E-3</v>
      </c>
    </row>
    <row r="2203" spans="2:17" x14ac:dyDescent="0.2">
      <c r="B2203" s="39" t="s">
        <v>42</v>
      </c>
      <c r="D2203" s="42">
        <f>_xll.qlCalendarAdvance(Calendar,$D2202,B2203,"f",FALSE)</f>
        <v>55115</v>
      </c>
      <c r="E2203" s="140">
        <f>_xll.qlInterestRateIndexValueDate(IndexON,D2203)</f>
        <v>55115</v>
      </c>
      <c r="F2203" s="156">
        <f>IFERROR(_xll.qlIndexFixing(IndexON,D2203,TRUE,_xll.ohTrigger(RecalcTrigger,TriggerON)),NA())</f>
        <v>6.977720721564884E-3</v>
      </c>
      <c r="H2203" s="42">
        <f>_xll.qlCalendarAdvance(Calendar,$H2202,B2203,"f",FALSE)</f>
        <v>55115</v>
      </c>
      <c r="I2203" s="140">
        <f>_xll.qlInterestRateIndexValueDate(Index1M,$H2203)</f>
        <v>55115</v>
      </c>
      <c r="J2203" s="145">
        <f>IFERROR(_xll.qlIndexFixing(Index1M,$H2203,TRUE,_xll.ohTrigger(RecalcTrigger,Trigger1M)),NA())</f>
        <v>7.5278354553742401E-3</v>
      </c>
      <c r="K2203" s="44">
        <f>IFERROR(_xll.qlIndexFixing(Index3M,H2203,TRUE,_xll.ohTrigger(RecalcTrigger,Trigger3M)),NA())</f>
        <v>7.8344325973795769E-3</v>
      </c>
      <c r="L2203" s="44">
        <f>IFERROR(_xll.qlIndexFixing(Index6M,$H2203,TRUE,_xll.ohTrigger(RecalcTrigger,Trigger6M)),NA())</f>
        <v>7.7665235573698725E-3</v>
      </c>
      <c r="M2203" s="146">
        <f>IFERROR(_xll.qlIndexFixing(Index1Y,$H2203,TRUE,_xll.ohTrigger(RecalcTrigger,Trigger1Y)),NA())</f>
        <v>8.0089025938179237E-3</v>
      </c>
      <c r="N2203" s="145">
        <f>IFERROR(_xll.qlIndexFixing(ONIndex1M,I2203,TRUE,_xll.ohTrigger(RecalcTrigger,Trigger1M)),NA())</f>
        <v>7.5355494140594281E-3</v>
      </c>
      <c r="O2203" s="44">
        <f>IFERROR(_xll.qlIndexFixing(ONIndex3M,I2203,TRUE,_xll.ohTrigger(RecalcTrigger,Trigger3M)),NA())</f>
        <v>7.857828190055427E-3</v>
      </c>
      <c r="P2203" s="44">
        <f>IFERROR(_xll.qlIndexFixing(ONIndex6M,I2203,TRUE,_xll.ohTrigger(RecalcTrigger,Trigger6M)),NA())</f>
        <v>7.8117284039569412E-3</v>
      </c>
      <c r="Q2203" s="146">
        <f>IFERROR(_xll.qlIndexFixing(ONIndex1Y,I2203,TRUE,_xll.ohTrigger(RecalcTrigger,Trigger1Y)),NA())</f>
        <v>8.0975153511797515E-3</v>
      </c>
    </row>
    <row r="2204" spans="2:17" x14ac:dyDescent="0.2">
      <c r="B2204" s="39" t="s">
        <v>42</v>
      </c>
      <c r="D2204" s="42">
        <f>_xll.qlCalendarAdvance(Calendar,$D2203,B2204,"f",FALSE)</f>
        <v>55122</v>
      </c>
      <c r="E2204" s="140">
        <f>_xll.qlInterestRateIndexValueDate(IndexON,D2204)</f>
        <v>55122</v>
      </c>
      <c r="F2204" s="156">
        <f>IFERROR(_xll.qlIndexFixing(IndexON,D2204,TRUE,_xll.ohTrigger(RecalcTrigger,TriggerON)),NA())</f>
        <v>6.9730560541647613E-3</v>
      </c>
      <c r="H2204" s="42">
        <f>_xll.qlCalendarAdvance(Calendar,$H2203,B2204,"f",FALSE)</f>
        <v>55122</v>
      </c>
      <c r="I2204" s="140">
        <f>_xll.qlInterestRateIndexValueDate(Index1M,$H2204)</f>
        <v>55122</v>
      </c>
      <c r="J2204" s="145">
        <f>IFERROR(_xll.qlIndexFixing(Index1M,$H2204,TRUE,_xll.ohTrigger(RecalcTrigger,Trigger1M)),NA())</f>
        <v>7.5230452241815682E-3</v>
      </c>
      <c r="K2204" s="44">
        <f>IFERROR(_xll.qlIndexFixing(Index3M,H2204,TRUE,_xll.ohTrigger(RecalcTrigger,Trigger3M)),NA())</f>
        <v>7.8301961165151181E-3</v>
      </c>
      <c r="L2204" s="44">
        <f>IFERROR(_xll.qlIndexFixing(Index6M,$H2204,TRUE,_xll.ohTrigger(RecalcTrigger,Trigger6M)),NA())</f>
        <v>7.7616851683847141E-3</v>
      </c>
      <c r="M2204" s="146">
        <f>IFERROR(_xll.qlIndexFixing(Index1Y,$H2204,TRUE,_xll.ohTrigger(RecalcTrigger,Trigger1Y)),NA())</f>
        <v>8.0043961978362166E-3</v>
      </c>
      <c r="N2204" s="145">
        <f>IFERROR(_xll.qlIndexFixing(ONIndex1M,I2204,TRUE,_xll.ohTrigger(RecalcTrigger,Trigger1M)),NA())</f>
        <v>7.5307212793906952E-3</v>
      </c>
      <c r="O2204" s="44">
        <f>IFERROR(_xll.qlIndexFixing(ONIndex3M,I2204,TRUE,_xll.ohTrigger(RecalcTrigger,Trigger3M)),NA())</f>
        <v>7.8529879486122223E-3</v>
      </c>
      <c r="P2204" s="44">
        <f>IFERROR(_xll.qlIndexFixing(ONIndex6M,I2204,TRUE,_xll.ohTrigger(RecalcTrigger,Trigger6M)),NA())</f>
        <v>7.8069081341003432E-3</v>
      </c>
      <c r="Q2204" s="146">
        <f>IFERROR(_xll.qlIndexFixing(ONIndex1Y,I2204,TRUE,_xll.ohTrigger(RecalcTrigger,Trigger1Y)),NA())</f>
        <v>8.0925865401726416E-3</v>
      </c>
    </row>
    <row r="2205" spans="2:17" x14ac:dyDescent="0.2">
      <c r="B2205" s="39" t="s">
        <v>42</v>
      </c>
      <c r="D2205" s="42">
        <f>_xll.qlCalendarAdvance(Calendar,$D2204,B2205,"f",FALSE)</f>
        <v>55129</v>
      </c>
      <c r="E2205" s="140">
        <f>_xll.qlInterestRateIndexValueDate(IndexON,D2205)</f>
        <v>55129</v>
      </c>
      <c r="F2205" s="156">
        <f>IFERROR(_xll.qlIndexFixing(IndexON,D2205,TRUE,_xll.ohTrigger(RecalcTrigger,TriggerON)),NA())</f>
        <v>6.9684070188902325E-3</v>
      </c>
      <c r="H2205" s="42">
        <f>_xll.qlCalendarAdvance(Calendar,$H2204,B2205,"f",FALSE)</f>
        <v>55129</v>
      </c>
      <c r="I2205" s="140">
        <f>_xll.qlInterestRateIndexValueDate(Index1M,$H2205)</f>
        <v>55129</v>
      </c>
      <c r="J2205" s="145">
        <f>IFERROR(_xll.qlIndexFixing(Index1M,$H2205,TRUE,_xll.ohTrigger(RecalcTrigger,Trigger1M)),NA())</f>
        <v>7.5174903418811882E-3</v>
      </c>
      <c r="K2205" s="44">
        <f>IFERROR(_xll.qlIndexFixing(Index3M,H2205,TRUE,_xll.ohTrigger(RecalcTrigger,Trigger3M)),NA())</f>
        <v>7.8254715040636767E-3</v>
      </c>
      <c r="L2205" s="44">
        <f>IFERROR(_xll.qlIndexFixing(Index6M,$H2205,TRUE,_xll.ohTrigger(RecalcTrigger,Trigger6M)),NA())</f>
        <v>7.7571062793809374E-3</v>
      </c>
      <c r="M2205" s="146">
        <f>IFERROR(_xll.qlIndexFixing(Index1Y,$H2205,TRUE,_xll.ohTrigger(RecalcTrigger,Trigger1Y)),NA())</f>
        <v>7.9999075821923782E-3</v>
      </c>
      <c r="N2205" s="145">
        <f>IFERROR(_xll.qlIndexFixing(ONIndex1M,I2205,TRUE,_xll.ohTrigger(RecalcTrigger,Trigger1M)),NA())</f>
        <v>7.5259128248661433E-3</v>
      </c>
      <c r="O2205" s="44">
        <f>IFERROR(_xll.qlIndexFixing(ONIndex3M,I2205,TRUE,_xll.ohTrigger(RecalcTrigger,Trigger3M)),NA())</f>
        <v>7.8481646470573985E-3</v>
      </c>
      <c r="P2205" s="44">
        <f>IFERROR(_xll.qlIndexFixing(ONIndex6M,I2205,TRUE,_xll.ohTrigger(RecalcTrigger,Trigger6M)),NA())</f>
        <v>7.8021064542344032E-3</v>
      </c>
      <c r="Q2205" s="146">
        <f>IFERROR(_xll.qlIndexFixing(ONIndex1Y,I2205,TRUE,_xll.ohTrigger(RecalcTrigger,Trigger1Y)),NA())</f>
        <v>8.0876753489511621E-3</v>
      </c>
    </row>
    <row r="2206" spans="2:17" x14ac:dyDescent="0.2">
      <c r="B2206" s="39" t="s">
        <v>42</v>
      </c>
      <c r="D2206" s="42">
        <f>_xll.qlCalendarAdvance(Calendar,$D2205,B2206,"f",FALSE)</f>
        <v>55136</v>
      </c>
      <c r="E2206" s="140">
        <f>_xll.qlInterestRateIndexValueDate(IndexON,D2206)</f>
        <v>55136</v>
      </c>
      <c r="F2206" s="156">
        <f>IFERROR(_xll.qlIndexFixing(IndexON,D2206,TRUE,_xll.ohTrigger(RecalcTrigger,TriggerON)),NA())</f>
        <v>6.9637736159033903E-3</v>
      </c>
      <c r="H2206" s="42">
        <f>_xll.qlCalendarAdvance(Calendar,$H2205,B2206,"f",FALSE)</f>
        <v>55136</v>
      </c>
      <c r="I2206" s="140">
        <f>_xll.qlInterestRateIndexValueDate(Index1M,$H2206)</f>
        <v>55136</v>
      </c>
      <c r="J2206" s="145">
        <f>IFERROR(_xll.qlIndexFixing(Index1M,$H2206,TRUE,_xll.ohTrigger(RecalcTrigger,Trigger1M)),NA())</f>
        <v>7.5127434248128113E-3</v>
      </c>
      <c r="K2206" s="44">
        <f>IFERROR(_xll.qlIndexFixing(Index3M,H2206,TRUE,_xll.ohTrigger(RecalcTrigger,Trigger3M)),NA())</f>
        <v>7.8207638692970004E-3</v>
      </c>
      <c r="L2206" s="44">
        <f>IFERROR(_xll.qlIndexFixing(Index6M,$H2206,TRUE,_xll.ohTrigger(RecalcTrigger,Trigger6M)),NA())</f>
        <v>7.7525460621711249E-3</v>
      </c>
      <c r="M2206" s="146">
        <f>IFERROR(_xll.qlIndexFixing(Index1Y,$H2206,TRUE,_xll.ohTrigger(RecalcTrigger,Trigger1Y)),NA())</f>
        <v>7.9954367466488208E-3</v>
      </c>
      <c r="N2206" s="145">
        <f>IFERROR(_xll.qlIndexFixing(ONIndex1M,I2206,TRUE,_xll.ohTrigger(RecalcTrigger,Trigger1M)),NA())</f>
        <v>7.5211240503236798E-3</v>
      </c>
      <c r="O2206" s="44">
        <f>IFERROR(_xll.qlIndexFixing(ONIndex3M,I2206,TRUE,_xll.ohTrigger(RecalcTrigger,Trigger3M)),NA())</f>
        <v>7.8433582854720019E-3</v>
      </c>
      <c r="P2206" s="44">
        <f>IFERROR(_xll.qlIndexFixing(ONIndex6M,I2206,TRUE,_xll.ohTrigger(RecalcTrigger,Trigger6M)),NA())</f>
        <v>7.7973233643591211E-3</v>
      </c>
      <c r="Q2206" s="146">
        <f>IFERROR(_xll.qlIndexFixing(ONIndex1Y,I2206,TRUE,_xll.ohTrigger(RecalcTrigger,Trigger1Y)),NA())</f>
        <v>8.0827817773532207E-3</v>
      </c>
    </row>
    <row r="2207" spans="2:17" x14ac:dyDescent="0.2">
      <c r="B2207" s="39" t="s">
        <v>42</v>
      </c>
      <c r="D2207" s="42">
        <f>_xll.qlCalendarAdvance(Calendar,$D2206,B2207,"f",FALSE)</f>
        <v>55143</v>
      </c>
      <c r="E2207" s="140">
        <f>_xll.qlInterestRateIndexValueDate(IndexON,D2207)</f>
        <v>55143</v>
      </c>
      <c r="F2207" s="156">
        <f>IFERROR(_xll.qlIndexFixing(IndexON,D2207,TRUE,_xll.ohTrigger(RecalcTrigger,TriggerON)),NA())</f>
        <v>6.9591558449610957E-3</v>
      </c>
      <c r="H2207" s="42">
        <f>_xll.qlCalendarAdvance(Calendar,$H2206,B2207,"f",FALSE)</f>
        <v>55143</v>
      </c>
      <c r="I2207" s="140">
        <f>_xll.qlInterestRateIndexValueDate(Index1M,$H2207)</f>
        <v>55143</v>
      </c>
      <c r="J2207" s="145">
        <f>IFERROR(_xll.qlIndexFixing(Index1M,$H2207,TRUE,_xll.ohTrigger(RecalcTrigger,Trigger1M)),NA())</f>
        <v>7.5080162026955246E-3</v>
      </c>
      <c r="K2207" s="44">
        <f>IFERROR(_xll.qlIndexFixing(Index3M,H2207,TRUE,_xll.ohTrigger(RecalcTrigger,Trigger3M)),NA())</f>
        <v>7.8160732121574563E-3</v>
      </c>
      <c r="L2207" s="44">
        <f>IFERROR(_xll.qlIndexFixing(Index6M,$H2207,TRUE,_xll.ohTrigger(RecalcTrigger,Trigger6M)),NA())</f>
        <v>7.7480045166279177E-3</v>
      </c>
      <c r="M2207" s="146">
        <f>IFERROR(_xll.qlIndexFixing(Index1Y,$H2207,TRUE,_xll.ohTrigger(RecalcTrigger,Trigger1Y)),NA())</f>
        <v>7.9909836909695109E-3</v>
      </c>
      <c r="N2207" s="145">
        <f>IFERROR(_xll.qlIndexFixing(ONIndex1M,I2207,TRUE,_xll.ohTrigger(RecalcTrigger,Trigger1M)),NA())</f>
        <v>7.516354955844351E-3</v>
      </c>
      <c r="O2207" s="44">
        <f>IFERROR(_xll.qlIndexFixing(ONIndex3M,I2207,TRUE,_xll.ohTrigger(RecalcTrigger,Trigger3M)),NA())</f>
        <v>7.8385688638560325E-3</v>
      </c>
      <c r="P2207" s="44">
        <f>IFERROR(_xll.qlIndexFixing(ONIndex6M,I2207,TRUE,_xll.ohTrigger(RecalcTrigger,Trigger6M)),NA())</f>
        <v>7.7925588645555433E-3</v>
      </c>
      <c r="Q2207" s="146">
        <f>IFERROR(_xll.qlIndexFixing(ONIndex1Y,I2207,TRUE,_xll.ohTrigger(RecalcTrigger,Trigger1Y)),NA())</f>
        <v>8.0779058254598635E-3</v>
      </c>
    </row>
    <row r="2208" spans="2:17" x14ac:dyDescent="0.2">
      <c r="B2208" s="39" t="s">
        <v>42</v>
      </c>
      <c r="D2208" s="42">
        <f>_xll.qlCalendarAdvance(Calendar,$D2207,B2208,"f",FALSE)</f>
        <v>55150</v>
      </c>
      <c r="E2208" s="140">
        <f>_xll.qlInterestRateIndexValueDate(IndexON,D2208)</f>
        <v>55150</v>
      </c>
      <c r="F2208" s="156">
        <f>IFERROR(_xll.qlIndexFixing(IndexON,D2208,TRUE,_xll.ohTrigger(RecalcTrigger,TriggerON)),NA())</f>
        <v>6.9545537062254414E-3</v>
      </c>
      <c r="H2208" s="42">
        <f>_xll.qlCalendarAdvance(Calendar,$H2207,B2208,"f",FALSE)</f>
        <v>55150</v>
      </c>
      <c r="I2208" s="140">
        <f>_xll.qlInterestRateIndexValueDate(Index1M,$H2208)</f>
        <v>55150</v>
      </c>
      <c r="J2208" s="145">
        <f>IFERROR(_xll.qlIndexFixing(Index1M,$H2208,TRUE,_xll.ohTrigger(RecalcTrigger,Trigger1M)),NA())</f>
        <v>7.5033086755047695E-3</v>
      </c>
      <c r="K2208" s="44">
        <f>IFERROR(_xll.qlIndexFixing(Index3M,H2208,TRUE,_xll.ohTrigger(RecalcTrigger,Trigger3M)),NA())</f>
        <v>7.8113995325856085E-3</v>
      </c>
      <c r="L2208" s="44">
        <f>IFERROR(_xll.qlIndexFixing(Index6M,$H2208,TRUE,_xll.ohTrigger(RecalcTrigger,Trigger6M)),NA())</f>
        <v>7.743481642625295E-3</v>
      </c>
      <c r="M2208" s="146">
        <f>IFERROR(_xll.qlIndexFixing(Index1Y,$H2208,TRUE,_xll.ohTrigger(RecalcTrigger,Trigger1Y)),NA())</f>
        <v>7.9865484149186372E-3</v>
      </c>
      <c r="N2208" s="145">
        <f>IFERROR(_xll.qlIndexFixing(ONIndex1M,I2208,TRUE,_xll.ohTrigger(RecalcTrigger,Trigger1M)),NA())</f>
        <v>7.5116055414281568E-3</v>
      </c>
      <c r="O2208" s="44">
        <f>IFERROR(_xll.qlIndexFixing(ONIndex3M,I2208,TRUE,_xll.ohTrigger(RecalcTrigger,Trigger3M)),NA())</f>
        <v>7.8337963822094903E-3</v>
      </c>
      <c r="P2208" s="44">
        <f>IFERROR(_xll.qlIndexFixing(ONIndex6M,I2208,TRUE,_xll.ohTrigger(RecalcTrigger,Trigger6M)),NA())</f>
        <v>7.7878129546615771E-3</v>
      </c>
      <c r="Q2208" s="146">
        <f>IFERROR(_xll.qlIndexFixing(ONIndex1Y,I2208,TRUE,_xll.ohTrigger(RecalcTrigger,Trigger1Y)),NA())</f>
        <v>8.0730474932710905E-3</v>
      </c>
    </row>
    <row r="2209" spans="2:17" x14ac:dyDescent="0.2">
      <c r="B2209" s="39" t="s">
        <v>42</v>
      </c>
      <c r="D2209" s="42">
        <f>_xll.qlCalendarAdvance(Calendar,$D2208,B2209,"f",FALSE)</f>
        <v>55157</v>
      </c>
      <c r="E2209" s="140">
        <f>_xll.qlInterestRateIndexValueDate(IndexON,D2209)</f>
        <v>55157</v>
      </c>
      <c r="F2209" s="156">
        <f>IFERROR(_xll.qlIndexFixing(IndexON,D2209,TRUE,_xll.ohTrigger(RecalcTrigger,TriggerON)),NA())</f>
        <v>6.9499671995343348E-3</v>
      </c>
      <c r="H2209" s="42">
        <f>_xll.qlCalendarAdvance(Calendar,$H2208,B2209,"f",FALSE)</f>
        <v>55157</v>
      </c>
      <c r="I2209" s="140">
        <f>_xll.qlInterestRateIndexValueDate(Index1M,$H2209)</f>
        <v>55157</v>
      </c>
      <c r="J2209" s="145">
        <f>IFERROR(_xll.qlIndexFixing(Index1M,$H2209,TRUE,_xll.ohTrigger(RecalcTrigger,Trigger1M)),NA())</f>
        <v>7.4986208432135304E-3</v>
      </c>
      <c r="K2209" s="44">
        <f>IFERROR(_xll.qlIndexFixing(Index3M,H2209,TRUE,_xll.ohTrigger(RecalcTrigger,Trigger3M)),NA())</f>
        <v>7.8067428305220246E-3</v>
      </c>
      <c r="L2209" s="44">
        <f>IFERROR(_xll.qlIndexFixing(Index6M,$H2209,TRUE,_xll.ohTrigger(RecalcTrigger,Trigger6M)),NA())</f>
        <v>7.7392108450669815E-3</v>
      </c>
      <c r="M2209" s="146">
        <f>IFERROR(_xll.qlIndexFixing(Index1Y,$H2209,TRUE,_xll.ohTrigger(RecalcTrigger,Trigger1Y)),NA())</f>
        <v>7.9821309182619427E-3</v>
      </c>
      <c r="N2209" s="145">
        <f>IFERROR(_xll.qlIndexFixing(ONIndex1M,I2209,TRUE,_xll.ohTrigger(RecalcTrigger,Trigger1M)),NA())</f>
        <v>7.5068758069940511E-3</v>
      </c>
      <c r="O2209" s="44">
        <f>IFERROR(_xll.qlIndexFixing(ONIndex3M,I2209,TRUE,_xll.ohTrigger(RecalcTrigger,Trigger3M)),NA())</f>
        <v>7.829040840451329E-3</v>
      </c>
      <c r="P2209" s="44">
        <f>IFERROR(_xll.qlIndexFixing(ONIndex6M,I2209,TRUE,_xll.ohTrigger(RecalcTrigger,Trigger6M)),NA())</f>
        <v>7.7830856346772226E-3</v>
      </c>
      <c r="Q2209" s="146">
        <f>IFERROR(_xll.qlIndexFixing(ONIndex1Y,I2209,TRUE,_xll.ohTrigger(RecalcTrigger,Trigger1Y)),NA())</f>
        <v>8.0682067807058555E-3</v>
      </c>
    </row>
    <row r="2210" spans="2:17" x14ac:dyDescent="0.2">
      <c r="B2210" s="39" t="s">
        <v>42</v>
      </c>
      <c r="D2210" s="42">
        <f>_xll.qlCalendarAdvance(Calendar,$D2209,B2210,"f",FALSE)</f>
        <v>55164</v>
      </c>
      <c r="E2210" s="140">
        <f>_xll.qlInterestRateIndexValueDate(IndexON,D2210)</f>
        <v>55164</v>
      </c>
      <c r="F2210" s="156">
        <f>IFERROR(_xll.qlIndexFixing(IndexON,D2210,TRUE,_xll.ohTrigger(RecalcTrigger,TriggerON)),NA())</f>
        <v>6.9453963251309148E-3</v>
      </c>
      <c r="H2210" s="42">
        <f>_xll.qlCalendarAdvance(Calendar,$H2209,B2210,"f",FALSE)</f>
        <v>55164</v>
      </c>
      <c r="I2210" s="140">
        <f>_xll.qlInterestRateIndexValueDate(Index1M,$H2210)</f>
        <v>55164</v>
      </c>
      <c r="J2210" s="145">
        <f>IFERROR(_xll.qlIndexFixing(Index1M,$H2210,TRUE,_xll.ohTrigger(RecalcTrigger,Trigger1M)),NA())</f>
        <v>7.4939527057972478E-3</v>
      </c>
      <c r="K2210" s="44">
        <f>IFERROR(_xll.qlIndexFixing(Index3M,H2210,TRUE,_xll.ohTrigger(RecalcTrigger,Trigger3M)),NA())</f>
        <v>7.8021031059099712E-3</v>
      </c>
      <c r="L2210" s="44">
        <f>IFERROR(_xll.qlIndexFixing(Index6M,$H2210,TRUE,_xll.ohTrigger(RecalcTrigger,Trigger6M)),NA())</f>
        <v>7.7347240750484476E-3</v>
      </c>
      <c r="M2210" s="146">
        <f>IFERROR(_xll.qlIndexFixing(Index1Y,$H2210,TRUE,_xll.ohTrigger(RecalcTrigger,Trigger1Y)),NA())</f>
        <v>7.9777312007656143E-3</v>
      </c>
      <c r="N2210" s="145">
        <f>IFERROR(_xll.qlIndexFixing(ONIndex1M,I2210,TRUE,_xll.ohTrigger(RecalcTrigger,Trigger1M)),NA())</f>
        <v>7.5021657525420338E-3</v>
      </c>
      <c r="O2210" s="44">
        <f>IFERROR(_xll.qlIndexFixing(ONIndex3M,I2210,TRUE,_xll.ohTrigger(RecalcTrigger,Trigger3M)),NA())</f>
        <v>7.8243022386625949E-3</v>
      </c>
      <c r="P2210" s="44">
        <f>IFERROR(_xll.qlIndexFixing(ONIndex6M,I2210,TRUE,_xll.ohTrigger(RecalcTrigger,Trigger6M)),NA())</f>
        <v>7.7783769047645723E-3</v>
      </c>
      <c r="Q2210" s="146">
        <f>IFERROR(_xll.qlIndexFixing(ONIndex1Y,I2210,TRUE,_xll.ohTrigger(RecalcTrigger,Trigger1Y)),NA())</f>
        <v>8.063383687926251E-3</v>
      </c>
    </row>
    <row r="2211" spans="2:17" x14ac:dyDescent="0.2">
      <c r="B2211" s="39" t="s">
        <v>42</v>
      </c>
      <c r="D2211" s="42">
        <f>_xll.qlCalendarAdvance(Calendar,$D2210,B2211,"f",FALSE)</f>
        <v>55171</v>
      </c>
      <c r="E2211" s="140">
        <f>_xll.qlInterestRateIndexValueDate(IndexON,D2211)</f>
        <v>55171</v>
      </c>
      <c r="F2211" s="156">
        <f>IFERROR(_xll.qlIndexFixing(IndexON,D2211,TRUE,_xll.ohTrigger(RecalcTrigger,TriggerON)),NA())</f>
        <v>6.9408410827720424E-3</v>
      </c>
      <c r="H2211" s="42">
        <f>_xll.qlCalendarAdvance(Calendar,$H2210,B2211,"f",FALSE)</f>
        <v>55171</v>
      </c>
      <c r="I2211" s="140">
        <f>_xll.qlInterestRateIndexValueDate(Index1M,$H2211)</f>
        <v>55171</v>
      </c>
      <c r="J2211" s="145">
        <f>IFERROR(_xll.qlIndexFixing(Index1M,$H2211,TRUE,_xll.ohTrigger(RecalcTrigger,Trigger1M)),NA())</f>
        <v>7.4893042632313616E-3</v>
      </c>
      <c r="K2211" s="44">
        <f>IFERROR(_xll.qlIndexFixing(Index3M,H2211,TRUE,_xll.ohTrigger(RecalcTrigger,Trigger3M)),NA())</f>
        <v>7.7974803586900151E-3</v>
      </c>
      <c r="L2211" s="44">
        <f>IFERROR(_xll.qlIndexFixing(Index6M,$H2211,TRUE,_xll.ohTrigger(RecalcTrigger,Trigger6M)),NA())</f>
        <v>7.7302559757529673E-3</v>
      </c>
      <c r="M2211" s="146">
        <f>IFERROR(_xll.qlIndexFixing(Index1Y,$H2211,TRUE,_xll.ohTrigger(RecalcTrigger,Trigger1Y)),NA())</f>
        <v>7.9733492621969493E-3</v>
      </c>
      <c r="N2211" s="145">
        <f>IFERROR(_xll.qlIndexFixing(ONIndex1M,I2211,TRUE,_xll.ohTrigger(RecalcTrigger,Trigger1M)),NA())</f>
        <v>7.4974753781531511E-3</v>
      </c>
      <c r="O2211" s="44">
        <f>IFERROR(_xll.qlIndexFixing(ONIndex3M,I2211,TRUE,_xll.ohTrigger(RecalcTrigger,Trigger3M)),NA())</f>
        <v>7.8195805769243343E-3</v>
      </c>
      <c r="P2211" s="44">
        <f>IFERROR(_xll.qlIndexFixing(ONIndex6M,I2211,TRUE,_xll.ohTrigger(RecalcTrigger,Trigger6M)),NA())</f>
        <v>7.77368676484258E-3</v>
      </c>
      <c r="Q2211" s="146">
        <f>IFERROR(_xll.qlIndexFixing(ONIndex1Y,I2211,TRUE,_xll.ohTrigger(RecalcTrigger,Trigger1Y)),NA())</f>
        <v>8.0585782147701845E-3</v>
      </c>
    </row>
    <row r="2212" spans="2:17" x14ac:dyDescent="0.2">
      <c r="B2212" s="39" t="s">
        <v>42</v>
      </c>
      <c r="D2212" s="42">
        <f>_xll.qlCalendarAdvance(Calendar,$D2211,B2212,"f",FALSE)</f>
        <v>55178</v>
      </c>
      <c r="E2212" s="140">
        <f>_xll.qlInterestRateIndexValueDate(IndexON,D2212)</f>
        <v>55178</v>
      </c>
      <c r="F2212" s="156">
        <f>IFERROR(_xll.qlIndexFixing(IndexON,D2212,TRUE,_xll.ohTrigger(RecalcTrigger,TriggerON)),NA())</f>
        <v>6.9363014725387639E-3</v>
      </c>
      <c r="H2212" s="42">
        <f>_xll.qlCalendarAdvance(Calendar,$H2211,B2212,"f",FALSE)</f>
        <v>55178</v>
      </c>
      <c r="I2212" s="140">
        <f>_xll.qlInterestRateIndexValueDate(Index1M,$H2212)</f>
        <v>55178</v>
      </c>
      <c r="J2212" s="145">
        <f>IFERROR(_xll.qlIndexFixing(Index1M,$H2212,TRUE,_xll.ohTrigger(RecalcTrigger,Trigger1M)),NA())</f>
        <v>7.4846755154913142E-3</v>
      </c>
      <c r="K2212" s="44">
        <f>IFERROR(_xll.qlIndexFixing(Index3M,H2212,TRUE,_xll.ohTrigger(RecalcTrigger,Trigger3M)),NA())</f>
        <v>7.7928745888045233E-3</v>
      </c>
      <c r="L2212" s="44">
        <f>IFERROR(_xll.qlIndexFixing(Index6M,$H2212,TRUE,_xll.ohTrigger(RecalcTrigger,Trigger6M)),NA())</f>
        <v>7.7258065470578495E-3</v>
      </c>
      <c r="M2212" s="146">
        <f>IFERROR(_xll.qlIndexFixing(Index1Y,$H2212,TRUE,_xll.ohTrigger(RecalcTrigger,Trigger1Y)),NA())</f>
        <v>7.9689851023245772E-3</v>
      </c>
      <c r="N2212" s="145">
        <f>IFERROR(_xll.qlIndexFixing(ONIndex1M,I2212,TRUE,_xll.ohTrigger(RecalcTrigger,Trigger1M)),NA())</f>
        <v>7.4928046837463569E-3</v>
      </c>
      <c r="O2212" s="44">
        <f>IFERROR(_xll.qlIndexFixing(ONIndex3M,I2212,TRUE,_xll.ohTrigger(RecalcTrigger,Trigger3M)),NA())</f>
        <v>7.814875854912362E-3</v>
      </c>
      <c r="P2212" s="44">
        <f>IFERROR(_xll.qlIndexFixing(ONIndex6M,I2212,TRUE,_xll.ohTrigger(RecalcTrigger,Trigger6M)),NA())</f>
        <v>7.7690152147491531E-3</v>
      </c>
      <c r="Q2212" s="146">
        <f>IFERROR(_xll.qlIndexFixing(ONIndex1Y,I2212,TRUE,_xll.ohTrigger(RecalcTrigger,Trigger1Y)),NA())</f>
        <v>8.0537903613997486E-3</v>
      </c>
    </row>
    <row r="2213" spans="2:17" x14ac:dyDescent="0.2">
      <c r="B2213" s="39" t="s">
        <v>42</v>
      </c>
      <c r="D2213" s="42">
        <f>_xll.qlCalendarAdvance(Calendar,$D2212,B2213,"f",FALSE)</f>
        <v>55185</v>
      </c>
      <c r="E2213" s="140">
        <f>_xll.qlInterestRateIndexValueDate(IndexON,D2213)</f>
        <v>55185</v>
      </c>
      <c r="F2213" s="156">
        <f>IFERROR(_xll.qlIndexFixing(IndexON,D2213,TRUE,_xll.ohTrigger(RecalcTrigger,TriggerON)),NA())</f>
        <v>6.9317774945931721E-3</v>
      </c>
      <c r="H2213" s="42">
        <f>_xll.qlCalendarAdvance(Calendar,$H2212,B2213,"f",FALSE)</f>
        <v>55185</v>
      </c>
      <c r="I2213" s="140">
        <f>_xll.qlInterestRateIndexValueDate(Index1M,$H2213)</f>
        <v>55185</v>
      </c>
      <c r="J2213" s="145">
        <f>IFERROR(_xll.qlIndexFixing(Index1M,$H2213,TRUE,_xll.ohTrigger(RecalcTrigger,Trigger1M)),NA())</f>
        <v>7.4813218874327948E-3</v>
      </c>
      <c r="K2213" s="44">
        <f>IFERROR(_xll.qlIndexFixing(Index3M,H2213,TRUE,_xll.ohTrigger(RecalcTrigger,Trigger3M)),NA())</f>
        <v>7.7882857961949622E-3</v>
      </c>
      <c r="L2213" s="44">
        <f>IFERROR(_xll.qlIndexFixing(Index6M,$H2213,TRUE,_xll.ohTrigger(RecalcTrigger,Trigger6M)),NA())</f>
        <v>7.7213757888399586E-3</v>
      </c>
      <c r="M2213" s="146">
        <f>IFERROR(_xll.qlIndexFixing(Index1Y,$H2213,TRUE,_xll.ohTrigger(RecalcTrigger,Trigger1Y)),NA())</f>
        <v>7.9646387209175717E-3</v>
      </c>
      <c r="N2213" s="145">
        <f>IFERROR(_xll.qlIndexFixing(ONIndex1M,I2213,TRUE,_xll.ohTrigger(RecalcTrigger,Trigger1M)),NA())</f>
        <v>7.4881536693216511E-3</v>
      </c>
      <c r="O2213" s="44">
        <f>IFERROR(_xll.qlIndexFixing(ONIndex3M,I2213,TRUE,_xll.ohTrigger(RecalcTrigger,Trigger3M)),NA())</f>
        <v>7.8101880730319095E-3</v>
      </c>
      <c r="P2213" s="44">
        <f>IFERROR(_xll.qlIndexFixing(ONIndex6M,I2213,TRUE,_xll.ohTrigger(RecalcTrigger,Trigger6M)),NA())</f>
        <v>7.7643622547274305E-3</v>
      </c>
      <c r="Q2213" s="146">
        <f>IFERROR(_xll.qlIndexFixing(ONIndex1Y,I2213,TRUE,_xll.ohTrigger(RecalcTrigger,Trigger1Y)),NA())</f>
        <v>8.0490201276528506E-3</v>
      </c>
    </row>
    <row r="2214" spans="2:17" x14ac:dyDescent="0.2">
      <c r="B2214" s="39" t="s">
        <v>42</v>
      </c>
      <c r="D2214" s="42">
        <f>_xll.qlCalendarAdvance(Calendar,$D2213,B2214,"f",FALSE)</f>
        <v>55192</v>
      </c>
      <c r="E2214" s="140">
        <f>_xll.qlInterestRateIndexValueDate(IndexON,D2214)</f>
        <v>55192</v>
      </c>
      <c r="F2214" s="156">
        <f>IFERROR(_xll.qlIndexFixing(IndexON,D2214,TRUE,_xll.ohTrigger(RecalcTrigger,TriggerON)),NA())</f>
        <v>6.9272691487731741E-3</v>
      </c>
      <c r="H2214" s="42">
        <f>_xll.qlCalendarAdvance(Calendar,$H2213,B2214,"f",FALSE)</f>
        <v>55192</v>
      </c>
      <c r="I2214" s="140">
        <f>_xll.qlInterestRateIndexValueDate(Index1M,$H2214)</f>
        <v>55192</v>
      </c>
      <c r="J2214" s="145">
        <f>IFERROR(_xll.qlIndexFixing(Index1M,$H2214,TRUE,_xll.ohTrigger(RecalcTrigger,Trigger1M)),NA())</f>
        <v>7.4767259661741494E-3</v>
      </c>
      <c r="K2214" s="44">
        <f>IFERROR(_xll.qlIndexFixing(Index3M,H2214,TRUE,_xll.ohTrigger(RecalcTrigger,Trigger3M)),NA())</f>
        <v>7.7839544446460344E-3</v>
      </c>
      <c r="L2214" s="44">
        <f>IFERROR(_xll.qlIndexFixing(Index6M,$H2214,TRUE,_xll.ohTrigger(RecalcTrigger,Trigger6M)),NA())</f>
        <v>7.7169637009770545E-3</v>
      </c>
      <c r="M2214" s="146">
        <f>IFERROR(_xll.qlIndexFixing(Index1Y,$H2214,TRUE,_xll.ohTrigger(RecalcTrigger,Trigger1Y)),NA())</f>
        <v>7.9603101177461166E-3</v>
      </c>
      <c r="N2214" s="145">
        <f>IFERROR(_xll.qlIndexFixing(ONIndex1M,I2214,TRUE,_xll.ohTrigger(RecalcTrigger,Trigger1M)),NA())</f>
        <v>7.4835223349600799E-3</v>
      </c>
      <c r="O2214" s="44">
        <f>IFERROR(_xll.qlIndexFixing(ONIndex3M,I2214,TRUE,_xll.ohTrigger(RecalcTrigger,Trigger3M)),NA())</f>
        <v>7.8055172311208842E-3</v>
      </c>
      <c r="P2214" s="44">
        <f>IFERROR(_xll.qlIndexFixing(ONIndex6M,I2214,TRUE,_xll.ohTrigger(RecalcTrigger,Trigger6M)),NA())</f>
        <v>7.7597278846963658E-3</v>
      </c>
      <c r="Q2214" s="146">
        <f>IFERROR(_xll.qlIndexFixing(ONIndex1Y,I2214,TRUE,_xll.ohTrigger(RecalcTrigger,Trigger1Y)),NA())</f>
        <v>8.0442675136105368E-3</v>
      </c>
    </row>
    <row r="2215" spans="2:17" x14ac:dyDescent="0.2">
      <c r="B2215" s="39" t="s">
        <v>42</v>
      </c>
      <c r="D2215" s="42">
        <f>_xll.qlCalendarAdvance(Calendar,$D2214,B2215,"f",FALSE)</f>
        <v>55199</v>
      </c>
      <c r="E2215" s="140">
        <f>_xll.qlInterestRateIndexValueDate(IndexON,D2215)</f>
        <v>55199</v>
      </c>
      <c r="F2215" s="156">
        <f>IFERROR(_xll.qlIndexFixing(IndexON,D2215,TRUE,_xll.ohTrigger(RecalcTrigger,TriggerON)),NA())</f>
        <v>6.9227764350787702E-3</v>
      </c>
      <c r="H2215" s="42">
        <f>_xll.qlCalendarAdvance(Calendar,$H2214,B2215,"f",FALSE)</f>
        <v>55199</v>
      </c>
      <c r="I2215" s="140">
        <f>_xll.qlInterestRateIndexValueDate(Index1M,$H2215)</f>
        <v>55199</v>
      </c>
      <c r="J2215" s="145">
        <f>IFERROR(_xll.qlIndexFixing(Index1M,$H2215,TRUE,_xll.ohTrigger(RecalcTrigger,Trigger1M)),NA())</f>
        <v>7.4721497373758262E-3</v>
      </c>
      <c r="K2215" s="44">
        <f>IFERROR(_xll.qlIndexFixing(Index3M,H2215,TRUE,_xll.ohTrigger(RecalcTrigger,Trigger3M)),NA())</f>
        <v>7.779398490810093E-3</v>
      </c>
      <c r="L2215" s="44">
        <f>IFERROR(_xll.qlIndexFixing(Index6M,$H2215,TRUE,_xll.ohTrigger(RecalcTrigger,Trigger6M)),NA())</f>
        <v>7.7125702833468939E-3</v>
      </c>
      <c r="M2215" s="146">
        <f>IFERROR(_xll.qlIndexFixing(Index1Y,$H2215,TRUE,_xll.ohTrigger(RecalcTrigger,Trigger1Y)),NA())</f>
        <v>7.9559992925810619E-3</v>
      </c>
      <c r="N2215" s="145">
        <f>IFERROR(_xll.qlIndexFixing(ONIndex1M,I2215,TRUE,_xll.ohTrigger(RecalcTrigger,Trigger1M)),NA())</f>
        <v>7.4789106806616434E-3</v>
      </c>
      <c r="O2215" s="44">
        <f>IFERROR(_xll.qlIndexFixing(ONIndex3M,I2215,TRUE,_xll.ohTrigger(RecalcTrigger,Trigger3M)),NA())</f>
        <v>7.8008633290982399E-3</v>
      </c>
      <c r="P2215" s="44">
        <f>IFERROR(_xll.qlIndexFixing(ONIndex6M,I2215,TRUE,_xll.ohTrigger(RecalcTrigger,Trigger6M)),NA())</f>
        <v>7.7551121045749127E-3</v>
      </c>
      <c r="Q2215" s="146">
        <f>IFERROR(_xll.qlIndexFixing(ONIndex1Y,I2215,TRUE,_xll.ohTrigger(RecalcTrigger,Trigger1Y)),NA())</f>
        <v>8.0395325192728073E-3</v>
      </c>
    </row>
    <row r="2216" spans="2:17" x14ac:dyDescent="0.2">
      <c r="B2216" s="39" t="s">
        <v>42</v>
      </c>
      <c r="D2216" s="42">
        <f>_xll.qlCalendarAdvance(Calendar,$D2215,B2216,"f",FALSE)</f>
        <v>55206</v>
      </c>
      <c r="E2216" s="140">
        <f>_xll.qlInterestRateIndexValueDate(IndexON,D2216)</f>
        <v>55206</v>
      </c>
      <c r="F2216" s="156">
        <f>IFERROR(_xll.qlIndexFixing(IndexON,D2216,TRUE,_xll.ohTrigger(RecalcTrigger,TriggerON)),NA())</f>
        <v>6.9182993534289139E-3</v>
      </c>
      <c r="H2216" s="42">
        <f>_xll.qlCalendarAdvance(Calendar,$H2215,B2216,"f",FALSE)</f>
        <v>55206</v>
      </c>
      <c r="I2216" s="140">
        <f>_xll.qlInterestRateIndexValueDate(Index1M,$H2216)</f>
        <v>55206</v>
      </c>
      <c r="J2216" s="145">
        <f>IFERROR(_xll.qlIndexFixing(Index1M,$H2216,TRUE,_xll.ohTrigger(RecalcTrigger,Trigger1M)),NA())</f>
        <v>7.4675932010088786E-3</v>
      </c>
      <c r="K2216" s="44">
        <f>IFERROR(_xll.qlIndexFixing(Index3M,H2216,TRUE,_xll.ohTrigger(RecalcTrigger,Trigger3M)),NA())</f>
        <v>7.774859513664828E-3</v>
      </c>
      <c r="L2216" s="44">
        <f>IFERROR(_xll.qlIndexFixing(Index6M,$H2216,TRUE,_xll.ohTrigger(RecalcTrigger,Trigger6M)),NA())</f>
        <v>7.7081955358276853E-3</v>
      </c>
      <c r="M2216" s="146">
        <f>IFERROR(_xll.qlIndexFixing(Index1Y,$H2216,TRUE,_xll.ohTrigger(RecalcTrigger,Trigger1Y)),NA())</f>
        <v>7.9517062451950338E-3</v>
      </c>
      <c r="N2216" s="145">
        <f>IFERROR(_xll.qlIndexFixing(ONIndex1M,I2216,TRUE,_xll.ohTrigger(RecalcTrigger,Trigger1M)),NA())</f>
        <v>7.4743187064263417E-3</v>
      </c>
      <c r="O2216" s="44">
        <f>IFERROR(_xll.qlIndexFixing(ONIndex3M,I2216,TRUE,_xll.ohTrigger(RecalcTrigger,Trigger3M)),NA())</f>
        <v>7.7962263669639764E-3</v>
      </c>
      <c r="P2216" s="44">
        <f>IFERROR(_xll.qlIndexFixing(ONIndex6M,I2216,TRUE,_xll.ohTrigger(RecalcTrigger,Trigger6M)),NA())</f>
        <v>7.7505149144441177E-3</v>
      </c>
      <c r="Q2216" s="146">
        <f>IFERROR(_xll.qlIndexFixing(ONIndex1Y,I2216,TRUE,_xll.ohTrigger(RecalcTrigger,Trigger1Y)),NA())</f>
        <v>8.0348151445586158E-3</v>
      </c>
    </row>
    <row r="2217" spans="2:17" x14ac:dyDescent="0.2">
      <c r="B2217" s="39" t="s">
        <v>42</v>
      </c>
      <c r="D2217" s="42">
        <f>_xll.qlCalendarAdvance(Calendar,$D2216,B2217,"f",FALSE)</f>
        <v>55213</v>
      </c>
      <c r="E2217" s="140">
        <f>_xll.qlInterestRateIndexValueDate(IndexON,D2217)</f>
        <v>55213</v>
      </c>
      <c r="F2217" s="156">
        <f>IFERROR(_xll.qlIndexFixing(IndexON,D2217,TRUE,_xll.ohTrigger(RecalcTrigger,TriggerON)),NA())</f>
        <v>6.9138379039856979E-3</v>
      </c>
      <c r="H2217" s="42">
        <f>_xll.qlCalendarAdvance(Calendar,$H2216,B2217,"f",FALSE)</f>
        <v>55213</v>
      </c>
      <c r="I2217" s="140">
        <f>_xll.qlInterestRateIndexValueDate(Index1M,$H2217)</f>
        <v>55213</v>
      </c>
      <c r="J2217" s="145">
        <f>IFERROR(_xll.qlIndexFixing(Index1M,$H2217,TRUE,_xll.ohTrigger(RecalcTrigger,Trigger1M)),NA())</f>
        <v>7.4615817320959699E-3</v>
      </c>
      <c r="K2217" s="44">
        <f>IFERROR(_xll.qlIndexFixing(Index3M,H2217,TRUE,_xll.ohTrigger(RecalcTrigger,Trigger3M)),NA())</f>
        <v>7.7696264750117764E-3</v>
      </c>
      <c r="L2217" s="44">
        <f>IFERROR(_xll.qlIndexFixing(Index6M,$H2217,TRUE,_xll.ohTrigger(RecalcTrigger,Trigger6M)),NA())</f>
        <v>7.7031693553248452E-3</v>
      </c>
      <c r="M2217" s="146">
        <f>IFERROR(_xll.qlIndexFixing(Index1Y,$H2217,TRUE,_xll.ohTrigger(RecalcTrigger,Trigger1Y)),NA())</f>
        <v>7.9472236071054993E-3</v>
      </c>
      <c r="N2217" s="145">
        <f>IFERROR(_xll.qlIndexFixing(ONIndex1M,I2217,TRUE,_xll.ohTrigger(RecalcTrigger,Trigger1M)),NA())</f>
        <v>7.469746412092082E-3</v>
      </c>
      <c r="O2217" s="44">
        <f>IFERROR(_xll.qlIndexFixing(ONIndex3M,I2217,TRUE,_xll.ohTrigger(RecalcTrigger,Trigger3M)),NA())</f>
        <v>7.7916063448801864E-3</v>
      </c>
      <c r="P2217" s="44">
        <f>IFERROR(_xll.qlIndexFixing(ONIndex6M,I2217,TRUE,_xll.ohTrigger(RecalcTrigger,Trigger6M)),NA())</f>
        <v>7.7459363143850268E-3</v>
      </c>
      <c r="Q2217" s="146">
        <f>IFERROR(_xll.qlIndexFixing(ONIndex1Y,I2217,TRUE,_xll.ohTrigger(RecalcTrigger,Trigger1Y)),NA())</f>
        <v>8.0301153896300548E-3</v>
      </c>
    </row>
    <row r="2218" spans="2:17" x14ac:dyDescent="0.2">
      <c r="B2218" s="39" t="s">
        <v>42</v>
      </c>
      <c r="D2218" s="42">
        <f>_xll.qlCalendarAdvance(Calendar,$D2217,B2218,"f",FALSE)</f>
        <v>55220</v>
      </c>
      <c r="E2218" s="140">
        <f>_xll.qlInterestRateIndexValueDate(IndexON,D2218)</f>
        <v>55220</v>
      </c>
      <c r="F2218" s="156">
        <f>IFERROR(_xll.qlIndexFixing(IndexON,D2218,TRUE,_xll.ohTrigger(RecalcTrigger,TriggerON)),NA())</f>
        <v>6.9093920868301684E-3</v>
      </c>
      <c r="H2218" s="42">
        <f>_xll.qlCalendarAdvance(Calendar,$H2217,B2218,"f",FALSE)</f>
        <v>55220</v>
      </c>
      <c r="I2218" s="140">
        <f>_xll.qlInterestRateIndexValueDate(Index1M,$H2218)</f>
        <v>55220</v>
      </c>
      <c r="J2218" s="145">
        <f>IFERROR(_xll.qlIndexFixing(Index1M,$H2218,TRUE,_xll.ohTrigger(RecalcTrigger,Trigger1M)),NA())</f>
        <v>7.4573166189961793E-3</v>
      </c>
      <c r="K2218" s="44">
        <f>IFERROR(_xll.qlIndexFixing(Index3M,H2218,TRUE,_xll.ohTrigger(RecalcTrigger,Trigger3M)),NA())</f>
        <v>7.7651248017990273E-3</v>
      </c>
      <c r="L2218" s="44">
        <f>IFERROR(_xll.qlIndexFixing(Index6M,$H2218,TRUE,_xll.ohTrigger(RecalcTrigger,Trigger6M)),NA())</f>
        <v>7.6988356745350461E-3</v>
      </c>
      <c r="M2218" s="146">
        <f>IFERROR(_xll.qlIndexFixing(Index1Y,$H2218,TRUE,_xll.ohTrigger(RecalcTrigger,Trigger1Y)),NA())</f>
        <v>7.9429672920696623E-3</v>
      </c>
      <c r="N2218" s="145">
        <f>IFERROR(_xll.qlIndexFixing(ONIndex1M,I2218,TRUE,_xll.ohTrigger(RecalcTrigger,Trigger1M)),NA())</f>
        <v>7.465193797820957E-3</v>
      </c>
      <c r="O2218" s="44">
        <f>IFERROR(_xll.qlIndexFixing(ONIndex3M,I2218,TRUE,_xll.ohTrigger(RecalcTrigger,Trigger3M)),NA())</f>
        <v>7.7870032626847774E-3</v>
      </c>
      <c r="P2218" s="44">
        <f>IFERROR(_xll.qlIndexFixing(ONIndex6M,I2218,TRUE,_xll.ohTrigger(RecalcTrigger,Trigger6M)),NA())</f>
        <v>7.7413763042355477E-3</v>
      </c>
      <c r="Q2218" s="146">
        <f>IFERROR(_xll.qlIndexFixing(ONIndex1Y,I2218,TRUE,_xll.ohTrigger(RecalcTrigger,Trigger1Y)),NA())</f>
        <v>8.0254332543250317E-3</v>
      </c>
    </row>
    <row r="2219" spans="2:17" x14ac:dyDescent="0.2">
      <c r="B2219" s="39" t="s">
        <v>42</v>
      </c>
      <c r="D2219" s="42">
        <f>_xll.qlCalendarAdvance(Calendar,$D2218,B2219,"f",FALSE)</f>
        <v>55227</v>
      </c>
      <c r="E2219" s="140">
        <f>_xll.qlInterestRateIndexValueDate(IndexON,D2219)</f>
        <v>55227</v>
      </c>
      <c r="F2219" s="156">
        <f>IFERROR(_xll.qlIndexFixing(IndexON,D2219,TRUE,_xll.ohTrigger(RecalcTrigger,TriggerON)),NA())</f>
        <v>6.9049619016381403E-3</v>
      </c>
      <c r="H2219" s="42">
        <f>_xll.qlCalendarAdvance(Calendar,$H2218,B2219,"f",FALSE)</f>
        <v>55227</v>
      </c>
      <c r="I2219" s="140">
        <f>_xll.qlInterestRateIndexValueDate(Index1M,$H2219)</f>
        <v>55227</v>
      </c>
      <c r="J2219" s="145">
        <f>IFERROR(_xll.qlIndexFixing(Index1M,$H2219,TRUE,_xll.ohTrigger(RecalcTrigger,Trigger1M)),NA())</f>
        <v>7.4528257343444166E-3</v>
      </c>
      <c r="K2219" s="44">
        <f>IFERROR(_xll.qlIndexFixing(Index3M,H2219,TRUE,_xll.ohTrigger(RecalcTrigger,Trigger3M)),NA())</f>
        <v>7.7606401063461776E-3</v>
      </c>
      <c r="L2219" s="44">
        <f>IFERROR(_xll.qlIndexFixing(Index6M,$H2219,TRUE,_xll.ohTrigger(RecalcTrigger,Trigger6M)),NA())</f>
        <v>7.6945206648006857E-3</v>
      </c>
      <c r="M2219" s="146">
        <f>IFERROR(_xll.qlIndexFixing(Index1Y,$H2219,TRUE,_xll.ohTrigger(RecalcTrigger,Trigger1Y)),NA())</f>
        <v>7.9387287545527891E-3</v>
      </c>
      <c r="N2219" s="145">
        <f>IFERROR(_xll.qlIndexFixing(ONIndex1M,I2219,TRUE,_xll.ohTrigger(RecalcTrigger,Trigger1M)),NA())</f>
        <v>7.4606608635319205E-3</v>
      </c>
      <c r="O2219" s="44">
        <f>IFERROR(_xll.qlIndexFixing(ONIndex3M,I2219,TRUE,_xll.ohTrigger(RecalcTrigger,Trigger3M)),NA())</f>
        <v>7.7824171204587955E-3</v>
      </c>
      <c r="P2219" s="44">
        <f>IFERROR(_xll.qlIndexFixing(ONIndex6M,I2219,TRUE,_xll.ohTrigger(RecalcTrigger,Trigger6M)),NA())</f>
        <v>7.7368348839956802E-3</v>
      </c>
      <c r="Q2219" s="146">
        <f>IFERROR(_xll.qlIndexFixing(ONIndex1Y,I2219,TRUE,_xll.ohTrigger(RecalcTrigger,Trigger1Y)),NA())</f>
        <v>8.020768738724593E-3</v>
      </c>
    </row>
    <row r="2220" spans="2:17" x14ac:dyDescent="0.2">
      <c r="B2220" s="39" t="s">
        <v>42</v>
      </c>
      <c r="D2220" s="42">
        <f>_xll.qlCalendarAdvance(Calendar,$D2219,B2220,"f",FALSE)</f>
        <v>55234</v>
      </c>
      <c r="E2220" s="140">
        <f>_xll.qlInterestRateIndexValueDate(IndexON,D2220)</f>
        <v>55234</v>
      </c>
      <c r="F2220" s="156">
        <f>IFERROR(_xll.qlIndexFixing(IndexON,D2220,TRUE,_xll.ohTrigger(RecalcTrigger,TriggerON)),NA())</f>
        <v>6.9005473486527524E-3</v>
      </c>
      <c r="H2220" s="42">
        <f>_xll.qlCalendarAdvance(Calendar,$H2219,B2220,"f",FALSE)</f>
        <v>55234</v>
      </c>
      <c r="I2220" s="140">
        <f>_xll.qlInterestRateIndexValueDate(Index1M,$H2220)</f>
        <v>55234</v>
      </c>
      <c r="J2220" s="145">
        <f>IFERROR(_xll.qlIndexFixing(Index1M,$H2220,TRUE,_xll.ohTrigger(RecalcTrigger,Trigger1M)),NA())</f>
        <v>7.4483545443244708E-3</v>
      </c>
      <c r="K2220" s="44">
        <f>IFERROR(_xll.qlIndexFixing(Index3M,H2220,TRUE,_xll.ohTrigger(RecalcTrigger,Trigger3M)),NA())</f>
        <v>7.7561723885942032E-3</v>
      </c>
      <c r="L2220" s="44">
        <f>IFERROR(_xll.qlIndexFixing(Index6M,$H2220,TRUE,_xll.ohTrigger(RecalcTrigger,Trigger6M)),NA())</f>
        <v>7.6902243260019562E-3</v>
      </c>
      <c r="M2220" s="146">
        <f>IFERROR(_xll.qlIndexFixing(Index1Y,$H2220,TRUE,_xll.ohTrigger(RecalcTrigger,Trigger1Y)),NA())</f>
        <v>7.9345079943303424E-3</v>
      </c>
      <c r="N2220" s="145">
        <f>IFERROR(_xll.qlIndexFixing(ONIndex1M,I2220,TRUE,_xll.ohTrigger(RecalcTrigger,Trigger1M)),NA())</f>
        <v>7.4561476093060186E-3</v>
      </c>
      <c r="O2220" s="44">
        <f>IFERROR(_xll.qlIndexFixing(ONIndex3M,I2220,TRUE,_xll.ohTrigger(RecalcTrigger,Trigger3M)),NA())</f>
        <v>7.7778479181211946E-3</v>
      </c>
      <c r="P2220" s="44">
        <f>IFERROR(_xll.qlIndexFixing(ONIndex6M,I2220,TRUE,_xll.ohTrigger(RecalcTrigger,Trigger6M)),NA())</f>
        <v>7.7323120537464707E-3</v>
      </c>
      <c r="Q2220" s="146">
        <f>IFERROR(_xll.qlIndexFixing(ONIndex1Y,I2220,TRUE,_xll.ohTrigger(RecalcTrigger,Trigger1Y)),NA())</f>
        <v>8.0161218427476921E-3</v>
      </c>
    </row>
    <row r="2221" spans="2:17" x14ac:dyDescent="0.2">
      <c r="B2221" s="39" t="s">
        <v>42</v>
      </c>
      <c r="D2221" s="42">
        <f>_xll.qlCalendarAdvance(Calendar,$D2220,B2221,"f",FALSE)</f>
        <v>55241</v>
      </c>
      <c r="E2221" s="140">
        <f>_xll.qlInterestRateIndexValueDate(IndexON,D2221)</f>
        <v>55241</v>
      </c>
      <c r="F2221" s="156">
        <f>IFERROR(_xll.qlIndexFixing(IndexON,D2221,TRUE,_xll.ohTrigger(RecalcTrigger,TriggerON)),NA())</f>
        <v>6.8961484277929586E-3</v>
      </c>
      <c r="H2221" s="42">
        <f>_xll.qlCalendarAdvance(Calendar,$H2220,B2221,"f",FALSE)</f>
        <v>55241</v>
      </c>
      <c r="I2221" s="140">
        <f>_xll.qlInterestRateIndexValueDate(Index1M,$H2221)</f>
        <v>55241</v>
      </c>
      <c r="J2221" s="145">
        <f>IFERROR(_xll.qlIndexFixing(Index1M,$H2221,TRUE,_xll.ohTrigger(RecalcTrigger,Trigger1M)),NA())</f>
        <v>7.4446243962816485E-3</v>
      </c>
      <c r="K2221" s="44">
        <f>IFERROR(_xll.qlIndexFixing(Index3M,H2221,TRUE,_xll.ohTrigger(RecalcTrigger,Trigger3M)),NA())</f>
        <v>7.751721648486724E-3</v>
      </c>
      <c r="L2221" s="44">
        <f>IFERROR(_xll.qlIndexFixing(Index6M,$H2221,TRUE,_xll.ohTrigger(RecalcTrigger,Trigger6M)),NA())</f>
        <v>7.6859466580168475E-3</v>
      </c>
      <c r="M2221" s="146">
        <f>IFERROR(_xll.qlIndexFixing(Index1Y,$H2221,TRUE,_xll.ohTrigger(RecalcTrigger,Trigger1Y)),NA())</f>
        <v>7.9303050111784509E-3</v>
      </c>
      <c r="N2221" s="145">
        <f>IFERROR(_xll.qlIndexFixing(ONIndex1M,I2221,TRUE,_xll.ohTrigger(RecalcTrigger,Trigger1M)),NA())</f>
        <v>7.4516540349811589E-3</v>
      </c>
      <c r="O2221" s="44">
        <f>IFERROR(_xll.qlIndexFixing(ONIndex3M,I2221,TRUE,_xll.ohTrigger(RecalcTrigger,Trigger3M)),NA())</f>
        <v>7.7732956558340671E-3</v>
      </c>
      <c r="P2221" s="44">
        <f>IFERROR(_xll.qlIndexFixing(ONIndex6M,I2221,TRUE,_xll.ohTrigger(RecalcTrigger,Trigger6M)),NA())</f>
        <v>7.7278078134879191E-3</v>
      </c>
      <c r="Q2221" s="146">
        <f>IFERROR(_xll.qlIndexFixing(ONIndex1Y,I2221,TRUE,_xll.ohTrigger(RecalcTrigger,Trigger1Y)),NA())</f>
        <v>8.0114925665564218E-3</v>
      </c>
    </row>
    <row r="2222" spans="2:17" x14ac:dyDescent="0.2">
      <c r="B2222" s="39" t="s">
        <v>42</v>
      </c>
      <c r="D2222" s="42">
        <f>_xll.qlCalendarAdvance(Calendar,$D2221,B2222,"f",FALSE)</f>
        <v>55248</v>
      </c>
      <c r="E2222" s="140">
        <f>_xll.qlInterestRateIndexValueDate(IndexON,D2222)</f>
        <v>55248</v>
      </c>
      <c r="F2222" s="156">
        <f>IFERROR(_xll.qlIndexFixing(IndexON,D2222,TRUE,_xll.ohTrigger(RecalcTrigger,TriggerON)),NA())</f>
        <v>6.8917651390587586E-3</v>
      </c>
      <c r="H2222" s="42">
        <f>_xll.qlCalendarAdvance(Calendar,$H2221,B2222,"f",FALSE)</f>
        <v>55248</v>
      </c>
      <c r="I2222" s="140">
        <f>_xll.qlInterestRateIndexValueDate(Index1M,$H2222)</f>
        <v>55248</v>
      </c>
      <c r="J2222" s="145">
        <f>IFERROR(_xll.qlIndexFixing(Index1M,$H2222,TRUE,_xll.ohTrigger(RecalcTrigger,Trigger1M)),NA())</f>
        <v>7.4401886464519808E-3</v>
      </c>
      <c r="K2222" s="44">
        <f>IFERROR(_xll.qlIndexFixing(Index3M,H2222,TRUE,_xll.ohTrigger(RecalcTrigger,Trigger3M)),NA())</f>
        <v>7.7475192066904976E-3</v>
      </c>
      <c r="L2222" s="44">
        <f>IFERROR(_xll.qlIndexFixing(Index6M,$H2222,TRUE,_xll.ohTrigger(RecalcTrigger,Trigger6M)),NA())</f>
        <v>7.6819046969795728E-3</v>
      </c>
      <c r="M2222" s="146">
        <f>IFERROR(_xll.qlIndexFixing(Index1Y,$H2222,TRUE,_xll.ohTrigger(RecalcTrigger,Trigger1Y)),NA())</f>
        <v>7.9261198048743448E-3</v>
      </c>
      <c r="N2222" s="145">
        <f>IFERROR(_xll.qlIndexFixing(ONIndex1M,I2222,TRUE,_xll.ohTrigger(RecalcTrigger,Trigger1M)),NA())</f>
        <v>7.4471801408004801E-3</v>
      </c>
      <c r="O2222" s="44">
        <f>IFERROR(_xll.qlIndexFixing(ONIndex3M,I2222,TRUE,_xll.ohTrigger(RecalcTrigger,Trigger3M)),NA())</f>
        <v>7.7687603333542743E-3</v>
      </c>
      <c r="P2222" s="44">
        <f>IFERROR(_xll.qlIndexFixing(ONIndex6M,I2222,TRUE,_xll.ohTrigger(RecalcTrigger,Trigger6M)),NA())</f>
        <v>7.7233221632200255E-3</v>
      </c>
      <c r="Q2222" s="146">
        <f>IFERROR(_xll.qlIndexFixing(ONIndex1Y,I2222,TRUE,_xll.ohTrigger(RecalcTrigger,Trigger1Y)),NA())</f>
        <v>8.0068809100697358E-3</v>
      </c>
    </row>
    <row r="2223" spans="2:17" x14ac:dyDescent="0.2">
      <c r="B2223" s="39" t="s">
        <v>42</v>
      </c>
      <c r="D2223" s="42">
        <f>_xll.qlCalendarAdvance(Calendar,$D2222,B2223,"f",FALSE)</f>
        <v>55255</v>
      </c>
      <c r="E2223" s="140">
        <f>_xll.qlInterestRateIndexValueDate(IndexON,D2223)</f>
        <v>55255</v>
      </c>
      <c r="F2223" s="156">
        <f>IFERROR(_xll.qlIndexFixing(IndexON,D2223,TRUE,_xll.ohTrigger(RecalcTrigger,TriggerON)),NA())</f>
        <v>6.887397482531199E-3</v>
      </c>
      <c r="H2223" s="42">
        <f>_xll.qlCalendarAdvance(Calendar,$H2222,B2223,"f",FALSE)</f>
        <v>55255</v>
      </c>
      <c r="I2223" s="140">
        <f>_xll.qlInterestRateIndexValueDate(Index1M,$H2223)</f>
        <v>55255</v>
      </c>
      <c r="J2223" s="145">
        <f>IFERROR(_xll.qlIndexFixing(Index1M,$H2223,TRUE,_xll.ohTrigger(RecalcTrigger,Trigger1M)),NA())</f>
        <v>7.4357725898149454E-3</v>
      </c>
      <c r="K2223" s="44">
        <f>IFERROR(_xll.qlIndexFixing(Index3M,H2223,TRUE,_xll.ohTrigger(RecalcTrigger,Trigger3M)),NA())</f>
        <v>7.7431013026836477E-3</v>
      </c>
      <c r="L2223" s="44">
        <f>IFERROR(_xll.qlIndexFixing(Index6M,$H2223,TRUE,_xll.ohTrigger(RecalcTrigger,Trigger6M)),NA())</f>
        <v>7.67766312574186E-3</v>
      </c>
      <c r="M2223" s="146">
        <f>IFERROR(_xll.qlIndexFixing(Index1Y,$H2223,TRUE,_xll.ohTrigger(RecalcTrigger,Trigger1Y)),NA())</f>
        <v>7.9219523751959241E-3</v>
      </c>
      <c r="N2223" s="145">
        <f>IFERROR(_xll.qlIndexFixing(ONIndex1M,I2223,TRUE,_xll.ohTrigger(RecalcTrigger,Trigger1M)),NA())</f>
        <v>7.4427259266018897E-3</v>
      </c>
      <c r="O2223" s="44">
        <f>IFERROR(_xll.qlIndexFixing(ONIndex3M,I2223,TRUE,_xll.ohTrigger(RecalcTrigger,Trigger3M)),NA())</f>
        <v>7.7642419508439087E-3</v>
      </c>
      <c r="P2223" s="44">
        <f>IFERROR(_xll.qlIndexFixing(ONIndex6M,I2223,TRUE,_xll.ohTrigger(RecalcTrigger,Trigger6M)),NA())</f>
        <v>7.7188551029427899E-3</v>
      </c>
      <c r="Q2223" s="146">
        <f>IFERROR(_xll.qlIndexFixing(ONIndex1Y,I2223,TRUE,_xll.ohTrigger(RecalcTrigger,Trigger1Y)),NA())</f>
        <v>8.0022868731255414E-3</v>
      </c>
    </row>
    <row r="2224" spans="2:17" x14ac:dyDescent="0.2">
      <c r="B2224" s="39" t="s">
        <v>42</v>
      </c>
      <c r="D2224" s="42">
        <f>_xll.qlCalendarAdvance(Calendar,$D2223,B2224,"f",FALSE)</f>
        <v>55262</v>
      </c>
      <c r="E2224" s="140">
        <f>_xll.qlInterestRateIndexValueDate(IndexON,D2224)</f>
        <v>55262</v>
      </c>
      <c r="F2224" s="156">
        <f>IFERROR(_xll.qlIndexFixing(IndexON,D2224,TRUE,_xll.ohTrigger(RecalcTrigger,TriggerON)),NA())</f>
        <v>6.883045458048187E-3</v>
      </c>
      <c r="H2224" s="42">
        <f>_xll.qlCalendarAdvance(Calendar,$H2223,B2224,"f",FALSE)</f>
        <v>55262</v>
      </c>
      <c r="I2224" s="140">
        <f>_xll.qlInterestRateIndexValueDate(Index1M,$H2224)</f>
        <v>55262</v>
      </c>
      <c r="J2224" s="145">
        <f>IFERROR(_xll.qlIndexFixing(Index1M,$H2224,TRUE,_xll.ohTrigger(RecalcTrigger,Trigger1M)),NA())</f>
        <v>7.4313762263597356E-3</v>
      </c>
      <c r="K2224" s="44">
        <f>IFERROR(_xll.qlIndexFixing(Index3M,H2224,TRUE,_xll.ohTrigger(RecalcTrigger,Trigger3M)),NA())</f>
        <v>7.7387003757422648E-3</v>
      </c>
      <c r="L2224" s="44">
        <f>IFERROR(_xll.qlIndexFixing(Index6M,$H2224,TRUE,_xll.ohTrigger(RecalcTrigger,Trigger6M)),NA())</f>
        <v>7.6734402245264574E-3</v>
      </c>
      <c r="M2224" s="146">
        <f>IFERROR(_xll.qlIndexFixing(Index1Y,$H2224,TRUE,_xll.ohTrigger(RecalcTrigger,Trigger1Y)),NA())</f>
        <v>7.9170073515251443E-3</v>
      </c>
      <c r="N2224" s="145">
        <f>IFERROR(_xll.qlIndexFixing(ONIndex1M,I2224,TRUE,_xll.ohTrigger(RecalcTrigger,Trigger1M)),NA())</f>
        <v>7.4382913923853877E-3</v>
      </c>
      <c r="O2224" s="44">
        <f>IFERROR(_xll.qlIndexFixing(ONIndex3M,I2224,TRUE,_xll.ohTrigger(RecalcTrigger,Trigger3M)),NA())</f>
        <v>7.7597405083840165E-3</v>
      </c>
      <c r="P2224" s="44">
        <f>IFERROR(_xll.qlIndexFixing(ONIndex6M,I2224,TRUE,_xll.ohTrigger(RecalcTrigger,Trigger6M)),NA())</f>
        <v>7.7144066325751659E-3</v>
      </c>
      <c r="Q2224" s="146">
        <f>IFERROR(_xll.qlIndexFixing(ONIndex1Y,I2224,TRUE,_xll.ohTrigger(RecalcTrigger,Trigger1Y)),NA())</f>
        <v>7.9977104558859313E-3</v>
      </c>
    </row>
    <row r="2225" spans="2:17" x14ac:dyDescent="0.2">
      <c r="B2225" s="39" t="s">
        <v>42</v>
      </c>
      <c r="D2225" s="42">
        <f>_xll.qlCalendarAdvance(Calendar,$D2224,B2225,"f",FALSE)</f>
        <v>55269</v>
      </c>
      <c r="E2225" s="140">
        <f>_xll.qlInterestRateIndexValueDate(IndexON,D2225)</f>
        <v>55269</v>
      </c>
      <c r="F2225" s="156">
        <f>IFERROR(_xll.qlIndexFixing(IndexON,D2225,TRUE,_xll.ohTrigger(RecalcTrigger,TriggerON)),NA())</f>
        <v>6.8787090658528616E-3</v>
      </c>
      <c r="H2225" s="42">
        <f>_xll.qlCalendarAdvance(Calendar,$H2224,B2225,"f",FALSE)</f>
        <v>55269</v>
      </c>
      <c r="I2225" s="140">
        <f>_xll.qlInterestRateIndexValueDate(Index1M,$H2225)</f>
        <v>55269</v>
      </c>
      <c r="J2225" s="145">
        <f>IFERROR(_xll.qlIndexFixing(Index1M,$H2225,TRUE,_xll.ohTrigger(RecalcTrigger,Trigger1M)),NA())</f>
        <v>7.4269995560620385E-3</v>
      </c>
      <c r="K2225" s="44">
        <f>IFERROR(_xll.qlIndexFixing(Index3M,H2225,TRUE,_xll.ohTrigger(RecalcTrigger,Trigger3M)),NA())</f>
        <v>7.7343164258102401E-3</v>
      </c>
      <c r="L2225" s="44">
        <f>IFERROR(_xll.qlIndexFixing(Index6M,$H2225,TRUE,_xll.ohTrigger(RecalcTrigger,Trigger6M)),NA())</f>
        <v>7.6692359932151169E-3</v>
      </c>
      <c r="M2225" s="146">
        <f>IFERROR(_xll.qlIndexFixing(Index1Y,$H2225,TRUE,_xll.ohTrigger(RecalcTrigger,Trigger1Y)),NA())</f>
        <v>7.9136708448332618E-3</v>
      </c>
      <c r="N2225" s="145">
        <f>IFERROR(_xll.qlIndexFixing(ONIndex1M,I2225,TRUE,_xll.ohTrigger(RecalcTrigger,Trigger1M)),NA())</f>
        <v>7.4338765381509742E-3</v>
      </c>
      <c r="O2225" s="44">
        <f>IFERROR(_xll.qlIndexFixing(ONIndex3M,I2225,TRUE,_xll.ohTrigger(RecalcTrigger,Trigger3M)),NA())</f>
        <v>7.7552560058125053E-3</v>
      </c>
      <c r="P2225" s="44">
        <f>IFERROR(_xll.qlIndexFixing(ONIndex6M,I2225,TRUE,_xll.ohTrigger(RecalcTrigger,Trigger6M)),NA())</f>
        <v>7.7099767521981999E-3</v>
      </c>
      <c r="Q2225" s="146">
        <f>IFERROR(_xll.qlIndexFixing(ONIndex1Y,I2225,TRUE,_xll.ohTrigger(RecalcTrigger,Trigger1Y)),NA())</f>
        <v>7.9931516584319517E-3</v>
      </c>
    </row>
    <row r="2226" spans="2:17" x14ac:dyDescent="0.2">
      <c r="B2226" s="39" t="s">
        <v>42</v>
      </c>
      <c r="D2226" s="42">
        <f>_xll.qlCalendarAdvance(Calendar,$D2225,B2226,"f",FALSE)</f>
        <v>55276</v>
      </c>
      <c r="E2226" s="140">
        <f>_xll.qlInterestRateIndexValueDate(IndexON,D2226)</f>
        <v>55276</v>
      </c>
      <c r="F2226" s="156">
        <f>IFERROR(_xll.qlIndexFixing(IndexON,D2226,TRUE,_xll.ohTrigger(RecalcTrigger,TriggerON)),NA())</f>
        <v>6.8743883056210375E-3</v>
      </c>
      <c r="H2226" s="42">
        <f>_xll.qlCalendarAdvance(Calendar,$H2225,B2226,"f",FALSE)</f>
        <v>55276</v>
      </c>
      <c r="I2226" s="140">
        <f>_xll.qlInterestRateIndexValueDate(Index1M,$H2226)</f>
        <v>55276</v>
      </c>
      <c r="J2226" s="145">
        <f>IFERROR(_xll.qlIndexFixing(Index1M,$H2226,TRUE,_xll.ohTrigger(RecalcTrigger,Trigger1M)),NA())</f>
        <v>7.4219409901123759E-3</v>
      </c>
      <c r="K2226" s="44">
        <f>IFERROR(_xll.qlIndexFixing(Index3M,H2226,TRUE,_xll.ohTrigger(RecalcTrigger,Trigger3M)),NA())</f>
        <v>7.7297226106276054E-3</v>
      </c>
      <c r="L2226" s="44">
        <f>IFERROR(_xll.qlIndexFixing(Index6M,$H2226,TRUE,_xll.ohTrigger(RecalcTrigger,Trigger6M)),NA())</f>
        <v>7.6648383761168904E-3</v>
      </c>
      <c r="M2226" s="146">
        <f>IFERROR(_xll.qlIndexFixing(Index1Y,$H2226,TRUE,_xll.ohTrigger(RecalcTrigger,Trigger1Y)),NA())</f>
        <v>7.9095567437103519E-3</v>
      </c>
      <c r="N2226" s="145">
        <f>IFERROR(_xll.qlIndexFixing(ONIndex1M,I2226,TRUE,_xll.ohTrigger(RecalcTrigger,Trigger1M)),NA())</f>
        <v>7.4294813640607416E-3</v>
      </c>
      <c r="O2226" s="44">
        <f>IFERROR(_xll.qlIndexFixing(ONIndex3M,I2226,TRUE,_xll.ohTrigger(RecalcTrigger,Trigger3M)),NA())</f>
        <v>7.750788443129375E-3</v>
      </c>
      <c r="P2226" s="44">
        <f>IFERROR(_xll.qlIndexFixing(ONIndex6M,I2226,TRUE,_xll.ohTrigger(RecalcTrigger,Trigger6M)),NA())</f>
        <v>7.7055654617308456E-3</v>
      </c>
      <c r="Q2226" s="146">
        <f>IFERROR(_xll.qlIndexFixing(ONIndex1Y,I2226,TRUE,_xll.ohTrigger(RecalcTrigger,Trigger1Y)),NA())</f>
        <v>7.9886104806825564E-3</v>
      </c>
    </row>
    <row r="2227" spans="2:17" x14ac:dyDescent="0.2">
      <c r="B2227" s="39" t="s">
        <v>42</v>
      </c>
      <c r="D2227" s="42">
        <f>_xll.qlCalendarAdvance(Calendar,$D2226,B2227,"f",FALSE)</f>
        <v>55283</v>
      </c>
      <c r="E2227" s="140">
        <f>_xll.qlInterestRateIndexValueDate(IndexON,D2227)</f>
        <v>55283</v>
      </c>
      <c r="F2227" s="156">
        <f>IFERROR(_xll.qlIndexFixing(IndexON,D2227,TRUE,_xll.ohTrigger(RecalcTrigger,TriggerON)),NA())</f>
        <v>6.8700831776769E-3</v>
      </c>
      <c r="H2227" s="42">
        <f>_xll.qlCalendarAdvance(Calendar,$H2226,B2227,"f",FALSE)</f>
        <v>55283</v>
      </c>
      <c r="I2227" s="140">
        <f>_xll.qlInterestRateIndexValueDate(Index1M,$H2227)</f>
        <v>55283</v>
      </c>
      <c r="J2227" s="145">
        <f>IFERROR(_xll.qlIndexFixing(Index1M,$H2227,TRUE,_xll.ohTrigger(RecalcTrigger,Trigger1M)),NA())</f>
        <v>7.4176076618422248E-3</v>
      </c>
      <c r="K2227" s="44">
        <f>IFERROR(_xll.qlIndexFixing(Index3M,H2227,TRUE,_xll.ohTrigger(RecalcTrigger,Trigger3M)),NA())</f>
        <v>7.7253737351969526E-3</v>
      </c>
      <c r="L2227" s="44">
        <f>IFERROR(_xll.qlIndexFixing(Index6M,$H2227,TRUE,_xll.ohTrigger(RecalcTrigger,Trigger6M)),NA())</f>
        <v>7.6606727305103236E-3</v>
      </c>
      <c r="M2227" s="146">
        <f>IFERROR(_xll.qlIndexFixing(Index1Y,$H2227,TRUE,_xll.ohTrigger(RecalcTrigger,Trigger1Y)),NA())</f>
        <v>7.9054604183349045E-3</v>
      </c>
      <c r="N2227" s="145">
        <f>IFERROR(_xll.qlIndexFixing(ONIndex1M,I2227,TRUE,_xll.ohTrigger(RecalcTrigger,Trigger1M)),NA())</f>
        <v>7.4251058698715511E-3</v>
      </c>
      <c r="O2227" s="44">
        <f>IFERROR(_xll.qlIndexFixing(ONIndex3M,I2227,TRUE,_xll.ohTrigger(RecalcTrigger,Trigger3M)),NA())</f>
        <v>7.7463378204156719E-3</v>
      </c>
      <c r="P2227" s="44">
        <f>IFERROR(_xll.qlIndexFixing(ONIndex6M,I2227,TRUE,_xll.ohTrigger(RecalcTrigger,Trigger6M)),NA())</f>
        <v>7.7011727612541492E-3</v>
      </c>
      <c r="Q2227" s="146">
        <f>IFERROR(_xll.qlIndexFixing(ONIndex1Y,I2227,TRUE,_xll.ohTrigger(RecalcTrigger,Trigger1Y)),NA())</f>
        <v>7.9840869224756528E-3</v>
      </c>
    </row>
    <row r="2228" spans="2:17" x14ac:dyDescent="0.2">
      <c r="B2228" s="39" t="s">
        <v>42</v>
      </c>
      <c r="D2228" s="42">
        <f>_xll.qlCalendarAdvance(Calendar,$D2227,B2228,"f",FALSE)</f>
        <v>55290</v>
      </c>
      <c r="E2228" s="140">
        <f>_xll.qlInterestRateIndexValueDate(IndexON,D2228)</f>
        <v>55290</v>
      </c>
      <c r="F2228" s="156">
        <f>IFERROR(_xll.qlIndexFixing(IndexON,D2228,TRUE,_xll.ohTrigger(RecalcTrigger,TriggerON)),NA())</f>
        <v>6.8657936817773102E-3</v>
      </c>
      <c r="H2228" s="42">
        <f>_xll.qlCalendarAdvance(Calendar,$H2227,B2228,"f",FALSE)</f>
        <v>55290</v>
      </c>
      <c r="I2228" s="140">
        <f>_xll.qlInterestRateIndexValueDate(Index1M,$H2228)</f>
        <v>55290</v>
      </c>
      <c r="J2228" s="145">
        <f>IFERROR(_xll.qlIndexFixing(Index1M,$H2228,TRUE,_xll.ohTrigger(RecalcTrigger,Trigger1M)),NA())</f>
        <v>7.4132940280172395E-3</v>
      </c>
      <c r="K2228" s="44">
        <f>IFERROR(_xll.qlIndexFixing(Index3M,H2228,TRUE,_xll.ohTrigger(RecalcTrigger,Trigger3M)),NA())</f>
        <v>7.7210418370152545E-3</v>
      </c>
      <c r="L2228" s="44">
        <f>IFERROR(_xll.qlIndexFixing(Index6M,$H2228,TRUE,_xll.ohTrigger(RecalcTrigger,Trigger6M)),NA())</f>
        <v>7.6565257548870929E-3</v>
      </c>
      <c r="M2228" s="146">
        <f>IFERROR(_xll.qlIndexFixing(Index1Y,$H2228,TRUE,_xll.ohTrigger(RecalcTrigger,Trigger1Y)),NA())</f>
        <v>7.9013818684901312E-3</v>
      </c>
      <c r="N2228" s="145">
        <f>IFERROR(_xll.qlIndexFixing(ONIndex1M,I2228,TRUE,_xll.ohTrigger(RecalcTrigger,Trigger1M)),NA())</f>
        <v>7.4207500557454953E-3</v>
      </c>
      <c r="O2228" s="44">
        <f>IFERROR(_xll.qlIndexFixing(ONIndex3M,I2228,TRUE,_xll.ohTrigger(RecalcTrigger,Trigger3M)),NA())</f>
        <v>7.741904137671396E-3</v>
      </c>
      <c r="P2228" s="44">
        <f>IFERROR(_xll.qlIndexFixing(ONIndex6M,I2228,TRUE,_xll.ohTrigger(RecalcTrigger,Trigger6M)),NA())</f>
        <v>7.6967986507681108E-3</v>
      </c>
      <c r="Q2228" s="146">
        <f>IFERROR(_xll.qlIndexFixing(ONIndex1Y,I2228,TRUE,_xll.ohTrigger(RecalcTrigger,Trigger1Y)),NA())</f>
        <v>7.9795809840543797E-3</v>
      </c>
    </row>
    <row r="2229" spans="2:17" x14ac:dyDescent="0.2">
      <c r="B2229" s="39" t="s">
        <v>42</v>
      </c>
      <c r="D2229" s="42">
        <f>_xll.qlCalendarAdvance(Calendar,$D2228,B2229,"f",FALSE)</f>
        <v>55297</v>
      </c>
      <c r="E2229" s="140">
        <f>_xll.qlInterestRateIndexValueDate(IndexON,D2229)</f>
        <v>55297</v>
      </c>
      <c r="F2229" s="156">
        <f>IFERROR(_xll.qlIndexFixing(IndexON,D2229,TRUE,_xll.ohTrigger(RecalcTrigger,TriggerON)),NA())</f>
        <v>6.8615198180843606E-3</v>
      </c>
      <c r="H2229" s="42">
        <f>_xll.qlCalendarAdvance(Calendar,$H2228,B2229,"f",FALSE)</f>
        <v>55297</v>
      </c>
      <c r="I2229" s="140">
        <f>_xll.qlInterestRateIndexValueDate(Index1M,$H2229)</f>
        <v>55297</v>
      </c>
      <c r="J2229" s="145">
        <f>IFERROR(_xll.qlIndexFixing(Index1M,$H2229,TRUE,_xll.ohTrigger(RecalcTrigger,Trigger1M)),NA())</f>
        <v>7.4090000886104035E-3</v>
      </c>
      <c r="K2229" s="44">
        <f>IFERROR(_xll.qlIndexFixing(Index3M,H2229,TRUE,_xll.ohTrigger(RecalcTrigger,Trigger3M)),NA())</f>
        <v>7.7167269160287738E-3</v>
      </c>
      <c r="L2229" s="44">
        <f>IFERROR(_xll.qlIndexFixing(Index6M,$H2229,TRUE,_xll.ohTrigger(RecalcTrigger,Trigger6M)),NA())</f>
        <v>7.6523974491313563E-3</v>
      </c>
      <c r="M2229" s="146">
        <f>IFERROR(_xll.qlIndexFixing(Index1Y,$H2229,TRUE,_xll.ohTrigger(RecalcTrigger,Trigger1Y)),NA())</f>
        <v>7.8973210939592437E-3</v>
      </c>
      <c r="N2229" s="145">
        <f>IFERROR(_xll.qlIndexFixing(ONIndex1M,I2229,TRUE,_xll.ohTrigger(RecalcTrigger,Trigger1M)),NA())</f>
        <v>7.4164139216015279E-3</v>
      </c>
      <c r="O2229" s="44">
        <f>IFERROR(_xll.qlIndexFixing(ONIndex3M,I2229,TRUE,_xll.ohTrigger(RecalcTrigger,Trigger3M)),NA())</f>
        <v>7.7374873948965472E-3</v>
      </c>
      <c r="P2229" s="44">
        <f>IFERROR(_xll.qlIndexFixing(ONIndex6M,I2229,TRUE,_xll.ohTrigger(RecalcTrigger,Trigger6M)),NA())</f>
        <v>7.692443130191684E-3</v>
      </c>
      <c r="Q2229" s="146">
        <f>IFERROR(_xll.qlIndexFixing(ONIndex1Y,I2229,TRUE,_xll.ohTrigger(RecalcTrigger,Trigger1Y)),NA())</f>
        <v>7.9750926652566445E-3</v>
      </c>
    </row>
    <row r="2230" spans="2:17" x14ac:dyDescent="0.2">
      <c r="B2230" s="39" t="s">
        <v>42</v>
      </c>
      <c r="D2230" s="42">
        <f>_xll.qlCalendarAdvance(Calendar,$D2229,B2230,"f",FALSE)</f>
        <v>55304</v>
      </c>
      <c r="E2230" s="140">
        <f>_xll.qlInterestRateIndexValueDate(IndexON,D2230)</f>
        <v>55304</v>
      </c>
      <c r="F2230" s="156">
        <f>IFERROR(_xll.qlIndexFixing(IndexON,D2230,TRUE,_xll.ohTrigger(RecalcTrigger,TriggerON)),NA())</f>
        <v>6.8572615864359587E-3</v>
      </c>
      <c r="H2230" s="42">
        <f>_xll.qlCalendarAdvance(Calendar,$H2229,B2230,"f",FALSE)</f>
        <v>55304</v>
      </c>
      <c r="I2230" s="140">
        <f>_xll.qlInterestRateIndexValueDate(Index1M,$H2230)</f>
        <v>55304</v>
      </c>
      <c r="J2230" s="145">
        <f>IFERROR(_xll.qlIndexFixing(Index1M,$H2230,TRUE,_xll.ohTrigger(RecalcTrigger,Trigger1M)),NA())</f>
        <v>7.4054116011743982E-3</v>
      </c>
      <c r="K2230" s="44">
        <f>IFERROR(_xll.qlIndexFixing(Index3M,H2230,TRUE,_xll.ohTrigger(RecalcTrigger,Trigger3M)),NA())</f>
        <v>7.7124289721811302E-3</v>
      </c>
      <c r="L2230" s="44">
        <f>IFERROR(_xll.qlIndexFixing(Index6M,$H2230,TRUE,_xll.ohTrigger(RecalcTrigger,Trigger6M)),NA())</f>
        <v>7.6484948811311642E-3</v>
      </c>
      <c r="M2230" s="146">
        <f>IFERROR(_xll.qlIndexFixing(Index1Y,$H2230,TRUE,_xll.ohTrigger(RecalcTrigger,Trigger1Y)),NA())</f>
        <v>7.8932780945274485E-3</v>
      </c>
      <c r="N2230" s="145">
        <f>IFERROR(_xll.qlIndexFixing(ONIndex1M,I2230,TRUE,_xll.ohTrigger(RecalcTrigger,Trigger1M)),NA())</f>
        <v>7.4120974673586026E-3</v>
      </c>
      <c r="O2230" s="44">
        <f>IFERROR(_xll.qlIndexFixing(ONIndex3M,I2230,TRUE,_xll.ohTrigger(RecalcTrigger,Trigger3M)),NA())</f>
        <v>7.7330875920100794E-3</v>
      </c>
      <c r="P2230" s="44">
        <f>IFERROR(_xll.qlIndexFixing(ONIndex6M,I2230,TRUE,_xll.ohTrigger(RecalcTrigger,Trigger6M)),NA())</f>
        <v>7.6881061996059152E-3</v>
      </c>
      <c r="Q2230" s="146">
        <f>IFERROR(_xll.qlIndexFixing(ONIndex1Y,I2230,TRUE,_xll.ohTrigger(RecalcTrigger,Trigger1Y)),NA())</f>
        <v>7.9706219661634936E-3</v>
      </c>
    </row>
    <row r="2231" spans="2:17" x14ac:dyDescent="0.2">
      <c r="B2231" s="39" t="s">
        <v>42</v>
      </c>
      <c r="D2231" s="42">
        <f>_xll.qlCalendarAdvance(Calendar,$D2230,B2231,"f",FALSE)</f>
        <v>55311</v>
      </c>
      <c r="E2231" s="140">
        <f>_xll.qlInterestRateIndexValueDate(IndexON,D2231)</f>
        <v>55311</v>
      </c>
      <c r="F2231" s="156">
        <f>IFERROR(_xll.qlIndexFixing(IndexON,D2231,TRUE,_xll.ohTrigger(RecalcTrigger,TriggerON)),NA())</f>
        <v>6.8530189869941971E-3</v>
      </c>
      <c r="H2231" s="42">
        <f>_xll.qlCalendarAdvance(Calendar,$H2230,B2231,"f",FALSE)</f>
        <v>55311</v>
      </c>
      <c r="I2231" s="140">
        <f>_xll.qlInterestRateIndexValueDate(Index1M,$H2231)</f>
        <v>55311</v>
      </c>
      <c r="J2231" s="145">
        <f>IFERROR(_xll.qlIndexFixing(Index1M,$H2231,TRUE,_xll.ohTrigger(RecalcTrigger,Trigger1M)),NA())</f>
        <v>7.4011530893706157E-3</v>
      </c>
      <c r="K2231" s="44">
        <f>IFERROR(_xll.qlIndexFixing(Index3M,H2231,TRUE,_xll.ohTrigger(RecalcTrigger,Trigger3M)),NA())</f>
        <v>7.7081480054185872E-3</v>
      </c>
      <c r="L2231" s="44">
        <f>IFERROR(_xll.qlIndexFixing(Index6M,$H2231,TRUE,_xll.ohTrigger(RecalcTrigger,Trigger6M)),NA())</f>
        <v>7.6444026667968658E-3</v>
      </c>
      <c r="M2231" s="146">
        <f>IFERROR(_xll.qlIndexFixing(Index1Y,$H2231,TRUE,_xll.ohTrigger(RecalcTrigger,Trigger1Y)),NA())</f>
        <v>7.8892528699801706E-3</v>
      </c>
      <c r="N2231" s="145">
        <f>IFERROR(_xll.qlIndexFixing(ONIndex1M,I2231,TRUE,_xll.ohTrigger(RecalcTrigger,Trigger1M)),NA())</f>
        <v>7.4078006931788121E-3</v>
      </c>
      <c r="O2231" s="44">
        <f>IFERROR(_xll.qlIndexFixing(ONIndex3M,I2231,TRUE,_xll.ohTrigger(RecalcTrigger,Trigger3M)),NA())</f>
        <v>7.7287047290119926E-3</v>
      </c>
      <c r="P2231" s="44">
        <f>IFERROR(_xll.qlIndexFixing(ONIndex6M,I2231,TRUE,_xll.ohTrigger(RecalcTrigger,Trigger6M)),NA())</f>
        <v>7.6837878590108044E-3</v>
      </c>
      <c r="Q2231" s="146">
        <f>IFERROR(_xll.qlIndexFixing(ONIndex1Y,I2231,TRUE,_xll.ohTrigger(RecalcTrigger,Trigger1Y)),NA())</f>
        <v>7.966168886774927E-3</v>
      </c>
    </row>
    <row r="2232" spans="2:17" x14ac:dyDescent="0.2">
      <c r="B2232" s="39" t="s">
        <v>42</v>
      </c>
      <c r="D2232" s="42">
        <f>_xll.qlCalendarAdvance(Calendar,$D2231,B2232,"f",FALSE)</f>
        <v>55318</v>
      </c>
      <c r="E2232" s="140">
        <f>_xll.qlInterestRateIndexValueDate(IndexON,D2232)</f>
        <v>55318</v>
      </c>
      <c r="F2232" s="156">
        <f>IFERROR(_xll.qlIndexFixing(IndexON,D2232,TRUE,_xll.ohTrigger(RecalcTrigger,TriggerON)),NA())</f>
        <v>6.8487920197590757E-3</v>
      </c>
      <c r="H2232" s="42">
        <f>_xll.qlCalendarAdvance(Calendar,$H2231,B2232,"f",FALSE)</f>
        <v>55318</v>
      </c>
      <c r="I2232" s="140">
        <f>_xll.qlInterestRateIndexValueDate(Index1M,$H2232)</f>
        <v>55318</v>
      </c>
      <c r="J2232" s="145">
        <f>IFERROR(_xll.qlIndexFixing(Index1M,$H2232,TRUE,_xll.ohTrigger(RecalcTrigger,Trigger1M)),NA())</f>
        <v>7.3969142705811643E-3</v>
      </c>
      <c r="K2232" s="44">
        <f>IFERROR(_xll.qlIndexFixing(Index3M,H2232,TRUE,_xll.ohTrigger(RecalcTrigger,Trigger3M)),NA())</f>
        <v>7.7038840156847636E-3</v>
      </c>
      <c r="L2232" s="44">
        <f>IFERROR(_xll.qlIndexFixing(Index6M,$H2232,TRUE,_xll.ohTrigger(RecalcTrigger,Trigger6M)),NA())</f>
        <v>7.6403291215543954E-3</v>
      </c>
      <c r="M2232" s="146">
        <f>IFERROR(_xll.qlIndexFixing(Index1Y,$H2232,TRUE,_xll.ohTrigger(RecalcTrigger,Trigger1Y)),NA())</f>
        <v>7.8852454201041658E-3</v>
      </c>
      <c r="N2232" s="145">
        <f>IFERROR(_xll.qlIndexFixing(ONIndex1M,I2232,TRUE,_xll.ohTrigger(RecalcTrigger,Trigger1M)),NA())</f>
        <v>7.4035235991432025E-3</v>
      </c>
      <c r="O2232" s="44">
        <f>IFERROR(_xll.qlIndexFixing(ONIndex3M,I2232,TRUE,_xll.ohTrigger(RecalcTrigger,Trigger3M)),NA())</f>
        <v>7.7243388059833329E-3</v>
      </c>
      <c r="P2232" s="44">
        <f>IFERROR(_xll.qlIndexFixing(ONIndex6M,I2232,TRUE,_xll.ohTrigger(RecalcTrigger,Trigger6M)),NA())</f>
        <v>7.6794881084063515E-3</v>
      </c>
      <c r="Q2232" s="146">
        <f>IFERROR(_xll.qlIndexFixing(ONIndex1Y,I2232,TRUE,_xll.ohTrigger(RecalcTrigger,Trigger1Y)),NA())</f>
        <v>7.9617334270098983E-3</v>
      </c>
    </row>
    <row r="2233" spans="2:17" x14ac:dyDescent="0.2">
      <c r="B2233" s="39" t="s">
        <v>42</v>
      </c>
      <c r="D2233" s="42">
        <f>_xll.qlCalendarAdvance(Calendar,$D2232,B2233,"f",FALSE)</f>
        <v>55325</v>
      </c>
      <c r="E2233" s="140">
        <f>_xll.qlInterestRateIndexValueDate(IndexON,D2233)</f>
        <v>55325</v>
      </c>
      <c r="F2233" s="156">
        <f>IFERROR(_xll.qlIndexFixing(IndexON,D2233,TRUE,_xll.ohTrigger(RecalcTrigger,TriggerON)),NA())</f>
        <v>6.844580684568502E-3</v>
      </c>
      <c r="H2233" s="42">
        <f>_xll.qlCalendarAdvance(Calendar,$H2232,B2233,"f",FALSE)</f>
        <v>55325</v>
      </c>
      <c r="I2233" s="140">
        <f>_xll.qlInterestRateIndexValueDate(Index1M,$H2233)</f>
        <v>55325</v>
      </c>
      <c r="J2233" s="145">
        <f>IFERROR(_xll.qlIndexFixing(Index1M,$H2233,TRUE,_xll.ohTrigger(RecalcTrigger,Trigger1M)),NA())</f>
        <v>7.3926951447790268E-3</v>
      </c>
      <c r="K2233" s="44">
        <f>IFERROR(_xll.qlIndexFixing(Index3M,H2233,TRUE,_xll.ohTrigger(RecalcTrigger,Trigger3M)),NA())</f>
        <v>7.6996370029250418E-3</v>
      </c>
      <c r="L2233" s="44">
        <f>IFERROR(_xll.qlIndexFixing(Index6M,$H2233,TRUE,_xll.ohTrigger(RecalcTrigger,Trigger6M)),NA())</f>
        <v>7.6362742452912632E-3</v>
      </c>
      <c r="M2233" s="146">
        <f>IFERROR(_xll.qlIndexFixing(Index1Y,$H2233,TRUE,_xll.ohTrigger(RecalcTrigger,Trigger1Y)),NA())</f>
        <v>7.8812557446866337E-3</v>
      </c>
      <c r="N2233" s="145">
        <f>IFERROR(_xll.qlIndexFixing(ONIndex1M,I2233,TRUE,_xll.ohTrigger(RecalcTrigger,Trigger1M)),NA())</f>
        <v>7.399266185008635E-3</v>
      </c>
      <c r="O2233" s="44">
        <f>IFERROR(_xll.qlIndexFixing(ONIndex3M,I2233,TRUE,_xll.ohTrigger(RecalcTrigger,Trigger3M)),NA())</f>
        <v>7.7199898229241004E-3</v>
      </c>
      <c r="P2233" s="44">
        <f>IFERROR(_xll.qlIndexFixing(ONIndex6M,I2233,TRUE,_xll.ohTrigger(RecalcTrigger,Trigger6M)),NA())</f>
        <v>7.6752069477925566E-3</v>
      </c>
      <c r="Q2233" s="146">
        <f>IFERROR(_xll.qlIndexFixing(ONIndex1Y,I2233,TRUE,_xll.ohTrigger(RecalcTrigger,Trigger1Y)),NA())</f>
        <v>7.9573155869494538E-3</v>
      </c>
    </row>
    <row r="2234" spans="2:17" x14ac:dyDescent="0.2">
      <c r="B2234" s="39" t="s">
        <v>42</v>
      </c>
      <c r="D2234" s="42">
        <f>_xll.qlCalendarAdvance(Calendar,$D2233,B2234,"f",FALSE)</f>
        <v>55332</v>
      </c>
      <c r="E2234" s="140">
        <f>_xll.qlInterestRateIndexValueDate(IndexON,D2234)</f>
        <v>55332</v>
      </c>
      <c r="F2234" s="156">
        <f>IFERROR(_xll.qlIndexFixing(IndexON,D2234,TRUE,_xll.ohTrigger(RecalcTrigger,TriggerON)),NA())</f>
        <v>6.8403849815035223E-3</v>
      </c>
      <c r="H2234" s="42">
        <f>_xll.qlCalendarAdvance(Calendar,$H2233,B2234,"f",FALSE)</f>
        <v>55332</v>
      </c>
      <c r="I2234" s="140">
        <f>_xll.qlInterestRateIndexValueDate(Index1M,$H2234)</f>
        <v>55332</v>
      </c>
      <c r="J2234" s="145">
        <f>IFERROR(_xll.qlIndexFixing(Index1M,$H2234,TRUE,_xll.ohTrigger(RecalcTrigger,Trigger1M)),NA())</f>
        <v>7.3884957119452945E-3</v>
      </c>
      <c r="K2234" s="44">
        <f>IFERROR(_xll.qlIndexFixing(Index3M,H2234,TRUE,_xll.ohTrigger(RecalcTrigger,Trigger3M)),NA())</f>
        <v>7.6954069670848039E-3</v>
      </c>
      <c r="L2234" s="44">
        <f>IFERROR(_xll.qlIndexFixing(Index6M,$H2234,TRUE,_xll.ohTrigger(RecalcTrigger,Trigger6M)),NA())</f>
        <v>7.6322380378927631E-3</v>
      </c>
      <c r="M2234" s="146">
        <f>IFERROR(_xll.qlIndexFixing(Index1Y,$H2234,TRUE,_xll.ohTrigger(RecalcTrigger,Trigger1Y)),NA())</f>
        <v>7.8772838435160995E-3</v>
      </c>
      <c r="N2234" s="145">
        <f>IFERROR(_xll.qlIndexFixing(ONIndex1M,I2234,TRUE,_xll.ohTrigger(RecalcTrigger,Trigger1M)),NA())</f>
        <v>7.3950284508561559E-3</v>
      </c>
      <c r="O2234" s="44">
        <f>IFERROR(_xll.qlIndexFixing(ONIndex3M,I2234,TRUE,_xll.ohTrigger(RecalcTrigger,Trigger3M)),NA())</f>
        <v>7.7156577798342951E-3</v>
      </c>
      <c r="P2234" s="44">
        <f>IFERROR(_xll.qlIndexFixing(ONIndex6M,I2234,TRUE,_xll.ohTrigger(RecalcTrigger,Trigger6M)),NA())</f>
        <v>7.6709443769262808E-3</v>
      </c>
      <c r="Q2234" s="146">
        <f>IFERROR(_xll.qlIndexFixing(ONIndex1Y,I2234,TRUE,_xll.ohTrigger(RecalcTrigger,Trigger1Y)),NA())</f>
        <v>7.9529153665125474E-3</v>
      </c>
    </row>
    <row r="2235" spans="2:17" x14ac:dyDescent="0.2">
      <c r="B2235" s="39" t="s">
        <v>42</v>
      </c>
      <c r="D2235" s="42">
        <f>_xll.qlCalendarAdvance(Calendar,$D2234,B2235,"f",FALSE)</f>
        <v>55339</v>
      </c>
      <c r="E2235" s="140">
        <f>_xll.qlInterestRateIndexValueDate(IndexON,D2235)</f>
        <v>55339</v>
      </c>
      <c r="F2235" s="156">
        <f>IFERROR(_xll.qlIndexFixing(IndexON,D2235,TRUE,_xll.ohTrigger(RecalcTrigger,TriggerON)),NA())</f>
        <v>6.8362049105641365E-3</v>
      </c>
      <c r="H2235" s="42">
        <f>_xll.qlCalendarAdvance(Calendar,$H2234,B2235,"f",FALSE)</f>
        <v>55339</v>
      </c>
      <c r="I2235" s="140">
        <f>_xll.qlInterestRateIndexValueDate(Index1M,$H2235)</f>
        <v>55339</v>
      </c>
      <c r="J2235" s="145">
        <f>IFERROR(_xll.qlIndexFixing(Index1M,$H2235,TRUE,_xll.ohTrigger(RecalcTrigger,Trigger1M)),NA())</f>
        <v>7.3836500336980117E-3</v>
      </c>
      <c r="K2235" s="44">
        <f>IFERROR(_xll.qlIndexFixing(Index3M,H2235,TRUE,_xll.ohTrigger(RecalcTrigger,Trigger3M)),NA())</f>
        <v>7.6911939081111937E-3</v>
      </c>
      <c r="L2235" s="44">
        <f>IFERROR(_xll.qlIndexFixing(Index6M,$H2235,TRUE,_xll.ohTrigger(RecalcTrigger,Trigger6M)),NA())</f>
        <v>7.6280196753310443E-3</v>
      </c>
      <c r="M2235" s="146">
        <f>IFERROR(_xll.qlIndexFixing(Index1Y,$H2235,TRUE,_xll.ohTrigger(RecalcTrigger,Trigger1Y)),NA())</f>
        <v>7.8733297163824188E-3</v>
      </c>
      <c r="N2235" s="145">
        <f>IFERROR(_xll.qlIndexFixing(ONIndex1M,I2235,TRUE,_xll.ohTrigger(RecalcTrigger,Trigger1M)),NA())</f>
        <v>7.3908103967668115E-3</v>
      </c>
      <c r="O2235" s="44">
        <f>IFERROR(_xll.qlIndexFixing(ONIndex3M,I2235,TRUE,_xll.ohTrigger(RecalcTrigger,Trigger3M)),NA())</f>
        <v>7.7113426765518245E-3</v>
      </c>
      <c r="P2235" s="44">
        <f>IFERROR(_xll.qlIndexFixing(ONIndex6M,I2235,TRUE,_xll.ohTrigger(RecalcTrigger,Trigger6M)),NA())</f>
        <v>7.6667003962127556E-3</v>
      </c>
      <c r="Q2235" s="146">
        <f>IFERROR(_xll.qlIndexFixing(ONIndex1Y,I2235,TRUE,_xll.ohTrigger(RecalcTrigger,Trigger1Y)),NA())</f>
        <v>7.9485327657802252E-3</v>
      </c>
    </row>
    <row r="2236" spans="2:17" x14ac:dyDescent="0.2">
      <c r="B2236" s="39" t="s">
        <v>42</v>
      </c>
      <c r="D2236" s="42">
        <f>_xll.qlCalendarAdvance(Calendar,$D2235,B2236,"f",FALSE)</f>
        <v>55346</v>
      </c>
      <c r="E2236" s="140">
        <f>_xll.qlInterestRateIndexValueDate(IndexON,D2236)</f>
        <v>55346</v>
      </c>
      <c r="F2236" s="156">
        <f>IFERROR(_xll.qlIndexFixing(IndexON,D2236,TRUE,_xll.ohTrigger(RecalcTrigger,TriggerON)),NA())</f>
        <v>6.832040471831391E-3</v>
      </c>
      <c r="H2236" s="42">
        <f>_xll.qlCalendarAdvance(Calendar,$H2235,B2236,"f",FALSE)</f>
        <v>55346</v>
      </c>
      <c r="I2236" s="140">
        <f>_xll.qlInterestRateIndexValueDate(Index1M,$H2236)</f>
        <v>55346</v>
      </c>
      <c r="J2236" s="145">
        <f>IFERROR(_xll.qlIndexFixing(Index1M,$H2236,TRUE,_xll.ohTrigger(RecalcTrigger,Trigger1M)),NA())</f>
        <v>7.3794939545919602E-3</v>
      </c>
      <c r="K2236" s="44">
        <f>IFERROR(_xll.qlIndexFixing(Index3M,H2236,TRUE,_xll.ohTrigger(RecalcTrigger,Trigger3M)),NA())</f>
        <v>7.6869978259495927E-3</v>
      </c>
      <c r="L2236" s="44">
        <f>IFERROR(_xll.qlIndexFixing(Index6M,$H2236,TRUE,_xll.ohTrigger(RecalcTrigger,Trigger6M)),NA())</f>
        <v>7.6240220554217699E-3</v>
      </c>
      <c r="M2236" s="146">
        <f>IFERROR(_xll.qlIndexFixing(Index1Y,$H2236,TRUE,_xll.ohTrigger(RecalcTrigger,Trigger1Y)),NA())</f>
        <v>7.8693933630756691E-3</v>
      </c>
      <c r="N2236" s="145">
        <f>IFERROR(_xll.qlIndexFixing(ONIndex1M,I2236,TRUE,_xll.ohTrigger(RecalcTrigger,Trigger1M)),NA())</f>
        <v>7.3866120226595555E-3</v>
      </c>
      <c r="O2236" s="44">
        <f>IFERROR(_xll.qlIndexFixing(ONIndex3M,I2236,TRUE,_xll.ohTrigger(RecalcTrigger,Trigger3M)),NA())</f>
        <v>7.7070445133198273E-3</v>
      </c>
      <c r="P2236" s="44">
        <f>IFERROR(_xll.qlIndexFixing(ONIndex6M,I2236,TRUE,_xll.ohTrigger(RecalcTrigger,Trigger6M)),NA())</f>
        <v>7.662475005408842E-3</v>
      </c>
      <c r="Q2236" s="146">
        <f>IFERROR(_xll.qlIndexFixing(ONIndex1Y,I2236,TRUE,_xll.ohTrigger(RecalcTrigger,Trigger1Y)),NA())</f>
        <v>7.9441677848335335E-3</v>
      </c>
    </row>
    <row r="2237" spans="2:17" x14ac:dyDescent="0.2">
      <c r="B2237" s="39" t="s">
        <v>42</v>
      </c>
      <c r="D2237" s="42">
        <f>_xll.qlCalendarAdvance(Calendar,$D2236,B2237,"f",FALSE)</f>
        <v>55353</v>
      </c>
      <c r="E2237" s="140">
        <f>_xll.qlInterestRateIndexValueDate(IndexON,D2237)</f>
        <v>55353</v>
      </c>
      <c r="F2237" s="156">
        <f>IFERROR(_xll.qlIndexFixing(IndexON,D2237,TRUE,_xll.ohTrigger(RecalcTrigger,TriggerON)),NA())</f>
        <v>6.8278916652242394E-3</v>
      </c>
      <c r="H2237" s="42">
        <f>_xll.qlCalendarAdvance(Calendar,$H2236,B2237,"f",FALSE)</f>
        <v>55353</v>
      </c>
      <c r="I2237" s="140">
        <f>_xll.qlInterestRateIndexValueDate(Index1M,$H2237)</f>
        <v>55353</v>
      </c>
      <c r="J2237" s="145">
        <f>IFERROR(_xll.qlIndexFixing(Index1M,$H2237,TRUE,_xll.ohTrigger(RecalcTrigger,Trigger1M)),NA())</f>
        <v>7.3753575697247751E-3</v>
      </c>
      <c r="K2237" s="44">
        <f>IFERROR(_xll.qlIndexFixing(Index3M,H2237,TRUE,_xll.ohTrigger(RecalcTrigger,Trigger3M)),NA())</f>
        <v>7.6828187205471446E-3</v>
      </c>
      <c r="L2237" s="44">
        <f>IFERROR(_xll.qlIndexFixing(Index6M,$H2237,TRUE,_xll.ohTrigger(RecalcTrigger,Trigger6M)),NA())</f>
        <v>7.6200431044646947E-3</v>
      </c>
      <c r="M2237" s="146">
        <f>IFERROR(_xll.qlIndexFixing(Index1Y,$H2237,TRUE,_xll.ohTrigger(RecalcTrigger,Trigger1Y)),NA())</f>
        <v>7.8654747833870331E-3</v>
      </c>
      <c r="N2237" s="145">
        <f>IFERROR(_xll.qlIndexFixing(ONIndex1M,I2237,TRUE,_xll.ohTrigger(RecalcTrigger,Trigger1M)),NA())</f>
        <v>7.3824333285343879E-3</v>
      </c>
      <c r="O2237" s="44">
        <f>IFERROR(_xll.qlIndexFixing(ONIndex3M,I2237,TRUE,_xll.ohTrigger(RecalcTrigger,Trigger3M)),NA())</f>
        <v>7.7027632899762111E-3</v>
      </c>
      <c r="P2237" s="44">
        <f>IFERROR(_xll.qlIndexFixing(ONIndex6M,I2237,TRUE,_xll.ohTrigger(RecalcTrigger,Trigger6M)),NA())</f>
        <v>7.65826820451454E-3</v>
      </c>
      <c r="Q2237" s="146">
        <f>IFERROR(_xll.qlIndexFixing(ONIndex1Y,I2237,TRUE,_xll.ohTrigger(RecalcTrigger,Trigger1Y)),NA())</f>
        <v>7.9398204234293335E-3</v>
      </c>
    </row>
    <row r="2238" spans="2:17" x14ac:dyDescent="0.2">
      <c r="B2238" s="39" t="s">
        <v>42</v>
      </c>
      <c r="D2238" s="42">
        <f>_xll.qlCalendarAdvance(Calendar,$D2237,B2238,"f",FALSE)</f>
        <v>55360</v>
      </c>
      <c r="E2238" s="140">
        <f>_xll.qlInterestRateIndexValueDate(IndexON,D2238)</f>
        <v>55360</v>
      </c>
      <c r="F2238" s="156">
        <f>IFERROR(_xll.qlIndexFixing(IndexON,D2238,TRUE,_xll.ohTrigger(RecalcTrigger,TriggerON)),NA())</f>
        <v>6.8237584907426818E-3</v>
      </c>
      <c r="H2238" s="42">
        <f>_xll.qlCalendarAdvance(Calendar,$H2237,B2238,"f",FALSE)</f>
        <v>55360</v>
      </c>
      <c r="I2238" s="140">
        <f>_xll.qlInterestRateIndexValueDate(Index1M,$H2238)</f>
        <v>55360</v>
      </c>
      <c r="J2238" s="145">
        <f>IFERROR(_xll.qlIndexFixing(Index1M,$H2238,TRUE,_xll.ohTrigger(RecalcTrigger,Trigger1M)),NA())</f>
        <v>7.3710231151354619E-3</v>
      </c>
      <c r="K2238" s="44">
        <f>IFERROR(_xll.qlIndexFixing(Index3M,H2238,TRUE,_xll.ohTrigger(RecalcTrigger,Trigger3M)),NA())</f>
        <v>7.6786565918474702E-3</v>
      </c>
      <c r="L2238" s="44">
        <f>IFERROR(_xll.qlIndexFixing(Index6M,$H2238,TRUE,_xll.ohTrigger(RecalcTrigger,Trigger6M)),NA())</f>
        <v>7.6160828223483809E-3</v>
      </c>
      <c r="M2238" s="146">
        <f>IFERROR(_xll.qlIndexFixing(Index1Y,$H2238,TRUE,_xll.ohTrigger(RecalcTrigger,Trigger1Y)),NA())</f>
        <v>7.8615739771088038E-3</v>
      </c>
      <c r="N2238" s="145">
        <f>IFERROR(_xll.qlIndexFixing(ONIndex1M,I2238,TRUE,_xll.ohTrigger(RecalcTrigger,Trigger1M)),NA())</f>
        <v>7.3782743143913088E-3</v>
      </c>
      <c r="O2238" s="44">
        <f>IFERROR(_xll.qlIndexFixing(ONIndex3M,I2238,TRUE,_xll.ohTrigger(RecalcTrigger,Trigger3M)),NA())</f>
        <v>7.6984990065209757E-3</v>
      </c>
      <c r="P2238" s="44">
        <f>IFERROR(_xll.qlIndexFixing(ONIndex6M,I2238,TRUE,_xll.ohTrigger(RecalcTrigger,Trigger6M)),NA())</f>
        <v>7.6540799936108961E-3</v>
      </c>
      <c r="Q2238" s="146">
        <f>IFERROR(_xll.qlIndexFixing(ONIndex1Y,I2238,TRUE,_xll.ohTrigger(RecalcTrigger,Trigger1Y)),NA())</f>
        <v>7.9354906817297177E-3</v>
      </c>
    </row>
    <row r="2239" spans="2:17" x14ac:dyDescent="0.2">
      <c r="B2239" s="39" t="s">
        <v>42</v>
      </c>
      <c r="D2239" s="42">
        <f>_xll.qlCalendarAdvance(Calendar,$D2238,B2239,"f",FALSE)</f>
        <v>55367</v>
      </c>
      <c r="E2239" s="140">
        <f>_xll.qlInterestRateIndexValueDate(IndexON,D2239)</f>
        <v>55367</v>
      </c>
      <c r="F2239" s="156">
        <f>IFERROR(_xll.qlIndexFixing(IndexON,D2239,TRUE,_xll.ohTrigger(RecalcTrigger,TriggerON)),NA())</f>
        <v>6.8196409483867182E-3</v>
      </c>
      <c r="H2239" s="42">
        <f>_xll.qlCalendarAdvance(Calendar,$H2238,B2239,"f",FALSE)</f>
        <v>55367</v>
      </c>
      <c r="I2239" s="140">
        <f>_xll.qlInterestRateIndexValueDate(Index1M,$H2239)</f>
        <v>55367</v>
      </c>
      <c r="J2239" s="145">
        <f>IFERROR(_xll.qlIndexFixing(Index1M,$H2239,TRUE,_xll.ohTrigger(RecalcTrigger,Trigger1M)),NA())</f>
        <v>7.3671438826161334E-3</v>
      </c>
      <c r="K2239" s="44">
        <f>IFERROR(_xll.qlIndexFixing(Index3M,H2239,TRUE,_xll.ohTrigger(RecalcTrigger,Trigger3M)),NA())</f>
        <v>7.6745114398012355E-3</v>
      </c>
      <c r="L2239" s="44">
        <f>IFERROR(_xll.qlIndexFixing(Index6M,$H2239,TRUE,_xll.ohTrigger(RecalcTrigger,Trigger6M)),NA())</f>
        <v>7.6121412089622696E-3</v>
      </c>
      <c r="M2239" s="146">
        <f>IFERROR(_xll.qlIndexFixing(Index1Y,$H2239,TRUE,_xll.ohTrigger(RecalcTrigger,Trigger1Y)),NA())</f>
        <v>7.857690944034379E-3</v>
      </c>
      <c r="N2239" s="145">
        <f>IFERROR(_xll.qlIndexFixing(ONIndex1M,I2239,TRUE,_xll.ohTrigger(RecalcTrigger,Trigger1M)),NA())</f>
        <v>7.374134980230318E-3</v>
      </c>
      <c r="O2239" s="44">
        <f>IFERROR(_xll.qlIndexFixing(ONIndex3M,I2239,TRUE,_xll.ohTrigger(RecalcTrigger,Trigger3M)),NA())</f>
        <v>7.6942516631162139E-3</v>
      </c>
      <c r="P2239" s="44">
        <f>IFERROR(_xll.qlIndexFixing(ONIndex6M,I2239,TRUE,_xll.ohTrigger(RecalcTrigger,Trigger6M)),NA())</f>
        <v>7.6499103727789564E-3</v>
      </c>
      <c r="Q2239" s="146">
        <f>IFERROR(_xll.qlIndexFixing(ONIndex1Y,I2239,TRUE,_xll.ohTrigger(RecalcTrigger,Trigger1Y)),NA())</f>
        <v>7.9311785597346862E-3</v>
      </c>
    </row>
    <row r="2240" spans="2:17" x14ac:dyDescent="0.2">
      <c r="B2240" s="39" t="s">
        <v>42</v>
      </c>
      <c r="D2240" s="42">
        <f>_xll.qlCalendarAdvance(Calendar,$D2239,B2240,"f",FALSE)</f>
        <v>55374</v>
      </c>
      <c r="E2240" s="140">
        <f>_xll.qlInterestRateIndexValueDate(IndexON,D2240)</f>
        <v>55374</v>
      </c>
      <c r="F2240" s="156">
        <f>IFERROR(_xll.qlIndexFixing(IndexON,D2240,TRUE,_xll.ohTrigger(RecalcTrigger,TriggerON)),NA())</f>
        <v>6.8155390381563485E-3</v>
      </c>
      <c r="H2240" s="42">
        <f>_xll.qlCalendarAdvance(Calendar,$H2239,B2240,"f",FALSE)</f>
        <v>55374</v>
      </c>
      <c r="I2240" s="140">
        <f>_xll.qlInterestRateIndexValueDate(Index1M,$H2240)</f>
        <v>55374</v>
      </c>
      <c r="J2240" s="145">
        <f>IFERROR(_xll.qlIndexFixing(Index1M,$H2240,TRUE,_xll.ohTrigger(RecalcTrigger,Trigger1M)),NA())</f>
        <v>7.363066580335381E-3</v>
      </c>
      <c r="K2240" s="44">
        <f>IFERROR(_xll.qlIndexFixing(Index3M,H2240,TRUE,_xll.ohTrigger(RecalcTrigger,Trigger3M)),NA())</f>
        <v>7.6703832643520622E-3</v>
      </c>
      <c r="L2240" s="44">
        <f>IFERROR(_xll.qlIndexFixing(Index6M,$H2240,TRUE,_xll.ohTrigger(RecalcTrigger,Trigger6M)),NA())</f>
        <v>7.6082182641944822E-3</v>
      </c>
      <c r="M2240" s="146">
        <f>IFERROR(_xll.qlIndexFixing(Index1Y,$H2240,TRUE,_xll.ohTrigger(RecalcTrigger,Trigger1Y)),NA())</f>
        <v>7.853825683957821E-3</v>
      </c>
      <c r="N2240" s="145">
        <f>IFERROR(_xll.qlIndexFixing(ONIndex1M,I2240,TRUE,_xll.ohTrigger(RecalcTrigger,Trigger1M)),NA())</f>
        <v>7.3700153261324619E-3</v>
      </c>
      <c r="O2240" s="44">
        <f>IFERROR(_xll.qlIndexFixing(ONIndex3M,I2240,TRUE,_xll.ohTrigger(RecalcTrigger,Trigger3M)),NA())</f>
        <v>7.6900212595187867E-3</v>
      </c>
      <c r="P2240" s="44">
        <f>IFERROR(_xll.qlIndexFixing(ONIndex6M,I2240,TRUE,_xll.ohTrigger(RecalcTrigger,Trigger6M)),NA())</f>
        <v>7.6457593416945357E-3</v>
      </c>
      <c r="Q2240" s="146">
        <f>IFERROR(_xll.qlIndexFixing(ONIndex1Y,I2240,TRUE,_xll.ohTrigger(RecalcTrigger,Trigger1Y)),NA())</f>
        <v>7.926884057444239E-3</v>
      </c>
    </row>
    <row r="2241" spans="2:17" x14ac:dyDescent="0.2">
      <c r="B2241" s="39" t="s">
        <v>42</v>
      </c>
      <c r="D2241" s="42">
        <f>_xll.qlCalendarAdvance(Calendar,$D2240,B2241,"f",FALSE)</f>
        <v>55381</v>
      </c>
      <c r="E2241" s="140">
        <f>_xll.qlInterestRateIndexValueDate(IndexON,D2241)</f>
        <v>55381</v>
      </c>
      <c r="F2241" s="156">
        <f>IFERROR(_xll.qlIndexFixing(IndexON,D2241,TRUE,_xll.ohTrigger(RecalcTrigger,TriggerON)),NA())</f>
        <v>6.8114527600515729E-3</v>
      </c>
      <c r="H2241" s="42">
        <f>_xll.qlCalendarAdvance(Calendar,$H2240,B2241,"f",FALSE)</f>
        <v>55381</v>
      </c>
      <c r="I2241" s="140">
        <f>_xll.qlInterestRateIndexValueDate(Index1M,$H2241)</f>
        <v>55381</v>
      </c>
      <c r="J2241" s="145">
        <f>IFERROR(_xll.qlIndexFixing(Index1M,$H2241,TRUE,_xll.ohTrigger(RecalcTrigger,Trigger1M)),NA())</f>
        <v>7.3590089722050805E-3</v>
      </c>
      <c r="K2241" s="44">
        <f>IFERROR(_xll.qlIndexFixing(Index3M,H2241,TRUE,_xll.ohTrigger(RecalcTrigger,Trigger3M)),NA())</f>
        <v>7.6662720654479734E-3</v>
      </c>
      <c r="L2241" s="44">
        <f>IFERROR(_xll.qlIndexFixing(Index6M,$H2241,TRUE,_xll.ohTrigger(RecalcTrigger,Trigger6M)),NA())</f>
        <v>7.6043139879349011E-3</v>
      </c>
      <c r="M2241" s="146">
        <f>IFERROR(_xll.qlIndexFixing(Index1Y,$H2241,TRUE,_xll.ohTrigger(RecalcTrigger,Trigger1Y)),NA())</f>
        <v>7.8499781966738565E-3</v>
      </c>
      <c r="N2241" s="145">
        <f>IFERROR(_xll.qlIndexFixing(ONIndex1M,I2241,TRUE,_xll.ohTrigger(RecalcTrigger,Trigger1M)),NA())</f>
        <v>7.3659153520166942E-3</v>
      </c>
      <c r="O2241" s="44">
        <f>IFERROR(_xll.qlIndexFixing(ONIndex3M,I2241,TRUE,_xll.ohTrigger(RecalcTrigger,Trigger3M)),NA())</f>
        <v>7.6858077958907867E-3</v>
      </c>
      <c r="P2241" s="44">
        <f>IFERROR(_xll.qlIndexFixing(ONIndex6M,I2241,TRUE,_xll.ohTrigger(RecalcTrigger,Trigger6M)),NA())</f>
        <v>7.6416269006818194E-3</v>
      </c>
      <c r="Q2241" s="146">
        <f>IFERROR(_xll.qlIndexFixing(ONIndex1Y,I2241,TRUE,_xll.ohTrigger(RecalcTrigger,Trigger1Y)),NA())</f>
        <v>7.9226071747773297E-3</v>
      </c>
    </row>
    <row r="2242" spans="2:17" x14ac:dyDescent="0.2">
      <c r="B2242" s="39" t="s">
        <v>42</v>
      </c>
      <c r="D2242" s="42">
        <f>_xll.qlCalendarAdvance(Calendar,$D2241,B2242,"f",FALSE)</f>
        <v>55388</v>
      </c>
      <c r="E2242" s="140">
        <f>_xll.qlInterestRateIndexValueDate(IndexON,D2242)</f>
        <v>55388</v>
      </c>
      <c r="F2242" s="156">
        <f>IFERROR(_xll.qlIndexFixing(IndexON,D2242,TRUE,_xll.ohTrigger(RecalcTrigger,TriggerON)),NA())</f>
        <v>6.8073821140723911E-3</v>
      </c>
      <c r="H2242" s="42">
        <f>_xll.qlCalendarAdvance(Calendar,$H2241,B2242,"f",FALSE)</f>
        <v>55388</v>
      </c>
      <c r="I2242" s="140">
        <f>_xll.qlInterestRateIndexValueDate(Index1M,$H2242)</f>
        <v>55388</v>
      </c>
      <c r="J2242" s="145">
        <f>IFERROR(_xll.qlIndexFixing(Index1M,$H2242,TRUE,_xll.ohTrigger(RecalcTrigger,Trigger1M)),NA())</f>
        <v>7.3549710582006727E-3</v>
      </c>
      <c r="K2242" s="44">
        <f>IFERROR(_xll.qlIndexFixing(Index3M,H2242,TRUE,_xll.ohTrigger(RecalcTrigger,Trigger3M)),NA())</f>
        <v>7.6621778430378748E-3</v>
      </c>
      <c r="L2242" s="44">
        <f>IFERROR(_xll.qlIndexFixing(Index6M,$H2242,TRUE,_xll.ohTrigger(RecalcTrigger,Trigger6M)),NA())</f>
        <v>7.6004283800742908E-3</v>
      </c>
      <c r="M2242" s="146">
        <f>IFERROR(_xll.qlIndexFixing(Index1Y,$H2242,TRUE,_xll.ohTrigger(RecalcTrigger,Trigger1Y)),NA())</f>
        <v>7.8461484819789835E-3</v>
      </c>
      <c r="N2242" s="145">
        <f>IFERROR(_xll.qlIndexFixing(ONIndex1M,I2242,TRUE,_xll.ohTrigger(RecalcTrigger,Trigger1M)),NA())</f>
        <v>7.361835057883015E-3</v>
      </c>
      <c r="O2242" s="44">
        <f>IFERROR(_xll.qlIndexFixing(ONIndex3M,I2242,TRUE,_xll.ohTrigger(RecalcTrigger,Trigger3M)),NA())</f>
        <v>7.6816112722322138E-3</v>
      </c>
      <c r="P2242" s="44">
        <f>IFERROR(_xll.qlIndexFixing(ONIndex6M,I2242,TRUE,_xll.ohTrigger(RecalcTrigger,Trigger6M)),NA())</f>
        <v>7.6375130495787147E-3</v>
      </c>
      <c r="Q2242" s="146">
        <f>IFERROR(_xll.qlIndexFixing(ONIndex1Y,I2242,TRUE,_xll.ohTrigger(RecalcTrigger,Trigger1Y)),NA())</f>
        <v>7.9183479118150046E-3</v>
      </c>
    </row>
    <row r="2243" spans="2:17" x14ac:dyDescent="0.2">
      <c r="B2243" s="39" t="s">
        <v>42</v>
      </c>
      <c r="D2243" s="42">
        <f>_xll.qlCalendarAdvance(Calendar,$D2242,B2243,"f",FALSE)</f>
        <v>55395</v>
      </c>
      <c r="E2243" s="140">
        <f>_xll.qlInterestRateIndexValueDate(IndexON,D2243)</f>
        <v>55395</v>
      </c>
      <c r="F2243" s="156">
        <f>IFERROR(_xll.qlIndexFixing(IndexON,D2243,TRUE,_xll.ohTrigger(RecalcTrigger,TriggerON)),NA())</f>
        <v>6.8033271002188034E-3</v>
      </c>
      <c r="H2243" s="42">
        <f>_xll.qlCalendarAdvance(Calendar,$H2242,B2243,"f",FALSE)</f>
        <v>55395</v>
      </c>
      <c r="I2243" s="140">
        <f>_xll.qlInterestRateIndexValueDate(Index1M,$H2243)</f>
        <v>55395</v>
      </c>
      <c r="J2243" s="145">
        <f>IFERROR(_xll.qlIndexFixing(Index1M,$H2243,TRUE,_xll.ohTrigger(RecalcTrigger,Trigger1M)),NA())</f>
        <v>7.3515869967131966E-3</v>
      </c>
      <c r="K2243" s="44">
        <f>IFERROR(_xll.qlIndexFixing(Index3M,H2243,TRUE,_xll.ohTrigger(RecalcTrigger,Trigger3M)),NA())</f>
        <v>7.6581005970671493E-3</v>
      </c>
      <c r="L2243" s="44">
        <f>IFERROR(_xll.qlIndexFixing(Index6M,$H2243,TRUE,_xll.ohTrigger(RecalcTrigger,Trigger6M)),NA())</f>
        <v>7.5967522517893281E-3</v>
      </c>
      <c r="M2243" s="146">
        <f>IFERROR(_xll.qlIndexFixing(Index1Y,$H2243,TRUE,_xll.ohTrigger(RecalcTrigger,Trigger1Y)),NA())</f>
        <v>7.8423365396699252E-3</v>
      </c>
      <c r="N2243" s="145">
        <f>IFERROR(_xll.qlIndexFixing(ONIndex1M,I2243,TRUE,_xll.ohTrigger(RecalcTrigger,Trigger1M)),NA())</f>
        <v>7.3577744438124704E-3</v>
      </c>
      <c r="O2243" s="44">
        <f>IFERROR(_xll.qlIndexFixing(ONIndex3M,I2243,TRUE,_xll.ohTrigger(RecalcTrigger,Trigger3M)),NA())</f>
        <v>7.677431688462022E-3</v>
      </c>
      <c r="P2243" s="44">
        <f>IFERROR(_xll.qlIndexFixing(ONIndex6M,I2243,TRUE,_xll.ohTrigger(RecalcTrigger,Trigger6M)),NA())</f>
        <v>7.6334177885473142E-3</v>
      </c>
      <c r="Q2243" s="146">
        <f>IFERROR(_xll.qlIndexFixing(ONIndex1Y,I2243,TRUE,_xll.ohTrigger(RecalcTrigger,Trigger1Y)),NA())</f>
        <v>7.9141062683951713E-3</v>
      </c>
    </row>
    <row r="2244" spans="2:17" x14ac:dyDescent="0.2">
      <c r="B2244" s="39" t="s">
        <v>42</v>
      </c>
      <c r="D2244" s="42">
        <f>_xll.qlCalendarAdvance(Calendar,$D2243,B2244,"f",FALSE)</f>
        <v>55402</v>
      </c>
      <c r="E2244" s="140">
        <f>_xll.qlInterestRateIndexValueDate(IndexON,D2244)</f>
        <v>55402</v>
      </c>
      <c r="F2244" s="156">
        <f>IFERROR(_xll.qlIndexFixing(IndexON,D2244,TRUE,_xll.ohTrigger(RecalcTrigger,TriggerON)),NA())</f>
        <v>6.7992877185718559E-3</v>
      </c>
      <c r="H2244" s="42">
        <f>_xll.qlCalendarAdvance(Calendar,$H2243,B2244,"f",FALSE)</f>
        <v>55402</v>
      </c>
      <c r="I2244" s="140">
        <f>_xll.qlInterestRateIndexValueDate(Index1M,$H2244)</f>
        <v>55402</v>
      </c>
      <c r="J2244" s="145">
        <f>IFERROR(_xll.qlIndexFixing(Index1M,$H2244,TRUE,_xll.ohTrigger(RecalcTrigger,Trigger1M)),NA())</f>
        <v>7.3475844924612756E-3</v>
      </c>
      <c r="K2244" s="44">
        <f>IFERROR(_xll.qlIndexFixing(Index3M,H2244,TRUE,_xll.ohTrigger(RecalcTrigger,Trigger3M)),NA())</f>
        <v>7.6542469362660412E-3</v>
      </c>
      <c r="L2244" s="44">
        <f>IFERROR(_xll.qlIndexFixing(Index6M,$H2244,TRUE,_xll.ohTrigger(RecalcTrigger,Trigger6M)),NA())</f>
        <v>7.5930924016480907E-3</v>
      </c>
      <c r="M2244" s="146">
        <f>IFERROR(_xll.qlIndexFixing(Index1Y,$H2244,TRUE,_xll.ohTrigger(RecalcTrigger,Trigger1Y)),NA())</f>
        <v>7.8385423695447268E-3</v>
      </c>
      <c r="N2244" s="145">
        <f>IFERROR(_xll.qlIndexFixing(ONIndex1M,I2244,TRUE,_xll.ohTrigger(RecalcTrigger,Trigger1M)),NA())</f>
        <v>7.3537335096429679E-3</v>
      </c>
      <c r="O2244" s="44">
        <f>IFERROR(_xll.qlIndexFixing(ONIndex3M,I2244,TRUE,_xll.ohTrigger(RecalcTrigger,Trigger3M)),NA())</f>
        <v>7.6732690447423035E-3</v>
      </c>
      <c r="P2244" s="44">
        <f>IFERROR(_xll.qlIndexFixing(ONIndex6M,I2244,TRUE,_xll.ohTrigger(RecalcTrigger,Trigger6M)),NA())</f>
        <v>7.6293411173444792E-3</v>
      </c>
      <c r="Q2244" s="146">
        <f>IFERROR(_xll.qlIndexFixing(ONIndex1Y,I2244,TRUE,_xll.ohTrigger(RecalcTrigger,Trigger1Y)),NA())</f>
        <v>7.9098822447609685E-3</v>
      </c>
    </row>
    <row r="2245" spans="2:17" x14ac:dyDescent="0.2">
      <c r="B2245" s="39" t="s">
        <v>42</v>
      </c>
      <c r="D2245" s="42">
        <f>_xll.qlCalendarAdvance(Calendar,$D2244,B2245,"f",FALSE)</f>
        <v>55409</v>
      </c>
      <c r="E2245" s="140">
        <f>_xll.qlInterestRateIndexValueDate(IndexON,D2245)</f>
        <v>55409</v>
      </c>
      <c r="F2245" s="156">
        <f>IFERROR(_xll.qlIndexFixing(IndexON,D2245,TRUE,_xll.ohTrigger(RecalcTrigger,TriggerON)),NA())</f>
        <v>6.7952639689694561E-3</v>
      </c>
      <c r="H2245" s="42">
        <f>_xll.qlCalendarAdvance(Calendar,$H2244,B2245,"f",FALSE)</f>
        <v>55409</v>
      </c>
      <c r="I2245" s="140">
        <f>_xll.qlInterestRateIndexValueDate(Index1M,$H2245)</f>
        <v>55409</v>
      </c>
      <c r="J2245" s="145">
        <f>IFERROR(_xll.qlIndexFixing(Index1M,$H2245,TRUE,_xll.ohTrigger(RecalcTrigger,Trigger1M)),NA())</f>
        <v>7.3436016809616351E-3</v>
      </c>
      <c r="K2245" s="44">
        <f>IFERROR(_xll.qlIndexFixing(Index3M,H2245,TRUE,_xll.ohTrigger(RecalcTrigger,Trigger3M)),NA())</f>
        <v>7.6502025151399793E-3</v>
      </c>
      <c r="L2245" s="44">
        <f>IFERROR(_xll.qlIndexFixing(Index6M,$H2245,TRUE,_xll.ohTrigger(RecalcTrigger,Trigger6M)),NA())</f>
        <v>7.5892602905922677E-3</v>
      </c>
      <c r="M2245" s="146">
        <f>IFERROR(_xll.qlIndexFixing(Index1Y,$H2245,TRUE,_xll.ohTrigger(RecalcTrigger,Trigger1Y)),NA())</f>
        <v>7.8347659714018813E-3</v>
      </c>
      <c r="N2245" s="145">
        <f>IFERROR(_xll.qlIndexFixing(ONIndex1M,I2245,TRUE,_xll.ohTrigger(RecalcTrigger,Trigger1M)),NA())</f>
        <v>7.3497122555366001E-3</v>
      </c>
      <c r="O2245" s="44">
        <f>IFERROR(_xll.qlIndexFixing(ONIndex3M,I2245,TRUE,_xll.ohTrigger(RecalcTrigger,Trigger3M)),NA())</f>
        <v>7.6691233408299198E-3</v>
      </c>
      <c r="P2245" s="44">
        <f>IFERROR(_xll.qlIndexFixing(ONIndex6M,I2245,TRUE,_xll.ohTrigger(RecalcTrigger,Trigger6M)),NA())</f>
        <v>7.6252830361323021E-3</v>
      </c>
      <c r="Q2245" s="146">
        <f>IFERROR(_xll.qlIndexFixing(ONIndex1Y,I2245,TRUE,_xll.ohTrigger(RecalcTrigger,Trigger1Y)),NA())</f>
        <v>7.9056758408313499E-3</v>
      </c>
    </row>
    <row r="2246" spans="2:17" x14ac:dyDescent="0.2">
      <c r="B2246" s="39" t="s">
        <v>42</v>
      </c>
      <c r="D2246" s="42">
        <f>_xll.qlCalendarAdvance(Calendar,$D2245,B2246,"f",FALSE)</f>
        <v>55416</v>
      </c>
      <c r="E2246" s="140">
        <f>_xll.qlInterestRateIndexValueDate(IndexON,D2246)</f>
        <v>55416</v>
      </c>
      <c r="F2246" s="156">
        <f>IFERROR(_xll.qlIndexFixing(IndexON,D2246,TRUE,_xll.ohTrigger(RecalcTrigger,TriggerON)),NA())</f>
        <v>6.7912558515736965E-3</v>
      </c>
      <c r="H2246" s="42">
        <f>_xll.qlCalendarAdvance(Calendar,$H2245,B2246,"f",FALSE)</f>
        <v>55416</v>
      </c>
      <c r="I2246" s="140">
        <f>_xll.qlInterestRateIndexValueDate(Index1M,$H2246)</f>
        <v>55416</v>
      </c>
      <c r="J2246" s="145">
        <f>IFERROR(_xll.qlIndexFixing(Index1M,$H2246,TRUE,_xll.ohTrigger(RecalcTrigger,Trigger1M)),NA())</f>
        <v>7.339638562192663E-3</v>
      </c>
      <c r="K2246" s="44">
        <f>IFERROR(_xll.qlIndexFixing(Index3M,H2246,TRUE,_xll.ohTrigger(RecalcTrigger,Trigger3M)),NA())</f>
        <v>7.646175069901096E-3</v>
      </c>
      <c r="L2246" s="44">
        <f>IFERROR(_xll.qlIndexFixing(Index6M,$H2246,TRUE,_xll.ohTrigger(RecalcTrigger,Trigger6M)),NA())</f>
        <v>7.5854468466622317E-3</v>
      </c>
      <c r="M2246" s="146">
        <f>IFERROR(_xll.qlIndexFixing(Index1Y,$H2246,TRUE,_xll.ohTrigger(RecalcTrigger,Trigger1Y)),NA())</f>
        <v>7.8310073450416524E-3</v>
      </c>
      <c r="N2246" s="145">
        <f>IFERROR(_xll.qlIndexFixing(ONIndex1M,I2246,TRUE,_xll.ohTrigger(RecalcTrigger,Trigger1M)),NA())</f>
        <v>7.3457106814123208E-3</v>
      </c>
      <c r="O2246" s="44">
        <f>IFERROR(_xll.qlIndexFixing(ONIndex3M,I2246,TRUE,_xll.ohTrigger(RecalcTrigger,Trigger3M)),NA())</f>
        <v>7.6649945768059169E-3</v>
      </c>
      <c r="P2246" s="44">
        <f>IFERROR(_xll.qlIndexFixing(ONIndex6M,I2246,TRUE,_xll.ohTrigger(RecalcTrigger,Trigger6M)),NA())</f>
        <v>7.6212435449107829E-3</v>
      </c>
      <c r="Q2246" s="146">
        <f>IFERROR(_xll.qlIndexFixing(ONIndex1Y,I2246,TRUE,_xll.ohTrigger(RecalcTrigger,Trigger1Y)),NA())</f>
        <v>7.9014870565252693E-3</v>
      </c>
    </row>
    <row r="2247" spans="2:17" x14ac:dyDescent="0.2">
      <c r="B2247" s="39" t="s">
        <v>42</v>
      </c>
      <c r="D2247" s="42">
        <f>_xll.qlCalendarAdvance(Calendar,$D2246,B2247,"f",FALSE)</f>
        <v>55423</v>
      </c>
      <c r="E2247" s="140">
        <f>_xll.qlInterestRateIndexValueDate(IndexON,D2247)</f>
        <v>55423</v>
      </c>
      <c r="F2247" s="156">
        <f>IFERROR(_xll.qlIndexFixing(IndexON,D2247,TRUE,_xll.ohTrigger(RecalcTrigger,TriggerON)),NA())</f>
        <v>6.7872633663035309E-3</v>
      </c>
      <c r="H2247" s="42">
        <f>_xll.qlCalendarAdvance(Calendar,$H2246,B2247,"f",FALSE)</f>
        <v>55423</v>
      </c>
      <c r="I2247" s="140">
        <f>_xll.qlInterestRateIndexValueDate(Index1M,$H2247)</f>
        <v>55423</v>
      </c>
      <c r="J2247" s="145">
        <f>IFERROR(_xll.qlIndexFixing(Index1M,$H2247,TRUE,_xll.ohTrigger(RecalcTrigger,Trigger1M)),NA())</f>
        <v>7.3356951361381508E-3</v>
      </c>
      <c r="K2247" s="44">
        <f>IFERROR(_xll.qlIndexFixing(Index3M,H2247,TRUE,_xll.ohTrigger(RecalcTrigger,Trigger3M)),NA())</f>
        <v>7.6421646005004088E-3</v>
      </c>
      <c r="L2247" s="44">
        <f>IFERROR(_xll.qlIndexFixing(Index6M,$H2247,TRUE,_xll.ohTrigger(RecalcTrigger,Trigger6M)),NA())</f>
        <v>7.5816520697519997E-3</v>
      </c>
      <c r="M2247" s="146">
        <f>IFERROR(_xll.qlIndexFixing(Index1Y,$H2247,TRUE,_xll.ohTrigger(RecalcTrigger,Trigger1Y)),NA())</f>
        <v>7.8272664902643008E-3</v>
      </c>
      <c r="N2247" s="145">
        <f>IFERROR(_xll.qlIndexFixing(ONIndex1M,I2247,TRUE,_xll.ohTrigger(RecalcTrigger,Trigger1M)),NA())</f>
        <v>7.3417287872701298E-3</v>
      </c>
      <c r="O2247" s="44">
        <f>IFERROR(_xll.qlIndexFixing(ONIndex3M,I2247,TRUE,_xll.ohTrigger(RecalcTrigger,Trigger3M)),NA())</f>
        <v>7.6608827528323875E-3</v>
      </c>
      <c r="P2247" s="44">
        <f>IFERROR(_xll.qlIndexFixing(ONIndex6M,I2247,TRUE,_xll.ohTrigger(RecalcTrigger,Trigger6M)),NA())</f>
        <v>7.6172226436799217E-3</v>
      </c>
      <c r="Q2247" s="146">
        <f>IFERROR(_xll.qlIndexFixing(ONIndex1Y,I2247,TRUE,_xll.ohTrigger(RecalcTrigger,Trigger1Y)),NA())</f>
        <v>7.8973158918427266E-3</v>
      </c>
    </row>
    <row r="2248" spans="2:17" x14ac:dyDescent="0.2">
      <c r="B2248" s="39" t="s">
        <v>42</v>
      </c>
      <c r="D2248" s="42">
        <f>_xll.qlCalendarAdvance(Calendar,$D2247,B2248,"f",FALSE)</f>
        <v>55430</v>
      </c>
      <c r="E2248" s="140">
        <f>_xll.qlInterestRateIndexValueDate(IndexON,D2248)</f>
        <v>55430</v>
      </c>
      <c r="F2248" s="156">
        <f>IFERROR(_xll.qlIndexFixing(IndexON,D2248,TRUE,_xll.ohTrigger(RecalcTrigger,TriggerON)),NA())</f>
        <v>6.783286513077913E-3</v>
      </c>
      <c r="H2248" s="42">
        <f>_xll.qlCalendarAdvance(Calendar,$H2247,B2248,"f",FALSE)</f>
        <v>55430</v>
      </c>
      <c r="I2248" s="140">
        <f>_xll.qlInterestRateIndexValueDate(Index1M,$H2248)</f>
        <v>55430</v>
      </c>
      <c r="J2248" s="145">
        <f>IFERROR(_xll.qlIndexFixing(Index1M,$H2248,TRUE,_xll.ohTrigger(RecalcTrigger,Trigger1M)),NA())</f>
        <v>7.3311571497127878E-3</v>
      </c>
      <c r="K2248" s="44">
        <f>IFERROR(_xll.qlIndexFixing(Index3M,H2248,TRUE,_xll.ohTrigger(RecalcTrigger,Trigger3M)),NA())</f>
        <v>7.6379690119999519E-3</v>
      </c>
      <c r="L2248" s="44">
        <f>IFERROR(_xll.qlIndexFixing(Index6M,$H2248,TRUE,_xll.ohTrigger(RecalcTrigger,Trigger6M)),NA())</f>
        <v>7.5776913029022702E-3</v>
      </c>
      <c r="M2248" s="146">
        <f>IFERROR(_xll.qlIndexFixing(Index1Y,$H2248,TRUE,_xll.ohTrigger(RecalcTrigger,Trigger1Y)),NA())</f>
        <v>7.8235434068718631E-3</v>
      </c>
      <c r="N2248" s="145">
        <f>IFERROR(_xll.qlIndexFixing(ONIndex1M,I2248,TRUE,_xll.ohTrigger(RecalcTrigger,Trigger1M)),NA())</f>
        <v>7.3377665731100272E-3</v>
      </c>
      <c r="O2248" s="44">
        <f>IFERROR(_xll.qlIndexFixing(ONIndex3M,I2248,TRUE,_xll.ohTrigger(RecalcTrigger,Trigger3M)),NA())</f>
        <v>7.6567878686661928E-3</v>
      </c>
      <c r="P2248" s="44">
        <f>IFERROR(_xll.qlIndexFixing(ONIndex6M,I2248,TRUE,_xll.ohTrigger(RecalcTrigger,Trigger6M)),NA())</f>
        <v>7.6132203321965797E-3</v>
      </c>
      <c r="Q2248" s="146">
        <f>IFERROR(_xll.qlIndexFixing(ONIndex1Y,I2248,TRUE,_xll.ohTrigger(RecalcTrigger,Trigger1Y)),NA())</f>
        <v>7.8931623469458145E-3</v>
      </c>
    </row>
    <row r="2249" spans="2:17" x14ac:dyDescent="0.2">
      <c r="B2249" s="39" t="s">
        <v>42</v>
      </c>
      <c r="D2249" s="42">
        <f>_xll.qlCalendarAdvance(Calendar,$D2248,B2249,"f",FALSE)</f>
        <v>55437</v>
      </c>
      <c r="E2249" s="140">
        <f>_xll.qlInterestRateIndexValueDate(IndexON,D2249)</f>
        <v>55437</v>
      </c>
      <c r="F2249" s="156">
        <f>IFERROR(_xll.qlIndexFixing(IndexON,D2249,TRUE,_xll.ohTrigger(RecalcTrigger,TriggerON)),NA())</f>
        <v>6.779325291977889E-3</v>
      </c>
      <c r="H2249" s="42">
        <f>_xll.qlCalendarAdvance(Calendar,$H2248,B2249,"f",FALSE)</f>
        <v>55437</v>
      </c>
      <c r="I2249" s="140">
        <f>_xll.qlInterestRateIndexValueDate(Index1M,$H2249)</f>
        <v>55437</v>
      </c>
      <c r="J2249" s="145">
        <f>IFERROR(_xll.qlIndexFixing(Index1M,$H2249,TRUE,_xll.ohTrigger(RecalcTrigger,Trigger1M)),NA())</f>
        <v>7.3272570940223023E-3</v>
      </c>
      <c r="K2249" s="44">
        <f>IFERROR(_xll.qlIndexFixing(Index3M,H2249,TRUE,_xll.ohTrigger(RecalcTrigger,Trigger3M)),NA())</f>
        <v>7.6339936235819087E-3</v>
      </c>
      <c r="L2249" s="44">
        <f>IFERROR(_xll.qlIndexFixing(Index6M,$H2249,TRUE,_xll.ohTrigger(RecalcTrigger,Trigger6M)),NA())</f>
        <v>7.5739351152290585E-3</v>
      </c>
      <c r="M2249" s="146">
        <f>IFERROR(_xll.qlIndexFixing(Index1Y,$H2249,TRUE,_xll.ohTrigger(RecalcTrigger,Trigger1Y)),NA())</f>
        <v>7.8198380946663728E-3</v>
      </c>
      <c r="N2249" s="145">
        <f>IFERROR(_xll.qlIndexFixing(ONIndex1M,I2249,TRUE,_xll.ohTrigger(RecalcTrigger,Trigger1M)),NA())</f>
        <v>7.3338240389320131E-3</v>
      </c>
      <c r="O2249" s="44">
        <f>IFERROR(_xll.qlIndexFixing(ONIndex3M,I2249,TRUE,_xll.ohTrigger(RecalcTrigger,Trigger3M)),NA())</f>
        <v>7.6527099244694252E-3</v>
      </c>
      <c r="P2249" s="44">
        <f>IFERROR(_xll.qlIndexFixing(ONIndex6M,I2249,TRUE,_xll.ohTrigger(RecalcTrigger,Trigger6M)),NA())</f>
        <v>7.6092366107849418E-3</v>
      </c>
      <c r="Q2249" s="146">
        <f>IFERROR(_xll.qlIndexFixing(ONIndex1Y,I2249,TRUE,_xll.ohTrigger(RecalcTrigger,Trigger1Y)),NA())</f>
        <v>7.8890264215103478E-3</v>
      </c>
    </row>
    <row r="2250" spans="2:17" x14ac:dyDescent="0.2">
      <c r="B2250" s="39" t="s">
        <v>42</v>
      </c>
      <c r="D2250" s="42">
        <f>_xll.qlCalendarAdvance(Calendar,$D2249,B2250,"f",FALSE)</f>
        <v>55444</v>
      </c>
      <c r="E2250" s="140">
        <f>_xll.qlInterestRateIndexValueDate(IndexON,D2250)</f>
        <v>55444</v>
      </c>
      <c r="F2250" s="156">
        <f>IFERROR(_xll.qlIndexFixing(IndexON,D2250,TRUE,_xll.ohTrigger(RecalcTrigger,TriggerON)),NA())</f>
        <v>6.7753797030845053E-3</v>
      </c>
      <c r="H2250" s="42">
        <f>_xll.qlCalendarAdvance(Calendar,$H2249,B2250,"f",FALSE)</f>
        <v>55444</v>
      </c>
      <c r="I2250" s="140">
        <f>_xll.qlInterestRateIndexValueDate(Index1M,$H2250)</f>
        <v>55444</v>
      </c>
      <c r="J2250" s="145">
        <f>IFERROR(_xll.qlIndexFixing(Index1M,$H2250,TRUE,_xll.ohTrigger(RecalcTrigger,Trigger1M)),NA())</f>
        <v>7.3233767322931614E-3</v>
      </c>
      <c r="K2250" s="44">
        <f>IFERROR(_xll.qlIndexFixing(Index3M,H2250,TRUE,_xll.ohTrigger(RecalcTrigger,Trigger3M)),NA())</f>
        <v>7.630035211242934E-3</v>
      </c>
      <c r="L2250" s="44">
        <f>IFERROR(_xll.qlIndexFixing(Index6M,$H2250,TRUE,_xll.ohTrigger(RecalcTrigger,Trigger6M)),NA())</f>
        <v>7.5701975946782058E-3</v>
      </c>
      <c r="M2250" s="146">
        <f>IFERROR(_xll.qlIndexFixing(Index1Y,$H2250,TRUE,_xll.ohTrigger(RecalcTrigger,Trigger1Y)),NA())</f>
        <v>7.8161505534527428E-3</v>
      </c>
      <c r="N2250" s="145">
        <f>IFERROR(_xll.qlIndexFixing(ONIndex1M,I2250,TRUE,_xll.ohTrigger(RecalcTrigger,Trigger1M)),NA())</f>
        <v>7.3299011848981799E-3</v>
      </c>
      <c r="O2250" s="44">
        <f>IFERROR(_xll.qlIndexFixing(ONIndex3M,I2250,TRUE,_xll.ohTrigger(RecalcTrigger,Trigger3M)),NA())</f>
        <v>7.6486489202420849E-3</v>
      </c>
      <c r="P2250" s="44">
        <f>IFERROR(_xll.qlIndexFixing(ONIndex6M,I2250,TRUE,_xll.ohTrigger(RecalcTrigger,Trigger6M)),NA())</f>
        <v>7.605271479363962E-3</v>
      </c>
      <c r="Q2250" s="146">
        <f>IFERROR(_xll.qlIndexFixing(ONIndex1Y,I2250,TRUE,_xll.ohTrigger(RecalcTrigger,Trigger1Y)),NA())</f>
        <v>7.8849081159415579E-3</v>
      </c>
    </row>
    <row r="2251" spans="2:17" x14ac:dyDescent="0.2">
      <c r="B2251" s="39" t="s">
        <v>42</v>
      </c>
      <c r="D2251" s="42">
        <f>_xll.qlCalendarAdvance(Calendar,$D2250,B2251,"f",FALSE)</f>
        <v>55451</v>
      </c>
      <c r="E2251" s="140">
        <f>_xll.qlInterestRateIndexValueDate(IndexON,D2251)</f>
        <v>55451</v>
      </c>
      <c r="F2251" s="156">
        <f>IFERROR(_xll.qlIndexFixing(IndexON,D2251,TRUE,_xll.ohTrigger(RecalcTrigger,TriggerON)),NA())</f>
        <v>6.7714497462356693E-3</v>
      </c>
      <c r="H2251" s="42">
        <f>_xll.qlCalendarAdvance(Calendar,$H2250,B2251,"f",FALSE)</f>
        <v>55451</v>
      </c>
      <c r="I2251" s="140">
        <f>_xll.qlInterestRateIndexValueDate(Index1M,$H2251)</f>
        <v>55451</v>
      </c>
      <c r="J2251" s="145">
        <f>IFERROR(_xll.qlIndexFixing(Index1M,$H2251,TRUE,_xll.ohTrigger(RecalcTrigger,Trigger1M)),NA())</f>
        <v>7.3195160645008039E-3</v>
      </c>
      <c r="K2251" s="44">
        <f>IFERROR(_xll.qlIndexFixing(Index3M,H2251,TRUE,_xll.ohTrigger(RecalcTrigger,Trigger3M)),NA())</f>
        <v>7.6260937749336967E-3</v>
      </c>
      <c r="L2251" s="44">
        <f>IFERROR(_xll.qlIndexFixing(Index6M,$H2251,TRUE,_xll.ohTrigger(RecalcTrigger,Trigger6M)),NA())</f>
        <v>7.566478741144308E-3</v>
      </c>
      <c r="M2251" s="146">
        <f>IFERROR(_xll.qlIndexFixing(Index1Y,$H2251,TRUE,_xll.ohTrigger(RecalcTrigger,Trigger1Y)),NA())</f>
        <v>7.8124807830341168E-3</v>
      </c>
      <c r="N2251" s="145">
        <f>IFERROR(_xll.qlIndexFixing(ONIndex1M,I2251,TRUE,_xll.ohTrigger(RecalcTrigger,Trigger1M)),NA())</f>
        <v>7.3259980106843425E-3</v>
      </c>
      <c r="O2251" s="44">
        <f>IFERROR(_xll.qlIndexFixing(ONIndex3M,I2251,TRUE,_xll.ohTrigger(RecalcTrigger,Trigger3M)),NA())</f>
        <v>7.6446048559031254E-3</v>
      </c>
      <c r="P2251" s="44">
        <f>IFERROR(_xll.qlIndexFixing(ONIndex6M,I2251,TRUE,_xll.ohTrigger(RecalcTrigger,Trigger6M)),NA())</f>
        <v>7.6013249378525938E-3</v>
      </c>
      <c r="Q2251" s="146">
        <f>IFERROR(_xll.qlIndexFixing(ONIndex1Y,I2251,TRUE,_xll.ohTrigger(RecalcTrigger,Trigger1Y)),NA())</f>
        <v>7.880807429996306E-3</v>
      </c>
    </row>
    <row r="2252" spans="2:17" x14ac:dyDescent="0.2">
      <c r="B2252" s="39" t="s">
        <v>42</v>
      </c>
      <c r="D2252" s="42">
        <f>_xll.qlCalendarAdvance(Calendar,$D2251,B2252,"f",FALSE)</f>
        <v>55458</v>
      </c>
      <c r="E2252" s="140">
        <f>_xll.qlInterestRateIndexValueDate(IndexON,D2252)</f>
        <v>55458</v>
      </c>
      <c r="F2252" s="156">
        <f>IFERROR(_xll.qlIndexFixing(IndexON,D2252,TRUE,_xll.ohTrigger(RecalcTrigger,TriggerON)),NA())</f>
        <v>6.7675354216745198E-3</v>
      </c>
      <c r="H2252" s="42">
        <f>_xll.qlCalendarAdvance(Calendar,$H2251,B2252,"f",FALSE)</f>
        <v>55458</v>
      </c>
      <c r="I2252" s="140">
        <f>_xll.qlInterestRateIndexValueDate(Index1M,$H2252)</f>
        <v>55458</v>
      </c>
      <c r="J2252" s="145">
        <f>IFERROR(_xll.qlIndexFixing(Index1M,$H2252,TRUE,_xll.ohTrigger(RecalcTrigger,Trigger1M)),NA())</f>
        <v>7.3162733958557586E-3</v>
      </c>
      <c r="K2252" s="44">
        <f>IFERROR(_xll.qlIndexFixing(Index3M,H2252,TRUE,_xll.ohTrigger(RecalcTrigger,Trigger3M)),NA())</f>
        <v>7.6221693146013396E-3</v>
      </c>
      <c r="L2252" s="44">
        <f>IFERROR(_xll.qlIndexFixing(Index6M,$H2252,TRUE,_xll.ohTrigger(RecalcTrigger,Trigger6M)),NA())</f>
        <v>7.5629581868138602E-3</v>
      </c>
      <c r="M2252" s="146">
        <f>IFERROR(_xll.qlIndexFixing(Index1Y,$H2252,TRUE,_xll.ohTrigger(RecalcTrigger,Trigger1Y)),NA())</f>
        <v>7.8088287832162916E-3</v>
      </c>
      <c r="N2252" s="145">
        <f>IFERROR(_xll.qlIndexFixing(ONIndex1M,I2252,TRUE,_xll.ohTrigger(RecalcTrigger,Trigger1M)),NA())</f>
        <v>7.3221145165336399E-3</v>
      </c>
      <c r="O2252" s="44">
        <f>IFERROR(_xll.qlIndexFixing(ONIndex3M,I2252,TRUE,_xll.ohTrigger(RecalcTrigger,Trigger3M)),NA())</f>
        <v>7.6405777315335932E-3</v>
      </c>
      <c r="P2252" s="44">
        <f>IFERROR(_xll.qlIndexFixing(ONIndex6M,I2252,TRUE,_xll.ohTrigger(RecalcTrigger,Trigger6M)),NA())</f>
        <v>7.5973969862508373E-3</v>
      </c>
      <c r="Q2252" s="146">
        <f>IFERROR(_xll.qlIndexFixing(ONIndex1Y,I2252,TRUE,_xll.ohTrigger(RecalcTrigger,Trigger1Y)),NA())</f>
        <v>7.8767243636745921E-3</v>
      </c>
    </row>
    <row r="2253" spans="2:17" x14ac:dyDescent="0.2">
      <c r="B2253" s="39" t="s">
        <v>42</v>
      </c>
      <c r="D2253" s="42">
        <f>_xll.qlCalendarAdvance(Calendar,$D2252,B2253,"f",FALSE)</f>
        <v>55465</v>
      </c>
      <c r="E2253" s="140">
        <f>_xll.qlInterestRateIndexValueDate(IndexON,D2253)</f>
        <v>55465</v>
      </c>
      <c r="F2253" s="156">
        <f>IFERROR(_xll.qlIndexFixing(IndexON,D2253,TRUE,_xll.ohTrigger(RecalcTrigger,TriggerON)),NA())</f>
        <v>6.7636367290768717E-3</v>
      </c>
      <c r="H2253" s="42">
        <f>_xll.qlCalendarAdvance(Calendar,$H2252,B2253,"f",FALSE)</f>
        <v>55465</v>
      </c>
      <c r="I2253" s="140">
        <f>_xll.qlInterestRateIndexValueDate(Index1M,$H2253)</f>
        <v>55465</v>
      </c>
      <c r="J2253" s="145">
        <f>IFERROR(_xll.qlIndexFixing(Index1M,$H2253,TRUE,_xll.ohTrigger(RecalcTrigger,Trigger1M)),NA())</f>
        <v>7.3124481256692615E-3</v>
      </c>
      <c r="K2253" s="44">
        <f>IFERROR(_xll.qlIndexFixing(Index3M,H2253,TRUE,_xll.ohTrigger(RecalcTrigger,Trigger3M)),NA())</f>
        <v>7.6182618301974111E-3</v>
      </c>
      <c r="L2253" s="44">
        <f>IFERROR(_xll.qlIndexFixing(Index6M,$H2253,TRUE,_xll.ohTrigger(RecalcTrigger,Trigger6M)),NA())</f>
        <v>7.5592754098221804E-3</v>
      </c>
      <c r="M2253" s="146">
        <f>IFERROR(_xll.qlIndexFixing(Index1Y,$H2253,TRUE,_xll.ohTrigger(RecalcTrigger,Trigger1Y)),NA())</f>
        <v>7.8051945538057301E-3</v>
      </c>
      <c r="N2253" s="145">
        <f>IFERROR(_xll.qlIndexFixing(ONIndex1M,I2253,TRUE,_xll.ohTrigger(RecalcTrigger,Trigger1M)),NA())</f>
        <v>7.3182507023650256E-3</v>
      </c>
      <c r="O2253" s="44">
        <f>IFERROR(_xll.qlIndexFixing(ONIndex3M,I2253,TRUE,_xll.ohTrigger(RecalcTrigger,Trigger3M)),NA())</f>
        <v>7.6365675470524419E-3</v>
      </c>
      <c r="P2253" s="44">
        <f>IFERROR(_xll.qlIndexFixing(ONIndex6M,I2253,TRUE,_xll.ohTrigger(RecalcTrigger,Trigger6M)),NA())</f>
        <v>7.5934876246397387E-3</v>
      </c>
      <c r="Q2253" s="146">
        <f>IFERROR(_xll.qlIndexFixing(ONIndex1Y,I2253,TRUE,_xll.ohTrigger(RecalcTrigger,Trigger1Y)),NA())</f>
        <v>7.8726589169764161E-3</v>
      </c>
    </row>
    <row r="2254" spans="2:17" x14ac:dyDescent="0.2">
      <c r="B2254" s="39" t="s">
        <v>42</v>
      </c>
      <c r="D2254" s="42">
        <f>_xll.qlCalendarAdvance(Calendar,$D2253,B2254,"f",FALSE)</f>
        <v>55472</v>
      </c>
      <c r="E2254" s="140">
        <f>_xll.qlInterestRateIndexValueDate(IndexON,D2254)</f>
        <v>55472</v>
      </c>
      <c r="F2254" s="156">
        <f>IFERROR(_xll.qlIndexFixing(IndexON,D2254,TRUE,_xll.ohTrigger(RecalcTrigger,TriggerON)),NA())</f>
        <v>6.7597536686858639E-3</v>
      </c>
      <c r="H2254" s="42">
        <f>_xll.qlCalendarAdvance(Calendar,$H2253,B2254,"f",FALSE)</f>
        <v>55472</v>
      </c>
      <c r="I2254" s="140">
        <f>_xll.qlInterestRateIndexValueDate(Index1M,$H2254)</f>
        <v>55472</v>
      </c>
      <c r="J2254" s="145">
        <f>IFERROR(_xll.qlIndexFixing(Index1M,$H2254,TRUE,_xll.ohTrigger(RecalcTrigger,Trigger1M)),NA())</f>
        <v>7.3086425480594448E-3</v>
      </c>
      <c r="K2254" s="44">
        <f>IFERROR(_xll.qlIndexFixing(Index3M,H2254,TRUE,_xll.ohTrigger(RecalcTrigger,Trigger3M)),NA())</f>
        <v>7.6143713216699355E-3</v>
      </c>
      <c r="L2254" s="44">
        <f>IFERROR(_xll.qlIndexFixing(Index6M,$H2254,TRUE,_xll.ohTrigger(RecalcTrigger,Trigger6M)),NA())</f>
        <v>7.5556112991213339E-3</v>
      </c>
      <c r="M2254" s="146">
        <f>IFERROR(_xll.qlIndexFixing(Index1Y,$H2254,TRUE,_xll.ohTrigger(RecalcTrigger,Trigger1Y)),NA())</f>
        <v>7.8015780946097835E-3</v>
      </c>
      <c r="N2254" s="145">
        <f>IFERROR(_xll.qlIndexFixing(ONIndex1M,I2254,TRUE,_xll.ohTrigger(RecalcTrigger,Trigger1M)),NA())</f>
        <v>7.3144065681784998E-3</v>
      </c>
      <c r="O2254" s="44">
        <f>IFERROR(_xll.qlIndexFixing(ONIndex3M,I2254,TRUE,_xll.ohTrigger(RecalcTrigger,Trigger3M)),NA())</f>
        <v>7.6325743024596715E-3</v>
      </c>
      <c r="P2254" s="44">
        <f>IFERROR(_xll.qlIndexFixing(ONIndex6M,I2254,TRUE,_xll.ohTrigger(RecalcTrigger,Trigger6M)),NA())</f>
        <v>7.5895968530192981E-3</v>
      </c>
      <c r="Q2254" s="146">
        <f>IFERROR(_xll.qlIndexFixing(ONIndex1Y,I2254,TRUE,_xll.ohTrigger(RecalcTrigger,Trigger1Y)),NA())</f>
        <v>7.8686110899828243E-3</v>
      </c>
    </row>
    <row r="2255" spans="2:17" x14ac:dyDescent="0.2">
      <c r="B2255" s="39" t="s">
        <v>42</v>
      </c>
      <c r="D2255" s="42">
        <f>_xll.qlCalendarAdvance(Calendar,$D2254,B2255,"f",FALSE)</f>
        <v>55479</v>
      </c>
      <c r="E2255" s="140">
        <f>_xll.qlInterestRateIndexValueDate(IndexON,D2255)</f>
        <v>55479</v>
      </c>
      <c r="F2255" s="156">
        <f>IFERROR(_xll.qlIndexFixing(IndexON,D2255,TRUE,_xll.ohTrigger(RecalcTrigger,TriggerON)),NA())</f>
        <v>6.7558862404204501E-3</v>
      </c>
      <c r="H2255" s="42">
        <f>_xll.qlCalendarAdvance(Calendar,$H2254,B2255,"f",FALSE)</f>
        <v>55479</v>
      </c>
      <c r="I2255" s="140">
        <f>_xll.qlInterestRateIndexValueDate(Index1M,$H2255)</f>
        <v>55479</v>
      </c>
      <c r="J2255" s="145">
        <f>IFERROR(_xll.qlIndexFixing(Index1M,$H2255,TRUE,_xll.ohTrigger(RecalcTrigger,Trigger1M)),NA())</f>
        <v>7.3048566630128011E-3</v>
      </c>
      <c r="K2255" s="44">
        <f>IFERROR(_xll.qlIndexFixing(Index3M,H2255,TRUE,_xll.ohTrigger(RecalcTrigger,Trigger3M)),NA())</f>
        <v>7.6104977889722234E-3</v>
      </c>
      <c r="L2255" s="44">
        <f>IFERROR(_xll.qlIndexFixing(Index6M,$H2255,TRUE,_xll.ohTrigger(RecalcTrigger,Trigger6M)),NA())</f>
        <v>7.5519658546102349E-3</v>
      </c>
      <c r="M2255" s="146">
        <f>IFERROR(_xll.qlIndexFixing(Index1Y,$H2255,TRUE,_xll.ohTrigger(RecalcTrigger,Trigger1Y)),NA())</f>
        <v>7.7979794054369063E-3</v>
      </c>
      <c r="N2255" s="145">
        <f>IFERROR(_xll.qlIndexFixing(ONIndex1M,I2255,TRUE,_xll.ohTrigger(RecalcTrigger,Trigger1M)),NA())</f>
        <v>7.3105821139740623E-3</v>
      </c>
      <c r="O2255" s="44">
        <f>IFERROR(_xll.qlIndexFixing(ONIndex3M,I2255,TRUE,_xll.ohTrigger(RecalcTrigger,Trigger3M)),NA())</f>
        <v>7.6285979978363283E-3</v>
      </c>
      <c r="P2255" s="44">
        <f>IFERROR(_xll.qlIndexFixing(ONIndex6M,I2255,TRUE,_xll.ohTrigger(RecalcTrigger,Trigger6M)),NA())</f>
        <v>7.5857246713084692E-3</v>
      </c>
      <c r="Q2255" s="146">
        <f>IFERROR(_xll.qlIndexFixing(ONIndex1Y,I2255,TRUE,_xll.ohTrigger(RecalcTrigger,Trigger1Y)),NA())</f>
        <v>7.8645808826938168E-3</v>
      </c>
    </row>
    <row r="2256" spans="2:17" x14ac:dyDescent="0.2">
      <c r="B2256" s="39" t="s">
        <v>42</v>
      </c>
      <c r="D2256" s="42">
        <f>_xll.qlCalendarAdvance(Calendar,$D2255,B2256,"f",FALSE)</f>
        <v>55486</v>
      </c>
      <c r="E2256" s="140">
        <f>_xll.qlInterestRateIndexValueDate(IndexON,D2256)</f>
        <v>55486</v>
      </c>
      <c r="F2256" s="156">
        <f>IFERROR(_xll.qlIndexFixing(IndexON,D2256,TRUE,_xll.ohTrigger(RecalcTrigger,TriggerON)),NA())</f>
        <v>6.7520344441995839E-3</v>
      </c>
      <c r="H2256" s="42">
        <f>_xll.qlCalendarAdvance(Calendar,$H2255,B2256,"f",FALSE)</f>
        <v>55486</v>
      </c>
      <c r="I2256" s="140">
        <f>_xll.qlInterestRateIndexValueDate(Index1M,$H2256)</f>
        <v>55486</v>
      </c>
      <c r="J2256" s="145">
        <f>IFERROR(_xll.qlIndexFixing(Index1M,$H2256,TRUE,_xll.ohTrigger(RecalcTrigger,Trigger1M)),NA())</f>
        <v>7.3010904705104185E-3</v>
      </c>
      <c r="K2256" s="44">
        <f>IFERROR(_xll.qlIndexFixing(Index3M,H2256,TRUE,_xll.ohTrigger(RecalcTrigger,Trigger3M)),NA())</f>
        <v>7.6066412320514197E-3</v>
      </c>
      <c r="L2256" s="44">
        <f>IFERROR(_xll.qlIndexFixing(Index6M,$H2256,TRUE,_xll.ohTrigger(RecalcTrigger,Trigger6M)),NA())</f>
        <v>7.5483390761873527E-3</v>
      </c>
      <c r="M2256" s="146">
        <f>IFERROR(_xll.qlIndexFixing(Index1Y,$H2256,TRUE,_xll.ohTrigger(RecalcTrigger,Trigger1Y)),NA())</f>
        <v>7.7943984860959978E-3</v>
      </c>
      <c r="N2256" s="145">
        <f>IFERROR(_xll.qlIndexFixing(ONIndex1M,I2256,TRUE,_xll.ohTrigger(RecalcTrigger,Trigger1M)),NA())</f>
        <v>7.3067773397517133E-3</v>
      </c>
      <c r="O2256" s="44">
        <f>IFERROR(_xll.qlIndexFixing(ONIndex3M,I2256,TRUE,_xll.ohTrigger(RecalcTrigger,Trigger3M)),NA())</f>
        <v>7.624638633101366E-3</v>
      </c>
      <c r="P2256" s="44">
        <f>IFERROR(_xll.qlIndexFixing(ONIndex6M,I2256,TRUE,_xll.ohTrigger(RecalcTrigger,Trigger6M)),NA())</f>
        <v>7.5818710795072519E-3</v>
      </c>
      <c r="Q2256" s="146">
        <f>IFERROR(_xll.qlIndexFixing(ONIndex1Y,I2256,TRUE,_xll.ohTrigger(RecalcTrigger,Trigger1Y)),NA())</f>
        <v>7.8605682950283473E-3</v>
      </c>
    </row>
    <row r="2257" spans="2:17" x14ac:dyDescent="0.2">
      <c r="B2257" s="39" t="s">
        <v>42</v>
      </c>
      <c r="D2257" s="42">
        <f>_xll.qlCalendarAdvance(Calendar,$D2256,B2257,"f",FALSE)</f>
        <v>55493</v>
      </c>
      <c r="E2257" s="140">
        <f>_xll.qlInterestRateIndexValueDate(IndexON,D2257)</f>
        <v>55493</v>
      </c>
      <c r="F2257" s="156">
        <f>IFERROR(_xll.qlIndexFixing(IndexON,D2257,TRUE,_xll.ohTrigger(RecalcTrigger,TriggerON)),NA())</f>
        <v>6.7481982801853579E-3</v>
      </c>
      <c r="H2257" s="42">
        <f>_xll.qlCalendarAdvance(Calendar,$H2256,B2257,"f",FALSE)</f>
        <v>55493</v>
      </c>
      <c r="I2257" s="140">
        <f>_xll.qlInterestRateIndexValueDate(Index1M,$H2257)</f>
        <v>55493</v>
      </c>
      <c r="J2257" s="145">
        <f>IFERROR(_xll.qlIndexFixing(Index1M,$H2257,TRUE,_xll.ohTrigger(RecalcTrigger,Trigger1M)),NA())</f>
        <v>7.296765629331149E-3</v>
      </c>
      <c r="K2257" s="44">
        <f>IFERROR(_xll.qlIndexFixing(Index3M,H2257,TRUE,_xll.ohTrigger(RecalcTrigger,Trigger3M)),NA())</f>
        <v>7.6029935664464147E-3</v>
      </c>
      <c r="L2257" s="44">
        <f>IFERROR(_xll.qlIndexFixing(Index6M,$H2257,TRUE,_xll.ohTrigger(RecalcTrigger,Trigger6M)),NA())</f>
        <v>7.5445576215209817E-3</v>
      </c>
      <c r="M2257" s="146">
        <f>IFERROR(_xll.qlIndexFixing(Index1Y,$H2257,TRUE,_xll.ohTrigger(RecalcTrigger,Trigger1Y)),NA())</f>
        <v>7.7908353363975082E-3</v>
      </c>
      <c r="N2257" s="145">
        <f>IFERROR(_xll.qlIndexFixing(ONIndex1M,I2257,TRUE,_xll.ohTrigger(RecalcTrigger,Trigger1M)),NA())</f>
        <v>7.3029922455114527E-3</v>
      </c>
      <c r="O2257" s="44">
        <f>IFERROR(_xll.qlIndexFixing(ONIndex3M,I2257,TRUE,_xll.ohTrigger(RecalcTrigger,Trigger3M)),NA())</f>
        <v>7.6206962084168772E-3</v>
      </c>
      <c r="P2257" s="44">
        <f>IFERROR(_xll.qlIndexFixing(ONIndex6M,I2257,TRUE,_xll.ohTrigger(RecalcTrigger,Trigger6M)),NA())</f>
        <v>7.5780360776966926E-3</v>
      </c>
      <c r="Q2257" s="146">
        <f>IFERROR(_xll.qlIndexFixing(ONIndex1Y,I2257,TRUE,_xll.ohTrigger(RecalcTrigger,Trigger1Y)),NA())</f>
        <v>7.8565733269864158E-3</v>
      </c>
    </row>
    <row r="2258" spans="2:17" x14ac:dyDescent="0.2">
      <c r="B2258" s="39" t="s">
        <v>42</v>
      </c>
      <c r="D2258" s="42">
        <f>_xll.qlCalendarAdvance(Calendar,$D2257,B2258,"f",FALSE)</f>
        <v>55500</v>
      </c>
      <c r="E2258" s="140">
        <f>_xll.qlInterestRateIndexValueDate(IndexON,D2258)</f>
        <v>55500</v>
      </c>
      <c r="F2258" s="156">
        <f>IFERROR(_xll.qlIndexFixing(IndexON,D2258,TRUE,_xll.ohTrigger(RecalcTrigger,TriggerON)),NA())</f>
        <v>6.744377748296726E-3</v>
      </c>
      <c r="H2258" s="42">
        <f>_xll.qlCalendarAdvance(Calendar,$H2257,B2258,"f",FALSE)</f>
        <v>55500</v>
      </c>
      <c r="I2258" s="140">
        <f>_xll.qlInterestRateIndexValueDate(Index1M,$H2258)</f>
        <v>55500</v>
      </c>
      <c r="J2258" s="145">
        <f>IFERROR(_xll.qlIndexFixing(Index1M,$H2258,TRUE,_xll.ohTrigger(RecalcTrigger,Trigger1M)),NA())</f>
        <v>7.2930428185461506E-3</v>
      </c>
      <c r="K2258" s="44">
        <f>IFERROR(_xll.qlIndexFixing(Index3M,H2258,TRUE,_xll.ohTrigger(RecalcTrigger,Trigger3M)),NA())</f>
        <v>7.5991698279447607E-3</v>
      </c>
      <c r="L2258" s="44">
        <f>IFERROR(_xll.qlIndexFixing(Index6M,$H2258,TRUE,_xll.ohTrigger(RecalcTrigger,Trigger6M)),NA())</f>
        <v>7.5409694342266301E-3</v>
      </c>
      <c r="M2258" s="146">
        <f>IFERROR(_xll.qlIndexFixing(Index1Y,$H2258,TRUE,_xll.ohTrigger(RecalcTrigger,Trigger1Y)),NA())</f>
        <v>7.7872899561523276E-3</v>
      </c>
      <c r="N2258" s="145">
        <f>IFERROR(_xll.qlIndexFixing(ONIndex1M,I2258,TRUE,_xll.ohTrigger(RecalcTrigger,Trigger1M)),NA())</f>
        <v>7.2992268313343267E-3</v>
      </c>
      <c r="O2258" s="44">
        <f>IFERROR(_xll.qlIndexFixing(ONIndex3M,I2258,TRUE,_xll.ohTrigger(RecalcTrigger,Trigger3M)),NA())</f>
        <v>7.6167707234586768E-3</v>
      </c>
      <c r="P2258" s="44">
        <f>IFERROR(_xll.qlIndexFixing(ONIndex6M,I2258,TRUE,_xll.ohTrigger(RecalcTrigger,Trigger6M)),NA())</f>
        <v>7.5742196658767913E-3</v>
      </c>
      <c r="Q2258" s="146">
        <f>IFERROR(_xll.qlIndexFixing(ONIndex1Y,I2258,TRUE,_xll.ohTrigger(RecalcTrigger,Trigger1Y)),NA())</f>
        <v>7.8525959787301147E-3</v>
      </c>
    </row>
    <row r="2259" spans="2:17" x14ac:dyDescent="0.2">
      <c r="B2259" s="39" t="s">
        <v>42</v>
      </c>
      <c r="D2259" s="42">
        <f>_xll.qlCalendarAdvance(Calendar,$D2258,B2259,"f",FALSE)</f>
        <v>55507</v>
      </c>
      <c r="E2259" s="140">
        <f>_xll.qlInterestRateIndexValueDate(IndexON,D2259)</f>
        <v>55507</v>
      </c>
      <c r="F2259" s="156">
        <f>IFERROR(_xll.qlIndexFixing(IndexON,D2259,TRUE,_xll.ohTrigger(RecalcTrigger,TriggerON)),NA())</f>
        <v>6.7405728484526417E-3</v>
      </c>
      <c r="H2259" s="42">
        <f>_xll.qlCalendarAdvance(Calendar,$H2258,B2259,"f",FALSE)</f>
        <v>55507</v>
      </c>
      <c r="I2259" s="140">
        <f>_xll.qlInterestRateIndexValueDate(Index1M,$H2259)</f>
        <v>55507</v>
      </c>
      <c r="J2259" s="145">
        <f>IFERROR(_xll.qlIndexFixing(Index1M,$H2259,TRUE,_xll.ohTrigger(RecalcTrigger,Trigger1M)),NA())</f>
        <v>7.2893397015382994E-3</v>
      </c>
      <c r="K2259" s="44">
        <f>IFERROR(_xll.qlIndexFixing(Index3M,H2259,TRUE,_xll.ohTrigger(RecalcTrigger,Trigger3M)),NA())</f>
        <v>7.5953630646845884E-3</v>
      </c>
      <c r="L2259" s="44">
        <f>IFERROR(_xll.qlIndexFixing(Index6M,$H2259,TRUE,_xll.ohTrigger(RecalcTrigger,Trigger6M)),NA())</f>
        <v>7.537399913131685E-3</v>
      </c>
      <c r="M2259" s="146">
        <f>IFERROR(_xll.qlIndexFixing(Index1Y,$H2259,TRUE,_xll.ohTrigger(RecalcTrigger,Trigger1Y)),NA())</f>
        <v>7.7837623451724571E-3</v>
      </c>
      <c r="N2259" s="145">
        <f>IFERROR(_xll.qlIndexFixing(ONIndex1M,I2259,TRUE,_xll.ohTrigger(RecalcTrigger,Trigger1M)),NA())</f>
        <v>7.2954810970582429E-3</v>
      </c>
      <c r="O2259" s="44">
        <f>IFERROR(_xll.qlIndexFixing(ONIndex3M,I2259,TRUE,_xll.ohTrigger(RecalcTrigger,Trigger3M)),NA())</f>
        <v>7.6128621785509498E-3</v>
      </c>
      <c r="P2259" s="44">
        <f>IFERROR(_xll.qlIndexFixing(ONIndex6M,I2259,TRUE,_xll.ohTrigger(RecalcTrigger,Trigger6M)),NA())</f>
        <v>7.5704218438854554E-3</v>
      </c>
      <c r="Q2259" s="146">
        <f>IFERROR(_xll.qlIndexFixing(ONIndex1Y,I2259,TRUE,_xll.ohTrigger(RecalcTrigger,Trigger1Y)),NA())</f>
        <v>7.8486362500973517E-3</v>
      </c>
    </row>
    <row r="2260" spans="2:17" x14ac:dyDescent="0.2">
      <c r="B2260" s="39" t="s">
        <v>42</v>
      </c>
      <c r="D2260" s="42">
        <f>_xll.qlCalendarAdvance(Calendar,$D2259,B2260,"f",FALSE)</f>
        <v>55514</v>
      </c>
      <c r="E2260" s="140">
        <f>_xll.qlInterestRateIndexValueDate(IndexON,D2260)</f>
        <v>55514</v>
      </c>
      <c r="F2260" s="156">
        <f>IFERROR(_xll.qlIndexFixing(IndexON,D2260,TRUE,_xll.ohTrigger(RecalcTrigger,TriggerON)),NA())</f>
        <v>6.7367835807341514E-3</v>
      </c>
      <c r="H2260" s="42">
        <f>_xll.qlCalendarAdvance(Calendar,$H2259,B2260,"f",FALSE)</f>
        <v>55514</v>
      </c>
      <c r="I2260" s="140">
        <f>_xll.qlInterestRateIndexValueDate(Index1M,$H2260)</f>
        <v>55514</v>
      </c>
      <c r="J2260" s="145">
        <f>IFERROR(_xll.qlIndexFixing(Index1M,$H2260,TRUE,_xll.ohTrigger(RecalcTrigger,Trigger1M)),NA())</f>
        <v>7.2856562782879488E-3</v>
      </c>
      <c r="K2260" s="44">
        <f>IFERROR(_xll.qlIndexFixing(Index3M,H2260,TRUE,_xll.ohTrigger(RecalcTrigger,Trigger3M)),NA())</f>
        <v>7.5915732766169133E-3</v>
      </c>
      <c r="L2260" s="44">
        <f>IFERROR(_xll.qlIndexFixing(Index6M,$H2260,TRUE,_xll.ohTrigger(RecalcTrigger,Trigger6M)),NA())</f>
        <v>7.5338490581378266E-3</v>
      </c>
      <c r="M2260" s="146">
        <f>IFERROR(_xll.qlIndexFixing(Index1Y,$H2260,TRUE,_xll.ohTrigger(RecalcTrigger,Trigger1Y)),NA())</f>
        <v>7.7802525032710027E-3</v>
      </c>
      <c r="N2260" s="145">
        <f>IFERROR(_xll.qlIndexFixing(ONIndex1M,I2260,TRUE,_xll.ohTrigger(RecalcTrigger,Trigger1M)),NA())</f>
        <v>7.2917550428452937E-3</v>
      </c>
      <c r="O2260" s="44">
        <f>IFERROR(_xll.qlIndexFixing(ONIndex3M,I2260,TRUE,_xll.ohTrigger(RecalcTrigger,Trigger3M)),NA())</f>
        <v>7.6089705735316038E-3</v>
      </c>
      <c r="P2260" s="44">
        <f>IFERROR(_xll.qlIndexFixing(ONIndex6M,I2260,TRUE,_xll.ohTrigger(RecalcTrigger,Trigger6M)),NA())</f>
        <v>7.5666426118847774E-3</v>
      </c>
      <c r="Q2260" s="146">
        <f>IFERROR(_xll.qlIndexFixing(ONIndex1Y,I2260,TRUE,_xll.ohTrigger(RecalcTrigger,Trigger1Y)),NA())</f>
        <v>7.8446941410070803E-3</v>
      </c>
    </row>
    <row r="2261" spans="2:17" x14ac:dyDescent="0.2">
      <c r="B2261" s="39" t="s">
        <v>42</v>
      </c>
      <c r="D2261" s="42">
        <f>_xll.qlCalendarAdvance(Calendar,$D2260,B2261,"f",FALSE)</f>
        <v>55521</v>
      </c>
      <c r="E2261" s="140">
        <f>_xll.qlInterestRateIndexValueDate(IndexON,D2261)</f>
        <v>55521</v>
      </c>
      <c r="F2261" s="156">
        <f>IFERROR(_xll.qlIndexFixing(IndexON,D2261,TRUE,_xll.ohTrigger(RecalcTrigger,TriggerON)),NA())</f>
        <v>6.7330099452223013E-3</v>
      </c>
      <c r="H2261" s="42">
        <f>_xll.qlCalendarAdvance(Calendar,$H2260,B2261,"f",FALSE)</f>
        <v>55521</v>
      </c>
      <c r="I2261" s="140">
        <f>_xll.qlInterestRateIndexValueDate(Index1M,$H2261)</f>
        <v>55521</v>
      </c>
      <c r="J2261" s="145">
        <f>IFERROR(_xll.qlIndexFixing(Index1M,$H2261,TRUE,_xll.ohTrigger(RecalcTrigger,Trigger1M)),NA())</f>
        <v>7.2819925487729942E-3</v>
      </c>
      <c r="K2261" s="44">
        <f>IFERROR(_xll.qlIndexFixing(Index3M,H2261,TRUE,_xll.ohTrigger(RecalcTrigger,Trigger3M)),NA())</f>
        <v>7.5878004636945329E-3</v>
      </c>
      <c r="L2261" s="44">
        <f>IFERROR(_xll.qlIndexFixing(Index6M,$H2261,TRUE,_xll.ohTrigger(RecalcTrigger,Trigger6M)),NA())</f>
        <v>7.5304851718853835E-3</v>
      </c>
      <c r="M2261" s="146">
        <f>IFERROR(_xll.qlIndexFixing(Index1Y,$H2261,TRUE,_xll.ohTrigger(RecalcTrigger,Trigger1Y)),NA())</f>
        <v>7.7767604302619552E-3</v>
      </c>
      <c r="N2261" s="145">
        <f>IFERROR(_xll.qlIndexFixing(ONIndex1M,I2261,TRUE,_xll.ohTrigger(RecalcTrigger,Trigger1M)),NA())</f>
        <v>7.2880486685333867E-3</v>
      </c>
      <c r="O2261" s="44">
        <f>IFERROR(_xll.qlIndexFixing(ONIndex3M,I2261,TRUE,_xll.ohTrigger(RecalcTrigger,Trigger3M)),NA())</f>
        <v>7.6050959084816849E-3</v>
      </c>
      <c r="P2261" s="44">
        <f>IFERROR(_xll.qlIndexFixing(ONIndex6M,I2261,TRUE,_xll.ohTrigger(RecalcTrigger,Trigger6M)),NA())</f>
        <v>7.5628819698747574E-3</v>
      </c>
      <c r="Q2261" s="146">
        <f>IFERROR(_xll.qlIndexFixing(ONIndex1Y,I2261,TRUE,_xll.ohTrigger(RecalcTrigger,Trigger1Y)),NA())</f>
        <v>7.8407696517024394E-3</v>
      </c>
    </row>
    <row r="2262" spans="2:17" x14ac:dyDescent="0.2">
      <c r="B2262" s="39" t="s">
        <v>42</v>
      </c>
      <c r="D2262" s="42">
        <f>_xll.qlCalendarAdvance(Calendar,$D2261,B2262,"f",FALSE)</f>
        <v>55528</v>
      </c>
      <c r="E2262" s="140">
        <f>_xll.qlInterestRateIndexValueDate(IndexON,D2262)</f>
        <v>55528</v>
      </c>
      <c r="F2262" s="156">
        <f>IFERROR(_xll.qlIndexFixing(IndexON,D2262,TRUE,_xll.ohTrigger(RecalcTrigger,TriggerON)),NA())</f>
        <v>6.7292519418360452E-3</v>
      </c>
      <c r="H2262" s="42">
        <f>_xll.qlCalendarAdvance(Calendar,$H2261,B2262,"f",FALSE)</f>
        <v>55528</v>
      </c>
      <c r="I2262" s="140">
        <f>_xll.qlInterestRateIndexValueDate(Index1M,$H2262)</f>
        <v>55528</v>
      </c>
      <c r="J2262" s="145">
        <f>IFERROR(_xll.qlIndexFixing(Index1M,$H2262,TRUE,_xll.ohTrigger(RecalcTrigger,Trigger1M)),NA())</f>
        <v>7.2783485129811571E-3</v>
      </c>
      <c r="K2262" s="44">
        <f>IFERROR(_xll.qlIndexFixing(Index3M,H2262,TRUE,_xll.ohTrigger(RecalcTrigger,Trigger3M)),NA())</f>
        <v>7.5840446258702426E-3</v>
      </c>
      <c r="L2262" s="44">
        <f>IFERROR(_xll.qlIndexFixing(Index6M,$H2262,TRUE,_xll.ohTrigger(RecalcTrigger,Trigger6M)),NA())</f>
        <v>7.5269703878921724E-3</v>
      </c>
      <c r="M2262" s="146">
        <f>IFERROR(_xll.qlIndexFixing(Index1Y,$H2262,TRUE,_xll.ohTrigger(RecalcTrigger,Trigger1Y)),NA())</f>
        <v>7.7732861259599724E-3</v>
      </c>
      <c r="N2262" s="145">
        <f>IFERROR(_xll.qlIndexFixing(ONIndex1M,I2262,TRUE,_xll.ohTrigger(RecalcTrigger,Trigger1M)),NA())</f>
        <v>7.2843619742846144E-3</v>
      </c>
      <c r="O2262" s="44">
        <f>IFERROR(_xll.qlIndexFixing(ONIndex3M,I2262,TRUE,_xll.ohTrigger(RecalcTrigger,Trigger3M)),NA())</f>
        <v>7.6012381832391007E-3</v>
      </c>
      <c r="P2262" s="44">
        <f>IFERROR(_xll.qlIndexFixing(ONIndex6M,I2262,TRUE,_xll.ohTrigger(RecalcTrigger,Trigger6M)),NA())</f>
        <v>7.559139917774349E-3</v>
      </c>
      <c r="Q2262" s="146">
        <f>IFERROR(_xll.qlIndexFixing(ONIndex1Y,I2262,TRUE,_xll.ohTrigger(RecalcTrigger,Trigger1Y)),NA())</f>
        <v>7.8368627820213366E-3</v>
      </c>
    </row>
    <row r="2263" spans="2:17" x14ac:dyDescent="0.2">
      <c r="B2263" s="39" t="s">
        <v>42</v>
      </c>
      <c r="D2263" s="42">
        <f>_xll.qlCalendarAdvance(Calendar,$D2262,B2263,"f",FALSE)</f>
        <v>55535</v>
      </c>
      <c r="E2263" s="140">
        <f>_xll.qlInterestRateIndexValueDate(IndexON,D2263)</f>
        <v>55535</v>
      </c>
      <c r="F2263" s="156">
        <f>IFERROR(_xll.qlIndexFixing(IndexON,D2263,TRUE,_xll.ohTrigger(RecalcTrigger,TriggerON)),NA())</f>
        <v>6.7255095705753831E-3</v>
      </c>
      <c r="H2263" s="42">
        <f>_xll.qlCalendarAdvance(Calendar,$H2262,B2263,"f",FALSE)</f>
        <v>55535</v>
      </c>
      <c r="I2263" s="140">
        <f>_xll.qlInterestRateIndexValueDate(Index1M,$H2263)</f>
        <v>55535</v>
      </c>
      <c r="J2263" s="145">
        <f>IFERROR(_xll.qlIndexFixing(Index1M,$H2263,TRUE,_xll.ohTrigger(RecalcTrigger,Trigger1M)),NA())</f>
        <v>7.2747241708854219E-3</v>
      </c>
      <c r="K2263" s="44">
        <f>IFERROR(_xll.qlIndexFixing(Index3M,H2263,TRUE,_xll.ohTrigger(RecalcTrigger,Trigger3M)),NA())</f>
        <v>7.5803057630941702E-3</v>
      </c>
      <c r="L2263" s="44">
        <f>IFERROR(_xll.qlIndexFixing(Index6M,$H2263,TRUE,_xll.ohTrigger(RecalcTrigger,Trigger6M)),NA())</f>
        <v>7.5234742692920501E-3</v>
      </c>
      <c r="M2263" s="146">
        <f>IFERROR(_xll.qlIndexFixing(Index1Y,$H2263,TRUE,_xll.ohTrigger(RecalcTrigger,Trigger1Y)),NA())</f>
        <v>7.7698295901810393E-3</v>
      </c>
      <c r="N2263" s="145">
        <f>IFERROR(_xll.qlIndexFixing(ONIndex1M,I2263,TRUE,_xll.ohTrigger(RecalcTrigger,Trigger1M)),NA())</f>
        <v>7.2806949600179305E-3</v>
      </c>
      <c r="O2263" s="44">
        <f>IFERROR(_xll.qlIndexFixing(ONIndex3M,I2263,TRUE,_xll.ohTrigger(RecalcTrigger,Trigger3M)),NA())</f>
        <v>7.5973973979659437E-3</v>
      </c>
      <c r="P2263" s="44">
        <f>IFERROR(_xll.qlIndexFixing(ONIndex6M,I2263,TRUE,_xll.ohTrigger(RecalcTrigger,Trigger6M)),NA())</f>
        <v>7.5554164556645986E-3</v>
      </c>
      <c r="Q2263" s="146">
        <f>IFERROR(_xll.qlIndexFixing(ONIndex1Y,I2263,TRUE,_xll.ohTrigger(RecalcTrigger,Trigger1Y)),NA())</f>
        <v>7.8329735319637717E-3</v>
      </c>
    </row>
    <row r="2264" spans="2:17" x14ac:dyDescent="0.2">
      <c r="B2264" s="39" t="s">
        <v>42</v>
      </c>
      <c r="D2264" s="42">
        <f>_xll.qlCalendarAdvance(Calendar,$D2263,B2264,"f",FALSE)</f>
        <v>55542</v>
      </c>
      <c r="E2264" s="140">
        <f>_xll.qlInterestRateIndexValueDate(IndexON,D2264)</f>
        <v>55542</v>
      </c>
      <c r="F2264" s="156">
        <f>IFERROR(_xll.qlIndexFixing(IndexON,D2264,TRUE,_xll.ohTrigger(RecalcTrigger,TriggerON)),NA())</f>
        <v>6.7217828312782224E-3</v>
      </c>
      <c r="H2264" s="42">
        <f>_xll.qlCalendarAdvance(Calendar,$H2263,B2264,"f",FALSE)</f>
        <v>55542</v>
      </c>
      <c r="I2264" s="140">
        <f>_xll.qlInterestRateIndexValueDate(Index1M,$H2264)</f>
        <v>55542</v>
      </c>
      <c r="J2264" s="145">
        <f>IFERROR(_xll.qlIndexFixing(Index1M,$H2264,TRUE,_xll.ohTrigger(RecalcTrigger,Trigger1M)),NA())</f>
        <v>7.2711195224685957E-3</v>
      </c>
      <c r="K2264" s="44">
        <f>IFERROR(_xll.qlIndexFixing(Index3M,H2264,TRUE,_xll.ohTrigger(RecalcTrigger,Trigger3M)),NA())</f>
        <v>7.5765838753217834E-3</v>
      </c>
      <c r="L2264" s="44">
        <f>IFERROR(_xll.qlIndexFixing(Index6M,$H2264,TRUE,_xll.ohTrigger(RecalcTrigger,Trigger6M)),NA())</f>
        <v>7.5199968159874947E-3</v>
      </c>
      <c r="M2264" s="146">
        <f>IFERROR(_xll.qlIndexFixing(Index1Y,$H2264,TRUE,_xll.ohTrigger(RecalcTrigger,Trigger1Y)),NA())</f>
        <v>7.7663908227418041E-3</v>
      </c>
      <c r="N2264" s="145">
        <f>IFERROR(_xll.qlIndexFixing(ONIndex1M,I2264,TRUE,_xll.ohTrigger(RecalcTrigger,Trigger1M)),NA())</f>
        <v>7.277047625733335E-3</v>
      </c>
      <c r="O2264" s="44">
        <f>IFERROR(_xll.qlIndexFixing(ONIndex3M,I2264,TRUE,_xll.ohTrigger(RecalcTrigger,Trigger3M)),NA())</f>
        <v>7.5935735526622139E-3</v>
      </c>
      <c r="P2264" s="44">
        <f>IFERROR(_xll.qlIndexFixing(ONIndex6M,I2264,TRUE,_xll.ohTrigger(RecalcTrigger,Trigger6M)),NA())</f>
        <v>7.5517115833834136E-3</v>
      </c>
      <c r="Q2264" s="146">
        <f>IFERROR(_xll.qlIndexFixing(ONIndex1Y,I2264,TRUE,_xll.ohTrigger(RecalcTrigger,Trigger1Y)),NA())</f>
        <v>7.829101901610791E-3</v>
      </c>
    </row>
    <row r="2265" spans="2:17" x14ac:dyDescent="0.2">
      <c r="B2265" s="39" t="s">
        <v>42</v>
      </c>
      <c r="D2265" s="42">
        <f>_xll.qlCalendarAdvance(Calendar,$D2264,B2265,"f",FALSE)</f>
        <v>55549</v>
      </c>
      <c r="E2265" s="140">
        <f>_xll.qlInterestRateIndexValueDate(IndexON,D2265)</f>
        <v>55549</v>
      </c>
      <c r="F2265" s="156">
        <f>IFERROR(_xll.qlIndexFixing(IndexON,D2265,TRUE,_xll.ohTrigger(RecalcTrigger,TriggerON)),NA())</f>
        <v>6.7180717242687482E-3</v>
      </c>
      <c r="H2265" s="42">
        <f>_xll.qlCalendarAdvance(Calendar,$H2264,B2265,"f",FALSE)</f>
        <v>55549</v>
      </c>
      <c r="I2265" s="140">
        <f>_xll.qlInterestRateIndexValueDate(Index1M,$H2265)</f>
        <v>55549</v>
      </c>
      <c r="J2265" s="145">
        <f>IFERROR(_xll.qlIndexFixing(Index1M,$H2265,TRUE,_xll.ohTrigger(RecalcTrigger,Trigger1M)),NA())</f>
        <v>7.2682632595509082E-3</v>
      </c>
      <c r="K2265" s="44">
        <f>IFERROR(_xll.qlIndexFixing(Index3M,H2265,TRUE,_xll.ohTrigger(RecalcTrigger,Trigger3M)),NA())</f>
        <v>7.5730619090115621E-3</v>
      </c>
      <c r="L2265" s="44">
        <f>IFERROR(_xll.qlIndexFixing(Index6M,$H2265,TRUE,_xll.ohTrigger(RecalcTrigger,Trigger6M)),NA())</f>
        <v>7.5165380278827652E-3</v>
      </c>
      <c r="M2265" s="146">
        <f>IFERROR(_xll.qlIndexFixing(Index1Y,$H2265,TRUE,_xll.ohTrigger(RecalcTrigger,Trigger1Y)),NA())</f>
        <v>7.7629698234600256E-3</v>
      </c>
      <c r="N2265" s="145">
        <f>IFERROR(_xll.qlIndexFixing(ONIndex1M,I2265,TRUE,_xll.ohTrigger(RecalcTrigger,Trigger1M)),NA())</f>
        <v>7.2734199713497816E-3</v>
      </c>
      <c r="O2265" s="44">
        <f>IFERROR(_xll.qlIndexFixing(ONIndex3M,I2265,TRUE,_xll.ohTrigger(RecalcTrigger,Trigger3M)),NA())</f>
        <v>7.589766647246865E-3</v>
      </c>
      <c r="P2265" s="44">
        <f>IFERROR(_xll.qlIndexFixing(ONIndex6M,I2265,TRUE,_xll.ohTrigger(RecalcTrigger,Trigger6M)),NA())</f>
        <v>7.5480253011739329E-3</v>
      </c>
      <c r="Q2265" s="146">
        <f>IFERROR(_xll.qlIndexFixing(ONIndex1Y,I2265,TRUE,_xll.ohTrigger(RecalcTrigger,Trigger1Y)),NA())</f>
        <v>7.8252478909623946E-3</v>
      </c>
    </row>
    <row r="2266" spans="2:17" x14ac:dyDescent="0.2">
      <c r="B2266" s="39" t="s">
        <v>42</v>
      </c>
      <c r="D2266" s="42">
        <f>_xll.qlCalendarAdvance(Calendar,$D2265,B2266,"f",FALSE)</f>
        <v>55556</v>
      </c>
      <c r="E2266" s="140">
        <f>_xll.qlInterestRateIndexValueDate(IndexON,D2266)</f>
        <v>55556</v>
      </c>
      <c r="F2266" s="156">
        <f>IFERROR(_xll.qlIndexFixing(IndexON,D2266,TRUE,_xll.ohTrigger(RecalcTrigger,TriggerON)),NA())</f>
        <v>6.7143762493038217E-3</v>
      </c>
      <c r="H2266" s="42">
        <f>_xll.qlCalendarAdvance(Calendar,$H2265,B2266,"f",FALSE)</f>
        <v>55556</v>
      </c>
      <c r="I2266" s="140">
        <f>_xll.qlInterestRateIndexValueDate(Index1M,$H2266)</f>
        <v>55556</v>
      </c>
      <c r="J2266" s="145">
        <f>IFERROR(_xll.qlIndexFixing(Index1M,$H2266,TRUE,_xll.ohTrigger(RecalcTrigger,Trigger1M)),NA())</f>
        <v>7.2646926559528299E-3</v>
      </c>
      <c r="K2266" s="44">
        <f>IFERROR(_xll.qlIndexFixing(Index3M,H2266,TRUE,_xll.ohTrigger(RecalcTrigger,Trigger3M)),NA())</f>
        <v>7.5693728350647834E-3</v>
      </c>
      <c r="L2266" s="44">
        <f>IFERROR(_xll.qlIndexFixing(Index6M,$H2266,TRUE,_xll.ohTrigger(RecalcTrigger,Trigger6M)),NA())</f>
        <v>7.513097904880783E-3</v>
      </c>
      <c r="M2266" s="146">
        <f>IFERROR(_xll.qlIndexFixing(Index1Y,$H2266,TRUE,_xll.ohTrigger(RecalcTrigger,Trigger1Y)),NA())</f>
        <v>7.7595665921543436E-3</v>
      </c>
      <c r="N2266" s="145">
        <f>IFERROR(_xll.qlIndexFixing(ONIndex1M,I2266,TRUE,_xll.ohTrigger(RecalcTrigger,Trigger1M)),NA())</f>
        <v>7.2698119971104092E-3</v>
      </c>
      <c r="O2266" s="44">
        <f>IFERROR(_xll.qlIndexFixing(ONIndex3M,I2266,TRUE,_xll.ohTrigger(RecalcTrigger,Trigger3M)),NA())</f>
        <v>7.585976681719897E-3</v>
      </c>
      <c r="P2266" s="44">
        <f>IFERROR(_xll.qlIndexFixing(ONIndex6M,I2266,TRUE,_xll.ohTrigger(RecalcTrigger,Trigger6M)),NA())</f>
        <v>7.5443576087119713E-3</v>
      </c>
      <c r="Q2266" s="146">
        <f>IFERROR(_xll.qlIndexFixing(ONIndex1Y,I2266,TRUE,_xll.ohTrigger(RecalcTrigger,Trigger1Y)),NA())</f>
        <v>7.8214114999375361E-3</v>
      </c>
    </row>
    <row r="2267" spans="2:17" x14ac:dyDescent="0.2">
      <c r="B2267" s="39" t="s">
        <v>42</v>
      </c>
      <c r="D2267" s="42">
        <f>_xll.qlCalendarAdvance(Calendar,$D2266,B2267,"f",FALSE)</f>
        <v>55563</v>
      </c>
      <c r="E2267" s="140">
        <f>_xll.qlInterestRateIndexValueDate(IndexON,D2267)</f>
        <v>55563</v>
      </c>
      <c r="F2267" s="156">
        <f>IFERROR(_xll.qlIndexFixing(IndexON,D2267,TRUE,_xll.ohTrigger(RecalcTrigger,TriggerON)),NA())</f>
        <v>6.7106964064644892E-3</v>
      </c>
      <c r="H2267" s="42">
        <f>_xll.qlCalendarAdvance(Calendar,$H2266,B2267,"f",FALSE)</f>
        <v>55563</v>
      </c>
      <c r="I2267" s="140">
        <f>_xll.qlInterestRateIndexValueDate(Index1M,$H2267)</f>
        <v>55563</v>
      </c>
      <c r="J2267" s="145">
        <f>IFERROR(_xll.qlIndexFixing(Index1M,$H2267,TRUE,_xll.ohTrigger(RecalcTrigger,Trigger1M)),NA())</f>
        <v>7.2611417442730005E-3</v>
      </c>
      <c r="K2267" s="44">
        <f>IFERROR(_xll.qlIndexFixing(Index3M,H2267,TRUE,_xll.ohTrigger(RecalcTrigger,Trigger3M)),NA())</f>
        <v>7.5657007355942364E-3</v>
      </c>
      <c r="L2267" s="44">
        <f>IFERROR(_xll.qlIndexFixing(Index6M,$H2267,TRUE,_xll.ohTrigger(RecalcTrigger,Trigger6M)),NA())</f>
        <v>7.5096764468858069E-3</v>
      </c>
      <c r="M2267" s="146">
        <f>IFERROR(_xll.qlIndexFixing(Index1Y,$H2267,TRUE,_xll.ohTrigger(RecalcTrigger,Trigger1Y)),NA())</f>
        <v>7.7561811286442879E-3</v>
      </c>
      <c r="N2267" s="145">
        <f>IFERROR(_xll.qlIndexFixing(ONIndex1M,I2267,TRUE,_xll.ohTrigger(RecalcTrigger,Trigger1M)),NA())</f>
        <v>7.2662237026910326E-3</v>
      </c>
      <c r="O2267" s="44">
        <f>IFERROR(_xll.qlIndexFixing(ONIndex3M,I2267,TRUE,_xll.ohTrigger(RecalcTrigger,Trigger3M)),NA())</f>
        <v>7.58220365608131E-3</v>
      </c>
      <c r="P2267" s="44">
        <f>IFERROR(_xll.qlIndexFixing(ONIndex6M,I2267,TRUE,_xll.ohTrigger(RecalcTrigger,Trigger6M)),NA())</f>
        <v>7.5407085064027601E-3</v>
      </c>
      <c r="Q2267" s="146">
        <f>IFERROR(_xll.qlIndexFixing(ONIndex1Y,I2267,TRUE,_xll.ohTrigger(RecalcTrigger,Trigger1Y)),NA())</f>
        <v>7.8175927284551694E-3</v>
      </c>
    </row>
    <row r="2268" spans="2:17" x14ac:dyDescent="0.2">
      <c r="B2268" s="39" t="s">
        <v>42</v>
      </c>
      <c r="D2268" s="42">
        <f>_xll.qlCalendarAdvance(Calendar,$D2267,B2268,"f",FALSE)</f>
        <v>55570</v>
      </c>
      <c r="E2268" s="140">
        <f>_xll.qlInterestRateIndexValueDate(IndexON,D2268)</f>
        <v>55570</v>
      </c>
      <c r="F2268" s="156">
        <f>IFERROR(_xll.qlIndexFixing(IndexON,D2268,TRUE,_xll.ohTrigger(RecalcTrigger,TriggerON)),NA())</f>
        <v>6.7070321958317969E-3</v>
      </c>
      <c r="H2268" s="42">
        <f>_xll.qlCalendarAdvance(Calendar,$H2267,B2268,"f",FALSE)</f>
        <v>55570</v>
      </c>
      <c r="I2268" s="140">
        <f>_xll.qlInterestRateIndexValueDate(Index1M,$H2268)</f>
        <v>55570</v>
      </c>
      <c r="J2268" s="145">
        <f>IFERROR(_xll.qlIndexFixing(Index1M,$H2268,TRUE,_xll.ohTrigger(RecalcTrigger,Trigger1M)),NA())</f>
        <v>7.2576105245002421E-3</v>
      </c>
      <c r="K2268" s="44">
        <f>IFERROR(_xll.qlIndexFixing(Index3M,H2268,TRUE,_xll.ohTrigger(RecalcTrigger,Trigger3M)),NA())</f>
        <v>7.5620456105521946E-3</v>
      </c>
      <c r="L2268" s="44">
        <f>IFERROR(_xll.qlIndexFixing(Index6M,$H2268,TRUE,_xll.ohTrigger(RecalcTrigger,Trigger6M)),NA())</f>
        <v>7.5062736538029874E-3</v>
      </c>
      <c r="M2268" s="146">
        <f>IFERROR(_xll.qlIndexFixing(Index1Y,$H2268,TRUE,_xll.ohTrigger(RecalcTrigger,Trigger1Y)),NA())</f>
        <v>7.7528134327507145E-3</v>
      </c>
      <c r="N2268" s="145">
        <f>IFERROR(_xll.qlIndexFixing(ONIndex1M,I2268,TRUE,_xll.ohTrigger(RecalcTrigger,Trigger1M)),NA())</f>
        <v>7.2626550883347907E-3</v>
      </c>
      <c r="O2268" s="44">
        <f>IFERROR(_xll.qlIndexFixing(ONIndex3M,I2268,TRUE,_xll.ohTrigger(RecalcTrigger,Trigger3M)),NA())</f>
        <v>7.5784475704121501E-3</v>
      </c>
      <c r="P2268" s="44">
        <f>IFERROR(_xll.qlIndexFixing(ONIndex6M,I2268,TRUE,_xll.ohTrigger(RecalcTrigger,Trigger6M)),NA())</f>
        <v>7.5370779939221144E-3</v>
      </c>
      <c r="Q2268" s="146">
        <f>IFERROR(_xll.qlIndexFixing(ONIndex1Y,I2268,TRUE,_xll.ohTrigger(RecalcTrigger,Trigger1Y)),NA())</f>
        <v>7.8137915767584332E-3</v>
      </c>
    </row>
    <row r="2269" spans="2:17" x14ac:dyDescent="0.2">
      <c r="B2269" s="39" t="s">
        <v>42</v>
      </c>
      <c r="D2269" s="42">
        <f>_xll.qlCalendarAdvance(Calendar,$D2268,B2269,"f",FALSE)</f>
        <v>55577</v>
      </c>
      <c r="E2269" s="140">
        <f>_xll.qlInterestRateIndexValueDate(IndexON,D2269)</f>
        <v>55577</v>
      </c>
      <c r="F2269" s="156">
        <f>IFERROR(_xll.qlIndexFixing(IndexON,D2269,TRUE,_xll.ohTrigger(RecalcTrigger,TriggerON)),NA())</f>
        <v>6.7033836172436523E-3</v>
      </c>
      <c r="H2269" s="42">
        <f>_xll.qlCalendarAdvance(Calendar,$H2268,B2269,"f",FALSE)</f>
        <v>55577</v>
      </c>
      <c r="I2269" s="140">
        <f>_xll.qlInterestRateIndexValueDate(Index1M,$H2269)</f>
        <v>55577</v>
      </c>
      <c r="J2269" s="145">
        <f>IFERROR(_xll.qlIndexFixing(Index1M,$H2269,TRUE,_xll.ohTrigger(RecalcTrigger,Trigger1M)),NA())</f>
        <v>7.2540989966177862E-3</v>
      </c>
      <c r="K2269" s="44">
        <f>IFERROR(_xll.qlIndexFixing(Index3M,H2269,TRUE,_xll.ohTrigger(RecalcTrigger,Trigger3M)),NA())</f>
        <v>7.5584074598963324E-3</v>
      </c>
      <c r="L2269" s="44">
        <f>IFERROR(_xll.qlIndexFixing(Index6M,$H2269,TRUE,_xll.ohTrigger(RecalcTrigger,Trigger6M)),NA())</f>
        <v>7.5028895255383624E-3</v>
      </c>
      <c r="M2269" s="146">
        <f>IFERROR(_xll.qlIndexFixing(Index1Y,$H2269,TRUE,_xll.ohTrigger(RecalcTrigger,Trigger1Y)),NA())</f>
        <v>7.749463504294259E-3</v>
      </c>
      <c r="N2269" s="145">
        <f>IFERROR(_xll.qlIndexFixing(ONIndex1M,I2269,TRUE,_xll.ohTrigger(RecalcTrigger,Trigger1M)),NA())</f>
        <v>7.2591061539606372E-3</v>
      </c>
      <c r="O2269" s="44">
        <f>IFERROR(_xll.qlIndexFixing(ONIndex3M,I2269,TRUE,_xll.ohTrigger(RecalcTrigger,Trigger3M)),NA())</f>
        <v>7.5747084247124175E-3</v>
      </c>
      <c r="P2269" s="44">
        <f>IFERROR(_xll.qlIndexFixing(ONIndex6M,I2269,TRUE,_xll.ohTrigger(RecalcTrigger,Trigger6M)),NA())</f>
        <v>7.5334660713510804E-3</v>
      </c>
      <c r="Q2269" s="146">
        <f>IFERROR(_xll.qlIndexFixing(ONIndex1Y,I2269,TRUE,_xll.ohTrigger(RecalcTrigger,Trigger1Y)),NA())</f>
        <v>7.8100080446041886E-3</v>
      </c>
    </row>
    <row r="2270" spans="2:17" x14ac:dyDescent="0.2">
      <c r="B2270" s="39" t="s">
        <v>42</v>
      </c>
      <c r="D2270" s="42">
        <f>_xll.qlCalendarAdvance(Calendar,$D2269,B2270,"f",FALSE)</f>
        <v>55584</v>
      </c>
      <c r="E2270" s="140">
        <f>_xll.qlInterestRateIndexValueDate(IndexON,D2270)</f>
        <v>55584</v>
      </c>
      <c r="F2270" s="156">
        <f>IFERROR(_xll.qlIndexFixing(IndexON,D2270,TRUE,_xll.ohTrigger(RecalcTrigger,TriggerON)),NA())</f>
        <v>6.6997506707811016E-3</v>
      </c>
      <c r="H2270" s="42">
        <f>_xll.qlCalendarAdvance(Calendar,$H2269,B2270,"f",FALSE)</f>
        <v>55584</v>
      </c>
      <c r="I2270" s="140">
        <f>_xll.qlInterestRateIndexValueDate(Index1M,$H2270)</f>
        <v>55584</v>
      </c>
      <c r="J2270" s="145">
        <f>IFERROR(_xll.qlIndexFixing(Index1M,$H2270,TRUE,_xll.ohTrigger(RecalcTrigger,Trigger1M)),NA())</f>
        <v>7.2499051981834263E-3</v>
      </c>
      <c r="K2270" s="44">
        <f>IFERROR(_xll.qlIndexFixing(Index3M,H2270,TRUE,_xll.ohTrigger(RecalcTrigger,Trigger3M)),NA())</f>
        <v>7.5544318646184041E-3</v>
      </c>
      <c r="L2270" s="44">
        <f>IFERROR(_xll.qlIndexFixing(Index6M,$H2270,TRUE,_xll.ohTrigger(RecalcTrigger,Trigger6M)),NA())</f>
        <v>7.4992103006702553E-3</v>
      </c>
      <c r="M2270" s="146">
        <f>IFERROR(_xll.qlIndexFixing(Index1Y,$H2270,TRUE,_xll.ohTrigger(RecalcTrigger,Trigger1Y)),NA())</f>
        <v>7.7462757407369409E-3</v>
      </c>
      <c r="N2270" s="145">
        <f>IFERROR(_xll.qlIndexFixing(ONIndex1M,I2270,TRUE,_xll.ohTrigger(RecalcTrigger,Trigger1M)),NA())</f>
        <v>7.2555768994875258E-3</v>
      </c>
      <c r="O2270" s="44">
        <f>IFERROR(_xll.qlIndexFixing(ONIndex3M,I2270,TRUE,_xll.ohTrigger(RecalcTrigger,Trigger3M)),NA())</f>
        <v>7.5709862188200194E-3</v>
      </c>
      <c r="P2270" s="44">
        <f>IFERROR(_xll.qlIndexFixing(ONIndex6M,I2270,TRUE,_xll.ohTrigger(RecalcTrigger,Trigger6M)),NA())</f>
        <v>7.5298727388517506E-3</v>
      </c>
      <c r="Q2270" s="146">
        <f>IFERROR(_xll.qlIndexFixing(ONIndex1Y,I2270,TRUE,_xll.ohTrigger(RecalcTrigger,Trigger1Y)),NA())</f>
        <v>7.8062421322355746E-3</v>
      </c>
    </row>
    <row r="2271" spans="2:17" x14ac:dyDescent="0.2">
      <c r="B2271" s="39" t="s">
        <v>42</v>
      </c>
      <c r="D2271" s="42">
        <f>_xll.qlCalendarAdvance(Calendar,$D2270,B2271,"f",FALSE)</f>
        <v>55591</v>
      </c>
      <c r="E2271" s="140">
        <f>_xll.qlInterestRateIndexValueDate(IndexON,D2271)</f>
        <v>55591</v>
      </c>
      <c r="F2271" s="156">
        <f>IFERROR(_xll.qlIndexFixing(IndexON,D2271,TRUE,_xll.ohTrigger(RecalcTrigger,TriggerON)),NA())</f>
        <v>6.6961333563630987E-3</v>
      </c>
      <c r="H2271" s="42">
        <f>_xll.qlCalendarAdvance(Calendar,$H2270,B2271,"f",FALSE)</f>
        <v>55591</v>
      </c>
      <c r="I2271" s="140">
        <f>_xll.qlInterestRateIndexValueDate(Index1M,$H2271)</f>
        <v>55591</v>
      </c>
      <c r="J2271" s="145">
        <f>IFERROR(_xll.qlIndexFixing(Index1M,$H2271,TRUE,_xll.ohTrigger(RecalcTrigger,Trigger1M)),NA())</f>
        <v>7.2464384049933973E-3</v>
      </c>
      <c r="K2271" s="44">
        <f>IFERROR(_xll.qlIndexFixing(Index3M,H2271,TRUE,_xll.ohTrigger(RecalcTrigger,Trigger3M)),NA())</f>
        <v>7.5508299385660923E-3</v>
      </c>
      <c r="L2271" s="44">
        <f>IFERROR(_xll.qlIndexFixing(Index6M,$H2271,TRUE,_xll.ohTrigger(RecalcTrigger,Trigger6M)),NA())</f>
        <v>7.4958660309784528E-3</v>
      </c>
      <c r="M2271" s="146">
        <f>IFERROR(_xll.qlIndexFixing(Index1Y,$H2271,TRUE,_xll.ohTrigger(RecalcTrigger,Trigger1Y)),NA())</f>
        <v>7.7429601476695087E-3</v>
      </c>
      <c r="N2271" s="145">
        <f>IFERROR(_xll.qlIndexFixing(ONIndex1M,I2271,TRUE,_xll.ohTrigger(RecalcTrigger,Trigger1M)),NA())</f>
        <v>7.2520673250775491E-3</v>
      </c>
      <c r="O2271" s="44">
        <f>IFERROR(_xll.qlIndexFixing(ONIndex3M,I2271,TRUE,_xll.ohTrigger(RecalcTrigger,Trigger3M)),NA())</f>
        <v>7.5672809528970486E-3</v>
      </c>
      <c r="P2271" s="44">
        <f>IFERROR(_xll.qlIndexFixing(ONIndex6M,I2271,TRUE,_xll.ohTrigger(RecalcTrigger,Trigger6M)),NA())</f>
        <v>7.5262979961809862E-3</v>
      </c>
      <c r="Q2271" s="146">
        <f>IFERROR(_xll.qlIndexFixing(ONIndex1Y,I2271,TRUE,_xll.ohTrigger(RecalcTrigger,Trigger1Y)),NA())</f>
        <v>7.8024938394094523E-3</v>
      </c>
    </row>
    <row r="2272" spans="2:17" x14ac:dyDescent="0.2">
      <c r="B2272" s="39" t="s">
        <v>42</v>
      </c>
      <c r="D2272" s="42">
        <f>_xll.qlCalendarAdvance(Calendar,$D2271,B2272,"f",FALSE)</f>
        <v>55598</v>
      </c>
      <c r="E2272" s="140">
        <f>_xll.qlInterestRateIndexValueDate(IndexON,D2272)</f>
        <v>55598</v>
      </c>
      <c r="F2272" s="156">
        <f>IFERROR(_xll.qlIndexFixing(IndexON,D2272,TRUE,_xll.ohTrigger(RecalcTrigger,TriggerON)),NA())</f>
        <v>6.692531674151736E-3</v>
      </c>
      <c r="H2272" s="42">
        <f>_xll.qlCalendarAdvance(Calendar,$H2271,B2272,"f",FALSE)</f>
        <v>55598</v>
      </c>
      <c r="I2272" s="140">
        <f>_xll.qlInterestRateIndexValueDate(Index1M,$H2272)</f>
        <v>55598</v>
      </c>
      <c r="J2272" s="145">
        <f>IFERROR(_xll.qlIndexFixing(Index1M,$H2272,TRUE,_xll.ohTrigger(RecalcTrigger,Trigger1M)),NA())</f>
        <v>7.2428188036668456E-3</v>
      </c>
      <c r="K2272" s="44">
        <f>IFERROR(_xll.qlIndexFixing(Index3M,H2272,TRUE,_xll.ohTrigger(RecalcTrigger,Trigger3M)),NA())</f>
        <v>7.5472449875269134E-3</v>
      </c>
      <c r="L2272" s="44">
        <f>IFERROR(_xll.qlIndexFixing(Index6M,$H2272,TRUE,_xll.ohTrigger(RecalcTrigger,Trigger6M)),NA())</f>
        <v>7.492540426635815E-3</v>
      </c>
      <c r="M2272" s="146">
        <f>IFERROR(_xll.qlIndexFixing(Index1Y,$H2272,TRUE,_xll.ohTrigger(RecalcTrigger,Trigger1Y)),NA())</f>
        <v>7.7396623211170024E-3</v>
      </c>
      <c r="N2272" s="145">
        <f>IFERROR(_xll.qlIndexFixing(ONIndex1M,I2272,TRUE,_xll.ohTrigger(RecalcTrigger,Trigger1M)),NA())</f>
        <v>7.2485774306496609E-3</v>
      </c>
      <c r="O2272" s="44">
        <f>IFERROR(_xll.qlIndexFixing(ONIndex3M,I2272,TRUE,_xll.ohTrigger(RecalcTrigger,Trigger3M)),NA())</f>
        <v>7.5635926268624587E-3</v>
      </c>
      <c r="P2272" s="44">
        <f>IFERROR(_xll.qlIndexFixing(ONIndex6M,I2272,TRUE,_xll.ohTrigger(RecalcTrigger,Trigger6M)),NA())</f>
        <v>7.5227418434198334E-3</v>
      </c>
      <c r="Q2272" s="146">
        <f>IFERROR(_xll.qlIndexFixing(ONIndex1Y,I2272,TRUE,_xll.ohTrigger(RecalcTrigger,Trigger1Y)),NA())</f>
        <v>7.7987631663689605E-3</v>
      </c>
    </row>
    <row r="2273" spans="2:17" x14ac:dyDescent="0.2">
      <c r="B2273" s="39" t="s">
        <v>42</v>
      </c>
      <c r="D2273" s="42">
        <f>_xll.qlCalendarAdvance(Calendar,$D2272,B2273,"f",FALSE)</f>
        <v>55605</v>
      </c>
      <c r="E2273" s="140">
        <f>_xll.qlInterestRateIndexValueDate(IndexON,D2273)</f>
        <v>55605</v>
      </c>
      <c r="F2273" s="156">
        <f>IFERROR(_xll.qlIndexFixing(IndexON,D2273,TRUE,_xll.ohTrigger(RecalcTrigger,TriggerON)),NA())</f>
        <v>6.688945623984921E-3</v>
      </c>
      <c r="H2273" s="42">
        <f>_xll.qlCalendarAdvance(Calendar,$H2272,B2273,"f",FALSE)</f>
        <v>55605</v>
      </c>
      <c r="I2273" s="140">
        <f>_xll.qlInterestRateIndexValueDate(Index1M,$H2273)</f>
        <v>55605</v>
      </c>
      <c r="J2273" s="145">
        <f>IFERROR(_xll.qlIndexFixing(Index1M,$H2273,TRUE,_xll.ohTrigger(RecalcTrigger,Trigger1M)),NA())</f>
        <v>7.239563899183437E-3</v>
      </c>
      <c r="K2273" s="44">
        <f>IFERROR(_xll.qlIndexFixing(Index3M,H2273,TRUE,_xll.ohTrigger(RecalcTrigger,Trigger3M)),NA())</f>
        <v>7.5436770114568228E-3</v>
      </c>
      <c r="L2273" s="44">
        <f>IFERROR(_xll.qlIndexFixing(Index6M,$H2273,TRUE,_xll.ohTrigger(RecalcTrigger,Trigger6M)),NA())</f>
        <v>7.4892334875494007E-3</v>
      </c>
      <c r="M2273" s="146">
        <f>IFERROR(_xll.qlIndexFixing(Index1Y,$H2273,TRUE,_xll.ohTrigger(RecalcTrigger,Trigger1Y)),NA())</f>
        <v>7.7363822609051169E-3</v>
      </c>
      <c r="N2273" s="145">
        <f>IFERROR(_xll.qlIndexFixing(ONIndex1M,I2273,TRUE,_xll.ohTrigger(RecalcTrigger,Trigger1M)),NA())</f>
        <v>7.245107216203861E-3</v>
      </c>
      <c r="O2273" s="44">
        <f>IFERROR(_xll.qlIndexFixing(ONIndex3M,I2273,TRUE,_xll.ohTrigger(RecalcTrigger,Trigger3M)),NA())</f>
        <v>7.559921240797296E-3</v>
      </c>
      <c r="P2273" s="44">
        <f>IFERROR(_xll.qlIndexFixing(ONIndex6M,I2273,TRUE,_xll.ohTrigger(RecalcTrigger,Trigger6M)),NA())</f>
        <v>7.5192042806493387E-3</v>
      </c>
      <c r="Q2273" s="146">
        <f>IFERROR(_xll.qlIndexFixing(ONIndex1Y,I2273,TRUE,_xll.ohTrigger(RecalcTrigger,Trigger1Y)),NA())</f>
        <v>7.7950501129520067E-3</v>
      </c>
    </row>
    <row r="2274" spans="2:17" x14ac:dyDescent="0.2">
      <c r="B2274" s="39" t="s">
        <v>42</v>
      </c>
      <c r="D2274" s="42">
        <f>_xll.qlCalendarAdvance(Calendar,$D2273,B2274,"f",FALSE)</f>
        <v>55612</v>
      </c>
      <c r="E2274" s="140">
        <f>_xll.qlInterestRateIndexValueDate(IndexON,D2274)</f>
        <v>55612</v>
      </c>
      <c r="F2274" s="156">
        <f>IFERROR(_xll.qlIndexFixing(IndexON,D2274,TRUE,_xll.ohTrigger(RecalcTrigger,TriggerON)),NA())</f>
        <v>6.6853752060247462E-3</v>
      </c>
      <c r="H2274" s="42">
        <f>_xll.qlCalendarAdvance(Calendar,$H2273,B2274,"f",FALSE)</f>
        <v>55612</v>
      </c>
      <c r="I2274" s="140">
        <f>_xll.qlInterestRateIndexValueDate(Index1M,$H2274)</f>
        <v>55612</v>
      </c>
      <c r="J2274" s="145">
        <f>IFERROR(_xll.qlIndexFixing(Index1M,$H2274,TRUE,_xll.ohTrigger(RecalcTrigger,Trigger1M)),NA())</f>
        <v>7.2366664098641271E-3</v>
      </c>
      <c r="K2274" s="44">
        <f>IFERROR(_xll.qlIndexFixing(Index3M,H2274,TRUE,_xll.ohTrigger(RecalcTrigger,Trigger3M)),NA())</f>
        <v>7.5402986124480965E-3</v>
      </c>
      <c r="L2274" s="44">
        <f>IFERROR(_xll.qlIndexFixing(Index6M,$H2274,TRUE,_xll.ohTrigger(RecalcTrigger,Trigger6M)),NA())</f>
        <v>7.4860969740870205E-3</v>
      </c>
      <c r="M2274" s="146">
        <f>IFERROR(_xll.qlIndexFixing(Index1Y,$H2274,TRUE,_xll.ohTrigger(RecalcTrigger,Trigger1Y)),NA())</f>
        <v>7.7331199668599915E-3</v>
      </c>
      <c r="N2274" s="145">
        <f>IFERROR(_xll.qlIndexFixing(ONIndex1M,I2274,TRUE,_xll.ohTrigger(RecalcTrigger,Trigger1M)),NA())</f>
        <v>7.2416566816591033E-3</v>
      </c>
      <c r="O2274" s="44">
        <f>IFERROR(_xll.qlIndexFixing(ONIndex3M,I2274,TRUE,_xll.ohTrigger(RecalcTrigger,Trigger3M)),NA())</f>
        <v>7.5562667945394679E-3</v>
      </c>
      <c r="P2274" s="44">
        <f>IFERROR(_xll.qlIndexFixing(ONIndex6M,I2274,TRUE,_xll.ohTrigger(RecalcTrigger,Trigger6M)),NA())</f>
        <v>7.5156853078695018E-3</v>
      </c>
      <c r="Q2274" s="146">
        <f>IFERROR(_xll.qlIndexFixing(ONIndex1Y,I2274,TRUE,_xll.ohTrigger(RecalcTrigger,Trigger1Y)),NA())</f>
        <v>7.7913546790775445E-3</v>
      </c>
    </row>
    <row r="2275" spans="2:17" x14ac:dyDescent="0.2">
      <c r="B2275" s="39" t="s">
        <v>42</v>
      </c>
      <c r="D2275" s="42">
        <f>_xll.qlCalendarAdvance(Calendar,$D2274,B2275,"f",FALSE)</f>
        <v>55619</v>
      </c>
      <c r="E2275" s="140">
        <f>_xll.qlInterestRateIndexValueDate(IndexON,D2275)</f>
        <v>55619</v>
      </c>
      <c r="F2275" s="156">
        <f>IFERROR(_xll.qlIndexFixing(IndexON,D2275,TRUE,_xll.ohTrigger(RecalcTrigger,TriggerON)),NA())</f>
        <v>6.6818204201901654E-3</v>
      </c>
      <c r="H2275" s="42">
        <f>_xll.qlCalendarAdvance(Calendar,$H2274,B2275,"f",FALSE)</f>
        <v>55619</v>
      </c>
      <c r="I2275" s="140">
        <f>_xll.qlInterestRateIndexValueDate(Index1M,$H2275)</f>
        <v>55619</v>
      </c>
      <c r="J2275" s="145">
        <f>IFERROR(_xll.qlIndexFixing(Index1M,$H2275,TRUE,_xll.ohTrigger(RecalcTrigger,Trigger1M)),NA())</f>
        <v>7.2332743723068828E-3</v>
      </c>
      <c r="K2275" s="44">
        <f>IFERROR(_xll.qlIndexFixing(Index3M,H2275,TRUE,_xll.ohTrigger(RecalcTrigger,Trigger3M)),NA())</f>
        <v>7.5367634466347155E-3</v>
      </c>
      <c r="L2275" s="44">
        <f>IFERROR(_xll.qlIndexFixing(Index6M,$H2275,TRUE,_xll.ohTrigger(RecalcTrigger,Trigger6M)),NA())</f>
        <v>7.4828260989729103E-3</v>
      </c>
      <c r="M2275" s="146">
        <f>IFERROR(_xll.qlIndexFixing(Index1Y,$H2275,TRUE,_xll.ohTrigger(RecalcTrigger,Trigger1Y)),NA())</f>
        <v>7.7298754388095414E-3</v>
      </c>
      <c r="N2275" s="145">
        <f>IFERROR(_xll.qlIndexFixing(ONIndex1M,I2275,TRUE,_xll.ohTrigger(RecalcTrigger,Trigger1M)),NA())</f>
        <v>7.2382258271774802E-3</v>
      </c>
      <c r="O2275" s="44">
        <f>IFERROR(_xll.qlIndexFixing(ONIndex3M,I2275,TRUE,_xll.ohTrigger(RecalcTrigger,Trigger3M)),NA())</f>
        <v>7.5526292882510671E-3</v>
      </c>
      <c r="P2275" s="44">
        <f>IFERROR(_xll.qlIndexFixing(ONIndex6M,I2275,TRUE,_xll.ohTrigger(RecalcTrigger,Trigger6M)),NA())</f>
        <v>7.5121849249182304E-3</v>
      </c>
      <c r="Q2275" s="146">
        <f>IFERROR(_xll.qlIndexFixing(ONIndex1Y,I2275,TRUE,_xll.ohTrigger(RecalcTrigger,Trigger1Y)),NA())</f>
        <v>7.7876768649076666E-3</v>
      </c>
    </row>
    <row r="2276" spans="2:17" x14ac:dyDescent="0.2">
      <c r="B2276" s="39" t="s">
        <v>42</v>
      </c>
      <c r="D2276" s="42">
        <f>_xll.qlCalendarAdvance(Calendar,$D2275,B2276,"f",FALSE)</f>
        <v>55626</v>
      </c>
      <c r="E2276" s="140">
        <f>_xll.qlInterestRateIndexValueDate(IndexON,D2276)</f>
        <v>55626</v>
      </c>
      <c r="F2276" s="156">
        <f>IFERROR(_xll.qlIndexFixing(IndexON,D2276,TRUE,_xll.ohTrigger(RecalcTrigger,TriggerON)),NA())</f>
        <v>6.6782812664001323E-3</v>
      </c>
      <c r="H2276" s="42">
        <f>_xll.qlCalendarAdvance(Calendar,$H2275,B2276,"f",FALSE)</f>
        <v>55626</v>
      </c>
      <c r="I2276" s="140">
        <f>_xll.qlInterestRateIndexValueDate(Index1M,$H2276)</f>
        <v>55626</v>
      </c>
      <c r="J2276" s="145">
        <f>IFERROR(_xll.qlIndexFixing(Index1M,$H2276,TRUE,_xll.ohTrigger(RecalcTrigger,Trigger1M)),NA())</f>
        <v>7.2299020269481025E-3</v>
      </c>
      <c r="K2276" s="44">
        <f>IFERROR(_xll.qlIndexFixing(Index3M,H2276,TRUE,_xll.ohTrigger(RecalcTrigger,Trigger3M)),NA())</f>
        <v>7.5332452552728376E-3</v>
      </c>
      <c r="L2276" s="44">
        <f>IFERROR(_xll.qlIndexFixing(Index6M,$H2276,TRUE,_xll.ohTrigger(RecalcTrigger,Trigger6M)),NA())</f>
        <v>7.4795738884332937E-3</v>
      </c>
      <c r="M2276" s="146">
        <f>IFERROR(_xll.qlIndexFixing(Index1Y,$H2276,TRUE,_xll.ohTrigger(RecalcTrigger,Trigger1Y)),NA())</f>
        <v>7.7266486765823483E-3</v>
      </c>
      <c r="N2276" s="145">
        <f>IFERROR(_xll.qlIndexFixing(ONIndex1M,I2276,TRUE,_xll.ohTrigger(RecalcTrigger,Trigger1M)),NA())</f>
        <v>7.2348146526779455E-3</v>
      </c>
      <c r="O2276" s="44">
        <f>IFERROR(_xll.qlIndexFixing(ONIndex3M,I2276,TRUE,_xll.ohTrigger(RecalcTrigger,Trigger3M)),NA())</f>
        <v>7.5490087219320934E-3</v>
      </c>
      <c r="P2276" s="44">
        <f>IFERROR(_xll.qlIndexFixing(ONIndex6M,I2276,TRUE,_xll.ohTrigger(RecalcTrigger,Trigger6M)),NA())</f>
        <v>7.5087031320386632E-3</v>
      </c>
      <c r="Q2276" s="146">
        <f>IFERROR(_xll.qlIndexFixing(ONIndex1Y,I2276,TRUE,_xll.ohTrigger(RecalcTrigger,Trigger1Y)),NA())</f>
        <v>7.7840166703613267E-3</v>
      </c>
    </row>
    <row r="2277" spans="2:17" x14ac:dyDescent="0.2">
      <c r="B2277" s="39" t="s">
        <v>42</v>
      </c>
      <c r="D2277" s="42">
        <f>_xll.qlCalendarAdvance(Calendar,$D2276,B2277,"f",FALSE)</f>
        <v>55633</v>
      </c>
      <c r="E2277" s="140">
        <f>_xll.qlInterestRateIndexValueDate(IndexON,D2277)</f>
        <v>55633</v>
      </c>
      <c r="F2277" s="156">
        <f>IFERROR(_xll.qlIndexFixing(IndexON,D2277,TRUE,_xll.ohTrigger(RecalcTrigger,TriggerON)),NA())</f>
        <v>6.6747577448167394E-3</v>
      </c>
      <c r="H2277" s="42">
        <f>_xll.qlCalendarAdvance(Calendar,$H2276,B2277,"f",FALSE)</f>
        <v>55633</v>
      </c>
      <c r="I2277" s="140">
        <f>_xll.qlInterestRateIndexValueDate(Index1M,$H2277)</f>
        <v>55633</v>
      </c>
      <c r="J2277" s="145">
        <f>IFERROR(_xll.qlIndexFixing(Index1M,$H2277,TRUE,_xll.ohTrigger(RecalcTrigger,Trigger1M)),NA())</f>
        <v>7.2265493737634729E-3</v>
      </c>
      <c r="K2277" s="44">
        <f>IFERROR(_xll.qlIndexFixing(Index3M,H2277,TRUE,_xll.ohTrigger(RecalcTrigger,Trigger3M)),NA())</f>
        <v>7.5297440383161494E-3</v>
      </c>
      <c r="L2277" s="44">
        <f>IFERROR(_xll.qlIndexFixing(Index6M,$H2277,TRUE,_xll.ohTrigger(RecalcTrigger,Trigger6M)),NA())</f>
        <v>7.4763403423764975E-3</v>
      </c>
      <c r="M2277" s="146">
        <f>IFERROR(_xll.qlIndexFixing(Index1Y,$H2277,TRUE,_xll.ohTrigger(RecalcTrigger,Trigger1Y)),NA())</f>
        <v>7.7234396800076599E-3</v>
      </c>
      <c r="N2277" s="145">
        <f>IFERROR(_xll.qlIndexFixing(ONIndex1M,I2277,TRUE,_xll.ohTrigger(RecalcTrigger,Trigger1M)),NA())</f>
        <v>7.231423158079453E-3</v>
      </c>
      <c r="O2277" s="44">
        <f>IFERROR(_xll.qlIndexFixing(ONIndex3M,I2277,TRUE,_xll.ohTrigger(RecalcTrigger,Trigger3M)),NA())</f>
        <v>7.5454050955015006E-3</v>
      </c>
      <c r="P2277" s="44">
        <f>IFERROR(_xll.qlIndexFixing(ONIndex6M,I2277,TRUE,_xll.ohTrigger(RecalcTrigger,Trigger6M)),NA())</f>
        <v>7.5052399289066152E-3</v>
      </c>
      <c r="Q2277" s="146">
        <f>IFERROR(_xll.qlIndexFixing(ONIndex1Y,I2277,TRUE,_xll.ohTrigger(RecalcTrigger,Trigger1Y)),NA())</f>
        <v>7.780374095519571E-3</v>
      </c>
    </row>
    <row r="2278" spans="2:17" x14ac:dyDescent="0.2">
      <c r="B2278" s="39" t="s">
        <v>42</v>
      </c>
      <c r="D2278" s="42">
        <f>_xll.qlCalendarAdvance(Calendar,$D2277,B2278,"f",FALSE)</f>
        <v>55640</v>
      </c>
      <c r="E2278" s="140">
        <f>_xll.qlInterestRateIndexValueDate(IndexON,D2278)</f>
        <v>55640</v>
      </c>
      <c r="F2278" s="156">
        <f>IFERROR(_xll.qlIndexFixing(IndexON,D2278,TRUE,_xll.ohTrigger(RecalcTrigger,TriggerON)),NA())</f>
        <v>6.671249855196848E-3</v>
      </c>
      <c r="H2278" s="42">
        <f>_xll.qlCalendarAdvance(Calendar,$H2277,B2278,"f",FALSE)</f>
        <v>55640</v>
      </c>
      <c r="I2278" s="140">
        <f>_xll.qlInterestRateIndexValueDate(Index1M,$H2278)</f>
        <v>55640</v>
      </c>
      <c r="J2278" s="145">
        <f>IFERROR(_xll.qlIndexFixing(Index1M,$H2278,TRUE,_xll.ohTrigger(RecalcTrigger,Trigger1M)),NA())</f>
        <v>7.2227222704513202E-3</v>
      </c>
      <c r="K2278" s="44">
        <f>IFERROR(_xll.qlIndexFixing(Index3M,H2278,TRUE,_xll.ohTrigger(RecalcTrigger,Trigger3M)),NA())</f>
        <v>7.5260917540314436E-3</v>
      </c>
      <c r="L2278" s="44">
        <f>IFERROR(_xll.qlIndexFixing(Index6M,$H2278,TRUE,_xll.ohTrigger(RecalcTrigger,Trigger6M)),NA())</f>
        <v>7.4729787677210533E-3</v>
      </c>
      <c r="M2278" s="146">
        <f>IFERROR(_xll.qlIndexFixing(Index1Y,$H2278,TRUE,_xll.ohTrigger(RecalcTrigger,Trigger1Y)),NA())</f>
        <v>7.720248448915612E-3</v>
      </c>
      <c r="N2278" s="145">
        <f>IFERROR(_xll.qlIndexFixing(ONIndex1M,I2278,TRUE,_xll.ohTrigger(RecalcTrigger,Trigger1M)),NA())</f>
        <v>7.2280513434630489E-3</v>
      </c>
      <c r="O2278" s="44">
        <f>IFERROR(_xll.qlIndexFixing(ONIndex3M,I2278,TRUE,_xll.ohTrigger(RecalcTrigger,Trigger3M)),NA())</f>
        <v>7.5418184089592888E-3</v>
      </c>
      <c r="P2278" s="44">
        <f>IFERROR(_xll.qlIndexFixing(ONIndex6M,I2278,TRUE,_xll.ohTrigger(RecalcTrigger,Trigger6M)),NA())</f>
        <v>7.5017953158462714E-3</v>
      </c>
      <c r="Q2278" s="146">
        <f>IFERROR(_xll.qlIndexFixing(ONIndex1Y,I2278,TRUE,_xll.ohTrigger(RecalcTrigger,Trigger1Y)),NA())</f>
        <v>7.7767491403013533E-3</v>
      </c>
    </row>
    <row r="2279" spans="2:17" x14ac:dyDescent="0.2">
      <c r="B2279" s="39" t="s">
        <v>42</v>
      </c>
      <c r="D2279" s="42">
        <f>_xll.qlCalendarAdvance(Calendar,$D2278,B2279,"f",FALSE)</f>
        <v>55647</v>
      </c>
      <c r="E2279" s="140">
        <f>_xll.qlInterestRateIndexValueDate(IndexON,D2279)</f>
        <v>55647</v>
      </c>
      <c r="F2279" s="156">
        <f>IFERROR(_xll.qlIndexFixing(IndexON,D2279,TRUE,_xll.ohTrigger(RecalcTrigger,TriggerON)),NA())</f>
        <v>6.6677575978646431E-3</v>
      </c>
      <c r="H2279" s="42">
        <f>_xll.qlCalendarAdvance(Calendar,$H2278,B2279,"f",FALSE)</f>
        <v>55647</v>
      </c>
      <c r="I2279" s="140">
        <f>_xll.qlInterestRateIndexValueDate(Index1M,$H2279)</f>
        <v>55647</v>
      </c>
      <c r="J2279" s="145">
        <f>IFERROR(_xll.qlIndexFixing(Index1M,$H2279,TRUE,_xll.ohTrigger(RecalcTrigger,Trigger1M)),NA())</f>
        <v>7.2194130249832299E-3</v>
      </c>
      <c r="K2279" s="44">
        <f>IFERROR(_xll.qlIndexFixing(Index3M,H2279,TRUE,_xll.ohTrigger(RecalcTrigger,Trigger3M)),NA())</f>
        <v>7.5226256268165351E-3</v>
      </c>
      <c r="L2279" s="44">
        <f>IFERROR(_xll.qlIndexFixing(Index6M,$H2279,TRUE,_xll.ohTrigger(RecalcTrigger,Trigger6M)),NA())</f>
        <v>7.4697838182361271E-3</v>
      </c>
      <c r="M2279" s="146">
        <f>IFERROR(_xll.qlIndexFixing(Index1Y,$H2279,TRUE,_xll.ohTrigger(RecalcTrigger,Trigger1Y)),NA())</f>
        <v>7.7170749831378949E-3</v>
      </c>
      <c r="N2279" s="145">
        <f>IFERROR(_xll.qlIndexFixing(ONIndex1M,I2279,TRUE,_xll.ohTrigger(RecalcTrigger,Trigger1M)),NA())</f>
        <v>7.2246992089097795E-3</v>
      </c>
      <c r="O2279" s="44">
        <f>IFERROR(_xll.qlIndexFixing(ONIndex3M,I2279,TRUE,_xll.ohTrigger(RecalcTrigger,Trigger3M)),NA())</f>
        <v>7.5382486623054579E-3</v>
      </c>
      <c r="P2279" s="44">
        <f>IFERROR(_xll.qlIndexFixing(ONIndex6M,I2279,TRUE,_xll.ohTrigger(RecalcTrigger,Trigger6M)),NA())</f>
        <v>7.4983692926955392E-3</v>
      </c>
      <c r="Q2279" s="146">
        <f>IFERROR(_xll.qlIndexFixing(ONIndex1Y,I2279,TRUE,_xll.ohTrigger(RecalcTrigger,Trigger1Y)),NA())</f>
        <v>7.7731418047877199E-3</v>
      </c>
    </row>
    <row r="2280" spans="2:17" x14ac:dyDescent="0.2">
      <c r="B2280" s="39" t="s">
        <v>42</v>
      </c>
      <c r="D2280" s="42">
        <f>_xll.qlCalendarAdvance(Calendar,$D2279,B2280,"f",FALSE)</f>
        <v>55654</v>
      </c>
      <c r="E2280" s="140">
        <f>_xll.qlInterestRateIndexValueDate(IndexON,D2280)</f>
        <v>55654</v>
      </c>
      <c r="F2280" s="156">
        <f>IFERROR(_xll.qlIndexFixing(IndexON,D2280,TRUE,_xll.ohTrigger(RecalcTrigger,TriggerON)),NA())</f>
        <v>6.6642809724959395E-3</v>
      </c>
      <c r="H2280" s="42">
        <f>_xll.qlCalendarAdvance(Calendar,$H2279,B2280,"f",FALSE)</f>
        <v>55654</v>
      </c>
      <c r="I2280" s="140">
        <f>_xll.qlInterestRateIndexValueDate(Index1M,$H2280)</f>
        <v>55654</v>
      </c>
      <c r="J2280" s="145">
        <f>IFERROR(_xll.qlIndexFixing(Index1M,$H2280,TRUE,_xll.ohTrigger(RecalcTrigger,Trigger1M)),NA())</f>
        <v>7.216123472901792E-3</v>
      </c>
      <c r="K2280" s="44">
        <f>IFERROR(_xll.qlIndexFixing(Index3M,H2280,TRUE,_xll.ohTrigger(RecalcTrigger,Trigger3M)),NA())</f>
        <v>7.5191764742544584E-3</v>
      </c>
      <c r="L2280" s="44">
        <f>IFERROR(_xll.qlIndexFixing(Index6M,$H2280,TRUE,_xll.ohTrigger(RecalcTrigger,Trigger6M)),NA())</f>
        <v>7.4666075333674241E-3</v>
      </c>
      <c r="M2280" s="146">
        <f>IFERROR(_xll.qlIndexFixing(Index1Y,$H2280,TRUE,_xll.ohTrigger(RecalcTrigger,Trigger1Y)),NA())</f>
        <v>7.7139192825066427E-3</v>
      </c>
      <c r="N2280" s="145">
        <f>IFERROR(_xll.qlIndexFixing(ONIndex1M,I2280,TRUE,_xll.ohTrigger(RecalcTrigger,Trigger1M)),NA())</f>
        <v>7.2213667543385984E-3</v>
      </c>
      <c r="O2280" s="44">
        <f>IFERROR(_xll.qlIndexFixing(ONIndex3M,I2280,TRUE,_xll.ohTrigger(RecalcTrigger,Trigger3M)),NA())</f>
        <v>7.5346958556210542E-3</v>
      </c>
      <c r="P2280" s="44">
        <f>IFERROR(_xll.qlIndexFixing(ONIndex6M,I2280,TRUE,_xll.ohTrigger(RecalcTrigger,Trigger6M)),NA())</f>
        <v>7.4949618594544187E-3</v>
      </c>
      <c r="Q2280" s="146">
        <f>IFERROR(_xll.qlIndexFixing(ONIndex1Y,I2280,TRUE,_xll.ohTrigger(RecalcTrigger,Trigger1Y)),NA())</f>
        <v>7.7695520888976244E-3</v>
      </c>
    </row>
    <row r="2281" spans="2:17" x14ac:dyDescent="0.2">
      <c r="B2281" s="39" t="s">
        <v>42</v>
      </c>
      <c r="D2281" s="42">
        <f>_xll.qlCalendarAdvance(Calendar,$D2280,B2281,"f",FALSE)</f>
        <v>55661</v>
      </c>
      <c r="E2281" s="140">
        <f>_xll.qlInterestRateIndexValueDate(IndexON,D2281)</f>
        <v>55661</v>
      </c>
      <c r="F2281" s="156">
        <f>IFERROR(_xll.qlIndexFixing(IndexON,D2281,TRUE,_xll.ohTrigger(RecalcTrigger,TriggerON)),NA())</f>
        <v>6.6608199793338763E-3</v>
      </c>
      <c r="H2281" s="42">
        <f>_xll.qlCalendarAdvance(Calendar,$H2280,B2281,"f",FALSE)</f>
        <v>55661</v>
      </c>
      <c r="I2281" s="140">
        <f>_xll.qlInterestRateIndexValueDate(Index1M,$H2281)</f>
        <v>55661</v>
      </c>
      <c r="J2281" s="145">
        <f>IFERROR(_xll.qlIndexFixing(Index1M,$H2281,TRUE,_xll.ohTrigger(RecalcTrigger,Trigger1M)),NA())</f>
        <v>7.2128536141849017E-3</v>
      </c>
      <c r="K2281" s="44">
        <f>IFERROR(_xll.qlIndexFixing(Index3M,H2281,TRUE,_xll.ohTrigger(RecalcTrigger,Trigger3M)),NA())</f>
        <v>7.5157442963011646E-3</v>
      </c>
      <c r="L2281" s="44">
        <f>IFERROR(_xll.qlIndexFixing(Index6M,$H2281,TRUE,_xll.ohTrigger(RecalcTrigger,Trigger6M)),NA())</f>
        <v>7.4634499130255289E-3</v>
      </c>
      <c r="M2281" s="146">
        <f>IFERROR(_xll.qlIndexFixing(Index1Y,$H2281,TRUE,_xll.ohTrigger(RecalcTrigger,Trigger1Y)),NA())</f>
        <v>7.710781346854656E-3</v>
      </c>
      <c r="N2281" s="145">
        <f>IFERROR(_xll.qlIndexFixing(ONIndex1M,I2281,TRUE,_xll.ohTrigger(RecalcTrigger,Trigger1M)),NA())</f>
        <v>7.2180539796684595E-3</v>
      </c>
      <c r="O2281" s="44">
        <f>IFERROR(_xll.qlIndexFixing(ONIndex3M,I2281,TRUE,_xll.ohTrigger(RecalcTrigger,Trigger3M)),NA())</f>
        <v>7.5311599888250313E-3</v>
      </c>
      <c r="P2281" s="44">
        <f>IFERROR(_xll.qlIndexFixing(ONIndex6M,I2281,TRUE,_xll.ohTrigger(RecalcTrigger,Trigger6M)),NA())</f>
        <v>7.4915730161229099E-3</v>
      </c>
      <c r="Q2281" s="146">
        <f>IFERROR(_xll.qlIndexFixing(ONIndex1Y,I2281,TRUE,_xll.ohTrigger(RecalcTrigger,Trigger1Y)),NA())</f>
        <v>7.7659799926310669E-3</v>
      </c>
    </row>
    <row r="2282" spans="2:17" x14ac:dyDescent="0.2">
      <c r="B2282" s="39" t="s">
        <v>42</v>
      </c>
      <c r="D2282" s="42">
        <f>_xll.qlCalendarAdvance(Calendar,$D2281,B2282,"f",FALSE)</f>
        <v>55668</v>
      </c>
      <c r="E2282" s="140">
        <f>_xll.qlInterestRateIndexValueDate(IndexON,D2282)</f>
        <v>55668</v>
      </c>
      <c r="F2282" s="156">
        <f>IFERROR(_xll.qlIndexFixing(IndexON,D2282,TRUE,_xll.ohTrigger(RecalcTrigger,TriggerON)),NA())</f>
        <v>6.6573746182163607E-3</v>
      </c>
      <c r="H2282" s="42">
        <f>_xll.qlCalendarAdvance(Calendar,$H2281,B2282,"f",FALSE)</f>
        <v>55668</v>
      </c>
      <c r="I2282" s="140">
        <f>_xll.qlInterestRateIndexValueDate(Index1M,$H2282)</f>
        <v>55668</v>
      </c>
      <c r="J2282" s="145">
        <f>IFERROR(_xll.qlIndexFixing(Index1M,$H2282,TRUE,_xll.ohTrigger(RecalcTrigger,Trigger1M)),NA())</f>
        <v>7.2100814899717092E-3</v>
      </c>
      <c r="K2282" s="44">
        <f>IFERROR(_xll.qlIndexFixing(Index3M,H2282,TRUE,_xll.ohTrigger(RecalcTrigger,Trigger3M)),NA())</f>
        <v>7.5123290929117268E-3</v>
      </c>
      <c r="L2282" s="44">
        <f>IFERROR(_xll.qlIndexFixing(Index6M,$H2282,TRUE,_xll.ohTrigger(RecalcTrigger,Trigger6M)),NA())</f>
        <v>7.4603109571219082E-3</v>
      </c>
      <c r="M2282" s="146">
        <f>IFERROR(_xll.qlIndexFixing(Index1Y,$H2282,TRUE,_xll.ohTrigger(RecalcTrigger,Trigger1Y)),NA())</f>
        <v>7.7076611760165115E-3</v>
      </c>
      <c r="N2282" s="145">
        <f>IFERROR(_xll.qlIndexFixing(ONIndex1M,I2282,TRUE,_xll.ohTrigger(RecalcTrigger,Trigger1M)),NA())</f>
        <v>7.214760884980409E-3</v>
      </c>
      <c r="O2282" s="44">
        <f>IFERROR(_xll.qlIndexFixing(ONIndex3M,I2282,TRUE,_xll.ohTrigger(RecalcTrigger,Trigger3M)),NA())</f>
        <v>7.5276410619173895E-3</v>
      </c>
      <c r="P2282" s="44">
        <f>IFERROR(_xll.qlIndexFixing(ONIndex6M,I2282,TRUE,_xll.ohTrigger(RecalcTrigger,Trigger6M)),NA())</f>
        <v>7.4882027627820591E-3</v>
      </c>
      <c r="Q2282" s="146">
        <f>IFERROR(_xll.qlIndexFixing(ONIndex1Y,I2282,TRUE,_xll.ohTrigger(RecalcTrigger,Trigger1Y)),NA())</f>
        <v>7.7624255160690936E-3</v>
      </c>
    </row>
    <row r="2283" spans="2:17" x14ac:dyDescent="0.2">
      <c r="B2283" s="39" t="s">
        <v>42</v>
      </c>
      <c r="D2283" s="42">
        <f>_xll.qlCalendarAdvance(Calendar,$D2282,B2283,"f",FALSE)</f>
        <v>55675</v>
      </c>
      <c r="E2283" s="140">
        <f>_xll.qlInterestRateIndexValueDate(IndexON,D2283)</f>
        <v>55675</v>
      </c>
      <c r="F2283" s="156">
        <f>IFERROR(_xll.qlIndexFixing(IndexON,D2283,TRUE,_xll.ohTrigger(RecalcTrigger,TriggerON)),NA())</f>
        <v>6.6539448893054853E-3</v>
      </c>
      <c r="H2283" s="42">
        <f>_xll.qlCalendarAdvance(Calendar,$H2282,B2283,"f",FALSE)</f>
        <v>55675</v>
      </c>
      <c r="I2283" s="140">
        <f>_xll.qlInterestRateIndexValueDate(Index1M,$H2283)</f>
        <v>55675</v>
      </c>
      <c r="J2283" s="145">
        <f>IFERROR(_xll.qlIndexFixing(Index1M,$H2283,TRUE,_xll.ohTrigger(RecalcTrigger,Trigger1M)),NA())</f>
        <v>7.2068469895267091E-3</v>
      </c>
      <c r="K2283" s="44">
        <f>IFERROR(_xll.qlIndexFixing(Index3M,H2283,TRUE,_xll.ohTrigger(RecalcTrigger,Trigger3M)),NA())</f>
        <v>7.50893086404298E-3</v>
      </c>
      <c r="L2283" s="44">
        <f>IFERROR(_xll.qlIndexFixing(Index6M,$H2283,TRUE,_xll.ohTrigger(RecalcTrigger,Trigger6M)),NA())</f>
        <v>7.4573310151571327E-3</v>
      </c>
      <c r="M2283" s="146">
        <f>IFERROR(_xll.qlIndexFixing(Index1Y,$H2283,TRUE,_xll.ohTrigger(RecalcTrigger,Trigger1Y)),NA())</f>
        <v>7.7045587698270079E-3</v>
      </c>
      <c r="N2283" s="145">
        <f>IFERROR(_xll.qlIndexFixing(ONIndex1M,I2283,TRUE,_xll.ohTrigger(RecalcTrigger,Trigger1M)),NA())</f>
        <v>7.2114874702744469E-3</v>
      </c>
      <c r="O2283" s="44">
        <f>IFERROR(_xll.qlIndexFixing(ONIndex3M,I2283,TRUE,_xll.ohTrigger(RecalcTrigger,Trigger3M)),NA())</f>
        <v>7.5241390748981285E-3</v>
      </c>
      <c r="P2283" s="44">
        <f>IFERROR(_xll.qlIndexFixing(ONIndex6M,I2283,TRUE,_xll.ohTrigger(RecalcTrigger,Trigger6M)),NA())</f>
        <v>7.4848510993508199E-3</v>
      </c>
      <c r="Q2283" s="146">
        <f>IFERROR(_xll.qlIndexFixing(ONIndex1Y,I2283,TRUE,_xll.ohTrigger(RecalcTrigger,Trigger1Y)),NA())</f>
        <v>7.758888659049612E-3</v>
      </c>
    </row>
    <row r="2284" spans="2:17" x14ac:dyDescent="0.2">
      <c r="B2284" s="39" t="s">
        <v>42</v>
      </c>
      <c r="D2284" s="42">
        <f>_xll.qlCalendarAdvance(Calendar,$D2283,B2284,"f",FALSE)</f>
        <v>55682</v>
      </c>
      <c r="E2284" s="140">
        <f>_xll.qlInterestRateIndexValueDate(IndexON,D2284)</f>
        <v>55682</v>
      </c>
      <c r="F2284" s="156">
        <f>IFERROR(_xll.qlIndexFixing(IndexON,D2284,TRUE,_xll.ohTrigger(RecalcTrigger,TriggerON)),NA())</f>
        <v>6.6505307923581114E-3</v>
      </c>
      <c r="H2284" s="42">
        <f>_xll.qlCalendarAdvance(Calendar,$H2283,B2284,"f",FALSE)</f>
        <v>55682</v>
      </c>
      <c r="I2284" s="140">
        <f>_xll.qlInterestRateIndexValueDate(Index1M,$H2284)</f>
        <v>55682</v>
      </c>
      <c r="J2284" s="145">
        <f>IFERROR(_xll.qlIndexFixing(Index1M,$H2284,TRUE,_xll.ohTrigger(RecalcTrigger,Trigger1M)),NA())</f>
        <v>7.2036321811477979E-3</v>
      </c>
      <c r="K2284" s="44">
        <f>IFERROR(_xll.qlIndexFixing(Index3M,H2284,TRUE,_xll.ohTrigger(RecalcTrigger,Trigger3M)),NA())</f>
        <v>7.5055496096526376E-3</v>
      </c>
      <c r="L2284" s="44">
        <f>IFERROR(_xll.qlIndexFixing(Index6M,$H2284,TRUE,_xll.ohTrigger(RecalcTrigger,Trigger6M)),NA())</f>
        <v>7.4542281179809204E-3</v>
      </c>
      <c r="M2284" s="146">
        <f>IFERROR(_xll.qlIndexFixing(Index1Y,$H2284,TRUE,_xll.ohTrigger(RecalcTrigger,Trigger1Y)),NA())</f>
        <v>7.7014741281220545E-3</v>
      </c>
      <c r="N2284" s="145">
        <f>IFERROR(_xll.qlIndexFixing(ONIndex1M,I2284,TRUE,_xll.ohTrigger(RecalcTrigger,Trigger1M)),NA())</f>
        <v>7.2082337355505732E-3</v>
      </c>
      <c r="O2284" s="44">
        <f>IFERROR(_xll.qlIndexFixing(ONIndex3M,I2284,TRUE,_xll.ohTrigger(RecalcTrigger,Trigger3M)),NA())</f>
        <v>7.5206540278482947E-3</v>
      </c>
      <c r="P2284" s="44">
        <f>IFERROR(_xll.qlIndexFixing(ONIndex6M,I2284,TRUE,_xll.ohTrigger(RecalcTrigger,Trigger6M)),NA())</f>
        <v>7.4815180259102387E-3</v>
      </c>
      <c r="Q2284" s="146">
        <f>IFERROR(_xll.qlIndexFixing(ONIndex1Y,I2284,TRUE,_xll.ohTrigger(RecalcTrigger,Trigger1Y)),NA())</f>
        <v>7.7553694218157609E-3</v>
      </c>
    </row>
    <row r="2285" spans="2:17" x14ac:dyDescent="0.2">
      <c r="B2285" s="39" t="s">
        <v>42</v>
      </c>
      <c r="D2285" s="42">
        <f>_xll.qlCalendarAdvance(Calendar,$D2284,B2285,"f",FALSE)</f>
        <v>55689</v>
      </c>
      <c r="E2285" s="140">
        <f>_xll.qlInterestRateIndexValueDate(IndexON,D2285)</f>
        <v>55689</v>
      </c>
      <c r="F2285" s="156">
        <f>IFERROR(_xll.qlIndexFixing(IndexON,D2285,TRUE,_xll.ohTrigger(RecalcTrigger,TriggerON)),NA())</f>
        <v>6.647132327698424E-3</v>
      </c>
      <c r="H2285" s="42">
        <f>_xll.qlCalendarAdvance(Calendar,$H2284,B2285,"f",FALSE)</f>
        <v>55689</v>
      </c>
      <c r="I2285" s="140">
        <f>_xll.qlInterestRateIndexValueDate(Index1M,$H2285)</f>
        <v>55689</v>
      </c>
      <c r="J2285" s="145">
        <f>IFERROR(_xll.qlIndexFixing(Index1M,$H2285,TRUE,_xll.ohTrigger(RecalcTrigger,Trigger1M)),NA())</f>
        <v>7.2004370648160645E-3</v>
      </c>
      <c r="K2285" s="44">
        <f>IFERROR(_xll.qlIndexFixing(Index3M,H2285,TRUE,_xll.ohTrigger(RecalcTrigger,Trigger3M)),NA())</f>
        <v>7.5021853296948909E-3</v>
      </c>
      <c r="L2285" s="44">
        <f>IFERROR(_xll.qlIndexFixing(Index6M,$H2285,TRUE,_xll.ohTrigger(RecalcTrigger,Trigger6M)),NA())</f>
        <v>7.4511438845784837E-3</v>
      </c>
      <c r="M2285" s="146">
        <f>IFERROR(_xll.qlIndexFixing(Index1Y,$H2285,TRUE,_xll.ohTrigger(RecalcTrigger,Trigger1Y)),NA())</f>
        <v>7.6984072507386703E-3</v>
      </c>
      <c r="N2285" s="145">
        <f>IFERROR(_xll.qlIndexFixing(ONIndex1M,I2285,TRUE,_xll.ohTrigger(RecalcTrigger,Trigger1M)),NA())</f>
        <v>7.2049996808087879E-3</v>
      </c>
      <c r="O2285" s="44">
        <f>IFERROR(_xll.qlIndexFixing(ONIndex3M,I2285,TRUE,_xll.ohTrigger(RecalcTrigger,Trigger3M)),NA())</f>
        <v>7.5171859206057956E-3</v>
      </c>
      <c r="P2285" s="44">
        <f>IFERROR(_xll.qlIndexFixing(ONIndex6M,I2285,TRUE,_xll.ohTrigger(RecalcTrigger,Trigger6M)),NA())</f>
        <v>7.4782035422982229E-3</v>
      </c>
      <c r="Q2285" s="146">
        <f>IFERROR(_xll.qlIndexFixing(ONIndex1Y,I2285,TRUE,_xll.ohTrigger(RecalcTrigger,Trigger1Y)),NA())</f>
        <v>7.7518678041244016E-3</v>
      </c>
    </row>
    <row r="2286" spans="2:17" x14ac:dyDescent="0.2">
      <c r="B2286" s="39" t="s">
        <v>42</v>
      </c>
      <c r="D2286" s="42">
        <f>_xll.qlCalendarAdvance(Calendar,$D2285,B2286,"f",FALSE)</f>
        <v>55696</v>
      </c>
      <c r="E2286" s="140">
        <f>_xll.qlInterestRateIndexValueDate(IndexON,D2286)</f>
        <v>55696</v>
      </c>
      <c r="F2286" s="156">
        <f>IFERROR(_xll.qlIndexFixing(IndexON,D2286,TRUE,_xll.ohTrigger(RecalcTrigger,TriggerON)),NA())</f>
        <v>6.643749495002238E-3</v>
      </c>
      <c r="H2286" s="42">
        <f>_xll.qlCalendarAdvance(Calendar,$H2285,B2286,"f",FALSE)</f>
        <v>55696</v>
      </c>
      <c r="I2286" s="140">
        <f>_xll.qlInterestRateIndexValueDate(Index1M,$H2286)</f>
        <v>55696</v>
      </c>
      <c r="J2286" s="145">
        <f>IFERROR(_xll.qlIndexFixing(Index1M,$H2286,TRUE,_xll.ohTrigger(RecalcTrigger,Trigger1M)),NA())</f>
        <v>7.197261640526106E-3</v>
      </c>
      <c r="K2286" s="44">
        <f>IFERROR(_xll.qlIndexFixing(Index3M,H2286,TRUE,_xll.ohTrigger(RecalcTrigger,Trigger3M)),NA())</f>
        <v>7.498838024127456E-3</v>
      </c>
      <c r="L2286" s="44">
        <f>IFERROR(_xll.qlIndexFixing(Index6M,$H2286,TRUE,_xll.ohTrigger(RecalcTrigger,Trigger6M)),NA())</f>
        <v>7.4479417761309299E-3</v>
      </c>
      <c r="M2286" s="146">
        <f>IFERROR(_xll.qlIndexFixing(Index1Y,$H2286,TRUE,_xll.ohTrigger(RecalcTrigger,Trigger1Y)),NA())</f>
        <v>7.6953581375149849E-3</v>
      </c>
      <c r="N2286" s="145">
        <f>IFERROR(_xll.qlIndexFixing(ONIndex1M,I2286,TRUE,_xll.ohTrigger(RecalcTrigger,Trigger1M)),NA())</f>
        <v>7.2017853060490911E-3</v>
      </c>
      <c r="O2286" s="44">
        <f>IFERROR(_xll.qlIndexFixing(ONIndex3M,I2286,TRUE,_xll.ohTrigger(RecalcTrigger,Trigger3M)),NA())</f>
        <v>7.5137347533327237E-3</v>
      </c>
      <c r="P2286" s="44">
        <f>IFERROR(_xll.qlIndexFixing(ONIndex6M,I2286,TRUE,_xll.ohTrigger(RecalcTrigger,Trigger6M)),NA())</f>
        <v>7.4749076486768651E-3</v>
      </c>
      <c r="Q2286" s="146">
        <f>IFERROR(_xll.qlIndexFixing(ONIndex1Y,I2286,TRUE,_xll.ohTrigger(RecalcTrigger,Trigger1Y)),NA())</f>
        <v>7.7483838061376265E-3</v>
      </c>
    </row>
    <row r="2287" spans="2:17" x14ac:dyDescent="0.2">
      <c r="B2287" s="39" t="s">
        <v>42</v>
      </c>
      <c r="D2287" s="42">
        <f>_xll.qlCalendarAdvance(Calendar,$D2286,B2287,"f",FALSE)</f>
        <v>55703</v>
      </c>
      <c r="E2287" s="140">
        <f>_xll.qlInterestRateIndexValueDate(IndexON,D2287)</f>
        <v>55703</v>
      </c>
      <c r="F2287" s="156">
        <f>IFERROR(_xll.qlIndexFixing(IndexON,D2287,TRUE,_xll.ohTrigger(RecalcTrigger,TriggerON)),NA())</f>
        <v>6.6403822945126922E-3</v>
      </c>
      <c r="H2287" s="42">
        <f>_xll.qlCalendarAdvance(Calendar,$H2286,B2287,"f",FALSE)</f>
        <v>55703</v>
      </c>
      <c r="I2287" s="140">
        <f>_xll.qlInterestRateIndexValueDate(Index1M,$H2287)</f>
        <v>55703</v>
      </c>
      <c r="J2287" s="145">
        <f>IFERROR(_xll.qlIndexFixing(Index1M,$H2287,TRUE,_xll.ohTrigger(RecalcTrigger,Trigger1M)),NA())</f>
        <v>7.1936480216181009E-3</v>
      </c>
      <c r="K2287" s="44">
        <f>IFERROR(_xll.qlIndexFixing(Index3M,H2287,TRUE,_xll.ohTrigger(RecalcTrigger,Trigger3M)),NA())</f>
        <v>7.4955076929098087E-3</v>
      </c>
      <c r="L2287" s="44">
        <f>IFERROR(_xll.qlIndexFixing(Index6M,$H2287,TRUE,_xll.ohTrigger(RecalcTrigger,Trigger6M)),NA())</f>
        <v>7.444896141103878E-3</v>
      </c>
      <c r="M2287" s="146">
        <f>IFERROR(_xll.qlIndexFixing(Index1Y,$H2287,TRUE,_xll.ohTrigger(RecalcTrigger,Trigger1Y)),NA())</f>
        <v>7.6923267882893498E-3</v>
      </c>
      <c r="N2287" s="145">
        <f>IFERROR(_xll.qlIndexFixing(ONIndex1M,I2287,TRUE,_xll.ohTrigger(RecalcTrigger,Trigger1M)),NA())</f>
        <v>7.1985906111904363E-3</v>
      </c>
      <c r="O2287" s="44">
        <f>IFERROR(_xll.qlIndexFixing(ONIndex3M,I2287,TRUE,_xll.ohTrigger(RecalcTrigger,Trigger3M)),NA())</f>
        <v>7.5103005260290789E-3</v>
      </c>
      <c r="P2287" s="44">
        <f>IFERROR(_xll.qlIndexFixing(ONIndex6M,I2287,TRUE,_xll.ohTrigger(RecalcTrigger,Trigger6M)),NA())</f>
        <v>7.4716303449651189E-3</v>
      </c>
      <c r="Q2287" s="146">
        <f>IFERROR(_xll.qlIndexFixing(ONIndex1Y,I2287,TRUE,_xll.ohTrigger(RecalcTrigger,Trigger1Y)),NA())</f>
        <v>7.744917427693343E-3</v>
      </c>
    </row>
    <row r="2288" spans="2:17" x14ac:dyDescent="0.2">
      <c r="B2288" s="39" t="s">
        <v>42</v>
      </c>
      <c r="D2288" s="42">
        <f>_xll.qlCalendarAdvance(Calendar,$D2287,B2288,"f",FALSE)</f>
        <v>55710</v>
      </c>
      <c r="E2288" s="140">
        <f>_xll.qlInterestRateIndexValueDate(IndexON,D2288)</f>
        <v>55710</v>
      </c>
      <c r="F2288" s="156">
        <f>IFERROR(_xll.qlIndexFixing(IndexON,D2288,TRUE,_xll.ohTrigger(RecalcTrigger,TriggerON)),NA())</f>
        <v>6.6370307259866479E-3</v>
      </c>
      <c r="H2288" s="42">
        <f>_xll.qlCalendarAdvance(Calendar,$H2287,B2288,"f",FALSE)</f>
        <v>55710</v>
      </c>
      <c r="I2288" s="140">
        <f>_xll.qlInterestRateIndexValueDate(Index1M,$H2288)</f>
        <v>55710</v>
      </c>
      <c r="J2288" s="145">
        <f>IFERROR(_xll.qlIndexFixing(Index1M,$H2288,TRUE,_xll.ohTrigger(RecalcTrigger,Trigger1M)),NA())</f>
        <v>7.1905160159913325E-3</v>
      </c>
      <c r="K2288" s="44">
        <f>IFERROR(_xll.qlIndexFixing(Index3M,H2288,TRUE,_xll.ohTrigger(RecalcTrigger,Trigger3M)),NA())</f>
        <v>7.4921943359961413E-3</v>
      </c>
      <c r="L2288" s="44">
        <f>IFERROR(_xll.qlIndexFixing(Index6M,$H2288,TRUE,_xll.ohTrigger(RecalcTrigger,Trigger6M)),NA())</f>
        <v>7.4418691699935854E-3</v>
      </c>
      <c r="M2288" s="146">
        <f>IFERROR(_xll.qlIndexFixing(Index1Y,$H2288,TRUE,_xll.ohTrigger(RecalcTrigger,Trigger1Y)),NA())</f>
        <v>7.6893132029014488E-3</v>
      </c>
      <c r="N2288" s="145">
        <f>IFERROR(_xll.qlIndexFixing(ONIndex1M,I2288,TRUE,_xll.ohTrigger(RecalcTrigger,Trigger1M)),NA())</f>
        <v>7.1954155963949162E-3</v>
      </c>
      <c r="O2288" s="44">
        <f>IFERROR(_xll.qlIndexFixing(ONIndex3M,I2288,TRUE,_xll.ohTrigger(RecalcTrigger,Trigger3M)),NA())</f>
        <v>7.5068832385327688E-3</v>
      </c>
      <c r="P2288" s="44">
        <f>IFERROR(_xll.qlIndexFixing(ONIndex6M,I2288,TRUE,_xll.ohTrigger(RecalcTrigger,Trigger6M)),NA())</f>
        <v>7.4683716310819381E-3</v>
      </c>
      <c r="Q2288" s="146">
        <f>IFERROR(_xll.qlIndexFixing(ONIndex1Y,I2288,TRUE,_xll.ohTrigger(RecalcTrigger,Trigger1Y)),NA())</f>
        <v>7.7414686689536438E-3</v>
      </c>
    </row>
    <row r="2289" spans="2:17" x14ac:dyDescent="0.2">
      <c r="B2289" s="39" t="s">
        <v>42</v>
      </c>
      <c r="D2289" s="42">
        <f>_xll.qlCalendarAdvance(Calendar,$D2288,B2289,"f",FALSE)</f>
        <v>55717</v>
      </c>
      <c r="E2289" s="140">
        <f>_xll.qlInterestRateIndexValueDate(IndexON,D2289)</f>
        <v>55717</v>
      </c>
      <c r="F2289" s="156">
        <f>IFERROR(_xll.qlIndexFixing(IndexON,D2289,TRUE,_xll.ohTrigger(RecalcTrigger,TriggerON)),NA())</f>
        <v>6.6336947897482901E-3</v>
      </c>
      <c r="H2289" s="42">
        <f>_xll.qlCalendarAdvance(Calendar,$H2288,B2289,"f",FALSE)</f>
        <v>55717</v>
      </c>
      <c r="I2289" s="140">
        <f>_xll.qlInterestRateIndexValueDate(Index1M,$H2289)</f>
        <v>55717</v>
      </c>
      <c r="J2289" s="145">
        <f>IFERROR(_xll.qlIndexFixing(Index1M,$H2289,TRUE,_xll.ohTrigger(RecalcTrigger,Trigger1M)),NA())</f>
        <v>7.1874037035891238E-3</v>
      </c>
      <c r="K2289" s="44">
        <f>IFERROR(_xll.qlIndexFixing(Index3M,H2289,TRUE,_xll.ohTrigger(RecalcTrigger,Trigger3M)),NA())</f>
        <v>7.4888979533459295E-3</v>
      </c>
      <c r="L2289" s="44">
        <f>IFERROR(_xll.qlIndexFixing(Index6M,$H2289,TRUE,_xll.ohTrigger(RecalcTrigger,Trigger6M)),NA())</f>
        <v>7.4388608627146005E-3</v>
      </c>
      <c r="M2289" s="146">
        <f>IFERROR(_xll.qlIndexFixing(Index1Y,$H2289,TRUE,_xll.ohTrigger(RecalcTrigger,Trigger1Y)),NA())</f>
        <v>7.6863173811927421E-3</v>
      </c>
      <c r="N2289" s="145">
        <f>IFERROR(_xll.qlIndexFixing(ONIndex1M,I2289,TRUE,_xll.ohTrigger(RecalcTrigger,Trigger1M)),NA())</f>
        <v>7.1922602615004383E-3</v>
      </c>
      <c r="O2289" s="44">
        <f>IFERROR(_xll.qlIndexFixing(ONIndex3M,I2289,TRUE,_xll.ohTrigger(RecalcTrigger,Trigger3M)),NA())</f>
        <v>7.5034828910058859E-3</v>
      </c>
      <c r="P2289" s="44">
        <f>IFERROR(_xll.qlIndexFixing(ONIndex6M,I2289,TRUE,_xll.ohTrigger(RecalcTrigger,Trigger6M)),NA())</f>
        <v>7.4651315072704616E-3</v>
      </c>
      <c r="Q2289" s="146">
        <f>IFERROR(_xll.qlIndexFixing(ONIndex1Y,I2289,TRUE,_xll.ohTrigger(RecalcTrigger,Trigger1Y)),NA())</f>
        <v>7.7380375299185289E-3</v>
      </c>
    </row>
    <row r="2290" spans="2:17" x14ac:dyDescent="0.2">
      <c r="B2290" s="39" t="s">
        <v>42</v>
      </c>
      <c r="D2290" s="42">
        <f>_xll.qlCalendarAdvance(Calendar,$D2289,B2290,"f",FALSE)</f>
        <v>55724</v>
      </c>
      <c r="E2290" s="140">
        <f>_xll.qlInterestRateIndexValueDate(IndexON,D2290)</f>
        <v>55724</v>
      </c>
      <c r="F2290" s="156">
        <f>IFERROR(_xll.qlIndexFixing(IndexON,D2290,TRUE,_xll.ohTrigger(RecalcTrigger,TriggerON)),NA())</f>
        <v>6.6303744855544799E-3</v>
      </c>
      <c r="H2290" s="42">
        <f>_xll.qlCalendarAdvance(Calendar,$H2289,B2290,"f",FALSE)</f>
        <v>55724</v>
      </c>
      <c r="I2290" s="140">
        <f>_xll.qlInterestRateIndexValueDate(Index1M,$H2290)</f>
        <v>55724</v>
      </c>
      <c r="J2290" s="145">
        <f>IFERROR(_xll.qlIndexFixing(Index1M,$H2290,TRUE,_xll.ohTrigger(RecalcTrigger,Trigger1M)),NA())</f>
        <v>7.1841627439326898E-3</v>
      </c>
      <c r="K2290" s="44">
        <f>IFERROR(_xll.qlIndexFixing(Index3M,H2290,TRUE,_xll.ohTrigger(RecalcTrigger,Trigger3M)),NA())</f>
        <v>7.4856185449160085E-3</v>
      </c>
      <c r="L2290" s="44">
        <f>IFERROR(_xll.qlIndexFixing(Index6M,$H2290,TRUE,_xll.ohTrigger(RecalcTrigger,Trigger6M)),NA())</f>
        <v>7.4358712191823538E-3</v>
      </c>
      <c r="M2290" s="146">
        <f>IFERROR(_xll.qlIndexFixing(Index1Y,$H2290,TRUE,_xll.ohTrigger(RecalcTrigger,Trigger1Y)),NA())</f>
        <v>7.6833393230038016E-3</v>
      </c>
      <c r="N2290" s="145">
        <f>IFERROR(_xll.qlIndexFixing(ONIndex1M,I2290,TRUE,_xll.ohTrigger(RecalcTrigger,Trigger1M)),NA())</f>
        <v>7.189124606669095E-3</v>
      </c>
      <c r="O2290" s="44">
        <f>IFERROR(_xll.qlIndexFixing(ONIndex3M,I2290,TRUE,_xll.ohTrigger(RecalcTrigger,Trigger3M)),NA())</f>
        <v>7.5000994832863377E-3</v>
      </c>
      <c r="P2290" s="44">
        <f>IFERROR(_xll.qlIndexFixing(ONIndex6M,I2290,TRUE,_xll.ohTrigger(RecalcTrigger,Trigger6M)),NA())</f>
        <v>7.4619099733685967E-3</v>
      </c>
      <c r="Q2290" s="146">
        <f>IFERROR(_xll.qlIndexFixing(ONIndex1Y,I2290,TRUE,_xll.ohTrigger(RecalcTrigger,Trigger1Y)),NA())</f>
        <v>7.7346240105069519E-3</v>
      </c>
    </row>
    <row r="2291" spans="2:17" x14ac:dyDescent="0.2">
      <c r="B2291" s="39" t="s">
        <v>42</v>
      </c>
      <c r="D2291" s="42">
        <f>_xll.qlCalendarAdvance(Calendar,$D2290,B2291,"f",FALSE)</f>
        <v>55731</v>
      </c>
      <c r="E2291" s="140">
        <f>_xll.qlInterestRateIndexValueDate(IndexON,D2291)</f>
        <v>55731</v>
      </c>
      <c r="F2291" s="156">
        <f>IFERROR(_xll.qlIndexFixing(IndexON,D2291,TRUE,_xll.ohTrigger(RecalcTrigger,TriggerON)),NA())</f>
        <v>6.6270698134862638E-3</v>
      </c>
      <c r="H2291" s="42">
        <f>_xll.qlCalendarAdvance(Calendar,$H2290,B2291,"f",FALSE)</f>
        <v>55731</v>
      </c>
      <c r="I2291" s="140">
        <f>_xll.qlInterestRateIndexValueDate(Index1M,$H2291)</f>
        <v>55731</v>
      </c>
      <c r="J2291" s="145">
        <f>IFERROR(_xll.qlIndexFixing(Index1M,$H2291,TRUE,_xll.ohTrigger(RecalcTrigger,Trigger1M)),NA())</f>
        <v>7.1816798990680759E-3</v>
      </c>
      <c r="K2291" s="44">
        <f>IFERROR(_xll.qlIndexFixing(Index3M,H2291,TRUE,_xll.ohTrigger(RecalcTrigger,Trigger3M)),NA())</f>
        <v>7.4823561106649736E-3</v>
      </c>
      <c r="L2291" s="44">
        <f>IFERROR(_xll.qlIndexFixing(Index6M,$H2291,TRUE,_xll.ohTrigger(RecalcTrigger,Trigger6M)),NA())</f>
        <v>7.4329002393131553E-3</v>
      </c>
      <c r="M2291" s="146">
        <f>IFERROR(_xll.qlIndexFixing(Index1Y,$H2291,TRUE,_xll.ohTrigger(RecalcTrigger,Trigger1Y)),NA())</f>
        <v>7.680379028178308E-3</v>
      </c>
      <c r="N2291" s="145">
        <f>IFERROR(_xll.qlIndexFixing(ONIndex1M,I2291,TRUE,_xll.ohTrigger(RecalcTrigger,Trigger1M)),NA())</f>
        <v>7.1860086317387939E-3</v>
      </c>
      <c r="O2291" s="44">
        <f>IFERROR(_xll.qlIndexFixing(ONIndex3M,I2291,TRUE,_xll.ohTrigger(RecalcTrigger,Trigger3M)),NA())</f>
        <v>7.4967330156172629E-3</v>
      </c>
      <c r="P2291" s="44">
        <f>IFERROR(_xll.qlIndexFixing(ONIndex6M,I2291,TRUE,_xll.ohTrigger(RecalcTrigger,Trigger6M)),NA())</f>
        <v>7.4587070293763436E-3</v>
      </c>
      <c r="Q2291" s="146">
        <f>IFERROR(_xll.qlIndexFixing(ONIndex1Y,I2291,TRUE,_xll.ohTrigger(RecalcTrigger,Trigger1Y)),NA())</f>
        <v>7.7312281107999592E-3</v>
      </c>
    </row>
    <row r="2292" spans="2:17" x14ac:dyDescent="0.2">
      <c r="B2292" s="39" t="s">
        <v>42</v>
      </c>
      <c r="D2292" s="42">
        <f>_xll.qlCalendarAdvance(Calendar,$D2291,B2292,"f",FALSE)</f>
        <v>55738</v>
      </c>
      <c r="E2292" s="140">
        <f>_xll.qlInterestRateIndexValueDate(IndexON,D2292)</f>
        <v>55738</v>
      </c>
      <c r="F2292" s="156">
        <f>IFERROR(_xll.qlIndexFixing(IndexON,D2292,TRUE,_xll.ohTrigger(RecalcTrigger,TriggerON)),NA())</f>
        <v>6.6237807735436416E-3</v>
      </c>
      <c r="H2292" s="42">
        <f>_xll.qlCalendarAdvance(Calendar,$H2291,B2292,"f",FALSE)</f>
        <v>55738</v>
      </c>
      <c r="I2292" s="140">
        <f>_xll.qlInterestRateIndexValueDate(Index1M,$H2292)</f>
        <v>55738</v>
      </c>
      <c r="J2292" s="145">
        <f>IFERROR(_xll.qlIndexFixing(Index1M,$H2292,TRUE,_xll.ohTrigger(RecalcTrigger,Trigger1M)),NA())</f>
        <v>7.1781849256046014E-3</v>
      </c>
      <c r="K2292" s="44">
        <f>IFERROR(_xll.qlIndexFixing(Index3M,H2292,TRUE,_xll.ohTrigger(RecalcTrigger,Trigger3M)),NA())</f>
        <v>7.4791106505505394E-3</v>
      </c>
      <c r="L2292" s="44">
        <f>IFERROR(_xll.qlIndexFixing(Index6M,$H2292,TRUE,_xll.ohTrigger(RecalcTrigger,Trigger6M)),NA())</f>
        <v>7.4299479230224355E-3</v>
      </c>
      <c r="M2292" s="146">
        <f>IFERROR(_xll.qlIndexFixing(Index1Y,$H2292,TRUE,_xll.ohTrigger(RecalcTrigger,Trigger1Y)),NA())</f>
        <v>7.6774364965586095E-3</v>
      </c>
      <c r="N2292" s="145">
        <f>IFERROR(_xll.qlIndexFixing(ONIndex1M,I2292,TRUE,_xll.ohTrigger(RecalcTrigger,Trigger1M)),NA())</f>
        <v>7.1829123367905812E-3</v>
      </c>
      <c r="O2292" s="44">
        <f>IFERROR(_xll.qlIndexFixing(ONIndex3M,I2292,TRUE,_xll.ohTrigger(RecalcTrigger,Trigger3M)),NA())</f>
        <v>7.4933834877555228E-3</v>
      </c>
      <c r="P2292" s="44">
        <f>IFERROR(_xll.qlIndexFixing(ONIndex6M,I2292,TRUE,_xll.ohTrigger(RecalcTrigger,Trigger6M)),NA())</f>
        <v>7.4555226752937021E-3</v>
      </c>
      <c r="Q2292" s="146">
        <f>IFERROR(_xll.qlIndexFixing(ONIndex1Y,I2292,TRUE,_xll.ohTrigger(RecalcTrigger,Trigger1Y)),NA())</f>
        <v>7.7278498305544119E-3</v>
      </c>
    </row>
    <row r="2293" spans="2:17" x14ac:dyDescent="0.2">
      <c r="B2293" s="39" t="s">
        <v>42</v>
      </c>
      <c r="D2293" s="42">
        <f>_xll.qlCalendarAdvance(Calendar,$D2292,B2293,"f",FALSE)</f>
        <v>55745</v>
      </c>
      <c r="E2293" s="140">
        <f>_xll.qlInterestRateIndexValueDate(IndexON,D2293)</f>
        <v>55745</v>
      </c>
      <c r="F2293" s="156">
        <f>IFERROR(_xll.qlIndexFixing(IndexON,D2293,TRUE,_xll.ohTrigger(RecalcTrigger,TriggerON)),NA())</f>
        <v>6.6205073656455671E-3</v>
      </c>
      <c r="H2293" s="42">
        <f>_xll.qlCalendarAdvance(Calendar,$H2292,B2293,"f",FALSE)</f>
        <v>55745</v>
      </c>
      <c r="I2293" s="140">
        <f>_xll.qlInterestRateIndexValueDate(Index1M,$H2293)</f>
        <v>55745</v>
      </c>
      <c r="J2293" s="145">
        <f>IFERROR(_xll.qlIndexFixing(Index1M,$H2293,TRUE,_xll.ohTrigger(RecalcTrigger,Trigger1M)),NA())</f>
        <v>7.1751513859630968E-3</v>
      </c>
      <c r="K2293" s="44">
        <f>IFERROR(_xll.qlIndexFixing(Index3M,H2293,TRUE,_xll.ohTrigger(RecalcTrigger,Trigger3M)),NA())</f>
        <v>7.4758821645313023E-3</v>
      </c>
      <c r="L2293" s="44">
        <f>IFERROR(_xll.qlIndexFixing(Index6M,$H2293,TRUE,_xll.ohTrigger(RecalcTrigger,Trigger6M)),NA())</f>
        <v>7.4270142702278262E-3</v>
      </c>
      <c r="M2293" s="146">
        <f>IFERROR(_xll.qlIndexFixing(Index1Y,$H2293,TRUE,_xll.ohTrigger(RecalcTrigger,Trigger1Y)),NA())</f>
        <v>7.6745117279901631E-3</v>
      </c>
      <c r="N2293" s="145">
        <f>IFERROR(_xll.qlIndexFixing(ONIndex1M,I2293,TRUE,_xll.ohTrigger(RecalcTrigger,Trigger1M)),NA())</f>
        <v>7.1798357218244568E-3</v>
      </c>
      <c r="O2293" s="44">
        <f>IFERROR(_xll.qlIndexFixing(ONIndex3M,I2293,TRUE,_xll.ohTrigger(RecalcTrigger,Trigger3M)),NA())</f>
        <v>7.4900508998632098E-3</v>
      </c>
      <c r="P2293" s="44">
        <f>IFERROR(_xll.qlIndexFixing(ONIndex6M,I2293,TRUE,_xll.ohTrigger(RecalcTrigger,Trigger6M)),NA())</f>
        <v>7.4523569110396259E-3</v>
      </c>
      <c r="Q2293" s="146">
        <f>IFERROR(_xll.qlIndexFixing(ONIndex1Y,I2293,TRUE,_xll.ohTrigger(RecalcTrigger,Trigger1Y)),NA())</f>
        <v>7.7244891700944951E-3</v>
      </c>
    </row>
    <row r="2294" spans="2:17" x14ac:dyDescent="0.2">
      <c r="B2294" s="39" t="s">
        <v>42</v>
      </c>
      <c r="D2294" s="42">
        <f>_xll.qlCalendarAdvance(Calendar,$D2293,B2294,"f",FALSE)</f>
        <v>55752</v>
      </c>
      <c r="E2294" s="140">
        <f>_xll.qlInterestRateIndexValueDate(IndexON,D2294)</f>
        <v>55752</v>
      </c>
      <c r="F2294" s="156">
        <f>IFERROR(_xll.qlIndexFixing(IndexON,D2294,TRUE,_xll.ohTrigger(RecalcTrigger,TriggerON)),NA())</f>
        <v>6.6172495898730865E-3</v>
      </c>
      <c r="H2294" s="42">
        <f>_xll.qlCalendarAdvance(Calendar,$H2293,B2294,"f",FALSE)</f>
        <v>55752</v>
      </c>
      <c r="I2294" s="140">
        <f>_xll.qlInterestRateIndexValueDate(Index1M,$H2294)</f>
        <v>55752</v>
      </c>
      <c r="J2294" s="145">
        <f>IFERROR(_xll.qlIndexFixing(Index1M,$H2294,TRUE,_xll.ohTrigger(RecalcTrigger,Trigger1M)),NA())</f>
        <v>7.1721375394651066E-3</v>
      </c>
      <c r="K2294" s="44">
        <f>IFERROR(_xll.qlIndexFixing(Index3M,H2294,TRUE,_xll.ohTrigger(RecalcTrigger,Trigger3M)),NA())</f>
        <v>7.472670652565858E-3</v>
      </c>
      <c r="L2294" s="44">
        <f>IFERROR(_xll.qlIndexFixing(Index6M,$H2294,TRUE,_xll.ohTrigger(RecalcTrigger,Trigger6M)),NA())</f>
        <v>7.4240992808474009E-3</v>
      </c>
      <c r="M2294" s="146">
        <f>IFERROR(_xll.qlIndexFixing(Index1Y,$H2294,TRUE,_xll.ohTrigger(RecalcTrigger,Trigger1Y)),NA())</f>
        <v>7.6716047223175377E-3</v>
      </c>
      <c r="N2294" s="145">
        <f>IFERROR(_xll.qlIndexFixing(ONIndex1M,I2294,TRUE,_xll.ohTrigger(RecalcTrigger,Trigger1M)),NA())</f>
        <v>7.1767787867593746E-3</v>
      </c>
      <c r="O2294" s="44">
        <f>IFERROR(_xll.qlIndexFixing(ONIndex3M,I2294,TRUE,_xll.ohTrigger(RecalcTrigger,Trigger3M)),NA())</f>
        <v>7.4867352518592778E-3</v>
      </c>
      <c r="P2294" s="44">
        <f>IFERROR(_xll.qlIndexFixing(ONIndex6M,I2294,TRUE,_xll.ohTrigger(RecalcTrigger,Trigger6M)),NA())</f>
        <v>7.4492097369383004E-3</v>
      </c>
      <c r="Q2294" s="146">
        <f>IFERROR(_xll.qlIndexFixing(ONIndex1Y,I2294,TRUE,_xll.ohTrigger(RecalcTrigger,Trigger1Y)),NA())</f>
        <v>7.7211461292581163E-3</v>
      </c>
    </row>
    <row r="2295" spans="2:17" x14ac:dyDescent="0.2">
      <c r="B2295" s="39" t="s">
        <v>42</v>
      </c>
      <c r="D2295" s="42">
        <f>_xll.qlCalendarAdvance(Calendar,$D2294,B2295,"f",FALSE)</f>
        <v>55759</v>
      </c>
      <c r="E2295" s="140">
        <f>_xll.qlInterestRateIndexValueDate(IndexON,D2295)</f>
        <v>55759</v>
      </c>
      <c r="F2295" s="156">
        <f>IFERROR(_xll.qlIndexFixing(IndexON,D2295,TRUE,_xll.ohTrigger(RecalcTrigger,TriggerON)),NA())</f>
        <v>6.6140074463072462E-3</v>
      </c>
      <c r="H2295" s="42">
        <f>_xll.qlCalendarAdvance(Calendar,$H2294,B2295,"f",FALSE)</f>
        <v>55759</v>
      </c>
      <c r="I2295" s="140">
        <f>_xll.qlInterestRateIndexValueDate(Index1M,$H2295)</f>
        <v>55759</v>
      </c>
      <c r="J2295" s="145">
        <f>IFERROR(_xll.qlIndexFixing(Index1M,$H2295,TRUE,_xll.ohTrigger(RecalcTrigger,Trigger1M)),NA())</f>
        <v>7.1691433861032607E-3</v>
      </c>
      <c r="K2295" s="44">
        <f>IFERROR(_xll.qlIndexFixing(Index3M,H2295,TRUE,_xll.ohTrigger(RecalcTrigger,Trigger3M)),NA())</f>
        <v>7.4694761146128028E-3</v>
      </c>
      <c r="L2295" s="44">
        <f>IFERROR(_xll.qlIndexFixing(Index6M,$H2295,TRUE,_xll.ohTrigger(RecalcTrigger,Trigger6M)),NA())</f>
        <v>7.4212029547983506E-3</v>
      </c>
      <c r="M2295" s="146">
        <f>IFERROR(_xll.qlIndexFixing(Index1Y,$H2295,TRUE,_xll.ohTrigger(RecalcTrigger,Trigger1Y)),NA())</f>
        <v>7.6687154793875223E-3</v>
      </c>
      <c r="N2295" s="145">
        <f>IFERROR(_xll.qlIndexFixing(ONIndex1M,I2295,TRUE,_xll.ohTrigger(RecalcTrigger,Trigger1M)),NA())</f>
        <v>7.1737415316763808E-3</v>
      </c>
      <c r="O2295" s="44">
        <f>IFERROR(_xll.qlIndexFixing(ONIndex3M,I2295,TRUE,_xll.ohTrigger(RecalcTrigger,Trigger3M)),NA())</f>
        <v>7.4834365436626804E-3</v>
      </c>
      <c r="P2295" s="44">
        <f>IFERROR(_xll.qlIndexFixing(ONIndex6M,I2295,TRUE,_xll.ohTrigger(RecalcTrigger,Trigger6M)),NA())</f>
        <v>7.4460811526655402E-3</v>
      </c>
      <c r="Q2295" s="146">
        <f>IFERROR(_xll.qlIndexFixing(ONIndex1Y,I2295,TRUE,_xll.ohTrigger(RecalcTrigger,Trigger1Y)),NA())</f>
        <v>7.7178207080452754E-3</v>
      </c>
    </row>
    <row r="2296" spans="2:17" x14ac:dyDescent="0.2">
      <c r="B2296" s="39" t="s">
        <v>42</v>
      </c>
      <c r="D2296" s="42">
        <f>_xll.qlCalendarAdvance(Calendar,$D2295,B2296,"f",FALSE)</f>
        <v>55766</v>
      </c>
      <c r="E2296" s="140">
        <f>_xll.qlInterestRateIndexValueDate(IndexON,D2296)</f>
        <v>55766</v>
      </c>
      <c r="F2296" s="156">
        <f>IFERROR(_xll.qlIndexFixing(IndexON,D2296,TRUE,_xll.ohTrigger(RecalcTrigger,TriggerON)),NA())</f>
        <v>6.6107809347049074E-3</v>
      </c>
      <c r="H2296" s="42">
        <f>_xll.qlCalendarAdvance(Calendar,$H2295,B2296,"f",FALSE)</f>
        <v>55766</v>
      </c>
      <c r="I2296" s="140">
        <f>_xll.qlInterestRateIndexValueDate(Index1M,$H2296)</f>
        <v>55766</v>
      </c>
      <c r="J2296" s="145">
        <f>IFERROR(_xll.qlIndexFixing(Index1M,$H2296,TRUE,_xll.ohTrigger(RecalcTrigger,Trigger1M)),NA())</f>
        <v>7.1665904562392413E-3</v>
      </c>
      <c r="K2296" s="44">
        <f>IFERROR(_xll.qlIndexFixing(Index3M,H2296,TRUE,_xll.ohTrigger(RecalcTrigger,Trigger3M)),NA())</f>
        <v>7.4664459955690252E-3</v>
      </c>
      <c r="L2296" s="44">
        <f>IFERROR(_xll.qlIndexFixing(Index6M,$H2296,TRUE,_xll.ohTrigger(RecalcTrigger,Trigger6M)),NA())</f>
        <v>7.418697081580064E-3</v>
      </c>
      <c r="M2296" s="146">
        <f>IFERROR(_xll.qlIndexFixing(Index1Y,$H2296,TRUE,_xll.ohTrigger(RecalcTrigger,Trigger1Y)),NA())</f>
        <v>7.6658439990473504E-3</v>
      </c>
      <c r="N2296" s="145">
        <f>IFERROR(_xll.qlIndexFixing(ONIndex1M,I2296,TRUE,_xll.ohTrigger(RecalcTrigger,Trigger1M)),NA())</f>
        <v>7.1707239566565217E-3</v>
      </c>
      <c r="O2296" s="44">
        <f>IFERROR(_xll.qlIndexFixing(ONIndex3M,I2296,TRUE,_xll.ohTrigger(RecalcTrigger,Trigger3M)),NA())</f>
        <v>7.4801547754355102E-3</v>
      </c>
      <c r="P2296" s="44">
        <f>IFERROR(_xll.qlIndexFixing(ONIndex6M,I2296,TRUE,_xll.ohTrigger(RecalcTrigger,Trigger6M)),NA())</f>
        <v>7.4429711582213454E-3</v>
      </c>
      <c r="Q2296" s="146">
        <f>IFERROR(_xll.qlIndexFixing(ONIndex1Y,I2296,TRUE,_xll.ohTrigger(RecalcTrigger,Trigger1Y)),NA())</f>
        <v>7.7145129064559725E-3</v>
      </c>
    </row>
    <row r="2297" spans="2:17" x14ac:dyDescent="0.2">
      <c r="B2297" s="39" t="s">
        <v>42</v>
      </c>
      <c r="D2297" s="42">
        <f>_xll.qlCalendarAdvance(Calendar,$D2296,B2297,"f",FALSE)</f>
        <v>55773</v>
      </c>
      <c r="E2297" s="140">
        <f>_xll.qlInterestRateIndexValueDate(IndexON,D2297)</f>
        <v>55773</v>
      </c>
      <c r="F2297" s="156">
        <f>IFERROR(_xll.qlIndexFixing(IndexON,D2297,TRUE,_xll.ohTrigger(RecalcTrigger,TriggerON)),NA())</f>
        <v>6.6075700552281624E-3</v>
      </c>
      <c r="H2297" s="42">
        <f>_xll.qlCalendarAdvance(Calendar,$H2296,B2297,"f",FALSE)</f>
        <v>55773</v>
      </c>
      <c r="I2297" s="140">
        <f>_xll.qlInterestRateIndexValueDate(Index1M,$H2297)</f>
        <v>55773</v>
      </c>
      <c r="J2297" s="145">
        <f>IFERROR(_xll.qlIndexFixing(Index1M,$H2297,TRUE,_xll.ohTrigger(RecalcTrigger,Trigger1M)),NA())</f>
        <v>7.1636316433471015E-3</v>
      </c>
      <c r="K2297" s="44">
        <f>IFERROR(_xll.qlIndexFixing(Index3M,H2297,TRUE,_xll.ohTrigger(RecalcTrigger,Trigger3M)),NA())</f>
        <v>7.4632842577021944E-3</v>
      </c>
      <c r="L2297" s="44">
        <f>IFERROR(_xll.qlIndexFixing(Index6M,$H2297,TRUE,_xll.ohTrigger(RecalcTrigger,Trigger6M)),NA())</f>
        <v>7.4158342569457863E-3</v>
      </c>
      <c r="M2297" s="146">
        <f>IFERROR(_xll.qlIndexFixing(Index1Y,$H2297,TRUE,_xll.ohTrigger(RecalcTrigger,Trigger1Y)),NA())</f>
        <v>7.6629902811453654E-3</v>
      </c>
      <c r="N2297" s="145">
        <f>IFERROR(_xll.qlIndexFixing(ONIndex1M,I2297,TRUE,_xll.ohTrigger(RecalcTrigger,Trigger1M)),NA())</f>
        <v>7.1677260615377048E-3</v>
      </c>
      <c r="O2297" s="44">
        <f>IFERROR(_xll.qlIndexFixing(ONIndex3M,I2297,TRUE,_xll.ohTrigger(RecalcTrigger,Trigger3M)),NA())</f>
        <v>7.4768899471777672E-3</v>
      </c>
      <c r="P2297" s="44">
        <f>IFERROR(_xll.qlIndexFixing(ONIndex6M,I2297,TRUE,_xll.ohTrigger(RecalcTrigger,Trigger6M)),NA())</f>
        <v>7.4398797537678085E-3</v>
      </c>
      <c r="Q2297" s="146">
        <f>IFERROR(_xll.qlIndexFixing(ONIndex1Y,I2297,TRUE,_xll.ohTrigger(RecalcTrigger,Trigger1Y)),NA())</f>
        <v>7.7112227245712539E-3</v>
      </c>
    </row>
    <row r="2298" spans="2:17" x14ac:dyDescent="0.2">
      <c r="B2298" s="39" t="s">
        <v>42</v>
      </c>
      <c r="D2298" s="42">
        <f>_xll.qlCalendarAdvance(Calendar,$D2297,B2298,"f",FALSE)</f>
        <v>55780</v>
      </c>
      <c r="E2298" s="140">
        <f>_xll.qlInterestRateIndexValueDate(IndexON,D2298)</f>
        <v>55780</v>
      </c>
      <c r="F2298" s="156">
        <f>IFERROR(_xll.qlIndexFixing(IndexON,D2298,TRUE,_xll.ohTrigger(RecalcTrigger,TriggerON)),NA())</f>
        <v>6.6043748078770115E-3</v>
      </c>
      <c r="H2298" s="42">
        <f>_xll.qlCalendarAdvance(Calendar,$H2297,B2298,"f",FALSE)</f>
        <v>55780</v>
      </c>
      <c r="I2298" s="140">
        <f>_xll.qlInterestRateIndexValueDate(Index1M,$H2298)</f>
        <v>55780</v>
      </c>
      <c r="J2298" s="145">
        <f>IFERROR(_xll.qlIndexFixing(Index1M,$H2298,TRUE,_xll.ohTrigger(RecalcTrigger,Trigger1M)),NA())</f>
        <v>7.1606925223103302E-3</v>
      </c>
      <c r="K2298" s="44">
        <f>IFERROR(_xll.qlIndexFixing(Index3M,H2298,TRUE,_xll.ohTrigger(RecalcTrigger,Trigger3M)),NA())</f>
        <v>7.4601394933552796E-3</v>
      </c>
      <c r="L2298" s="44">
        <f>IFERROR(_xll.qlIndexFixing(Index6M,$H2298,TRUE,_xll.ohTrigger(RecalcTrigger,Trigger6M)),NA())</f>
        <v>7.4129900942148446E-3</v>
      </c>
      <c r="M2298" s="146">
        <f>IFERROR(_xll.qlIndexFixing(Index1Y,$H2298,TRUE,_xll.ohTrigger(RecalcTrigger,Trigger1Y)),NA())</f>
        <v>7.660154325530133E-3</v>
      </c>
      <c r="N2298" s="145">
        <f>IFERROR(_xll.qlIndexFixing(ONIndex1M,I2298,TRUE,_xll.ohTrigger(RecalcTrigger,Trigger1M)),NA())</f>
        <v>7.1647478464820225E-3</v>
      </c>
      <c r="O2298" s="44">
        <f>IFERROR(_xll.qlIndexFixing(ONIndex3M,I2298,TRUE,_xll.ohTrigger(RecalcTrigger,Trigger3M)),NA())</f>
        <v>7.4736420588084052E-3</v>
      </c>
      <c r="P2298" s="44">
        <f>IFERROR(_xll.qlIndexFixing(ONIndex6M,I2298,TRUE,_xll.ohTrigger(RecalcTrigger,Trigger6M)),NA())</f>
        <v>7.4368069392238834E-3</v>
      </c>
      <c r="Q2298" s="146">
        <f>IFERROR(_xll.qlIndexFixing(ONIndex1Y,I2298,TRUE,_xll.ohTrigger(RecalcTrigger,Trigger1Y)),NA())</f>
        <v>7.7079501623100732E-3</v>
      </c>
    </row>
    <row r="2299" spans="2:17" x14ac:dyDescent="0.2">
      <c r="B2299" s="39" t="s">
        <v>42</v>
      </c>
      <c r="D2299" s="42">
        <f>_xll.qlCalendarAdvance(Calendar,$D2298,B2299,"f",FALSE)</f>
        <v>55787</v>
      </c>
      <c r="E2299" s="140">
        <f>_xll.qlInterestRateIndexValueDate(IndexON,D2299)</f>
        <v>55787</v>
      </c>
      <c r="F2299" s="156">
        <f>IFERROR(_xll.qlIndexFixing(IndexON,D2299,TRUE,_xll.ohTrigger(RecalcTrigger,TriggerON)),NA())</f>
        <v>6.6011951926514545E-3</v>
      </c>
      <c r="H2299" s="42">
        <f>_xll.qlCalendarAdvance(Calendar,$H2298,B2299,"f",FALSE)</f>
        <v>55787</v>
      </c>
      <c r="I2299" s="140">
        <f>_xll.qlInterestRateIndexValueDate(Index1M,$H2299)</f>
        <v>55787</v>
      </c>
      <c r="J2299" s="145">
        <f>IFERROR(_xll.qlIndexFixing(Index1M,$H2299,TRUE,_xll.ohTrigger(RecalcTrigger,Trigger1M)),NA())</f>
        <v>7.1577730931181218E-3</v>
      </c>
      <c r="K2299" s="44">
        <f>IFERROR(_xll.qlIndexFixing(Index3M,H2299,TRUE,_xll.ohTrigger(RecalcTrigger,Trigger3M)),NA())</f>
        <v>7.456723809257223E-3</v>
      </c>
      <c r="L2299" s="44">
        <f>IFERROR(_xll.qlIndexFixing(Index6M,$H2299,TRUE,_xll.ohTrigger(RecalcTrigger,Trigger6M)),NA())</f>
        <v>7.4101645933102233E-3</v>
      </c>
      <c r="M2299" s="146">
        <f>IFERROR(_xll.qlIndexFixing(Index1Y,$H2299,TRUE,_xll.ohTrigger(RecalcTrigger,Trigger1Y)),NA())</f>
        <v>7.657336132051773E-3</v>
      </c>
      <c r="N2299" s="145">
        <f>IFERROR(_xll.qlIndexFixing(ONIndex1M,I2299,TRUE,_xll.ohTrigger(RecalcTrigger,Trigger1M)),NA())</f>
        <v>7.1617893111652897E-3</v>
      </c>
      <c r="O2299" s="44">
        <f>IFERROR(_xll.qlIndexFixing(ONIndex3M,I2299,TRUE,_xll.ohTrigger(RecalcTrigger,Trigger3M)),NA())</f>
        <v>7.4704111102463777E-3</v>
      </c>
      <c r="P2299" s="44">
        <f>IFERROR(_xll.qlIndexFixing(ONIndex6M,I2299,TRUE,_xll.ohTrigger(RecalcTrigger,Trigger6M)),NA())</f>
        <v>7.4337527146706162E-3</v>
      </c>
      <c r="Q2299" s="146">
        <f>IFERROR(_xll.qlIndexFixing(ONIndex1Y,I2299,TRUE,_xll.ohTrigger(RecalcTrigger,Trigger1Y)),NA())</f>
        <v>7.7046952195913843E-3</v>
      </c>
    </row>
    <row r="2300" spans="2:17" x14ac:dyDescent="0.2">
      <c r="B2300" s="39" t="s">
        <v>42</v>
      </c>
      <c r="D2300" s="42">
        <f>_xll.qlCalendarAdvance(Calendar,$D2299,B2300,"f",FALSE)</f>
        <v>55794</v>
      </c>
      <c r="E2300" s="140">
        <f>_xll.qlInterestRateIndexValueDate(IndexON,D2300)</f>
        <v>55794</v>
      </c>
      <c r="F2300" s="156">
        <f>IFERROR(_xll.qlIndexFixing(IndexON,D2300,TRUE,_xll.ohTrigger(RecalcTrigger,TriggerON)),NA())</f>
        <v>6.5980312095514915E-3</v>
      </c>
      <c r="H2300" s="42">
        <f>_xll.qlCalendarAdvance(Calendar,$H2299,B2300,"f",FALSE)</f>
        <v>55794</v>
      </c>
      <c r="I2300" s="140">
        <f>_xll.qlInterestRateIndexValueDate(Index1M,$H2300)</f>
        <v>55794</v>
      </c>
      <c r="J2300" s="145">
        <f>IFERROR(_xll.qlIndexFixing(Index1M,$H2300,TRUE,_xll.ohTrigger(RecalcTrigger,Trigger1M)),NA())</f>
        <v>7.1544680157099479E-3</v>
      </c>
      <c r="K2300" s="44">
        <f>IFERROR(_xll.qlIndexFixing(Index3M,H2300,TRUE,_xll.ohTrigger(RecalcTrigger,Trigger3M)),NA())</f>
        <v>7.4537580336159317E-3</v>
      </c>
      <c r="L2300" s="44">
        <f>IFERROR(_xll.qlIndexFixing(Index6M,$H2300,TRUE,_xll.ohTrigger(RecalcTrigger,Trigger6M)),NA())</f>
        <v>7.4072388065627853E-3</v>
      </c>
      <c r="M2300" s="146">
        <f>IFERROR(_xll.qlIndexFixing(Index1Y,$H2300,TRUE,_xll.ohTrigger(RecalcTrigger,Trigger1Y)),NA())</f>
        <v>7.6545357005619596E-3</v>
      </c>
      <c r="N2300" s="145">
        <f>IFERROR(_xll.qlIndexFixing(ONIndex1M,I2300,TRUE,_xll.ohTrigger(RecalcTrigger,Trigger1M)),NA())</f>
        <v>7.1588504559116917E-3</v>
      </c>
      <c r="O2300" s="44">
        <f>IFERROR(_xll.qlIndexFixing(ONIndex3M,I2300,TRUE,_xll.ohTrigger(RecalcTrigger,Trigger3M)),NA())</f>
        <v>7.4671971015727312E-3</v>
      </c>
      <c r="P2300" s="44">
        <f>IFERROR(_xll.qlIndexFixing(ONIndex6M,I2300,TRUE,_xll.ohTrigger(RecalcTrigger,Trigger6M)),NA())</f>
        <v>7.4307170800269606E-3</v>
      </c>
      <c r="Q2300" s="146">
        <f>IFERROR(_xll.qlIndexFixing(ONIndex1Y,I2300,TRUE,_xll.ohTrigger(RecalcTrigger,Trigger1Y)),NA())</f>
        <v>7.7014578965772795E-3</v>
      </c>
    </row>
    <row r="2301" spans="2:17" x14ac:dyDescent="0.2">
      <c r="B2301" s="39" t="s">
        <v>42</v>
      </c>
      <c r="D2301" s="42">
        <f>_xll.qlCalendarAdvance(Calendar,$D2300,B2301,"f",FALSE)</f>
        <v>55801</v>
      </c>
      <c r="E2301" s="140">
        <f>_xll.qlInterestRateIndexValueDate(IndexON,D2301)</f>
        <v>55801</v>
      </c>
      <c r="F2301" s="156">
        <f>IFERROR(_xll.qlIndexFixing(IndexON,D2301,TRUE,_xll.ohTrigger(RecalcTrigger,TriggerON)),NA())</f>
        <v>6.5948828585771224E-3</v>
      </c>
      <c r="H2301" s="42">
        <f>_xll.qlCalendarAdvance(Calendar,$H2300,B2301,"f",FALSE)</f>
        <v>55801</v>
      </c>
      <c r="I2301" s="140">
        <f>_xll.qlInterestRateIndexValueDate(Index1M,$H2301)</f>
        <v>55801</v>
      </c>
      <c r="J2301" s="145">
        <f>IFERROR(_xll.qlIndexFixing(Index1M,$H2301,TRUE,_xll.ohTrigger(RecalcTrigger,Trigger1M)),NA())</f>
        <v>7.1515920208088625E-3</v>
      </c>
      <c r="K2301" s="44">
        <f>IFERROR(_xll.qlIndexFixing(Index3M,H2301,TRUE,_xll.ohTrigger(RecalcTrigger,Trigger3M)),NA())</f>
        <v>7.4506653388879858E-3</v>
      </c>
      <c r="L2301" s="44">
        <f>IFERROR(_xll.qlIndexFixing(Index6M,$H2301,TRUE,_xll.ohTrigger(RecalcTrigger,Trigger6M)),NA())</f>
        <v>7.4044519055982538E-3</v>
      </c>
      <c r="M2301" s="146">
        <f>IFERROR(_xll.qlIndexFixing(Index1Y,$H2301,TRUE,_xll.ohTrigger(RecalcTrigger,Trigger1Y)),NA())</f>
        <v>7.6517530309121451E-3</v>
      </c>
      <c r="N2301" s="145">
        <f>IFERROR(_xll.qlIndexFixing(ONIndex1M,I2301,TRUE,_xll.ohTrigger(RecalcTrigger,Trigger1M)),NA())</f>
        <v>7.1559312807212283E-3</v>
      </c>
      <c r="O2301" s="44">
        <f>IFERROR(_xll.qlIndexFixing(ONIndex3M,I2301,TRUE,_xll.ohTrigger(RecalcTrigger,Trigger3M)),NA())</f>
        <v>7.4640000328685119E-3</v>
      </c>
      <c r="P2301" s="44">
        <f>IFERROR(_xll.qlIndexFixing(ONIndex6M,I2301,TRUE,_xll.ohTrigger(RecalcTrigger,Trigger6M)),NA())</f>
        <v>7.4277000352118705E-3</v>
      </c>
      <c r="Q2301" s="146">
        <f>IFERROR(_xll.qlIndexFixing(ONIndex1Y,I2301,TRUE,_xll.ohTrigger(RecalcTrigger,Trigger1Y)),NA())</f>
        <v>7.6982381931867128E-3</v>
      </c>
    </row>
    <row r="2302" spans="2:17" x14ac:dyDescent="0.2">
      <c r="B2302" s="39" t="s">
        <v>42</v>
      </c>
      <c r="D2302" s="42">
        <f>_xll.qlCalendarAdvance(Calendar,$D2301,B2302,"f",FALSE)</f>
        <v>55808</v>
      </c>
      <c r="E2302" s="140">
        <f>_xll.qlInterestRateIndexValueDate(IndexON,D2302)</f>
        <v>55808</v>
      </c>
      <c r="F2302" s="156">
        <f>IFERROR(_xll.qlIndexFixing(IndexON,D2302,TRUE,_xll.ohTrigger(RecalcTrigger,TriggerON)),NA())</f>
        <v>6.5917501396473011E-3</v>
      </c>
      <c r="H2302" s="42">
        <f>_xll.qlCalendarAdvance(Calendar,$H2301,B2302,"f",FALSE)</f>
        <v>55808</v>
      </c>
      <c r="I2302" s="140">
        <f>_xll.qlInterestRateIndexValueDate(Index1M,$H2302)</f>
        <v>55808</v>
      </c>
      <c r="J2302" s="145">
        <f>IFERROR(_xll.qlIndexFixing(Index1M,$H2302,TRUE,_xll.ohTrigger(RecalcTrigger,Trigger1M)),NA())</f>
        <v>7.1487357189309484E-3</v>
      </c>
      <c r="K2302" s="44">
        <f>IFERROR(_xll.qlIndexFixing(Index3M,H2302,TRUE,_xll.ohTrigger(RecalcTrigger,Trigger3M)),NA())</f>
        <v>7.44758961789141E-3</v>
      </c>
      <c r="L2302" s="44">
        <f>IFERROR(_xll.qlIndexFixing(Index6M,$H2302,TRUE,_xll.ohTrigger(RecalcTrigger,Trigger6M)),NA())</f>
        <v>7.4016836666193049E-3</v>
      </c>
      <c r="M2302" s="146">
        <f>IFERROR(_xll.qlIndexFixing(Index1Y,$H2302,TRUE,_xll.ohTrigger(RecalcTrigger,Trigger1Y)),NA())</f>
        <v>7.6489881229555579E-3</v>
      </c>
      <c r="N2302" s="145">
        <f>IFERROR(_xll.qlIndexFixing(ONIndex1M,I2302,TRUE,_xll.ohTrigger(RecalcTrigger,Trigger1M)),NA())</f>
        <v>7.1530317855128533E-3</v>
      </c>
      <c r="O2302" s="44">
        <f>IFERROR(_xll.qlIndexFixing(ONIndex3M,I2302,TRUE,_xll.ohTrigger(RecalcTrigger,Trigger3M)),NA())</f>
        <v>7.4608199041337198E-3</v>
      </c>
      <c r="P2302" s="44">
        <f>IFERROR(_xll.qlIndexFixing(ONIndex6M,I2302,TRUE,_xll.ohTrigger(RecalcTrigger,Trigger6M)),NA())</f>
        <v>7.4247015803874383E-3</v>
      </c>
      <c r="Q2302" s="146">
        <f>IFERROR(_xll.qlIndexFixing(ONIndex1Y,I2302,TRUE,_xll.ohTrigger(RecalcTrigger,Trigger1Y)),NA())</f>
        <v>7.6950361095007302E-3</v>
      </c>
    </row>
    <row r="2303" spans="2:17" x14ac:dyDescent="0.2">
      <c r="B2303" s="39" t="s">
        <v>42</v>
      </c>
      <c r="D2303" s="42">
        <f>_xll.qlCalendarAdvance(Calendar,$D2302,B2303,"f",FALSE)</f>
        <v>55815</v>
      </c>
      <c r="E2303" s="140">
        <f>_xll.qlInterestRateIndexValueDate(IndexON,D2303)</f>
        <v>55815</v>
      </c>
      <c r="F2303" s="156">
        <f>IFERROR(_xll.qlIndexFixing(IndexON,D2303,TRUE,_xll.ohTrigger(RecalcTrigger,TriggerON)),NA())</f>
        <v>6.5886330527620274E-3</v>
      </c>
      <c r="H2303" s="42">
        <f>_xll.qlCalendarAdvance(Calendar,$H2302,B2303,"f",FALSE)</f>
        <v>55815</v>
      </c>
      <c r="I2303" s="140">
        <f>_xll.qlInterestRateIndexValueDate(Index1M,$H2303)</f>
        <v>55815</v>
      </c>
      <c r="J2303" s="145">
        <f>IFERROR(_xll.qlIndexFixing(Index1M,$H2303,TRUE,_xll.ohTrigger(RecalcTrigger,Trigger1M)),NA())</f>
        <v>7.1458991100590147E-3</v>
      </c>
      <c r="K2303" s="44">
        <f>IFERROR(_xll.qlIndexFixing(Index3M,H2303,TRUE,_xll.ohTrigger(RecalcTrigger,Trigger3M)),NA())</f>
        <v>7.4445308705847991E-3</v>
      </c>
      <c r="L2303" s="44">
        <f>IFERROR(_xll.qlIndexFixing(Index6M,$H2303,TRUE,_xll.ohTrigger(RecalcTrigger,Trigger6M)),NA())</f>
        <v>7.3989340895493465E-3</v>
      </c>
      <c r="M2303" s="146">
        <f>IFERROR(_xll.qlIndexFixing(Index1Y,$H2303,TRUE,_xll.ohTrigger(RecalcTrigger,Trigger1Y)),NA())</f>
        <v>7.6462409765456485E-3</v>
      </c>
      <c r="N2303" s="145">
        <f>IFERROR(_xll.qlIndexFixing(ONIndex1M,I2303,TRUE,_xll.ohTrigger(RecalcTrigger,Trigger1M)),NA())</f>
        <v>7.1501519702055205E-3</v>
      </c>
      <c r="O2303" s="44">
        <f>IFERROR(_xll.qlIndexFixing(ONIndex3M,I2303,TRUE,_xll.ohTrigger(RecalcTrigger,Trigger3M)),NA())</f>
        <v>7.457656715125216E-3</v>
      </c>
      <c r="P2303" s="44">
        <f>IFERROR(_xll.qlIndexFixing(ONIndex6M,I2303,TRUE,_xll.ohTrigger(RecalcTrigger,Trigger6M)),NA())</f>
        <v>7.4217217154726178E-3</v>
      </c>
      <c r="Q2303" s="146">
        <f>IFERROR(_xll.qlIndexFixing(ONIndex1Y,I2303,TRUE,_xll.ohTrigger(RecalcTrigger,Trigger1Y)),NA())</f>
        <v>7.6918516454382857E-3</v>
      </c>
    </row>
    <row r="2304" spans="2:17" x14ac:dyDescent="0.2">
      <c r="B2304" s="39" t="s">
        <v>42</v>
      </c>
      <c r="D2304" s="42">
        <f>_xll.qlCalendarAdvance(Calendar,$D2303,B2304,"f",FALSE)</f>
        <v>55822</v>
      </c>
      <c r="E2304" s="140">
        <f>_xll.qlInterestRateIndexValueDate(IndexON,D2304)</f>
        <v>55822</v>
      </c>
      <c r="F2304" s="156">
        <f>IFERROR(_xll.qlIndexFixing(IndexON,D2304,TRUE,_xll.ohTrigger(RecalcTrigger,TriggerON)),NA())</f>
        <v>6.5855315980833939E-3</v>
      </c>
      <c r="H2304" s="42">
        <f>_xll.qlCalendarAdvance(Calendar,$H2303,B2304,"f",FALSE)</f>
        <v>55822</v>
      </c>
      <c r="I2304" s="140">
        <f>_xll.qlInterestRateIndexValueDate(Index1M,$H2304)</f>
        <v>55822</v>
      </c>
      <c r="J2304" s="145">
        <f>IFERROR(_xll.qlIndexFixing(Index1M,$H2304,TRUE,_xll.ohTrigger(RecalcTrigger,Trigger1M)),NA())</f>
        <v>7.1434713243095178E-3</v>
      </c>
      <c r="K2304" s="44">
        <f>IFERROR(_xll.qlIndexFixing(Index3M,H2304,TRUE,_xll.ohTrigger(RecalcTrigger,Trigger3M)),NA())</f>
        <v>7.4414890969311549E-3</v>
      </c>
      <c r="L2304" s="44">
        <f>IFERROR(_xll.qlIndexFixing(Index6M,$H2304,TRUE,_xll.ohTrigger(RecalcTrigger,Trigger6M)),NA())</f>
        <v>7.3962031743122301E-3</v>
      </c>
      <c r="M2304" s="146">
        <f>IFERROR(_xll.qlIndexFixing(Index1Y,$H2304,TRUE,_xll.ohTrigger(RecalcTrigger,Trigger1Y)),NA())</f>
        <v>7.6435115915374219E-3</v>
      </c>
      <c r="N2304" s="145">
        <f>IFERROR(_xll.qlIndexFixing(ONIndex1M,I2304,TRUE,_xll.ohTrigger(RecalcTrigger,Trigger1M)),NA())</f>
        <v>7.1472918347992298E-3</v>
      </c>
      <c r="O2304" s="44">
        <f>IFERROR(_xll.qlIndexFixing(ONIndex3M,I2304,TRUE,_xll.ohTrigger(RecalcTrigger,Trigger3M)),NA())</f>
        <v>7.4545104661671857E-3</v>
      </c>
      <c r="P2304" s="44">
        <f>IFERROR(_xll.qlIndexFixing(ONIndex6M,I2304,TRUE,_xll.ohTrigger(RecalcTrigger,Trigger6M)),NA())</f>
        <v>7.418760440467409E-3</v>
      </c>
      <c r="Q2304" s="146">
        <f>IFERROR(_xll.qlIndexFixing(ONIndex1Y,I2304,TRUE,_xll.ohTrigger(RecalcTrigger,Trigger1Y)),NA())</f>
        <v>7.6886848009183328E-3</v>
      </c>
    </row>
    <row r="2305" spans="2:17" x14ac:dyDescent="0.2">
      <c r="B2305" s="39" t="s">
        <v>42</v>
      </c>
      <c r="D2305" s="42">
        <f>_xll.qlCalendarAdvance(Calendar,$D2304,B2305,"f",FALSE)</f>
        <v>55829</v>
      </c>
      <c r="E2305" s="140">
        <f>_xll.qlInterestRateIndexValueDate(IndexON,D2305)</f>
        <v>55829</v>
      </c>
      <c r="F2305" s="156">
        <f>IFERROR(_xll.qlIndexFixing(IndexON,D2305,TRUE,_xll.ohTrigger(RecalcTrigger,TriggerON)),NA())</f>
        <v>6.5824457754493082E-3</v>
      </c>
      <c r="H2305" s="42">
        <f>_xll.qlCalendarAdvance(Calendar,$H2304,B2305,"f",FALSE)</f>
        <v>55829</v>
      </c>
      <c r="I2305" s="140">
        <f>_xll.qlInterestRateIndexValueDate(Index1M,$H2305)</f>
        <v>55829</v>
      </c>
      <c r="J2305" s="145">
        <f>IFERROR(_xll.qlIndexFixing(Index1M,$H2305,TRUE,_xll.ohTrigger(RecalcTrigger,Trigger1M)),NA())</f>
        <v>7.1406700458848116E-3</v>
      </c>
      <c r="K2305" s="44">
        <f>IFERROR(_xll.qlIndexFixing(Index3M,H2305,TRUE,_xll.ohTrigger(RecalcTrigger,Trigger3M)),NA())</f>
        <v>7.4384642968908345E-3</v>
      </c>
      <c r="L2305" s="44">
        <f>IFERROR(_xll.qlIndexFixing(Index6M,$H2305,TRUE,_xll.ohTrigger(RecalcTrigger,Trigger6M)),NA())</f>
        <v>7.3936034818685671E-3</v>
      </c>
      <c r="M2305" s="146">
        <f>IFERROR(_xll.qlIndexFixing(Index1Y,$H2305,TRUE,_xll.ohTrigger(RecalcTrigger,Trigger1Y)),NA())</f>
        <v>7.6407999677867711E-3</v>
      </c>
      <c r="N2305" s="145">
        <f>IFERROR(_xll.qlIndexFixing(ONIndex1M,I2305,TRUE,_xll.ohTrigger(RecalcTrigger,Trigger1M)),NA())</f>
        <v>7.1444513794560738E-3</v>
      </c>
      <c r="O2305" s="44">
        <f>IFERROR(_xll.qlIndexFixing(ONIndex3M,I2305,TRUE,_xll.ohTrigger(RecalcTrigger,Trigger3M)),NA())</f>
        <v>7.4513811570164901E-3</v>
      </c>
      <c r="P2305" s="44">
        <f>IFERROR(_xll.qlIndexFixing(ONIndex6M,I2305,TRUE,_xll.ohTrigger(RecalcTrigger,Trigger6M)),NA())</f>
        <v>7.4158177553718119E-3</v>
      </c>
      <c r="Q2305" s="146">
        <f>IFERROR(_xll.qlIndexFixing(ONIndex1Y,I2305,TRUE,_xll.ohTrigger(RecalcTrigger,Trigger1Y)),NA())</f>
        <v>7.6855355761029642E-3</v>
      </c>
    </row>
    <row r="2306" spans="2:17" x14ac:dyDescent="0.2">
      <c r="B2306" s="39" t="s">
        <v>42</v>
      </c>
      <c r="D2306" s="42">
        <f>_xll.qlCalendarAdvance(Calendar,$D2305,B2306,"f",FALSE)</f>
        <v>55836</v>
      </c>
      <c r="E2306" s="140">
        <f>_xll.qlInterestRateIndexValueDate(IndexON,D2306)</f>
        <v>55836</v>
      </c>
      <c r="F2306" s="156">
        <f>IFERROR(_xll.qlIndexFixing(IndexON,D2306,TRUE,_xll.ohTrigger(RecalcTrigger,TriggerON)),NA())</f>
        <v>6.5793755850218627E-3</v>
      </c>
      <c r="H2306" s="42">
        <f>_xll.qlCalendarAdvance(Calendar,$H2305,B2306,"f",FALSE)</f>
        <v>55836</v>
      </c>
      <c r="I2306" s="140">
        <f>_xll.qlInterestRateIndexValueDate(Index1M,$H2306)</f>
        <v>55836</v>
      </c>
      <c r="J2306" s="145">
        <f>IFERROR(_xll.qlIndexFixing(Index1M,$H2306,TRUE,_xll.ohTrigger(RecalcTrigger,Trigger1M)),NA())</f>
        <v>7.1378884591993081E-3</v>
      </c>
      <c r="K2306" s="44">
        <f>IFERROR(_xll.qlIndexFixing(Index3M,H2306,TRUE,_xll.ohTrigger(RecalcTrigger,Trigger3M)),NA())</f>
        <v>7.4354564704259586E-3</v>
      </c>
      <c r="L2306" s="44">
        <f>IFERROR(_xll.qlIndexFixing(Index6M,$H2306,TRUE,_xll.ohTrigger(RecalcTrigger,Trigger6M)),NA())</f>
        <v>7.3909086115805335E-3</v>
      </c>
      <c r="M2306" s="146">
        <f>IFERROR(_xll.qlIndexFixing(Index1Y,$H2306,TRUE,_xll.ohTrigger(RecalcTrigger,Trigger1Y)),NA())</f>
        <v>7.6381061051498111E-3</v>
      </c>
      <c r="N2306" s="145">
        <f>IFERROR(_xll.qlIndexFixing(ONIndex1M,I2306,TRUE,_xll.ohTrigger(RecalcTrigger,Trigger1M)),NA())</f>
        <v>7.1416306039329136E-3</v>
      </c>
      <c r="O2306" s="44">
        <f>IFERROR(_xll.qlIndexFixing(ONIndex3M,I2306,TRUE,_xll.ohTrigger(RecalcTrigger,Trigger3M)),NA())</f>
        <v>7.4482687878352216E-3</v>
      </c>
      <c r="P2306" s="44">
        <f>IFERROR(_xll.qlIndexFixing(ONIndex6M,I2306,TRUE,_xll.ohTrigger(RecalcTrigger,Trigger6M)),NA())</f>
        <v>7.4128936602668727E-3</v>
      </c>
      <c r="Q2306" s="146">
        <f>IFERROR(_xll.qlIndexFixing(ONIndex1Y,I2306,TRUE,_xll.ohTrigger(RecalcTrigger,Trigger1Y)),NA())</f>
        <v>7.6824039709921799E-3</v>
      </c>
    </row>
    <row r="2307" spans="2:17" x14ac:dyDescent="0.2">
      <c r="B2307" s="39" t="s">
        <v>42</v>
      </c>
      <c r="D2307" s="42">
        <f>_xll.qlCalendarAdvance(Calendar,$D2306,B2307,"f",FALSE)</f>
        <v>55843</v>
      </c>
      <c r="E2307" s="140">
        <f>_xll.qlInterestRateIndexValueDate(IndexON,D2307)</f>
        <v>55843</v>
      </c>
      <c r="F2307" s="156">
        <f>IFERROR(_xll.qlIndexFixing(IndexON,D2307,TRUE,_xll.ohTrigger(RecalcTrigger,TriggerON)),NA())</f>
        <v>6.5763210265579186E-3</v>
      </c>
      <c r="H2307" s="42">
        <f>_xll.qlCalendarAdvance(Calendar,$H2306,B2307,"f",FALSE)</f>
        <v>55843</v>
      </c>
      <c r="I2307" s="140">
        <f>_xll.qlInterestRateIndexValueDate(Index1M,$H2307)</f>
        <v>55843</v>
      </c>
      <c r="J2307" s="145">
        <f>IFERROR(_xll.qlIndexFixing(Index1M,$H2307,TRUE,_xll.ohTrigger(RecalcTrigger,Trigger1M)),NA())</f>
        <v>7.1351265642530066E-3</v>
      </c>
      <c r="K2307" s="44">
        <f>IFERROR(_xll.qlIndexFixing(Index3M,H2307,TRUE,_xll.ohTrigger(RecalcTrigger,Trigger3M)),NA())</f>
        <v>7.4324656174960023E-3</v>
      </c>
      <c r="L2307" s="44">
        <f>IFERROR(_xll.qlIndexFixing(Index6M,$H2307,TRUE,_xll.ohTrigger(RecalcTrigger,Trigger6M)),NA())</f>
        <v>7.3882324025071663E-3</v>
      </c>
      <c r="M2307" s="146">
        <f>IFERROR(_xll.qlIndexFixing(Index1Y,$H2307,TRUE,_xll.ohTrigger(RecalcTrigger,Trigger1Y)),NA())</f>
        <v>7.6354300034844336E-3</v>
      </c>
      <c r="N2307" s="145">
        <f>IFERROR(_xll.qlIndexFixing(ONIndex1M,I2307,TRUE,_xll.ohTrigger(RecalcTrigger,Trigger1M)),NA())</f>
        <v>7.1388295085539344E-3</v>
      </c>
      <c r="O2307" s="44">
        <f>IFERROR(_xll.qlIndexFixing(ONIndex3M,I2307,TRUE,_xll.ohTrigger(RecalcTrigger,Trigger3M)),NA())</f>
        <v>7.4451733584612878E-3</v>
      </c>
      <c r="P2307" s="44">
        <f>IFERROR(_xll.qlIndexFixing(ONIndex6M,I2307,TRUE,_xll.ohTrigger(RecalcTrigger,Trigger6M)),NA())</f>
        <v>7.4099881550715452E-3</v>
      </c>
      <c r="Q2307" s="146">
        <f>IFERROR(_xll.qlIndexFixing(ONIndex1Y,I2307,TRUE,_xll.ohTrigger(RecalcTrigger,Trigger1Y)),NA())</f>
        <v>7.6792899853428409E-3</v>
      </c>
    </row>
    <row r="2308" spans="2:17" x14ac:dyDescent="0.2">
      <c r="B2308" s="39" t="s">
        <v>42</v>
      </c>
      <c r="D2308" s="42">
        <f>_xll.qlCalendarAdvance(Calendar,$D2307,B2308,"f",FALSE)</f>
        <v>55850</v>
      </c>
      <c r="E2308" s="140">
        <f>_xll.qlInterestRateIndexValueDate(IndexON,D2308)</f>
        <v>55850</v>
      </c>
      <c r="F2308" s="156">
        <f>IFERROR(_xll.qlIndexFixing(IndexON,D2308,TRUE,_xll.ohTrigger(RecalcTrigger,TriggerON)),NA())</f>
        <v>6.5732821003006148E-3</v>
      </c>
      <c r="H2308" s="42">
        <f>_xll.qlCalendarAdvance(Calendar,$H2307,B2308,"f",FALSE)</f>
        <v>55850</v>
      </c>
      <c r="I2308" s="140">
        <f>_xll.qlInterestRateIndexValueDate(Index1M,$H2308)</f>
        <v>55850</v>
      </c>
      <c r="J2308" s="145">
        <f>IFERROR(_xll.qlIndexFixing(Index1M,$H2308,TRUE,_xll.ohTrigger(RecalcTrigger,Trigger1M)),NA())</f>
        <v>7.1323843610215931E-3</v>
      </c>
      <c r="K2308" s="44">
        <f>IFERROR(_xll.qlIndexFixing(Index3M,H2308,TRUE,_xll.ohTrigger(RecalcTrigger,Trigger3M)),NA())</f>
        <v>7.4294917380648487E-3</v>
      </c>
      <c r="L2308" s="44">
        <f>IFERROR(_xll.qlIndexFixing(Index6M,$H2308,TRUE,_xll.ohTrigger(RecalcTrigger,Trigger6M)),NA())</f>
        <v>7.3855748545741369E-3</v>
      </c>
      <c r="M2308" s="146">
        <f>IFERROR(_xll.qlIndexFixing(Index1Y,$H2308,TRUE,_xll.ohTrigger(RecalcTrigger,Trigger1Y)),NA())</f>
        <v>7.6327716626491959E-3</v>
      </c>
      <c r="N2308" s="145">
        <f>IFERROR(_xll.qlIndexFixing(ONIndex1M,I2308,TRUE,_xll.ohTrigger(RecalcTrigger,Trigger1M)),NA())</f>
        <v>7.136048092994951E-3</v>
      </c>
      <c r="O2308" s="44">
        <f>IFERROR(_xll.qlIndexFixing(ONIndex3M,I2308,TRUE,_xll.ohTrigger(RecalcTrigger,Trigger3M)),NA())</f>
        <v>7.4420948690567812E-3</v>
      </c>
      <c r="P2308" s="44">
        <f>IFERROR(_xll.qlIndexFixing(ONIndex6M,I2308,TRUE,_xll.ohTrigger(RecalcTrigger,Trigger6M)),NA())</f>
        <v>7.4071012397047831E-3</v>
      </c>
      <c r="Q2308" s="146">
        <f>IFERROR(_xll.qlIndexFixing(ONIndex1Y,I2308,TRUE,_xll.ohTrigger(RecalcTrigger,Trigger1Y)),NA())</f>
        <v>7.6761936195601788E-3</v>
      </c>
    </row>
    <row r="2309" spans="2:17" x14ac:dyDescent="0.2">
      <c r="B2309" s="39" t="s">
        <v>42</v>
      </c>
      <c r="D2309" s="42">
        <f>_xll.qlCalendarAdvance(Calendar,$D2308,B2309,"f",FALSE)</f>
        <v>55857</v>
      </c>
      <c r="E2309" s="140">
        <f>_xll.qlInterestRateIndexValueDate(IndexON,D2309)</f>
        <v>55857</v>
      </c>
      <c r="F2309" s="156">
        <f>IFERROR(_xll.qlIndexFixing(IndexON,D2309,TRUE,_xll.ohTrigger(RecalcTrigger,TriggerON)),NA())</f>
        <v>6.5702588060878586E-3</v>
      </c>
      <c r="H2309" s="42">
        <f>_xll.qlCalendarAdvance(Calendar,$H2308,B2309,"f",FALSE)</f>
        <v>55857</v>
      </c>
      <c r="I2309" s="140">
        <f>_xll.qlInterestRateIndexValueDate(Index1M,$H2309)</f>
        <v>55857</v>
      </c>
      <c r="J2309" s="145">
        <f>IFERROR(_xll.qlIndexFixing(Index1M,$H2309,TRUE,_xll.ohTrigger(RecalcTrigger,Trigger1M)),NA())</f>
        <v>7.1292930091376213E-3</v>
      </c>
      <c r="K2309" s="44">
        <f>IFERROR(_xll.qlIndexFixing(Index3M,H2309,TRUE,_xll.ohTrigger(RecalcTrigger,Trigger3M)),NA())</f>
        <v>7.4267999291055421E-3</v>
      </c>
      <c r="L2309" s="44">
        <f>IFERROR(_xll.qlIndexFixing(Index6M,$H2309,TRUE,_xll.ohTrigger(RecalcTrigger,Trigger6M)),NA())</f>
        <v>7.3828285229692444E-3</v>
      </c>
      <c r="M2309" s="146">
        <f>IFERROR(_xll.qlIndexFixing(Index1Y,$H2309,TRUE,_xll.ohTrigger(RecalcTrigger,Trigger1Y)),NA())</f>
        <v>7.630131082503544E-3</v>
      </c>
      <c r="N2309" s="145">
        <f>IFERROR(_xll.qlIndexFixing(ONIndex1M,I2309,TRUE,_xll.ohTrigger(RecalcTrigger,Trigger1M)),NA())</f>
        <v>7.1332863574991023E-3</v>
      </c>
      <c r="O2309" s="44">
        <f>IFERROR(_xll.qlIndexFixing(ONIndex3M,I2309,TRUE,_xll.ohTrigger(RecalcTrigger,Trigger3M)),NA())</f>
        <v>7.4390333195406555E-3</v>
      </c>
      <c r="P2309" s="44">
        <f>IFERROR(_xll.qlIndexFixing(ONIndex6M,I2309,TRUE,_xll.ohTrigger(RecalcTrigger,Trigger6M)),NA())</f>
        <v>7.4042329143286789E-3</v>
      </c>
      <c r="Q2309" s="146">
        <f>IFERROR(_xll.qlIndexFixing(ONIndex1Y,I2309,TRUE,_xll.ohTrigger(RecalcTrigger,Trigger1Y)),NA())</f>
        <v>7.673114873238962E-3</v>
      </c>
    </row>
    <row r="2310" spans="2:17" x14ac:dyDescent="0.2">
      <c r="B2310" s="39" t="s">
        <v>42</v>
      </c>
      <c r="D2310" s="42">
        <f>_xll.qlCalendarAdvance(Calendar,$D2309,B2310,"f",FALSE)</f>
        <v>55864</v>
      </c>
      <c r="E2310" s="140">
        <f>_xll.qlInterestRateIndexValueDate(IndexON,D2310)</f>
        <v>55864</v>
      </c>
      <c r="F2310" s="156">
        <f>IFERROR(_xll.qlIndexFixing(IndexON,D2310,TRUE,_xll.ohTrigger(RecalcTrigger,TriggerON)),NA())</f>
        <v>6.5672511440006964E-3</v>
      </c>
      <c r="H2310" s="42">
        <f>_xll.qlCalendarAdvance(Calendar,$H2309,B2310,"f",FALSE)</f>
        <v>55864</v>
      </c>
      <c r="I2310" s="140">
        <f>_xll.qlInterestRateIndexValueDate(Index1M,$H2310)</f>
        <v>55864</v>
      </c>
      <c r="J2310" s="145">
        <f>IFERROR(_xll.qlIndexFixing(Index1M,$H2310,TRUE,_xll.ohTrigger(RecalcTrigger,Trigger1M)),NA())</f>
        <v>7.1265942508974053E-3</v>
      </c>
      <c r="K2310" s="44">
        <f>IFERROR(_xll.qlIndexFixing(Index3M,H2310,TRUE,_xll.ohTrigger(RecalcTrigger,Trigger3M)),NA())</f>
        <v>7.4238576913899174E-3</v>
      </c>
      <c r="L2310" s="44">
        <f>IFERROR(_xll.qlIndexFixing(Index6M,$H2310,TRUE,_xll.ohTrigger(RecalcTrigger,Trigger6M)),NA())</f>
        <v>7.3802095771496696E-3</v>
      </c>
      <c r="M2310" s="146">
        <f>IFERROR(_xll.qlIndexFixing(Index1Y,$H2310,TRUE,_xll.ohTrigger(RecalcTrigger,Trigger1Y)),NA())</f>
        <v>7.6275082629078117E-3</v>
      </c>
      <c r="N2310" s="145">
        <f>IFERROR(_xll.qlIndexFixing(ONIndex1M,I2310,TRUE,_xll.ohTrigger(RecalcTrigger,Trigger1M)),NA())</f>
        <v>7.1305443019042958E-3</v>
      </c>
      <c r="O2310" s="44">
        <f>IFERROR(_xll.qlIndexFixing(ONIndex3M,I2310,TRUE,_xll.ohTrigger(RecalcTrigger,Trigger3M)),NA())</f>
        <v>7.4359887099129107E-3</v>
      </c>
      <c r="P2310" s="44">
        <f>IFERROR(_xll.qlIndexFixing(ONIndex6M,I2310,TRUE,_xll.ohTrigger(RecalcTrigger,Trigger6M)),NA())</f>
        <v>7.4013831788621864E-3</v>
      </c>
      <c r="Q2310" s="146">
        <f>IFERROR(_xll.qlIndexFixing(ONIndex1Y,I2310,TRUE,_xll.ohTrigger(RecalcTrigger,Trigger1Y)),NA())</f>
        <v>7.6700537466223295E-3</v>
      </c>
    </row>
    <row r="2311" spans="2:17" x14ac:dyDescent="0.2">
      <c r="B2311" s="39" t="s">
        <v>42</v>
      </c>
      <c r="D2311" s="42">
        <f>_xll.qlCalendarAdvance(Calendar,$D2310,B2311,"f",FALSE)</f>
        <v>55871</v>
      </c>
      <c r="E2311" s="140">
        <f>_xll.qlInterestRateIndexValueDate(IndexON,D2311)</f>
        <v>55871</v>
      </c>
      <c r="F2311" s="156">
        <f>IFERROR(_xll.qlIndexFixing(IndexON,D2311,TRUE,_xll.ohTrigger(RecalcTrigger,TriggerON)),NA())</f>
        <v>6.5642591139580819E-3</v>
      </c>
      <c r="H2311" s="42">
        <f>_xll.qlCalendarAdvance(Calendar,$H2310,B2311,"f",FALSE)</f>
        <v>55871</v>
      </c>
      <c r="I2311" s="140">
        <f>_xll.qlInterestRateIndexValueDate(Index1M,$H2311)</f>
        <v>55871</v>
      </c>
      <c r="J2311" s="145">
        <f>IFERROR(_xll.qlIndexFixing(Index1M,$H2311,TRUE,_xll.ohTrigger(RecalcTrigger,Trigger1M)),NA())</f>
        <v>7.1239151855452838E-3</v>
      </c>
      <c r="K2311" s="44">
        <f>IFERROR(_xll.qlIndexFixing(Index3M,H2311,TRUE,_xll.ohTrigger(RecalcTrigger,Trigger3M)),NA())</f>
        <v>7.4209324263260837E-3</v>
      </c>
      <c r="L2311" s="44">
        <f>IFERROR(_xll.qlIndexFixing(Index6M,$H2311,TRUE,_xll.ohTrigger(RecalcTrigger,Trigger6M)),NA())</f>
        <v>7.3776092926410341E-3</v>
      </c>
      <c r="M2311" s="146">
        <f>IFERROR(_xll.qlIndexFixing(Index1Y,$H2311,TRUE,_xll.ohTrigger(RecalcTrigger,Trigger1Y)),NA())</f>
        <v>7.6249032037234432E-3</v>
      </c>
      <c r="N2311" s="145">
        <f>IFERROR(_xll.qlIndexFixing(ONIndex1M,I2311,TRUE,_xll.ohTrigger(RecalcTrigger,Trigger1M)),NA())</f>
        <v>7.1278219262915776E-3</v>
      </c>
      <c r="O2311" s="44">
        <f>IFERROR(_xll.qlIndexFixing(ONIndex3M,I2311,TRUE,_xll.ohTrigger(RecalcTrigger,Trigger3M)),NA())</f>
        <v>7.4329610401735469E-3</v>
      </c>
      <c r="P2311" s="44">
        <f>IFERROR(_xll.qlIndexFixing(ONIndex6M,I2311,TRUE,_xll.ohTrigger(RecalcTrigger,Trigger6M)),NA())</f>
        <v>7.3985520333053056E-3</v>
      </c>
      <c r="Q2311" s="146">
        <f>IFERROR(_xll.qlIndexFixing(ONIndex1Y,I2311,TRUE,_xll.ohTrigger(RecalcTrigger,Trigger1Y)),NA())</f>
        <v>7.6670102397102813E-3</v>
      </c>
    </row>
    <row r="2312" spans="2:17" x14ac:dyDescent="0.2">
      <c r="B2312" s="39" t="s">
        <v>42</v>
      </c>
      <c r="D2312" s="42">
        <f>_xll.qlCalendarAdvance(Calendar,$D2311,B2312,"f",FALSE)</f>
        <v>55880</v>
      </c>
      <c r="E2312" s="140">
        <f>_xll.qlInterestRateIndexValueDate(IndexON,D2312)</f>
        <v>55880</v>
      </c>
      <c r="F2312" s="156">
        <f>IFERROR(_xll.qlIndexFixing(IndexON,D2312,TRUE,_xll.ohTrigger(RecalcTrigger,TriggerON)),NA())</f>
        <v>6.560129910095914E-3</v>
      </c>
      <c r="H2312" s="42">
        <f>_xll.qlCalendarAdvance(Calendar,$H2311,B2312,"f",FALSE)</f>
        <v>55880</v>
      </c>
      <c r="I2312" s="140">
        <f>_xll.qlInterestRateIndexValueDate(Index1M,$H2312)</f>
        <v>55880</v>
      </c>
      <c r="J2312" s="145">
        <f>IFERROR(_xll.qlIndexFixing(Index1M,$H2312,TRUE,_xll.ohTrigger(RecalcTrigger,Trigger1M)),NA())</f>
        <v>7.120736475616507E-3</v>
      </c>
      <c r="K2312" s="44">
        <f>IFERROR(_xll.qlIndexFixing(Index3M,H2312,TRUE,_xll.ohTrigger(RecalcTrigger,Trigger3M)),NA())</f>
        <v>7.4171963105937877E-3</v>
      </c>
      <c r="L2312" s="44">
        <f>IFERROR(_xll.qlIndexFixing(Index6M,$H2312,TRUE,_xll.ohTrigger(RecalcTrigger,Trigger6M)),NA())</f>
        <v>7.3742934902884675E-3</v>
      </c>
      <c r="M2312" s="146">
        <f>IFERROR(_xll.qlIndexFixing(Index1Y,$H2312,TRUE,_xll.ohTrigger(RecalcTrigger,Trigger1Y)),NA())</f>
        <v>7.6213933321031598E-3</v>
      </c>
      <c r="N2312" s="145">
        <f>IFERROR(_xll.qlIndexFixing(ONIndex1M,I2312,TRUE,_xll.ohTrigger(RecalcTrigger,Trigger1M)),NA())</f>
        <v>7.1241061353203667E-3</v>
      </c>
      <c r="O2312" s="44">
        <f>IFERROR(_xll.qlIndexFixing(ONIndex3M,I2312,TRUE,_xll.ohTrigger(RecalcTrigger,Trigger3M)),NA())</f>
        <v>7.4288164914408199E-3</v>
      </c>
      <c r="P2312" s="44">
        <f>IFERROR(_xll.qlIndexFixing(ONIndex6M,I2312,TRUE,_xll.ohTrigger(RecalcTrigger,Trigger6M)),NA())</f>
        <v>7.3946897210323366E-3</v>
      </c>
      <c r="Q2312" s="146">
        <f>IFERROR(_xll.qlIndexFixing(ONIndex1Y,I2312,TRUE,_xll.ohTrigger(RecalcTrigger,Trigger1Y)),NA())</f>
        <v>7.6628539262994337E-3</v>
      </c>
    </row>
    <row r="2313" spans="2:17" x14ac:dyDescent="0.2">
      <c r="B2313" s="39" t="s">
        <v>42</v>
      </c>
      <c r="D2313" s="42">
        <f>_xll.qlCalendarAdvance(Calendar,$D2312,B2313,"f",FALSE)</f>
        <v>55887</v>
      </c>
      <c r="E2313" s="140">
        <f>_xll.qlInterestRateIndexValueDate(IndexON,D2313)</f>
        <v>55887</v>
      </c>
      <c r="F2313" s="156">
        <f>IFERROR(_xll.qlIndexFixing(IndexON,D2313,TRUE,_xll.ohTrigger(RecalcTrigger,TriggerON)),NA())</f>
        <v>6.5571757376085378E-3</v>
      </c>
      <c r="H2313" s="42">
        <f>_xll.qlCalendarAdvance(Calendar,$H2312,B2313,"f",FALSE)</f>
        <v>55887</v>
      </c>
      <c r="I2313" s="140">
        <f>_xll.qlInterestRateIndexValueDate(Index1M,$H2313)</f>
        <v>55887</v>
      </c>
      <c r="J2313" s="145">
        <f>IFERROR(_xll.qlIndexFixing(Index1M,$H2313,TRUE,_xll.ohTrigger(RecalcTrigger,Trigger1M)),NA())</f>
        <v>7.1180997121000188E-3</v>
      </c>
      <c r="K2313" s="44">
        <f>IFERROR(_xll.qlIndexFixing(Index3M,H2313,TRUE,_xll.ohTrigger(RecalcTrigger,Trigger3M)),NA())</f>
        <v>7.4143098400279257E-3</v>
      </c>
      <c r="L2313" s="44">
        <f>IFERROR(_xll.qlIndexFixing(Index6M,$H2313,TRUE,_xll.ohTrigger(RecalcTrigger,Trigger6M)),NA())</f>
        <v>7.3718378159935739E-3</v>
      </c>
      <c r="M2313" s="146">
        <f>IFERROR(_xll.qlIndexFixing(Index1Y,$H2313,TRUE,_xll.ohTrigger(RecalcTrigger,Trigger1Y)),NA())</f>
        <v>7.6188312981533618E-3</v>
      </c>
      <c r="N2313" s="145">
        <f>IFERROR(_xll.qlIndexFixing(ONIndex1M,I2313,TRUE,_xll.ohTrigger(RecalcTrigger,Trigger1M)),NA())</f>
        <v>7.1214314495005046E-3</v>
      </c>
      <c r="O2313" s="44">
        <f>IFERROR(_xll.qlIndexFixing(ONIndex3M,I2313,TRUE,_xll.ohTrigger(RecalcTrigger,Trigger3M)),NA())</f>
        <v>7.4258298399265685E-3</v>
      </c>
      <c r="P2313" s="44">
        <f>IFERROR(_xll.qlIndexFixing(ONIndex6M,I2313,TRUE,_xll.ohTrigger(RecalcTrigger,Trigger6M)),NA())</f>
        <v>7.3919036095707975E-3</v>
      </c>
      <c r="Q2313" s="146">
        <f>IFERROR(_xll.qlIndexFixing(ONIndex1Y,I2313,TRUE,_xll.ohTrigger(RecalcTrigger,Trigger1Y)),NA())</f>
        <v>7.6598530838785841E-3</v>
      </c>
    </row>
    <row r="2314" spans="2:17" x14ac:dyDescent="0.2">
      <c r="B2314" s="39" t="s">
        <v>42</v>
      </c>
      <c r="D2314" s="42">
        <f>_xll.qlCalendarAdvance(Calendar,$D2313,B2314,"f",FALSE)</f>
        <v>55894</v>
      </c>
      <c r="E2314" s="140">
        <f>_xll.qlInterestRateIndexValueDate(IndexON,D2314)</f>
        <v>55894</v>
      </c>
      <c r="F2314" s="156">
        <f>IFERROR(_xll.qlIndexFixing(IndexON,D2314,TRUE,_xll.ohTrigger(RecalcTrigger,TriggerON)),NA())</f>
        <v>6.5542371978140803E-3</v>
      </c>
      <c r="H2314" s="42">
        <f>_xll.qlCalendarAdvance(Calendar,$H2313,B2314,"f",FALSE)</f>
        <v>55894</v>
      </c>
      <c r="I2314" s="140">
        <f>_xll.qlInterestRateIndexValueDate(Index1M,$H2314)</f>
        <v>55894</v>
      </c>
      <c r="J2314" s="145">
        <f>IFERROR(_xll.qlIndexFixing(Index1M,$H2314,TRUE,_xll.ohTrigger(RecalcTrigger,Trigger1M)),NA())</f>
        <v>7.1154826406205985E-3</v>
      </c>
      <c r="K2314" s="44">
        <f>IFERROR(_xll.qlIndexFixing(Index3M,H2314,TRUE,_xll.ohTrigger(RecalcTrigger,Trigger3M)),NA())</f>
        <v>7.4114403419949862E-3</v>
      </c>
      <c r="L2314" s="44">
        <f>IFERROR(_xll.qlIndexFixing(Index6M,$H2314,TRUE,_xll.ohTrigger(RecalcTrigger,Trigger6M)),NA())</f>
        <v>7.3692975649954041E-3</v>
      </c>
      <c r="M2314" s="146">
        <f>IFERROR(_xll.qlIndexFixing(Index1Y,$H2314,TRUE,_xll.ohTrigger(RecalcTrigger,Trigger1Y)),NA())</f>
        <v>7.6162870249209475E-3</v>
      </c>
      <c r="N2314" s="145">
        <f>IFERROR(_xll.qlIndexFixing(ONIndex1M,I2314,TRUE,_xll.ohTrigger(RecalcTrigger,Trigger1M)),NA())</f>
        <v>7.1187764444731929E-3</v>
      </c>
      <c r="O2314" s="44">
        <f>IFERROR(_xll.qlIndexFixing(ONIndex3M,I2314,TRUE,_xll.ohTrigger(RecalcTrigger,Trigger3M)),NA())</f>
        <v>7.4228601290301146E-3</v>
      </c>
      <c r="P2314" s="44">
        <f>IFERROR(_xll.qlIndexFixing(ONIndex6M,I2314,TRUE,_xll.ohTrigger(RecalcTrigger,Trigger6M)),NA())</f>
        <v>7.3891360888023181E-3</v>
      </c>
      <c r="Q2314" s="146">
        <f>IFERROR(_xll.qlIndexFixing(ONIndex1Y,I2314,TRUE,_xll.ohTrigger(RecalcTrigger,Trigger1Y)),NA())</f>
        <v>7.6568698618647204E-3</v>
      </c>
    </row>
    <row r="2315" spans="2:17" x14ac:dyDescent="0.2">
      <c r="B2315" s="39" t="s">
        <v>42</v>
      </c>
      <c r="D2315" s="42">
        <f>_xll.qlCalendarAdvance(Calendar,$D2314,B2315,"f",FALSE)</f>
        <v>55901</v>
      </c>
      <c r="E2315" s="140">
        <f>_xll.qlInterestRateIndexValueDate(IndexON,D2315)</f>
        <v>55901</v>
      </c>
      <c r="F2315" s="156">
        <f>IFERROR(_xll.qlIndexFixing(IndexON,D2315,TRUE,_xll.ohTrigger(RecalcTrigger,TriggerON)),NA())</f>
        <v>6.5513142907665713E-3</v>
      </c>
      <c r="H2315" s="42">
        <f>_xll.qlCalendarAdvance(Calendar,$H2314,B2315,"f",FALSE)</f>
        <v>55901</v>
      </c>
      <c r="I2315" s="140">
        <f>_xll.qlInterestRateIndexValueDate(Index1M,$H2315)</f>
        <v>55901</v>
      </c>
      <c r="J2315" s="145">
        <f>IFERROR(_xll.qlIndexFixing(Index1M,$H2315,TRUE,_xll.ohTrigger(RecalcTrigger,Trigger1M)),NA())</f>
        <v>7.1128852611677907E-3</v>
      </c>
      <c r="K2315" s="44">
        <f>IFERROR(_xll.qlIndexFixing(Index3M,H2315,TRUE,_xll.ohTrigger(RecalcTrigger,Trigger3M)),NA())</f>
        <v>7.4085878164580473E-3</v>
      </c>
      <c r="L2315" s="44">
        <f>IFERROR(_xll.qlIndexFixing(Index6M,$H2315,TRUE,_xll.ohTrigger(RecalcTrigger,Trigger6M)),NA())</f>
        <v>7.3667759746150249E-3</v>
      </c>
      <c r="M2315" s="146">
        <f>IFERROR(_xll.qlIndexFixing(Index1Y,$H2315,TRUE,_xll.ohTrigger(RecalcTrigger,Trigger1Y)),NA())</f>
        <v>7.6137605122707655E-3</v>
      </c>
      <c r="N2315" s="145">
        <f>IFERROR(_xll.qlIndexFixing(ONIndex1M,I2315,TRUE,_xll.ohTrigger(RecalcTrigger,Trigger1M)),NA())</f>
        <v>7.1161411201573861E-3</v>
      </c>
      <c r="O2315" s="44">
        <f>IFERROR(_xll.qlIndexFixing(ONIndex3M,I2315,TRUE,_xll.ohTrigger(RecalcTrigger,Trigger3M)),NA())</f>
        <v>7.419907358751459E-3</v>
      </c>
      <c r="P2315" s="44">
        <f>IFERROR(_xll.qlIndexFixing(ONIndex6M,I2315,TRUE,_xll.ohTrigger(RecalcTrigger,Trigger6M)),NA())</f>
        <v>7.3863871587539123E-3</v>
      </c>
      <c r="Q2315" s="146">
        <f>IFERROR(_xll.qlIndexFixing(ONIndex1Y,I2315,TRUE,_xll.ohTrigger(RecalcTrigger,Trigger1Y)),NA())</f>
        <v>7.6539042602848575E-3</v>
      </c>
    </row>
    <row r="2316" spans="2:17" x14ac:dyDescent="0.2">
      <c r="B2316" s="39" t="s">
        <v>42</v>
      </c>
      <c r="D2316" s="42">
        <f>_xll.qlCalendarAdvance(Calendar,$D2315,B2316,"f",FALSE)</f>
        <v>55908</v>
      </c>
      <c r="E2316" s="140">
        <f>_xll.qlInterestRateIndexValueDate(IndexON,D2316)</f>
        <v>55908</v>
      </c>
      <c r="F2316" s="156">
        <f>IFERROR(_xll.qlIndexFixing(IndexON,D2316,TRUE,_xll.ohTrigger(RecalcTrigger,TriggerON)),NA())</f>
        <v>6.5484070164119803E-3</v>
      </c>
      <c r="H2316" s="42">
        <f>_xll.qlCalendarAdvance(Calendar,$H2315,B2316,"f",FALSE)</f>
        <v>55908</v>
      </c>
      <c r="I2316" s="140">
        <f>_xll.qlInterestRateIndexValueDate(Index1M,$H2316)</f>
        <v>55908</v>
      </c>
      <c r="J2316" s="145">
        <f>IFERROR(_xll.qlIndexFixing(Index1M,$H2316,TRUE,_xll.ohTrigger(RecalcTrigger,Trigger1M)),NA())</f>
        <v>7.1103075737285219E-3</v>
      </c>
      <c r="K2316" s="44">
        <f>IFERROR(_xll.qlIndexFixing(Index3M,H2316,TRUE,_xll.ohTrigger(RecalcTrigger,Trigger3M)),NA())</f>
        <v>7.40575226338289E-3</v>
      </c>
      <c r="L2316" s="44">
        <f>IFERROR(_xll.qlIndexFixing(Index6M,$H2316,TRUE,_xll.ohTrigger(RecalcTrigger,Trigger6M)),NA())</f>
        <v>7.3642730447812397E-3</v>
      </c>
      <c r="M2316" s="146">
        <f>IFERROR(_xll.qlIndexFixing(Index1Y,$H2316,TRUE,_xll.ohTrigger(RecalcTrigger,Trigger1Y)),NA())</f>
        <v>7.6112517600687704E-3</v>
      </c>
      <c r="N2316" s="145">
        <f>IFERROR(_xll.qlIndexFixing(ONIndex1M,I2316,TRUE,_xll.ohTrigger(RecalcTrigger,Trigger1M)),NA())</f>
        <v>7.1135254766611462E-3</v>
      </c>
      <c r="O2316" s="44">
        <f>IFERROR(_xll.qlIndexFixing(ONIndex3M,I2316,TRUE,_xll.ohTrigger(RecalcTrigger,Trigger3M)),NA())</f>
        <v>7.4169715290906E-3</v>
      </c>
      <c r="P2316" s="44">
        <f>IFERROR(_xll.qlIndexFixing(ONIndex6M,I2316,TRUE,_xll.ohTrigger(RecalcTrigger,Trigger6M)),NA())</f>
        <v>7.3836568194255809E-3</v>
      </c>
      <c r="Q2316" s="146">
        <f>IFERROR(_xll.qlIndexFixing(ONIndex1Y,I2316,TRUE,_xll.ohTrigger(RecalcTrigger,Trigger1Y)),NA())</f>
        <v>7.6509562791119805E-3</v>
      </c>
    </row>
    <row r="2317" spans="2:17" x14ac:dyDescent="0.2">
      <c r="B2317" s="39" t="s">
        <v>42</v>
      </c>
      <c r="D2317" s="42">
        <f>_xll.qlCalendarAdvance(Calendar,$D2316,B2317,"f",FALSE)</f>
        <v>55915</v>
      </c>
      <c r="E2317" s="140">
        <f>_xll.qlInterestRateIndexValueDate(IndexON,D2317)</f>
        <v>55915</v>
      </c>
      <c r="F2317" s="156">
        <f>IFERROR(_xll.qlIndexFixing(IndexON,D2317,TRUE,_xll.ohTrigger(RecalcTrigger,TriggerON)),NA())</f>
        <v>6.5455153747503072E-3</v>
      </c>
      <c r="H2317" s="42">
        <f>_xll.qlCalendarAdvance(Calendar,$H2316,B2317,"f",FALSE)</f>
        <v>55915</v>
      </c>
      <c r="I2317" s="140">
        <f>_xll.qlInterestRateIndexValueDate(Index1M,$H2317)</f>
        <v>55915</v>
      </c>
      <c r="J2317" s="145">
        <f>IFERROR(_xll.qlIndexFixing(Index1M,$H2317,TRUE,_xll.ohTrigger(RecalcTrigger,Trigger1M)),NA())</f>
        <v>7.108085495856461E-3</v>
      </c>
      <c r="K2317" s="44">
        <f>IFERROR(_xll.qlIndexFixing(Index3M,H2317,TRUE,_xll.ohTrigger(RecalcTrigger,Trigger3M)),NA())</f>
        <v>7.4030568329161474E-3</v>
      </c>
      <c r="L2317" s="44">
        <f>IFERROR(_xll.qlIndexFixing(Index6M,$H2317,TRUE,_xll.ohTrigger(RecalcTrigger,Trigger6M)),NA())</f>
        <v>7.3617887754250932E-3</v>
      </c>
      <c r="M2317" s="146">
        <f>IFERROR(_xll.qlIndexFixing(Index1Y,$H2317,TRUE,_xll.ohTrigger(RecalcTrigger,Trigger1Y)),NA())</f>
        <v>7.6090226101881439E-3</v>
      </c>
      <c r="N2317" s="145">
        <f>IFERROR(_xll.qlIndexFixing(ONIndex1M,I2317,TRUE,_xll.ohTrigger(RecalcTrigger,Trigger1M)),NA())</f>
        <v>7.110929513903427E-3</v>
      </c>
      <c r="O2317" s="44">
        <f>IFERROR(_xll.qlIndexFixing(ONIndex3M,I2317,TRUE,_xll.ohTrigger(RecalcTrigger,Trigger3M)),NA())</f>
        <v>7.4140526401015698E-3</v>
      </c>
      <c r="P2317" s="44">
        <f>IFERROR(_xll.qlIndexFixing(ONIndex6M,I2317,TRUE,_xll.ohTrigger(RecalcTrigger,Trigger6M)),NA())</f>
        <v>7.3809450707632935E-3</v>
      </c>
      <c r="Q2317" s="146">
        <f>IFERROR(_xll.qlIndexFixing(ONIndex1Y,I2317,TRUE,_xll.ohTrigger(RecalcTrigger,Trigger1Y)),NA())</f>
        <v>7.6480259183731034E-3</v>
      </c>
    </row>
    <row r="2318" spans="2:17" x14ac:dyDescent="0.2">
      <c r="B2318" s="39" t="s">
        <v>42</v>
      </c>
      <c r="D2318" s="42">
        <f>_xll.qlCalendarAdvance(Calendar,$D2317,B2318,"f",FALSE)</f>
        <v>55922</v>
      </c>
      <c r="E2318" s="140">
        <f>_xll.qlInterestRateIndexValueDate(IndexON,D2318)</f>
        <v>55922</v>
      </c>
      <c r="F2318" s="156">
        <f>IFERROR(_xll.qlIndexFixing(IndexON,D2318,TRUE,_xll.ohTrigger(RecalcTrigger,TriggerON)),NA())</f>
        <v>6.542639365781552E-3</v>
      </c>
      <c r="H2318" s="42">
        <f>_xll.qlCalendarAdvance(Calendar,$H2317,B2318,"f",FALSE)</f>
        <v>55922</v>
      </c>
      <c r="I2318" s="140">
        <f>_xll.qlInterestRateIndexValueDate(Index1M,$H2318)</f>
        <v>55922</v>
      </c>
      <c r="J2318" s="145">
        <f>IFERROR(_xll.qlIndexFixing(Index1M,$H2318,TRUE,_xll.ohTrigger(RecalcTrigger,Trigger1M)),NA())</f>
        <v>7.1055431211649346E-3</v>
      </c>
      <c r="K2318" s="44">
        <f>IFERROR(_xll.qlIndexFixing(Index3M,H2318,TRUE,_xll.ohTrigger(RecalcTrigger,Trigger3M)),NA())</f>
        <v>7.4002540691320909E-3</v>
      </c>
      <c r="L2318" s="44">
        <f>IFERROR(_xll.qlIndexFixing(Index6M,$H2318,TRUE,_xll.ohTrigger(RecalcTrigger,Trigger6M)),NA())</f>
        <v>7.3593231664785238E-3</v>
      </c>
      <c r="M2318" s="146">
        <f>IFERROR(_xll.qlIndexFixing(Index1Y,$H2318,TRUE,_xll.ohTrigger(RecalcTrigger,Trigger1Y)),NA())</f>
        <v>7.6062875364762443E-3</v>
      </c>
      <c r="N2318" s="145">
        <f>IFERROR(_xll.qlIndexFixing(ONIndex1M,I2318,TRUE,_xll.ohTrigger(RecalcTrigger,Trigger1M)),NA())</f>
        <v>7.1083532318842275E-3</v>
      </c>
      <c r="O2318" s="44">
        <f>IFERROR(_xll.qlIndexFixing(ONIndex3M,I2318,TRUE,_xll.ohTrigger(RecalcTrigger,Trigger3M)),NA())</f>
        <v>7.4111506917303362E-3</v>
      </c>
      <c r="P2318" s="44">
        <f>IFERROR(_xll.qlIndexFixing(ONIndex6M,I2318,TRUE,_xll.ohTrigger(RecalcTrigger,Trigger6M)),NA())</f>
        <v>7.3782519128480963E-3</v>
      </c>
      <c r="Q2318" s="146">
        <f>IFERROR(_xll.qlIndexFixing(ONIndex1Y,I2318,TRUE,_xll.ohTrigger(RecalcTrigger,Trigger1Y)),NA())</f>
        <v>7.6451131780682271E-3</v>
      </c>
    </row>
    <row r="2319" spans="2:17" x14ac:dyDescent="0.2">
      <c r="B2319" s="39" t="s">
        <v>42</v>
      </c>
      <c r="D2319" s="42">
        <f>_xll.qlCalendarAdvance(Calendar,$D2318,B2319,"f",FALSE)</f>
        <v>55929</v>
      </c>
      <c r="E2319" s="140">
        <f>_xll.qlInterestRateIndexValueDate(IndexON,D2319)</f>
        <v>55929</v>
      </c>
      <c r="F2319" s="156">
        <f>IFERROR(_xll.qlIndexFixing(IndexON,D2319,TRUE,_xll.ohTrigger(RecalcTrigger,TriggerON)),NA())</f>
        <v>6.5397789895327305E-3</v>
      </c>
      <c r="H2319" s="42">
        <f>_xll.qlCalendarAdvance(Calendar,$H2318,B2319,"f",FALSE)</f>
        <v>55929</v>
      </c>
      <c r="I2319" s="140">
        <f>_xll.qlInterestRateIndexValueDate(Index1M,$H2319)</f>
        <v>55929</v>
      </c>
      <c r="J2319" s="145">
        <f>IFERROR(_xll.qlIndexFixing(Index1M,$H2319,TRUE,_xll.ohTrigger(RecalcTrigger,Trigger1M)),NA())</f>
        <v>7.1030204372462304E-3</v>
      </c>
      <c r="K2319" s="44">
        <f>IFERROR(_xll.qlIndexFixing(Index3M,H2319,TRUE,_xll.ohTrigger(RecalcTrigger,Trigger3M)),NA())</f>
        <v>7.3974682773407597E-3</v>
      </c>
      <c r="L2319" s="44">
        <f>IFERROR(_xll.qlIndexFixing(Index6M,$H2319,TRUE,_xll.ohTrigger(RecalcTrigger,Trigger6M)),NA())</f>
        <v>7.3568762178725751E-3</v>
      </c>
      <c r="M2319" s="146">
        <f>IFERROR(_xll.qlIndexFixing(Index1Y,$H2319,TRUE,_xll.ohTrigger(RecalcTrigger,Trigger1Y)),NA())</f>
        <v>7.6038320648220371E-3</v>
      </c>
      <c r="N2319" s="145">
        <f>IFERROR(_xll.qlIndexFixing(ONIndex1M,I2319,TRUE,_xll.ohTrigger(RecalcTrigger,Trigger1M)),NA())</f>
        <v>7.1057966306575801E-3</v>
      </c>
      <c r="O2319" s="44">
        <f>IFERROR(_xll.qlIndexFixing(ONIndex3M,I2319,TRUE,_xll.ohTrigger(RecalcTrigger,Trigger3M)),NA())</f>
        <v>7.408265683976901E-3</v>
      </c>
      <c r="P2319" s="44">
        <f>IFERROR(_xll.qlIndexFixing(ONIndex6M,I2319,TRUE,_xll.ohTrigger(RecalcTrigger,Trigger6M)),NA())</f>
        <v>7.3755773455989422E-3</v>
      </c>
      <c r="Q2319" s="146">
        <f>IFERROR(_xll.qlIndexFixing(ONIndex1Y,I2319,TRUE,_xll.ohTrigger(RecalcTrigger,Trigger1Y)),NA())</f>
        <v>7.642218058143321E-3</v>
      </c>
    </row>
    <row r="2320" spans="2:17" x14ac:dyDescent="0.2">
      <c r="B2320" s="39" t="s">
        <v>42</v>
      </c>
      <c r="D2320" s="42">
        <f>_xll.qlCalendarAdvance(Calendar,$D2319,B2320,"f",FALSE)</f>
        <v>55936</v>
      </c>
      <c r="E2320" s="140">
        <f>_xll.qlInterestRateIndexValueDate(IndexON,D2320)</f>
        <v>55936</v>
      </c>
      <c r="F2320" s="156">
        <f>IFERROR(_xll.qlIndexFixing(IndexON,D2320,TRUE,_xll.ohTrigger(RecalcTrigger,TriggerON)),NA())</f>
        <v>6.536934245976826E-3</v>
      </c>
      <c r="H2320" s="42">
        <f>_xll.qlCalendarAdvance(Calendar,$H2319,B2320,"f",FALSE)</f>
        <v>55936</v>
      </c>
      <c r="I2320" s="140">
        <f>_xll.qlInterestRateIndexValueDate(Index1M,$H2320)</f>
        <v>55936</v>
      </c>
      <c r="J2320" s="145">
        <f>IFERROR(_xll.qlIndexFixing(Index1M,$H2320,TRUE,_xll.ohTrigger(RecalcTrigger,Trigger1M)),NA())</f>
        <v>7.1005174440887699E-3</v>
      </c>
      <c r="K2320" s="44">
        <f>IFERROR(_xll.qlIndexFixing(Index3M,H2320,TRUE,_xll.ohTrigger(RecalcTrigger,Trigger3M)),NA())</f>
        <v>7.3946994575066387E-3</v>
      </c>
      <c r="L2320" s="44">
        <f>IFERROR(_xll.qlIndexFixing(Index6M,$H2320,TRUE,_xll.ohTrigger(RecalcTrigger,Trigger6M)),NA())</f>
        <v>7.3544479295400821E-3</v>
      </c>
      <c r="M2320" s="146">
        <f>IFERROR(_xll.qlIndexFixing(Index1Y,$H2320,TRUE,_xll.ohTrigger(RecalcTrigger,Trigger1Y)),NA())</f>
        <v>7.6013943530875592E-3</v>
      </c>
      <c r="N2320" s="145">
        <f>IFERROR(_xll.qlIndexFixing(ONIndex1M,I2320,TRUE,_xll.ohTrigger(RecalcTrigger,Trigger1M)),NA())</f>
        <v>7.1032597101694525E-3</v>
      </c>
      <c r="O2320" s="44">
        <f>IFERROR(_xll.qlIndexFixing(ONIndex3M,I2320,TRUE,_xll.ohTrigger(RecalcTrigger,Trigger3M)),NA())</f>
        <v>7.4053976168412632E-3</v>
      </c>
      <c r="P2320" s="44">
        <f>IFERROR(_xll.qlIndexFixing(ONIndex6M,I2320,TRUE,_xll.ohTrigger(RecalcTrigger,Trigger6M)),NA())</f>
        <v>7.3729213690968782E-3</v>
      </c>
      <c r="Q2320" s="146">
        <f>IFERROR(_xll.qlIndexFixing(ONIndex1Y,I2320,TRUE,_xll.ohTrigger(RecalcTrigger,Trigger1Y)),NA())</f>
        <v>7.6393405586254008E-3</v>
      </c>
    </row>
    <row r="2321" spans="2:17" x14ac:dyDescent="0.2">
      <c r="B2321" s="39" t="s">
        <v>42</v>
      </c>
      <c r="D2321" s="42">
        <f>_xll.qlCalendarAdvance(Calendar,$D2320,B2321,"f",FALSE)</f>
        <v>55943</v>
      </c>
      <c r="E2321" s="140">
        <f>_xll.qlInterestRateIndexValueDate(IndexON,D2321)</f>
        <v>55943</v>
      </c>
      <c r="F2321" s="156">
        <f>IFERROR(_xll.qlIndexFixing(IndexON,D2321,TRUE,_xll.ohTrigger(RecalcTrigger,TriggerON)),NA())</f>
        <v>6.5341051351408561E-3</v>
      </c>
      <c r="H2321" s="42">
        <f>_xll.qlCalendarAdvance(Calendar,$H2320,B2321,"f",FALSE)</f>
        <v>55943</v>
      </c>
      <c r="I2321" s="140">
        <f>_xll.qlInterestRateIndexValueDate(Index1M,$H2321)</f>
        <v>55943</v>
      </c>
      <c r="J2321" s="145">
        <f>IFERROR(_xll.qlIndexFixing(Index1M,$H2321,TRUE,_xll.ohTrigger(RecalcTrigger,Trigger1M)),NA())</f>
        <v>7.0977145162725236E-3</v>
      </c>
      <c r="K2321" s="44">
        <f>IFERROR(_xll.qlIndexFixing(Index3M,H2321,TRUE,_xll.ohTrigger(RecalcTrigger,Trigger3M)),NA())</f>
        <v>7.3917106664250594E-3</v>
      </c>
      <c r="L2321" s="44">
        <f>IFERROR(_xll.qlIndexFixing(Index6M,$H2321,TRUE,_xll.ohTrigger(RecalcTrigger,Trigger6M)),NA())</f>
        <v>7.351946609987588E-3</v>
      </c>
      <c r="M2321" s="146">
        <f>IFERROR(_xll.qlIndexFixing(Index1Y,$H2321,TRUE,_xll.ohTrigger(RecalcTrigger,Trigger1Y)),NA())</f>
        <v>7.5992216309393075E-3</v>
      </c>
      <c r="N2321" s="145">
        <f>IFERROR(_xll.qlIndexFixing(ONIndex1M,I2321,TRUE,_xll.ohTrigger(RecalcTrigger,Trigger1M)),NA())</f>
        <v>7.1007424704738762E-3</v>
      </c>
      <c r="O2321" s="44">
        <f>IFERROR(_xll.qlIndexFixing(ONIndex3M,I2321,TRUE,_xll.ohTrigger(RecalcTrigger,Trigger3M)),NA())</f>
        <v>7.4025464903234219E-3</v>
      </c>
      <c r="P2321" s="44">
        <f>IFERROR(_xll.qlIndexFixing(ONIndex6M,I2321,TRUE,_xll.ohTrigger(RecalcTrigger,Trigger6M)),NA())</f>
        <v>7.3702839832878739E-3</v>
      </c>
      <c r="Q2321" s="146">
        <f>IFERROR(_xll.qlIndexFixing(ONIndex1Y,I2321,TRUE,_xll.ohTrigger(RecalcTrigger,Trigger1Y)),NA())</f>
        <v>7.6364806795684963E-3</v>
      </c>
    </row>
    <row r="2322" spans="2:17" x14ac:dyDescent="0.2">
      <c r="B2322" s="39" t="s">
        <v>42</v>
      </c>
      <c r="D2322" s="42">
        <f>_xll.qlCalendarAdvance(Calendar,$D2321,B2322,"f",FALSE)</f>
        <v>55950</v>
      </c>
      <c r="E2322" s="140">
        <f>_xll.qlInterestRateIndexValueDate(IndexON,D2322)</f>
        <v>55950</v>
      </c>
      <c r="F2322" s="156">
        <f>IFERROR(_xll.qlIndexFixing(IndexON,D2322,TRUE,_xll.ohTrigger(RecalcTrigger,TriggerON)),NA())</f>
        <v>6.5312916569978032E-3</v>
      </c>
      <c r="H2322" s="42">
        <f>_xll.qlCalendarAdvance(Calendar,$H2321,B2322,"f",FALSE)</f>
        <v>55950</v>
      </c>
      <c r="I2322" s="140">
        <f>_xll.qlInterestRateIndexValueDate(Index1M,$H2322)</f>
        <v>55950</v>
      </c>
      <c r="J2322" s="145">
        <f>IFERROR(_xll.qlIndexFixing(Index1M,$H2322,TRUE,_xll.ohTrigger(RecalcTrigger,Trigger1M)),NA())</f>
        <v>7.0951500536821019E-3</v>
      </c>
      <c r="K2322" s="44">
        <f>IFERROR(_xll.qlIndexFixing(Index3M,H2322,TRUE,_xll.ohTrigger(RecalcTrigger,Trigger3M)),NA())</f>
        <v>7.388626975910615E-3</v>
      </c>
      <c r="L2322" s="44">
        <f>IFERROR(_xll.qlIndexFixing(Index6M,$H2322,TRUE,_xll.ohTrigger(RecalcTrigger,Trigger6M)),NA())</f>
        <v>7.3492864349781637E-3</v>
      </c>
      <c r="M2322" s="146">
        <f>IFERROR(_xll.qlIndexFixing(Index1Y,$H2322,TRUE,_xll.ohTrigger(RecalcTrigger,Trigger1Y)),NA())</f>
        <v>7.5965722088625828E-3</v>
      </c>
      <c r="N2322" s="145">
        <f>IFERROR(_xll.qlIndexFixing(ONIndex1M,I2322,TRUE,_xll.ohTrigger(RecalcTrigger,Trigger1M)),NA())</f>
        <v>7.0982449114898047E-3</v>
      </c>
      <c r="O2322" s="44">
        <f>IFERROR(_xll.qlIndexFixing(ONIndex3M,I2322,TRUE,_xll.ohTrigger(RecalcTrigger,Trigger3M)),NA())</f>
        <v>7.3997123044503947E-3</v>
      </c>
      <c r="P2322" s="44">
        <f>IFERROR(_xll.qlIndexFixing(ONIndex6M,I2322,TRUE,_xll.ohTrigger(RecalcTrigger,Trigger6M)),NA())</f>
        <v>7.3676651881719275E-3</v>
      </c>
      <c r="Q2322" s="146">
        <f>IFERROR(_xll.qlIndexFixing(ONIndex1Y,I2322,TRUE,_xll.ohTrigger(RecalcTrigger,Trigger1Y)),NA())</f>
        <v>7.6336384209185768E-3</v>
      </c>
    </row>
    <row r="2323" spans="2:17" x14ac:dyDescent="0.2">
      <c r="B2323" s="39" t="s">
        <v>42</v>
      </c>
      <c r="D2323" s="42">
        <f>_xll.qlCalendarAdvance(Calendar,$D2322,B2323,"f",FALSE)</f>
        <v>55957</v>
      </c>
      <c r="E2323" s="140">
        <f>_xll.qlInterestRateIndexValueDate(IndexON,D2323)</f>
        <v>55957</v>
      </c>
      <c r="F2323" s="156">
        <f>IFERROR(_xll.qlIndexFixing(IndexON,D2323,TRUE,_xll.ohTrigger(RecalcTrigger,TriggerON)),NA())</f>
        <v>6.5284938115476683E-3</v>
      </c>
      <c r="H2323" s="42">
        <f>_xll.qlCalendarAdvance(Calendar,$H2322,B2323,"f",FALSE)</f>
        <v>55957</v>
      </c>
      <c r="I2323" s="140">
        <f>_xll.qlInterestRateIndexValueDate(Index1M,$H2323)</f>
        <v>55957</v>
      </c>
      <c r="J2323" s="145">
        <f>IFERROR(_xll.qlIndexFixing(Index1M,$H2323,TRUE,_xll.ohTrigger(RecalcTrigger,Trigger1M)),NA())</f>
        <v>7.0928151369320869E-3</v>
      </c>
      <c r="K2323" s="44">
        <f>IFERROR(_xll.qlIndexFixing(Index3M,H2323,TRUE,_xll.ohTrigger(RecalcTrigger,Trigger3M)),NA())</f>
        <v>7.3859148589266064E-3</v>
      </c>
      <c r="L2323" s="44">
        <f>IFERROR(_xll.qlIndexFixing(Index6M,$H2323,TRUE,_xll.ohTrigger(RecalcTrigger,Trigger6M)),NA())</f>
        <v>7.346919268215491E-3</v>
      </c>
      <c r="M2323" s="146">
        <f>IFERROR(_xll.qlIndexFixing(Index1Y,$H2323,TRUE,_xll.ohTrigger(RecalcTrigger,Trigger1Y)),NA())</f>
        <v>7.5941877761159177E-3</v>
      </c>
      <c r="N2323" s="145">
        <f>IFERROR(_xll.qlIndexFixing(ONIndex1M,I2323,TRUE,_xll.ohTrigger(RecalcTrigger,Trigger1M)),NA())</f>
        <v>7.0957670332982845E-3</v>
      </c>
      <c r="O2323" s="44">
        <f>IFERROR(_xll.qlIndexFixing(ONIndex3M,I2323,TRUE,_xll.ohTrigger(RecalcTrigger,Trigger3M)),NA())</f>
        <v>7.3968950591681484E-3</v>
      </c>
      <c r="P2323" s="44">
        <f>IFERROR(_xll.qlIndexFixing(ONIndex6M,I2323,TRUE,_xll.ohTrigger(RecalcTrigger,Trigger6M)),NA())</f>
        <v>7.3650649837490407E-3</v>
      </c>
      <c r="Q2323" s="146">
        <f>IFERROR(_xll.qlIndexFixing(ONIndex1Y,I2323,TRUE,_xll.ohTrigger(RecalcTrigger,Trigger1Y)),NA())</f>
        <v>7.6308137826756432E-3</v>
      </c>
    </row>
    <row r="2324" spans="2:17" x14ac:dyDescent="0.2">
      <c r="B2324" s="39" t="s">
        <v>42</v>
      </c>
      <c r="D2324" s="42">
        <f>_xll.qlCalendarAdvance(Calendar,$D2323,B2324,"f",FALSE)</f>
        <v>55964</v>
      </c>
      <c r="E2324" s="140">
        <f>_xll.qlInterestRateIndexValueDate(IndexON,D2324)</f>
        <v>55964</v>
      </c>
      <c r="F2324" s="156">
        <f>IFERROR(_xll.qlIndexFixing(IndexON,D2324,TRUE,_xll.ohTrigger(RecalcTrigger,TriggerON)),NA())</f>
        <v>6.525711598817467E-3</v>
      </c>
      <c r="H2324" s="42">
        <f>_xll.qlCalendarAdvance(Calendar,$H2323,B2324,"f",FALSE)</f>
        <v>55964</v>
      </c>
      <c r="I2324" s="140">
        <f>_xll.qlInterestRateIndexValueDate(Index1M,$H2324)</f>
        <v>55964</v>
      </c>
      <c r="J2324" s="145">
        <f>IFERROR(_xll.qlIndexFixing(Index1M,$H2324,TRUE,_xll.ohTrigger(RecalcTrigger,Trigger1M)),NA())</f>
        <v>7.0903949851383865E-3</v>
      </c>
      <c r="K2324" s="44">
        <f>IFERROR(_xll.qlIndexFixing(Index3M,H2324,TRUE,_xll.ohTrigger(RecalcTrigger,Trigger3M)),NA())</f>
        <v>7.3832197155677872E-3</v>
      </c>
      <c r="L2324" s="44">
        <f>IFERROR(_xll.qlIndexFixing(Index6M,$H2324,TRUE,_xll.ohTrigger(RecalcTrigger,Trigger6M)),NA())</f>
        <v>7.3445707630025231E-3</v>
      </c>
      <c r="M2324" s="146">
        <f>IFERROR(_xll.qlIndexFixing(Index1Y,$H2324,TRUE,_xll.ohTrigger(RecalcTrigger,Trigger1Y)),NA())</f>
        <v>7.591821102776424E-3</v>
      </c>
      <c r="N2324" s="145">
        <f>IFERROR(_xll.qlIndexFixing(ONIndex1M,I2324,TRUE,_xll.ohTrigger(RecalcTrigger,Trigger1M)),NA())</f>
        <v>7.093308835845284E-3</v>
      </c>
      <c r="O2324" s="44">
        <f>IFERROR(_xll.qlIndexFixing(ONIndex3M,I2324,TRUE,_xll.ohTrigger(RecalcTrigger,Trigger3M)),NA())</f>
        <v>7.3940947545307152E-3</v>
      </c>
      <c r="P2324" s="44">
        <f>IFERROR(_xll.qlIndexFixing(ONIndex6M,I2324,TRUE,_xll.ohTrigger(RecalcTrigger,Trigger6M)),NA())</f>
        <v>7.3624833700462284E-3</v>
      </c>
      <c r="Q2324" s="146">
        <f>IFERROR(_xll.qlIndexFixing(ONIndex1Y,I2324,TRUE,_xll.ohTrigger(RecalcTrigger,Trigger1Y)),NA())</f>
        <v>7.628006764812679E-3</v>
      </c>
    </row>
    <row r="2325" spans="2:17" x14ac:dyDescent="0.2">
      <c r="B2325" s="39" t="s">
        <v>42</v>
      </c>
      <c r="D2325" s="42">
        <f>_xll.qlCalendarAdvance(Calendar,$D2324,B2325,"f",FALSE)</f>
        <v>55971</v>
      </c>
      <c r="E2325" s="140">
        <f>_xll.qlInterestRateIndexValueDate(IndexON,D2325)</f>
        <v>55971</v>
      </c>
      <c r="F2325" s="156">
        <f>IFERROR(_xll.qlIndexFixing(IndexON,D2325,TRUE,_xll.ohTrigger(RecalcTrigger,TriggerON)),NA())</f>
        <v>6.5229450187531688E-3</v>
      </c>
      <c r="H2325" s="42">
        <f>_xll.qlCalendarAdvance(Calendar,$H2324,B2325,"f",FALSE)</f>
        <v>55971</v>
      </c>
      <c r="I2325" s="140">
        <f>_xll.qlInterestRateIndexValueDate(Index1M,$H2325)</f>
        <v>55971</v>
      </c>
      <c r="J2325" s="145">
        <f>IFERROR(_xll.qlIndexFixing(Index1M,$H2325,TRUE,_xll.ohTrigger(RecalcTrigger,Trigger1M)),NA())</f>
        <v>7.0879945252431921E-3</v>
      </c>
      <c r="K2325" s="44">
        <f>IFERROR(_xll.qlIndexFixing(Index3M,H2325,TRUE,_xll.ohTrigger(RecalcTrigger,Trigger3M)),NA())</f>
        <v>7.3805415458005307E-3</v>
      </c>
      <c r="L2325" s="44">
        <f>IFERROR(_xll.qlIndexFixing(Index6M,$H2325,TRUE,_xll.ohTrigger(RecalcTrigger,Trigger6M)),NA())</f>
        <v>7.3422409192726709E-3</v>
      </c>
      <c r="M2325" s="146">
        <f>IFERROR(_xll.qlIndexFixing(Index1Y,$H2325,TRUE,_xll.ohTrigger(RecalcTrigger,Trigger1Y)),NA())</f>
        <v>7.5893948863577235E-3</v>
      </c>
      <c r="N2325" s="145">
        <f>IFERROR(_xll.qlIndexFixing(ONIndex1M,I2325,TRUE,_xll.ohTrigger(RecalcTrigger,Trigger1M)),NA())</f>
        <v>7.0908703191037894E-3</v>
      </c>
      <c r="O2325" s="44">
        <f>IFERROR(_xll.qlIndexFixing(ONIndex3M,I2325,TRUE,_xll.ohTrigger(RecalcTrigger,Trigger3M)),NA())</f>
        <v>7.3913113904840646E-3</v>
      </c>
      <c r="P2325" s="44">
        <f>IFERROR(_xll.qlIndexFixing(ONIndex6M,I2325,TRUE,_xll.ohTrigger(RecalcTrigger,Trigger6M)),NA())</f>
        <v>7.3599203470094601E-3</v>
      </c>
      <c r="Q2325" s="146">
        <f>IFERROR(_xll.qlIndexFixing(ONIndex1Y,I2325,TRUE,_xll.ohTrigger(RecalcTrigger,Trigger1Y)),NA())</f>
        <v>7.6252173673567007E-3</v>
      </c>
    </row>
    <row r="2326" spans="2:17" x14ac:dyDescent="0.2">
      <c r="B2326" s="39" t="s">
        <v>42</v>
      </c>
      <c r="D2326" s="42">
        <f>_xll.qlCalendarAdvance(Calendar,$D2325,B2326,"f",FALSE)</f>
        <v>55982</v>
      </c>
      <c r="E2326" s="140">
        <f>_xll.qlInterestRateIndexValueDate(IndexON,D2326)</f>
        <v>55982</v>
      </c>
      <c r="F2326" s="156">
        <f>IFERROR(_xll.qlIndexFixing(IndexON,D2326,TRUE,_xll.ohTrigger(RecalcTrigger,TriggerON)),NA())</f>
        <v>6.518903344712168E-3</v>
      </c>
      <c r="H2326" s="42">
        <f>_xll.qlCalendarAdvance(Calendar,$H2325,B2326,"f",FALSE)</f>
        <v>55982</v>
      </c>
      <c r="I2326" s="140">
        <f>_xll.qlInterestRateIndexValueDate(Index1M,$H2326)</f>
        <v>55982</v>
      </c>
      <c r="J2326" s="145">
        <f>IFERROR(_xll.qlIndexFixing(Index1M,$H2326,TRUE,_xll.ohTrigger(RecalcTrigger,Trigger1M)),NA())</f>
        <v>7.0843609982564155E-3</v>
      </c>
      <c r="K2326" s="44">
        <f>IFERROR(_xll.qlIndexFixing(Index3M,H2326,TRUE,_xll.ohTrigger(RecalcTrigger,Trigger3M)),NA())</f>
        <v>7.3767025323677867E-3</v>
      </c>
      <c r="L2326" s="44">
        <f>IFERROR(_xll.qlIndexFixing(Index6M,$H2326,TRUE,_xll.ohTrigger(RecalcTrigger,Trigger6M)),NA())</f>
        <v>7.3387858884971201E-3</v>
      </c>
      <c r="M2326" s="146">
        <f>IFERROR(_xll.qlIndexFixing(Index1Y,$H2326,TRUE,_xll.ohTrigger(RecalcTrigger,Trigger1Y)),NA())</f>
        <v>7.5859680346432867E-3</v>
      </c>
      <c r="N2326" s="145">
        <f>IFERROR(_xll.qlIndexFixing(ONIndex1M,I2326,TRUE,_xll.ohTrigger(RecalcTrigger,Trigger1M)),NA())</f>
        <v>7.087283113811349E-3</v>
      </c>
      <c r="O2326" s="44">
        <f>IFERROR(_xll.qlIndexFixing(ONIndex3M,I2326,TRUE,_xll.ohTrigger(RecalcTrigger,Trigger3M)),NA())</f>
        <v>7.3872149172704571E-3</v>
      </c>
      <c r="P2326" s="44">
        <f>IFERROR(_xll.qlIndexFixing(ONIndex6M,I2326,TRUE,_xll.ohTrigger(RecalcTrigger,Trigger6M)),NA())</f>
        <v>7.3561427529000856E-3</v>
      </c>
      <c r="Q2326" s="146">
        <f>IFERROR(_xll.qlIndexFixing(ONIndex1Y,I2326,TRUE,_xll.ohTrigger(RecalcTrigger,Trigger1Y)),NA())</f>
        <v>7.6211038322260283E-3</v>
      </c>
    </row>
    <row r="2327" spans="2:17" x14ac:dyDescent="0.2">
      <c r="B2327" s="39" t="s">
        <v>42</v>
      </c>
      <c r="D2327" s="42">
        <f>_xll.qlCalendarAdvance(Calendar,$D2326,B2327,"f",FALSE)</f>
        <v>55989</v>
      </c>
      <c r="E2327" s="140">
        <f>_xll.qlInterestRateIndexValueDate(IndexON,D2327)</f>
        <v>55989</v>
      </c>
      <c r="F2327" s="156">
        <f>IFERROR(_xll.qlIndexFixing(IndexON,D2327,TRUE,_xll.ohTrigger(RecalcTrigger,TriggerON)),NA())</f>
        <v>6.5161748273312448E-3</v>
      </c>
      <c r="H2327" s="42">
        <f>_xll.qlCalendarAdvance(Calendar,$H2326,B2327,"f",FALSE)</f>
        <v>55989</v>
      </c>
      <c r="I2327" s="140">
        <f>_xll.qlInterestRateIndexValueDate(Index1M,$H2327)</f>
        <v>55989</v>
      </c>
      <c r="J2327" s="145">
        <f>IFERROR(_xll.qlIndexFixing(Index1M,$H2327,TRUE,_xll.ohTrigger(RecalcTrigger,Trigger1M)),NA())</f>
        <v>7.0820098136723155E-3</v>
      </c>
      <c r="K2327" s="44">
        <f>IFERROR(_xll.qlIndexFixing(Index3M,H2327,TRUE,_xll.ohTrigger(RecalcTrigger,Trigger3M)),NA())</f>
        <v>7.374064531416917E-3</v>
      </c>
      <c r="L2327" s="44">
        <f>IFERROR(_xll.qlIndexFixing(Index6M,$H2327,TRUE,_xll.ohTrigger(RecalcTrigger,Trigger6M)),NA())</f>
        <v>7.3365014569344916E-3</v>
      </c>
      <c r="M2327" s="146">
        <f>IFERROR(_xll.qlIndexFixing(Index1Y,$H2327,TRUE,_xll.ohTrigger(RecalcTrigger,Trigger1Y)),NA())</f>
        <v>7.5836623452694152E-3</v>
      </c>
      <c r="N2327" s="145">
        <f>IFERROR(_xll.qlIndexFixing(ONIndex1M,I2327,TRUE,_xll.ohTrigger(RecalcTrigger,Trigger1M)),NA())</f>
        <v>7.0848924860744678E-3</v>
      </c>
      <c r="O2327" s="44">
        <f>IFERROR(_xll.qlIndexFixing(ONIndex3M,I2327,TRUE,_xll.ohTrigger(RecalcTrigger,Trigger3M)),NA())</f>
        <v>7.3844728057537168E-3</v>
      </c>
      <c r="P2327" s="44">
        <f>IFERROR(_xll.qlIndexFixing(ONIndex6M,I2327,TRUE,_xll.ohTrigger(RecalcTrigger,Trigger6M)),NA())</f>
        <v>7.3536249802441667E-3</v>
      </c>
      <c r="Q2327" s="146">
        <f>IFERROR(_xll.qlIndexFixing(ONIndex1Y,I2327,TRUE,_xll.ohTrigger(RecalcTrigger,Trigger1Y)),NA())</f>
        <v>7.618357341940829E-3</v>
      </c>
    </row>
    <row r="2328" spans="2:17" x14ac:dyDescent="0.2">
      <c r="B2328" s="39" t="s">
        <v>42</v>
      </c>
      <c r="D2328" s="42">
        <f>_xll.qlCalendarAdvance(Calendar,$D2327,B2328,"f",FALSE)</f>
        <v>55996</v>
      </c>
      <c r="E2328" s="140">
        <f>_xll.qlInterestRateIndexValueDate(IndexON,D2328)</f>
        <v>55996</v>
      </c>
      <c r="F2328" s="156">
        <f>IFERROR(_xll.qlIndexFixing(IndexON,D2328,TRUE,_xll.ohTrigger(RecalcTrigger,TriggerON)),NA())</f>
        <v>6.5134619418327766E-3</v>
      </c>
      <c r="H2328" s="42">
        <f>_xll.qlCalendarAdvance(Calendar,$H2327,B2328,"f",FALSE)</f>
        <v>55996</v>
      </c>
      <c r="I2328" s="140">
        <f>_xll.qlInterestRateIndexValueDate(Index1M,$H2328)</f>
        <v>55996</v>
      </c>
      <c r="J2328" s="145">
        <f>IFERROR(_xll.qlIndexFixing(Index1M,$H2328,TRUE,_xll.ohTrigger(RecalcTrigger,Trigger1M)),NA())</f>
        <v>7.0796783205518601E-3</v>
      </c>
      <c r="K2328" s="44">
        <f>IFERROR(_xll.qlIndexFixing(Index3M,H2328,TRUE,_xll.ohTrigger(RecalcTrigger,Trigger3M)),NA())</f>
        <v>7.3714435028557684E-3</v>
      </c>
      <c r="L2328" s="44">
        <f>IFERROR(_xll.qlIndexFixing(Index6M,$H2328,TRUE,_xll.ohTrigger(RecalcTrigger,Trigger6M)),NA())</f>
        <v>7.3342356858546271E-3</v>
      </c>
      <c r="M2328" s="146">
        <f>IFERROR(_xll.qlIndexFixing(Index1Y,$H2328,TRUE,_xll.ohTrigger(RecalcTrigger,Trigger1Y)),NA())</f>
        <v>7.5813744139887618E-3</v>
      </c>
      <c r="N2328" s="145">
        <f>IFERROR(_xll.qlIndexFixing(ONIndex1M,I2328,TRUE,_xll.ohTrigger(RecalcTrigger,Trigger1M)),NA())</f>
        <v>7.0825215383196749E-3</v>
      </c>
      <c r="O2328" s="44">
        <f>IFERROR(_xll.qlIndexFixing(ONIndex3M,I2328,TRUE,_xll.ohTrigger(RecalcTrigger,Trigger3M)),NA())</f>
        <v>7.3817476340443111E-3</v>
      </c>
      <c r="P2328" s="44">
        <f>IFERROR(_xll.qlIndexFixing(ONIndex6M,I2328,TRUE,_xll.ohTrigger(RecalcTrigger,Trigger6M)),NA())</f>
        <v>7.3511257974978594E-3</v>
      </c>
      <c r="Q2328" s="146">
        <f>IFERROR(_xll.qlIndexFixing(ONIndex1Y,I2328,TRUE,_xll.ohTrigger(RecalcTrigger,Trigger1Y)),NA())</f>
        <v>7.6156284711981215E-3</v>
      </c>
    </row>
    <row r="2329" spans="2:17" x14ac:dyDescent="0.2">
      <c r="B2329" s="39" t="s">
        <v>42</v>
      </c>
      <c r="D2329" s="42">
        <f>_xll.qlCalendarAdvance(Calendar,$D2328,B2329,"f",FALSE)</f>
        <v>56003</v>
      </c>
      <c r="E2329" s="140">
        <f>_xll.qlInterestRateIndexValueDate(IndexON,D2329)</f>
        <v>56003</v>
      </c>
      <c r="F2329" s="156">
        <f>IFERROR(_xll.qlIndexFixing(IndexON,D2329,TRUE,_xll.ohTrigger(RecalcTrigger,TriggerON)),NA())</f>
        <v>6.5107646885409487E-3</v>
      </c>
      <c r="H2329" s="42">
        <f>_xll.qlCalendarAdvance(Calendar,$H2328,B2329,"f",FALSE)</f>
        <v>56003</v>
      </c>
      <c r="I2329" s="140">
        <f>_xll.qlInterestRateIndexValueDate(Index1M,$H2329)</f>
        <v>56003</v>
      </c>
      <c r="J2329" s="145">
        <f>IFERROR(_xll.qlIndexFixing(Index1M,$H2329,TRUE,_xll.ohTrigger(RecalcTrigger,Trigger1M)),NA())</f>
        <v>7.0773665188788399E-3</v>
      </c>
      <c r="K2329" s="44">
        <f>IFERROR(_xll.qlIndexFixing(Index3M,H2329,TRUE,_xll.ohTrigger(RecalcTrigger,Trigger3M)),NA())</f>
        <v>7.3688394466496056E-3</v>
      </c>
      <c r="L2329" s="44">
        <f>IFERROR(_xll.qlIndexFixing(Index6M,$H2329,TRUE,_xll.ohTrigger(RecalcTrigger,Trigger6M)),NA())</f>
        <v>7.3319885751937531E-3</v>
      </c>
      <c r="M2329" s="146">
        <f>IFERROR(_xll.qlIndexFixing(Index1Y,$H2329,TRUE,_xll.ohTrigger(RecalcTrigger,Trigger1Y)),NA())</f>
        <v>7.5791042406809783E-3</v>
      </c>
      <c r="N2329" s="145">
        <f>IFERROR(_xll.qlIndexFixing(ONIndex1M,I2329,TRUE,_xll.ohTrigger(RecalcTrigger,Trigger1M)),NA())</f>
        <v>7.0801702703848779E-3</v>
      </c>
      <c r="O2329" s="44">
        <f>IFERROR(_xll.qlIndexFixing(ONIndex3M,I2329,TRUE,_xll.ohTrigger(RecalcTrigger,Trigger3M)),NA())</f>
        <v>7.3790394023043326E-3</v>
      </c>
      <c r="P2329" s="44">
        <f>IFERROR(_xll.qlIndexFixing(ONIndex6M,I2329,TRUE,_xll.ohTrigger(RecalcTrigger,Trigger6M)),NA())</f>
        <v>7.3486452045801176E-3</v>
      </c>
      <c r="Q2329" s="146">
        <f>IFERROR(_xll.qlIndexFixing(ONIndex1Y,I2329,TRUE,_xll.ohTrigger(RecalcTrigger,Trigger1Y)),NA())</f>
        <v>7.6129172200789519E-3</v>
      </c>
    </row>
    <row r="2330" spans="2:17" x14ac:dyDescent="0.2">
      <c r="B2330" s="39" t="s">
        <v>42</v>
      </c>
      <c r="D2330" s="42">
        <f>_xll.qlCalendarAdvance(Calendar,$D2329,B2330,"f",FALSE)</f>
        <v>56010</v>
      </c>
      <c r="E2330" s="140">
        <f>_xll.qlInterestRateIndexValueDate(IndexON,D2330)</f>
        <v>56010</v>
      </c>
      <c r="F2330" s="156">
        <f>IFERROR(_xll.qlIndexFixing(IndexON,D2330,TRUE,_xll.ohTrigger(RecalcTrigger,TriggerON)),NA())</f>
        <v>6.5080830673747148E-3</v>
      </c>
      <c r="H2330" s="42">
        <f>_xll.qlCalendarAdvance(Calendar,$H2329,B2330,"f",FALSE)</f>
        <v>56010</v>
      </c>
      <c r="I2330" s="140">
        <f>_xll.qlInterestRateIndexValueDate(Index1M,$H2330)</f>
        <v>56010</v>
      </c>
      <c r="J2330" s="145">
        <f>IFERROR(_xll.qlIndexFixing(Index1M,$H2330,TRUE,_xll.ohTrigger(RecalcTrigger,Trigger1M)),NA())</f>
        <v>7.0749810161792551E-3</v>
      </c>
      <c r="K2330" s="44">
        <f>IFERROR(_xll.qlIndexFixing(Index3M,H2330,TRUE,_xll.ohTrigger(RecalcTrigger,Trigger3M)),NA())</f>
        <v>7.3661451437884518E-3</v>
      </c>
      <c r="L2330" s="44">
        <f>IFERROR(_xll.qlIndexFixing(Index6M,$H2330,TRUE,_xll.ohTrigger(RecalcTrigger,Trigger6M)),NA())</f>
        <v>7.3296809904089613E-3</v>
      </c>
      <c r="M2330" s="146">
        <f>IFERROR(_xll.qlIndexFixing(Index1Y,$H2330,TRUE,_xll.ohTrigger(RecalcTrigger,Trigger1Y)),NA())</f>
        <v>7.5768518252257167E-3</v>
      </c>
      <c r="N2330" s="145">
        <f>IFERROR(_xll.qlIndexFixing(ONIndex1M,I2330,TRUE,_xll.ohTrigger(RecalcTrigger,Trigger1M)),NA())</f>
        <v>7.0778386824321693E-3</v>
      </c>
      <c r="O2330" s="44">
        <f>IFERROR(_xll.qlIndexFixing(ONIndex3M,I2330,TRUE,_xll.ohTrigger(RecalcTrigger,Trigger3M)),NA())</f>
        <v>7.3763481104527351E-3</v>
      </c>
      <c r="P2330" s="44">
        <f>IFERROR(_xll.qlIndexFixing(ONIndex6M,I2330,TRUE,_xll.ohTrigger(RecalcTrigger,Trigger6M)),NA())</f>
        <v>7.3461832014909412E-3</v>
      </c>
      <c r="Q2330" s="146">
        <f>IFERROR(_xll.qlIndexFixing(ONIndex1Y,I2330,TRUE,_xll.ohTrigger(RecalcTrigger,Trigger1Y)),NA())</f>
        <v>7.6102235886643665E-3</v>
      </c>
    </row>
    <row r="2331" spans="2:17" x14ac:dyDescent="0.2">
      <c r="B2331" s="39" t="s">
        <v>42</v>
      </c>
      <c r="D2331" s="42">
        <f>_xll.qlCalendarAdvance(Calendar,$D2330,B2331,"f",FALSE)</f>
        <v>56017</v>
      </c>
      <c r="E2331" s="140">
        <f>_xll.qlInterestRateIndexValueDate(IndexON,D2331)</f>
        <v>56017</v>
      </c>
      <c r="F2331" s="156">
        <f>IFERROR(_xll.qlIndexFixing(IndexON,D2331,TRUE,_xll.ohTrigger(RecalcTrigger,TriggerON)),NA())</f>
        <v>6.5054170782530285E-3</v>
      </c>
      <c r="H2331" s="42">
        <f>_xll.qlCalendarAdvance(Calendar,$H2330,B2331,"f",FALSE)</f>
        <v>56017</v>
      </c>
      <c r="I2331" s="140">
        <f>_xll.qlInterestRateIndexValueDate(Index1M,$H2331)</f>
        <v>56017</v>
      </c>
      <c r="J2331" s="145">
        <f>IFERROR(_xll.qlIndexFixing(Index1M,$H2331,TRUE,_xll.ohTrigger(RecalcTrigger,Trigger1M)),NA())</f>
        <v>7.0727099599054277E-3</v>
      </c>
      <c r="K2331" s="44">
        <f>IFERROR(_xll.qlIndexFixing(Index3M,H2331,TRUE,_xll.ohTrigger(RecalcTrigger,Trigger3M)),NA())</f>
        <v>7.3635761927116237E-3</v>
      </c>
      <c r="L2331" s="44">
        <f>IFERROR(_xll.qlIndexFixing(Index6M,$H2331,TRUE,_xll.ohTrigger(RecalcTrigger,Trigger6M)),NA())</f>
        <v>7.3274724890070048E-3</v>
      </c>
      <c r="M2331" s="146">
        <f>IFERROR(_xll.qlIndexFixing(Index1Y,$H2331,TRUE,_xll.ohTrigger(RecalcTrigger,Trigger1Y)),NA())</f>
        <v>7.5746171675037388E-3</v>
      </c>
      <c r="N2331" s="145">
        <f>IFERROR(_xll.qlIndexFixing(ONIndex1M,I2331,TRUE,_xll.ohTrigger(RecalcTrigger,Trigger1M)),NA())</f>
        <v>7.0755267745425954E-3</v>
      </c>
      <c r="O2331" s="44">
        <f>IFERROR(_xll.qlIndexFixing(ONIndex3M,I2331,TRUE,_xll.ohTrigger(RecalcTrigger,Trigger3M)),NA())</f>
        <v>7.3736737584895184E-3</v>
      </c>
      <c r="P2331" s="44">
        <f>IFERROR(_xll.qlIndexFixing(ONIndex6M,I2331,TRUE,_xll.ohTrigger(RecalcTrigger,Trigger6M)),NA())</f>
        <v>7.343739788473469E-3</v>
      </c>
      <c r="Q2331" s="146">
        <f>IFERROR(_xll.qlIndexFixing(ONIndex1Y,I2331,TRUE,_xll.ohTrigger(RecalcTrigger,Trigger1Y)),NA())</f>
        <v>7.6075475767922729E-3</v>
      </c>
    </row>
    <row r="2332" spans="2:17" x14ac:dyDescent="0.2">
      <c r="B2332" s="39" t="s">
        <v>42</v>
      </c>
      <c r="D2332" s="42">
        <f>_xll.qlCalendarAdvance(Calendar,$D2331,B2332,"f",FALSE)</f>
        <v>56024</v>
      </c>
      <c r="E2332" s="140">
        <f>_xll.qlInterestRateIndexValueDate(IndexON,D2332)</f>
        <v>56024</v>
      </c>
      <c r="F2332" s="156">
        <f>IFERROR(_xll.qlIndexFixing(IndexON,D2332,TRUE,_xll.ohTrigger(RecalcTrigger,TriggerON)),NA())</f>
        <v>6.5027667211758899E-3</v>
      </c>
      <c r="H2332" s="42">
        <f>_xll.qlCalendarAdvance(Calendar,$H2331,B2332,"f",FALSE)</f>
        <v>56024</v>
      </c>
      <c r="I2332" s="140">
        <f>_xll.qlInterestRateIndexValueDate(Index1M,$H2332)</f>
        <v>56024</v>
      </c>
      <c r="J2332" s="145">
        <f>IFERROR(_xll.qlIndexFixing(Index1M,$H2332,TRUE,_xll.ohTrigger(RecalcTrigger,Trigger1M)),NA())</f>
        <v>7.0704585954412162E-3</v>
      </c>
      <c r="K2332" s="44">
        <f>IFERROR(_xll.qlIndexFixing(Index3M,H2332,TRUE,_xll.ohTrigger(RecalcTrigger,Trigger3M)),NA())</f>
        <v>7.3610242142508973E-3</v>
      </c>
      <c r="L2332" s="44">
        <f>IFERROR(_xll.qlIndexFixing(Index6M,$H2332,TRUE,_xll.ohTrigger(RecalcTrigger,Trigger6M)),NA())</f>
        <v>7.325282648220053E-3</v>
      </c>
      <c r="M2332" s="146">
        <f>IFERROR(_xll.qlIndexFixing(Index1Y,$H2332,TRUE,_xll.ohTrigger(RecalcTrigger,Trigger1Y)),NA())</f>
        <v>7.5724002673971391E-3</v>
      </c>
      <c r="N2332" s="145">
        <f>IFERROR(_xll.qlIndexFixing(ONIndex1M,I2332,TRUE,_xll.ohTrigger(RecalcTrigger,Trigger1M)),NA())</f>
        <v>7.0732345464730173E-3</v>
      </c>
      <c r="O2332" s="44">
        <f>IFERROR(_xll.qlIndexFixing(ONIndex3M,I2332,TRUE,_xll.ohTrigger(RecalcTrigger,Trigger3M)),NA())</f>
        <v>7.3710163463336364E-3</v>
      </c>
      <c r="P2332" s="44">
        <f>IFERROR(_xll.qlIndexFixing(ONIndex6M,I2332,TRUE,_xll.ohTrigger(RecalcTrigger,Trigger6M)),NA())</f>
        <v>7.3413149652845622E-3</v>
      </c>
      <c r="Q2332" s="146">
        <f>IFERROR(_xll.qlIndexFixing(ONIndex1Y,I2332,TRUE,_xll.ohTrigger(RecalcTrigger,Trigger1Y)),NA())</f>
        <v>7.6048891845437172E-3</v>
      </c>
    </row>
    <row r="2333" spans="2:17" x14ac:dyDescent="0.2">
      <c r="B2333" s="39" t="s">
        <v>42</v>
      </c>
      <c r="D2333" s="42">
        <f>_xll.qlCalendarAdvance(Calendar,$D2332,B2333,"f",FALSE)</f>
        <v>56031</v>
      </c>
      <c r="E2333" s="140">
        <f>_xll.qlInterestRateIndexValueDate(IndexON,D2333)</f>
        <v>56031</v>
      </c>
      <c r="F2333" s="156">
        <f>IFERROR(_xll.qlIndexFixing(IndexON,D2333,TRUE,_xll.ohTrigger(RecalcTrigger,TriggerON)),NA())</f>
        <v>6.5001319962243453E-3</v>
      </c>
      <c r="H2333" s="42">
        <f>_xll.qlCalendarAdvance(Calendar,$H2332,B2333,"f",FALSE)</f>
        <v>56031</v>
      </c>
      <c r="I2333" s="140">
        <f>_xll.qlInterestRateIndexValueDate(Index1M,$H2333)</f>
        <v>56031</v>
      </c>
      <c r="J2333" s="145">
        <f>IFERROR(_xll.qlIndexFixing(Index1M,$H2333,TRUE,_xll.ohTrigger(RecalcTrigger,Trigger1M)),NA())</f>
        <v>7.068226922776164E-3</v>
      </c>
      <c r="K2333" s="44">
        <f>IFERROR(_xll.qlIndexFixing(Index3M,H2333,TRUE,_xll.ohTrigger(RecalcTrigger,Trigger3M)),NA())</f>
        <v>7.3584892083727984E-3</v>
      </c>
      <c r="L2333" s="44">
        <f>IFERROR(_xll.qlIndexFixing(Index6M,$H2333,TRUE,_xll.ohTrigger(RecalcTrigger,Trigger6M)),NA())</f>
        <v>7.323111467986438E-3</v>
      </c>
      <c r="M2333" s="146">
        <f>IFERROR(_xll.qlIndexFixing(Index1Y,$H2333,TRUE,_xll.ohTrigger(RecalcTrigger,Trigger1Y)),NA())</f>
        <v>7.570201124788678E-3</v>
      </c>
      <c r="N2333" s="145">
        <f>IFERROR(_xll.qlIndexFixing(ONIndex1M,I2333,TRUE,_xll.ohTrigger(RecalcTrigger,Trigger1M)),NA())</f>
        <v>7.0709619983855276E-3</v>
      </c>
      <c r="O2333" s="44">
        <f>IFERROR(_xll.qlIndexFixing(ONIndex3M,I2333,TRUE,_xll.ohTrigger(RecalcTrigger,Trigger3M)),NA())</f>
        <v>7.3683758740661354E-3</v>
      </c>
      <c r="P2333" s="44">
        <f>IFERROR(_xll.qlIndexFixing(ONIndex6M,I2333,TRUE,_xll.ohTrigger(RecalcTrigger,Trigger6M)),NA())</f>
        <v>7.3389087320052671E-3</v>
      </c>
      <c r="Q2333" s="146">
        <f>IFERROR(_xll.qlIndexFixing(ONIndex1Y,I2333,TRUE,_xll.ohTrigger(RecalcTrigger,Trigger1Y)),NA())</f>
        <v>7.6022484119186995E-3</v>
      </c>
    </row>
    <row r="2334" spans="2:17" x14ac:dyDescent="0.2">
      <c r="B2334" s="39" t="s">
        <v>42</v>
      </c>
      <c r="D2334" s="42">
        <f>_xll.qlCalendarAdvance(Calendar,$D2333,B2334,"f",FALSE)</f>
        <v>56038</v>
      </c>
      <c r="E2334" s="140">
        <f>_xll.qlInterestRateIndexValueDate(IndexON,D2334)</f>
        <v>56038</v>
      </c>
      <c r="F2334" s="156">
        <f>IFERROR(_xll.qlIndexFixing(IndexON,D2334,TRUE,_xll.ohTrigger(RecalcTrigger,TriggerON)),NA())</f>
        <v>6.497512903479441E-3</v>
      </c>
      <c r="H2334" s="42">
        <f>_xll.qlCalendarAdvance(Calendar,$H2333,B2334,"f",FALSE)</f>
        <v>56038</v>
      </c>
      <c r="I2334" s="140">
        <f>_xll.qlInterestRateIndexValueDate(Index1M,$H2334)</f>
        <v>56038</v>
      </c>
      <c r="J2334" s="145">
        <f>IFERROR(_xll.qlIndexFixing(Index1M,$H2334,TRUE,_xll.ohTrigger(RecalcTrigger,Trigger1M)),NA())</f>
        <v>7.0661028818794769E-3</v>
      </c>
      <c r="K2334" s="44">
        <f>IFERROR(_xll.qlIndexFixing(Index3M,H2334,TRUE,_xll.ohTrigger(RecalcTrigger,Trigger3M)),NA())</f>
        <v>7.3559711750438503E-3</v>
      </c>
      <c r="L2334" s="44">
        <f>IFERROR(_xll.qlIndexFixing(Index6M,$H2334,TRUE,_xll.ohTrigger(RecalcTrigger,Trigger6M)),NA())</f>
        <v>7.321032925996172E-3</v>
      </c>
      <c r="M2334" s="146">
        <f>IFERROR(_xll.qlIndexFixing(Index1Y,$H2334,TRUE,_xll.ohTrigger(RecalcTrigger,Trigger1Y)),NA())</f>
        <v>7.5680197395622262E-3</v>
      </c>
      <c r="N2334" s="145">
        <f>IFERROR(_xll.qlIndexFixing(ONIndex1M,I2334,TRUE,_xll.ohTrigger(RecalcTrigger,Trigger1M)),NA())</f>
        <v>7.0687091303611727E-3</v>
      </c>
      <c r="O2334" s="44">
        <f>IFERROR(_xll.qlIndexFixing(ONIndex3M,I2334,TRUE,_xll.ohTrigger(RecalcTrigger,Trigger3M)),NA())</f>
        <v>7.3657523417680615E-3</v>
      </c>
      <c r="P2334" s="44">
        <f>IFERROR(_xll.qlIndexFixing(ONIndex6M,I2334,TRUE,_xll.ohTrigger(RecalcTrigger,Trigger6M)),NA())</f>
        <v>7.3365210887166299E-3</v>
      </c>
      <c r="Q2334" s="146">
        <f>IFERROR(_xll.qlIndexFixing(ONIndex1Y,I2334,TRUE,_xll.ohTrigger(RecalcTrigger,Trigger1Y)),NA())</f>
        <v>7.5996252590793123E-3</v>
      </c>
    </row>
    <row r="2335" spans="2:17" x14ac:dyDescent="0.2">
      <c r="B2335" s="39" t="s">
        <v>42</v>
      </c>
      <c r="D2335" s="42">
        <f>_xll.qlCalendarAdvance(Calendar,$D2334,B2335,"f",FALSE)</f>
        <v>56045</v>
      </c>
      <c r="E2335" s="140">
        <f>_xll.qlInterestRateIndexValueDate(IndexON,D2335)</f>
        <v>56045</v>
      </c>
      <c r="F2335" s="156">
        <f>IFERROR(_xll.qlIndexFixing(IndexON,D2335,TRUE,_xll.ohTrigger(RecalcTrigger,TriggerON)),NA())</f>
        <v>6.494909442698038E-3</v>
      </c>
      <c r="H2335" s="42">
        <f>_xll.qlCalendarAdvance(Calendar,$H2334,B2335,"f",FALSE)</f>
        <v>56045</v>
      </c>
      <c r="I2335" s="140">
        <f>_xll.qlInterestRateIndexValueDate(Index1M,$H2335)</f>
        <v>56045</v>
      </c>
      <c r="J2335" s="145">
        <f>IFERROR(_xll.qlIndexFixing(Index1M,$H2335,TRUE,_xll.ohTrigger(RecalcTrigger,Trigger1M)),NA())</f>
        <v>7.0639092286749472E-3</v>
      </c>
      <c r="K2335" s="44">
        <f>IFERROR(_xll.qlIndexFixing(Index3M,H2335,TRUE,_xll.ohTrigger(RecalcTrigger,Trigger3M)),NA())</f>
        <v>7.3534701142341022E-3</v>
      </c>
      <c r="L2335" s="44">
        <f>IFERROR(_xll.qlIndexFixing(Index6M,$H2335,TRUE,_xll.ohTrigger(RecalcTrigger,Trigger6M)),NA())</f>
        <v>7.3188977765489558E-3</v>
      </c>
      <c r="M2335" s="146">
        <f>IFERROR(_xll.qlIndexFixing(Index1Y,$H2335,TRUE,_xll.ohTrigger(RecalcTrigger,Trigger1Y)),NA())</f>
        <v>7.5658561116018763E-3</v>
      </c>
      <c r="N2335" s="145">
        <f>IFERROR(_xll.qlIndexFixing(ONIndex1M,I2335,TRUE,_xll.ohTrigger(RecalcTrigger,Trigger1M)),NA())</f>
        <v>7.0664759421568135E-3</v>
      </c>
      <c r="O2335" s="44">
        <f>IFERROR(_xll.qlIndexFixing(ONIndex3M,I2335,TRUE,_xll.ohTrigger(RecalcTrigger,Trigger3M)),NA())</f>
        <v>7.3631457492773222E-3</v>
      </c>
      <c r="P2335" s="44">
        <f>IFERROR(_xll.qlIndexFixing(ONIndex6M,I2335,TRUE,_xll.ohTrigger(RecalcTrigger,Trigger6M)),NA())</f>
        <v>7.3341520353376044E-3</v>
      </c>
      <c r="Q2335" s="146">
        <f>IFERROR(_xll.qlIndexFixing(ONIndex1Y,I2335,TRUE,_xll.ohTrigger(RecalcTrigger,Trigger1Y)),NA())</f>
        <v>7.5970197257824168E-3</v>
      </c>
    </row>
    <row r="2336" spans="2:17" x14ac:dyDescent="0.2">
      <c r="B2336" s="39" t="s">
        <v>42</v>
      </c>
      <c r="D2336" s="42">
        <f>_xll.qlCalendarAdvance(Calendar,$D2335,B2336,"f",FALSE)</f>
        <v>56052</v>
      </c>
      <c r="E2336" s="140">
        <f>_xll.qlInterestRateIndexValueDate(IndexON,D2336)</f>
        <v>56052</v>
      </c>
      <c r="F2336" s="156">
        <f>IFERROR(_xll.qlIndexFixing(IndexON,D2336,TRUE,_xll.ohTrigger(RecalcTrigger,TriggerON)),NA())</f>
        <v>6.4923216140422291E-3</v>
      </c>
      <c r="H2336" s="42">
        <f>_xll.qlCalendarAdvance(Calendar,$H2335,B2336,"f",FALSE)</f>
        <v>56052</v>
      </c>
      <c r="I2336" s="140">
        <f>_xll.qlInterestRateIndexValueDate(Index1M,$H2336)</f>
        <v>56052</v>
      </c>
      <c r="J2336" s="145">
        <f>IFERROR(_xll.qlIndexFixing(Index1M,$H2336,TRUE,_xll.ohTrigger(RecalcTrigger,Trigger1M)),NA())</f>
        <v>7.061735266844912E-3</v>
      </c>
      <c r="K2336" s="44">
        <f>IFERROR(_xll.qlIndexFixing(Index3M,H2336,TRUE,_xll.ohTrigger(RecalcTrigger,Trigger3M)),NA())</f>
        <v>7.3509860259091961E-3</v>
      </c>
      <c r="L2336" s="44">
        <f>IFERROR(_xll.qlIndexFixing(Index6M,$H2336,TRUE,_xll.ohTrigger(RecalcTrigger,Trigger6M)),NA())</f>
        <v>7.316781287092026E-3</v>
      </c>
      <c r="M2336" s="146">
        <f>IFERROR(_xll.qlIndexFixing(Index1Y,$H2336,TRUE,_xll.ohTrigger(RecalcTrigger,Trigger1Y)),NA())</f>
        <v>7.5637102407939416E-3</v>
      </c>
      <c r="N2336" s="145">
        <f>IFERROR(_xll.qlIndexFixing(ONIndex1M,I2336,TRUE,_xll.ohTrigger(RecalcTrigger,Trigger1M)),NA())</f>
        <v>7.0642624339345428E-3</v>
      </c>
      <c r="O2336" s="44">
        <f>IFERROR(_xll.qlIndexFixing(ONIndex3M,I2336,TRUE,_xll.ohTrigger(RecalcTrigger,Trigger3M)),NA())</f>
        <v>7.3605560967560102E-3</v>
      </c>
      <c r="P2336" s="44">
        <f>IFERROR(_xll.qlIndexFixing(ONIndex6M,I2336,TRUE,_xll.ohTrigger(RecalcTrigger,Trigger6M)),NA())</f>
        <v>7.331801571706098E-3</v>
      </c>
      <c r="Q2336" s="146">
        <f>IFERROR(_xll.qlIndexFixing(ONIndex1Y,I2336,TRUE,_xll.ohTrigger(RecalcTrigger,Trigger1Y)),NA())</f>
        <v>7.5944318119469667E-3</v>
      </c>
    </row>
    <row r="2337" spans="2:17" x14ac:dyDescent="0.2">
      <c r="B2337" s="39" t="s">
        <v>42</v>
      </c>
      <c r="D2337" s="42">
        <f>_xll.qlCalendarAdvance(Calendar,$D2336,B2337,"f",FALSE)</f>
        <v>56059</v>
      </c>
      <c r="E2337" s="140">
        <f>_xll.qlInterestRateIndexValueDate(IndexON,D2337)</f>
        <v>56059</v>
      </c>
      <c r="F2337" s="156">
        <f>IFERROR(_xll.qlIndexFixing(IndexON,D2337,TRUE,_xll.ohTrigger(RecalcTrigger,TriggerON)),NA())</f>
        <v>6.4897494174309678E-3</v>
      </c>
      <c r="H2337" s="42">
        <f>_xll.qlCalendarAdvance(Calendar,$H2336,B2337,"f",FALSE)</f>
        <v>56059</v>
      </c>
      <c r="I2337" s="140">
        <f>_xll.qlInterestRateIndexValueDate(Index1M,$H2337)</f>
        <v>56059</v>
      </c>
      <c r="J2337" s="145">
        <f>IFERROR(_xll.qlIndexFixing(Index1M,$H2337,TRUE,_xll.ohTrigger(RecalcTrigger,Trigger1M)),NA())</f>
        <v>7.0595809963785641E-3</v>
      </c>
      <c r="K2337" s="44">
        <f>IFERROR(_xll.qlIndexFixing(Index3M,H2337,TRUE,_xll.ohTrigger(RecalcTrigger,Trigger3M)),NA())</f>
        <v>7.3485189100391804E-3</v>
      </c>
      <c r="L2337" s="44">
        <f>IFERROR(_xll.qlIndexFixing(Index6M,$H2337,TRUE,_xll.ohTrigger(RecalcTrigger,Trigger6M)),NA())</f>
        <v>7.3146834575669234E-3</v>
      </c>
      <c r="M2337" s="146">
        <f>IFERROR(_xll.qlIndexFixing(Index1Y,$H2337,TRUE,_xll.ohTrigger(RecalcTrigger,Trigger1Y)),NA())</f>
        <v>7.5615821270251793E-3</v>
      </c>
      <c r="N2337" s="145">
        <f>IFERROR(_xll.qlIndexFixing(ONIndex1M,I2337,TRUE,_xll.ohTrigger(RecalcTrigger,Trigger1M)),NA())</f>
        <v>7.0620686056943605E-3</v>
      </c>
      <c r="O2337" s="44">
        <f>IFERROR(_xll.qlIndexFixing(ONIndex3M,I2337,TRUE,_xll.ohTrigger(RecalcTrigger,Trigger3M)),NA())</f>
        <v>7.3579833841230791E-3</v>
      </c>
      <c r="P2337" s="44">
        <f>IFERROR(_xll.qlIndexFixing(ONIndex6M,I2337,TRUE,_xll.ohTrigger(RecalcTrigger,Trigger6M)),NA())</f>
        <v>7.3294696981462959E-3</v>
      </c>
      <c r="Q2337" s="146">
        <f>IFERROR(_xll.qlIndexFixing(ONIndex1Y,I2337,TRUE,_xll.ohTrigger(RecalcTrigger,Trigger1Y)),NA())</f>
        <v>7.5918615178161009E-3</v>
      </c>
    </row>
    <row r="2338" spans="2:17" x14ac:dyDescent="0.2">
      <c r="B2338" s="39" t="s">
        <v>42</v>
      </c>
      <c r="D2338" s="42">
        <f>_xll.qlCalendarAdvance(Calendar,$D2337,B2338,"f",FALSE)</f>
        <v>56066</v>
      </c>
      <c r="E2338" s="140">
        <f>_xll.qlInterestRateIndexValueDate(IndexON,D2338)</f>
        <v>56066</v>
      </c>
      <c r="F2338" s="156">
        <f>IFERROR(_xll.qlIndexFixing(IndexON,D2338,TRUE,_xll.ohTrigger(RecalcTrigger,TriggerON)),NA())</f>
        <v>6.4871928530263467E-3</v>
      </c>
      <c r="H2338" s="42">
        <f>_xll.qlCalendarAdvance(Calendar,$H2337,B2338,"f",FALSE)</f>
        <v>56066</v>
      </c>
      <c r="I2338" s="140">
        <f>_xll.qlInterestRateIndexValueDate(Index1M,$H2338)</f>
        <v>56066</v>
      </c>
      <c r="J2338" s="145">
        <f>IFERROR(_xll.qlIndexFixing(Index1M,$H2338,TRUE,_xll.ohTrigger(RecalcTrigger,Trigger1M)),NA())</f>
        <v>7.0573639360670438E-3</v>
      </c>
      <c r="K2338" s="44">
        <f>IFERROR(_xll.qlIndexFixing(Index3M,H2338,TRUE,_xll.ohTrigger(RecalcTrigger,Trigger3M)),NA())</f>
        <v>7.3460687665914612E-3</v>
      </c>
      <c r="L2338" s="44">
        <f>IFERROR(_xll.qlIndexFixing(Index6M,$H2338,TRUE,_xll.ohTrigger(RecalcTrigger,Trigger6M)),NA())</f>
        <v>7.3124667803282067E-3</v>
      </c>
      <c r="M2338" s="146">
        <f>IFERROR(_xll.qlIndexFixing(Index1Y,$H2338,TRUE,_xll.ohTrigger(RecalcTrigger,Trigger1Y)),NA())</f>
        <v>7.5594717701821246E-3</v>
      </c>
      <c r="N2338" s="145">
        <f>IFERROR(_xll.qlIndexFixing(ONIndex1M,I2338,TRUE,_xll.ohTrigger(RecalcTrigger,Trigger1M)),NA())</f>
        <v>7.0598944574362665E-3</v>
      </c>
      <c r="O2338" s="44">
        <f>IFERROR(_xll.qlIndexFixing(ONIndex3M,I2338,TRUE,_xll.ohTrigger(RecalcTrigger,Trigger3M)),NA())</f>
        <v>7.3554276112974826E-3</v>
      </c>
      <c r="P2338" s="44">
        <f>IFERROR(_xll.qlIndexFixing(ONIndex6M,I2338,TRUE,_xll.ohTrigger(RecalcTrigger,Trigger6M)),NA())</f>
        <v>7.3271564144150592E-3</v>
      </c>
      <c r="Q2338" s="146">
        <f>IFERROR(_xll.qlIndexFixing(ONIndex1Y,I2338,TRUE,_xll.ohTrigger(RecalcTrigger,Trigger1Y)),NA())</f>
        <v>7.5893088433898193E-3</v>
      </c>
    </row>
    <row r="2339" spans="2:17" x14ac:dyDescent="0.2">
      <c r="B2339" s="39" t="s">
        <v>42</v>
      </c>
      <c r="D2339" s="42">
        <f>_xll.qlCalendarAdvance(Calendar,$D2338,B2339,"f",FALSE)</f>
        <v>56073</v>
      </c>
      <c r="E2339" s="140">
        <f>_xll.qlInterestRateIndexValueDate(IndexON,D2339)</f>
        <v>56073</v>
      </c>
      <c r="F2339" s="156">
        <f>IFERROR(_xll.qlIndexFixing(IndexON,D2339,TRUE,_xll.ohTrigger(RecalcTrigger,TriggerON)),NA())</f>
        <v>6.4846519206662734E-3</v>
      </c>
      <c r="H2339" s="42">
        <f>_xll.qlCalendarAdvance(Calendar,$H2338,B2339,"f",FALSE)</f>
        <v>56073</v>
      </c>
      <c r="I2339" s="140">
        <f>_xll.qlInterestRateIndexValueDate(Index1M,$H2339)</f>
        <v>56073</v>
      </c>
      <c r="J2339" s="145">
        <f>IFERROR(_xll.qlIndexFixing(Index1M,$H2339,TRUE,_xll.ohTrigger(RecalcTrigger,Trigger1M)),NA())</f>
        <v>7.055250413969494E-3</v>
      </c>
      <c r="K2339" s="44">
        <f>IFERROR(_xll.qlIndexFixing(Index3M,H2339,TRUE,_xll.ohTrigger(RecalcTrigger,Trigger3M)),NA())</f>
        <v>7.343635595533444E-3</v>
      </c>
      <c r="L2339" s="44">
        <f>IFERROR(_xll.qlIndexFixing(Index6M,$H2339,TRUE,_xll.ohTrigger(RecalcTrigger,Trigger6M)),NA())</f>
        <v>7.3104762548268955E-3</v>
      </c>
      <c r="M2339" s="146">
        <f>IFERROR(_xll.qlIndexFixing(Index1Y,$H2339,TRUE,_xll.ohTrigger(RecalcTrigger,Trigger1Y)),NA())</f>
        <v>7.5573791701537552E-3</v>
      </c>
      <c r="N2339" s="145">
        <f>IFERROR(_xll.qlIndexFixing(ONIndex1M,I2339,TRUE,_xll.ohTrigger(RecalcTrigger,Trigger1M)),NA())</f>
        <v>7.0577399890792147E-3</v>
      </c>
      <c r="O2339" s="44">
        <f>IFERROR(_xll.qlIndexFixing(ONIndex3M,I2339,TRUE,_xll.ohTrigger(RecalcTrigger,Trigger3M)),NA())</f>
        <v>7.352888778360267E-3</v>
      </c>
      <c r="P2339" s="44">
        <f>IFERROR(_xll.qlIndexFixing(ONIndex6M,I2339,TRUE,_xll.ohTrigger(RecalcTrigger,Trigger6M)),NA())</f>
        <v>7.3248617206744804E-3</v>
      </c>
      <c r="Q2339" s="146">
        <f>IFERROR(_xll.qlIndexFixing(ONIndex1Y,I2339,TRUE,_xll.ohTrigger(RecalcTrigger,Trigger1Y)),NA())</f>
        <v>7.5867737885870756E-3</v>
      </c>
    </row>
    <row r="2340" spans="2:17" x14ac:dyDescent="0.2">
      <c r="B2340" s="39" t="s">
        <v>42</v>
      </c>
      <c r="D2340" s="42">
        <f>_xll.qlCalendarAdvance(Calendar,$D2339,B2340,"f",FALSE)</f>
        <v>56080</v>
      </c>
      <c r="E2340" s="140">
        <f>_xll.qlInterestRateIndexValueDate(IndexON,D2340)</f>
        <v>56080</v>
      </c>
      <c r="F2340" s="156">
        <f>IFERROR(_xll.qlIndexFixing(IndexON,D2340,TRUE,_xll.ohTrigger(RecalcTrigger,TriggerON)),NA())</f>
        <v>6.4821266203507477E-3</v>
      </c>
      <c r="H2340" s="42">
        <f>_xll.qlCalendarAdvance(Calendar,$H2339,B2340,"f",FALSE)</f>
        <v>56080</v>
      </c>
      <c r="I2340" s="140">
        <f>_xll.qlInterestRateIndexValueDate(Index1M,$H2340)</f>
        <v>56080</v>
      </c>
      <c r="J2340" s="145">
        <f>IFERROR(_xll.qlIndexFixing(Index1M,$H2340,TRUE,_xll.ohTrigger(RecalcTrigger,Trigger1M)),NA())</f>
        <v>7.0531565835978988E-3</v>
      </c>
      <c r="K2340" s="44">
        <f>IFERROR(_xll.qlIndexFixing(Index3M,H2340,TRUE,_xll.ohTrigger(RecalcTrigger,Trigger3M)),NA())</f>
        <v>7.3412193968369378E-3</v>
      </c>
      <c r="L2340" s="44">
        <f>IFERROR(_xll.qlIndexFixing(Index6M,$H2340,TRUE,_xll.ohTrigger(RecalcTrigger,Trigger6M)),NA())</f>
        <v>7.3084356967880199E-3</v>
      </c>
      <c r="M2340" s="146">
        <f>IFERROR(_xll.qlIndexFixing(Index1Y,$H2340,TRUE,_xll.ohTrigger(RecalcTrigger,Trigger1Y)),NA())</f>
        <v>7.5553043268299369E-3</v>
      </c>
      <c r="N2340" s="145">
        <f>IFERROR(_xll.qlIndexFixing(ONIndex1M,I2340,TRUE,_xll.ohTrigger(RecalcTrigger,Trigger1M)),NA())</f>
        <v>7.0556052007042513E-3</v>
      </c>
      <c r="O2340" s="44">
        <f>IFERROR(_xll.qlIndexFixing(ONIndex3M,I2340,TRUE,_xll.ohTrigger(RecalcTrigger,Trigger3M)),NA())</f>
        <v>7.3503668853114323E-3</v>
      </c>
      <c r="P2340" s="44">
        <f>IFERROR(_xll.qlIndexFixing(ONIndex6M,I2340,TRUE,_xll.ohTrigger(RecalcTrigger,Trigger6M)),NA())</f>
        <v>7.3225856166814207E-3</v>
      </c>
      <c r="Q2340" s="146">
        <f>IFERROR(_xll.qlIndexFixing(ONIndex1Y,I2340,TRUE,_xll.ohTrigger(RecalcTrigger,Trigger1Y)),NA())</f>
        <v>7.5842563533268237E-3</v>
      </c>
    </row>
    <row r="2341" spans="2:17" x14ac:dyDescent="0.2">
      <c r="B2341" s="39" t="s">
        <v>42</v>
      </c>
      <c r="D2341" s="42">
        <f>_xll.qlCalendarAdvance(Calendar,$D2340,B2341,"f",FALSE)</f>
        <v>56087</v>
      </c>
      <c r="E2341" s="140">
        <f>_xll.qlInterestRateIndexValueDate(IndexON,D2341)</f>
        <v>56087</v>
      </c>
      <c r="F2341" s="156">
        <f>IFERROR(_xll.qlIndexFixing(IndexON,D2341,TRUE,_xll.ohTrigger(RecalcTrigger,TriggerON)),NA())</f>
        <v>6.4796169520797697E-3</v>
      </c>
      <c r="H2341" s="42">
        <f>_xll.qlCalendarAdvance(Calendar,$H2340,B2341,"f",FALSE)</f>
        <v>56087</v>
      </c>
      <c r="I2341" s="140">
        <f>_xll.qlInterestRateIndexValueDate(Index1M,$H2341)</f>
        <v>56087</v>
      </c>
      <c r="J2341" s="145">
        <f>IFERROR(_xll.qlIndexFixing(Index1M,$H2341,TRUE,_xll.ohTrigger(RecalcTrigger,Trigger1M)),NA())</f>
        <v>7.0510824449365739E-3</v>
      </c>
      <c r="K2341" s="44">
        <f>IFERROR(_xll.qlIndexFixing(Index3M,H2341,TRUE,_xll.ohTrigger(RecalcTrigger,Trigger3M)),NA())</f>
        <v>7.3388201704684668E-3</v>
      </c>
      <c r="L2341" s="44">
        <f>IFERROR(_xll.qlIndexFixing(Index6M,$H2341,TRUE,_xll.ohTrigger(RecalcTrigger,Trigger6M)),NA())</f>
        <v>7.3064137988280977E-3</v>
      </c>
      <c r="M2341" s="146">
        <f>IFERROR(_xll.qlIndexFixing(Index1Y,$H2341,TRUE,_xll.ohTrigger(RecalcTrigger,Trigger1Y)),NA())</f>
        <v>7.5532472401000916E-3</v>
      </c>
      <c r="N2341" s="145">
        <f>IFERROR(_xll.qlIndexFixing(ONIndex1M,I2341,TRUE,_xll.ohTrigger(RecalcTrigger,Trigger1M)),NA())</f>
        <v>7.0534900921492838E-3</v>
      </c>
      <c r="O2341" s="44">
        <f>IFERROR(_xll.qlIndexFixing(ONIndex3M,I2341,TRUE,_xll.ohTrigger(RecalcTrigger,Trigger3M)),NA())</f>
        <v>7.3478619321509786E-3</v>
      </c>
      <c r="P2341" s="44">
        <f>IFERROR(_xll.qlIndexFixing(ONIndex6M,I2341,TRUE,_xll.ohTrigger(RecalcTrigger,Trigger6M)),NA())</f>
        <v>7.320328102679019E-3</v>
      </c>
      <c r="Q2341" s="146">
        <f>IFERROR(_xll.qlIndexFixing(ONIndex1Y,I2341,TRUE,_xll.ohTrigger(RecalcTrigger,Trigger1Y)),NA())</f>
        <v>7.581756537771156E-3</v>
      </c>
    </row>
    <row r="2342" spans="2:17" x14ac:dyDescent="0.2">
      <c r="B2342" s="39" t="s">
        <v>42</v>
      </c>
      <c r="D2342" s="42">
        <f>_xll.qlCalendarAdvance(Calendar,$D2341,B2342,"f",FALSE)</f>
        <v>56094</v>
      </c>
      <c r="E2342" s="140">
        <f>_xll.qlInterestRateIndexValueDate(IndexON,D2342)</f>
        <v>56094</v>
      </c>
      <c r="F2342" s="156">
        <f>IFERROR(_xll.qlIndexFixing(IndexON,D2342,TRUE,_xll.ohTrigger(RecalcTrigger,TriggerON)),NA())</f>
        <v>6.4771229159343857E-3</v>
      </c>
      <c r="H2342" s="42">
        <f>_xll.qlCalendarAdvance(Calendar,$H2341,B2342,"f",FALSE)</f>
        <v>56094</v>
      </c>
      <c r="I2342" s="140">
        <f>_xll.qlInterestRateIndexValueDate(Index1M,$H2342)</f>
        <v>56094</v>
      </c>
      <c r="J2342" s="145">
        <f>IFERROR(_xll.qlIndexFixing(Index1M,$H2342,TRUE,_xll.ohTrigger(RecalcTrigger,Trigger1M)),NA())</f>
        <v>7.0490279979802898E-3</v>
      </c>
      <c r="K2342" s="44">
        <f>IFERROR(_xll.qlIndexFixing(Index3M,H2342,TRUE,_xll.ohTrigger(RecalcTrigger,Trigger3M)),NA())</f>
        <v>7.3364379163980802E-3</v>
      </c>
      <c r="L2342" s="44">
        <f>IFERROR(_xll.qlIndexFixing(Index6M,$H2342,TRUE,_xll.ohTrigger(RecalcTrigger,Trigger6M)),NA())</f>
        <v>7.3044105608925112E-3</v>
      </c>
      <c r="M2342" s="146">
        <f>IFERROR(_xll.qlIndexFixing(Index1Y,$H2342,TRUE,_xll.ohTrigger(RecalcTrigger,Trigger1Y)),NA())</f>
        <v>7.5512079098560836E-3</v>
      </c>
      <c r="N2342" s="145">
        <f>IFERROR(_xll.qlIndexFixing(ONIndex1M,I2342,TRUE,_xll.ohTrigger(RecalcTrigger,Trigger1M)),NA())</f>
        <v>7.0513946636574509E-3</v>
      </c>
      <c r="O2342" s="44">
        <f>IFERROR(_xll.qlIndexFixing(ONIndex3M,I2342,TRUE,_xll.ohTrigger(RecalcTrigger,Trigger3M)),NA())</f>
        <v>7.3453739189599521E-3</v>
      </c>
      <c r="P2342" s="44">
        <f>IFERROR(_xll.qlIndexFixing(ONIndex6M,I2342,TRUE,_xll.ohTrigger(RecalcTrigger,Trigger6M)),NA())</f>
        <v>7.3180891786672753E-3</v>
      </c>
      <c r="Q2342" s="146">
        <f>IFERROR(_xll.qlIndexFixing(ONIndex1Y,I2342,TRUE,_xll.ohTrigger(RecalcTrigger,Trigger1Y)),NA())</f>
        <v>7.57927434175798E-3</v>
      </c>
    </row>
    <row r="2343" spans="2:17" x14ac:dyDescent="0.2">
      <c r="B2343" s="39" t="s">
        <v>42</v>
      </c>
      <c r="D2343" s="42">
        <f>_xll.qlCalendarAdvance(Calendar,$D2342,B2343,"f",FALSE)</f>
        <v>56101</v>
      </c>
      <c r="E2343" s="140">
        <f>_xll.qlInterestRateIndexValueDate(IndexON,D2343)</f>
        <v>56101</v>
      </c>
      <c r="F2343" s="156">
        <f>IFERROR(_xll.qlIndexFixing(IndexON,D2343,TRUE,_xll.ohTrigger(RecalcTrigger,TriggerON)),NA())</f>
        <v>6.4746445119956419E-3</v>
      </c>
      <c r="H2343" s="42">
        <f>_xll.qlCalendarAdvance(Calendar,$H2342,B2343,"f",FALSE)</f>
        <v>56101</v>
      </c>
      <c r="I2343" s="140">
        <f>_xll.qlInterestRateIndexValueDate(Index1M,$H2343)</f>
        <v>56101</v>
      </c>
      <c r="J2343" s="145">
        <f>IFERROR(_xll.qlIndexFixing(Index1M,$H2343,TRUE,_xll.ohTrigger(RecalcTrigger,Trigger1M)),NA())</f>
        <v>7.0469932427185888E-3</v>
      </c>
      <c r="K2343" s="44">
        <f>IFERROR(_xll.qlIndexFixing(Index3M,H2343,TRUE,_xll.ohTrigger(RecalcTrigger,Trigger3M)),NA())</f>
        <v>7.3340726345958252E-3</v>
      </c>
      <c r="L2343" s="44">
        <f>IFERROR(_xll.qlIndexFixing(Index6M,$H2343,TRUE,_xll.ohTrigger(RecalcTrigger,Trigger6M)),NA())</f>
        <v>7.302425982922676E-3</v>
      </c>
      <c r="M2343" s="146">
        <f>IFERROR(_xll.qlIndexFixing(Index1Y,$H2343,TRUE,_xll.ohTrigger(RecalcTrigger,Trigger1Y)),NA())</f>
        <v>7.5491863359897771E-3</v>
      </c>
      <c r="N2343" s="145">
        <f>IFERROR(_xll.qlIndexFixing(ONIndex1M,I2343,TRUE,_xll.ohTrigger(RecalcTrigger,Trigger1M)),NA())</f>
        <v>7.0493189150666602E-3</v>
      </c>
      <c r="O2343" s="44">
        <f>IFERROR(_xll.qlIndexFixing(ONIndex3M,I2343,TRUE,_xll.ohTrigger(RecalcTrigger,Trigger3M)),NA())</f>
        <v>7.3429028455762602E-3</v>
      </c>
      <c r="P2343" s="44">
        <f>IFERROR(_xll.qlIndexFixing(ONIndex6M,I2343,TRUE,_xll.ohTrigger(RecalcTrigger,Trigger6M)),NA())</f>
        <v>7.3158688444030506E-3</v>
      </c>
      <c r="Q2343" s="146">
        <f>IFERROR(_xll.qlIndexFixing(ONIndex1Y,I2343,TRUE,_xll.ohTrigger(RecalcTrigger,Trigger1Y)),NA())</f>
        <v>7.5768097654493882E-3</v>
      </c>
    </row>
    <row r="2344" spans="2:17" x14ac:dyDescent="0.2">
      <c r="B2344" s="39" t="s">
        <v>42</v>
      </c>
      <c r="D2344" s="42">
        <f>_xll.qlCalendarAdvance(Calendar,$D2343,B2344,"f",FALSE)</f>
        <v>56108</v>
      </c>
      <c r="E2344" s="140">
        <f>_xll.qlInterestRateIndexValueDate(IndexON,D2344)</f>
        <v>56108</v>
      </c>
      <c r="F2344" s="156">
        <f>IFERROR(_xll.qlIndexFixing(IndexON,D2344,TRUE,_xll.ohTrigger(RecalcTrigger,TriggerON)),NA())</f>
        <v>6.4721817399393533E-3</v>
      </c>
      <c r="H2344" s="42">
        <f>_xll.qlCalendarAdvance(Calendar,$H2343,B2344,"f",FALSE)</f>
        <v>56108</v>
      </c>
      <c r="I2344" s="140">
        <f>_xll.qlInterestRateIndexValueDate(Index1M,$H2344)</f>
        <v>56108</v>
      </c>
      <c r="J2344" s="145">
        <f>IFERROR(_xll.qlIndexFixing(Index1M,$H2344,TRUE,_xll.ohTrigger(RecalcTrigger,Trigger1M)),NA())</f>
        <v>7.0449781791357847E-3</v>
      </c>
      <c r="K2344" s="44">
        <f>IFERROR(_xll.qlIndexFixing(Index3M,H2344,TRUE,_xll.ohTrigger(RecalcTrigger,Trigger3M)),NA())</f>
        <v>7.3317243250299886E-3</v>
      </c>
      <c r="L2344" s="44">
        <f>IFERROR(_xll.qlIndexFixing(Index6M,$H2344,TRUE,_xll.ohTrigger(RecalcTrigger,Trigger6M)),NA())</f>
        <v>7.3004600648635355E-3</v>
      </c>
      <c r="M2344" s="146">
        <f>IFERROR(_xll.qlIndexFixing(Index1Y,$H2344,TRUE,_xll.ohTrigger(RecalcTrigger,Trigger1Y)),NA())</f>
        <v>7.5471825183945906E-3</v>
      </c>
      <c r="N2344" s="145">
        <f>IFERROR(_xll.qlIndexFixing(ONIndex1M,I2344,TRUE,_xll.ohTrigger(RecalcTrigger,Trigger1M)),NA())</f>
        <v>7.0472628464579579E-3</v>
      </c>
      <c r="O2344" s="44">
        <f>IFERROR(_xll.qlIndexFixing(ONIndex3M,I2344,TRUE,_xll.ohTrigger(RecalcTrigger,Trigger3M)),NA())</f>
        <v>7.3404487119999029E-3</v>
      </c>
      <c r="P2344" s="44">
        <f>IFERROR(_xll.qlIndexFixing(ONIndex6M,I2344,TRUE,_xll.ohTrigger(RecalcTrigger,Trigger6M)),NA())</f>
        <v>7.3136671002105302E-3</v>
      </c>
      <c r="Q2344" s="146">
        <f>IFERROR(_xll.qlIndexFixing(ONIndex1Y,I2344,TRUE,_xll.ohTrigger(RecalcTrigger,Trigger1Y)),NA())</f>
        <v>7.5743628086832882E-3</v>
      </c>
    </row>
    <row r="2345" spans="2:17" x14ac:dyDescent="0.2">
      <c r="B2345" s="39" t="s">
        <v>42</v>
      </c>
      <c r="D2345" s="42">
        <f>_xll.qlCalendarAdvance(Calendar,$D2344,B2345,"f",FALSE)</f>
        <v>56115</v>
      </c>
      <c r="E2345" s="140">
        <f>_xll.qlInterestRateIndexValueDate(IndexON,D2345)</f>
        <v>56115</v>
      </c>
      <c r="F2345" s="156">
        <f>IFERROR(_xll.qlIndexFixing(IndexON,D2345,TRUE,_xll.ohTrigger(RecalcTrigger,TriggerON)),NA())</f>
        <v>6.4697346001707512E-3</v>
      </c>
      <c r="H2345" s="42">
        <f>_xll.qlCalendarAdvance(Calendar,$H2344,B2345,"f",FALSE)</f>
        <v>56115</v>
      </c>
      <c r="I2345" s="140">
        <f>_xll.qlInterestRateIndexValueDate(Index1M,$H2345)</f>
        <v>56115</v>
      </c>
      <c r="J2345" s="145">
        <f>IFERROR(_xll.qlIndexFixing(Index1M,$H2345,TRUE,_xll.ohTrigger(RecalcTrigger,Trigger1M)),NA())</f>
        <v>7.0429828072266481E-3</v>
      </c>
      <c r="K2345" s="44">
        <f>IFERROR(_xll.qlIndexFixing(Index3M,H2345,TRUE,_xll.ohTrigger(RecalcTrigger,Trigger3M)),NA())</f>
        <v>7.3293929876732614E-3</v>
      </c>
      <c r="L2345" s="44">
        <f>IFERROR(_xll.qlIndexFixing(Index6M,$H2345,TRUE,_xll.ohTrigger(RecalcTrigger,Trigger6M)),NA())</f>
        <v>7.2985128066604711E-3</v>
      </c>
      <c r="M2345" s="146">
        <f>IFERROR(_xll.qlIndexFixing(Index1Y,$H2345,TRUE,_xll.ohTrigger(RecalcTrigger,Trigger1Y)),NA())</f>
        <v>7.545196456964387E-3</v>
      </c>
      <c r="N2345" s="145">
        <f>IFERROR(_xll.qlIndexFixing(ONIndex1M,I2345,TRUE,_xll.ohTrigger(RecalcTrigger,Trigger1M)),NA())</f>
        <v>7.0452264578313439E-3</v>
      </c>
      <c r="O2345" s="44">
        <f>IFERROR(_xll.qlIndexFixing(ONIndex3M,I2345,TRUE,_xll.ohTrigger(RecalcTrigger,Trigger3M)),NA())</f>
        <v>7.3380115184740191E-3</v>
      </c>
      <c r="P2345" s="44">
        <f>IFERROR(_xll.qlIndexFixing(ONIndex6M,I2345,TRUE,_xll.ohTrigger(RecalcTrigger,Trigger6M)),NA())</f>
        <v>7.311483945765529E-3</v>
      </c>
      <c r="Q2345" s="146">
        <f>IFERROR(_xll.qlIndexFixing(ONIndex1Y,I2345,TRUE,_xll.ohTrigger(RecalcTrigger,Trigger1Y)),NA())</f>
        <v>7.571933471540726E-3</v>
      </c>
    </row>
    <row r="2346" spans="2:17" x14ac:dyDescent="0.2">
      <c r="B2346" s="39" t="s">
        <v>42</v>
      </c>
      <c r="D2346" s="42">
        <f>_xll.qlCalendarAdvance(Calendar,$D2345,B2346,"f",FALSE)</f>
        <v>56122</v>
      </c>
      <c r="E2346" s="140">
        <f>_xll.qlInterestRateIndexValueDate(IndexON,D2346)</f>
        <v>56122</v>
      </c>
      <c r="F2346" s="156">
        <f>IFERROR(_xll.qlIndexFixing(IndexON,D2346,TRUE,_xll.ohTrigger(RecalcTrigger,TriggerON)),NA())</f>
        <v>6.4673030924466968E-3</v>
      </c>
      <c r="H2346" s="42">
        <f>_xll.qlCalendarAdvance(Calendar,$H2345,B2346,"f",FALSE)</f>
        <v>56122</v>
      </c>
      <c r="I2346" s="140">
        <f>_xll.qlInterestRateIndexValueDate(Index1M,$H2346)</f>
        <v>56122</v>
      </c>
      <c r="J2346" s="145">
        <f>IFERROR(_xll.qlIndexFixing(Index1M,$H2346,TRUE,_xll.ohTrigger(RecalcTrigger,Trigger1M)),NA())</f>
        <v>7.0410071269807221E-3</v>
      </c>
      <c r="K2346" s="44">
        <f>IFERROR(_xll.qlIndexFixing(Index3M,H2346,TRUE,_xll.ohTrigger(RecalcTrigger,Trigger3M)),NA())</f>
        <v>7.3270786224921671E-3</v>
      </c>
      <c r="L2346" s="44">
        <f>IFERROR(_xll.qlIndexFixing(Index6M,$H2346,TRUE,_xll.ohTrigger(RecalcTrigger,Trigger6M)),NA())</f>
        <v>7.2965842082579821E-3</v>
      </c>
      <c r="M2346" s="146">
        <f>IFERROR(_xll.qlIndexFixing(Index1Y,$H2346,TRUE,_xll.ohTrigger(RecalcTrigger,Trigger1Y)),NA())</f>
        <v>7.5432281515943611E-3</v>
      </c>
      <c r="N2346" s="145">
        <f>IFERROR(_xll.qlIndexFixing(ONIndex1M,I2346,TRUE,_xll.ohTrigger(RecalcTrigger,Trigger1M)),NA())</f>
        <v>7.0432097491057721E-3</v>
      </c>
      <c r="O2346" s="44">
        <f>IFERROR(_xll.qlIndexFixing(ONIndex3M,I2346,TRUE,_xll.ohTrigger(RecalcTrigger,Trigger3M)),NA())</f>
        <v>7.33559126475547E-3</v>
      </c>
      <c r="P2346" s="44">
        <f>IFERROR(_xll.qlIndexFixing(ONIndex6M,I2346,TRUE,_xll.ohTrigger(RecalcTrigger,Trigger6M)),NA())</f>
        <v>7.3093193813111856E-3</v>
      </c>
      <c r="Q2346" s="146">
        <f>IFERROR(_xll.qlIndexFixing(ONIndex1Y,I2346,TRUE,_xll.ohTrigger(RecalcTrigger,Trigger1Y)),NA())</f>
        <v>7.5695217540217019E-3</v>
      </c>
    </row>
    <row r="2347" spans="2:17" x14ac:dyDescent="0.2">
      <c r="B2347" s="39" t="s">
        <v>42</v>
      </c>
      <c r="D2347" s="42">
        <f>_xll.qlCalendarAdvance(Calendar,$D2346,B2347,"f",FALSE)</f>
        <v>56129</v>
      </c>
      <c r="E2347" s="140">
        <f>_xll.qlInterestRateIndexValueDate(IndexON,D2347)</f>
        <v>56129</v>
      </c>
      <c r="F2347" s="156">
        <f>IFERROR(_xll.qlIndexFixing(IndexON,D2347,TRUE,_xll.ohTrigger(RecalcTrigger,TriggerON)),NA())</f>
        <v>6.4648872166861437E-3</v>
      </c>
      <c r="H2347" s="42">
        <f>_xll.qlCalendarAdvance(Calendar,$H2346,B2347,"f",FALSE)</f>
        <v>56129</v>
      </c>
      <c r="I2347" s="140">
        <f>_xll.qlInterestRateIndexValueDate(Index1M,$H2347)</f>
        <v>56129</v>
      </c>
      <c r="J2347" s="145">
        <f>IFERROR(_xll.qlIndexFixing(Index1M,$H2347,TRUE,_xll.ohTrigger(RecalcTrigger,Trigger1M)),NA())</f>
        <v>7.0391213144080922E-3</v>
      </c>
      <c r="K2347" s="44">
        <f>IFERROR(_xll.qlIndexFixing(Index3M,H2347,TRUE,_xll.ohTrigger(RecalcTrigger,Trigger3M)),NA())</f>
        <v>7.3248686712346928E-3</v>
      </c>
      <c r="L2347" s="44">
        <f>IFERROR(_xll.qlIndexFixing(Index6M,$H2347,TRUE,_xll.ohTrigger(RecalcTrigger,Trigger6M)),NA())</f>
        <v>7.2948461665415286E-3</v>
      </c>
      <c r="M2347" s="146">
        <f>IFERROR(_xll.qlIndexFixing(Index1Y,$H2347,TRUE,_xll.ohTrigger(RecalcTrigger,Trigger1Y)),NA())</f>
        <v>7.541277602180152E-3</v>
      </c>
      <c r="N2347" s="145">
        <f>IFERROR(_xll.qlIndexFixing(ONIndex1M,I2347,TRUE,_xll.ohTrigger(RecalcTrigger,Trigger1M)),NA())</f>
        <v>7.0412127202812425E-3</v>
      </c>
      <c r="O2347" s="44">
        <f>IFERROR(_xll.qlIndexFixing(ONIndex3M,I2347,TRUE,_xll.ohTrigger(RecalcTrigger,Trigger3M)),NA())</f>
        <v>7.3331879508442555E-3</v>
      </c>
      <c r="P2347" s="44">
        <f>IFERROR(_xll.qlIndexFixing(ONIndex6M,I2347,TRUE,_xll.ohTrigger(RecalcTrigger,Trigger6M)),NA())</f>
        <v>7.307173406766454E-3</v>
      </c>
      <c r="Q2347" s="146">
        <f>IFERROR(_xll.qlIndexFixing(ONIndex1Y,I2347,TRUE,_xll.ohTrigger(RecalcTrigger,Trigger1Y)),NA())</f>
        <v>7.567127656207262E-3</v>
      </c>
    </row>
    <row r="2348" spans="2:17" x14ac:dyDescent="0.2">
      <c r="B2348" s="39" t="s">
        <v>42</v>
      </c>
      <c r="D2348" s="42">
        <f>_xll.qlCalendarAdvance(Calendar,$D2347,B2348,"f",FALSE)</f>
        <v>56136</v>
      </c>
      <c r="E2348" s="140">
        <f>_xll.qlInterestRateIndexValueDate(IndexON,D2348)</f>
        <v>56136</v>
      </c>
      <c r="F2348" s="156">
        <f>IFERROR(_xll.qlIndexFixing(IndexON,D2348,TRUE,_xll.ohTrigger(RecalcTrigger,TriggerON)),NA())</f>
        <v>6.462486973132231E-3</v>
      </c>
      <c r="H2348" s="42">
        <f>_xll.qlCalendarAdvance(Calendar,$H2347,B2348,"f",FALSE)</f>
        <v>56136</v>
      </c>
      <c r="I2348" s="140">
        <f>_xll.qlInterestRateIndexValueDate(Index1M,$H2348)</f>
        <v>56136</v>
      </c>
      <c r="J2348" s="145">
        <f>IFERROR(_xll.qlIndexFixing(Index1M,$H2348,TRUE,_xll.ohTrigger(RecalcTrigger,Trigger1M)),NA())</f>
        <v>7.0371836482642225E-3</v>
      </c>
      <c r="K2348" s="44">
        <f>IFERROR(_xll.qlIndexFixing(Index3M,H2348,TRUE,_xll.ohTrigger(RecalcTrigger,Trigger3M)),NA())</f>
        <v>7.3225870837669458E-3</v>
      </c>
      <c r="L2348" s="44">
        <f>IFERROR(_xll.qlIndexFixing(Index6M,$H2348,TRUE,_xll.ohTrigger(RecalcTrigger,Trigger6M)),NA())</f>
        <v>7.292951002507291E-3</v>
      </c>
      <c r="M2348" s="146">
        <f>IFERROR(_xll.qlIndexFixing(Index1Y,$H2348,TRUE,_xll.ohTrigger(RecalcTrigger,Trigger1Y)),NA())</f>
        <v>7.539344808619175E-3</v>
      </c>
      <c r="N2348" s="145">
        <f>IFERROR(_xll.qlIndexFixing(ONIndex1M,I2348,TRUE,_xll.ohTrigger(RecalcTrigger,Trigger1M)),NA())</f>
        <v>7.0392353714388012E-3</v>
      </c>
      <c r="O2348" s="44">
        <f>IFERROR(_xll.qlIndexFixing(ONIndex3M,I2348,TRUE,_xll.ohTrigger(RecalcTrigger,Trigger3M)),NA())</f>
        <v>7.3308015769835144E-3</v>
      </c>
      <c r="P2348" s="44">
        <f>IFERROR(_xll.qlIndexFixing(ONIndex6M,I2348,TRUE,_xll.ohTrigger(RecalcTrigger,Trigger6M)),NA())</f>
        <v>7.3050460220502877E-3</v>
      </c>
      <c r="Q2348" s="146">
        <f>IFERROR(_xll.qlIndexFixing(ONIndex1Y,I2348,TRUE,_xll.ohTrigger(RecalcTrigger,Trigger1Y)),NA())</f>
        <v>7.5647511779353138E-3</v>
      </c>
    </row>
    <row r="2349" spans="2:17" x14ac:dyDescent="0.2">
      <c r="B2349" s="39" t="s">
        <v>42</v>
      </c>
      <c r="D2349" s="42">
        <f>_xll.qlCalendarAdvance(Calendar,$D2348,B2349,"f",FALSE)</f>
        <v>56143</v>
      </c>
      <c r="E2349" s="140">
        <f>_xll.qlInterestRateIndexValueDate(IndexON,D2349)</f>
        <v>56143</v>
      </c>
      <c r="F2349" s="156">
        <f>IFERROR(_xll.qlIndexFixing(IndexON,D2349,TRUE,_xll.ohTrigger(RecalcTrigger,TriggerON)),NA())</f>
        <v>6.4601023616228659E-3</v>
      </c>
      <c r="H2349" s="42">
        <f>_xll.qlCalendarAdvance(Calendar,$H2348,B2349,"f",FALSE)</f>
        <v>56143</v>
      </c>
      <c r="I2349" s="140">
        <f>_xll.qlInterestRateIndexValueDate(Index1M,$H2349)</f>
        <v>56143</v>
      </c>
      <c r="J2349" s="145">
        <f>IFERROR(_xll.qlIndexFixing(Index1M,$H2349,TRUE,_xll.ohTrigger(RecalcTrigger,Trigger1M)),NA())</f>
        <v>7.0352656733624714E-3</v>
      </c>
      <c r="K2349" s="44">
        <f>IFERROR(_xll.qlIndexFixing(Index3M,H2349,TRUE,_xll.ohTrigger(RecalcTrigger,Trigger3M)),NA())</f>
        <v>7.3203224680369865E-3</v>
      </c>
      <c r="L2349" s="44">
        <f>IFERROR(_xll.qlIndexFixing(Index6M,$H2349,TRUE,_xll.ohTrigger(RecalcTrigger,Trigger6M)),NA())</f>
        <v>7.2910744969787149E-3</v>
      </c>
      <c r="M2349" s="146">
        <f>IFERROR(_xll.qlIndexFixing(Index1Y,$H2349,TRUE,_xll.ohTrigger(RecalcTrigger,Trigger1Y)),NA())</f>
        <v>7.5374297708086235E-3</v>
      </c>
      <c r="N2349" s="145">
        <f>IFERROR(_xll.qlIndexFixing(ONIndex1M,I2349,TRUE,_xll.ohTrigger(RecalcTrigger,Trigger1M)),NA())</f>
        <v>7.0372777026594946E-3</v>
      </c>
      <c r="O2349" s="44">
        <f>IFERROR(_xll.qlIndexFixing(ONIndex3M,I2349,TRUE,_xll.ohTrigger(RecalcTrigger,Trigger3M)),NA())</f>
        <v>7.3284321428490617E-3</v>
      </c>
      <c r="P2349" s="44">
        <f>IFERROR(_xll.qlIndexFixing(ONIndex6M,I2349,TRUE,_xll.ohTrigger(RecalcTrigger,Trigger6M)),NA())</f>
        <v>7.3029372273247795E-3</v>
      </c>
      <c r="Q2349" s="146">
        <f>IFERROR(_xll.qlIndexFixing(ONIndex1Y,I2349,TRUE,_xll.ohTrigger(RecalcTrigger,Trigger1Y)),NA())</f>
        <v>7.5623923193679499E-3</v>
      </c>
    </row>
    <row r="2350" spans="2:17" x14ac:dyDescent="0.2">
      <c r="B2350" s="39" t="s">
        <v>42</v>
      </c>
      <c r="D2350" s="42">
        <f>_xll.qlCalendarAdvance(Calendar,$D2349,B2350,"f",FALSE)</f>
        <v>56150</v>
      </c>
      <c r="E2350" s="140">
        <f>_xll.qlInterestRateIndexValueDate(IndexON,D2350)</f>
        <v>56150</v>
      </c>
      <c r="F2350" s="156">
        <f>IFERROR(_xll.qlIndexFixing(IndexON,D2350,TRUE,_xll.ohTrigger(RecalcTrigger,TriggerON)),NA())</f>
        <v>6.4577333822390948E-3</v>
      </c>
      <c r="H2350" s="42">
        <f>_xll.qlCalendarAdvance(Calendar,$H2349,B2350,"f",FALSE)</f>
        <v>56150</v>
      </c>
      <c r="I2350" s="140">
        <f>_xll.qlInterestRateIndexValueDate(Index1M,$H2350)</f>
        <v>56150</v>
      </c>
      <c r="J2350" s="145">
        <f>IFERROR(_xll.qlIndexFixing(Index1M,$H2350,TRUE,_xll.ohTrigger(RecalcTrigger,Trigger1M)),NA())</f>
        <v>7.0333673896974353E-3</v>
      </c>
      <c r="K2350" s="44">
        <f>IFERROR(_xll.qlIndexFixing(Index3M,H2350,TRUE,_xll.ohTrigger(RecalcTrigger,Trigger3M)),NA())</f>
        <v>7.3180748240145336E-3</v>
      </c>
      <c r="L2350" s="44">
        <f>IFERROR(_xll.qlIndexFixing(Index6M,$H2350,TRUE,_xll.ohTrigger(RecalcTrigger,Trigger6M)),NA())</f>
        <v>7.2892166499029633E-3</v>
      </c>
      <c r="M2350" s="146">
        <f>IFERROR(_xll.qlIndexFixing(Index1Y,$H2350,TRUE,_xll.ohTrigger(RecalcTrigger,Trigger1Y)),NA())</f>
        <v>7.5355324886479114E-3</v>
      </c>
      <c r="N2350" s="145">
        <f>IFERROR(_xll.qlIndexFixing(ONIndex1M,I2350,TRUE,_xll.ohTrigger(RecalcTrigger,Trigger1M)),NA())</f>
        <v>7.0353397136191376E-3</v>
      </c>
      <c r="O2350" s="44">
        <f>IFERROR(_xll.qlIndexFixing(ONIndex3M,I2350,TRUE,_xll.ohTrigger(RecalcTrigger,Trigger3M)),NA())</f>
        <v>7.3260796486840363E-3</v>
      </c>
      <c r="P2350" s="44">
        <f>IFERROR(_xll.qlIndexFixing(ONIndex6M,I2350,TRUE,_xll.ohTrigger(RecalcTrigger,Trigger6M)),NA())</f>
        <v>7.3008470225088828E-3</v>
      </c>
      <c r="Q2350" s="146">
        <f>IFERROR(_xll.qlIndexFixing(ONIndex1Y,I2350,TRUE,_xll.ohTrigger(RecalcTrigger,Trigger1Y)),NA())</f>
        <v>7.5600510802620313E-3</v>
      </c>
    </row>
    <row r="2351" spans="2:17" x14ac:dyDescent="0.2">
      <c r="B2351" s="39" t="s">
        <v>42</v>
      </c>
      <c r="D2351" s="42">
        <f>_xll.qlCalendarAdvance(Calendar,$D2350,B2351,"f",FALSE)</f>
        <v>56157</v>
      </c>
      <c r="E2351" s="140">
        <f>_xll.qlInterestRateIndexValueDate(IndexON,D2351)</f>
        <v>56157</v>
      </c>
      <c r="F2351" s="156">
        <f>IFERROR(_xll.qlIndexFixing(IndexON,D2351,TRUE,_xll.ohTrigger(RecalcTrigger,TriggerON)),NA())</f>
        <v>6.4553800348998713E-3</v>
      </c>
      <c r="H2351" s="42">
        <f>_xll.qlCalendarAdvance(Calendar,$H2350,B2351,"f",FALSE)</f>
        <v>56157</v>
      </c>
      <c r="I2351" s="140">
        <f>_xll.qlInterestRateIndexValueDate(Index1M,$H2351)</f>
        <v>56157</v>
      </c>
      <c r="J2351" s="145">
        <f>IFERROR(_xll.qlIndexFixing(Index1M,$H2351,TRUE,_xll.ohTrigger(RecalcTrigger,Trigger1M)),NA())</f>
        <v>7.0314241003358487E-3</v>
      </c>
      <c r="K2351" s="44">
        <f>IFERROR(_xll.qlIndexFixing(Index3M,H2351,TRUE,_xll.ohTrigger(RecalcTrigger,Trigger3M)),NA())</f>
        <v>7.3157613782204546E-3</v>
      </c>
      <c r="L2351" s="44">
        <f>IFERROR(_xll.qlIndexFixing(Index6M,$H2351,TRUE,_xll.ohTrigger(RecalcTrigger,Trigger6M)),NA())</f>
        <v>7.2873252216935653E-3</v>
      </c>
      <c r="M2351" s="146">
        <f>IFERROR(_xll.qlIndexFixing(Index1Y,$H2351,TRUE,_xll.ohTrigger(RecalcTrigger,Trigger1Y)),NA())</f>
        <v>7.5336529620362302E-3</v>
      </c>
      <c r="N2351" s="145">
        <f>IFERROR(_xll.qlIndexFixing(ONIndex1M,I2351,TRUE,_xll.ohTrigger(RecalcTrigger,Trigger1M)),NA())</f>
        <v>7.0334214046419152E-3</v>
      </c>
      <c r="O2351" s="44">
        <f>IFERROR(_xll.qlIndexFixing(ONIndex3M,I2351,TRUE,_xll.ohTrigger(RecalcTrigger,Trigger3M)),NA())</f>
        <v>7.3237440943263454E-3</v>
      </c>
      <c r="P2351" s="44">
        <f>IFERROR(_xll.qlIndexFixing(ONIndex6M,I2351,TRUE,_xll.ohTrigger(RecalcTrigger,Trigger6M)),NA())</f>
        <v>7.2987754075215516E-3</v>
      </c>
      <c r="Q2351" s="146">
        <f>IFERROR(_xll.qlIndexFixing(ONIndex1Y,I2351,TRUE,_xll.ohTrigger(RecalcTrigger,Trigger1Y)),NA())</f>
        <v>7.5577274609417433E-3</v>
      </c>
    </row>
    <row r="2352" spans="2:17" x14ac:dyDescent="0.2">
      <c r="B2352" s="39" t="s">
        <v>42</v>
      </c>
      <c r="D2352" s="42">
        <f>_xll.qlCalendarAdvance(Calendar,$D2351,B2352,"f",FALSE)</f>
        <v>56164</v>
      </c>
      <c r="E2352" s="140">
        <f>_xll.qlInterestRateIndexValueDate(IndexON,D2352)</f>
        <v>56164</v>
      </c>
      <c r="F2352" s="156">
        <f>IFERROR(_xll.qlIndexFixing(IndexON,D2352,TRUE,_xll.ohTrigger(RecalcTrigger,TriggerON)),NA())</f>
        <v>6.4530423196862419E-3</v>
      </c>
      <c r="H2352" s="42">
        <f>_xll.qlCalendarAdvance(Calendar,$H2351,B2352,"f",FALSE)</f>
        <v>56164</v>
      </c>
      <c r="I2352" s="140">
        <f>_xll.qlInterestRateIndexValueDate(Index1M,$H2352)</f>
        <v>56164</v>
      </c>
      <c r="J2352" s="145">
        <f>IFERROR(_xll.qlIndexFixing(Index1M,$H2352,TRUE,_xll.ohTrigger(RecalcTrigger,Trigger1M)),NA())</f>
        <v>7.0295665698574192E-3</v>
      </c>
      <c r="K2352" s="44">
        <f>IFERROR(_xll.qlIndexFixing(Index3M,H2352,TRUE,_xll.ohTrigger(RecalcTrigger,Trigger3M)),NA())</f>
        <v>7.3135488454897195E-3</v>
      </c>
      <c r="L2352" s="44">
        <f>IFERROR(_xll.qlIndexFixing(Index6M,$H2352,TRUE,_xll.ohTrigger(RecalcTrigger,Trigger6M)),NA())</f>
        <v>7.2855059878531858E-3</v>
      </c>
      <c r="M2352" s="146">
        <f>IFERROR(_xll.qlIndexFixing(Index1Y,$H2352,TRUE,_xll.ohTrigger(RecalcTrigger,Trigger1Y)),NA())</f>
        <v>7.5317911908745483E-3</v>
      </c>
      <c r="N2352" s="145">
        <f>IFERROR(_xll.qlIndexFixing(ONIndex1M,I2352,TRUE,_xll.ohTrigger(RecalcTrigger,Trigger1M)),NA())</f>
        <v>7.0315227756467813E-3</v>
      </c>
      <c r="O2352" s="44">
        <f>IFERROR(_xll.qlIndexFixing(ONIndex3M,I2352,TRUE,_xll.ohTrigger(RecalcTrigger,Trigger3M)),NA())</f>
        <v>7.3214254798570355E-3</v>
      </c>
      <c r="P2352" s="44">
        <f>IFERROR(_xll.qlIndexFixing(ONIndex6M,I2352,TRUE,_xll.ohTrigger(RecalcTrigger,Trigger6M)),NA())</f>
        <v>7.2967223824438321E-3</v>
      </c>
      <c r="Q2352" s="146">
        <f>IFERROR(_xll.qlIndexFixing(ONIndex1Y,I2352,TRUE,_xll.ohTrigger(RecalcTrigger,Trigger1Y)),NA())</f>
        <v>7.555421461163947E-3</v>
      </c>
    </row>
    <row r="2353" spans="2:17" x14ac:dyDescent="0.2">
      <c r="B2353" s="39" t="s">
        <v>42</v>
      </c>
      <c r="D2353" s="42">
        <f>_xll.qlCalendarAdvance(Calendar,$D2352,B2353,"f",FALSE)</f>
        <v>56171</v>
      </c>
      <c r="E2353" s="140">
        <f>_xll.qlInterestRateIndexValueDate(IndexON,D2353)</f>
        <v>56171</v>
      </c>
      <c r="F2353" s="156">
        <f>IFERROR(_xll.qlIndexFixing(IndexON,D2353,TRUE,_xll.ohTrigger(RecalcTrigger,TriggerON)),NA())</f>
        <v>6.4507202365171601E-3</v>
      </c>
      <c r="H2353" s="42">
        <f>_xll.qlCalendarAdvance(Calendar,$H2352,B2353,"f",FALSE)</f>
        <v>56171</v>
      </c>
      <c r="I2353" s="140">
        <f>_xll.qlInterestRateIndexValueDate(Index1M,$H2353)</f>
        <v>56171</v>
      </c>
      <c r="J2353" s="145">
        <f>IFERROR(_xll.qlIndexFixing(Index1M,$H2353,TRUE,_xll.ohTrigger(RecalcTrigger,Trigger1M)),NA())</f>
        <v>7.0277287309768403E-3</v>
      </c>
      <c r="K2353" s="44">
        <f>IFERROR(_xll.qlIndexFixing(Index3M,H2353,TRUE,_xll.ohTrigger(RecalcTrigger,Trigger3M)),NA())</f>
        <v>7.3113532847328827E-3</v>
      </c>
      <c r="L2353" s="44">
        <f>IFERROR(_xll.qlIndexFixing(Index6M,$H2353,TRUE,_xll.ohTrigger(RecalcTrigger,Trigger6M)),NA())</f>
        <v>7.2837054126906331E-3</v>
      </c>
      <c r="M2353" s="146">
        <f>IFERROR(_xll.qlIndexFixing(Index1Y,$H2353,TRUE,_xll.ohTrigger(RecalcTrigger,Trigger1Y)),NA())</f>
        <v>7.5299471750642777E-3</v>
      </c>
      <c r="N2353" s="145">
        <f>IFERROR(_xll.qlIndexFixing(ONIndex1M,I2353,TRUE,_xll.ohTrigger(RecalcTrigger,Trigger1M)),NA())</f>
        <v>7.0296438266337358E-3</v>
      </c>
      <c r="O2353" s="44">
        <f>IFERROR(_xll.qlIndexFixing(ONIndex3M,I2353,TRUE,_xll.ohTrigger(RecalcTrigger,Trigger3M)),NA())</f>
        <v>7.3191238053571528E-3</v>
      </c>
      <c r="P2353" s="44">
        <f>IFERROR(_xll.qlIndexFixing(ONIndex6M,I2353,TRUE,_xll.ohTrigger(RecalcTrigger,Trigger6M)),NA())</f>
        <v>7.2946879473567705E-3</v>
      </c>
      <c r="Q2353" s="146">
        <f>IFERROR(_xll.qlIndexFixing(ONIndex1Y,I2353,TRUE,_xll.ohTrigger(RecalcTrigger,Trigger1Y)),NA())</f>
        <v>7.5531330810907349E-3</v>
      </c>
    </row>
    <row r="2354" spans="2:17" x14ac:dyDescent="0.2">
      <c r="B2354" s="39" t="s">
        <v>42</v>
      </c>
      <c r="D2354" s="42">
        <f>_xll.qlCalendarAdvance(Calendar,$D2353,B2354,"f",FALSE)</f>
        <v>56178</v>
      </c>
      <c r="E2354" s="140">
        <f>_xll.qlInterestRateIndexValueDate(IndexON,D2354)</f>
        <v>56178</v>
      </c>
      <c r="F2354" s="156">
        <f>IFERROR(_xll.qlIndexFixing(IndexON,D2354,TRUE,_xll.ohTrigger(RecalcTrigger,TriggerON)),NA())</f>
        <v>6.4484137854736723E-3</v>
      </c>
      <c r="H2354" s="42">
        <f>_xll.qlCalendarAdvance(Calendar,$H2353,B2354,"f",FALSE)</f>
        <v>56178</v>
      </c>
      <c r="I2354" s="140">
        <f>_xll.qlInterestRateIndexValueDate(Index1M,$H2354)</f>
        <v>56178</v>
      </c>
      <c r="J2354" s="145">
        <f>IFERROR(_xll.qlIndexFixing(Index1M,$H2354,TRUE,_xll.ohTrigger(RecalcTrigger,Trigger1M)),NA())</f>
        <v>7.0259105836784257E-3</v>
      </c>
      <c r="K2354" s="44">
        <f>IFERROR(_xll.qlIndexFixing(Index3M,H2354,TRUE,_xll.ohTrigger(RecalcTrigger,Trigger3M)),NA())</f>
        <v>7.3091746959235166E-3</v>
      </c>
      <c r="L2354" s="44">
        <f>IFERROR(_xll.qlIndexFixing(Index6M,$H2354,TRUE,_xll.ohTrigger(RecalcTrigger,Trigger6M)),NA())</f>
        <v>7.2819234961555863E-3</v>
      </c>
      <c r="M2354" s="146">
        <f>IFERROR(_xll.qlIndexFixing(Index1Y,$H2354,TRUE,_xll.ohTrigger(RecalcTrigger,Trigger1Y)),NA())</f>
        <v>7.5281209145077188E-3</v>
      </c>
      <c r="N2354" s="145">
        <f>IFERROR(_xll.qlIndexFixing(ONIndex1M,I2354,TRUE,_xll.ohTrigger(RecalcTrigger,Trigger1M)),NA())</f>
        <v>7.0277845574406861E-3</v>
      </c>
      <c r="O2354" s="44">
        <f>IFERROR(_xll.qlIndexFixing(ONIndex3M,I2354,TRUE,_xll.ohTrigger(RecalcTrigger,Trigger3M)),NA())</f>
        <v>7.3168390706646047E-3</v>
      </c>
      <c r="P2354" s="44">
        <f>IFERROR(_xll.qlIndexFixing(ONIndex6M,I2354,TRUE,_xll.ohTrigger(RecalcTrigger,Trigger6M)),NA())</f>
        <v>7.2926721020982743E-3</v>
      </c>
      <c r="Q2354" s="146">
        <f>IFERROR(_xll.qlIndexFixing(ONIndex1Y,I2354,TRUE,_xll.ohTrigger(RecalcTrigger,Trigger1Y)),NA())</f>
        <v>7.5508623204789682E-3</v>
      </c>
    </row>
    <row r="2355" spans="2:17" x14ac:dyDescent="0.2">
      <c r="B2355" s="39" t="s">
        <v>42</v>
      </c>
      <c r="D2355" s="42">
        <f>_xll.qlCalendarAdvance(Calendar,$D2354,B2355,"f",FALSE)</f>
        <v>56185</v>
      </c>
      <c r="E2355" s="140">
        <f>_xll.qlInterestRateIndexValueDate(IndexON,D2355)</f>
        <v>56185</v>
      </c>
      <c r="F2355" s="156">
        <f>IFERROR(_xll.qlIndexFixing(IndexON,D2355,TRUE,_xll.ohTrigger(RecalcTrigger,TriggerON)),NA())</f>
        <v>6.4461229664747322E-3</v>
      </c>
      <c r="H2355" s="42">
        <f>_xll.qlCalendarAdvance(Calendar,$H2354,B2355,"f",FALSE)</f>
        <v>56185</v>
      </c>
      <c r="I2355" s="140">
        <f>_xll.qlInterestRateIndexValueDate(Index1M,$H2355)</f>
        <v>56185</v>
      </c>
      <c r="J2355" s="145">
        <f>IFERROR(_xll.qlIndexFixing(Index1M,$H2355,TRUE,_xll.ohTrigger(RecalcTrigger,Trigger1M)),NA())</f>
        <v>7.0241121279569461E-3</v>
      </c>
      <c r="K2355" s="44">
        <f>IFERROR(_xll.qlIndexFixing(Index3M,H2355,TRUE,_xll.ohTrigger(RecalcTrigger,Trigger3M)),NA())</f>
        <v>7.3070130790316695E-3</v>
      </c>
      <c r="L2355" s="44">
        <f>IFERROR(_xll.qlIndexFixing(Index6M,$H2355,TRUE,_xll.ohTrigger(RecalcTrigger,Trigger6M)),NA())</f>
        <v>7.2801602381995069E-3</v>
      </c>
      <c r="M2355" s="146">
        <f>IFERROR(_xll.qlIndexFixing(Index1Y,$H2355,TRUE,_xll.ohTrigger(RecalcTrigger,Trigger1Y)),NA())</f>
        <v>7.5263124091087263E-3</v>
      </c>
      <c r="N2355" s="145">
        <f>IFERROR(_xll.qlIndexFixing(ONIndex1M,I2355,TRUE,_xll.ohTrigger(RecalcTrigger,Trigger1M)),NA())</f>
        <v>7.0259449681486785E-3</v>
      </c>
      <c r="O2355" s="44">
        <f>IFERROR(_xll.qlIndexFixing(ONIndex3M,I2355,TRUE,_xll.ohTrigger(RecalcTrigger,Trigger3M)),NA())</f>
        <v>7.3145712758604375E-3</v>
      </c>
      <c r="P2355" s="44">
        <f>IFERROR(_xll.qlIndexFixing(ONIndex6M,I2355,TRUE,_xll.ohTrigger(RecalcTrigger,Trigger6M)),NA())</f>
        <v>7.2906748466683435E-3</v>
      </c>
      <c r="Q2355" s="146">
        <f>IFERROR(_xll.qlIndexFixing(ONIndex1Y,I2355,TRUE,_xll.ohTrigger(RecalcTrigger,Trigger1Y)),NA())</f>
        <v>7.5486091795717858E-3</v>
      </c>
    </row>
    <row r="2356" spans="2:17" x14ac:dyDescent="0.2">
      <c r="B2356" s="39" t="s">
        <v>42</v>
      </c>
      <c r="D2356" s="42">
        <f>_xll.qlCalendarAdvance(Calendar,$D2355,B2356,"f",FALSE)</f>
        <v>56192</v>
      </c>
      <c r="E2356" s="140">
        <f>_xll.qlInterestRateIndexValueDate(IndexON,D2356)</f>
        <v>56192</v>
      </c>
      <c r="F2356" s="156">
        <f>IFERROR(_xll.qlIndexFixing(IndexON,D2356,TRUE,_xll.ohTrigger(RecalcTrigger,TriggerON)),NA())</f>
        <v>6.4438477795203397E-3</v>
      </c>
      <c r="H2356" s="42">
        <f>_xll.qlCalendarAdvance(Calendar,$H2355,B2356,"f",FALSE)</f>
        <v>56192</v>
      </c>
      <c r="I2356" s="140">
        <f>_xll.qlInterestRateIndexValueDate(Index1M,$H2356)</f>
        <v>56192</v>
      </c>
      <c r="J2356" s="145">
        <f>IFERROR(_xll.qlIndexFixing(Index1M,$H2356,TRUE,_xll.ohTrigger(RecalcTrigger,Trigger1M)),NA())</f>
        <v>7.0223912031136173E-3</v>
      </c>
      <c r="K2356" s="44">
        <f>IFERROR(_xll.qlIndexFixing(Index3M,H2356,TRUE,_xll.ohTrigger(RecalcTrigger,Trigger3M)),NA())</f>
        <v>7.3048684340300315E-3</v>
      </c>
      <c r="L2356" s="44">
        <f>IFERROR(_xll.qlIndexFixing(Index6M,$H2356,TRUE,_xll.ohTrigger(RecalcTrigger,Trigger6M)),NA())</f>
        <v>7.2784156387725209E-3</v>
      </c>
      <c r="M2356" s="146">
        <f>IFERROR(_xll.qlIndexFixing(Index1Y,$H2356,TRUE,_xll.ohTrigger(RecalcTrigger,Trigger1Y)),NA())</f>
        <v>7.5245216587718211E-3</v>
      </c>
      <c r="N2356" s="145">
        <f>IFERROR(_xll.qlIndexFixing(ONIndex1M,I2356,TRUE,_xll.ohTrigger(RecalcTrigger,Trigger1M)),NA())</f>
        <v>7.0241250589198057E-3</v>
      </c>
      <c r="O2356" s="44">
        <f>IFERROR(_xll.qlIndexFixing(ONIndex3M,I2356,TRUE,_xll.ohTrigger(RecalcTrigger,Trigger3M)),NA())</f>
        <v>7.3123204210256976E-3</v>
      </c>
      <c r="P2356" s="44">
        <f>IFERROR(_xll.qlIndexFixing(ONIndex6M,I2356,TRUE,_xll.ohTrigger(RecalcTrigger,Trigger6M)),NA())</f>
        <v>7.288696181310117E-3</v>
      </c>
      <c r="Q2356" s="146">
        <f>IFERROR(_xll.qlIndexFixing(ONIndex1Y,I2356,TRUE,_xll.ohTrigger(RecalcTrigger,Trigger1Y)),NA())</f>
        <v>7.546373658207095E-3</v>
      </c>
    </row>
    <row r="2357" spans="2:17" x14ac:dyDescent="0.2">
      <c r="B2357" s="39" t="s">
        <v>42</v>
      </c>
      <c r="D2357" s="42">
        <f>_xll.qlCalendarAdvance(Calendar,$D2356,B2357,"f",FALSE)</f>
        <v>56199</v>
      </c>
      <c r="E2357" s="140">
        <f>_xll.qlInterestRateIndexValueDate(IndexON,D2357)</f>
        <v>56199</v>
      </c>
      <c r="F2357" s="156">
        <f>IFERROR(_xll.qlIndexFixing(IndexON,D2357,TRUE,_xll.ohTrigger(RecalcTrigger,TriggerON)),NA())</f>
        <v>6.4415882247725875E-3</v>
      </c>
      <c r="H2357" s="42">
        <f>_xll.qlCalendarAdvance(Calendar,$H2356,B2357,"f",FALSE)</f>
        <v>56199</v>
      </c>
      <c r="I2357" s="140">
        <f>_xll.qlInterestRateIndexValueDate(Index1M,$H2357)</f>
        <v>56199</v>
      </c>
      <c r="J2357" s="145">
        <f>IFERROR(_xll.qlIndexFixing(Index1M,$H2357,TRUE,_xll.ohTrigger(RecalcTrigger,Trigger1M)),NA())</f>
        <v>7.0206307578354332E-3</v>
      </c>
      <c r="K2357" s="44">
        <f>IFERROR(_xll.qlIndexFixing(Index3M,H2357,TRUE,_xll.ohTrigger(RecalcTrigger,Trigger3M)),NA())</f>
        <v>7.3027407608921759E-3</v>
      </c>
      <c r="L2357" s="44">
        <f>IFERROR(_xll.qlIndexFixing(Index6M,$H2357,TRUE,_xll.ohTrigger(RecalcTrigger,Trigger6M)),NA())</f>
        <v>7.2767341528208141E-3</v>
      </c>
      <c r="M2357" s="146">
        <f>IFERROR(_xll.qlIndexFixing(Index1Y,$H2357,TRUE,_xll.ohTrigger(RecalcTrigger,Trigger1Y)),NA())</f>
        <v>7.522748663401968E-3</v>
      </c>
      <c r="N2357" s="145">
        <f>IFERROR(_xll.qlIndexFixing(ONIndex1M,I2357,TRUE,_xll.ohTrigger(RecalcTrigger,Trigger1M)),NA())</f>
        <v>7.0223248295919749E-3</v>
      </c>
      <c r="O2357" s="44">
        <f>IFERROR(_xll.qlIndexFixing(ONIndex3M,I2357,TRUE,_xll.ohTrigger(RecalcTrigger,Trigger3M)),NA())</f>
        <v>7.310086505917246E-3</v>
      </c>
      <c r="P2357" s="44">
        <f>IFERROR(_xll.qlIndexFixing(ONIndex6M,I2357,TRUE,_xll.ohTrigger(RecalcTrigger,Trigger6M)),NA())</f>
        <v>7.2867361056994095E-3</v>
      </c>
      <c r="Q2357" s="146">
        <f>IFERROR(_xll.qlIndexFixing(ONIndex1Y,I2357,TRUE,_xll.ohTrigger(RecalcTrigger,Trigger1Y)),NA())</f>
        <v>7.5441557565469886E-3</v>
      </c>
    </row>
    <row r="2358" spans="2:17" x14ac:dyDescent="0.2">
      <c r="B2358" s="39" t="s">
        <v>42</v>
      </c>
      <c r="D2358" s="42">
        <f>_xll.qlCalendarAdvance(Calendar,$D2357,B2358,"f",FALSE)</f>
        <v>56206</v>
      </c>
      <c r="E2358" s="140">
        <f>_xll.qlInterestRateIndexValueDate(IndexON,D2358)</f>
        <v>56206</v>
      </c>
      <c r="F2358" s="156">
        <f>IFERROR(_xll.qlIndexFixing(IndexON,D2358,TRUE,_xll.ohTrigger(RecalcTrigger,TriggerON)),NA())</f>
        <v>6.4393443019883367E-3</v>
      </c>
      <c r="H2358" s="42">
        <f>_xll.qlCalendarAdvance(Calendar,$H2357,B2358,"f",FALSE)</f>
        <v>56206</v>
      </c>
      <c r="I2358" s="140">
        <f>_xll.qlInterestRateIndexValueDate(Index1M,$H2358)</f>
        <v>56206</v>
      </c>
      <c r="J2358" s="145">
        <f>IFERROR(_xll.qlIndexFixing(Index1M,$H2358,TRUE,_xll.ohTrigger(RecalcTrigger,Trigger1M)),NA())</f>
        <v>7.0188900037210233E-3</v>
      </c>
      <c r="K2358" s="44">
        <f>IFERROR(_xll.qlIndexFixing(Index3M,H2358,TRUE,_xll.ohTrigger(RecalcTrigger,Trigger3M)),NA())</f>
        <v>7.3006300595907922E-3</v>
      </c>
      <c r="L2358" s="44">
        <f>IFERROR(_xll.qlIndexFixing(Index6M,$H2358,TRUE,_xll.ohTrigger(RecalcTrigger,Trigger6M)),NA())</f>
        <v>7.2750255715662822E-3</v>
      </c>
      <c r="M2358" s="146">
        <f>IFERROR(_xll.qlIndexFixing(Index1Y,$H2358,TRUE,_xll.ohTrigger(RecalcTrigger,Trigger1Y)),NA())</f>
        <v>7.5209934229054642E-3</v>
      </c>
      <c r="N2358" s="145">
        <f>IFERROR(_xll.qlIndexFixing(ONIndex1M,I2358,TRUE,_xll.ohTrigger(RecalcTrigger,Trigger1M)),NA())</f>
        <v>7.0205442801651863E-3</v>
      </c>
      <c r="O2358" s="44">
        <f>IFERROR(_xll.qlIndexFixing(ONIndex3M,I2358,TRUE,_xll.ohTrigger(RecalcTrigger,Trigger3M)),NA())</f>
        <v>7.3078695307782215E-3</v>
      </c>
      <c r="P2358" s="44">
        <f>IFERROR(_xll.qlIndexFixing(ONIndex6M,I2358,TRUE,_xll.ohTrigger(RecalcTrigger,Trigger6M)),NA())</f>
        <v>7.2847946200793601E-3</v>
      </c>
      <c r="Q2358" s="146">
        <f>IFERROR(_xll.qlIndexFixing(ONIndex1Y,I2358,TRUE,_xll.ohTrigger(RecalcTrigger,Trigger1Y)),NA())</f>
        <v>7.5419554744293738E-3</v>
      </c>
    </row>
    <row r="2359" spans="2:17" x14ac:dyDescent="0.2">
      <c r="B2359" s="39" t="s">
        <v>42</v>
      </c>
      <c r="D2359" s="42">
        <f>_xll.qlCalendarAdvance(Calendar,$D2358,B2359,"f",FALSE)</f>
        <v>56213</v>
      </c>
      <c r="E2359" s="140">
        <f>_xll.qlInterestRateIndexValueDate(IndexON,D2359)</f>
        <v>56213</v>
      </c>
      <c r="F2359" s="156">
        <f>IFERROR(_xll.qlIndexFixing(IndexON,D2359,TRUE,_xll.ohTrigger(RecalcTrigger,TriggerON)),NA())</f>
        <v>6.4371160114107262E-3</v>
      </c>
      <c r="H2359" s="42">
        <f>_xll.qlCalendarAdvance(Calendar,$H2358,B2359,"f",FALSE)</f>
        <v>56213</v>
      </c>
      <c r="I2359" s="140">
        <f>_xll.qlInterestRateIndexValueDate(Index1M,$H2359)</f>
        <v>56213</v>
      </c>
      <c r="J2359" s="145">
        <f>IFERROR(_xll.qlIndexFixing(Index1M,$H2359,TRUE,_xll.ohTrigger(RecalcTrigger,Trigger1M)),NA())</f>
        <v>7.0169548413818589E-3</v>
      </c>
      <c r="K2359" s="44">
        <f>IFERROR(_xll.qlIndexFixing(Index3M,H2359,TRUE,_xll.ohTrigger(RecalcTrigger,Trigger3M)),NA())</f>
        <v>7.2985363300976909E-3</v>
      </c>
      <c r="L2359" s="44">
        <f>IFERROR(_xll.qlIndexFixing(Index6M,$H2359,TRUE,_xll.ohTrigger(RecalcTrigger,Trigger6M)),NA())</f>
        <v>7.2732937911851861E-3</v>
      </c>
      <c r="M2359" s="146">
        <f>IFERROR(_xll.qlIndexFixing(Index1Y,$H2359,TRUE,_xll.ohTrigger(RecalcTrigger,Trigger1Y)),NA())</f>
        <v>7.5192559371897172E-3</v>
      </c>
      <c r="N2359" s="145">
        <f>IFERROR(_xll.qlIndexFixing(ONIndex1M,I2359,TRUE,_xll.ohTrigger(RecalcTrigger,Trigger1M)),NA())</f>
        <v>7.0187834107204861E-3</v>
      </c>
      <c r="O2359" s="44">
        <f>IFERROR(_xll.qlIndexFixing(ONIndex3M,I2359,TRUE,_xll.ohTrigger(RecalcTrigger,Trigger3M)),NA())</f>
        <v>7.3056694954465318E-3</v>
      </c>
      <c r="P2359" s="44">
        <f>IFERROR(_xll.qlIndexFixing(ONIndex6M,I2359,TRUE,_xll.ohTrigger(RecalcTrigger,Trigger6M)),NA())</f>
        <v>7.282871724287876E-3</v>
      </c>
      <c r="Q2359" s="146">
        <f>IFERROR(_xll.qlIndexFixing(ONIndex1Y,I2359,TRUE,_xll.ohTrigger(RecalcTrigger,Trigger1Y)),NA())</f>
        <v>7.5397728120163432E-3</v>
      </c>
    </row>
    <row r="2360" spans="2:17" x14ac:dyDescent="0.2">
      <c r="B2360" s="39" t="s">
        <v>42</v>
      </c>
      <c r="D2360" s="42">
        <f>_xll.qlCalendarAdvance(Calendar,$D2359,B2360,"f",FALSE)</f>
        <v>56220</v>
      </c>
      <c r="E2360" s="140">
        <f>_xll.qlInterestRateIndexValueDate(IndexON,D2360)</f>
        <v>56220</v>
      </c>
      <c r="F2360" s="156">
        <f>IFERROR(_xll.qlIndexFixing(IndexON,D2360,TRUE,_xll.ohTrigger(RecalcTrigger,TriggerON)),NA())</f>
        <v>6.4349033527966171E-3</v>
      </c>
      <c r="H2360" s="42">
        <f>_xll.qlCalendarAdvance(Calendar,$H2359,B2360,"f",FALSE)</f>
        <v>56220</v>
      </c>
      <c r="I2360" s="140">
        <f>_xll.qlInterestRateIndexValueDate(Index1M,$H2360)</f>
        <v>56220</v>
      </c>
      <c r="J2360" s="145">
        <f>IFERROR(_xll.qlIndexFixing(Index1M,$H2360,TRUE,_xll.ohTrigger(RecalcTrigger,Trigger1M)),NA())</f>
        <v>7.0154152226898523E-3</v>
      </c>
      <c r="K2360" s="44">
        <f>IFERROR(_xll.qlIndexFixing(Index3M,H2360,TRUE,_xll.ohTrigger(RecalcTrigger,Trigger3M)),NA())</f>
        <v>7.2966041814015205E-3</v>
      </c>
      <c r="L2360" s="44">
        <f>IFERROR(_xll.qlIndexFixing(Index6M,$H2360,TRUE,_xll.ohTrigger(RecalcTrigger,Trigger6M)),NA())</f>
        <v>7.2716238253958641E-3</v>
      </c>
      <c r="M2360" s="146">
        <f>IFERROR(_xll.qlIndexFixing(Index1Y,$H2360,TRUE,_xll.ohTrigger(RecalcTrigger,Trigger1Y)),NA())</f>
        <v>7.5175362061625783E-3</v>
      </c>
      <c r="N2360" s="145">
        <f>IFERROR(_xll.qlIndexFixing(ONIndex1M,I2360,TRUE,_xll.ohTrigger(RecalcTrigger,Trigger1M)),NA())</f>
        <v>7.0170422212578742E-3</v>
      </c>
      <c r="O2360" s="44">
        <f>IFERROR(_xll.qlIndexFixing(ONIndex3M,I2360,TRUE,_xll.ohTrigger(RecalcTrigger,Trigger3M)),NA())</f>
        <v>7.3034864000842692E-3</v>
      </c>
      <c r="P2360" s="44">
        <f>IFERROR(_xll.qlIndexFixing(ONIndex6M,I2360,TRUE,_xll.ohTrigger(RecalcTrigger,Trigger6M)),NA())</f>
        <v>7.2809674184870499E-3</v>
      </c>
      <c r="Q2360" s="146">
        <f>IFERROR(_xll.qlIndexFixing(ONIndex1Y,I2360,TRUE,_xll.ohTrigger(RecalcTrigger,Trigger1Y)),NA())</f>
        <v>7.5376077692268506E-3</v>
      </c>
    </row>
    <row r="2361" spans="2:17" x14ac:dyDescent="0.2">
      <c r="B2361" s="39" t="s">
        <v>42</v>
      </c>
      <c r="D2361" s="42">
        <f>_xll.qlCalendarAdvance(Calendar,$D2360,B2361,"f",FALSE)</f>
        <v>56227</v>
      </c>
      <c r="E2361" s="140">
        <f>_xll.qlInterestRateIndexValueDate(IndexON,D2361)</f>
        <v>56227</v>
      </c>
      <c r="F2361" s="156">
        <f>IFERROR(_xll.qlIndexFixing(IndexON,D2361,TRUE,_xll.ohTrigger(RecalcTrigger,TriggerON)),NA())</f>
        <v>6.4327063263891482E-3</v>
      </c>
      <c r="H2361" s="42">
        <f>_xll.qlCalendarAdvance(Calendar,$H2360,B2361,"f",FALSE)</f>
        <v>56227</v>
      </c>
      <c r="I2361" s="140">
        <f>_xll.qlInterestRateIndexValueDate(Index1M,$H2361)</f>
        <v>56227</v>
      </c>
      <c r="J2361" s="145">
        <f>IFERROR(_xll.qlIndexFixing(Index1M,$H2361,TRUE,_xll.ohTrigger(RecalcTrigger,Trigger1M)),NA())</f>
        <v>7.0137349162443631E-3</v>
      </c>
      <c r="K2361" s="44">
        <f>IFERROR(_xll.qlIndexFixing(Index3M,H2361,TRUE,_xll.ohTrigger(RecalcTrigger,Trigger3M)),NA())</f>
        <v>7.2945420532766828E-3</v>
      </c>
      <c r="L2361" s="44">
        <f>IFERROR(_xll.qlIndexFixing(Index6M,$H2361,TRUE,_xll.ohTrigger(RecalcTrigger,Trigger6M)),NA())</f>
        <v>7.2699725178987313E-3</v>
      </c>
      <c r="M2361" s="146">
        <f>IFERROR(_xll.qlIndexFixing(Index1Y,$H2361,TRUE,_xll.ohTrigger(RecalcTrigger,Trigger1Y)),NA())</f>
        <v>7.5158342297338976E-3</v>
      </c>
      <c r="N2361" s="145">
        <f>IFERROR(_xll.qlIndexFixing(ONIndex1M,I2361,TRUE,_xll.ohTrigger(RecalcTrigger,Trigger1M)),NA())</f>
        <v>7.0153207116963046E-3</v>
      </c>
      <c r="O2361" s="44">
        <f>IFERROR(_xll.qlIndexFixing(ONIndex3M,I2361,TRUE,_xll.ohTrigger(RecalcTrigger,Trigger3M)),NA())</f>
        <v>7.3013202445293413E-3</v>
      </c>
      <c r="P2361" s="44">
        <f>IFERROR(_xll.qlIndexFixing(ONIndex6M,I2361,TRUE,_xll.ohTrigger(RecalcTrigger,Trigger6M)),NA())</f>
        <v>7.2790817025958354E-3</v>
      </c>
      <c r="Q2361" s="146">
        <f>IFERROR(_xll.qlIndexFixing(ONIndex1Y,I2361,TRUE,_xll.ohTrigger(RecalcTrigger,Trigger1Y)),NA())</f>
        <v>7.5354603459798497E-3</v>
      </c>
    </row>
    <row r="2362" spans="2:17" x14ac:dyDescent="0.2">
      <c r="B2362" s="39" t="s">
        <v>42</v>
      </c>
      <c r="D2362" s="42">
        <f>_xll.qlCalendarAdvance(Calendar,$D2361,B2362,"f",FALSE)</f>
        <v>56234</v>
      </c>
      <c r="E2362" s="140">
        <f>_xll.qlInterestRateIndexValueDate(IndexON,D2362)</f>
        <v>56234</v>
      </c>
      <c r="F2362" s="156">
        <f>IFERROR(_xll.qlIndexFixing(IndexON,D2362,TRUE,_xll.ohTrigger(RecalcTrigger,TriggerON)),NA())</f>
        <v>6.4305249319451807E-3</v>
      </c>
      <c r="H2362" s="42">
        <f>_xll.qlCalendarAdvance(Calendar,$H2361,B2362,"f",FALSE)</f>
        <v>56234</v>
      </c>
      <c r="I2362" s="140">
        <f>_xll.qlInterestRateIndexValueDate(Index1M,$H2362)</f>
        <v>56234</v>
      </c>
      <c r="J2362" s="145">
        <f>IFERROR(_xll.qlIndexFixing(Index1M,$H2362,TRUE,_xll.ohTrigger(RecalcTrigger,Trigger1M)),NA())</f>
        <v>7.0120743013104489E-3</v>
      </c>
      <c r="K2362" s="44">
        <f>IFERROR(_xll.qlIndexFixing(Index3M,H2362,TRUE,_xll.ohTrigger(RecalcTrigger,Trigger3M)),NA())</f>
        <v>7.2924968961845102E-3</v>
      </c>
      <c r="L2362" s="44">
        <f>IFERROR(_xll.qlIndexFixing(Index6M,$H2362,TRUE,_xll.ohTrigger(RecalcTrigger,Trigger6M)),NA())</f>
        <v>7.2683398686470288E-3</v>
      </c>
      <c r="M2362" s="146">
        <f>IFERROR(_xll.qlIndexFixing(Index1Y,$H2362,TRUE,_xll.ohTrigger(RecalcTrigger,Trigger1Y)),NA())</f>
        <v>7.5141500078126366E-3</v>
      </c>
      <c r="N2362" s="145">
        <f>IFERROR(_xll.qlIndexFixing(ONIndex1M,I2362,TRUE,_xll.ohTrigger(RecalcTrigger,Trigger1M)),NA())</f>
        <v>7.013618882035777E-3</v>
      </c>
      <c r="O2362" s="44">
        <f>IFERROR(_xll.qlIndexFixing(ONIndex3M,I2362,TRUE,_xll.ohTrigger(RecalcTrigger,Trigger3M)),NA())</f>
        <v>7.2991710288627942E-3</v>
      </c>
      <c r="P2362" s="44">
        <f>IFERROR(_xll.qlIndexFixing(ONIndex6M,I2362,TRUE,_xll.ohTrigger(RecalcTrigger,Trigger6M)),NA())</f>
        <v>7.2772145764521401E-3</v>
      </c>
      <c r="Q2362" s="146">
        <f>IFERROR(_xll.qlIndexFixing(ONIndex1Y,I2362,TRUE,_xll.ohTrigger(RecalcTrigger,Trigger1Y)),NA())</f>
        <v>7.5333305423563868E-3</v>
      </c>
    </row>
    <row r="2363" spans="2:17" x14ac:dyDescent="0.2">
      <c r="B2363" s="39" t="s">
        <v>42</v>
      </c>
      <c r="D2363" s="42">
        <f>_xll.qlCalendarAdvance(Calendar,$D2362,B2363,"f",FALSE)</f>
        <v>56241</v>
      </c>
      <c r="E2363" s="140">
        <f>_xll.qlInterestRateIndexValueDate(IndexON,D2363)</f>
        <v>56241</v>
      </c>
      <c r="F2363" s="156">
        <f>IFERROR(_xll.qlIndexFixing(IndexON,D2363,TRUE,_xll.ohTrigger(RecalcTrigger,TriggerON)),NA())</f>
        <v>6.4283591697078535E-3</v>
      </c>
      <c r="H2363" s="42">
        <f>_xll.qlCalendarAdvance(Calendar,$H2362,B2363,"f",FALSE)</f>
        <v>56241</v>
      </c>
      <c r="I2363" s="140">
        <f>_xll.qlInterestRateIndexValueDate(Index1M,$H2363)</f>
        <v>56241</v>
      </c>
      <c r="J2363" s="145">
        <f>IFERROR(_xll.qlIndexFixing(Index1M,$H2363,TRUE,_xll.ohTrigger(RecalcTrigger,Trigger1M)),NA())</f>
        <v>7.0104333778907247E-3</v>
      </c>
      <c r="K2363" s="44">
        <f>IFERROR(_xll.qlIndexFixing(Index3M,H2363,TRUE,_xll.ohTrigger(RecalcTrigger,Trigger3M)),NA())</f>
        <v>7.2904687100988881E-3</v>
      </c>
      <c r="L2363" s="44">
        <f>IFERROR(_xll.qlIndexFixing(Index6M,$H2363,TRUE,_xll.ohTrigger(RecalcTrigger,Trigger6M)),NA())</f>
        <v>7.2667258775966715E-3</v>
      </c>
      <c r="M2363" s="146">
        <f>IFERROR(_xll.qlIndexFixing(Index1Y,$H2363,TRUE,_xll.ohTrigger(RecalcTrigger,Trigger1Y)),NA())</f>
        <v>7.5124835403106438E-3</v>
      </c>
      <c r="N2363" s="145">
        <f>IFERROR(_xll.qlIndexFixing(ONIndex1M,I2363,TRUE,_xll.ohTrigger(RecalcTrigger,Trigger1M)),NA())</f>
        <v>7.0119367324383841E-3</v>
      </c>
      <c r="O2363" s="44">
        <f>IFERROR(_xll.qlIndexFixing(ONIndex3M,I2363,TRUE,_xll.ohTrigger(RecalcTrigger,Trigger3M)),NA())</f>
        <v>7.2970387531656744E-3</v>
      </c>
      <c r="P2363" s="44">
        <f>IFERROR(_xll.qlIndexFixing(ONIndex6M,I2363,TRUE,_xll.ohTrigger(RecalcTrigger,Trigger6M)),NA())</f>
        <v>7.275366040380149E-3</v>
      </c>
      <c r="Q2363" s="146">
        <f>IFERROR(_xll.qlIndexFixing(ONIndex1Y,I2363,TRUE,_xll.ohTrigger(RecalcTrigger,Trigger1Y)),NA())</f>
        <v>7.5312183584375081E-3</v>
      </c>
    </row>
    <row r="2364" spans="2:17" x14ac:dyDescent="0.2">
      <c r="B2364" s="39" t="s">
        <v>42</v>
      </c>
      <c r="D2364" s="42">
        <f>_xll.qlCalendarAdvance(Calendar,$D2363,B2364,"f",FALSE)</f>
        <v>56248</v>
      </c>
      <c r="E2364" s="140">
        <f>_xll.qlInterestRateIndexValueDate(IndexON,D2364)</f>
        <v>56248</v>
      </c>
      <c r="F2364" s="156">
        <f>IFERROR(_xll.qlIndexFixing(IndexON,D2364,TRUE,_xll.ohTrigger(RecalcTrigger,TriggerON)),NA())</f>
        <v>6.4262090394340277E-3</v>
      </c>
      <c r="H2364" s="42">
        <f>_xll.qlCalendarAdvance(Calendar,$H2363,B2364,"f",FALSE)</f>
        <v>56248</v>
      </c>
      <c r="I2364" s="140">
        <f>_xll.qlInterestRateIndexValueDate(Index1M,$H2364)</f>
        <v>56248</v>
      </c>
      <c r="J2364" s="145">
        <f>IFERROR(_xll.qlIndexFixing(Index1M,$H2364,TRUE,_xll.ohTrigger(RecalcTrigger,Trigger1M)),NA())</f>
        <v>7.0088121459642751E-3</v>
      </c>
      <c r="K2364" s="44">
        <f>IFERROR(_xll.qlIndexFixing(Index3M,H2364,TRUE,_xll.ohTrigger(RecalcTrigger,Trigger3M)),NA())</f>
        <v>7.2883898215068159E-3</v>
      </c>
      <c r="L2364" s="44">
        <f>IFERROR(_xll.qlIndexFixing(Index6M,$H2364,TRUE,_xll.ohTrigger(RecalcTrigger,Trigger6M)),NA())</f>
        <v>7.2651305447013481E-3</v>
      </c>
      <c r="M2364" s="146">
        <f>IFERROR(_xll.qlIndexFixing(Index1Y,$H2364,TRUE,_xll.ohTrigger(RecalcTrigger,Trigger1Y)),NA())</f>
        <v>7.5108348271393233E-3</v>
      </c>
      <c r="N2364" s="145">
        <f>IFERROR(_xll.qlIndexFixing(ONIndex1M,I2364,TRUE,_xll.ohTrigger(RecalcTrigger,Trigger1M)),NA())</f>
        <v>7.0102742627420334E-3</v>
      </c>
      <c r="O2364" s="44">
        <f>IFERROR(_xll.qlIndexFixing(ONIndex3M,I2364,TRUE,_xll.ohTrigger(RecalcTrigger,Trigger3M)),NA())</f>
        <v>7.2949234172758892E-3</v>
      </c>
      <c r="P2364" s="44">
        <f>IFERROR(_xll.qlIndexFixing(ONIndex6M,I2364,TRUE,_xll.ohTrigger(RecalcTrigger,Trigger6M)),NA())</f>
        <v>7.2735360941367233E-3</v>
      </c>
      <c r="Q2364" s="146">
        <f>IFERROR(_xll.qlIndexFixing(ONIndex1Y,I2364,TRUE,_xll.ohTrigger(RecalcTrigger,Trigger1Y)),NA())</f>
        <v>7.5291237940611211E-3</v>
      </c>
    </row>
    <row r="2365" spans="2:17" x14ac:dyDescent="0.2">
      <c r="B2365" s="39" t="s">
        <v>42</v>
      </c>
      <c r="D2365" s="42">
        <f>_xll.qlCalendarAdvance(Calendar,$D2364,B2365,"f",FALSE)</f>
        <v>56255</v>
      </c>
      <c r="E2365" s="140">
        <f>_xll.qlInterestRateIndexValueDate(IndexON,D2365)</f>
        <v>56255</v>
      </c>
      <c r="F2365" s="156">
        <f>IFERROR(_xll.qlIndexFixing(IndexON,D2365,TRUE,_xll.ohTrigger(RecalcTrigger,TriggerON)),NA())</f>
        <v>6.4240745412857958E-3</v>
      </c>
      <c r="H2365" s="42">
        <f>_xll.qlCalendarAdvance(Calendar,$H2364,B2365,"f",FALSE)</f>
        <v>56255</v>
      </c>
      <c r="I2365" s="140">
        <f>_xll.qlInterestRateIndexValueDate(Index1M,$H2365)</f>
        <v>56255</v>
      </c>
      <c r="J2365" s="145">
        <f>IFERROR(_xll.qlIndexFixing(Index1M,$H2365,TRUE,_xll.ohTrigger(RecalcTrigger,Trigger1M)),NA())</f>
        <v>7.0072106055311008E-3</v>
      </c>
      <c r="K2365" s="44">
        <f>IFERROR(_xll.qlIndexFixing(Index3M,H2365,TRUE,_xll.ohTrigger(RecalcTrigger,Trigger3M)),NA())</f>
        <v>7.2864632508446376E-3</v>
      </c>
      <c r="L2365" s="44">
        <f>IFERROR(_xll.qlIndexFixing(Index6M,$H2365,TRUE,_xll.ohTrigger(RecalcTrigger,Trigger6M)),NA())</f>
        <v>7.263587924475008E-3</v>
      </c>
      <c r="M2365" s="146">
        <f>IFERROR(_xll.qlIndexFixing(Index1Y,$H2365,TRUE,_xll.ohTrigger(RecalcTrigger,Trigger1Y)),NA())</f>
        <v>7.5092038682116335E-3</v>
      </c>
      <c r="N2365" s="145">
        <f>IFERROR(_xll.qlIndexFixing(ONIndex1M,I2365,TRUE,_xll.ohTrigger(RecalcTrigger,Trigger1M)),NA())</f>
        <v>7.0086314728656784E-3</v>
      </c>
      <c r="O2365" s="44">
        <f>IFERROR(_xll.qlIndexFixing(ONIndex3M,I2365,TRUE,_xll.ohTrigger(RecalcTrigger,Trigger3M)),NA())</f>
        <v>7.2928250211934387E-3</v>
      </c>
      <c r="P2365" s="44">
        <f>IFERROR(_xll.qlIndexFixing(ONIndex6M,I2365,TRUE,_xll.ohTrigger(RecalcTrigger,Trigger6M)),NA())</f>
        <v>7.2717247378029093E-3</v>
      </c>
      <c r="Q2365" s="146">
        <f>IFERROR(_xll.qlIndexFixing(ONIndex1Y,I2365,TRUE,_xll.ohTrigger(RecalcTrigger,Trigger1Y)),NA())</f>
        <v>7.5270468493082721E-3</v>
      </c>
    </row>
    <row r="2366" spans="2:17" x14ac:dyDescent="0.2">
      <c r="B2366" s="39" t="s">
        <v>42</v>
      </c>
      <c r="D2366" s="42">
        <f>_xll.qlCalendarAdvance(Calendar,$D2365,B2366,"f",FALSE)</f>
        <v>56262</v>
      </c>
      <c r="E2366" s="140">
        <f>_xll.qlInterestRateIndexValueDate(IndexON,D2366)</f>
        <v>56262</v>
      </c>
      <c r="F2366" s="156">
        <f>IFERROR(_xll.qlIndexFixing(IndexON,D2366,TRUE,_xll.ohTrigger(RecalcTrigger,TriggerON)),NA())</f>
        <v>6.4219556752631579E-3</v>
      </c>
      <c r="H2366" s="42">
        <f>_xll.qlCalendarAdvance(Calendar,$H2365,B2366,"f",FALSE)</f>
        <v>56262</v>
      </c>
      <c r="I2366" s="140">
        <f>_xll.qlInterestRateIndexValueDate(Index1M,$H2366)</f>
        <v>56262</v>
      </c>
      <c r="J2366" s="145">
        <f>IFERROR(_xll.qlIndexFixing(Index1M,$H2366,TRUE,_xll.ohTrigger(RecalcTrigger,Trigger1M)),NA())</f>
        <v>7.005628756578129E-3</v>
      </c>
      <c r="K2366" s="44">
        <f>IFERROR(_xll.qlIndexFixing(Index3M,H2366,TRUE,_xll.ohTrigger(RecalcTrigger,Trigger3M)),NA())</f>
        <v>7.2844859776264809E-3</v>
      </c>
      <c r="L2366" s="44">
        <f>IFERROR(_xll.qlIndexFixing(Index6M,$H2366,TRUE,_xll.ohTrigger(RecalcTrigger,Trigger6M)),NA())</f>
        <v>7.262028606017908E-3</v>
      </c>
      <c r="M2366" s="146">
        <f>IFERROR(_xll.qlIndexFixing(Index1Y,$H2366,TRUE,_xll.ohTrigger(RecalcTrigger,Trigger1Y)),NA())</f>
        <v>7.5075906634416434E-3</v>
      </c>
      <c r="N2366" s="145">
        <f>IFERROR(_xll.qlIndexFixing(ONIndex1M,I2366,TRUE,_xll.ohTrigger(RecalcTrigger,Trigger1M)),NA())</f>
        <v>7.0070083630524582E-3</v>
      </c>
      <c r="O2366" s="44">
        <f>IFERROR(_xll.qlIndexFixing(ONIndex3M,I2366,TRUE,_xll.ohTrigger(RecalcTrigger,Trigger3M)),NA())</f>
        <v>7.2907435650804153E-3</v>
      </c>
      <c r="P2366" s="44">
        <f>IFERROR(_xll.qlIndexFixing(ONIndex6M,I2366,TRUE,_xll.ohTrigger(RecalcTrigger,Trigger6M)),NA())</f>
        <v>7.2699319712976607E-3</v>
      </c>
      <c r="Q2366" s="146">
        <f>IFERROR(_xll.qlIndexFixing(ONIndex1Y,I2366,TRUE,_xll.ohTrigger(RecalcTrigger,Trigger1Y)),NA())</f>
        <v>7.5249875240979147E-3</v>
      </c>
    </row>
    <row r="2367" spans="2:17" x14ac:dyDescent="0.2">
      <c r="B2367" s="39" t="s">
        <v>42</v>
      </c>
      <c r="D2367" s="42">
        <f>_xll.qlCalendarAdvance(Calendar,$D2366,B2367,"f",FALSE)</f>
        <v>56269</v>
      </c>
      <c r="E2367" s="140">
        <f>_xll.qlInterestRateIndexValueDate(IndexON,D2367)</f>
        <v>56269</v>
      </c>
      <c r="F2367" s="156">
        <f>IFERROR(_xll.qlIndexFixing(IndexON,D2367,TRUE,_xll.ohTrigger(RecalcTrigger,TriggerON)),NA())</f>
        <v>6.4198524412850677E-3</v>
      </c>
      <c r="H2367" s="42">
        <f>_xll.qlCalendarAdvance(Calendar,$H2366,B2367,"f",FALSE)</f>
        <v>56269</v>
      </c>
      <c r="I2367" s="140">
        <f>_xll.qlInterestRateIndexValueDate(Index1M,$H2367)</f>
        <v>56269</v>
      </c>
      <c r="J2367" s="145">
        <f>IFERROR(_xll.qlIndexFixing(Index1M,$H2367,TRUE,_xll.ohTrigger(RecalcTrigger,Trigger1M)),NA())</f>
        <v>7.0040665991027446E-3</v>
      </c>
      <c r="K2367" s="44">
        <f>IFERROR(_xll.qlIndexFixing(Index3M,H2367,TRUE,_xll.ohTrigger(RecalcTrigger,Trigger3M)),NA())</f>
        <v>7.282525675314018E-3</v>
      </c>
      <c r="L2367" s="44">
        <f>IFERROR(_xll.qlIndexFixing(Index6M,$H2367,TRUE,_xll.ohTrigger(RecalcTrigger,Trigger6M)),NA())</f>
        <v>7.2604879452116767E-3</v>
      </c>
      <c r="M2367" s="146">
        <f>IFERROR(_xll.qlIndexFixing(Index1Y,$H2367,TRUE,_xll.ohTrigger(RecalcTrigger,Trigger1Y)),NA())</f>
        <v>7.5059952127436436E-3</v>
      </c>
      <c r="N2367" s="145">
        <f>IFERROR(_xll.qlIndexFixing(ONIndex1M,I2367,TRUE,_xll.ohTrigger(RecalcTrigger,Trigger1M)),NA())</f>
        <v>7.0054049331402801E-3</v>
      </c>
      <c r="O2367" s="44">
        <f>IFERROR(_xll.qlIndexFixing(ONIndex3M,I2367,TRUE,_xll.ohTrigger(RecalcTrigger,Trigger3M)),NA())</f>
        <v>7.2886790488557729E-3</v>
      </c>
      <c r="P2367" s="44">
        <f>IFERROR(_xll.qlIndexFixing(ONIndex6M,I2367,TRUE,_xll.ohTrigger(RecalcTrigger,Trigger6M)),NA())</f>
        <v>7.26815779478307E-3</v>
      </c>
      <c r="Q2367" s="146">
        <f>IFERROR(_xll.qlIndexFixing(ONIndex1Y,I2367,TRUE,_xll.ohTrigger(RecalcTrigger,Trigger1Y)),NA())</f>
        <v>7.5229458185921416E-3</v>
      </c>
    </row>
    <row r="2368" spans="2:17" x14ac:dyDescent="0.2">
      <c r="B2368" s="39" t="s">
        <v>42</v>
      </c>
      <c r="D2368" s="42">
        <f>_xll.qlCalendarAdvance(Calendar,$D2367,B2368,"f",FALSE)</f>
        <v>56276</v>
      </c>
      <c r="E2368" s="140">
        <f>_xll.qlInterestRateIndexValueDate(IndexON,D2368)</f>
        <v>56276</v>
      </c>
      <c r="F2368" s="156">
        <f>IFERROR(_xll.qlIndexFixing(IndexON,D2368,TRUE,_xll.ohTrigger(RecalcTrigger,TriggerON)),NA())</f>
        <v>6.4177648393515252E-3</v>
      </c>
      <c r="H2368" s="42">
        <f>_xll.qlCalendarAdvance(Calendar,$H2367,B2368,"f",FALSE)</f>
        <v>56276</v>
      </c>
      <c r="I2368" s="140">
        <f>_xll.qlInterestRateIndexValueDate(Index1M,$H2368)</f>
        <v>56276</v>
      </c>
      <c r="J2368" s="145">
        <f>IFERROR(_xll.qlIndexFixing(Index1M,$H2368,TRUE,_xll.ohTrigger(RecalcTrigger,Trigger1M)),NA())</f>
        <v>7.0025241330918774E-3</v>
      </c>
      <c r="K2368" s="44">
        <f>IFERROR(_xll.qlIndexFixing(Index3M,H2368,TRUE,_xll.ohTrigger(RecalcTrigger,Trigger3M)),NA())</f>
        <v>7.2805823438829333E-3</v>
      </c>
      <c r="L2368" s="44">
        <f>IFERROR(_xll.qlIndexFixing(Index6M,$H2368,TRUE,_xll.ohTrigger(RecalcTrigger,Trigger6M)),NA())</f>
        <v>7.2589659420119867E-3</v>
      </c>
      <c r="M2368" s="146">
        <f>IFERROR(_xll.qlIndexFixing(Index1Y,$H2368,TRUE,_xll.ohTrigger(RecalcTrigger,Trigger1Y)),NA())</f>
        <v>7.5044175160334792E-3</v>
      </c>
      <c r="N2368" s="145">
        <f>IFERROR(_xll.qlIndexFixing(ONIndex1M,I2368,TRUE,_xll.ohTrigger(RecalcTrigger,Trigger1M)),NA())</f>
        <v>7.0038211832101904E-3</v>
      </c>
      <c r="O2368" s="44">
        <f>IFERROR(_xll.qlIndexFixing(ONIndex3M,I2368,TRUE,_xll.ohTrigger(RecalcTrigger,Trigger3M)),NA())</f>
        <v>7.2866314724384651E-3</v>
      </c>
      <c r="P2368" s="44">
        <f>IFERROR(_xll.qlIndexFixing(ONIndex6M,I2368,TRUE,_xll.ohTrigger(RecalcTrigger,Trigger6M)),NA())</f>
        <v>7.2664022080970447E-3</v>
      </c>
      <c r="Q2368" s="146">
        <f>IFERROR(_xll.qlIndexFixing(ONIndex1Y,I2368,TRUE,_xll.ohTrigger(RecalcTrigger,Trigger1Y)),NA())</f>
        <v>7.5209217327099065E-3</v>
      </c>
    </row>
    <row r="2369" spans="2:17" x14ac:dyDescent="0.2">
      <c r="B2369" s="39" t="s">
        <v>42</v>
      </c>
      <c r="D2369" s="42">
        <f>_xll.qlCalendarAdvance(Calendar,$D2368,B2369,"f",FALSE)</f>
        <v>56283</v>
      </c>
      <c r="E2369" s="140">
        <f>_xll.qlInterestRateIndexValueDate(IndexON,D2369)</f>
        <v>56283</v>
      </c>
      <c r="F2369" s="156">
        <f>IFERROR(_xll.qlIndexFixing(IndexON,D2369,TRUE,_xll.ohTrigger(RecalcTrigger,TriggerON)),NA())</f>
        <v>6.4156928695435766E-3</v>
      </c>
      <c r="H2369" s="42">
        <f>_xll.qlCalendarAdvance(Calendar,$H2368,B2369,"f",FALSE)</f>
        <v>56283</v>
      </c>
      <c r="I2369" s="140">
        <f>_xll.qlInterestRateIndexValueDate(Index1M,$H2369)</f>
        <v>56283</v>
      </c>
      <c r="J2369" s="145">
        <f>IFERROR(_xll.qlIndexFixing(Index1M,$H2369,TRUE,_xll.ohTrigger(RecalcTrigger,Trigger1M)),NA())</f>
        <v>7.0011216437301394E-3</v>
      </c>
      <c r="K2369" s="44">
        <f>IFERROR(_xll.qlIndexFixing(Index3M,H2369,TRUE,_xll.ohTrigger(RecalcTrigger,Trigger3M)),NA())</f>
        <v>7.2785941755594752E-3</v>
      </c>
      <c r="L2369" s="44">
        <f>IFERROR(_xll.qlIndexFixing(Index6M,$H2369,TRUE,_xll.ohTrigger(RecalcTrigger,Trigger6M)),NA())</f>
        <v>7.2574625963780885E-3</v>
      </c>
      <c r="M2369" s="146">
        <f>IFERROR(_xll.qlIndexFixing(Index1Y,$H2369,TRUE,_xll.ohTrigger(RecalcTrigger,Trigger1Y)),NA())</f>
        <v>7.5028575732278835E-3</v>
      </c>
      <c r="N2369" s="145">
        <f>IFERROR(_xll.qlIndexFixing(ONIndex1M,I2369,TRUE,_xll.ohTrigger(RecalcTrigger,Trigger1M)),NA())</f>
        <v>7.0022571131811429E-3</v>
      </c>
      <c r="O2369" s="44">
        <f>IFERROR(_xll.qlIndexFixing(ONIndex3M,I2369,TRUE,_xll.ohTrigger(RecalcTrigger,Trigger3M)),NA())</f>
        <v>7.2846008359095382E-3</v>
      </c>
      <c r="P2369" s="44">
        <f>IFERROR(_xll.qlIndexFixing(ONIndex6M,I2369,TRUE,_xll.ohTrigger(RecalcTrigger,Trigger6M)),NA())</f>
        <v>7.2646652114016774E-3</v>
      </c>
      <c r="Q2369" s="146">
        <f>IFERROR(_xll.qlIndexFixing(ONIndex1Y,I2369,TRUE,_xll.ohTrigger(RecalcTrigger,Trigger1Y)),NA())</f>
        <v>7.5189152663701631E-3</v>
      </c>
    </row>
    <row r="2370" spans="2:17" x14ac:dyDescent="0.2">
      <c r="B2370" s="39" t="s">
        <v>42</v>
      </c>
      <c r="D2370" s="42">
        <f>_xll.qlCalendarAdvance(Calendar,$D2369,B2370,"f",FALSE)</f>
        <v>56290</v>
      </c>
      <c r="E2370" s="140">
        <f>_xll.qlInterestRateIndexValueDate(IndexON,D2370)</f>
        <v>56290</v>
      </c>
      <c r="F2370" s="156">
        <f>IFERROR(_xll.qlIndexFixing(IndexON,D2370,TRUE,_xll.ohTrigger(RecalcTrigger,TriggerON)),NA())</f>
        <v>6.4136365318612221E-3</v>
      </c>
      <c r="H2370" s="42">
        <f>_xll.qlCalendarAdvance(Calendar,$H2369,B2370,"f",FALSE)</f>
        <v>56290</v>
      </c>
      <c r="I2370" s="140">
        <f>_xll.qlInterestRateIndexValueDate(Index1M,$H2370)</f>
        <v>56290</v>
      </c>
      <c r="J2370" s="145">
        <f>IFERROR(_xll.qlIndexFixing(Index1M,$H2370,TRUE,_xll.ohTrigger(RecalcTrigger,Trigger1M)),NA())</f>
        <v>6.9996144277365393E-3</v>
      </c>
      <c r="K2370" s="44">
        <f>IFERROR(_xll.qlIndexFixing(Index3M,H2370,TRUE,_xll.ohTrigger(RecalcTrigger,Trigger3M)),NA())</f>
        <v>7.2767465935685473E-3</v>
      </c>
      <c r="L2370" s="44">
        <f>IFERROR(_xll.qlIndexFixing(Index6M,$H2370,TRUE,_xll.ohTrigger(RecalcTrigger,Trigger6M)),NA())</f>
        <v>7.2559779082678943E-3</v>
      </c>
      <c r="M2370" s="146">
        <f>IFERROR(_xll.qlIndexFixing(Index1Y,$H2370,TRUE,_xll.ohTrigger(RecalcTrigger,Trigger1Y)),NA())</f>
        <v>7.501315384244478E-3</v>
      </c>
      <c r="N2370" s="145">
        <f>IFERROR(_xll.qlIndexFixing(ONIndex1M,I2370,TRUE,_xll.ohTrigger(RecalcTrigger,Trigger1M)),NA())</f>
        <v>7.0007127230531374E-3</v>
      </c>
      <c r="O2370" s="44">
        <f>IFERROR(_xll.qlIndexFixing(ONIndex3M,I2370,TRUE,_xll.ohTrigger(RecalcTrigger,Trigger3M)),NA())</f>
        <v>7.2825871392689923E-3</v>
      </c>
      <c r="P2370" s="44">
        <f>IFERROR(_xll.qlIndexFixing(ONIndex6M,I2370,TRUE,_xll.ohTrigger(RecalcTrigger,Trigger6M)),NA())</f>
        <v>7.2629468045348755E-3</v>
      </c>
      <c r="Q2370" s="146">
        <f>IFERROR(_xll.qlIndexFixing(ONIndex1Y,I2370,TRUE,_xll.ohTrigger(RecalcTrigger,Trigger1Y)),NA())</f>
        <v>7.5169264197350039E-3</v>
      </c>
    </row>
    <row r="2371" spans="2:17" x14ac:dyDescent="0.2">
      <c r="B2371" s="39" t="s">
        <v>42</v>
      </c>
      <c r="D2371" s="42">
        <f>_xll.qlCalendarAdvance(Calendar,$D2370,B2371,"f",FALSE)</f>
        <v>56297</v>
      </c>
      <c r="E2371" s="140">
        <f>_xll.qlInterestRateIndexValueDate(IndexON,D2371)</f>
        <v>56297</v>
      </c>
      <c r="F2371" s="156">
        <f>IFERROR(_xll.qlIndexFixing(IndexON,D2371,TRUE,_xll.ohTrigger(RecalcTrigger,TriggerON)),NA())</f>
        <v>6.4115958262234152E-3</v>
      </c>
      <c r="H2371" s="42">
        <f>_xll.qlCalendarAdvance(Calendar,$H2370,B2371,"f",FALSE)</f>
        <v>56297</v>
      </c>
      <c r="I2371" s="140">
        <f>_xll.qlInterestRateIndexValueDate(Index1M,$H2371)</f>
        <v>56297</v>
      </c>
      <c r="J2371" s="145">
        <f>IFERROR(_xll.qlIndexFixing(Index1M,$H2371,TRUE,_xll.ohTrigger(RecalcTrigger,Trigger1M)),NA())</f>
        <v>6.9981269020352732E-3</v>
      </c>
      <c r="K2371" s="44">
        <f>IFERROR(_xll.qlIndexFixing(Index3M,H2371,TRUE,_xll.ohTrigger(RecalcTrigger,Trigger3M)),NA())</f>
        <v>7.2748541746375179E-3</v>
      </c>
      <c r="L2371" s="44">
        <f>IFERROR(_xll.qlIndexFixing(Index6M,$H2371,TRUE,_xll.ohTrigger(RecalcTrigger,Trigger6M)),NA())</f>
        <v>7.254511877641103E-3</v>
      </c>
      <c r="M2371" s="146">
        <f>IFERROR(_xll.qlIndexFixing(Index1Y,$H2371,TRUE,_xll.ohTrigger(RecalcTrigger,Trigger1Y)),NA())</f>
        <v>7.4997909490011061E-3</v>
      </c>
      <c r="N2371" s="145">
        <f>IFERROR(_xll.qlIndexFixing(ONIndex1M,I2371,TRUE,_xll.ohTrigger(RecalcTrigger,Trigger1M)),NA())</f>
        <v>6.9991880129072204E-3</v>
      </c>
      <c r="O2371" s="44">
        <f>IFERROR(_xll.qlIndexFixing(ONIndex3M,I2371,TRUE,_xll.ohTrigger(RecalcTrigger,Trigger3M)),NA())</f>
        <v>7.2805903825168272E-3</v>
      </c>
      <c r="P2371" s="44">
        <f>IFERROR(_xll.qlIndexFixing(ONIndex6M,I2371,TRUE,_xll.ohTrigger(RecalcTrigger,Trigger6M)),NA())</f>
        <v>7.2612469875776853E-3</v>
      </c>
      <c r="Q2371" s="146">
        <f>IFERROR(_xll.qlIndexFixing(ONIndex1Y,I2371,TRUE,_xll.ohTrigger(RecalcTrigger,Trigger1Y)),NA())</f>
        <v>7.5149551926423364E-3</v>
      </c>
    </row>
    <row r="2372" spans="2:17" x14ac:dyDescent="0.2">
      <c r="B2372" s="39" t="s">
        <v>42</v>
      </c>
      <c r="D2372" s="42">
        <f>_xll.qlCalendarAdvance(Calendar,$D2371,B2372,"f",FALSE)</f>
        <v>56304</v>
      </c>
      <c r="E2372" s="140">
        <f>_xll.qlInterestRateIndexValueDate(IndexON,D2372)</f>
        <v>56304</v>
      </c>
      <c r="F2372" s="156">
        <f>IFERROR(_xll.qlIndexFixing(IndexON,D2372,TRUE,_xll.ohTrigger(RecalcTrigger,TriggerON)),NA())</f>
        <v>6.409570752630156E-3</v>
      </c>
      <c r="H2372" s="42">
        <f>_xll.qlCalendarAdvance(Calendar,$H2371,B2372,"f",FALSE)</f>
        <v>56304</v>
      </c>
      <c r="I2372" s="140">
        <f>_xll.qlInterestRateIndexValueDate(Index1M,$H2372)</f>
        <v>56304</v>
      </c>
      <c r="J2372" s="145">
        <f>IFERROR(_xll.qlIndexFixing(Index1M,$H2372,TRUE,_xll.ohTrigger(RecalcTrigger,Trigger1M)),NA())</f>
        <v>6.9966590666263396E-3</v>
      </c>
      <c r="K2372" s="44">
        <f>IFERROR(_xll.qlIndexFixing(Index3M,H2372,TRUE,_xll.ohTrigger(RecalcTrigger,Trigger3M)),NA())</f>
        <v>7.2729204423433681E-3</v>
      </c>
      <c r="L2372" s="44">
        <f>IFERROR(_xll.qlIndexFixing(Index6M,$H2372,TRUE,_xll.ohTrigger(RecalcTrigger,Trigger6M)),NA())</f>
        <v>7.2530645044565209E-3</v>
      </c>
      <c r="M2372" s="146">
        <f>IFERROR(_xll.qlIndexFixing(Index1Y,$H2372,TRUE,_xll.ohTrigger(RecalcTrigger,Trigger1Y)),NA())</f>
        <v>7.4982842674180539E-3</v>
      </c>
      <c r="N2372" s="145">
        <f>IFERROR(_xll.qlIndexFixing(ONIndex1M,I2372,TRUE,_xll.ohTrigger(RecalcTrigger,Trigger1M)),NA())</f>
        <v>6.9976829827433917E-3</v>
      </c>
      <c r="O2372" s="44">
        <f>IFERROR(_xll.qlIndexFixing(ONIndex3M,I2372,TRUE,_xll.ohTrigger(RecalcTrigger,Trigger3M)),NA())</f>
        <v>7.2786105656530431E-3</v>
      </c>
      <c r="P2372" s="44">
        <f>IFERROR(_xll.qlIndexFixing(ONIndex6M,I2372,TRUE,_xll.ohTrigger(RecalcTrigger,Trigger6M)),NA())</f>
        <v>7.2595657605301067E-3</v>
      </c>
      <c r="Q2372" s="146">
        <f>IFERROR(_xll.qlIndexFixing(ONIndex1Y,I2372,TRUE,_xll.ohTrigger(RecalcTrigger,Trigger1Y)),NA())</f>
        <v>7.5130015851732068E-3</v>
      </c>
    </row>
    <row r="2373" spans="2:17" x14ac:dyDescent="0.2">
      <c r="B2373" s="39" t="s">
        <v>42</v>
      </c>
      <c r="D2373" s="42">
        <f>_xll.qlCalendarAdvance(Calendar,$D2372,B2373,"f",FALSE)</f>
        <v>56311</v>
      </c>
      <c r="E2373" s="140">
        <f>_xll.qlInterestRateIndexValueDate(IndexON,D2373)</f>
        <v>56311</v>
      </c>
      <c r="F2373" s="156">
        <f>IFERROR(_xll.qlIndexFixing(IndexON,D2373,TRUE,_xll.ohTrigger(RecalcTrigger,TriggerON)),NA())</f>
        <v>6.4075613111624907E-3</v>
      </c>
      <c r="H2373" s="42">
        <f>_xll.qlCalendarAdvance(Calendar,$H2372,B2373,"f",FALSE)</f>
        <v>56311</v>
      </c>
      <c r="I2373" s="140">
        <f>_xll.qlInterestRateIndexValueDate(Index1M,$H2373)</f>
        <v>56311</v>
      </c>
      <c r="J2373" s="145">
        <f>IFERROR(_xll.qlIndexFixing(Index1M,$H2373,TRUE,_xll.ohTrigger(RecalcTrigger,Trigger1M)),NA())</f>
        <v>6.9951071747856759E-3</v>
      </c>
      <c r="K2373" s="44">
        <f>IFERROR(_xll.qlIndexFixing(Index3M,H2373,TRUE,_xll.ohTrigger(RecalcTrigger,Trigger3M)),NA())</f>
        <v>7.2710061425178812E-3</v>
      </c>
      <c r="L2373" s="44">
        <f>IFERROR(_xll.qlIndexFixing(Index6M,$H2373,TRUE,_xll.ohTrigger(RecalcTrigger,Trigger6M)),NA())</f>
        <v>7.2515652704414294E-3</v>
      </c>
      <c r="M2373" s="146">
        <f>IFERROR(_xll.qlIndexFixing(Index1Y,$H2373,TRUE,_xll.ohTrigger(RecalcTrigger,Trigger1Y)),NA())</f>
        <v>7.4967953394151632E-3</v>
      </c>
      <c r="N2373" s="145">
        <f>IFERROR(_xll.qlIndexFixing(ONIndex1M,I2373,TRUE,_xll.ohTrigger(RecalcTrigger,Trigger1M)),NA())</f>
        <v>6.9961976324806052E-3</v>
      </c>
      <c r="O2373" s="44">
        <f>IFERROR(_xll.qlIndexFixing(ONIndex3M,I2373,TRUE,_xll.ohTrigger(RecalcTrigger,Trigger3M)),NA())</f>
        <v>7.2766476885965936E-3</v>
      </c>
      <c r="P2373" s="44">
        <f>IFERROR(_xll.qlIndexFixing(ONIndex6M,I2373,TRUE,_xll.ohTrigger(RecalcTrigger,Trigger6M)),NA())</f>
        <v>7.2579031233110936E-3</v>
      </c>
      <c r="Q2373" s="146">
        <f>IFERROR(_xll.qlIndexFixing(ONIndex1Y,I2373,TRUE,_xll.ohTrigger(RecalcTrigger,Trigger1Y)),NA())</f>
        <v>7.5110655973276153E-3</v>
      </c>
    </row>
    <row r="2374" spans="2:17" x14ac:dyDescent="0.2">
      <c r="B2374" s="39" t="s">
        <v>42</v>
      </c>
      <c r="D2374" s="42">
        <f>_xll.qlCalendarAdvance(Calendar,$D2373,B2374,"f",FALSE)</f>
        <v>56318</v>
      </c>
      <c r="E2374" s="140">
        <f>_xll.qlInterestRateIndexValueDate(IndexON,D2374)</f>
        <v>56318</v>
      </c>
      <c r="F2374" s="156">
        <f>IFERROR(_xll.qlIndexFixing(IndexON,D2374,TRUE,_xll.ohTrigger(RecalcTrigger,TriggerON)),NA())</f>
        <v>6.4055675017393732E-3</v>
      </c>
      <c r="H2374" s="42">
        <f>_xll.qlCalendarAdvance(Calendar,$H2373,B2374,"f",FALSE)</f>
        <v>56318</v>
      </c>
      <c r="I2374" s="140">
        <f>_xll.qlInterestRateIndexValueDate(Index1M,$H2374)</f>
        <v>56318</v>
      </c>
      <c r="J2374" s="145">
        <f>IFERROR(_xll.qlIndexFixing(Index1M,$H2374,TRUE,_xll.ohTrigger(RecalcTrigger,Trigger1M)),NA())</f>
        <v>6.9936828574181141E-3</v>
      </c>
      <c r="K2374" s="44">
        <f>IFERROR(_xll.qlIndexFixing(Index3M,H2374,TRUE,_xll.ohTrigger(RecalcTrigger,Trigger3M)),NA())</f>
        <v>7.2691669870622103E-3</v>
      </c>
      <c r="L2374" s="44">
        <f>IFERROR(_xll.qlIndexFixing(Index6M,$H2374,TRUE,_xll.ohTrigger(RecalcTrigger,Trigger6M)),NA())</f>
        <v>7.2501591263653001E-3</v>
      </c>
      <c r="M2374" s="146">
        <f>IFERROR(_xll.qlIndexFixing(Index1Y,$H2374,TRUE,_xll.ohTrigger(RecalcTrigger,Trigger1Y)),NA())</f>
        <v>7.4953241649136082E-3</v>
      </c>
      <c r="N2374" s="145">
        <f>IFERROR(_xll.qlIndexFixing(ONIndex1M,I2374,TRUE,_xll.ohTrigger(RecalcTrigger,Trigger1M)),NA())</f>
        <v>6.9947319621188608E-3</v>
      </c>
      <c r="O2374" s="44">
        <f>IFERROR(_xll.qlIndexFixing(ONIndex3M,I2374,TRUE,_xll.ohTrigger(RecalcTrigger,Trigger3M)),NA())</f>
        <v>7.274701751428525E-3</v>
      </c>
      <c r="P2374" s="44">
        <f>IFERROR(_xll.qlIndexFixing(ONIndex6M,I2374,TRUE,_xll.ohTrigger(RecalcTrigger,Trigger6M)),NA())</f>
        <v>7.2562590760827383E-3</v>
      </c>
      <c r="Q2374" s="146">
        <f>IFERROR(_xll.qlIndexFixing(ONIndex1Y,I2374,TRUE,_xll.ohTrigger(RecalcTrigger,Trigger1Y)),NA())</f>
        <v>7.5091472291055616E-3</v>
      </c>
    </row>
    <row r="2375" spans="2:17" x14ac:dyDescent="0.2">
      <c r="B2375" s="39" t="s">
        <v>42</v>
      </c>
      <c r="D2375" s="42">
        <f>_xll.qlCalendarAdvance(Calendar,$D2374,B2375,"f",FALSE)</f>
        <v>56325</v>
      </c>
      <c r="E2375" s="140">
        <f>_xll.qlInterestRateIndexValueDate(IndexON,D2375)</f>
        <v>56325</v>
      </c>
      <c r="F2375" s="156">
        <f>IFERROR(_xll.qlIndexFixing(IndexON,D2375,TRUE,_xll.ohTrigger(RecalcTrigger,TriggerON)),NA())</f>
        <v>6.4035893244418496E-3</v>
      </c>
      <c r="H2375" s="42">
        <f>_xll.qlCalendarAdvance(Calendar,$H2374,B2375,"f",FALSE)</f>
        <v>56325</v>
      </c>
      <c r="I2375" s="140">
        <f>_xll.qlInterestRateIndexValueDate(Index1M,$H2375)</f>
        <v>56325</v>
      </c>
      <c r="J2375" s="145">
        <f>IFERROR(_xll.qlIndexFixing(Index1M,$H2375,TRUE,_xll.ohTrigger(RecalcTrigger,Trigger1M)),NA())</f>
        <v>6.992278231470625E-3</v>
      </c>
      <c r="K2375" s="44">
        <f>IFERROR(_xll.qlIndexFixing(Index3M,H2375,TRUE,_xll.ohTrigger(RecalcTrigger,Trigger3M)),NA())</f>
        <v>7.2673448030139949E-3</v>
      </c>
      <c r="L2375" s="44">
        <f>IFERROR(_xll.qlIndexFixing(Index6M,$H2375,TRUE,_xll.ohTrigger(RecalcTrigger,Trigger6M)),NA())</f>
        <v>7.2487716407304611E-3</v>
      </c>
      <c r="M2375" s="146">
        <f>IFERROR(_xll.qlIndexFixing(Index1Y,$H2375,TRUE,_xll.ohTrigger(RecalcTrigger,Trigger1Y)),NA())</f>
        <v>7.4938707438361174E-3</v>
      </c>
      <c r="N2375" s="145">
        <f>IFERROR(_xll.qlIndexFixing(ONIndex1M,I2375,TRUE,_xll.ohTrigger(RecalcTrigger,Trigger1M)),NA())</f>
        <v>6.9932859717392049E-3</v>
      </c>
      <c r="O2375" s="44">
        <f>IFERROR(_xll.qlIndexFixing(ONIndex3M,I2375,TRUE,_xll.ohTrigger(RecalcTrigger,Trigger3M)),NA())</f>
        <v>7.2727727541488374E-3</v>
      </c>
      <c r="P2375" s="44">
        <f>IFERROR(_xll.qlIndexFixing(ONIndex6M,I2375,TRUE,_xll.ohTrigger(RecalcTrigger,Trigger6M)),NA())</f>
        <v>7.2546336186829485E-3</v>
      </c>
      <c r="Q2375" s="146">
        <f>IFERROR(_xll.qlIndexFixing(ONIndex1Y,I2375,TRUE,_xll.ohTrigger(RecalcTrigger,Trigger1Y)),NA())</f>
        <v>7.507246480507046E-3</v>
      </c>
    </row>
    <row r="2376" spans="2:17" x14ac:dyDescent="0.2">
      <c r="B2376" s="39" t="s">
        <v>42</v>
      </c>
      <c r="D2376" s="42">
        <f>_xll.qlCalendarAdvance(Calendar,$D2375,B2376,"f",FALSE)</f>
        <v>56332</v>
      </c>
      <c r="E2376" s="140">
        <f>_xll.qlInterestRateIndexValueDate(IndexON,D2376)</f>
        <v>56332</v>
      </c>
      <c r="F2376" s="156">
        <f>IFERROR(_xll.qlIndexFixing(IndexON,D2376,TRUE,_xll.ohTrigger(RecalcTrigger,TriggerON)),NA())</f>
        <v>6.4016267791078274E-3</v>
      </c>
      <c r="H2376" s="42">
        <f>_xll.qlCalendarAdvance(Calendar,$H2375,B2376,"f",FALSE)</f>
        <v>56332</v>
      </c>
      <c r="I2376" s="140">
        <f>_xll.qlInterestRateIndexValueDate(Index1M,$H2376)</f>
        <v>56332</v>
      </c>
      <c r="J2376" s="145">
        <f>IFERROR(_xll.qlIndexFixing(Index1M,$H2376,TRUE,_xll.ohTrigger(RecalcTrigger,Trigger1M)),NA())</f>
        <v>6.9908932969275205E-3</v>
      </c>
      <c r="K2376" s="44">
        <f>IFERROR(_xll.qlIndexFixing(Index3M,H2376,TRUE,_xll.ohTrigger(RecalcTrigger,Trigger3M)),NA())</f>
        <v>7.2655395903476879E-3</v>
      </c>
      <c r="L2376" s="44">
        <f>IFERROR(_xll.qlIndexFixing(Index6M,$H2376,TRUE,_xll.ohTrigger(RecalcTrigger,Trigger6M)),NA())</f>
        <v>7.2474028134985914E-3</v>
      </c>
      <c r="M2376" s="146">
        <f>IFERROR(_xll.qlIndexFixing(Index1Y,$H2376,TRUE,_xll.ohTrigger(RecalcTrigger,Trigger1Y)),NA())</f>
        <v>7.4924350761054193E-3</v>
      </c>
      <c r="N2376" s="145">
        <f>IFERROR(_xll.qlIndexFixing(ONIndex1M,I2376,TRUE,_xll.ohTrigger(RecalcTrigger,Trigger1M)),NA())</f>
        <v>6.991859661260591E-3</v>
      </c>
      <c r="O2376" s="44">
        <f>IFERROR(_xll.qlIndexFixing(ONIndex3M,I2376,TRUE,_xll.ohTrigger(RecalcTrigger,Trigger3M)),NA())</f>
        <v>7.2708606967575307E-3</v>
      </c>
      <c r="P2376" s="44">
        <f>IFERROR(_xll.qlIndexFixing(ONIndex6M,I2376,TRUE,_xll.ohTrigger(RecalcTrigger,Trigger6M)),NA())</f>
        <v>7.2530267511927704E-3</v>
      </c>
      <c r="Q2376" s="146">
        <f>IFERROR(_xll.qlIndexFixing(ONIndex1Y,I2376,TRUE,_xll.ohTrigger(RecalcTrigger,Trigger1Y)),NA())</f>
        <v>7.5053633514510221E-3</v>
      </c>
    </row>
    <row r="2377" spans="2:17" x14ac:dyDescent="0.2">
      <c r="B2377" s="39" t="s">
        <v>42</v>
      </c>
      <c r="D2377" s="42">
        <f>_xll.qlCalendarAdvance(Calendar,$D2376,B2377,"f",FALSE)</f>
        <v>56339</v>
      </c>
      <c r="E2377" s="140">
        <f>_xll.qlInterestRateIndexValueDate(IndexON,D2377)</f>
        <v>56339</v>
      </c>
      <c r="F2377" s="156">
        <f>IFERROR(_xll.qlIndexFixing(IndexON,D2377,TRUE,_xll.ohTrigger(RecalcTrigger,TriggerON)),NA())</f>
        <v>6.3996798658993992E-3</v>
      </c>
      <c r="H2377" s="42">
        <f>_xll.qlCalendarAdvance(Calendar,$H2376,B2377,"f",FALSE)</f>
        <v>56339</v>
      </c>
      <c r="I2377" s="140">
        <f>_xll.qlInterestRateIndexValueDate(Index1M,$H2377)</f>
        <v>56339</v>
      </c>
      <c r="J2377" s="145">
        <f>IFERROR(_xll.qlIndexFixing(Index1M,$H2377,TRUE,_xll.ohTrigger(RecalcTrigger,Trigger1M)),NA())</f>
        <v>6.9895569859472024E-3</v>
      </c>
      <c r="K2377" s="44">
        <f>IFERROR(_xll.qlIndexFixing(Index3M,H2377,TRUE,_xll.ohTrigger(RecalcTrigger,Trigger3M)),NA())</f>
        <v>7.2638036421583171E-3</v>
      </c>
      <c r="L2377" s="44">
        <f>IFERROR(_xll.qlIndexFixing(Index6M,$H2377,TRUE,_xll.ohTrigger(RecalcTrigger,Trigger6M)),NA())</f>
        <v>7.2460708050473858E-3</v>
      </c>
      <c r="M2377" s="146">
        <f>IFERROR(_xll.qlIndexFixing(Index1Y,$H2377,TRUE,_xll.ohTrigger(RecalcTrigger,Trigger1Y)),NA())</f>
        <v>7.4910171616460186E-3</v>
      </c>
      <c r="N2377" s="145">
        <f>IFERROR(_xll.qlIndexFixing(ONIndex1M,I2377,TRUE,_xll.ohTrigger(RecalcTrigger,Trigger1M)),NA())</f>
        <v>6.9904530308451118E-3</v>
      </c>
      <c r="O2377" s="44">
        <f>IFERROR(_xll.qlIndexFixing(ONIndex3M,I2377,TRUE,_xll.ohTrigger(RecalcTrigger,Trigger3M)),NA())</f>
        <v>7.2689655792546048E-3</v>
      </c>
      <c r="P2377" s="44">
        <f>IFERROR(_xll.qlIndexFixing(ONIndex6M,I2377,TRUE,_xll.ohTrigger(RecalcTrigger,Trigger6M)),NA())</f>
        <v>7.2514384736122039E-3</v>
      </c>
      <c r="Q2377" s="146">
        <f>IFERROR(_xll.qlIndexFixing(ONIndex1Y,I2377,TRUE,_xll.ohTrigger(RecalcTrigger,Trigger1Y)),NA())</f>
        <v>7.5034978420995824E-3</v>
      </c>
    </row>
    <row r="2378" spans="2:17" x14ac:dyDescent="0.2">
      <c r="B2378" s="39" t="s">
        <v>42</v>
      </c>
      <c r="D2378" s="42">
        <f>_xll.qlCalendarAdvance(Calendar,$D2377,B2378,"f",FALSE)</f>
        <v>56346</v>
      </c>
      <c r="E2378" s="140">
        <f>_xll.qlInterestRateIndexValueDate(IndexON,D2378)</f>
        <v>56346</v>
      </c>
      <c r="F2378" s="156">
        <f>IFERROR(_xll.qlIndexFixing(IndexON,D2378,TRUE,_xll.ohTrigger(RecalcTrigger,TriggerON)),NA())</f>
        <v>6.3977485848976112E-3</v>
      </c>
      <c r="H2378" s="42">
        <f>_xll.qlCalendarAdvance(Calendar,$H2377,B2378,"f",FALSE)</f>
        <v>56346</v>
      </c>
      <c r="I2378" s="140">
        <f>_xll.qlInterestRateIndexValueDate(Index1M,$H2378)</f>
        <v>56346</v>
      </c>
      <c r="J2378" s="145">
        <f>IFERROR(_xll.qlIndexFixing(Index1M,$H2378,TRUE,_xll.ohTrigger(RecalcTrigger,Trigger1M)),NA())</f>
        <v>6.988210053454921E-3</v>
      </c>
      <c r="K2378" s="44">
        <f>IFERROR(_xll.qlIndexFixing(Index3M,H2378,TRUE,_xll.ohTrigger(RecalcTrigger,Trigger3M)),NA())</f>
        <v>7.2620311951891708E-3</v>
      </c>
      <c r="L2378" s="44">
        <f>IFERROR(_xll.qlIndexFixing(Index6M,$H2378,TRUE,_xll.ohTrigger(RecalcTrigger,Trigger6M)),NA())</f>
        <v>7.2447379881818421E-3</v>
      </c>
      <c r="M2378" s="146">
        <f>IFERROR(_xll.qlIndexFixing(Index1Y,$H2378,TRUE,_xll.ohTrigger(RecalcTrigger,Trigger1Y)),NA())</f>
        <v>7.4896170003824203E-3</v>
      </c>
      <c r="N2378" s="145">
        <f>IFERROR(_xll.qlIndexFixing(ONIndex1M,I2378,TRUE,_xll.ohTrigger(RecalcTrigger,Trigger1M)),NA())</f>
        <v>6.9890660801685822E-3</v>
      </c>
      <c r="O2378" s="44">
        <f>IFERROR(_xll.qlIndexFixing(ONIndex3M,I2378,TRUE,_xll.ohTrigger(RecalcTrigger,Trigger3M)),NA())</f>
        <v>7.2670874015590137E-3</v>
      </c>
      <c r="P2378" s="44">
        <f>IFERROR(_xll.qlIndexFixing(ONIndex6M,I2378,TRUE,_xll.ohTrigger(RecalcTrigger,Trigger6M)),NA())</f>
        <v>7.2498687858602029E-3</v>
      </c>
      <c r="Q2378" s="146">
        <f>IFERROR(_xll.qlIndexFixing(ONIndex1Y,I2378,TRUE,_xll.ohTrigger(RecalcTrigger,Trigger1Y)),NA())</f>
        <v>7.5016499522906344E-3</v>
      </c>
    </row>
    <row r="2379" spans="2:17" x14ac:dyDescent="0.2">
      <c r="B2379" s="39" t="s">
        <v>42</v>
      </c>
      <c r="D2379" s="42">
        <f>_xll.qlCalendarAdvance(Calendar,$D2378,B2379,"f",FALSE)</f>
        <v>56353</v>
      </c>
      <c r="E2379" s="140">
        <f>_xll.qlInterestRateIndexValueDate(IndexON,D2379)</f>
        <v>56353</v>
      </c>
      <c r="F2379" s="156">
        <f>IFERROR(_xll.qlIndexFixing(IndexON,D2379,TRUE,_xll.ohTrigger(RecalcTrigger,TriggerON)),NA())</f>
        <v>6.3958329358593247E-3</v>
      </c>
      <c r="H2379" s="42">
        <f>_xll.qlCalendarAdvance(Calendar,$H2378,B2379,"f",FALSE)</f>
        <v>56353</v>
      </c>
      <c r="I2379" s="140">
        <f>_xll.qlInterestRateIndexValueDate(Index1M,$H2379)</f>
        <v>56353</v>
      </c>
      <c r="J2379" s="145">
        <f>IFERROR(_xll.qlIndexFixing(Index1M,$H2379,TRUE,_xll.ohTrigger(RecalcTrigger,Trigger1M)),NA())</f>
        <v>6.986882811969723E-3</v>
      </c>
      <c r="K2379" s="44">
        <f>IFERROR(_xll.qlIndexFixing(Index3M,H2379,TRUE,_xll.ohTrigger(RecalcTrigger,Trigger3M)),NA())</f>
        <v>7.2602757191900999E-3</v>
      </c>
      <c r="L2379" s="44">
        <f>IFERROR(_xll.qlIndexFixing(Index6M,$H2379,TRUE,_xll.ohTrigger(RecalcTrigger,Trigger6M)),NA())</f>
        <v>7.2434238292330396E-3</v>
      </c>
      <c r="M2379" s="146">
        <f>IFERROR(_xll.qlIndexFixing(Index1Y,$H2379,TRUE,_xll.ohTrigger(RecalcTrigger,Trigger1Y)),NA())</f>
        <v>7.4882345922411275E-3</v>
      </c>
      <c r="N2379" s="145">
        <f>IFERROR(_xll.qlIndexFixing(ONIndex1M,I2379,TRUE,_xll.ohTrigger(RecalcTrigger,Trigger1M)),NA())</f>
        <v>6.9876988095551873E-3</v>
      </c>
      <c r="O2379" s="44">
        <f>IFERROR(_xll.qlIndexFixing(ONIndex3M,I2379,TRUE,_xll.ohTrigger(RecalcTrigger,Trigger3M)),NA())</f>
        <v>7.2652261637518034E-3</v>
      </c>
      <c r="P2379" s="44">
        <f>IFERROR(_xll.qlIndexFixing(ONIndex6M,I2379,TRUE,_xll.ohTrigger(RecalcTrigger,Trigger6M)),NA())</f>
        <v>7.2483176880988598E-3</v>
      </c>
      <c r="Q2379" s="146">
        <f>IFERROR(_xll.qlIndexFixing(ONIndex1Y,I2379,TRUE,_xll.ohTrigger(RecalcTrigger,Trigger1Y)),NA())</f>
        <v>7.4998196821052243E-3</v>
      </c>
    </row>
    <row r="2380" spans="2:17" x14ac:dyDescent="0.2">
      <c r="B2380" s="39" t="s">
        <v>42</v>
      </c>
      <c r="D2380" s="42">
        <f>_xll.qlCalendarAdvance(Calendar,$D2379,B2380,"f",FALSE)</f>
        <v>56360</v>
      </c>
      <c r="E2380" s="140">
        <f>_xll.qlInterestRateIndexValueDate(IndexON,D2380)</f>
        <v>56360</v>
      </c>
      <c r="F2380" s="156">
        <f>IFERROR(_xll.qlIndexFixing(IndexON,D2380,TRUE,_xll.ohTrigger(RecalcTrigger,TriggerON)),NA())</f>
        <v>6.3939329189466321E-3</v>
      </c>
      <c r="H2380" s="42">
        <f>_xll.qlCalendarAdvance(Calendar,$H2379,B2380,"f",FALSE)</f>
        <v>56360</v>
      </c>
      <c r="I2380" s="140">
        <f>_xll.qlInterestRateIndexValueDate(Index1M,$H2380)</f>
        <v>56360</v>
      </c>
      <c r="J2380" s="145">
        <f>IFERROR(_xll.qlIndexFixing(Index1M,$H2380,TRUE,_xll.ohTrigger(RecalcTrigger,Trigger1M)),NA())</f>
        <v>6.9855752614835049E-3</v>
      </c>
      <c r="K2380" s="44">
        <f>IFERROR(_xll.qlIndexFixing(Index3M,H2380,TRUE,_xll.ohTrigger(RecalcTrigger,Trigger3M)),NA())</f>
        <v>7.2585372141370568E-3</v>
      </c>
      <c r="L2380" s="44">
        <f>IFERROR(_xll.qlIndexFixing(Index6M,$H2380,TRUE,_xll.ohTrigger(RecalcTrigger,Trigger6M)),NA())</f>
        <v>7.2421283281642202E-3</v>
      </c>
      <c r="M2380" s="146">
        <f>IFERROR(_xll.qlIndexFixing(Index1Y,$H2380,TRUE,_xll.ohTrigger(RecalcTrigger,Trigger1Y)),NA())</f>
        <v>7.4868699371490877E-3</v>
      </c>
      <c r="N2380" s="145">
        <f>IFERROR(_xll.qlIndexFixing(ONIndex1M,I2380,TRUE,_xll.ohTrigger(RecalcTrigger,Trigger1M)),NA())</f>
        <v>6.9863512188428345E-3</v>
      </c>
      <c r="O2380" s="44">
        <f>IFERROR(_xll.qlIndexFixing(ONIndex3M,I2380,TRUE,_xll.ohTrigger(RecalcTrigger,Trigger3M)),NA())</f>
        <v>7.2633818659140204E-3</v>
      </c>
      <c r="P2380" s="44">
        <f>IFERROR(_xll.qlIndexFixing(ONIndex6M,I2380,TRUE,_xll.ohTrigger(RecalcTrigger,Trigger6M)),NA())</f>
        <v>7.2467851802471284E-3</v>
      </c>
      <c r="Q2380" s="146">
        <f>IFERROR(_xll.qlIndexFixing(ONIndex1Y,I2380,TRUE,_xll.ohTrigger(RecalcTrigger,Trigger1Y)),NA())</f>
        <v>7.4980070315433522E-3</v>
      </c>
    </row>
    <row r="2381" spans="2:17" x14ac:dyDescent="0.2">
      <c r="B2381" s="39" t="s">
        <v>42</v>
      </c>
      <c r="D2381" s="42">
        <f>_xll.qlCalendarAdvance(Calendar,$D2380,B2381,"f",FALSE)</f>
        <v>56367</v>
      </c>
      <c r="E2381" s="140">
        <f>_xll.qlInterestRateIndexValueDate(IndexON,D2381)</f>
        <v>56367</v>
      </c>
      <c r="F2381" s="156">
        <f>IFERROR(_xll.qlIndexFixing(IndexON,D2381,TRUE,_xll.ohTrigger(RecalcTrigger,TriggerON)),NA())</f>
        <v>6.3920485340784872E-3</v>
      </c>
      <c r="H2381" s="42">
        <f>_xll.qlCalendarAdvance(Calendar,$H2380,B2381,"f",FALSE)</f>
        <v>56367</v>
      </c>
      <c r="I2381" s="140">
        <f>_xll.qlInterestRateIndexValueDate(Index1M,$H2381)</f>
        <v>56367</v>
      </c>
      <c r="J2381" s="145">
        <f>IFERROR(_xll.qlIndexFixing(Index1M,$H2381,TRUE,_xll.ohTrigger(RecalcTrigger,Trigger1M)),NA())</f>
        <v>6.984287401988162E-3</v>
      </c>
      <c r="K2381" s="44">
        <f>IFERROR(_xll.qlIndexFixing(Index3M,H2381,TRUE,_xll.ohTrigger(RecalcTrigger,Trigger3M)),NA())</f>
        <v>7.2568156800104488E-3</v>
      </c>
      <c r="L2381" s="44">
        <f>IFERROR(_xll.qlIndexFixing(Index6M,$H2381,TRUE,_xll.ohTrigger(RecalcTrigger,Trigger6M)),NA())</f>
        <v>7.2408514849386253E-3</v>
      </c>
      <c r="M2381" s="146">
        <f>IFERROR(_xll.qlIndexFixing(Index1Y,$H2381,TRUE,_xll.ohTrigger(RecalcTrigger,Trigger1Y)),NA())</f>
        <v>7.4855230350334701E-3</v>
      </c>
      <c r="N2381" s="145">
        <f>IFERROR(_xll.qlIndexFixing(ONIndex1M,I2381,TRUE,_xll.ohTrigger(RecalcTrigger,Trigger1M)),NA())</f>
        <v>6.9850233081125701E-3</v>
      </c>
      <c r="O2381" s="44">
        <f>IFERROR(_xll.qlIndexFixing(ONIndex3M,I2381,TRUE,_xll.ohTrigger(RecalcTrigger,Trigger3M)),NA())</f>
        <v>7.2615545078835719E-3</v>
      </c>
      <c r="P2381" s="44">
        <f>IFERROR(_xll.qlIndexFixing(ONIndex6M,I2381,TRUE,_xll.ohTrigger(RecalcTrigger,Trigger6M)),NA())</f>
        <v>7.2452712622239623E-3</v>
      </c>
      <c r="Q2381" s="146">
        <f>IFERROR(_xll.qlIndexFixing(ONIndex1Y,I2381,TRUE,_xll.ohTrigger(RecalcTrigger,Trigger1Y)),NA())</f>
        <v>7.4962120005239719E-3</v>
      </c>
    </row>
    <row r="2382" spans="2:17" x14ac:dyDescent="0.2">
      <c r="B2382" s="39" t="s">
        <v>42</v>
      </c>
      <c r="D2382" s="42">
        <f>_xll.qlCalendarAdvance(Calendar,$D2381,B2382,"f",FALSE)</f>
        <v>56374</v>
      </c>
      <c r="E2382" s="140">
        <f>_xll.qlInterestRateIndexValueDate(IndexON,D2382)</f>
        <v>56374</v>
      </c>
      <c r="F2382" s="156">
        <f>IFERROR(_xll.qlIndexFixing(IndexON,D2382,TRUE,_xll.ohTrigger(RecalcTrigger,TriggerON)),NA())</f>
        <v>6.3901797812548899E-3</v>
      </c>
      <c r="H2382" s="42">
        <f>_xll.qlCalendarAdvance(Calendar,$H2381,B2382,"f",FALSE)</f>
        <v>56374</v>
      </c>
      <c r="I2382" s="140">
        <f>_xll.qlInterestRateIndexValueDate(Index1M,$H2382)</f>
        <v>56374</v>
      </c>
      <c r="J2382" s="145">
        <f>IFERROR(_xll.qlIndexFixing(Index1M,$H2382,TRUE,_xll.ohTrigger(RecalcTrigger,Trigger1M)),NA())</f>
        <v>6.9829972088577127E-3</v>
      </c>
      <c r="K2382" s="44">
        <f>IFERROR(_xll.qlIndexFixing(Index3M,H2382,TRUE,_xll.ohTrigger(RecalcTrigger,Trigger3M)),NA())</f>
        <v>7.2550647121048979E-3</v>
      </c>
      <c r="L2382" s="44">
        <f>IFERROR(_xll.qlIndexFixing(Index6M,$H2382,TRUE,_xll.ohTrigger(RecalcTrigger,Trigger6M)),NA())</f>
        <v>7.2395816744360826E-3</v>
      </c>
      <c r="M2382" s="146">
        <f>IFERROR(_xll.qlIndexFixing(Index1Y,$H2382,TRUE,_xll.ohTrigger(RecalcTrigger,Trigger1Y)),NA())</f>
        <v>7.4841938858236645E-3</v>
      </c>
      <c r="N2382" s="145">
        <f>IFERROR(_xll.qlIndexFixing(ONIndex1M,I2382,TRUE,_xll.ohTrigger(RecalcTrigger,Trigger1M)),NA())</f>
        <v>6.9837150773643941E-3</v>
      </c>
      <c r="O2382" s="44">
        <f>IFERROR(_xll.qlIndexFixing(ONIndex3M,I2382,TRUE,_xll.ohTrigger(RecalcTrigger,Trigger3M)),NA())</f>
        <v>7.2597440896604581E-3</v>
      </c>
      <c r="P2382" s="44">
        <f>IFERROR(_xll.qlIndexFixing(ONIndex6M,I2382,TRUE,_xll.ohTrigger(RecalcTrigger,Trigger6M)),NA())</f>
        <v>7.243775934110408E-3</v>
      </c>
      <c r="Q2382" s="146">
        <f>IFERROR(_xll.qlIndexFixing(ONIndex1Y,I2382,TRUE,_xll.ohTrigger(RecalcTrigger,Trigger1Y)),NA())</f>
        <v>7.4944345892091757E-3</v>
      </c>
    </row>
    <row r="2383" spans="2:17" x14ac:dyDescent="0.2">
      <c r="B2383" s="39" t="s">
        <v>42</v>
      </c>
      <c r="D2383" s="42">
        <f>_xll.qlCalendarAdvance(Calendar,$D2382,B2383,"f",FALSE)</f>
        <v>56381</v>
      </c>
      <c r="E2383" s="140">
        <f>_xll.qlInterestRateIndexValueDate(IndexON,D2383)</f>
        <v>56381</v>
      </c>
      <c r="F2383" s="156">
        <f>IFERROR(_xll.qlIndexFixing(IndexON,D2383,TRUE,_xll.ohTrigger(RecalcTrigger,TriggerON)),NA())</f>
        <v>6.388326660637933E-3</v>
      </c>
      <c r="H2383" s="42">
        <f>_xll.qlCalendarAdvance(Calendar,$H2382,B2383,"f",FALSE)</f>
        <v>56381</v>
      </c>
      <c r="I2383" s="140">
        <f>_xll.qlInterestRateIndexValueDate(Index1M,$H2383)</f>
        <v>56381</v>
      </c>
      <c r="J2383" s="145">
        <f>IFERROR(_xll.qlIndexFixing(Index1M,$H2383,TRUE,_xll.ohTrigger(RecalcTrigger,Trigger1M)),NA())</f>
        <v>6.9817501139805976E-3</v>
      </c>
      <c r="K2383" s="44">
        <f>IFERROR(_xll.qlIndexFixing(Index3M,H2383,TRUE,_xll.ohTrigger(RecalcTrigger,Trigger3M)),NA())</f>
        <v>7.2533782984811994E-3</v>
      </c>
      <c r="L2383" s="44">
        <f>IFERROR(_xll.qlIndexFixing(Index6M,$H2383,TRUE,_xll.ohTrigger(RecalcTrigger,Trigger6M)),NA())</f>
        <v>7.2383434549722729E-3</v>
      </c>
      <c r="M2383" s="146">
        <f>IFERROR(_xll.qlIndexFixing(Index1Y,$H2383,TRUE,_xll.ohTrigger(RecalcTrigger,Trigger1Y)),NA())</f>
        <v>7.482882489449505E-3</v>
      </c>
      <c r="N2383" s="145">
        <f>IFERROR(_xll.qlIndexFixing(ONIndex1M,I2383,TRUE,_xll.ohTrigger(RecalcTrigger,Trigger1M)),NA())</f>
        <v>6.982426526436214E-3</v>
      </c>
      <c r="O2383" s="44">
        <f>IFERROR(_xll.qlIndexFixing(ONIndex3M,I2383,TRUE,_xll.ohTrigger(RecalcTrigger,Trigger3M)),NA())</f>
        <v>7.2579506114067716E-3</v>
      </c>
      <c r="P2383" s="44">
        <f>IFERROR(_xll.qlIndexFixing(ONIndex6M,I2383,TRUE,_xll.ohTrigger(RecalcTrigger,Trigger6M)),NA())</f>
        <v>7.242299195825419E-3</v>
      </c>
      <c r="Q2383" s="146">
        <f>IFERROR(_xll.qlIndexFixing(ONIndex1Y,I2383,TRUE,_xll.ohTrigger(RecalcTrigger,Trigger1Y)),NA())</f>
        <v>7.4926747974368713E-3</v>
      </c>
    </row>
    <row r="2384" spans="2:17" x14ac:dyDescent="0.2">
      <c r="B2384" s="39" t="s">
        <v>42</v>
      </c>
      <c r="D2384" s="42">
        <f>_xll.qlCalendarAdvance(Calendar,$D2383,B2384,"f",FALSE)</f>
        <v>56388</v>
      </c>
      <c r="E2384" s="140">
        <f>_xll.qlInterestRateIndexValueDate(IndexON,D2384)</f>
        <v>56388</v>
      </c>
      <c r="F2384" s="156">
        <f>IFERROR(_xll.qlIndexFixing(IndexON,D2384,TRUE,_xll.ohTrigger(RecalcTrigger,TriggerON)),NA())</f>
        <v>6.3864891719844774E-3</v>
      </c>
      <c r="H2384" s="42">
        <f>_xll.qlCalendarAdvance(Calendar,$H2383,B2384,"f",FALSE)</f>
        <v>56388</v>
      </c>
      <c r="I2384" s="140">
        <f>_xll.qlInterestRateIndexValueDate(Index1M,$H2384)</f>
        <v>56388</v>
      </c>
      <c r="J2384" s="145">
        <f>IFERROR(_xll.qlIndexFixing(Index1M,$H2384,TRUE,_xll.ohTrigger(RecalcTrigger,Trigger1M)),NA())</f>
        <v>6.9805227104608085E-3</v>
      </c>
      <c r="K2384" s="44">
        <f>IFERROR(_xll.qlIndexFixing(Index3M,H2384,TRUE,_xll.ohTrigger(RecalcTrigger,Trigger3M)),NA())</f>
        <v>7.2517088560623407E-3</v>
      </c>
      <c r="L2384" s="44">
        <f>IFERROR(_xll.qlIndexFixing(Index6M,$H2384,TRUE,_xll.ohTrigger(RecalcTrigger,Trigger6M)),NA())</f>
        <v>7.2371238936176398E-3</v>
      </c>
      <c r="M2384" s="146">
        <f>IFERROR(_xll.qlIndexFixing(Index1Y,$H2384,TRUE,_xll.ohTrigger(RecalcTrigger,Trigger1Y)),NA())</f>
        <v>7.4815888458414914E-3</v>
      </c>
      <c r="N2384" s="145">
        <f>IFERROR(_xll.qlIndexFixing(ONIndex1M,I2384,TRUE,_xll.ohTrigger(RecalcTrigger,Trigger1M)),NA())</f>
        <v>6.9811576554901222E-3</v>
      </c>
      <c r="O2384" s="44">
        <f>IFERROR(_xll.qlIndexFixing(ONIndex3M,I2384,TRUE,_xll.ohTrigger(RecalcTrigger,Trigger3M)),NA())</f>
        <v>7.2561740730414659E-3</v>
      </c>
      <c r="P2384" s="44">
        <f>IFERROR(_xll.qlIndexFixing(ONIndex6M,I2384,TRUE,_xll.ohTrigger(RecalcTrigger,Trigger6M)),NA())</f>
        <v>7.2408410474500418E-3</v>
      </c>
      <c r="Q2384" s="146">
        <f>IFERROR(_xll.qlIndexFixing(ONIndex1Y,I2384,TRUE,_xll.ohTrigger(RecalcTrigger,Trigger1Y)),NA())</f>
        <v>7.4909326252881048E-3</v>
      </c>
    </row>
    <row r="2385" spans="2:17" x14ac:dyDescent="0.2">
      <c r="B2385" s="39" t="s">
        <v>42</v>
      </c>
      <c r="D2385" s="42">
        <f>_xll.qlCalendarAdvance(Calendar,$D2384,B2385,"f",FALSE)</f>
        <v>56395</v>
      </c>
      <c r="E2385" s="140">
        <f>_xll.qlInterestRateIndexValueDate(IndexON,D2385)</f>
        <v>56395</v>
      </c>
      <c r="F2385" s="156">
        <f>IFERROR(_xll.qlIndexFixing(IndexON,D2385,TRUE,_xll.ohTrigger(RecalcTrigger,TriggerON)),NA())</f>
        <v>6.3846673154566158E-3</v>
      </c>
      <c r="H2385" s="42">
        <f>_xll.qlCalendarAdvance(Calendar,$H2384,B2385,"f",FALSE)</f>
        <v>56395</v>
      </c>
      <c r="I2385" s="140">
        <f>_xll.qlInterestRateIndexValueDate(Index1M,$H2385)</f>
        <v>56395</v>
      </c>
      <c r="J2385" s="145">
        <f>IFERROR(_xll.qlIndexFixing(Index1M,$H2385,TRUE,_xll.ohTrigger(RecalcTrigger,Trigger1M)),NA())</f>
        <v>6.9793149982878876E-3</v>
      </c>
      <c r="K2385" s="44">
        <f>IFERROR(_xll.qlIndexFixing(Index3M,H2385,TRUE,_xll.ohTrigger(RecalcTrigger,Trigger3M)),NA())</f>
        <v>7.2500563848245363E-3</v>
      </c>
      <c r="L2385" s="44">
        <f>IFERROR(_xll.qlIndexFixing(Index6M,$H2385,TRUE,_xll.ohTrigger(RecalcTrigger,Trigger6M)),NA())</f>
        <v>7.2359229903382659E-3</v>
      </c>
      <c r="M2385" s="146">
        <f>IFERROR(_xll.qlIndexFixing(Index1Y,$H2385,TRUE,_xll.ohTrigger(RecalcTrigger,Trigger1Y)),NA())</f>
        <v>7.4803129549312342E-3</v>
      </c>
      <c r="N2385" s="145">
        <f>IFERROR(_xll.qlIndexFixing(ONIndex1M,I2385,TRUE,_xll.ohTrigger(RecalcTrigger,Trigger1M)),NA())</f>
        <v>6.9799084644450726E-3</v>
      </c>
      <c r="O2385" s="44">
        <f>IFERROR(_xll.qlIndexFixing(ONIndex3M,I2385,TRUE,_xll.ohTrigger(RecalcTrigger,Trigger3M)),NA())</f>
        <v>7.2544144744024486E-3</v>
      </c>
      <c r="P2385" s="44">
        <f>IFERROR(_xll.qlIndexFixing(ONIndex6M,I2385,TRUE,_xll.ohTrigger(RecalcTrigger,Trigger6M)),NA())</f>
        <v>7.2394014890653224E-3</v>
      </c>
      <c r="Q2385" s="146">
        <f>IFERROR(_xll.qlIndexFixing(ONIndex1Y,I2385,TRUE,_xll.ohTrigger(RecalcTrigger,Trigger1Y)),NA())</f>
        <v>7.4892080729249688E-3</v>
      </c>
    </row>
    <row r="2386" spans="2:17" x14ac:dyDescent="0.2">
      <c r="B2386" s="39" t="s">
        <v>42</v>
      </c>
      <c r="D2386" s="42">
        <f>_xll.qlCalendarAdvance(Calendar,$D2385,B2386,"f",FALSE)</f>
        <v>56402</v>
      </c>
      <c r="E2386" s="140">
        <f>_xll.qlInterestRateIndexValueDate(IndexON,D2386)</f>
        <v>56402</v>
      </c>
      <c r="F2386" s="156">
        <f>IFERROR(_xll.qlIndexFixing(IndexON,D2386,TRUE,_xll.ohTrigger(RecalcTrigger,TriggerON)),NA())</f>
        <v>6.3828610910543482E-3</v>
      </c>
      <c r="H2386" s="42">
        <f>_xll.qlCalendarAdvance(Calendar,$H2385,B2386,"f",FALSE)</f>
        <v>56402</v>
      </c>
      <c r="I2386" s="140">
        <f>_xll.qlInterestRateIndexValueDate(Index1M,$H2386)</f>
        <v>56402</v>
      </c>
      <c r="J2386" s="145">
        <f>IFERROR(_xll.qlIndexFixing(Index1M,$H2386,TRUE,_xll.ohTrigger(RecalcTrigger,Trigger1M)),NA())</f>
        <v>6.9781434692124762E-3</v>
      </c>
      <c r="K2386" s="44">
        <f>IFERROR(_xll.qlIndexFixing(Index3M,H2386,TRUE,_xll.ohTrigger(RecalcTrigger,Trigger3M)),NA())</f>
        <v>7.2484208847484058E-3</v>
      </c>
      <c r="L2386" s="44">
        <f>IFERROR(_xll.qlIndexFixing(Index6M,$H2386,TRUE,_xll.ohTrigger(RecalcTrigger,Trigger6M)),NA())</f>
        <v>7.2347471352366775E-3</v>
      </c>
      <c r="M2386" s="146">
        <f>IFERROR(_xll.qlIndexFixing(Index1Y,$H2386,TRUE,_xll.ohTrigger(RecalcTrigger,Trigger1Y)),NA())</f>
        <v>7.4790548166510096E-3</v>
      </c>
      <c r="N2386" s="145">
        <f>IFERROR(_xll.qlIndexFixing(ONIndex1M,I2386,TRUE,_xll.ohTrigger(RecalcTrigger,Trigger1M)),NA())</f>
        <v>6.9786789533821114E-3</v>
      </c>
      <c r="O2386" s="44">
        <f>IFERROR(_xll.qlIndexFixing(ONIndex3M,I2386,TRUE,_xll.ohTrigger(RecalcTrigger,Trigger3M)),NA())</f>
        <v>7.2526718158139047E-3</v>
      </c>
      <c r="P2386" s="44">
        <f>IFERROR(_xll.qlIndexFixing(ONIndex6M,I2386,TRUE,_xll.ohTrigger(RecalcTrigger,Trigger6M)),NA())</f>
        <v>7.2379805205902148E-3</v>
      </c>
      <c r="Q2386" s="146">
        <f>IFERROR(_xll.qlIndexFixing(ONIndex1Y,I2386,TRUE,_xll.ohTrigger(RecalcTrigger,Trigger1Y)),NA())</f>
        <v>7.487501139942232E-3</v>
      </c>
    </row>
    <row r="2387" spans="2:17" x14ac:dyDescent="0.2">
      <c r="B2387" s="39" t="s">
        <v>42</v>
      </c>
      <c r="D2387" s="42">
        <f>_xll.qlCalendarAdvance(Calendar,$D2386,B2387,"f",FALSE)</f>
        <v>56409</v>
      </c>
      <c r="E2387" s="140">
        <f>_xll.qlInterestRateIndexValueDate(IndexON,D2387)</f>
        <v>56409</v>
      </c>
      <c r="F2387" s="156">
        <f>IFERROR(_xll.qlIndexFixing(IndexON,D2387,TRUE,_xll.ohTrigger(RecalcTrigger,TriggerON)),NA())</f>
        <v>6.381070498615582E-3</v>
      </c>
      <c r="H2387" s="42">
        <f>_xll.qlCalendarAdvance(Calendar,$H2386,B2387,"f",FALSE)</f>
        <v>56409</v>
      </c>
      <c r="I2387" s="140">
        <f>_xll.qlInterestRateIndexValueDate(Index1M,$H2387)</f>
        <v>56409</v>
      </c>
      <c r="J2387" s="145">
        <f>IFERROR(_xll.qlIndexFixing(Index1M,$H2387,TRUE,_xll.ohTrigger(RecalcTrigger,Trigger1M)),NA())</f>
        <v>6.9769737555516187E-3</v>
      </c>
      <c r="K2387" s="44">
        <f>IFERROR(_xll.qlIndexFixing(Index3M,H2387,TRUE,_xll.ohTrigger(RecalcTrigger,Trigger3M)),NA())</f>
        <v>7.2468023558128073E-3</v>
      </c>
      <c r="L2387" s="44">
        <f>IFERROR(_xll.qlIndexFixing(Index6M,$H2387,TRUE,_xll.ohTrigger(RecalcTrigger,Trigger6M)),NA())</f>
        <v>7.2335822383418971E-3</v>
      </c>
      <c r="M2387" s="146">
        <f>IFERROR(_xll.qlIndexFixing(Index1Y,$H2387,TRUE,_xll.ohTrigger(RecalcTrigger,Trigger1Y)),NA())</f>
        <v>7.4778144309346484E-3</v>
      </c>
      <c r="N2387" s="145">
        <f>IFERROR(_xll.qlIndexFixing(ONIndex1M,I2387,TRUE,_xll.ohTrigger(RecalcTrigger,Trigger1M)),NA())</f>
        <v>6.9774691222201923E-3</v>
      </c>
      <c r="O2387" s="44">
        <f>IFERROR(_xll.qlIndexFixing(ONIndex3M,I2387,TRUE,_xll.ohTrigger(RecalcTrigger,Trigger3M)),NA())</f>
        <v>7.2509460969516493E-3</v>
      </c>
      <c r="P2387" s="44">
        <f>IFERROR(_xll.qlIndexFixing(ONIndex6M,I2387,TRUE,_xll.ohTrigger(RecalcTrigger,Trigger6M)),NA())</f>
        <v>7.2365781418626263E-3</v>
      </c>
      <c r="Q2387" s="146">
        <f>IFERROR(_xll.qlIndexFixing(ONIndex1Y,I2387,TRUE,_xll.ohTrigger(RecalcTrigger,Trigger1Y)),NA())</f>
        <v>7.4858118265830331E-3</v>
      </c>
    </row>
    <row r="2388" spans="2:17" x14ac:dyDescent="0.2">
      <c r="B2388" s="39" t="s">
        <v>42</v>
      </c>
      <c r="D2388" s="42">
        <f>_xll.qlCalendarAdvance(Calendar,$D2387,B2388,"f",FALSE)</f>
        <v>56416</v>
      </c>
      <c r="E2388" s="140">
        <f>_xll.qlInterestRateIndexValueDate(IndexON,D2388)</f>
        <v>56416</v>
      </c>
      <c r="F2388" s="156">
        <f>IFERROR(_xll.qlIndexFixing(IndexON,D2388,TRUE,_xll.ohTrigger(RecalcTrigger,TriggerON)),NA())</f>
        <v>6.3792955383024097E-3</v>
      </c>
      <c r="H2388" s="42">
        <f>_xll.qlCalendarAdvance(Calendar,$H2387,B2388,"f",FALSE)</f>
        <v>56416</v>
      </c>
      <c r="I2388" s="140">
        <f>_xll.qlInterestRateIndexValueDate(Index1M,$H2388)</f>
        <v>56416</v>
      </c>
      <c r="J2388" s="145">
        <f>IFERROR(_xll.qlIndexFixing(Index1M,$H2388,TRUE,_xll.ohTrigger(RecalcTrigger,Trigger1M)),NA())</f>
        <v>6.9758237328438151E-3</v>
      </c>
      <c r="K2388" s="44">
        <f>IFERROR(_xll.qlIndexFixing(Index3M,H2388,TRUE,_xll.ohTrigger(RecalcTrigger,Trigger3M)),NA())</f>
        <v>7.2452007979965979E-3</v>
      </c>
      <c r="L2388" s="44">
        <f>IFERROR(_xll.qlIndexFixing(Index6M,$H2388,TRUE,_xll.ohTrigger(RecalcTrigger,Trigger6M)),NA())</f>
        <v>7.2324359990525167E-3</v>
      </c>
      <c r="M2388" s="146">
        <f>IFERROR(_xll.qlIndexFixing(Index1Y,$H2388,TRUE,_xll.ohTrigger(RecalcTrigger,Trigger1Y)),NA())</f>
        <v>7.4765917977168694E-3</v>
      </c>
      <c r="N2388" s="145">
        <f>IFERROR(_xll.qlIndexFixing(ONIndex1M,I2388,TRUE,_xll.ohTrigger(RecalcTrigger,Trigger1M)),NA())</f>
        <v>6.9762789710403617E-3</v>
      </c>
      <c r="O2388" s="44">
        <f>IFERROR(_xll.qlIndexFixing(ONIndex3M,I2388,TRUE,_xll.ohTrigger(RecalcTrigger,Trigger3M)),NA())</f>
        <v>7.249237318058821E-3</v>
      </c>
      <c r="P2388" s="44">
        <f>IFERROR(_xll.qlIndexFixing(ONIndex6M,I2388,TRUE,_xll.ohTrigger(RecalcTrigger,Trigger6M)),NA())</f>
        <v>7.235194353206742E-3</v>
      </c>
      <c r="Q2388" s="146">
        <f>IFERROR(_xll.qlIndexFixing(ONIndex1Y,I2388,TRUE,_xll.ohTrigger(RecalcTrigger,Trigger1Y)),NA())</f>
        <v>7.4841401329284185E-3</v>
      </c>
    </row>
    <row r="2389" spans="2:17" x14ac:dyDescent="0.2">
      <c r="B2389" s="39" t="s">
        <v>42</v>
      </c>
      <c r="D2389" s="42">
        <f>_xll.qlCalendarAdvance(Calendar,$D2388,B2389,"f",FALSE)</f>
        <v>56423</v>
      </c>
      <c r="E2389" s="140">
        <f>_xll.qlInterestRateIndexValueDate(IndexON,D2389)</f>
        <v>56423</v>
      </c>
      <c r="F2389" s="156">
        <f>IFERROR(_xll.qlIndexFixing(IndexON,D2389,TRUE,_xll.ohTrigger(RecalcTrigger,TriggerON)),NA())</f>
        <v>6.3775362100337851E-3</v>
      </c>
      <c r="H2389" s="42">
        <f>_xll.qlCalendarAdvance(Calendar,$H2388,B2389,"f",FALSE)</f>
        <v>56423</v>
      </c>
      <c r="I2389" s="140">
        <f>_xll.qlInterestRateIndexValueDate(Index1M,$H2389)</f>
        <v>56423</v>
      </c>
      <c r="J2389" s="145">
        <f>IFERROR(_xll.qlIndexFixing(Index1M,$H2389,TRUE,_xll.ohTrigger(RecalcTrigger,Trigger1M)),NA())</f>
        <v>6.974693401078258E-3</v>
      </c>
      <c r="K2389" s="44">
        <f>IFERROR(_xll.qlIndexFixing(Index3M,H2389,TRUE,_xll.ohTrigger(RecalcTrigger,Trigger3M)),NA())</f>
        <v>7.2436162112786348E-3</v>
      </c>
      <c r="L2389" s="44">
        <f>IFERROR(_xll.qlIndexFixing(Index6M,$H2389,TRUE,_xll.ohTrigger(RecalcTrigger,Trigger6M)),NA())</f>
        <v>7.2313084173353213E-3</v>
      </c>
      <c r="M2389" s="146">
        <f>IFERROR(_xll.qlIndexFixing(Index1Y,$H2389,TRUE,_xll.ohTrigger(RecalcTrigger,Trigger1Y)),NA())</f>
        <v>7.4753869169323917E-3</v>
      </c>
      <c r="N2389" s="145">
        <f>IFERROR(_xll.qlIndexFixing(ONIndex1M,I2389,TRUE,_xll.ohTrigger(RecalcTrigger,Trigger1M)),NA())</f>
        <v>6.9751084997615731E-3</v>
      </c>
      <c r="O2389" s="44">
        <f>IFERROR(_xll.qlIndexFixing(ONIndex3M,I2389,TRUE,_xll.ohTrigger(RecalcTrigger,Trigger3M)),NA())</f>
        <v>7.2475454789733273E-3</v>
      </c>
      <c r="P2389" s="44">
        <f>IFERROR(_xll.qlIndexFixing(ONIndex6M,I2389,TRUE,_xll.ohTrigger(RecalcTrigger,Trigger6M)),NA())</f>
        <v>7.2338291542983768E-3</v>
      </c>
      <c r="Q2389" s="146">
        <f>IFERROR(_xll.qlIndexFixing(ONIndex1Y,I2389,TRUE,_xll.ohTrigger(RecalcTrigger,Trigger1Y)),NA())</f>
        <v>7.4824860588973419E-3</v>
      </c>
    </row>
    <row r="2390" spans="2:17" x14ac:dyDescent="0.2">
      <c r="B2390" s="39" t="s">
        <v>42</v>
      </c>
      <c r="D2390" s="42">
        <f>_xll.qlCalendarAdvance(Calendar,$D2389,B2390,"f",FALSE)</f>
        <v>56430</v>
      </c>
      <c r="E2390" s="140">
        <f>_xll.qlInterestRateIndexValueDate(IndexON,D2390)</f>
        <v>56430</v>
      </c>
      <c r="F2390" s="156">
        <f>IFERROR(_xll.qlIndexFixing(IndexON,D2390,TRUE,_xll.ohTrigger(RecalcTrigger,TriggerON)),NA())</f>
        <v>6.3757925138907545E-3</v>
      </c>
      <c r="H2390" s="42">
        <f>_xll.qlCalendarAdvance(Calendar,$H2389,B2390,"f",FALSE)</f>
        <v>56430</v>
      </c>
      <c r="I2390" s="140">
        <f>_xll.qlInterestRateIndexValueDate(Index1M,$H2390)</f>
        <v>56430</v>
      </c>
      <c r="J2390" s="145">
        <f>IFERROR(_xll.qlIndexFixing(Index1M,$H2390,TRUE,_xll.ohTrigger(RecalcTrigger,Trigger1M)),NA())</f>
        <v>6.9735718074589916E-3</v>
      </c>
      <c r="K2390" s="44">
        <f>IFERROR(_xll.qlIndexFixing(Index3M,H2390,TRUE,_xll.ohTrigger(RecalcTrigger,Trigger3M)),NA())</f>
        <v>7.2420485956395378E-3</v>
      </c>
      <c r="L2390" s="44">
        <f>IFERROR(_xll.qlIndexFixing(Index6M,$H2390,TRUE,_xll.ohTrigger(RecalcTrigger,Trigger6M)),NA())</f>
        <v>7.230198343901293E-3</v>
      </c>
      <c r="M2390" s="146">
        <f>IFERROR(_xll.qlIndexFixing(Index1Y,$H2390,TRUE,_xll.ohTrigger(RecalcTrigger,Trigger1Y)),NA())</f>
        <v>7.4741997885177103E-3</v>
      </c>
      <c r="N2390" s="145">
        <f>IFERROR(_xll.qlIndexFixing(ONIndex1M,I2390,TRUE,_xll.ohTrigger(RecalcTrigger,Trigger1M)),NA())</f>
        <v>6.973957708464873E-3</v>
      </c>
      <c r="O2390" s="44">
        <f>IFERROR(_xll.qlIndexFixing(ONIndex3M,I2390,TRUE,_xll.ohTrigger(RecalcTrigger,Trigger3M)),NA())</f>
        <v>7.2458705797762146E-3</v>
      </c>
      <c r="P2390" s="44">
        <f>IFERROR(_xll.qlIndexFixing(ONIndex6M,I2390,TRUE,_xll.ohTrigger(RecalcTrigger,Trigger6M)),NA())</f>
        <v>7.2324825453806696E-3</v>
      </c>
      <c r="Q2390" s="146">
        <f>IFERROR(_xll.qlIndexFixing(ONIndex1Y,I2390,TRUE,_xll.ohTrigger(RecalcTrigger,Trigger1Y)),NA())</f>
        <v>7.4808496043277106E-3</v>
      </c>
    </row>
    <row r="2391" spans="2:17" x14ac:dyDescent="0.2">
      <c r="B2391" s="39" t="s">
        <v>42</v>
      </c>
      <c r="D2391" s="42">
        <f>_xll.qlCalendarAdvance(Calendar,$D2390,B2391,"f",FALSE)</f>
        <v>56437</v>
      </c>
      <c r="E2391" s="140">
        <f>_xll.qlInterestRateIndexValueDate(IndexON,D2391)</f>
        <v>56437</v>
      </c>
      <c r="F2391" s="156">
        <f>IFERROR(_xll.qlIndexFixing(IndexON,D2391,TRUE,_xll.ohTrigger(RecalcTrigger,TriggerON)),NA())</f>
        <v>6.3740644497922716E-3</v>
      </c>
      <c r="H2391" s="42">
        <f>_xll.qlCalendarAdvance(Calendar,$H2390,B2391,"f",FALSE)</f>
        <v>56437</v>
      </c>
      <c r="I2391" s="140">
        <f>_xll.qlInterestRateIndexValueDate(Index1M,$H2391)</f>
        <v>56437</v>
      </c>
      <c r="J2391" s="145">
        <f>IFERROR(_xll.qlIndexFixing(Index1M,$H2391,TRUE,_xll.ohTrigger(RecalcTrigger,Trigger1M)),NA())</f>
        <v>6.972482243257477E-3</v>
      </c>
      <c r="K2391" s="44">
        <f>IFERROR(_xll.qlIndexFixing(Index3M,H2391,TRUE,_xll.ohTrigger(RecalcTrigger,Trigger3M)),NA())</f>
        <v>7.2404979510599264E-3</v>
      </c>
      <c r="L2391" s="44">
        <f>IFERROR(_xll.qlIndexFixing(Index6M,$H2391,TRUE,_xll.ohTrigger(RecalcTrigger,Trigger6M)),NA())</f>
        <v>7.2291093883806211E-3</v>
      </c>
      <c r="M2391" s="146">
        <f>IFERROR(_xll.qlIndexFixing(Index1Y,$H2391,TRUE,_xll.ohTrigger(RecalcTrigger,Trigger1Y)),NA())</f>
        <v>7.4730304124104308E-3</v>
      </c>
      <c r="N2391" s="145">
        <f>IFERROR(_xll.qlIndexFixing(ONIndex1M,I2391,TRUE,_xll.ohTrigger(RecalcTrigger,Trigger1M)),NA())</f>
        <v>6.9728265970692149E-3</v>
      </c>
      <c r="O2391" s="44">
        <f>IFERROR(_xll.qlIndexFixing(ONIndex3M,I2391,TRUE,_xll.ohTrigger(RecalcTrigger,Trigger3M)),NA())</f>
        <v>7.2442126203864365E-3</v>
      </c>
      <c r="P2391" s="44">
        <f>IFERROR(_xll.qlIndexFixing(ONIndex6M,I2391,TRUE,_xll.ohTrigger(RecalcTrigger,Trigger6M)),NA())</f>
        <v>7.2311545262104815E-3</v>
      </c>
      <c r="Q2391" s="146">
        <f>IFERROR(_xll.qlIndexFixing(ONIndex1Y,I2391,TRUE,_xll.ohTrigger(RecalcTrigger,Trigger1Y)),NA())</f>
        <v>7.4792307694626636E-3</v>
      </c>
    </row>
    <row r="2392" spans="2:17" x14ac:dyDescent="0.2">
      <c r="B2392" s="39" t="s">
        <v>42</v>
      </c>
      <c r="D2392" s="42">
        <f>_xll.qlCalendarAdvance(Calendar,$D2391,B2392,"f",FALSE)</f>
        <v>56444</v>
      </c>
      <c r="E2392" s="140">
        <f>_xll.qlInterestRateIndexValueDate(IndexON,D2392)</f>
        <v>56444</v>
      </c>
      <c r="F2392" s="156">
        <f>IFERROR(_xll.qlIndexFixing(IndexON,D2392,TRUE,_xll.ohTrigger(RecalcTrigger,TriggerON)),NA())</f>
        <v>6.3723520178193827E-3</v>
      </c>
      <c r="H2392" s="42">
        <f>_xll.qlCalendarAdvance(Calendar,$H2391,B2392,"f",FALSE)</f>
        <v>56444</v>
      </c>
      <c r="I2392" s="140">
        <f>_xll.qlInterestRateIndexValueDate(Index1M,$H2392)</f>
        <v>56444</v>
      </c>
      <c r="J2392" s="145">
        <f>IFERROR(_xll.qlIndexFixing(Index1M,$H2392,TRUE,_xll.ohTrigger(RecalcTrigger,Trigger1M)),NA())</f>
        <v>6.9714123703636154E-3</v>
      </c>
      <c r="K2392" s="44">
        <f>IFERROR(_xll.qlIndexFixing(Index3M,H2392,TRUE,_xll.ohTrigger(RecalcTrigger,Trigger3M)),NA())</f>
        <v>7.2389642775177766E-3</v>
      </c>
      <c r="L2392" s="44">
        <f>IFERROR(_xll.qlIndexFixing(Index6M,$H2392,TRUE,_xll.ohTrigger(RecalcTrigger,Trigger6M)),NA())</f>
        <v>7.2280390907096892E-3</v>
      </c>
      <c r="M2392" s="146">
        <f>IFERROR(_xll.qlIndexFixing(Index1Y,$H2392,TRUE,_xll.ohTrigger(RecalcTrigger,Trigger1Y)),NA())</f>
        <v>7.4718787885486027E-3</v>
      </c>
      <c r="N2392" s="145">
        <f>IFERROR(_xll.qlIndexFixing(ONIndex1M,I2392,TRUE,_xll.ohTrigger(RecalcTrigger,Trigger1M)),NA())</f>
        <v>6.971715165574599E-3</v>
      </c>
      <c r="O2392" s="44">
        <f>IFERROR(_xll.qlIndexFixing(ONIndex3M,I2392,TRUE,_xll.ohTrigger(RecalcTrigger,Trigger3M)),NA())</f>
        <v>7.2425716009660857E-3</v>
      </c>
      <c r="P2392" s="44">
        <f>IFERROR(_xll.qlIndexFixing(ONIndex6M,I2392,TRUE,_xll.ohTrigger(RecalcTrigger,Trigger6M)),NA())</f>
        <v>7.2298450970309514E-3</v>
      </c>
      <c r="Q2392" s="146">
        <f>IFERROR(_xll.qlIndexFixing(ONIndex1Y,I2392,TRUE,_xll.ohTrigger(RecalcTrigger,Trigger1Y)),NA())</f>
        <v>7.4776295543022009E-3</v>
      </c>
    </row>
    <row r="2393" spans="2:17" x14ac:dyDescent="0.2">
      <c r="B2393" s="39" t="s">
        <v>42</v>
      </c>
      <c r="D2393" s="42">
        <f>_xll.qlCalendarAdvance(Calendar,$D2392,B2393,"f",FALSE)</f>
        <v>56451</v>
      </c>
      <c r="E2393" s="140">
        <f>_xll.qlInterestRateIndexValueDate(IndexON,D2393)</f>
        <v>56451</v>
      </c>
      <c r="F2393" s="156">
        <f>IFERROR(_xll.qlIndexFixing(IndexON,D2393,TRUE,_xll.ohTrigger(RecalcTrigger,TriggerON)),NA())</f>
        <v>6.3706552178910414E-3</v>
      </c>
      <c r="H2393" s="42">
        <f>_xll.qlCalendarAdvance(Calendar,$H2392,B2393,"f",FALSE)</f>
        <v>56451</v>
      </c>
      <c r="I2393" s="140">
        <f>_xll.qlInterestRateIndexValueDate(Index1M,$H2393)</f>
        <v>56451</v>
      </c>
      <c r="J2393" s="145">
        <f>IFERROR(_xll.qlIndexFixing(Index1M,$H2393,TRUE,_xll.ohTrigger(RecalcTrigger,Trigger1M)),NA())</f>
        <v>6.9703621887774068E-3</v>
      </c>
      <c r="K2393" s="44">
        <f>IFERROR(_xll.qlIndexFixing(Index3M,H2393,TRUE,_xll.ohTrigger(RecalcTrigger,Trigger3M)),NA())</f>
        <v>7.2374475749963502E-3</v>
      </c>
      <c r="L2393" s="44">
        <f>IFERROR(_xll.qlIndexFixing(Index6M,$H2393,TRUE,_xll.ohTrigger(RecalcTrigger,Trigger6M)),NA())</f>
        <v>7.2269874508585456E-3</v>
      </c>
      <c r="M2393" s="146">
        <f>IFERROR(_xll.qlIndexFixing(Index1Y,$H2393,TRUE,_xll.ohTrigger(RecalcTrigger,Trigger1Y)),NA())</f>
        <v>7.4707449168711637E-3</v>
      </c>
      <c r="N2393" s="145">
        <f>IFERROR(_xll.qlIndexFixing(ONIndex1M,I2393,TRUE,_xll.ohTrigger(RecalcTrigger,Trigger1M)),NA())</f>
        <v>6.9706234141431178E-3</v>
      </c>
      <c r="O2393" s="44">
        <f>IFERROR(_xll.qlIndexFixing(ONIndex3M,I2393,TRUE,_xll.ohTrigger(RecalcTrigger,Trigger3M)),NA())</f>
        <v>7.2409475214341157E-3</v>
      </c>
      <c r="P2393" s="44">
        <f>IFERROR(_xll.qlIndexFixing(ONIndex6M,I2393,TRUE,_xll.ohTrigger(RecalcTrigger,Trigger6M)),NA())</f>
        <v>7.2285542577610329E-3</v>
      </c>
      <c r="Q2393" s="146">
        <f>IFERROR(_xll.qlIndexFixing(ONIndex1Y,I2393,TRUE,_xll.ohTrigger(RecalcTrigger,Trigger1Y)),NA())</f>
        <v>7.4760459586031835E-3</v>
      </c>
    </row>
    <row r="2394" spans="2:17" x14ac:dyDescent="0.2">
      <c r="B2394" s="39" t="s">
        <v>42</v>
      </c>
      <c r="D2394" s="42">
        <f>_xll.qlCalendarAdvance(Calendar,$D2393,B2394,"f",FALSE)</f>
        <v>56458</v>
      </c>
      <c r="E2394" s="140">
        <f>_xll.qlInterestRateIndexValueDate(IndexON,D2394)</f>
        <v>56458</v>
      </c>
      <c r="F2394" s="156">
        <f>IFERROR(_xll.qlIndexFixing(IndexON,D2394,TRUE,_xll.ohTrigger(RecalcTrigger,TriggerON)),NA())</f>
        <v>6.3689740500882941E-3</v>
      </c>
      <c r="H2394" s="42">
        <f>_xll.qlCalendarAdvance(Calendar,$H2393,B2394,"f",FALSE)</f>
        <v>56458</v>
      </c>
      <c r="I2394" s="140">
        <f>_xll.qlInterestRateIndexValueDate(Index1M,$H2394)</f>
        <v>56458</v>
      </c>
      <c r="J2394" s="145">
        <f>IFERROR(_xll.qlIndexFixing(Index1M,$H2394,TRUE,_xll.ohTrigger(RecalcTrigger,Trigger1M)),NA())</f>
        <v>6.9693316984857784E-3</v>
      </c>
      <c r="K2394" s="44">
        <f>IFERROR(_xll.qlIndexFixing(Index3M,H2394,TRUE,_xll.ohTrigger(RecalcTrigger,Trigger3M)),NA())</f>
        <v>7.2359478434736247E-3</v>
      </c>
      <c r="L2394" s="44">
        <f>IFERROR(_xll.qlIndexFixing(Index6M,$H2394,TRUE,_xll.ohTrigger(RecalcTrigger,Trigger6M)),NA())</f>
        <v>7.2259544687967971E-3</v>
      </c>
      <c r="M2394" s="146">
        <f>IFERROR(_xll.qlIndexFixing(Index1Y,$H2394,TRUE,_xll.ohTrigger(RecalcTrigger,Trigger1Y)),NA())</f>
        <v>7.4696287973181619E-3</v>
      </c>
      <c r="N2394" s="145">
        <f>IFERROR(_xll.qlIndexFixing(ONIndex1M,I2394,TRUE,_xll.ohTrigger(RecalcTrigger,Trigger1M)),NA())</f>
        <v>6.9695513424505862E-3</v>
      </c>
      <c r="O2394" s="44">
        <f>IFERROR(_xll.qlIndexFixing(ONIndex3M,I2394,TRUE,_xll.ohTrigger(RecalcTrigger,Trigger3M)),NA())</f>
        <v>7.2393403816284341E-3</v>
      </c>
      <c r="P2394" s="44">
        <f>IFERROR(_xll.qlIndexFixing(ONIndex6M,I2394,TRUE,_xll.ohTrigger(RecalcTrigger,Trigger6M)),NA())</f>
        <v>7.2272820084007261E-3</v>
      </c>
      <c r="Q2394" s="146">
        <f>IFERROR(_xll.qlIndexFixing(ONIndex1Y,I2394,TRUE,_xll.ohTrigger(RecalcTrigger,Trigger1Y)),NA())</f>
        <v>7.4744799825277042E-3</v>
      </c>
    </row>
    <row r="2395" spans="2:17" x14ac:dyDescent="0.2">
      <c r="B2395" s="39" t="s">
        <v>42</v>
      </c>
      <c r="D2395" s="42">
        <f>_xll.qlCalendarAdvance(Calendar,$D2394,B2395,"f",FALSE)</f>
        <v>56465</v>
      </c>
      <c r="E2395" s="140">
        <f>_xll.qlInterestRateIndexValueDate(IndexON,D2395)</f>
        <v>56465</v>
      </c>
      <c r="F2395" s="156">
        <f>IFERROR(_xll.qlIndexFixing(IndexON,D2395,TRUE,_xll.ohTrigger(RecalcTrigger,TriggerON)),NA())</f>
        <v>6.3673085142490482E-3</v>
      </c>
      <c r="H2395" s="42">
        <f>_xll.qlCalendarAdvance(Calendar,$H2394,B2395,"f",FALSE)</f>
        <v>56465</v>
      </c>
      <c r="I2395" s="140">
        <f>_xll.qlInterestRateIndexValueDate(Index1M,$H2395)</f>
        <v>56465</v>
      </c>
      <c r="J2395" s="145">
        <f>IFERROR(_xll.qlIndexFixing(Index1M,$H2395,TRUE,_xll.ohTrigger(RecalcTrigger,Trigger1M)),NA())</f>
        <v>6.9683208994887301E-3</v>
      </c>
      <c r="K2395" s="44">
        <f>IFERROR(_xll.qlIndexFixing(Index3M,H2395,TRUE,_xll.ohTrigger(RecalcTrigger,Trigger3M)),NA())</f>
        <v>7.2344650829311002E-3</v>
      </c>
      <c r="L2395" s="44">
        <f>IFERROR(_xll.qlIndexFixing(Index6M,$H2395,TRUE,_xll.ohTrigger(RecalcTrigger,Trigger6M)),NA())</f>
        <v>7.2249401444962544E-3</v>
      </c>
      <c r="M2395" s="146">
        <f>IFERROR(_xll.qlIndexFixing(Index1Y,$H2395,TRUE,_xll.ohTrigger(RecalcTrigger,Trigger1Y)),NA())</f>
        <v>7.4685304298307553E-3</v>
      </c>
      <c r="N2395" s="145">
        <f>IFERROR(_xll.qlIndexFixing(ONIndex1M,I2395,TRUE,_xll.ohTrigger(RecalcTrigger,Trigger1M)),NA())</f>
        <v>6.9684989508211892E-3</v>
      </c>
      <c r="O2395" s="44">
        <f>IFERROR(_xll.qlIndexFixing(ONIndex3M,I2395,TRUE,_xll.ohTrigger(RecalcTrigger,Trigger3M)),NA())</f>
        <v>7.2377501817921797E-3</v>
      </c>
      <c r="P2395" s="44">
        <f>IFERROR(_xll.qlIndexFixing(ONIndex6M,I2395,TRUE,_xll.ohTrigger(RecalcTrigger,Trigger6M)),NA())</f>
        <v>7.2260283488689847E-3</v>
      </c>
      <c r="Q2395" s="146">
        <f>IFERROR(_xll.qlIndexFixing(ONIndex1Y,I2395,TRUE,_xll.ohTrigger(RecalcTrigger,Trigger1Y)),NA())</f>
        <v>7.4729316259947165E-3</v>
      </c>
    </row>
    <row r="2396" spans="2:17" x14ac:dyDescent="0.2">
      <c r="B2396" s="39" t="s">
        <v>42</v>
      </c>
      <c r="D2396" s="42">
        <f>_xll.qlCalendarAdvance(Calendar,$D2395,B2396,"f",FALSE)</f>
        <v>56472</v>
      </c>
      <c r="E2396" s="140">
        <f>_xll.qlInterestRateIndexValueDate(IndexON,D2396)</f>
        <v>56472</v>
      </c>
      <c r="F2396" s="156">
        <f>IFERROR(_xll.qlIndexFixing(IndexON,D2396,TRUE,_xll.ohTrigger(RecalcTrigger,TriggerON)),NA())</f>
        <v>6.3656586105353963E-3</v>
      </c>
      <c r="H2396" s="42">
        <f>_xll.qlCalendarAdvance(Calendar,$H2395,B2396,"f",FALSE)</f>
        <v>56472</v>
      </c>
      <c r="I2396" s="140">
        <f>_xll.qlInterestRateIndexValueDate(Index1M,$H2396)</f>
        <v>56472</v>
      </c>
      <c r="J2396" s="145">
        <f>IFERROR(_xll.qlIndexFixing(Index1M,$H2396,TRUE,_xll.ohTrigger(RecalcTrigger,Trigger1M)),NA())</f>
        <v>6.9673297917784193E-3</v>
      </c>
      <c r="K2396" s="44">
        <f>IFERROR(_xll.qlIndexFixing(Index3M,H2396,TRUE,_xll.ohTrigger(RecalcTrigger,Trigger3M)),NA())</f>
        <v>7.2329992933493955E-3</v>
      </c>
      <c r="L2396" s="44">
        <f>IFERROR(_xll.qlIndexFixing(Index6M,$H2396,TRUE,_xll.ohTrigger(RecalcTrigger,Trigger6M)),NA())</f>
        <v>7.223944477927847E-3</v>
      </c>
      <c r="M2396" s="146">
        <f>IFERROR(_xll.qlIndexFixing(Index1Y,$H2396,TRUE,_xll.ohTrigger(RecalcTrigger,Trigger1Y)),NA())</f>
        <v>7.4674498143507684E-3</v>
      </c>
      <c r="N2396" s="145">
        <f>IFERROR(_xll.qlIndexFixing(ONIndex1M,I2396,TRUE,_xll.ohTrigger(RecalcTrigger,Trigger1M)),NA())</f>
        <v>6.9674662390928344E-3</v>
      </c>
      <c r="O2396" s="44">
        <f>IFERROR(_xll.qlIndexFixing(ONIndex3M,I2396,TRUE,_xll.ohTrigger(RecalcTrigger,Trigger3M)),NA())</f>
        <v>7.2361769217632599E-3</v>
      </c>
      <c r="P2396" s="44">
        <f>IFERROR(_xll.qlIndexFixing(ONIndex6M,I2396,TRUE,_xll.ohTrigger(RecalcTrigger,Trigger6M)),NA())</f>
        <v>7.224793279246855E-3</v>
      </c>
      <c r="Q2396" s="146">
        <f>IFERROR(_xll.qlIndexFixing(ONIndex1Y,I2396,TRUE,_xll.ohTrigger(RecalcTrigger,Trigger1Y)),NA())</f>
        <v>7.4714008892473593E-3</v>
      </c>
    </row>
    <row r="2397" spans="2:17" x14ac:dyDescent="0.2">
      <c r="B2397" s="39" t="s">
        <v>42</v>
      </c>
      <c r="D2397" s="42">
        <f>_xll.qlCalendarAdvance(Calendar,$D2396,B2397,"f",FALSE)</f>
        <v>56479</v>
      </c>
      <c r="E2397" s="140">
        <f>_xll.qlInterestRateIndexValueDate(IndexON,D2397)</f>
        <v>56479</v>
      </c>
      <c r="F2397" s="156">
        <f>IFERROR(_xll.qlIndexFixing(IndexON,D2397,TRUE,_xll.ohTrigger(RecalcTrigger,TriggerON)),NA())</f>
        <v>6.364024338866292E-3</v>
      </c>
      <c r="H2397" s="42">
        <f>_xll.qlCalendarAdvance(Calendar,$H2396,B2397,"f",FALSE)</f>
        <v>56479</v>
      </c>
      <c r="I2397" s="140">
        <f>_xll.qlInterestRateIndexValueDate(Index1M,$H2397)</f>
        <v>56479</v>
      </c>
      <c r="J2397" s="145">
        <f>IFERROR(_xll.qlIndexFixing(Index1M,$H2397,TRUE,_xll.ohTrigger(RecalcTrigger,Trigger1M)),NA())</f>
        <v>6.9663583753496175E-3</v>
      </c>
      <c r="K2397" s="44">
        <f>IFERROR(_xll.qlIndexFixing(Index3M,H2397,TRUE,_xll.ohTrigger(RecalcTrigger,Trigger3M)),NA())</f>
        <v>7.231550474711774E-3</v>
      </c>
      <c r="L2397" s="44">
        <f>IFERROR(_xll.qlIndexFixing(Index6M,$H2397,TRUE,_xll.ohTrigger(RecalcTrigger,Trigger6M)),NA())</f>
        <v>7.2229674690642643E-3</v>
      </c>
      <c r="M2397" s="146">
        <f>IFERROR(_xll.qlIndexFixing(Index1Y,$H2397,TRUE,_xll.ohTrigger(RecalcTrigger,Trigger1Y)),NA())</f>
        <v>7.4663869508213576E-3</v>
      </c>
      <c r="N2397" s="145">
        <f>IFERROR(_xll.qlIndexFixing(ONIndex1M,I2397,TRUE,_xll.ohTrigger(RecalcTrigger,Trigger1M)),NA())</f>
        <v>6.9664532072655216E-3</v>
      </c>
      <c r="O2397" s="44">
        <f>IFERROR(_xll.qlIndexFixing(ONIndex3M,I2397,TRUE,_xll.ohTrigger(RecalcTrigger,Trigger3M)),NA())</f>
        <v>7.2346206017037673E-3</v>
      </c>
      <c r="P2397" s="44">
        <f>IFERROR(_xll.qlIndexFixing(ONIndex6M,I2397,TRUE,_xll.ohTrigger(RecalcTrigger,Trigger6M)),NA())</f>
        <v>7.223576799534337E-3</v>
      </c>
      <c r="Q2397" s="146">
        <f>IFERROR(_xll.qlIndexFixing(ONIndex1Y,I2397,TRUE,_xll.ohTrigger(RecalcTrigger,Trigger1Y)),NA())</f>
        <v>7.4698877720424939E-3</v>
      </c>
    </row>
    <row r="2398" spans="2:17" x14ac:dyDescent="0.2">
      <c r="B2398" s="39" t="s">
        <v>42</v>
      </c>
      <c r="D2398" s="42">
        <f>_xll.qlCalendarAdvance(Calendar,$D2397,B2398,"f",FALSE)</f>
        <v>56486</v>
      </c>
      <c r="E2398" s="140">
        <f>_xll.qlInterestRateIndexValueDate(IndexON,D2398)</f>
        <v>56486</v>
      </c>
      <c r="F2398" s="156">
        <f>IFERROR(_xll.qlIndexFixing(IndexON,D2398,TRUE,_xll.ohTrigger(RecalcTrigger,TriggerON)),NA())</f>
        <v>6.3624056993227818E-3</v>
      </c>
      <c r="H2398" s="42">
        <f>_xll.qlCalendarAdvance(Calendar,$H2397,B2398,"f",FALSE)</f>
        <v>56486</v>
      </c>
      <c r="I2398" s="140">
        <f>_xll.qlInterestRateIndexValueDate(Index1M,$H2398)</f>
        <v>56486</v>
      </c>
      <c r="J2398" s="145">
        <f>IFERROR(_xll.qlIndexFixing(Index1M,$H2398,TRUE,_xll.ohTrigger(RecalcTrigger,Trigger1M)),NA())</f>
        <v>6.9654066501997096E-3</v>
      </c>
      <c r="K2398" s="44">
        <f>IFERROR(_xll.qlIndexFixing(Index3M,H2398,TRUE,_xll.ohTrigger(RecalcTrigger,Trigger3M)),NA())</f>
        <v>7.2301186269979724E-3</v>
      </c>
      <c r="L2398" s="44">
        <f>IFERROR(_xll.qlIndexFixing(Index6M,$H2398,TRUE,_xll.ohTrigger(RecalcTrigger,Trigger6M)),NA())</f>
        <v>7.2220091178777576E-3</v>
      </c>
      <c r="M2398" s="146">
        <f>IFERROR(_xll.qlIndexFixing(Index1Y,$H2398,TRUE,_xll.ohTrigger(RecalcTrigger,Trigger1Y)),NA())</f>
        <v>7.4653418391861237E-3</v>
      </c>
      <c r="N2398" s="145">
        <f>IFERROR(_xll.qlIndexFixing(ONIndex1M,I2398,TRUE,_xll.ohTrigger(RecalcTrigger,Trigger1M)),NA())</f>
        <v>6.9654598554202973E-3</v>
      </c>
      <c r="O2398" s="44">
        <f>IFERROR(_xll.qlIndexFixing(ONIndex3M,I2398,TRUE,_xll.ohTrigger(RecalcTrigger,Trigger3M)),NA())</f>
        <v>7.2330812214516094E-3</v>
      </c>
      <c r="P2398" s="44">
        <f>IFERROR(_xll.qlIndexFixing(ONIndex6M,I2398,TRUE,_xll.ohTrigger(RecalcTrigger,Trigger6M)),NA())</f>
        <v>7.2223789097314306E-3</v>
      </c>
      <c r="Q2398" s="146">
        <f>IFERROR(_xll.qlIndexFixing(ONIndex1Y,I2398,TRUE,_xll.ohTrigger(RecalcTrigger,Trigger1Y)),NA())</f>
        <v>7.4683922743801201E-3</v>
      </c>
    </row>
    <row r="2399" spans="2:17" x14ac:dyDescent="0.2">
      <c r="B2399" s="39" t="s">
        <v>42</v>
      </c>
      <c r="D2399" s="42">
        <f>_xll.qlCalendarAdvance(Calendar,$D2398,B2399,"f",FALSE)</f>
        <v>56493</v>
      </c>
      <c r="E2399" s="140">
        <f>_xll.qlInterestRateIndexValueDate(IndexON,D2399)</f>
        <v>56493</v>
      </c>
      <c r="F2399" s="156">
        <f>IFERROR(_xll.qlIndexFixing(IndexON,D2399,TRUE,_xll.ohTrigger(RecalcTrigger,TriggerON)),NA())</f>
        <v>6.3608026919048655E-3</v>
      </c>
      <c r="H2399" s="42">
        <f>_xll.qlCalendarAdvance(Calendar,$H2398,B2399,"f",FALSE)</f>
        <v>56493</v>
      </c>
      <c r="I2399" s="140">
        <f>_xll.qlInterestRateIndexValueDate(Index1M,$H2399)</f>
        <v>56493</v>
      </c>
      <c r="J2399" s="145">
        <f>IFERROR(_xll.qlIndexFixing(Index1M,$H2399,TRUE,_xll.ohTrigger(RecalcTrigger,Trigger1M)),NA())</f>
        <v>6.9644730843250553E-3</v>
      </c>
      <c r="K2399" s="44">
        <f>IFERROR(_xll.qlIndexFixing(Index3M,H2399,TRUE,_xll.ohTrigger(RecalcTrigger,Trigger3M)),NA())</f>
        <v>7.2287300701398514E-3</v>
      </c>
      <c r="L2399" s="44">
        <f>IFERROR(_xll.qlIndexFixing(Index6M,$H2399,TRUE,_xll.ohTrigger(RecalcTrigger,Trigger6M)),NA())</f>
        <v>7.2210378076447675E-3</v>
      </c>
      <c r="M2399" s="146">
        <f>IFERROR(_xll.qlIndexFixing(Index1Y,$H2399,TRUE,_xll.ohTrigger(RecalcTrigger,Trigger1Y)),NA())</f>
        <v>7.4643144793895555E-3</v>
      </c>
      <c r="N2399" s="145">
        <f>IFERROR(_xll.qlIndexFixing(ONIndex1M,I2399,TRUE,_xll.ohTrigger(RecalcTrigger,Trigger1M)),NA())</f>
        <v>6.9644861835571614E-3</v>
      </c>
      <c r="O2399" s="44">
        <f>IFERROR(_xll.qlIndexFixing(ONIndex3M,I2399,TRUE,_xll.ohTrigger(RecalcTrigger,Trigger3M)),NA())</f>
        <v>7.2315587810067861E-3</v>
      </c>
      <c r="P2399" s="44">
        <f>IFERROR(_xll.qlIndexFixing(ONIndex6M,I2399,TRUE,_xll.ohTrigger(RecalcTrigger,Trigger6M)),NA())</f>
        <v>7.2211996097570896E-3</v>
      </c>
      <c r="Q2399" s="146">
        <f>IFERROR(_xll.qlIndexFixing(ONIndex1Y,I2399,TRUE,_xll.ohTrigger(RecalcTrigger,Trigger1Y)),NA())</f>
        <v>7.4669143963412843E-3</v>
      </c>
    </row>
    <row r="2400" spans="2:17" x14ac:dyDescent="0.2">
      <c r="B2400" s="39" t="s">
        <v>42</v>
      </c>
      <c r="D2400" s="42">
        <f>_xll.qlCalendarAdvance(Calendar,$D2399,B2400,"f",FALSE)</f>
        <v>56500</v>
      </c>
      <c r="E2400" s="140">
        <f>_xll.qlInterestRateIndexValueDate(IndexON,D2400)</f>
        <v>56500</v>
      </c>
      <c r="F2400" s="156">
        <f>IFERROR(_xll.qlIndexFixing(IndexON,D2400,TRUE,_xll.ohTrigger(RecalcTrigger,TriggerON)),NA())</f>
        <v>6.3592153164504506E-3</v>
      </c>
      <c r="H2400" s="42">
        <f>_xll.qlCalendarAdvance(Calendar,$H2399,B2400,"f",FALSE)</f>
        <v>56500</v>
      </c>
      <c r="I2400" s="140">
        <f>_xll.qlInterestRateIndexValueDate(Index1M,$H2400)</f>
        <v>56500</v>
      </c>
      <c r="J2400" s="145">
        <f>IFERROR(_xll.qlIndexFixing(Index1M,$H2400,TRUE,_xll.ohTrigger(RecalcTrigger,Trigger1M)),NA())</f>
        <v>6.9635593526270467E-3</v>
      </c>
      <c r="K2400" s="44">
        <f>IFERROR(_xll.qlIndexFixing(Index3M,H2400,TRUE,_xll.ohTrigger(RecalcTrigger,Trigger3M)),NA())</f>
        <v>7.2273309796958892E-3</v>
      </c>
      <c r="L2400" s="44">
        <f>IFERROR(_xll.qlIndexFixing(Index6M,$H2400,TRUE,_xll.ohTrigger(RecalcTrigger,Trigger6M)),NA())</f>
        <v>7.2201128284775842E-3</v>
      </c>
      <c r="M2400" s="146">
        <f>IFERROR(_xll.qlIndexFixing(Index1Y,$H2400,TRUE,_xll.ohTrigger(RecalcTrigger,Trigger1Y)),NA())</f>
        <v>7.4633048713776962E-3</v>
      </c>
      <c r="N2400" s="145">
        <f>IFERROR(_xll.qlIndexFixing(ONIndex1M,I2400,TRUE,_xll.ohTrigger(RecalcTrigger,Trigger1M)),NA())</f>
        <v>6.9635321915950676E-3</v>
      </c>
      <c r="O2400" s="44">
        <f>IFERROR(_xll.qlIndexFixing(ONIndex3M,I2400,TRUE,_xll.ohTrigger(RecalcTrigger,Trigger3M)),NA())</f>
        <v>7.2300532806124362E-3</v>
      </c>
      <c r="P2400" s="44">
        <f>IFERROR(_xll.qlIndexFixing(ONIndex6M,I2400,TRUE,_xll.ohTrigger(RecalcTrigger,Trigger6M)),NA())</f>
        <v>7.2200388996923603E-3</v>
      </c>
      <c r="Q2400" s="146">
        <f>IFERROR(_xll.qlIndexFixing(ONIndex1Y,I2400,TRUE,_xll.ohTrigger(RecalcTrigger,Trigger1Y)),NA())</f>
        <v>7.4654541379259864E-3</v>
      </c>
    </row>
    <row r="2401" spans="2:17" x14ac:dyDescent="0.2">
      <c r="B2401" s="39" t="s">
        <v>42</v>
      </c>
      <c r="D2401" s="42">
        <f>_xll.qlCalendarAdvance(Calendar,$D2400,B2401,"f",FALSE)</f>
        <v>56507</v>
      </c>
      <c r="E2401" s="140">
        <f>_xll.qlInterestRateIndexValueDate(IndexON,D2401)</f>
        <v>56507</v>
      </c>
      <c r="F2401" s="156">
        <f>IFERROR(_xll.qlIndexFixing(IndexON,D2401,TRUE,_xll.ohTrigger(RecalcTrigger,TriggerON)),NA())</f>
        <v>6.3576435731216296E-3</v>
      </c>
      <c r="H2401" s="42">
        <f>_xll.qlCalendarAdvance(Calendar,$H2400,B2401,"f",FALSE)</f>
        <v>56507</v>
      </c>
      <c r="I2401" s="140">
        <f>_xll.qlInterestRateIndexValueDate(Index1M,$H2401)</f>
        <v>56507</v>
      </c>
      <c r="J2401" s="145">
        <f>IFERROR(_xll.qlIndexFixing(Index1M,$H2401,TRUE,_xll.ohTrigger(RecalcTrigger,Trigger1M)),NA())</f>
        <v>6.9626653118145532E-3</v>
      </c>
      <c r="K2401" s="44">
        <f>IFERROR(_xll.qlIndexFixing(Index3M,H2401,TRUE,_xll.ohTrigger(RecalcTrigger,Trigger3M)),NA())</f>
        <v>7.225948859781145E-3</v>
      </c>
      <c r="L2401" s="44">
        <f>IFERROR(_xll.qlIndexFixing(Index6M,$H2401,TRUE,_xll.ohTrigger(RecalcTrigger,Trigger6M)),NA())</f>
        <v>7.2192065058019946E-3</v>
      </c>
      <c r="M2401" s="146">
        <f>IFERROR(_xll.qlIndexFixing(Index1Y,$H2401,TRUE,_xll.ohTrigger(RecalcTrigger,Trigger1Y)),NA())</f>
        <v>7.462313015097477E-3</v>
      </c>
      <c r="N2401" s="145">
        <f>IFERROR(_xll.qlIndexFixing(ONIndex1M,I2401,TRUE,_xll.ohTrigger(RecalcTrigger,Trigger1M)),NA())</f>
        <v>6.962597879534016E-3</v>
      </c>
      <c r="O2401" s="44">
        <f>IFERROR(_xll.qlIndexFixing(ONIndex3M,I2401,TRUE,_xll.ohTrigger(RecalcTrigger,Trigger3M)),NA())</f>
        <v>7.2285647198633285E-3</v>
      </c>
      <c r="P2401" s="44">
        <f>IFERROR(_xll.qlIndexFixing(ONIndex6M,I2401,TRUE,_xll.ohTrigger(RecalcTrigger,Trigger6M)),NA())</f>
        <v>7.2188967795372427E-3</v>
      </c>
      <c r="Q2401" s="146">
        <f>IFERROR(_xll.qlIndexFixing(ONIndex1Y,I2401,TRUE,_xll.ohTrigger(RecalcTrigger,Trigger1Y)),NA())</f>
        <v>7.4640114991342266E-3</v>
      </c>
    </row>
    <row r="2402" spans="2:17" x14ac:dyDescent="0.2">
      <c r="B2402" s="39" t="s">
        <v>42</v>
      </c>
      <c r="D2402" s="42">
        <f>_xll.qlCalendarAdvance(Calendar,$D2401,B2402,"f",FALSE)</f>
        <v>56514</v>
      </c>
      <c r="E2402" s="140">
        <f>_xll.qlInterestRateIndexValueDate(IndexON,D2402)</f>
        <v>56514</v>
      </c>
      <c r="F2402" s="156">
        <f>IFERROR(_xll.qlIndexFixing(IndexON,D2402,TRUE,_xll.ohTrigger(RecalcTrigger,TriggerON)),NA())</f>
        <v>6.3560874618373564E-3</v>
      </c>
      <c r="H2402" s="42">
        <f>_xll.qlCalendarAdvance(Calendar,$H2401,B2402,"f",FALSE)</f>
        <v>56514</v>
      </c>
      <c r="I2402" s="140">
        <f>_xll.qlInterestRateIndexValueDate(Index1M,$H2402)</f>
        <v>56514</v>
      </c>
      <c r="J2402" s="145">
        <f>IFERROR(_xll.qlIndexFixing(Index1M,$H2402,TRUE,_xll.ohTrigger(RecalcTrigger,Trigger1M)),NA())</f>
        <v>6.9617909618875746E-3</v>
      </c>
      <c r="K2402" s="44">
        <f>IFERROR(_xll.qlIndexFixing(Index3M,H2402,TRUE,_xll.ohTrigger(RecalcTrigger,Trigger3M)),NA())</f>
        <v>7.2245837103804798E-3</v>
      </c>
      <c r="L2402" s="44">
        <f>IFERROR(_xll.qlIndexFixing(Index6M,$H2402,TRUE,_xll.ohTrigger(RecalcTrigger,Trigger6M)),NA())</f>
        <v>7.2183188395920292E-3</v>
      </c>
      <c r="M2402" s="146">
        <f>IFERROR(_xll.qlIndexFixing(Index1Y,$H2402,TRUE,_xll.ohTrigger(RecalcTrigger,Trigger1Y)),NA())</f>
        <v>7.4613389104956074E-3</v>
      </c>
      <c r="N2402" s="145">
        <f>IFERROR(_xll.qlIndexFixing(ONIndex1M,I2402,TRUE,_xll.ohTrigger(RecalcTrigger,Trigger1M)),NA())</f>
        <v>6.9616832473740065E-3</v>
      </c>
      <c r="O2402" s="44">
        <f>IFERROR(_xll.qlIndexFixing(ONIndex3M,I2402,TRUE,_xll.ohTrigger(RecalcTrigger,Trigger3M)),NA())</f>
        <v>7.2270930990836479E-3</v>
      </c>
      <c r="P2402" s="44">
        <f>IFERROR(_xll.qlIndexFixing(ONIndex6M,I2402,TRUE,_xll.ohTrigger(RecalcTrigger,Trigger6M)),NA())</f>
        <v>7.2177732492917368E-3</v>
      </c>
      <c r="Q2402" s="146">
        <f>IFERROR(_xll.qlIndexFixing(ONIndex1Y,I2402,TRUE,_xll.ohTrigger(RecalcTrigger,Trigger1Y)),NA())</f>
        <v>7.4625864798849584E-3</v>
      </c>
    </row>
    <row r="2403" spans="2:17" x14ac:dyDescent="0.2">
      <c r="B2403" s="39" t="s">
        <v>42</v>
      </c>
      <c r="D2403" s="42">
        <f>_xll.qlCalendarAdvance(Calendar,$D2402,B2403,"f",FALSE)</f>
        <v>56521</v>
      </c>
      <c r="E2403" s="140">
        <f>_xll.qlInterestRateIndexValueDate(IndexON,D2403)</f>
        <v>56521</v>
      </c>
      <c r="F2403" s="156">
        <f>IFERROR(_xll.qlIndexFixing(IndexON,D2403,TRUE,_xll.ohTrigger(RecalcTrigger,TriggerON)),NA())</f>
        <v>6.3545469826786771E-3</v>
      </c>
      <c r="H2403" s="42">
        <f>_xll.qlCalendarAdvance(Calendar,$H2402,B2403,"f",FALSE)</f>
        <v>56521</v>
      </c>
      <c r="I2403" s="140">
        <f>_xll.qlInterestRateIndexValueDate(Index1M,$H2403)</f>
        <v>56521</v>
      </c>
      <c r="J2403" s="145">
        <f>IFERROR(_xll.qlIndexFixing(Index1M,$H2403,TRUE,_xll.ohTrigger(RecalcTrigger,Trigger1M)),NA())</f>
        <v>6.9609363028353046E-3</v>
      </c>
      <c r="K2403" s="44">
        <f>IFERROR(_xll.qlIndexFixing(Index3M,H2403,TRUE,_xll.ohTrigger(RecalcTrigger,Trigger3M)),NA())</f>
        <v>7.2232355314734075E-3</v>
      </c>
      <c r="L2403" s="44">
        <f>IFERROR(_xll.qlIndexFixing(Index6M,$H2403,TRUE,_xll.ohTrigger(RecalcTrigger,Trigger6M)),NA())</f>
        <v>7.2174498298239551E-3</v>
      </c>
      <c r="M2403" s="146">
        <f>IFERROR(_xll.qlIndexFixing(Index1Y,$H2403,TRUE,_xll.ohTrigger(RecalcTrigger,Trigger1Y)),NA())</f>
        <v>7.4603825575214611E-3</v>
      </c>
      <c r="N2403" s="145">
        <f>IFERROR(_xll.qlIndexFixing(ONIndex1M,I2403,TRUE,_xll.ohTrigger(RecalcTrigger,Trigger1M)),NA())</f>
        <v>6.9607882951960853E-3</v>
      </c>
      <c r="O2403" s="44">
        <f>IFERROR(_xll.qlIndexFixing(ONIndex3M,I2403,TRUE,_xll.ohTrigger(RecalcTrigger,Trigger3M)),NA())</f>
        <v>7.2256384181923483E-3</v>
      </c>
      <c r="P2403" s="44">
        <f>IFERROR(_xll.qlIndexFixing(ONIndex6M,I2403,TRUE,_xll.ohTrigger(RecalcTrigger,Trigger6M)),NA())</f>
        <v>7.2166683088747963E-3</v>
      </c>
      <c r="Q2403" s="146">
        <f>IFERROR(_xll.qlIndexFixing(ONIndex1Y,I2403,TRUE,_xll.ohTrigger(RecalcTrigger,Trigger1Y)),NA())</f>
        <v>7.4611790803402744E-3</v>
      </c>
    </row>
    <row r="2404" spans="2:17" x14ac:dyDescent="0.2">
      <c r="B2404" s="39" t="s">
        <v>42</v>
      </c>
      <c r="D2404" s="42">
        <f>_xll.qlCalendarAdvance(Calendar,$D2403,B2404,"f",FALSE)</f>
        <v>56528</v>
      </c>
      <c r="E2404" s="140">
        <f>_xll.qlInterestRateIndexValueDate(IndexON,D2404)</f>
        <v>56528</v>
      </c>
      <c r="F2404" s="156">
        <f>IFERROR(_xll.qlIndexFixing(IndexON,D2404,TRUE,_xll.ohTrigger(RecalcTrigger,TriggerON)),NA())</f>
        <v>6.3530221355645455E-3</v>
      </c>
      <c r="H2404" s="42">
        <f>_xll.qlCalendarAdvance(Calendar,$H2403,B2404,"f",FALSE)</f>
        <v>56528</v>
      </c>
      <c r="I2404" s="140">
        <f>_xll.qlInterestRateIndexValueDate(Index1M,$H2404)</f>
        <v>56528</v>
      </c>
      <c r="J2404" s="145">
        <f>IFERROR(_xll.qlIndexFixing(Index1M,$H2404,TRUE,_xll.ohTrigger(RecalcTrigger,Trigger1M)),NA())</f>
        <v>6.9601098158851441E-3</v>
      </c>
      <c r="K2404" s="44">
        <f>IFERROR(_xll.qlIndexFixing(Index3M,H2404,TRUE,_xll.ohTrigger(RecalcTrigger,Trigger3M)),NA())</f>
        <v>7.2218839291084917E-3</v>
      </c>
      <c r="L2404" s="44">
        <f>IFERROR(_xll.qlIndexFixing(Index6M,$H2404,TRUE,_xll.ohTrigger(RecalcTrigger,Trigger6M)),NA())</f>
        <v>7.2166164654316987E-3</v>
      </c>
      <c r="M2404" s="146">
        <f>IFERROR(_xll.qlIndexFixing(Index1Y,$H2404,TRUE,_xll.ohTrigger(RecalcTrigger,Trigger1Y)),NA())</f>
        <v>7.4594439561239678E-3</v>
      </c>
      <c r="N2404" s="145">
        <f>IFERROR(_xll.qlIndexFixing(ONIndex1M,I2404,TRUE,_xll.ohTrigger(RecalcTrigger,Trigger1M)),NA())</f>
        <v>6.9599130229192063E-3</v>
      </c>
      <c r="O2404" s="44">
        <f>IFERROR(_xll.qlIndexFixing(ONIndex3M,I2404,TRUE,_xll.ohTrigger(RecalcTrigger,Trigger3M)),NA())</f>
        <v>7.2242006771894296E-3</v>
      </c>
      <c r="P2404" s="44">
        <f>IFERROR(_xll.qlIndexFixing(ONIndex6M,I2404,TRUE,_xll.ohTrigger(RecalcTrigger,Trigger6M)),NA())</f>
        <v>7.2155819584485137E-3</v>
      </c>
      <c r="Q2404" s="146">
        <f>IFERROR(_xll.qlIndexFixing(ONIndex1Y,I2404,TRUE,_xll.ohTrigger(RecalcTrigger,Trigger1Y)),NA())</f>
        <v>7.4597893004191285E-3</v>
      </c>
    </row>
    <row r="2405" spans="2:17" x14ac:dyDescent="0.2">
      <c r="B2405" s="39" t="s">
        <v>42</v>
      </c>
      <c r="D2405" s="42">
        <f>_xll.qlCalendarAdvance(Calendar,$D2404,B2405,"f",FALSE)</f>
        <v>56535</v>
      </c>
      <c r="E2405" s="140">
        <f>_xll.qlInterestRateIndexValueDate(IndexON,D2405)</f>
        <v>56535</v>
      </c>
      <c r="F2405" s="156">
        <f>IFERROR(_xll.qlIndexFixing(IndexON,D2405,TRUE,_xll.ohTrigger(RecalcTrigger,TriggerON)),NA())</f>
        <v>6.3515129205760079E-3</v>
      </c>
      <c r="H2405" s="42">
        <f>_xll.qlCalendarAdvance(Calendar,$H2404,B2405,"f",FALSE)</f>
        <v>56535</v>
      </c>
      <c r="I2405" s="140">
        <f>_xll.qlInterestRateIndexValueDate(Index1M,$H2405)</f>
        <v>56535</v>
      </c>
      <c r="J2405" s="145">
        <f>IFERROR(_xll.qlIndexFixing(Index1M,$H2405,TRUE,_xll.ohTrigger(RecalcTrigger,Trigger1M)),NA())</f>
        <v>6.959295929554161E-3</v>
      </c>
      <c r="K2405" s="44">
        <f>IFERROR(_xll.qlIndexFixing(Index3M,H2405,TRUE,_xll.ohTrigger(RecalcTrigger,Trigger3M)),NA())</f>
        <v>7.2205708773610631E-3</v>
      </c>
      <c r="L2405" s="44">
        <f>IFERROR(_xll.qlIndexFixing(Index6M,$H2405,TRUE,_xll.ohTrigger(RecalcTrigger,Trigger6M)),NA())</f>
        <v>7.215786084683519E-3</v>
      </c>
      <c r="M2405" s="146">
        <f>IFERROR(_xll.qlIndexFixing(Index1Y,$H2405,TRUE,_xll.ohTrigger(RecalcTrigger,Trigger1Y)),NA())</f>
        <v>7.4585231062538337E-3</v>
      </c>
      <c r="N2405" s="145">
        <f>IFERROR(_xll.qlIndexFixing(ONIndex1M,I2405,TRUE,_xll.ohTrigger(RecalcTrigger,Trigger1M)),NA())</f>
        <v>6.9590574306244157E-3</v>
      </c>
      <c r="O2405" s="44">
        <f>IFERROR(_xll.qlIndexFixing(ONIndex3M,I2405,TRUE,_xll.ohTrigger(RecalcTrigger,Trigger3M)),NA())</f>
        <v>7.2227798759127992E-3</v>
      </c>
      <c r="P2405" s="44">
        <f>IFERROR(_xll.qlIndexFixing(ONIndex6M,I2405,TRUE,_xll.ohTrigger(RecalcTrigger,Trigger6M)),NA())</f>
        <v>7.2145141977697502E-3</v>
      </c>
      <c r="Q2405" s="146">
        <f>IFERROR(_xll.qlIndexFixing(ONIndex1Y,I2405,TRUE,_xll.ohTrigger(RecalcTrigger,Trigger1Y)),NA())</f>
        <v>7.4584171400404742E-3</v>
      </c>
    </row>
    <row r="2406" spans="2:17" x14ac:dyDescent="0.2">
      <c r="B2406" s="39" t="s">
        <v>42</v>
      </c>
      <c r="D2406" s="42">
        <f>_xll.qlCalendarAdvance(Calendar,$D2405,B2406,"f",FALSE)</f>
        <v>56542</v>
      </c>
      <c r="E2406" s="140">
        <f>_xll.qlInterestRateIndexValueDate(IndexON,D2406)</f>
        <v>56542</v>
      </c>
      <c r="F2406" s="156">
        <f>IFERROR(_xll.qlIndexFixing(IndexON,D2406,TRUE,_xll.ohTrigger(RecalcTrigger,TriggerON)),NA())</f>
        <v>6.3500193375509717E-3</v>
      </c>
      <c r="H2406" s="42">
        <f>_xll.qlCalendarAdvance(Calendar,$H2405,B2406,"f",FALSE)</f>
        <v>56542</v>
      </c>
      <c r="I2406" s="140">
        <f>_xll.qlInterestRateIndexValueDate(Index1M,$H2406)</f>
        <v>56542</v>
      </c>
      <c r="J2406" s="145">
        <f>IFERROR(_xll.qlIndexFixing(Index1M,$H2406,TRUE,_xll.ohTrigger(RecalcTrigger,Trigger1M)),NA())</f>
        <v>6.9585017344654708E-3</v>
      </c>
      <c r="K2406" s="44">
        <f>IFERROR(_xll.qlIndexFixing(Index3M,H2406,TRUE,_xll.ohTrigger(RecalcTrigger,Trigger3M)),NA())</f>
        <v>7.219274796398268E-3</v>
      </c>
      <c r="L2406" s="44">
        <f>IFERROR(_xll.qlIndexFixing(Index6M,$H2406,TRUE,_xll.ohTrigger(RecalcTrigger,Trigger6M)),NA())</f>
        <v>7.2149743606742889E-3</v>
      </c>
      <c r="M2406" s="146">
        <f>IFERROR(_xll.qlIndexFixing(Index1Y,$H2406,TRUE,_xll.ohTrigger(RecalcTrigger,Trigger1Y)),NA())</f>
        <v>7.457620007861987E-3</v>
      </c>
      <c r="N2406" s="145">
        <f>IFERROR(_xll.qlIndexFixing(ONIndex1M,I2406,TRUE,_xll.ohTrigger(RecalcTrigger,Trigger1M)),NA())</f>
        <v>6.9582215182306673E-3</v>
      </c>
      <c r="O2406" s="44">
        <f>IFERROR(_xll.qlIndexFixing(ONIndex3M,I2406,TRUE,_xll.ohTrigger(RecalcTrigger,Trigger3M)),NA())</f>
        <v>7.2213760146055961E-3</v>
      </c>
      <c r="P2406" s="44">
        <f>IFERROR(_xll.qlIndexFixing(ONIndex6M,I2406,TRUE,_xll.ohTrigger(RecalcTrigger,Trigger6M)),NA())</f>
        <v>7.2134650270816447E-3</v>
      </c>
      <c r="Q2406" s="146">
        <f>IFERROR(_xll.qlIndexFixing(ONIndex1Y,I2406,TRUE,_xll.ohTrigger(RecalcTrigger,Trigger1Y)),NA())</f>
        <v>7.4570625992043116E-3</v>
      </c>
    </row>
    <row r="2407" spans="2:17" x14ac:dyDescent="0.2">
      <c r="B2407" s="39" t="s">
        <v>42</v>
      </c>
      <c r="D2407" s="42">
        <f>_xll.qlCalendarAdvance(Calendar,$D2406,B2407,"f",FALSE)</f>
        <v>56549</v>
      </c>
      <c r="E2407" s="140">
        <f>_xll.qlInterestRateIndexValueDate(IndexON,D2407)</f>
        <v>56549</v>
      </c>
      <c r="F2407" s="156">
        <f>IFERROR(_xll.qlIndexFixing(IndexON,D2407,TRUE,_xll.ohTrigger(RecalcTrigger,TriggerON)),NA())</f>
        <v>6.3485413867325757E-3</v>
      </c>
      <c r="H2407" s="42">
        <f>_xll.qlCalendarAdvance(Calendar,$H2406,B2407,"f",FALSE)</f>
        <v>56549</v>
      </c>
      <c r="I2407" s="140">
        <f>_xll.qlInterestRateIndexValueDate(Index1M,$H2407)</f>
        <v>56549</v>
      </c>
      <c r="J2407" s="145">
        <f>IFERROR(_xll.qlIndexFixing(Index1M,$H2407,TRUE,_xll.ohTrigger(RecalcTrigger,Trigger1M)),NA())</f>
        <v>6.9577272306164594E-3</v>
      </c>
      <c r="K2407" s="44">
        <f>IFERROR(_xll.qlIndexFixing(Index3M,H2407,TRUE,_xll.ohTrigger(RecalcTrigger,Trigger3M)),NA())</f>
        <v>7.2179956862016056E-3</v>
      </c>
      <c r="L2407" s="44">
        <f>IFERROR(_xll.qlIndexFixing(Index6M,$H2407,TRUE,_xll.ohTrigger(RecalcTrigger,Trigger6M)),NA())</f>
        <v>7.2141812933821893E-3</v>
      </c>
      <c r="M2407" s="146">
        <f>IFERROR(_xll.qlIndexFixing(Index1Y,$H2407,TRUE,_xll.ohTrigger(RecalcTrigger,Trigger1Y)),NA())</f>
        <v>7.456734660901132E-3</v>
      </c>
      <c r="N2407" s="145">
        <f>IFERROR(_xll.qlIndexFixing(ONIndex1M,I2407,TRUE,_xll.ohTrigger(RecalcTrigger,Trigger1M)),NA())</f>
        <v>6.9574052858190072E-3</v>
      </c>
      <c r="O2407" s="44">
        <f>IFERROR(_xll.qlIndexFixing(ONIndex3M,I2407,TRUE,_xll.ohTrigger(RecalcTrigger,Trigger3M)),NA())</f>
        <v>7.2199890931867738E-3</v>
      </c>
      <c r="P2407" s="44">
        <f>IFERROR(_xll.qlIndexFixing(ONIndex6M,I2407,TRUE,_xll.ohTrigger(RecalcTrigger,Trigger6M)),NA())</f>
        <v>7.2124344463031509E-3</v>
      </c>
      <c r="Q2407" s="146">
        <f>IFERROR(_xll.qlIndexFixing(ONIndex1Y,I2407,TRUE,_xll.ohTrigger(RecalcTrigger,Trigger1Y)),NA())</f>
        <v>7.4557256780727332E-3</v>
      </c>
    </row>
    <row r="2408" spans="2:17" x14ac:dyDescent="0.2">
      <c r="B2408" s="39" t="s">
        <v>42</v>
      </c>
      <c r="D2408" s="42">
        <f>_xll.qlCalendarAdvance(Calendar,$D2407,B2408,"f",FALSE)</f>
        <v>56556</v>
      </c>
      <c r="E2408" s="140">
        <f>_xll.qlInterestRateIndexValueDate(IndexON,D2408)</f>
        <v>56556</v>
      </c>
      <c r="F2408" s="156">
        <f>IFERROR(_xll.qlIndexFixing(IndexON,D2408,TRUE,_xll.ohTrigger(RecalcTrigger,TriggerON)),NA())</f>
        <v>6.3470790678776812E-3</v>
      </c>
      <c r="H2408" s="42">
        <f>_xll.qlCalendarAdvance(Calendar,$H2407,B2408,"f",FALSE)</f>
        <v>56556</v>
      </c>
      <c r="I2408" s="140">
        <f>_xll.qlInterestRateIndexValueDate(Index1M,$H2408)</f>
        <v>56556</v>
      </c>
      <c r="J2408" s="145">
        <f>IFERROR(_xll.qlIndexFixing(Index1M,$H2408,TRUE,_xll.ohTrigger(RecalcTrigger,Trigger1M)),NA())</f>
        <v>6.9569583706081319E-3</v>
      </c>
      <c r="K2408" s="44">
        <f>IFERROR(_xll.qlIndexFixing(Index3M,H2408,TRUE,_xll.ohTrigger(RecalcTrigger,Trigger3M)),NA())</f>
        <v>7.2167335467561008E-3</v>
      </c>
      <c r="L2408" s="44">
        <f>IFERROR(_xll.qlIndexFixing(Index6M,$H2408,TRUE,_xll.ohTrigger(RecalcTrigger,Trigger6M)),NA())</f>
        <v>7.2134068827845082E-3</v>
      </c>
      <c r="M2408" s="146">
        <f>IFERROR(_xll.qlIndexFixing(Index1Y,$H2408,TRUE,_xll.ohTrigger(RecalcTrigger,Trigger1Y)),NA())</f>
        <v>7.4558670653239734E-3</v>
      </c>
      <c r="N2408" s="145">
        <f>IFERROR(_xll.qlIndexFixing(ONIndex1M,I2408,TRUE,_xll.ohTrigger(RecalcTrigger,Trigger1M)),NA())</f>
        <v>6.956608733227343E-3</v>
      </c>
      <c r="O2408" s="44">
        <f>IFERROR(_xll.qlIndexFixing(ONIndex3M,I2408,TRUE,_xll.ohTrigger(RecalcTrigger,Trigger3M)),NA())</f>
        <v>7.2186191115752862E-3</v>
      </c>
      <c r="P2408" s="44">
        <f>IFERROR(_xll.qlIndexFixing(ONIndex6M,I2408,TRUE,_xll.ohTrigger(RecalcTrigger,Trigger6M)),NA())</f>
        <v>7.2114224553532225E-3</v>
      </c>
      <c r="Q2408" s="146">
        <f>IFERROR(_xll.qlIndexFixing(ONIndex1Y,I2408,TRUE,_xll.ohTrigger(RecalcTrigger,Trigger1Y)),NA())</f>
        <v>7.4544063764836466E-3</v>
      </c>
    </row>
    <row r="2409" spans="2:17" x14ac:dyDescent="0.2">
      <c r="B2409" s="39" t="s">
        <v>42</v>
      </c>
      <c r="D2409" s="42">
        <f>_xll.qlCalendarAdvance(Calendar,$D2408,B2409,"f",FALSE)</f>
        <v>56563</v>
      </c>
      <c r="E2409" s="140">
        <f>_xll.qlInterestRateIndexValueDate(IndexON,D2409)</f>
        <v>56563</v>
      </c>
      <c r="F2409" s="156">
        <f>IFERROR(_xll.qlIndexFixing(IndexON,D2409,TRUE,_xll.ohTrigger(RecalcTrigger,TriggerON)),NA())</f>
        <v>6.3456323811483806E-3</v>
      </c>
      <c r="H2409" s="42">
        <f>_xll.qlCalendarAdvance(Calendar,$H2408,B2409,"f",FALSE)</f>
        <v>56563</v>
      </c>
      <c r="I2409" s="140">
        <f>_xll.qlInterestRateIndexValueDate(Index1M,$H2409)</f>
        <v>56563</v>
      </c>
      <c r="J2409" s="145">
        <f>IFERROR(_xll.qlIndexFixing(Index1M,$H2409,TRUE,_xll.ohTrigger(RecalcTrigger,Trigger1M)),NA())</f>
        <v>6.9562218567419771E-3</v>
      </c>
      <c r="K2409" s="44">
        <f>IFERROR(_xll.qlIndexFixing(Index3M,H2409,TRUE,_xll.ohTrigger(RecalcTrigger,Trigger3M)),NA())</f>
        <v>7.2154883780441333E-3</v>
      </c>
      <c r="L2409" s="44">
        <f>IFERROR(_xll.qlIndexFixing(Index6M,$H2409,TRUE,_xll.ohTrigger(RecalcTrigger,Trigger6M)),NA())</f>
        <v>7.2126275551716293E-3</v>
      </c>
      <c r="M2409" s="146">
        <f>IFERROR(_xll.qlIndexFixing(Index1Y,$H2409,TRUE,_xll.ohTrigger(RecalcTrigger,Trigger1Y)),NA())</f>
        <v>7.4550172210849919E-3</v>
      </c>
      <c r="N2409" s="145">
        <f>IFERROR(_xll.qlIndexFixing(ONIndex1M,I2409,TRUE,_xll.ohTrigger(RecalcTrigger,Trigger1M)),NA())</f>
        <v>6.9558318606177671E-3</v>
      </c>
      <c r="O2409" s="44">
        <f>IFERROR(_xll.qlIndexFixing(ONIndex3M,I2409,TRUE,_xll.ohTrigger(RecalcTrigger,Trigger3M)),NA())</f>
        <v>7.2172660698521796E-3</v>
      </c>
      <c r="P2409" s="44">
        <f>IFERROR(_xll.qlIndexFixing(ONIndex6M,I2409,TRUE,_xll.ohTrigger(RecalcTrigger,Trigger6M)),NA())</f>
        <v>7.2104290542318594E-3</v>
      </c>
      <c r="Q2409" s="146">
        <f>IFERROR(_xll.qlIndexFixing(ONIndex1Y,I2409,TRUE,_xll.ohTrigger(RecalcTrigger,Trigger1Y)),NA())</f>
        <v>7.4531046945180979E-3</v>
      </c>
    </row>
    <row r="2410" spans="2:17" x14ac:dyDescent="0.2">
      <c r="B2410" s="39" t="s">
        <v>42</v>
      </c>
      <c r="D2410" s="42">
        <f>_xll.qlCalendarAdvance(Calendar,$D2409,B2410,"f",FALSE)</f>
        <v>56570</v>
      </c>
      <c r="E2410" s="140">
        <f>_xll.qlInterestRateIndexValueDate(IndexON,D2410)</f>
        <v>56570</v>
      </c>
      <c r="F2410" s="156">
        <f>IFERROR(_xll.qlIndexFixing(IndexON,D2410,TRUE,_xll.ohTrigger(RecalcTrigger,TriggerON)),NA())</f>
        <v>6.3442013264636277E-3</v>
      </c>
      <c r="H2410" s="42">
        <f>_xll.qlCalendarAdvance(Calendar,$H2409,B2410,"f",FALSE)</f>
        <v>56570</v>
      </c>
      <c r="I2410" s="140">
        <f>_xll.qlInterestRateIndexValueDate(Index1M,$H2410)</f>
        <v>56570</v>
      </c>
      <c r="J2410" s="145">
        <f>IFERROR(_xll.qlIndexFixing(Index1M,$H2410,TRUE,_xll.ohTrigger(RecalcTrigger,Trigger1M)),NA())</f>
        <v>6.955505033723516E-3</v>
      </c>
      <c r="K2410" s="44">
        <f>IFERROR(_xll.qlIndexFixing(Index3M,H2410,TRUE,_xll.ohTrigger(RecalcTrigger,Trigger3M)),NA())</f>
        <v>7.2142601800507288E-3</v>
      </c>
      <c r="L2410" s="44">
        <f>IFERROR(_xll.qlIndexFixing(Index6M,$H2410,TRUE,_xll.ohTrigger(RecalcTrigger,Trigger6M)),NA())</f>
        <v>7.2118891398488746E-3</v>
      </c>
      <c r="M2410" s="146">
        <f>IFERROR(_xll.qlIndexFixing(Index1Y,$H2410,TRUE,_xll.ohTrigger(RecalcTrigger,Trigger1Y)),NA())</f>
        <v>7.4541851281393345E-3</v>
      </c>
      <c r="N2410" s="145">
        <f>IFERROR(_xll.qlIndexFixing(ONIndex1M,I2410,TRUE,_xll.ohTrigger(RecalcTrigger,Trigger1M)),NA())</f>
        <v>6.9550746679902797E-3</v>
      </c>
      <c r="O2410" s="44">
        <f>IFERROR(_xll.qlIndexFixing(ONIndex3M,I2410,TRUE,_xll.ohTrigger(RecalcTrigger,Trigger3M)),NA())</f>
        <v>7.2159299680174538E-3</v>
      </c>
      <c r="P2410" s="44">
        <f>IFERROR(_xll.qlIndexFixing(ONIndex6M,I2410,TRUE,_xll.ohTrigger(RecalcTrigger,Trigger6M)),NA())</f>
        <v>7.2094542431822006E-3</v>
      </c>
      <c r="Q2410" s="146">
        <f>IFERROR(_xll.qlIndexFixing(ONIndex1Y,I2410,TRUE,_xll.ohTrigger(RecalcTrigger,Trigger1Y)),NA())</f>
        <v>7.4518206321760871E-3</v>
      </c>
    </row>
    <row r="2411" spans="2:17" x14ac:dyDescent="0.2">
      <c r="B2411" s="39" t="s">
        <v>42</v>
      </c>
      <c r="D2411" s="42">
        <f>_xll.qlCalendarAdvance(Calendar,$D2410,B2411,"f",FALSE)</f>
        <v>56577</v>
      </c>
      <c r="E2411" s="140">
        <f>_xll.qlInterestRateIndexValueDate(IndexON,D2411)</f>
        <v>56577</v>
      </c>
      <c r="F2411" s="156">
        <f>IFERROR(_xll.qlIndexFixing(IndexON,D2411,TRUE,_xll.ohTrigger(RecalcTrigger,TriggerON)),NA())</f>
        <v>6.3427859038234224E-3</v>
      </c>
      <c r="H2411" s="42">
        <f>_xll.qlCalendarAdvance(Calendar,$H2410,B2411,"f",FALSE)</f>
        <v>56577</v>
      </c>
      <c r="I2411" s="140">
        <f>_xll.qlInterestRateIndexValueDate(Index1M,$H2411)</f>
        <v>56577</v>
      </c>
      <c r="J2411" s="145">
        <f>IFERROR(_xll.qlIndexFixing(Index1M,$H2411,TRUE,_xll.ohTrigger(RecalcTrigger,Trigger1M)),NA())</f>
        <v>6.9548079015581505E-3</v>
      </c>
      <c r="K2411" s="44">
        <f>IFERROR(_xll.qlIndexFixing(Index3M,H2411,TRUE,_xll.ohTrigger(RecalcTrigger,Trigger3M)),NA())</f>
        <v>7.2130489527609106E-3</v>
      </c>
      <c r="L2411" s="44">
        <f>IFERROR(_xll.qlIndexFixing(Index6M,$H2411,TRUE,_xll.ohTrigger(RecalcTrigger,Trigger6M)),NA())</f>
        <v>7.2111693807893514E-3</v>
      </c>
      <c r="M2411" s="146">
        <f>IFERROR(_xll.qlIndexFixing(Index1Y,$H2411,TRUE,_xll.ohTrigger(RecalcTrigger,Trigger1Y)),NA())</f>
        <v>7.4533707864428145E-3</v>
      </c>
      <c r="N2411" s="145">
        <f>IFERROR(_xll.qlIndexFixing(ONIndex1M,I2411,TRUE,_xll.ohTrigger(RecalcTrigger,Trigger1M)),NA())</f>
        <v>6.9543371553448807E-3</v>
      </c>
      <c r="O2411" s="44">
        <f>IFERROR(_xll.qlIndexFixing(ONIndex3M,I2411,TRUE,_xll.ohTrigger(RecalcTrigger,Trigger3M)),NA())</f>
        <v>7.2146108060711089E-3</v>
      </c>
      <c r="P2411" s="44">
        <f>IFERROR(_xll.qlIndexFixing(ONIndex6M,I2411,TRUE,_xll.ohTrigger(RecalcTrigger,Trigger6M)),NA())</f>
        <v>7.2084980218800609E-3</v>
      </c>
      <c r="Q2411" s="146">
        <f>IFERROR(_xll.qlIndexFixing(ONIndex1Y,I2411,TRUE,_xll.ohTrigger(RecalcTrigger,Trigger1Y)),NA())</f>
        <v>7.4505541893765681E-3</v>
      </c>
    </row>
    <row r="2412" spans="2:17" x14ac:dyDescent="0.2">
      <c r="B2412" s="39" t="s">
        <v>42</v>
      </c>
      <c r="D2412" s="42">
        <f>_xll.qlCalendarAdvance(Calendar,$D2411,B2412,"f",FALSE)</f>
        <v>56584</v>
      </c>
      <c r="E2412" s="140">
        <f>_xll.qlInterestRateIndexValueDate(IndexON,D2412)</f>
        <v>56584</v>
      </c>
      <c r="F2412" s="156">
        <f>IFERROR(_xll.qlIndexFixing(IndexON,D2412,TRUE,_xll.ohTrigger(RecalcTrigger,TriggerON)),NA())</f>
        <v>6.3413861133088112E-3</v>
      </c>
      <c r="H2412" s="42">
        <f>_xll.qlCalendarAdvance(Calendar,$H2411,B2412,"f",FALSE)</f>
        <v>56584</v>
      </c>
      <c r="I2412" s="140">
        <f>_xll.qlInterestRateIndexValueDate(Index1M,$H2412)</f>
        <v>56584</v>
      </c>
      <c r="J2412" s="145">
        <f>IFERROR(_xll.qlIndexFixing(Index1M,$H2412,TRUE,_xll.ohTrigger(RecalcTrigger,Trigger1M)),NA())</f>
        <v>6.95420973671825E-3</v>
      </c>
      <c r="K2412" s="44">
        <f>IFERROR(_xll.qlIndexFixing(Index3M,H2412,TRUE,_xll.ohTrigger(RecalcTrigger,Trigger3M)),NA())</f>
        <v>7.211876598681154E-3</v>
      </c>
      <c r="L2412" s="44">
        <f>IFERROR(_xll.qlIndexFixing(Index6M,$H2412,TRUE,_xll.ohTrigger(RecalcTrigger,Trigger6M)),NA())</f>
        <v>7.2104958069158197E-3</v>
      </c>
      <c r="M2412" s="146">
        <f>IFERROR(_xll.qlIndexFixing(Index1Y,$H2412,TRUE,_xll.ohTrigger(RecalcTrigger,Trigger1Y)),NA())</f>
        <v>7.4525741959525771E-3</v>
      </c>
      <c r="N2412" s="145">
        <f>IFERROR(_xll.qlIndexFixing(ONIndex1M,I2412,TRUE,_xll.ohTrigger(RecalcTrigger,Trigger1M)),NA())</f>
        <v>6.9536193224384313E-3</v>
      </c>
      <c r="O2412" s="44">
        <f>IFERROR(_xll.qlIndexFixing(ONIndex3M,I2412,TRUE,_xll.ohTrigger(RecalcTrigger,Trigger3M)),NA())</f>
        <v>7.2133085839320987E-3</v>
      </c>
      <c r="P2412" s="44">
        <f>IFERROR(_xll.qlIndexFixing(ONIndex6M,I2412,TRUE,_xll.ohTrigger(RecalcTrigger,Trigger6M)),NA())</f>
        <v>7.2075603904064867E-3</v>
      </c>
      <c r="Q2412" s="146">
        <f>IFERROR(_xll.qlIndexFixing(ONIndex1Y,I2412,TRUE,_xll.ohTrigger(RecalcTrigger,Trigger1Y)),NA())</f>
        <v>7.449305366200587E-3</v>
      </c>
    </row>
    <row r="2413" spans="2:17" x14ac:dyDescent="0.2">
      <c r="B2413" s="39" t="s">
        <v>42</v>
      </c>
      <c r="D2413" s="42">
        <f>_xll.qlCalendarAdvance(Calendar,$D2412,B2413,"f",FALSE)</f>
        <v>56591</v>
      </c>
      <c r="E2413" s="140">
        <f>_xll.qlInterestRateIndexValueDate(IndexON,D2413)</f>
        <v>56591</v>
      </c>
      <c r="F2413" s="156">
        <f>IFERROR(_xll.qlIndexFixing(IndexON,D2413,TRUE,_xll.ohTrigger(RecalcTrigger,TriggerON)),NA())</f>
        <v>6.3400019548387476E-3</v>
      </c>
      <c r="H2413" s="42">
        <f>_xll.qlCalendarAdvance(Calendar,$H2412,B2413,"f",FALSE)</f>
        <v>56591</v>
      </c>
      <c r="I2413" s="140">
        <f>_xll.qlInterestRateIndexValueDate(Index1M,$H2413)</f>
        <v>56591</v>
      </c>
      <c r="J2413" s="145">
        <f>IFERROR(_xll.qlIndexFixing(Index1M,$H2413,TRUE,_xll.ohTrigger(RecalcTrigger,Trigger1M)),NA())</f>
        <v>6.9534937233177215E-3</v>
      </c>
      <c r="K2413" s="44">
        <f>IFERROR(_xll.qlIndexFixing(Index3M,H2413,TRUE,_xll.ohTrigger(RecalcTrigger,Trigger3M)),NA())</f>
        <v>7.2106969349422885E-3</v>
      </c>
      <c r="L2413" s="44">
        <f>IFERROR(_xll.qlIndexFixing(Index6M,$H2413,TRUE,_xll.ohTrigger(RecalcTrigger,Trigger6M)),NA())</f>
        <v>7.209814679478517E-3</v>
      </c>
      <c r="M2413" s="146">
        <f>IFERROR(_xll.qlIndexFixing(Index1Y,$H2413,TRUE,_xll.ohTrigger(RecalcTrigger,Trigger1Y)),NA())</f>
        <v>7.4517953566262118E-3</v>
      </c>
      <c r="N2413" s="145">
        <f>IFERROR(_xll.qlIndexFixing(ONIndex1M,I2413,TRUE,_xll.ohTrigger(RecalcTrigger,Trigger1M)),NA())</f>
        <v>6.9529211695951165E-3</v>
      </c>
      <c r="O2413" s="44">
        <f>IFERROR(_xll.qlIndexFixing(ONIndex3M,I2413,TRUE,_xll.ohTrigger(RecalcTrigger,Trigger3M)),NA())</f>
        <v>7.2120233016814694E-3</v>
      </c>
      <c r="P2413" s="44">
        <f>IFERROR(_xll.qlIndexFixing(ONIndex6M,I2413,TRUE,_xll.ohTrigger(RecalcTrigger,Trigger6M)),NA())</f>
        <v>7.2066413490046166E-3</v>
      </c>
      <c r="Q2413" s="146">
        <f>IFERROR(_xll.qlIndexFixing(ONIndex1Y,I2413,TRUE,_xll.ohTrigger(RecalcTrigger,Trigger1Y)),NA())</f>
        <v>7.4480741626481439E-3</v>
      </c>
    </row>
    <row r="2414" spans="2:17" x14ac:dyDescent="0.2">
      <c r="B2414" s="39" t="s">
        <v>42</v>
      </c>
      <c r="D2414" s="42">
        <f>_xll.qlCalendarAdvance(Calendar,$D2413,B2414,"f",FALSE)</f>
        <v>56598</v>
      </c>
      <c r="E2414" s="140">
        <f>_xll.qlInterestRateIndexValueDate(IndexON,D2414)</f>
        <v>56598</v>
      </c>
      <c r="F2414" s="156">
        <f>IFERROR(_xll.qlIndexFixing(IndexON,D2414,TRUE,_xll.ohTrigger(RecalcTrigger,TriggerON)),NA())</f>
        <v>6.338633428494278E-3</v>
      </c>
      <c r="H2414" s="42">
        <f>_xll.qlCalendarAdvance(Calendar,$H2413,B2414,"f",FALSE)</f>
        <v>56598</v>
      </c>
      <c r="I2414" s="140">
        <f>_xll.qlInterestRateIndexValueDate(Index1M,$H2414)</f>
        <v>56598</v>
      </c>
      <c r="J2414" s="145">
        <f>IFERROR(_xll.qlIndexFixing(Index1M,$H2414,TRUE,_xll.ohTrigger(RecalcTrigger,Trigger1M)),NA())</f>
        <v>6.9528570580340392E-3</v>
      </c>
      <c r="K2414" s="44">
        <f>IFERROR(_xll.qlIndexFixing(Index3M,H2414,TRUE,_xll.ohTrigger(RecalcTrigger,Trigger3M)),NA())</f>
        <v>7.2095342411860885E-3</v>
      </c>
      <c r="L2414" s="44">
        <f>IFERROR(_xll.qlIndexFixing(Index6M,$H2414,TRUE,_xll.ohTrigger(RecalcTrigger,Trigger6M)),NA())</f>
        <v>7.2091522086140634E-3</v>
      </c>
      <c r="M2414" s="146">
        <f>IFERROR(_xll.qlIndexFixing(Index1Y,$H2414,TRUE,_xll.ohTrigger(RecalcTrigger,Trigger1Y)),NA())</f>
        <v>7.4510342684230846E-3</v>
      </c>
      <c r="N2414" s="145">
        <f>IFERROR(_xll.qlIndexFixing(ONIndex1M,I2414,TRUE,_xll.ohTrigger(RecalcTrigger,Trigger1M)),NA())</f>
        <v>6.9522426967338902E-3</v>
      </c>
      <c r="O2414" s="44">
        <f>IFERROR(_xll.qlIndexFixing(ONIndex3M,I2414,TRUE,_xll.ohTrigger(RecalcTrigger,Trigger3M)),NA())</f>
        <v>7.2107549593192211E-3</v>
      </c>
      <c r="P2414" s="44">
        <f>IFERROR(_xll.qlIndexFixing(ONIndex6M,I2414,TRUE,_xll.ohTrigger(RecalcTrigger,Trigger6M)),NA())</f>
        <v>7.205740897431312E-3</v>
      </c>
      <c r="Q2414" s="146">
        <f>IFERROR(_xll.qlIndexFixing(ONIndex1Y,I2414,TRUE,_xll.ohTrigger(RecalcTrigger,Trigger1Y)),NA())</f>
        <v>7.4468605787192388E-3</v>
      </c>
    </row>
    <row r="2415" spans="2:17" x14ac:dyDescent="0.2">
      <c r="B2415" s="39" t="s">
        <v>42</v>
      </c>
      <c r="D2415" s="42">
        <f>_xll.qlCalendarAdvance(Calendar,$D2414,B2415,"f",FALSE)</f>
        <v>56605</v>
      </c>
      <c r="E2415" s="140">
        <f>_xll.qlInterestRateIndexValueDate(IndexON,D2415)</f>
        <v>56605</v>
      </c>
      <c r="F2415" s="156">
        <f>IFERROR(_xll.qlIndexFixing(IndexON,D2415,TRUE,_xll.ohTrigger(RecalcTrigger,TriggerON)),NA())</f>
        <v>6.3372805341943561E-3</v>
      </c>
      <c r="H2415" s="42">
        <f>_xll.qlCalendarAdvance(Calendar,$H2414,B2415,"f",FALSE)</f>
        <v>56605</v>
      </c>
      <c r="I2415" s="140">
        <f>_xll.qlInterestRateIndexValueDate(Index1M,$H2415)</f>
        <v>56605</v>
      </c>
      <c r="J2415" s="145">
        <f>IFERROR(_xll.qlIndexFixing(Index1M,$H2415,TRUE,_xll.ohTrigger(RecalcTrigger,Trigger1M)),NA())</f>
        <v>6.9522400839638898E-3</v>
      </c>
      <c r="K2415" s="44">
        <f>IFERROR(_xll.qlIndexFixing(Index3M,H2415,TRUE,_xll.ohTrigger(RecalcTrigger,Trigger3M)),NA())</f>
        <v>7.2083885173963459E-3</v>
      </c>
      <c r="L2415" s="44">
        <f>IFERROR(_xll.qlIndexFixing(Index6M,$H2415,TRUE,_xll.ohTrigger(RecalcTrigger,Trigger6M)),NA())</f>
        <v>7.2085083943050918E-3</v>
      </c>
      <c r="M2415" s="146">
        <f>IFERROR(_xll.qlIndexFixing(Index1Y,$H2415,TRUE,_xll.ohTrigger(RecalcTrigger,Trigger1Y)),NA())</f>
        <v>7.4502909313023391E-3</v>
      </c>
      <c r="N2415" s="145">
        <f>IFERROR(_xll.qlIndexFixing(ONIndex1M,I2415,TRUE,_xll.ohTrigger(RecalcTrigger,Trigger1M)),NA())</f>
        <v>6.9515839037737059E-3</v>
      </c>
      <c r="O2415" s="44">
        <f>IFERROR(_xll.qlIndexFixing(ONIndex3M,I2415,TRUE,_xll.ohTrigger(RecalcTrigger,Trigger3M)),NA())</f>
        <v>7.2095035567643073E-3</v>
      </c>
      <c r="P2415" s="44">
        <f>IFERROR(_xll.qlIndexFixing(ONIndex6M,I2415,TRUE,_xll.ohTrigger(RecalcTrigger,Trigger6M)),NA())</f>
        <v>7.2048590356865727E-3</v>
      </c>
      <c r="Q2415" s="146">
        <f>IFERROR(_xll.qlIndexFixing(ONIndex1Y,I2415,TRUE,_xll.ohTrigger(RecalcTrigger,Trigger1Y)),NA())</f>
        <v>7.4456646143328253E-3</v>
      </c>
    </row>
    <row r="2416" spans="2:17" x14ac:dyDescent="0.2">
      <c r="B2416" s="39" t="s">
        <v>42</v>
      </c>
      <c r="D2416" s="42">
        <f>_xll.qlCalendarAdvance(Calendar,$D2415,B2416,"f",FALSE)</f>
        <v>56612</v>
      </c>
      <c r="E2416" s="140">
        <f>_xll.qlInterestRateIndexValueDate(IndexON,D2416)</f>
        <v>56612</v>
      </c>
      <c r="F2416" s="156">
        <f>IFERROR(_xll.qlIndexFixing(IndexON,D2416,TRUE,_xll.ohTrigger(RecalcTrigger,TriggerON)),NA())</f>
        <v>6.3359432719389819E-3</v>
      </c>
      <c r="H2416" s="42">
        <f>_xll.qlCalendarAdvance(Calendar,$H2415,B2416,"f",FALSE)</f>
        <v>56612</v>
      </c>
      <c r="I2416" s="140">
        <f>_xll.qlInterestRateIndexValueDate(Index1M,$H2416)</f>
        <v>56612</v>
      </c>
      <c r="J2416" s="145">
        <f>IFERROR(_xll.qlIndexFixing(Index1M,$H2416,TRUE,_xll.ohTrigger(RecalcTrigger,Trigger1M)),NA())</f>
        <v>6.9516428010994325E-3</v>
      </c>
      <c r="K2416" s="44">
        <f>IFERROR(_xll.qlIndexFixing(Index3M,H2416,TRUE,_xll.ohTrigger(RecalcTrigger,Trigger3M)),NA())</f>
        <v>7.2072597635595521E-3</v>
      </c>
      <c r="L2416" s="44">
        <f>IFERROR(_xll.qlIndexFixing(Index6M,$H2416,TRUE,_xll.ohTrigger(RecalcTrigger,Trigger6M)),NA())</f>
        <v>7.2078832365324551E-3</v>
      </c>
      <c r="M2416" s="146">
        <f>IFERROR(_xll.qlIndexFixing(Index1Y,$H2416,TRUE,_xll.ohTrigger(RecalcTrigger,Trigger1Y)),NA())</f>
        <v>7.4495653452251176E-3</v>
      </c>
      <c r="N2416" s="145">
        <f>IFERROR(_xll.qlIndexFixing(ONIndex1M,I2416,TRUE,_xll.ohTrigger(RecalcTrigger,Trigger1M)),NA())</f>
        <v>6.9509447906335176E-3</v>
      </c>
      <c r="O2416" s="44">
        <f>IFERROR(_xll.qlIndexFixing(ONIndex3M,I2416,TRUE,_xll.ohTrigger(RecalcTrigger,Trigger3M)),NA())</f>
        <v>7.2082690941788208E-3</v>
      </c>
      <c r="P2416" s="44">
        <f>IFERROR(_xll.qlIndexFixing(ONIndex6M,I2416,TRUE,_xll.ohTrigger(RecalcTrigger,Trigger6M)),NA())</f>
        <v>7.2039957638514451E-3</v>
      </c>
      <c r="Q2416" s="146">
        <f>IFERROR(_xll.qlIndexFixing(ONIndex1Y,I2416,TRUE,_xll.ohTrigger(RecalcTrigger,Trigger1Y)),NA())</f>
        <v>7.4444862695699499E-3</v>
      </c>
    </row>
    <row r="2417" spans="2:17" x14ac:dyDescent="0.2">
      <c r="B2417" s="39" t="s">
        <v>42</v>
      </c>
      <c r="D2417" s="42">
        <f>_xll.qlCalendarAdvance(Calendar,$D2416,B2417,"f",FALSE)</f>
        <v>56619</v>
      </c>
      <c r="E2417" s="140">
        <f>_xll.qlInterestRateIndexValueDate(IndexON,D2417)</f>
        <v>56619</v>
      </c>
      <c r="F2417" s="156">
        <f>IFERROR(_xll.qlIndexFixing(IndexON,D2417,TRUE,_xll.ohTrigger(RecalcTrigger,TriggerON)),NA())</f>
        <v>6.3346216417281553E-3</v>
      </c>
      <c r="H2417" s="42">
        <f>_xll.qlCalendarAdvance(Calendar,$H2416,B2417,"f",FALSE)</f>
        <v>56619</v>
      </c>
      <c r="I2417" s="140">
        <f>_xll.qlInterestRateIndexValueDate(Index1M,$H2417)</f>
        <v>56619</v>
      </c>
      <c r="J2417" s="145">
        <f>IFERROR(_xll.qlIndexFixing(Index1M,$H2417,TRUE,_xll.ohTrigger(RecalcTrigger,Trigger1M)),NA())</f>
        <v>6.9510652094380513E-3</v>
      </c>
      <c r="K2417" s="44">
        <f>IFERROR(_xll.qlIndexFixing(Index3M,H2417,TRUE,_xll.ohTrigger(RecalcTrigger,Trigger3M)),NA())</f>
        <v>7.2061479796603984E-3</v>
      </c>
      <c r="L2417" s="44">
        <f>IFERROR(_xll.qlIndexFixing(Index6M,$H2417,TRUE,_xll.ohTrigger(RecalcTrigger,Trigger6M)),NA())</f>
        <v>7.2072426068885637E-3</v>
      </c>
      <c r="M2417" s="146">
        <f>IFERROR(_xll.qlIndexFixing(Index1Y,$H2417,TRUE,_xll.ohTrigger(RecalcTrigger,Trigger1Y)),NA())</f>
        <v>7.4488575101527843E-3</v>
      </c>
      <c r="N2417" s="145">
        <f>IFERROR(_xll.qlIndexFixing(ONIndex1M,I2417,TRUE,_xll.ohTrigger(RecalcTrigger,Trigger1M)),NA())</f>
        <v>6.9503253575564639E-3</v>
      </c>
      <c r="O2417" s="44">
        <f>IFERROR(_xll.qlIndexFixing(ONIndex3M,I2417,TRUE,_xll.ohTrigger(RecalcTrigger,Trigger3M)),NA())</f>
        <v>7.2070515713196226E-3</v>
      </c>
      <c r="P2417" s="44">
        <f>IFERROR(_xll.qlIndexFixing(ONIndex6M,I2417,TRUE,_xll.ohTrigger(RecalcTrigger,Trigger6M)),NA())</f>
        <v>7.2031510819259292E-3</v>
      </c>
      <c r="Q2417" s="146">
        <f>IFERROR(_xll.qlIndexFixing(ONIndex1Y,I2417,TRUE,_xll.ohTrigger(RecalcTrigger,Trigger1Y)),NA())</f>
        <v>7.4433255444306123E-3</v>
      </c>
    </row>
    <row r="2418" spans="2:17" x14ac:dyDescent="0.2">
      <c r="B2418" s="39" t="s">
        <v>42</v>
      </c>
      <c r="D2418" s="42">
        <f>_xll.qlCalendarAdvance(Calendar,$D2417,B2418,"f",FALSE)</f>
        <v>56626</v>
      </c>
      <c r="E2418" s="140">
        <f>_xll.qlInterestRateIndexValueDate(IndexON,D2418)</f>
        <v>56626</v>
      </c>
      <c r="F2418" s="156">
        <f>IFERROR(_xll.qlIndexFixing(IndexON,D2418,TRUE,_xll.ohTrigger(RecalcTrigger,TriggerON)),NA())</f>
        <v>6.3333156436429228E-3</v>
      </c>
      <c r="H2418" s="42">
        <f>_xll.qlCalendarAdvance(Calendar,$H2417,B2418,"f",FALSE)</f>
        <v>56626</v>
      </c>
      <c r="I2418" s="140">
        <f>_xll.qlInterestRateIndexValueDate(Index1M,$H2418)</f>
        <v>56626</v>
      </c>
      <c r="J2418" s="145">
        <f>IFERROR(_xll.qlIndexFixing(Index1M,$H2418,TRUE,_xll.ohTrigger(RecalcTrigger,Trigger1M)),NA())</f>
        <v>6.9505073089771328E-3</v>
      </c>
      <c r="K2418" s="44">
        <f>IFERROR(_xll.qlIndexFixing(Index3M,H2418,TRUE,_xll.ohTrigger(RecalcTrigger,Trigger3M)),NA())</f>
        <v>7.2050531656853781E-3</v>
      </c>
      <c r="L2418" s="44">
        <f>IFERROR(_xll.qlIndexFixing(Index6M,$H2418,TRUE,_xll.ohTrigger(RecalcTrigger,Trigger6M)),NA())</f>
        <v>7.2066534411455328E-3</v>
      </c>
      <c r="M2418" s="146">
        <f>IFERROR(_xll.qlIndexFixing(Index1Y,$H2418,TRUE,_xll.ohTrigger(RecalcTrigger,Trigger1Y)),NA())</f>
        <v>7.4481674260480357E-3</v>
      </c>
      <c r="N2418" s="145">
        <f>IFERROR(_xll.qlIndexFixing(ONIndex1M,I2418,TRUE,_xll.ohTrigger(RecalcTrigger,Trigger1M)),NA())</f>
        <v>6.9497256043804523E-3</v>
      </c>
      <c r="O2418" s="44">
        <f>IFERROR(_xll.qlIndexFixing(ONIndex3M,I2418,TRUE,_xll.ohTrigger(RecalcTrigger,Trigger3M)),NA())</f>
        <v>7.2058509884298516E-3</v>
      </c>
      <c r="P2418" s="44">
        <f>IFERROR(_xll.qlIndexFixing(ONIndex6M,I2418,TRUE,_xll.ohTrigger(RecalcTrigger,Trigger6M)),NA())</f>
        <v>7.202324989910025E-3</v>
      </c>
      <c r="Q2418" s="146">
        <f>IFERROR(_xll.qlIndexFixing(ONIndex1Y,I2418,TRUE,_xll.ohTrigger(RecalcTrigger,Trigger1Y)),NA())</f>
        <v>7.4421824389148128E-3</v>
      </c>
    </row>
    <row r="2419" spans="2:17" x14ac:dyDescent="0.2">
      <c r="B2419" s="39" t="s">
        <v>42</v>
      </c>
      <c r="D2419" s="42">
        <f>_xll.qlCalendarAdvance(Calendar,$D2418,B2419,"f",FALSE)</f>
        <v>56633</v>
      </c>
      <c r="E2419" s="140">
        <f>_xll.qlInterestRateIndexValueDate(IndexON,D2419)</f>
        <v>56633</v>
      </c>
      <c r="F2419" s="156">
        <f>IFERROR(_xll.qlIndexFixing(IndexON,D2419,TRUE,_xll.ohTrigger(RecalcTrigger,TriggerON)),NA())</f>
        <v>6.3320252776022379E-3</v>
      </c>
      <c r="H2419" s="42">
        <f>_xll.qlCalendarAdvance(Calendar,$H2418,B2419,"f",FALSE)</f>
        <v>56633</v>
      </c>
      <c r="I2419" s="140">
        <f>_xll.qlInterestRateIndexValueDate(Index1M,$H2419)</f>
        <v>56633</v>
      </c>
      <c r="J2419" s="145">
        <f>IFERROR(_xll.qlIndexFixing(Index1M,$H2419,TRUE,_xll.ohTrigger(RecalcTrigger,Trigger1M)),NA())</f>
        <v>6.9499690997166762E-3</v>
      </c>
      <c r="K2419" s="44">
        <f>IFERROR(_xll.qlIndexFixing(Index3M,H2419,TRUE,_xll.ohTrigger(RecalcTrigger,Trigger3M)),NA())</f>
        <v>7.203972643033474E-3</v>
      </c>
      <c r="L2419" s="44">
        <f>IFERROR(_xll.qlIndexFixing(Index6M,$H2419,TRUE,_xll.ohTrigger(RecalcTrigger,Trigger6M)),NA())</f>
        <v>7.2060829315206566E-3</v>
      </c>
      <c r="M2419" s="146">
        <f>IFERROR(_xll.qlIndexFixing(Index1Y,$H2419,TRUE,_xll.ohTrigger(RecalcTrigger,Trigger1Y)),NA())</f>
        <v>7.4474950928746786E-3</v>
      </c>
      <c r="N2419" s="145">
        <f>IFERROR(_xll.qlIndexFixing(ONIndex1M,I2419,TRUE,_xll.ohTrigger(RecalcTrigger,Trigger1M)),NA())</f>
        <v>6.9491455311054828E-3</v>
      </c>
      <c r="O2419" s="44">
        <f>IFERROR(_xll.qlIndexFixing(ONIndex3M,I2419,TRUE,_xll.ohTrigger(RecalcTrigger,Trigger3M)),NA())</f>
        <v>7.2046673453474153E-3</v>
      </c>
      <c r="P2419" s="44">
        <f>IFERROR(_xll.qlIndexFixing(ONIndex6M,I2419,TRUE,_xll.ohTrigger(RecalcTrigger,Trigger6M)),NA())</f>
        <v>7.2015174876416399E-3</v>
      </c>
      <c r="Q2419" s="146">
        <f>IFERROR(_xll.qlIndexFixing(ONIndex1Y,I2419,TRUE,_xll.ohTrigger(RecalcTrigger,Trigger1Y)),NA())</f>
        <v>7.4410569530225512E-3</v>
      </c>
    </row>
    <row r="2420" spans="2:17" x14ac:dyDescent="0.2">
      <c r="B2420" s="39" t="s">
        <v>42</v>
      </c>
      <c r="D2420" s="42">
        <f>_xll.qlCalendarAdvance(Calendar,$D2419,B2420,"f",FALSE)</f>
        <v>56640</v>
      </c>
      <c r="E2420" s="140">
        <f>_xll.qlInterestRateIndexValueDate(IndexON,D2420)</f>
        <v>56640</v>
      </c>
      <c r="F2420" s="156">
        <f>IFERROR(_xll.qlIndexFixing(IndexON,D2420,TRUE,_xll.ohTrigger(RecalcTrigger,TriggerON)),NA())</f>
        <v>6.3307505436061007E-3</v>
      </c>
      <c r="H2420" s="42">
        <f>_xll.qlCalendarAdvance(Calendar,$H2419,B2420,"f",FALSE)</f>
        <v>56640</v>
      </c>
      <c r="I2420" s="140">
        <f>_xll.qlInterestRateIndexValueDate(Index1M,$H2420)</f>
        <v>56640</v>
      </c>
      <c r="J2420" s="145">
        <f>IFERROR(_xll.qlIndexFixing(Index1M,$H2420,TRUE,_xll.ohTrigger(RecalcTrigger,Trigger1M)),NA())</f>
        <v>6.9494505816514529E-3</v>
      </c>
      <c r="K2420" s="44">
        <f>IFERROR(_xll.qlIndexFixing(Index3M,H2420,TRUE,_xll.ohTrigger(RecalcTrigger,Trigger3M)),NA())</f>
        <v>7.2029144474555036E-3</v>
      </c>
      <c r="L2420" s="44">
        <f>IFERROR(_xll.qlIndexFixing(Index6M,$H2420,TRUE,_xll.ohTrigger(RecalcTrigger,Trigger6M)),NA())</f>
        <v>7.2055310779996053E-3</v>
      </c>
      <c r="M2420" s="146">
        <f>IFERROR(_xll.qlIndexFixing(Index1Y,$H2420,TRUE,_xll.ohTrigger(RecalcTrigger,Trigger1Y)),NA())</f>
        <v>7.4468405105967417E-3</v>
      </c>
      <c r="N2420" s="145">
        <f>IFERROR(_xll.qlIndexFixing(ONIndex1M,I2420,TRUE,_xll.ohTrigger(RecalcTrigger,Trigger1M)),NA())</f>
        <v>6.9485851377315555E-3</v>
      </c>
      <c r="O2420" s="44">
        <f>IFERROR(_xll.qlIndexFixing(ONIndex3M,I2420,TRUE,_xll.ohTrigger(RecalcTrigger,Trigger3M)),NA())</f>
        <v>7.2035006421533598E-3</v>
      </c>
      <c r="P2420" s="44">
        <f>IFERROR(_xll.qlIndexFixing(ONIndex6M,I2420,TRUE,_xll.ohTrigger(RecalcTrigger,Trigger6M)),NA())</f>
        <v>7.200728575444959E-3</v>
      </c>
      <c r="Q2420" s="146">
        <f>IFERROR(_xll.qlIndexFixing(ONIndex1Y,I2420,TRUE,_xll.ohTrigger(RecalcTrigger,Trigger1Y)),NA())</f>
        <v>7.4399490866727813E-3</v>
      </c>
    </row>
    <row r="2421" spans="2:17" x14ac:dyDescent="0.2">
      <c r="B2421" s="39" t="s">
        <v>42</v>
      </c>
      <c r="D2421" s="42">
        <f>_xll.qlCalendarAdvance(Calendar,$D2420,B2421,"f",FALSE)</f>
        <v>56647</v>
      </c>
      <c r="E2421" s="140">
        <f>_xll.qlInterestRateIndexValueDate(IndexON,D2421)</f>
        <v>56647</v>
      </c>
      <c r="F2421" s="156">
        <f>IFERROR(_xll.qlIndexFixing(IndexON,D2421,TRUE,_xll.ohTrigger(RecalcTrigger,TriggerON)),NA())</f>
        <v>6.3294914418166037E-3</v>
      </c>
      <c r="H2421" s="42">
        <f>_xll.qlCalendarAdvance(Calendar,$H2420,B2421,"f",FALSE)</f>
        <v>56647</v>
      </c>
      <c r="I2421" s="140">
        <f>_xll.qlInterestRateIndexValueDate(Index1M,$H2421)</f>
        <v>56647</v>
      </c>
      <c r="J2421" s="145">
        <f>IFERROR(_xll.qlIndexFixing(Index1M,$H2421,TRUE,_xll.ohTrigger(RecalcTrigger,Trigger1M)),NA())</f>
        <v>6.948855618266192E-3</v>
      </c>
      <c r="K2421" s="44">
        <f>IFERROR(_xll.qlIndexFixing(Index3M,H2421,TRUE,_xll.ohTrigger(RecalcTrigger,Trigger3M)),NA())</f>
        <v>7.2018702474007847E-3</v>
      </c>
      <c r="L2421" s="44">
        <f>IFERROR(_xll.qlIndexFixing(Index6M,$H2421,TRUE,_xll.ohTrigger(RecalcTrigger,Trigger6M)),NA())</f>
        <v>7.2049978805658124E-3</v>
      </c>
      <c r="M2421" s="146">
        <f>IFERROR(_xll.qlIndexFixing(Index1Y,$H2421,TRUE,_xll.ohTrigger(RecalcTrigger,Trigger1Y)),NA())</f>
        <v>7.4462036791798081E-3</v>
      </c>
      <c r="N2421" s="145">
        <f>IFERROR(_xll.qlIndexFixing(ONIndex1M,I2421,TRUE,_xll.ohTrigger(RecalcTrigger,Trigger1M)),NA())</f>
        <v>6.9480444242586703E-3</v>
      </c>
      <c r="O2421" s="44">
        <f>IFERROR(_xll.qlIndexFixing(ONIndex3M,I2421,TRUE,_xll.ohTrigger(RecalcTrigger,Trigger3M)),NA())</f>
        <v>7.2023508788476853E-3</v>
      </c>
      <c r="P2421" s="44">
        <f>IFERROR(_xll.qlIndexFixing(ONIndex6M,I2421,TRUE,_xll.ohTrigger(RecalcTrigger,Trigger6M)),NA())</f>
        <v>7.1999582530768436E-3</v>
      </c>
      <c r="Q2421" s="146">
        <f>IFERROR(_xll.qlIndexFixing(ONIndex1Y,I2421,TRUE,_xll.ohTrigger(RecalcTrigger,Trigger1Y)),NA())</f>
        <v>7.4388588399465494E-3</v>
      </c>
    </row>
    <row r="2422" spans="2:17" x14ac:dyDescent="0.2">
      <c r="B2422" s="39" t="s">
        <v>42</v>
      </c>
      <c r="D2422" s="42">
        <f>_xll.qlCalendarAdvance(Calendar,$D2421,B2422,"f",FALSE)</f>
        <v>56654</v>
      </c>
      <c r="E2422" s="140">
        <f>_xll.qlInterestRateIndexValueDate(IndexON,D2422)</f>
        <v>56654</v>
      </c>
      <c r="F2422" s="156">
        <f>IFERROR(_xll.qlIndexFixing(IndexON,D2422,TRUE,_xll.ohTrigger(RecalcTrigger,TriggerON)),NA())</f>
        <v>6.3282479719095619E-3</v>
      </c>
      <c r="H2422" s="42">
        <f>_xll.qlCalendarAdvance(Calendar,$H2421,B2422,"f",FALSE)</f>
        <v>56654</v>
      </c>
      <c r="I2422" s="140">
        <f>_xll.qlInterestRateIndexValueDate(Index1M,$H2422)</f>
        <v>56654</v>
      </c>
      <c r="J2422" s="145">
        <f>IFERROR(_xll.qlIndexFixing(Index1M,$H2422,TRUE,_xll.ohTrigger(RecalcTrigger,Trigger1M)),NA())</f>
        <v>6.9483722906428704E-3</v>
      </c>
      <c r="K2422" s="44">
        <f>IFERROR(_xll.qlIndexFixing(Index3M,H2422,TRUE,_xll.ohTrigger(RecalcTrigger,Trigger3M)),NA())</f>
        <v>7.2008436087618683E-3</v>
      </c>
      <c r="L2422" s="44">
        <f>IFERROR(_xll.qlIndexFixing(Index6M,$H2422,TRUE,_xll.ohTrigger(RecalcTrigger,Trigger6M)),NA())</f>
        <v>7.20448333920495E-3</v>
      </c>
      <c r="M2422" s="146">
        <f>IFERROR(_xll.qlIndexFixing(Index1Y,$H2422,TRUE,_xll.ohTrigger(RecalcTrigger,Trigger1Y)),NA())</f>
        <v>7.445584598590127E-3</v>
      </c>
      <c r="N2422" s="145">
        <f>IFERROR(_xll.qlIndexFixing(ONIndex1M,I2422,TRUE,_xll.ohTrigger(RecalcTrigger,Trigger1M)),NA())</f>
        <v>6.9475233908489198E-3</v>
      </c>
      <c r="O2422" s="44">
        <f>IFERROR(_xll.qlIndexFixing(ONIndex3M,I2422,TRUE,_xll.ohTrigger(RecalcTrigger,Trigger3M)),NA())</f>
        <v>7.2012180553493454E-3</v>
      </c>
      <c r="P2422" s="44">
        <f>IFERROR(_xll.qlIndexFixing(ONIndex6M,I2422,TRUE,_xll.ohTrigger(RecalcTrigger,Trigger6M)),NA())</f>
        <v>7.1992065205372935E-3</v>
      </c>
      <c r="Q2422" s="146">
        <f>IFERROR(_xll.qlIndexFixing(ONIndex1Y,I2422,TRUE,_xll.ohTrigger(RecalcTrigger,Trigger1Y)),NA())</f>
        <v>7.4377862128438554E-3</v>
      </c>
    </row>
    <row r="2423" spans="2:17" x14ac:dyDescent="0.2">
      <c r="B2423" s="39" t="s">
        <v>42</v>
      </c>
      <c r="D2423" s="42">
        <f>_xll.qlCalendarAdvance(Calendar,$D2422,B2423,"f",FALSE)</f>
        <v>56661</v>
      </c>
      <c r="E2423" s="140">
        <f>_xll.qlInterestRateIndexValueDate(IndexON,D2423)</f>
        <v>56661</v>
      </c>
      <c r="F2423" s="156">
        <f>IFERROR(_xll.qlIndexFixing(IndexON,D2423,TRUE,_xll.ohTrigger(RecalcTrigger,TriggerON)),NA())</f>
        <v>6.3270201342091603E-3</v>
      </c>
      <c r="H2423" s="42">
        <f>_xll.qlCalendarAdvance(Calendar,$H2422,B2423,"f",FALSE)</f>
        <v>56661</v>
      </c>
      <c r="I2423" s="140">
        <f>_xll.qlInterestRateIndexValueDate(Index1M,$H2423)</f>
        <v>56661</v>
      </c>
      <c r="J2423" s="145">
        <f>IFERROR(_xll.qlIndexFixing(Index1M,$H2423,TRUE,_xll.ohTrigger(RecalcTrigger,Trigger1M)),NA())</f>
        <v>6.9479086530803225E-3</v>
      </c>
      <c r="K2423" s="44">
        <f>IFERROR(_xll.qlIndexFixing(Index3M,H2423,TRUE,_xll.ohTrigger(RecalcTrigger,Trigger3M)),NA())</f>
        <v>7.1998336442075962E-3</v>
      </c>
      <c r="L2423" s="44">
        <f>IFERROR(_xll.qlIndexFixing(Index6M,$H2423,TRUE,_xll.ohTrigger(RecalcTrigger,Trigger6M)),NA())</f>
        <v>7.2039874539026874E-3</v>
      </c>
      <c r="M2423" s="146">
        <f>IFERROR(_xll.qlIndexFixing(Index1Y,$H2423,TRUE,_xll.ohTrigger(RecalcTrigger,Trigger1Y)),NA())</f>
        <v>7.4449832687952799E-3</v>
      </c>
      <c r="N2423" s="145">
        <f>IFERROR(_xll.qlIndexFixing(ONIndex1M,I2423,TRUE,_xll.ohTrigger(RecalcTrigger,Trigger1M)),NA())</f>
        <v>6.9470220372591651E-3</v>
      </c>
      <c r="O2423" s="44">
        <f>IFERROR(_xll.qlIndexFixing(ONIndex3M,I2423,TRUE,_xll.ohTrigger(RecalcTrigger,Trigger3M)),NA())</f>
        <v>7.2001021717393865E-3</v>
      </c>
      <c r="P2423" s="44">
        <f>IFERROR(_xll.qlIndexFixing(ONIndex6M,I2423,TRUE,_xll.ohTrigger(RecalcTrigger,Trigger6M)),NA())</f>
        <v>7.1984733778263088E-3</v>
      </c>
      <c r="Q2423" s="146">
        <f>IFERROR(_xll.qlIndexFixing(ONIndex1Y,I2423,TRUE,_xll.ohTrigger(RecalcTrigger,Trigger1Y)),NA())</f>
        <v>7.4367312052836532E-3</v>
      </c>
    </row>
    <row r="2424" spans="2:17" x14ac:dyDescent="0.2">
      <c r="B2424" s="39" t="s">
        <v>42</v>
      </c>
      <c r="D2424" s="42">
        <f>_xll.qlCalendarAdvance(Calendar,$D2423,B2424,"f",FALSE)</f>
        <v>56668</v>
      </c>
      <c r="E2424" s="140">
        <f>_xll.qlInterestRateIndexValueDate(IndexON,D2424)</f>
        <v>56668</v>
      </c>
      <c r="F2424" s="156">
        <f>IFERROR(_xll.qlIndexFixing(IndexON,D2424,TRUE,_xll.ohTrigger(RecalcTrigger,TriggerON)),NA())</f>
        <v>6.3258079284722601E-3</v>
      </c>
      <c r="H2424" s="42">
        <f>_xll.qlCalendarAdvance(Calendar,$H2423,B2424,"f",FALSE)</f>
        <v>56668</v>
      </c>
      <c r="I2424" s="140">
        <f>_xll.qlInterestRateIndexValueDate(Index1M,$H2424)</f>
        <v>56668</v>
      </c>
      <c r="J2424" s="145">
        <f>IFERROR(_xll.qlIndexFixing(Index1M,$H2424,TRUE,_xll.ohTrigger(RecalcTrigger,Trigger1M)),NA())</f>
        <v>6.9474647055785457E-3</v>
      </c>
      <c r="K2424" s="44">
        <f>IFERROR(_xll.qlIndexFixing(Index3M,H2424,TRUE,_xll.ohTrigger(RecalcTrigger,Trigger3M)),NA())</f>
        <v>7.1988406494991122E-3</v>
      </c>
      <c r="L2424" s="44">
        <f>IFERROR(_xll.qlIndexFixing(Index6M,$H2424,TRUE,_xll.ohTrigger(RecalcTrigger,Trigger6M)),NA())</f>
        <v>7.2035102246460411E-3</v>
      </c>
      <c r="M2424" s="146">
        <f>IFERROR(_xll.qlIndexFixing(Index1Y,$H2424,TRUE,_xll.ohTrigger(RecalcTrigger,Trigger1Y)),NA())</f>
        <v>7.4443996897630704E-3</v>
      </c>
      <c r="N2424" s="145">
        <f>IFERROR(_xll.qlIndexFixing(ONIndex1M,I2424,TRUE,_xll.ohTrigger(RecalcTrigger,Trigger1M)),NA())</f>
        <v>6.9465403637325451E-3</v>
      </c>
      <c r="O2424" s="44">
        <f>IFERROR(_xll.qlIndexFixing(ONIndex3M,I2424,TRUE,_xll.ohTrigger(RecalcTrigger,Trigger3M)),NA())</f>
        <v>7.1990032279367622E-3</v>
      </c>
      <c r="P2424" s="44">
        <f>IFERROR(_xll.qlIndexFixing(ONIndex6M,I2424,TRUE,_xll.ohTrigger(RecalcTrigger,Trigger6M)),NA())</f>
        <v>7.1977588251870284E-3</v>
      </c>
      <c r="Q2424" s="146">
        <f>IFERROR(_xll.qlIndexFixing(ONIndex1Y,I2424,TRUE,_xll.ohTrigger(RecalcTrigger,Trigger1Y)),NA())</f>
        <v>7.4356938173469889E-3</v>
      </c>
    </row>
    <row r="2425" spans="2:17" x14ac:dyDescent="0.2">
      <c r="B2425" s="39" t="s">
        <v>42</v>
      </c>
      <c r="D2425" s="42">
        <f>_xll.qlCalendarAdvance(Calendar,$D2424,B2425,"f",FALSE)</f>
        <v>56675</v>
      </c>
      <c r="E2425" s="140">
        <f>_xll.qlInterestRateIndexValueDate(IndexON,D2425)</f>
        <v>56675</v>
      </c>
      <c r="F2425" s="156">
        <f>IFERROR(_xll.qlIndexFixing(IndexON,D2425,TRUE,_xll.ohTrigger(RecalcTrigger,TriggerON)),NA())</f>
        <v>6.3246113550230465E-3</v>
      </c>
      <c r="H2425" s="42">
        <f>_xll.qlCalendarAdvance(Calendar,$H2424,B2425,"f",FALSE)</f>
        <v>56675</v>
      </c>
      <c r="I2425" s="140">
        <f>_xll.qlInterestRateIndexValueDate(Index1M,$H2425)</f>
        <v>56675</v>
      </c>
      <c r="J2425" s="145">
        <f>IFERROR(_xll.qlIndexFixing(Index1M,$H2425,TRUE,_xll.ohTrigger(RecalcTrigger,Trigger1M)),NA())</f>
        <v>6.9471533591754101E-3</v>
      </c>
      <c r="K2425" s="44">
        <f>IFERROR(_xll.qlIndexFixing(Index3M,H2425,TRUE,_xll.ohTrigger(RecalcTrigger,Trigger3M)),NA())</f>
        <v>7.197873686178519E-3</v>
      </c>
      <c r="L2425" s="44">
        <f>IFERROR(_xll.qlIndexFixing(Index6M,$H2425,TRUE,_xll.ohTrigger(RecalcTrigger,Trigger6M)),NA())</f>
        <v>7.2031861517268146E-3</v>
      </c>
      <c r="M2425" s="146">
        <f>IFERROR(_xll.qlIndexFixing(Index1Y,$H2425,TRUE,_xll.ohTrigger(RecalcTrigger,Trigger1Y)),NA())</f>
        <v>7.4438808753163688E-3</v>
      </c>
      <c r="N2425" s="145">
        <f>IFERROR(_xll.qlIndexFixing(ONIndex1M,I2425,TRUE,_xll.ohTrigger(RecalcTrigger,Trigger1M)),NA())</f>
        <v>6.946078370025921E-3</v>
      </c>
      <c r="O2425" s="44">
        <f>IFERROR(_xll.qlIndexFixing(ONIndex3M,I2425,TRUE,_xll.ohTrigger(RecalcTrigger,Trigger3M)),NA())</f>
        <v>7.1979212240225188E-3</v>
      </c>
      <c r="P2425" s="44">
        <f>IFERROR(_xll.qlIndexFixing(ONIndex6M,I2425,TRUE,_xll.ohTrigger(RecalcTrigger,Trigger6M)),NA())</f>
        <v>7.1970628623763133E-3</v>
      </c>
      <c r="Q2425" s="146">
        <f>IFERROR(_xll.qlIndexFixing(ONIndex1Y,I2425,TRUE,_xll.ohTrigger(RecalcTrigger,Trigger1Y)),NA())</f>
        <v>7.4346740490338625E-3</v>
      </c>
    </row>
    <row r="2426" spans="2:17" x14ac:dyDescent="0.2">
      <c r="B2426" s="39" t="s">
        <v>42</v>
      </c>
      <c r="D2426" s="42">
        <f>_xll.qlCalendarAdvance(Calendar,$D2425,B2426,"f",FALSE)</f>
        <v>56682</v>
      </c>
      <c r="E2426" s="140">
        <f>_xll.qlInterestRateIndexValueDate(IndexON,D2426)</f>
        <v>56682</v>
      </c>
      <c r="F2426" s="156">
        <f>IFERROR(_xll.qlIndexFixing(IndexON,D2426,TRUE,_xll.ohTrigger(RecalcTrigger,TriggerON)),NA())</f>
        <v>6.3234304133752417E-3</v>
      </c>
      <c r="H2426" s="42">
        <f>_xll.qlCalendarAdvance(Calendar,$H2425,B2426,"f",FALSE)</f>
        <v>56682</v>
      </c>
      <c r="I2426" s="140">
        <f>_xll.qlInterestRateIndexValueDate(Index1M,$H2426)</f>
        <v>56682</v>
      </c>
      <c r="J2426" s="145">
        <f>IFERROR(_xll.qlIndexFixing(Index1M,$H2426,TRUE,_xll.ohTrigger(RecalcTrigger,Trigger1M)),NA())</f>
        <v>6.9467529882319143E-3</v>
      </c>
      <c r="K2426" s="44">
        <f>IFERROR(_xll.qlIndexFixing(Index3M,H2426,TRUE,_xll.ohTrigger(RecalcTrigger,Trigger3M)),NA())</f>
        <v>7.1969170176876679E-3</v>
      </c>
      <c r="L2426" s="44">
        <f>IFERROR(_xll.qlIndexFixing(Index6M,$H2426,TRUE,_xll.ohTrigger(RecalcTrigger,Trigger6M)),NA())</f>
        <v>7.2027502064723479E-3</v>
      </c>
      <c r="M2426" s="146">
        <f>IFERROR(_xll.qlIndexFixing(Index1Y,$H2426,TRUE,_xll.ohTrigger(RecalcTrigger,Trigger1Y)),NA())</f>
        <v>7.4433340545082115E-3</v>
      </c>
      <c r="N2426" s="145">
        <f>IFERROR(_xll.qlIndexFixing(ONIndex1M,I2426,TRUE,_xll.ohTrigger(RecalcTrigger,Trigger1M)),NA())</f>
        <v>6.945636056220339E-3</v>
      </c>
      <c r="O2426" s="44">
        <f>IFERROR(_xll.qlIndexFixing(ONIndex3M,I2426,TRUE,_xll.ohTrigger(RecalcTrigger,Trigger3M)),NA())</f>
        <v>7.1968561600777026E-3</v>
      </c>
      <c r="P2426" s="44">
        <f>IFERROR(_xll.qlIndexFixing(ONIndex6M,I2426,TRUE,_xll.ohTrigger(RecalcTrigger,Trigger6M)),NA())</f>
        <v>7.1963854893941637E-3</v>
      </c>
      <c r="Q2426" s="146">
        <f>IFERROR(_xll.qlIndexFixing(ONIndex1Y,I2426,TRUE,_xll.ohTrigger(RecalcTrigger,Trigger1Y)),NA())</f>
        <v>7.4336719002632279E-3</v>
      </c>
    </row>
    <row r="2427" spans="2:17" x14ac:dyDescent="0.2">
      <c r="B2427" s="39" t="s">
        <v>42</v>
      </c>
      <c r="D2427" s="42">
        <f>_xll.qlCalendarAdvance(Calendar,$D2426,B2427,"f",FALSE)</f>
        <v>56689</v>
      </c>
      <c r="E2427" s="140">
        <f>_xll.qlInterestRateIndexValueDate(IndexON,D2427)</f>
        <v>56689</v>
      </c>
      <c r="F2427" s="156">
        <f>IFERROR(_xll.qlIndexFixing(IndexON,D2427,TRUE,_xll.ohTrigger(RecalcTrigger,TriggerON)),NA())</f>
        <v>6.3222651039340771E-3</v>
      </c>
      <c r="H2427" s="42">
        <f>_xll.qlCalendarAdvance(Calendar,$H2426,B2427,"f",FALSE)</f>
        <v>56689</v>
      </c>
      <c r="I2427" s="140">
        <f>_xll.qlInterestRateIndexValueDate(Index1M,$H2427)</f>
        <v>56689</v>
      </c>
      <c r="J2427" s="145">
        <f>IFERROR(_xll.qlIndexFixing(Index1M,$H2427,TRUE,_xll.ohTrigger(RecalcTrigger,Trigger1M)),NA())</f>
        <v>6.9465359221022758E-3</v>
      </c>
      <c r="K2427" s="44">
        <f>IFERROR(_xll.qlIndexFixing(Index3M,H2427,TRUE,_xll.ohTrigger(RecalcTrigger,Trigger3M)),NA())</f>
        <v>7.1959773196766455E-3</v>
      </c>
      <c r="L2427" s="44">
        <f>IFERROR(_xll.qlIndexFixing(Index6M,$H2427,TRUE,_xll.ohTrigger(RecalcTrigger,Trigger6M)),NA())</f>
        <v>7.2023329183263114E-3</v>
      </c>
      <c r="M2427" s="146">
        <f>IFERROR(_xll.qlIndexFixing(Index1Y,$H2427,TRUE,_xll.ohTrigger(RecalcTrigger,Trigger1Y)),NA())</f>
        <v>7.442804984732829E-3</v>
      </c>
      <c r="N2427" s="145">
        <f>IFERROR(_xll.qlIndexFixing(ONIndex1M,I2427,TRUE,_xll.ohTrigger(RecalcTrigger,Trigger1M)),NA())</f>
        <v>6.9452134223968454E-3</v>
      </c>
      <c r="O2427" s="44">
        <f>IFERROR(_xll.qlIndexFixing(ONIndex3M,I2427,TRUE,_xll.ohTrigger(RecalcTrigger,Trigger3M)),NA())</f>
        <v>7.1958080358591747E-3</v>
      </c>
      <c r="P2427" s="44">
        <f>IFERROR(_xll.qlIndexFixing(ONIndex6M,I2427,TRUE,_xll.ohTrigger(RecalcTrigger,Trigger6M)),NA())</f>
        <v>7.1957267062405794E-3</v>
      </c>
      <c r="Q2427" s="146">
        <f>IFERROR(_xll.qlIndexFixing(ONIndex1Y,I2427,TRUE,_xll.ohTrigger(RecalcTrigger,Trigger1Y)),NA())</f>
        <v>7.4326873711971775E-3</v>
      </c>
    </row>
    <row r="2428" spans="2:17" x14ac:dyDescent="0.2">
      <c r="B2428" s="39" t="s">
        <v>42</v>
      </c>
      <c r="D2428" s="42">
        <f>_xll.qlCalendarAdvance(Calendar,$D2427,B2428,"f",FALSE)</f>
        <v>56696</v>
      </c>
      <c r="E2428" s="140">
        <f>_xll.qlInterestRateIndexValueDate(IndexON,D2428)</f>
        <v>56696</v>
      </c>
      <c r="F2428" s="156">
        <f>IFERROR(_xll.qlIndexFixing(IndexON,D2428,TRUE,_xll.ohTrigger(RecalcTrigger,TriggerON)),NA())</f>
        <v>6.3211154265374603E-3</v>
      </c>
      <c r="H2428" s="42">
        <f>_xll.qlCalendarAdvance(Calendar,$H2427,B2428,"f",FALSE)</f>
        <v>56696</v>
      </c>
      <c r="I2428" s="140">
        <f>_xll.qlInterestRateIndexValueDate(Index1M,$H2428)</f>
        <v>56696</v>
      </c>
      <c r="J2428" s="145">
        <f>IFERROR(_xll.qlIndexFixing(Index1M,$H2428,TRUE,_xll.ohTrigger(RecalcTrigger,Trigger1M)),NA())</f>
        <v>6.9460113198887945E-3</v>
      </c>
      <c r="K2428" s="44">
        <f>IFERROR(_xll.qlIndexFixing(Index3M,H2428,TRUE,_xll.ohTrigger(RecalcTrigger,Trigger3M)),NA())</f>
        <v>7.1950545921348795E-3</v>
      </c>
      <c r="L2428" s="44">
        <f>IFERROR(_xll.qlIndexFixing(Index6M,$H2428,TRUE,_xll.ohTrigger(RecalcTrigger,Trigger6M)),NA())</f>
        <v>7.2019342872768136E-3</v>
      </c>
      <c r="M2428" s="146">
        <f>IFERROR(_xll.qlIndexFixing(Index1Y,$H2428,TRUE,_xll.ohTrigger(RecalcTrigger,Trigger1Y)),NA())</f>
        <v>7.4422936659623209E-3</v>
      </c>
      <c r="N2428" s="145">
        <f>IFERROR(_xll.qlIndexFixing(ONIndex1M,I2428,TRUE,_xll.ohTrigger(RecalcTrigger,Trigger1M)),NA())</f>
        <v>6.9448104686364864E-3</v>
      </c>
      <c r="O2428" s="44">
        <f>IFERROR(_xll.qlIndexFixing(ONIndex3M,I2428,TRUE,_xll.ohTrigger(RecalcTrigger,Trigger3M)),NA())</f>
        <v>7.1947768516100741E-3</v>
      </c>
      <c r="P2428" s="44">
        <f>IFERROR(_xll.qlIndexFixing(ONIndex6M,I2428,TRUE,_xll.ohTrigger(RecalcTrigger,Trigger6M)),NA())</f>
        <v>7.1950865131586994E-3</v>
      </c>
      <c r="Q2428" s="146">
        <f>IFERROR(_xll.qlIndexFixing(ONIndex1Y,I2428,TRUE,_xll.ohTrigger(RecalcTrigger,Trigger1Y)),NA())</f>
        <v>7.4317204616736188E-3</v>
      </c>
    </row>
    <row r="2429" spans="2:17" x14ac:dyDescent="0.2">
      <c r="B2429" s="39" t="s">
        <v>42</v>
      </c>
      <c r="D2429" s="42">
        <f>_xll.qlCalendarAdvance(Calendar,$D2428,B2429,"f",FALSE)</f>
        <v>56703</v>
      </c>
      <c r="E2429" s="140">
        <f>_xll.qlInterestRateIndexValueDate(IndexON,D2429)</f>
        <v>56703</v>
      </c>
      <c r="F2429" s="156">
        <f>IFERROR(_xll.qlIndexFixing(IndexON,D2429,TRUE,_xll.ohTrigger(RecalcTrigger,TriggerON)),NA())</f>
        <v>6.3199813811853911E-3</v>
      </c>
      <c r="H2429" s="42">
        <f>_xll.qlCalendarAdvance(Calendar,$H2428,B2429,"f",FALSE)</f>
        <v>56703</v>
      </c>
      <c r="I2429" s="140">
        <f>_xll.qlInterestRateIndexValueDate(Index1M,$H2429)</f>
        <v>56703</v>
      </c>
      <c r="J2429" s="145">
        <f>IFERROR(_xll.qlIndexFixing(Index1M,$H2429,TRUE,_xll.ohTrigger(RecalcTrigger,Trigger1M)),NA())</f>
        <v>6.9456700224787117E-3</v>
      </c>
      <c r="K2429" s="44">
        <f>IFERROR(_xll.qlIndexFixing(Index3M,H2429,TRUE,_xll.ohTrigger(RecalcTrigger,Trigger3M)),NA())</f>
        <v>7.1941488350500378E-3</v>
      </c>
      <c r="L2429" s="44">
        <f>IFERROR(_xll.qlIndexFixing(Index6M,$H2429,TRUE,_xll.ohTrigger(RecalcTrigger,Trigger6M)),NA())</f>
        <v>7.201554313313722E-3</v>
      </c>
      <c r="M2429" s="146">
        <f>IFERROR(_xll.qlIndexFixing(Index1Y,$H2429,TRUE,_xll.ohTrigger(RecalcTrigger,Trigger1Y)),NA())</f>
        <v>7.4418000981692272E-3</v>
      </c>
      <c r="N2429" s="145">
        <f>IFERROR(_xll.qlIndexFixing(ONIndex1M,I2429,TRUE,_xll.ohTrigger(RecalcTrigger,Trigger1M)),NA())</f>
        <v>6.9444271946150771E-3</v>
      </c>
      <c r="O2429" s="44">
        <f>IFERROR(_xll.qlIndexFixing(ONIndex3M,I2429,TRUE,_xll.ohTrigger(RecalcTrigger,Trigger3M)),NA())</f>
        <v>7.1937626071683081E-3</v>
      </c>
      <c r="P2429" s="44">
        <f>IFERROR(_xll.qlIndexFixing(ONIndex6M,I2429,TRUE,_xll.ohTrigger(RecalcTrigger,Trigger6M)),NA())</f>
        <v>7.1944649098243385E-3</v>
      </c>
      <c r="Q2429" s="146">
        <f>IFERROR(_xll.qlIndexFixing(ONIndex1Y,I2429,TRUE,_xll.ohTrigger(RecalcTrigger,Trigger1Y)),NA())</f>
        <v>7.430771171773598E-3</v>
      </c>
    </row>
    <row r="2430" spans="2:17" x14ac:dyDescent="0.2">
      <c r="B2430" s="39" t="s">
        <v>42</v>
      </c>
      <c r="D2430" s="42">
        <f>_xll.qlCalendarAdvance(Calendar,$D2429,B2430,"f",FALSE)</f>
        <v>56710</v>
      </c>
      <c r="E2430" s="140">
        <f>_xll.qlInterestRateIndexValueDate(IndexON,D2430)</f>
        <v>56710</v>
      </c>
      <c r="F2430" s="156">
        <f>IFERROR(_xll.qlIndexFixing(IndexON,D2430,TRUE,_xll.ohTrigger(RecalcTrigger,TriggerON)),NA())</f>
        <v>6.3188629678778696E-3</v>
      </c>
      <c r="H2430" s="42">
        <f>_xll.qlCalendarAdvance(Calendar,$H2429,B2430,"f",FALSE)</f>
        <v>56710</v>
      </c>
      <c r="I2430" s="140">
        <f>_xll.qlInterestRateIndexValueDate(Index1M,$H2430)</f>
        <v>56710</v>
      </c>
      <c r="J2430" s="145">
        <f>IFERROR(_xll.qlIndexFixing(Index1M,$H2430,TRUE,_xll.ohTrigger(RecalcTrigger,Trigger1M)),NA())</f>
        <v>6.9453036474363961E-3</v>
      </c>
      <c r="K2430" s="44">
        <f>IFERROR(_xll.qlIndexFixing(Index3M,H2430,TRUE,_xll.ohTrigger(RecalcTrigger,Trigger3M)),NA())</f>
        <v>7.1932494908651372E-3</v>
      </c>
      <c r="L2430" s="44">
        <f>IFERROR(_xll.qlIndexFixing(Index6M,$H2430,TRUE,_xll.ohTrigger(RecalcTrigger,Trigger6M)),NA())</f>
        <v>7.2011414123187402E-3</v>
      </c>
      <c r="M2430" s="146">
        <f>IFERROR(_xll.qlIndexFixing(Index1Y,$H2430,TRUE,_xll.ohTrigger(RecalcTrigger,Trigger1Y)),NA())</f>
        <v>7.4413242813274197E-3</v>
      </c>
      <c r="N2430" s="145">
        <f>IFERROR(_xll.qlIndexFixing(ONIndex1M,I2430,TRUE,_xll.ohTrigger(RecalcTrigger,Trigger1M)),NA())</f>
        <v>6.9440636005757561E-3</v>
      </c>
      <c r="O2430" s="44">
        <f>IFERROR(_xll.qlIndexFixing(ONIndex3M,I2430,TRUE,_xll.ohTrigger(RecalcTrigger,Trigger3M)),NA())</f>
        <v>7.192765302614923E-3</v>
      </c>
      <c r="P2430" s="44">
        <f>IFERROR(_xll.qlIndexFixing(ONIndex6M,I2430,TRUE,_xll.ohTrigger(RecalcTrigger,Trigger6M)),NA())</f>
        <v>7.1938618964806356E-3</v>
      </c>
      <c r="Q2430" s="146">
        <f>IFERROR(_xll.qlIndexFixing(ONIndex1Y,I2430,TRUE,_xll.ohTrigger(RecalcTrigger,Trigger1Y)),NA())</f>
        <v>7.4298395013350227E-3</v>
      </c>
    </row>
    <row r="2431" spans="2:17" x14ac:dyDescent="0.2">
      <c r="B2431" s="39" t="s">
        <v>42</v>
      </c>
      <c r="D2431" s="42">
        <f>_xll.qlCalendarAdvance(Calendar,$D2430,B2431,"f",FALSE)</f>
        <v>56717</v>
      </c>
      <c r="E2431" s="140">
        <f>_xll.qlInterestRateIndexValueDate(IndexON,D2431)</f>
        <v>56717</v>
      </c>
      <c r="F2431" s="156">
        <f>IFERROR(_xll.qlIndexFixing(IndexON,D2431,TRUE,_xll.ohTrigger(RecalcTrigger,TriggerON)),NA())</f>
        <v>6.3177601866959421E-3</v>
      </c>
      <c r="H2431" s="42">
        <f>_xll.qlCalendarAdvance(Calendar,$H2430,B2431,"f",FALSE)</f>
        <v>56717</v>
      </c>
      <c r="I2431" s="140">
        <f>_xll.qlInterestRateIndexValueDate(Index1M,$H2431)</f>
        <v>56717</v>
      </c>
      <c r="J2431" s="145">
        <f>IFERROR(_xll.qlIndexFixing(Index1M,$H2431,TRUE,_xll.ohTrigger(RecalcTrigger,Trigger1M)),NA())</f>
        <v>6.9450003316332554E-3</v>
      </c>
      <c r="K2431" s="44">
        <f>IFERROR(_xll.qlIndexFixing(Index3M,H2431,TRUE,_xll.ohTrigger(RecalcTrigger,Trigger3M)),NA())</f>
        <v>7.1923764796743995E-3</v>
      </c>
      <c r="L2431" s="44">
        <f>IFERROR(_xll.qlIndexFixing(Index6M,$H2431,TRUE,_xll.ohTrigger(RecalcTrigger,Trigger6M)),NA())</f>
        <v>7.2007974266232386E-3</v>
      </c>
      <c r="M2431" s="146">
        <f>IFERROR(_xll.qlIndexFixing(Index1Y,$H2431,TRUE,_xll.ohTrigger(RecalcTrigger,Trigger1Y)),NA())</f>
        <v>7.4408662154120961E-3</v>
      </c>
      <c r="N2431" s="145">
        <f>IFERROR(_xll.qlIndexFixing(ONIndex1M,I2431,TRUE,_xll.ohTrigger(RecalcTrigger,Trigger1M)),NA())</f>
        <v>6.9437196864374773E-3</v>
      </c>
      <c r="O2431" s="44">
        <f>IFERROR(_xll.qlIndexFixing(ONIndex3M,I2431,TRUE,_xll.ohTrigger(RecalcTrigger,Trigger3M)),NA())</f>
        <v>7.1917849378688725E-3</v>
      </c>
      <c r="P2431" s="44">
        <f>IFERROR(_xll.qlIndexFixing(ONIndex6M,I2431,TRUE,_xll.ohTrigger(RecalcTrigger,Trigger6M)),NA())</f>
        <v>7.193277472965498E-3</v>
      </c>
      <c r="Q2431" s="146">
        <f>IFERROR(_xll.qlIndexFixing(ONIndex1Y,I2431,TRUE,_xll.ohTrigger(RecalcTrigger,Trigger1Y)),NA())</f>
        <v>7.4289254506820779E-3</v>
      </c>
    </row>
    <row r="2432" spans="2:17" x14ac:dyDescent="0.2">
      <c r="B2432" s="39" t="s">
        <v>42</v>
      </c>
      <c r="D2432" s="42">
        <f>_xll.qlCalendarAdvance(Calendar,$D2431,B2432,"f",FALSE)</f>
        <v>56724</v>
      </c>
      <c r="E2432" s="140">
        <f>_xll.qlInterestRateIndexValueDate(IndexON,D2432)</f>
        <v>56724</v>
      </c>
      <c r="F2432" s="156">
        <f>IFERROR(_xll.qlIndexFixing(IndexON,D2432,TRUE,_xll.ohTrigger(RecalcTrigger,TriggerON)),NA())</f>
        <v>6.3166730375585622E-3</v>
      </c>
      <c r="H2432" s="42">
        <f>_xll.qlCalendarAdvance(Calendar,$H2431,B2432,"f",FALSE)</f>
        <v>56724</v>
      </c>
      <c r="I2432" s="140">
        <f>_xll.qlInterestRateIndexValueDate(Index1M,$H2432)</f>
        <v>56724</v>
      </c>
      <c r="J2432" s="145">
        <f>IFERROR(_xll.qlIndexFixing(Index1M,$H2432,TRUE,_xll.ohTrigger(RecalcTrigger,Trigger1M)),NA())</f>
        <v>6.9447167066264788E-3</v>
      </c>
      <c r="K2432" s="44">
        <f>IFERROR(_xll.qlIndexFixing(Index3M,H2432,TRUE,_xll.ohTrigger(RecalcTrigger,Trigger3M)),NA())</f>
        <v>7.1915204385702433E-3</v>
      </c>
      <c r="L2432" s="44">
        <f>IFERROR(_xll.qlIndexFixing(Index6M,$H2432,TRUE,_xll.ohTrigger(RecalcTrigger,Trigger6M)),NA())</f>
        <v>7.2004720976154984E-3</v>
      </c>
      <c r="M2432" s="146">
        <f>IFERROR(_xll.qlIndexFixing(Index1Y,$H2432,TRUE,_xll.ohTrigger(RecalcTrigger,Trigger1Y)),NA())</f>
        <v>7.4404259003982356E-3</v>
      </c>
      <c r="N2432" s="145">
        <f>IFERROR(_xll.qlIndexFixing(ONIndex1M,I2432,TRUE,_xll.ohTrigger(RecalcTrigger,Trigger1M)),NA())</f>
        <v>6.9433954523623331E-3</v>
      </c>
      <c r="O2432" s="44">
        <f>IFERROR(_xll.qlIndexFixing(ONIndex3M,I2432,TRUE,_xll.ohTrigger(RecalcTrigger,Trigger3M)),NA())</f>
        <v>7.190821513011203E-3</v>
      </c>
      <c r="P2432" s="44">
        <f>IFERROR(_xll.qlIndexFixing(ONIndex6M,I2432,TRUE,_xll.ohTrigger(RecalcTrigger,Trigger6M)),NA())</f>
        <v>7.1927116393599722E-3</v>
      </c>
      <c r="Q2432" s="146">
        <f>IFERROR(_xll.qlIndexFixing(ONIndex1Y,I2432,TRUE,_xll.ohTrigger(RecalcTrigger,Trigger1Y)),NA())</f>
        <v>7.4280290195716248E-3</v>
      </c>
    </row>
    <row r="2433" spans="2:17" x14ac:dyDescent="0.2">
      <c r="B2433" s="39" t="s">
        <v>42</v>
      </c>
      <c r="D2433" s="42">
        <f>_xll.qlCalendarAdvance(Calendar,$D2432,B2433,"f",FALSE)</f>
        <v>56731</v>
      </c>
      <c r="E2433" s="140">
        <f>_xll.qlInterestRateIndexValueDate(IndexON,D2433)</f>
        <v>56731</v>
      </c>
      <c r="F2433" s="156">
        <f>IFERROR(_xll.qlIndexFixing(IndexON,D2433,TRUE,_xll.ohTrigger(RecalcTrigger,TriggerON)),NA())</f>
        <v>6.3156015205467764E-3</v>
      </c>
      <c r="H2433" s="42">
        <f>_xll.qlCalendarAdvance(Calendar,$H2432,B2433,"f",FALSE)</f>
        <v>56731</v>
      </c>
      <c r="I2433" s="140">
        <f>_xll.qlInterestRateIndexValueDate(Index1M,$H2433)</f>
        <v>56731</v>
      </c>
      <c r="J2433" s="145">
        <f>IFERROR(_xll.qlIndexFixing(Index1M,$H2433,TRUE,_xll.ohTrigger(RecalcTrigger,Trigger1M)),NA())</f>
        <v>6.9444527724160654E-3</v>
      </c>
      <c r="K2433" s="44">
        <f>IFERROR(_xll.qlIndexFixing(Index3M,H2433,TRUE,_xll.ohTrigger(RecalcTrigger,Trigger3M)),NA())</f>
        <v>7.1906813675428711E-3</v>
      </c>
      <c r="L2433" s="44">
        <f>IFERROR(_xll.qlIndexFixing(Index6M,$H2433,TRUE,_xll.ohTrigger(RecalcTrigger,Trigger6M)),NA())</f>
        <v>7.2001654252866615E-3</v>
      </c>
      <c r="M2433" s="146">
        <f>IFERROR(_xll.qlIndexFixing(Index1Y,$H2433,TRUE,_xll.ohTrigger(RecalcTrigger,Trigger1Y)),NA())</f>
        <v>7.4400033362632505E-3</v>
      </c>
      <c r="N2433" s="145">
        <f>IFERROR(_xll.qlIndexFixing(ONIndex1M,I2433,TRUE,_xll.ohTrigger(RecalcTrigger,Trigger1M)),NA())</f>
        <v>6.9430908980261385E-3</v>
      </c>
      <c r="O2433" s="44">
        <f>IFERROR(_xll.qlIndexFixing(ONIndex3M,I2433,TRUE,_xll.ohTrigger(RecalcTrigger,Trigger3M)),NA())</f>
        <v>7.1898750280419144E-3</v>
      </c>
      <c r="P2433" s="44">
        <f>IFERROR(_xll.qlIndexFixing(ONIndex6M,I2433,TRUE,_xll.ohTrigger(RecalcTrigger,Trigger6M)),NA())</f>
        <v>7.1921643955019654E-3</v>
      </c>
      <c r="Q2433" s="146">
        <f>IFERROR(_xll.qlIndexFixing(ONIndex1Y,I2433,TRUE,_xll.ohTrigger(RecalcTrigger,Trigger1Y)),NA())</f>
        <v>7.4271502080036633E-3</v>
      </c>
    </row>
    <row r="2434" spans="2:17" x14ac:dyDescent="0.2">
      <c r="B2434" s="39" t="s">
        <v>42</v>
      </c>
      <c r="D2434" s="42">
        <f>_xll.qlCalendarAdvance(Calendar,$D2433,B2434,"f",FALSE)</f>
        <v>56738</v>
      </c>
      <c r="E2434" s="140">
        <f>_xll.qlInterestRateIndexValueDate(IndexON,D2434)</f>
        <v>56738</v>
      </c>
      <c r="F2434" s="156">
        <f>IFERROR(_xll.qlIndexFixing(IndexON,D2434,TRUE,_xll.ohTrigger(RecalcTrigger,TriggerON)),NA())</f>
        <v>6.3145456355795382E-3</v>
      </c>
      <c r="H2434" s="42">
        <f>_xll.qlCalendarAdvance(Calendar,$H2433,B2434,"f",FALSE)</f>
        <v>56738</v>
      </c>
      <c r="I2434" s="140">
        <f>_xll.qlInterestRateIndexValueDate(Index1M,$H2434)</f>
        <v>56738</v>
      </c>
      <c r="J2434" s="145">
        <f>IFERROR(_xll.qlIndexFixing(Index1M,$H2434,TRUE,_xll.ohTrigger(RecalcTrigger,Trigger1M)),NA())</f>
        <v>6.9442589030247722E-3</v>
      </c>
      <c r="K2434" s="44">
        <f>IFERROR(_xll.qlIndexFixing(Index3M,H2434,TRUE,_xll.ohTrigger(RecalcTrigger,Trigger3M)),NA())</f>
        <v>7.1898746060735721E-3</v>
      </c>
      <c r="L2434" s="44">
        <f>IFERROR(_xll.qlIndexFixing(Index6M,$H2434,TRUE,_xll.ohTrigger(RecalcTrigger,Trigger6M)),NA())</f>
        <v>7.1999342994248225E-3</v>
      </c>
      <c r="M2434" s="146">
        <f>IFERROR(_xll.qlIndexFixing(Index1Y,$H2434,TRUE,_xll.ohTrigger(RecalcTrigger,Trigger1Y)),NA())</f>
        <v>7.4395985229843316E-3</v>
      </c>
      <c r="N2434" s="145">
        <f>IFERROR(_xll.qlIndexFixing(ONIndex1M,I2434,TRUE,_xll.ohTrigger(RecalcTrigger,Trigger1M)),NA())</f>
        <v>6.9428060237530786E-3</v>
      </c>
      <c r="O2434" s="44">
        <f>IFERROR(_xll.qlIndexFixing(ONIndex3M,I2434,TRUE,_xll.ohTrigger(RecalcTrigger,Trigger3M)),NA())</f>
        <v>7.1889454828799604E-3</v>
      </c>
      <c r="P2434" s="44">
        <f>IFERROR(_xll.qlIndexFixing(ONIndex6M,I2434,TRUE,_xll.ohTrigger(RecalcTrigger,Trigger6M)),NA())</f>
        <v>7.1916357416346166E-3</v>
      </c>
      <c r="Q2434" s="146">
        <f>IFERROR(_xll.qlIndexFixing(ONIndex1Y,I2434,TRUE,_xll.ohTrigger(RecalcTrigger,Trigger1Y)),NA())</f>
        <v>7.4262890160592399E-3</v>
      </c>
    </row>
    <row r="2435" spans="2:17" x14ac:dyDescent="0.2">
      <c r="B2435" s="39" t="s">
        <v>42</v>
      </c>
      <c r="D2435" s="42">
        <f>_xll.qlCalendarAdvance(Calendar,$D2434,B2435,"f",FALSE)</f>
        <v>56745</v>
      </c>
      <c r="E2435" s="140">
        <f>_xll.qlInterestRateIndexValueDate(IndexON,D2435)</f>
        <v>56745</v>
      </c>
      <c r="F2435" s="156">
        <f>IFERROR(_xll.qlIndexFixing(IndexON,D2435,TRUE,_xll.ohTrigger(RecalcTrigger,TriggerON)),NA())</f>
        <v>6.3135053826568477E-3</v>
      </c>
      <c r="H2435" s="42">
        <f>_xll.qlCalendarAdvance(Calendar,$H2434,B2435,"f",FALSE)</f>
        <v>56745</v>
      </c>
      <c r="I2435" s="140">
        <f>_xll.qlInterestRateIndexValueDate(Index1M,$H2435)</f>
        <v>56745</v>
      </c>
      <c r="J2435" s="145">
        <f>IFERROR(_xll.qlIndexFixing(Index1M,$H2435,TRUE,_xll.ohTrigger(RecalcTrigger,Trigger1M)),NA())</f>
        <v>6.9440357526396844E-3</v>
      </c>
      <c r="K2435" s="44">
        <f>IFERROR(_xll.qlIndexFixing(Index3M,H2435,TRUE,_xll.ohTrigger(RecalcTrigger,Trigger3M)),NA())</f>
        <v>7.1890706714924195E-3</v>
      </c>
      <c r="L2435" s="44">
        <f>IFERROR(_xll.qlIndexFixing(Index6M,$H2435,TRUE,_xll.ohTrigger(RecalcTrigger,Trigger6M)),NA())</f>
        <v>7.19966626776919E-3</v>
      </c>
      <c r="M2435" s="146">
        <f>IFERROR(_xll.qlIndexFixing(Index1Y,$H2435,TRUE,_xll.ohTrigger(RecalcTrigger,Trigger1Y)),NA())</f>
        <v>7.4392114605400014E-3</v>
      </c>
      <c r="N2435" s="145">
        <f>IFERROR(_xll.qlIndexFixing(ONIndex1M,I2435,TRUE,_xll.ohTrigger(RecalcTrigger,Trigger1M)),NA())</f>
        <v>6.9425408293810609E-3</v>
      </c>
      <c r="O2435" s="44">
        <f>IFERROR(_xll.qlIndexFixing(ONIndex3M,I2435,TRUE,_xll.ohTrigger(RecalcTrigger,Trigger3M)),NA())</f>
        <v>7.1880328776874336E-3</v>
      </c>
      <c r="P2435" s="44">
        <f>IFERROR(_xll.qlIndexFixing(ONIndex6M,I2435,TRUE,_xll.ohTrigger(RecalcTrigger,Trigger6M)),NA())</f>
        <v>7.1911256776768795E-3</v>
      </c>
      <c r="Q2435" s="146">
        <f>IFERROR(_xll.qlIndexFixing(ONIndex1Y,I2435,TRUE,_xll.ohTrigger(RecalcTrigger,Trigger1Y)),NA())</f>
        <v>7.4254454437383544E-3</v>
      </c>
    </row>
    <row r="2436" spans="2:17" x14ac:dyDescent="0.2">
      <c r="B2436" s="39" t="s">
        <v>42</v>
      </c>
      <c r="D2436" s="42">
        <f>_xll.qlCalendarAdvance(Calendar,$D2435,B2436,"f",FALSE)</f>
        <v>56752</v>
      </c>
      <c r="E2436" s="140">
        <f>_xll.qlInterestRateIndexValueDate(IndexON,D2436)</f>
        <v>56752</v>
      </c>
      <c r="F2436" s="156">
        <f>IFERROR(_xll.qlIndexFixing(IndexON,D2436,TRUE,_xll.ohTrigger(RecalcTrigger,TriggerON)),NA())</f>
        <v>6.3124807617787049E-3</v>
      </c>
      <c r="H2436" s="42">
        <f>_xll.qlCalendarAdvance(Calendar,$H2435,B2436,"f",FALSE)</f>
        <v>56752</v>
      </c>
      <c r="I2436" s="140">
        <f>_xll.qlInterestRateIndexValueDate(Index1M,$H2436)</f>
        <v>56752</v>
      </c>
      <c r="J2436" s="145">
        <f>IFERROR(_xll.qlIndexFixing(Index1M,$H2436,TRUE,_xll.ohTrigger(RecalcTrigger,Trigger1M)),NA())</f>
        <v>6.9438322934210718E-3</v>
      </c>
      <c r="K2436" s="44">
        <f>IFERROR(_xll.qlIndexFixing(Index3M,H2436,TRUE,_xll.ohTrigger(RecalcTrigger,Trigger3M)),NA())</f>
        <v>7.1882837072897868E-3</v>
      </c>
      <c r="L2436" s="44">
        <f>IFERROR(_xll.qlIndexFixing(Index6M,$H2436,TRUE,_xll.ohTrigger(RecalcTrigger,Trigger6M)),NA())</f>
        <v>7.1994168931352161E-3</v>
      </c>
      <c r="M2436" s="146">
        <f>IFERROR(_xll.qlIndexFixing(Index1Y,$H2436,TRUE,_xll.ohTrigger(RecalcTrigger,Trigger1Y)),NA())</f>
        <v>7.4388421489098872E-3</v>
      </c>
      <c r="N2436" s="145">
        <f>IFERROR(_xll.qlIndexFixing(ONIndex1M,I2436,TRUE,_xll.ohTrigger(RecalcTrigger,Trigger1M)),NA())</f>
        <v>6.9422953149100852E-3</v>
      </c>
      <c r="O2436" s="44">
        <f>IFERROR(_xll.qlIndexFixing(ONIndex3M,I2436,TRUE,_xll.ohTrigger(RecalcTrigger,Trigger3M)),NA())</f>
        <v>7.1871372122211952E-3</v>
      </c>
      <c r="P2436" s="44">
        <f>IFERROR(_xll.qlIndexFixing(ONIndex6M,I2436,TRUE,_xll.ohTrigger(RecalcTrigger,Trigger6M)),NA())</f>
        <v>7.1906342036287541E-3</v>
      </c>
      <c r="Q2436" s="146">
        <f>IFERROR(_xll.qlIndexFixing(ONIndex1Y,I2436,TRUE,_xll.ohTrigger(RecalcTrigger,Trigger1Y)),NA())</f>
        <v>7.4246194910410068E-3</v>
      </c>
    </row>
    <row r="2437" spans="2:17" x14ac:dyDescent="0.2">
      <c r="B2437" s="39" t="s">
        <v>42</v>
      </c>
      <c r="D2437" s="42">
        <f>_xll.qlCalendarAdvance(Calendar,$D2436,B2437,"f",FALSE)</f>
        <v>56759</v>
      </c>
      <c r="E2437" s="140">
        <f>_xll.qlInterestRateIndexValueDate(IndexON,D2437)</f>
        <v>56759</v>
      </c>
      <c r="F2437" s="156">
        <f>IFERROR(_xll.qlIndexFixing(IndexON,D2437,TRUE,_xll.ohTrigger(RecalcTrigger,TriggerON)),NA())</f>
        <v>6.311471773026156E-3</v>
      </c>
      <c r="H2437" s="42">
        <f>_xll.qlCalendarAdvance(Calendar,$H2436,B2437,"f",FALSE)</f>
        <v>56759</v>
      </c>
      <c r="I2437" s="140">
        <f>_xll.qlInterestRateIndexValueDate(Index1M,$H2437)</f>
        <v>56759</v>
      </c>
      <c r="J2437" s="145">
        <f>IFERROR(_xll.qlIndexFixing(Index1M,$H2437,TRUE,_xll.ohTrigger(RecalcTrigger,Trigger1M)),NA())</f>
        <v>6.9436485253663201E-3</v>
      </c>
      <c r="K2437" s="44">
        <f>IFERROR(_xll.qlIndexFixing(Index3M,H2437,TRUE,_xll.ohTrigger(RecalcTrigger,Trigger3M)),NA())</f>
        <v>7.1875137134586277E-3</v>
      </c>
      <c r="L2437" s="44">
        <f>IFERROR(_xll.qlIndexFixing(Index6M,$H2437,TRUE,_xll.ohTrigger(RecalcTrigger,Trigger6M)),NA())</f>
        <v>7.1991861755167337E-3</v>
      </c>
      <c r="M2437" s="146">
        <f>IFERROR(_xll.qlIndexFixing(Index1Y,$H2437,TRUE,_xll.ohTrigger(RecalcTrigger,Trigger1Y)),NA())</f>
        <v>7.4384905880745013E-3</v>
      </c>
      <c r="N2437" s="145">
        <f>IFERROR(_xll.qlIndexFixing(ONIndex1M,I2437,TRUE,_xll.ohTrigger(RecalcTrigger,Trigger1M)),NA())</f>
        <v>6.9420694805022443E-3</v>
      </c>
      <c r="O2437" s="44">
        <f>IFERROR(_xll.qlIndexFixing(ONIndex3M,I2437,TRUE,_xll.ohTrigger(RecalcTrigger,Trigger3M)),NA())</f>
        <v>7.1862584867243839E-3</v>
      </c>
      <c r="P2437" s="44">
        <f>IFERROR(_xll.qlIndexFixing(ONIndex6M,I2437,TRUE,_xll.ohTrigger(RecalcTrigger,Trigger6M)),NA())</f>
        <v>7.190161319409194E-3</v>
      </c>
      <c r="Q2437" s="146">
        <f>IFERROR(_xll.qlIndexFixing(ONIndex1Y,I2437,TRUE,_xll.ohTrigger(RecalcTrigger,Trigger1Y)),NA())</f>
        <v>7.423811157886151E-3</v>
      </c>
    </row>
    <row r="2438" spans="2:17" x14ac:dyDescent="0.2">
      <c r="B2438" s="39" t="s">
        <v>42</v>
      </c>
      <c r="D2438" s="42">
        <f>_xll.qlCalendarAdvance(Calendar,$D2437,B2438,"f",FALSE)</f>
        <v>56766</v>
      </c>
      <c r="E2438" s="140">
        <f>_xll.qlInterestRateIndexValueDate(IndexON,D2438)</f>
        <v>56766</v>
      </c>
      <c r="F2438" s="156">
        <f>IFERROR(_xll.qlIndexFixing(IndexON,D2438,TRUE,_xll.ohTrigger(RecalcTrigger,TriggerON)),NA())</f>
        <v>6.3104784162371086E-3</v>
      </c>
      <c r="H2438" s="42">
        <f>_xll.qlCalendarAdvance(Calendar,$H2437,B2438,"f",FALSE)</f>
        <v>56766</v>
      </c>
      <c r="I2438" s="140">
        <f>_xll.qlInterestRateIndexValueDate(Index1M,$H2438)</f>
        <v>56766</v>
      </c>
      <c r="J2438" s="145">
        <f>IFERROR(_xll.qlIndexFixing(Index1M,$H2438,TRUE,_xll.ohTrigger(RecalcTrigger,Trigger1M)),NA())</f>
        <v>6.9434284632419185E-3</v>
      </c>
      <c r="K2438" s="44">
        <f>IFERROR(_xll.qlIndexFixing(Index3M,H2438,TRUE,_xll.ohTrigger(RecalcTrigger,Trigger3M)),NA())</f>
        <v>7.1867606899866081E-3</v>
      </c>
      <c r="L2438" s="44">
        <f>IFERROR(_xll.qlIndexFixing(Index6M,$H2438,TRUE,_xll.ohTrigger(RecalcTrigger,Trigger6M)),NA())</f>
        <v>7.1989119135456919E-3</v>
      </c>
      <c r="M2438" s="146">
        <f>IFERROR(_xll.qlIndexFixing(Index1Y,$H2438,TRUE,_xll.ohTrigger(RecalcTrigger,Trigger1Y)),NA())</f>
        <v>7.4381567780150227E-3</v>
      </c>
      <c r="N2438" s="145">
        <f>IFERROR(_xll.qlIndexFixing(ONIndex1M,I2438,TRUE,_xll.ohTrigger(RecalcTrigger,Trigger1M)),NA())</f>
        <v>6.9418633258333529E-3</v>
      </c>
      <c r="O2438" s="44">
        <f>IFERROR(_xll.qlIndexFixing(ONIndex3M,I2438,TRUE,_xll.ohTrigger(RecalcTrigger,Trigger3M)),NA())</f>
        <v>7.1853967010349074E-3</v>
      </c>
      <c r="P2438" s="44">
        <f>IFERROR(_xll.qlIndexFixing(ONIndex6M,I2438,TRUE,_xll.ohTrigger(RecalcTrigger,Trigger6M)),NA())</f>
        <v>7.1897070250992456E-3</v>
      </c>
      <c r="Q2438" s="146">
        <f>IFERROR(_xll.qlIndexFixing(ONIndex1Y,I2438,TRUE,_xll.ohTrigger(RecalcTrigger,Trigger1Y)),NA())</f>
        <v>7.4230204443548331E-3</v>
      </c>
    </row>
    <row r="2439" spans="2:17" x14ac:dyDescent="0.2">
      <c r="B2439" s="39" t="s">
        <v>42</v>
      </c>
      <c r="D2439" s="42">
        <f>_xll.qlCalendarAdvance(Calendar,$D2438,B2439,"f",FALSE)</f>
        <v>56773</v>
      </c>
      <c r="E2439" s="140">
        <f>_xll.qlInterestRateIndexValueDate(IndexON,D2439)</f>
        <v>56773</v>
      </c>
      <c r="F2439" s="156">
        <f>IFERROR(_xll.qlIndexFixing(IndexON,D2439,TRUE,_xll.ohTrigger(RecalcTrigger,TriggerON)),NA())</f>
        <v>6.3095006916547014E-3</v>
      </c>
      <c r="H2439" s="42">
        <f>_xll.qlCalendarAdvance(Calendar,$H2438,B2439,"f",FALSE)</f>
        <v>56773</v>
      </c>
      <c r="I2439" s="140">
        <f>_xll.qlInterestRateIndexValueDate(Index1M,$H2439)</f>
        <v>56773</v>
      </c>
      <c r="J2439" s="145">
        <f>IFERROR(_xll.qlIndexFixing(Index1M,$H2439,TRUE,_xll.ohTrigger(RecalcTrigger,Trigger1M)),NA())</f>
        <v>6.9432826737745685E-3</v>
      </c>
      <c r="K2439" s="44">
        <f>IFERROR(_xll.qlIndexFixing(Index3M,H2439,TRUE,_xll.ohTrigger(RecalcTrigger,Trigger3M)),NA())</f>
        <v>7.1860246368649185E-3</v>
      </c>
      <c r="L2439" s="44">
        <f>IFERROR(_xll.qlIndexFixing(Index6M,$H2439,TRUE,_xll.ohTrigger(RecalcTrigger,Trigger6M)),NA())</f>
        <v>7.1987171811290695E-3</v>
      </c>
      <c r="M2439" s="146">
        <f>IFERROR(_xll.qlIndexFixing(Index1Y,$H2439,TRUE,_xll.ohTrigger(RecalcTrigger,Trigger1Y)),NA())</f>
        <v>7.4378407187139575E-3</v>
      </c>
      <c r="N2439" s="145">
        <f>IFERROR(_xll.qlIndexFixing(ONIndex1M,I2439,TRUE,_xll.ohTrigger(RecalcTrigger,Trigger1M)),NA())</f>
        <v>6.9416768512275961E-3</v>
      </c>
      <c r="O2439" s="44">
        <f>IFERROR(_xll.qlIndexFixing(ONIndex3M,I2439,TRUE,_xll.ohTrigger(RecalcTrigger,Trigger3M)),NA())</f>
        <v>7.1845518552338117E-3</v>
      </c>
      <c r="P2439" s="44">
        <f>IFERROR(_xll.qlIndexFixing(ONIndex6M,I2439,TRUE,_xll.ohTrigger(RecalcTrigger,Trigger6M)),NA())</f>
        <v>7.189271320698909E-3</v>
      </c>
      <c r="Q2439" s="146">
        <f>IFERROR(_xll.qlIndexFixing(ONIndex1Y,I2439,TRUE,_xll.ohTrigger(RecalcTrigger,Trigger1Y)),NA())</f>
        <v>7.4222473504470532E-3</v>
      </c>
    </row>
    <row r="2440" spans="2:17" x14ac:dyDescent="0.2">
      <c r="B2440" s="39" t="s">
        <v>42</v>
      </c>
      <c r="D2440" s="42">
        <f>_xll.qlCalendarAdvance(Calendar,$D2439,B2440,"f",FALSE)</f>
        <v>56780</v>
      </c>
      <c r="E2440" s="140">
        <f>_xll.qlInterestRateIndexValueDate(IndexON,D2440)</f>
        <v>56780</v>
      </c>
      <c r="F2440" s="156">
        <f>IFERROR(_xll.qlIndexFixing(IndexON,D2440,TRUE,_xll.ohTrigger(RecalcTrigger,TriggerON)),NA())</f>
        <v>6.3085385991168419E-3</v>
      </c>
      <c r="H2440" s="42">
        <f>_xll.qlCalendarAdvance(Calendar,$H2439,B2440,"f",FALSE)</f>
        <v>56780</v>
      </c>
      <c r="I2440" s="140">
        <f>_xll.qlInterestRateIndexValueDate(Index1M,$H2440)</f>
        <v>56780</v>
      </c>
      <c r="J2440" s="145">
        <f>IFERROR(_xll.qlIndexFixing(Index1M,$H2440,TRUE,_xll.ohTrigger(RecalcTrigger,Trigger1M)),NA())</f>
        <v>6.943156575098179E-3</v>
      </c>
      <c r="K2440" s="44">
        <f>IFERROR(_xll.qlIndexFixing(Index3M,H2440,TRUE,_xll.ohTrigger(RecalcTrigger,Trigger3M)),NA())</f>
        <v>7.1853055540838694E-3</v>
      </c>
      <c r="L2440" s="44">
        <f>IFERROR(_xll.qlIndexFixing(Index6M,$H2440,TRUE,_xll.ohTrigger(RecalcTrigger,Trigger6M)),NA())</f>
        <v>7.1985411053421926E-3</v>
      </c>
      <c r="M2440" s="146">
        <f>IFERROR(_xll.qlIndexFixing(Index1Y,$H2440,TRUE,_xll.ohTrigger(RecalcTrigger,Trigger1Y)),NA())</f>
        <v>7.4375424101540332E-3</v>
      </c>
      <c r="N2440" s="145">
        <f>IFERROR(_xll.qlIndexFixing(ONIndex1M,I2440,TRUE,_xll.ohTrigger(RecalcTrigger,Trigger1M)),NA())</f>
        <v>6.9415100565228816E-3</v>
      </c>
      <c r="O2440" s="44">
        <f>IFERROR(_xll.qlIndexFixing(ONIndex3M,I2440,TRUE,_xll.ohTrigger(RecalcTrigger,Trigger3M)),NA())</f>
        <v>7.1837239491590044E-3</v>
      </c>
      <c r="P2440" s="44">
        <f>IFERROR(_xll.qlIndexFixing(ONIndex6M,I2440,TRUE,_xll.ohTrigger(RecalcTrigger,Trigger6M)),NA())</f>
        <v>7.1888542061271377E-3</v>
      </c>
      <c r="Q2440" s="146">
        <f>IFERROR(_xll.qlIndexFixing(ONIndex1Y,I2440,TRUE,_xll.ohTrigger(RecalcTrigger,Trigger1Y)),NA())</f>
        <v>7.4214918761628113E-3</v>
      </c>
    </row>
    <row r="2441" spans="2:17" x14ac:dyDescent="0.2">
      <c r="B2441" s="39" t="s">
        <v>42</v>
      </c>
      <c r="D2441" s="42">
        <f>_xll.qlCalendarAdvance(Calendar,$D2440,B2441,"f",FALSE)</f>
        <v>56787</v>
      </c>
      <c r="E2441" s="140">
        <f>_xll.qlInterestRateIndexValueDate(IndexON,D2441)</f>
        <v>56787</v>
      </c>
      <c r="F2441" s="156">
        <f>IFERROR(_xll.qlIndexFixing(IndexON,D2441,TRUE,_xll.ohTrigger(RecalcTrigger,TriggerON)),NA())</f>
        <v>6.3075921384614375E-3</v>
      </c>
      <c r="H2441" s="42">
        <f>_xll.qlCalendarAdvance(Calendar,$H2440,B2441,"f",FALSE)</f>
        <v>56787</v>
      </c>
      <c r="I2441" s="140">
        <f>_xll.qlInterestRateIndexValueDate(Index1M,$H2441)</f>
        <v>56787</v>
      </c>
      <c r="J2441" s="145">
        <f>IFERROR(_xll.qlIndexFixing(Index1M,$H2441,TRUE,_xll.ohTrigger(RecalcTrigger,Trigger1M)),NA())</f>
        <v>6.9430501672100488E-3</v>
      </c>
      <c r="K2441" s="44">
        <f>IFERROR(_xll.qlIndexFixing(Index3M,H2441,TRUE,_xll.ohTrigger(RecalcTrigger,Trigger3M)),NA())</f>
        <v>7.1846034416364127E-3</v>
      </c>
      <c r="L2441" s="44">
        <f>IFERROR(_xll.qlIndexFixing(Index6M,$H2441,TRUE,_xll.ohTrigger(RecalcTrigger,Trigger6M)),NA())</f>
        <v>7.1983836861801882E-3</v>
      </c>
      <c r="M2441" s="146">
        <f>IFERROR(_xll.qlIndexFixing(Index1Y,$H2441,TRUE,_xll.ohTrigger(RecalcTrigger,Trigger1Y)),NA())</f>
        <v>7.4372618523199704E-3</v>
      </c>
      <c r="N2441" s="145">
        <f>IFERROR(_xll.qlIndexFixing(ONIndex1M,I2441,TRUE,_xll.ohTrigger(RecalcTrigger,Trigger1M)),NA())</f>
        <v>6.9413629417192091E-3</v>
      </c>
      <c r="O2441" s="44">
        <f>IFERROR(_xll.qlIndexFixing(ONIndex3M,I2441,TRUE,_xll.ohTrigger(RecalcTrigger,Trigger3M)),NA())</f>
        <v>7.1829129831346705E-3</v>
      </c>
      <c r="P2441" s="44">
        <f>IFERROR(_xll.qlIndexFixing(ONIndex6M,I2441,TRUE,_xll.ohTrigger(RecalcTrigger,Trigger6M)),NA())</f>
        <v>7.188455681464978E-3</v>
      </c>
      <c r="Q2441" s="146">
        <f>IFERROR(_xll.qlIndexFixing(ONIndex1Y,I2441,TRUE,_xll.ohTrigger(RecalcTrigger,Trigger1Y)),NA())</f>
        <v>7.4207540213400147E-3</v>
      </c>
    </row>
    <row r="2442" spans="2:17" x14ac:dyDescent="0.2">
      <c r="B2442" s="39" t="s">
        <v>42</v>
      </c>
      <c r="D2442" s="42">
        <f>_xll.qlCalendarAdvance(Calendar,$D2441,B2442,"f",FALSE)</f>
        <v>56794</v>
      </c>
      <c r="E2442" s="140">
        <f>_xll.qlInterestRateIndexValueDate(IndexON,D2442)</f>
        <v>56794</v>
      </c>
      <c r="F2442" s="156">
        <f>IFERROR(_xll.qlIndexFixing(IndexON,D2442,TRUE,_xll.ohTrigger(RecalcTrigger,TriggerON)),NA())</f>
        <v>6.3066613100937197E-3</v>
      </c>
      <c r="H2442" s="42">
        <f>_xll.qlCalendarAdvance(Calendar,$H2441,B2442,"f",FALSE)</f>
        <v>56794</v>
      </c>
      <c r="I2442" s="140">
        <f>_xll.qlInterestRateIndexValueDate(Index1M,$H2442)</f>
        <v>56794</v>
      </c>
      <c r="J2442" s="145">
        <f>IFERROR(_xll.qlIndexFixing(Index1M,$H2442,TRUE,_xll.ohTrigger(RecalcTrigger,Trigger1M)),NA())</f>
        <v>6.9429634501101773E-3</v>
      </c>
      <c r="K2442" s="44">
        <f>IFERROR(_xll.qlIndexFixing(Index3M,H2442,TRUE,_xll.ohTrigger(RecalcTrigger,Trigger3M)),NA())</f>
        <v>7.1839182995093341E-3</v>
      </c>
      <c r="L2442" s="44">
        <f>IFERROR(_xll.qlIndexFixing(Index6M,$H2442,TRUE,_xll.ohTrigger(RecalcTrigger,Trigger6M)),NA())</f>
        <v>7.1982449236386277E-3</v>
      </c>
      <c r="M2442" s="146">
        <f>IFERROR(_xll.qlIndexFixing(Index1Y,$H2442,TRUE,_xll.ohTrigger(RecalcTrigger,Trigger1Y)),NA())</f>
        <v>7.4369990451969336E-3</v>
      </c>
      <c r="N2442" s="145">
        <f>IFERROR(_xll.qlIndexFixing(ONIndex1M,I2442,TRUE,_xll.ohTrigger(RecalcTrigger,Trigger1M)),NA())</f>
        <v>6.9412355068165787E-3</v>
      </c>
      <c r="O2442" s="44">
        <f>IFERROR(_xll.qlIndexFixing(ONIndex3M,I2442,TRUE,_xll.ohTrigger(RecalcTrigger,Trigger3M)),NA())</f>
        <v>7.1821189569176713E-3</v>
      </c>
      <c r="P2442" s="44">
        <f>IFERROR(_xll.qlIndexFixing(ONIndex6M,I2442,TRUE,_xll.ohTrigger(RecalcTrigger,Trigger6M)),NA())</f>
        <v>7.1880757466313838E-3</v>
      </c>
      <c r="Q2442" s="146">
        <f>IFERROR(_xll.qlIndexFixing(ONIndex1Y,I2442,TRUE,_xll.ohTrigger(RecalcTrigger,Trigger1Y)),NA())</f>
        <v>7.4200337862218024E-3</v>
      </c>
    </row>
    <row r="2443" spans="2:17" x14ac:dyDescent="0.2">
      <c r="B2443" s="39" t="s">
        <v>42</v>
      </c>
      <c r="D2443" s="42">
        <f>_xll.qlCalendarAdvance(Calendar,$D2442,B2443,"f",FALSE)</f>
        <v>56801</v>
      </c>
      <c r="E2443" s="140">
        <f>_xll.qlInterestRateIndexValueDate(IndexON,D2443)</f>
        <v>56801</v>
      </c>
      <c r="F2443" s="156">
        <f>IFERROR(_xll.qlIndexFixing(IndexON,D2443,TRUE,_xll.ohTrigger(RecalcTrigger,TriggerON)),NA())</f>
        <v>6.3057461137705495E-3</v>
      </c>
      <c r="H2443" s="42">
        <f>_xll.qlCalendarAdvance(Calendar,$H2442,B2443,"f",FALSE)</f>
        <v>56801</v>
      </c>
      <c r="I2443" s="140">
        <f>_xll.qlInterestRateIndexValueDate(Index1M,$H2443)</f>
        <v>56801</v>
      </c>
      <c r="J2443" s="145">
        <f>IFERROR(_xll.qlIndexFixing(Index1M,$H2443,TRUE,_xll.ohTrigger(RecalcTrigger,Trigger1M)),NA())</f>
        <v>6.9429594314684272E-3</v>
      </c>
      <c r="K2443" s="44">
        <f>IFERROR(_xll.qlIndexFixing(Index3M,H2443,TRUE,_xll.ohTrigger(RecalcTrigger,Trigger3M)),NA())</f>
        <v>7.1832501276982291E-3</v>
      </c>
      <c r="L2443" s="44">
        <f>IFERROR(_xll.qlIndexFixing(Index6M,$H2443,TRUE,_xll.ohTrigger(RecalcTrigger,Trigger6M)),NA())</f>
        <v>7.1981936667875994E-3</v>
      </c>
      <c r="M2443" s="146">
        <f>IFERROR(_xll.qlIndexFixing(Index1Y,$H2443,TRUE,_xll.ohTrigger(RecalcTrigger,Trigger1Y)),NA())</f>
        <v>7.4367539886967893E-3</v>
      </c>
      <c r="N2443" s="145">
        <f>IFERROR(_xll.qlIndexFixing(ONIndex1M,I2443,TRUE,_xll.ohTrigger(RecalcTrigger,Trigger1M)),NA())</f>
        <v>6.9411277518960368E-3</v>
      </c>
      <c r="O2443" s="44">
        <f>IFERROR(_xll.qlIndexFixing(ONIndex3M,I2443,TRUE,_xll.ohTrigger(RecalcTrigger,Trigger3M)),NA())</f>
        <v>7.181341870589053E-3</v>
      </c>
      <c r="P2443" s="44">
        <f>IFERROR(_xll.qlIndexFixing(ONIndex6M,I2443,TRUE,_xll.ohTrigger(RecalcTrigger,Trigger6M)),NA())</f>
        <v>7.1877144018694938E-3</v>
      </c>
      <c r="Q2443" s="146">
        <f>IFERROR(_xll.qlIndexFixing(ONIndex1Y,I2443,TRUE,_xll.ohTrigger(RecalcTrigger,Trigger1Y)),NA())</f>
        <v>7.4193311707271281E-3</v>
      </c>
    </row>
    <row r="2444" spans="2:17" x14ac:dyDescent="0.2">
      <c r="B2444" s="39" t="s">
        <v>42</v>
      </c>
      <c r="D2444" s="42">
        <f>_xll.qlCalendarAdvance(Calendar,$D2443,B2444,"f",FALSE)</f>
        <v>56808</v>
      </c>
      <c r="E2444" s="140">
        <f>_xll.qlInterestRateIndexValueDate(IndexON,D2444)</f>
        <v>56808</v>
      </c>
      <c r="F2444" s="156">
        <f>IFERROR(_xll.qlIndexFixing(IndexON,D2444,TRUE,_xll.ohTrigger(RecalcTrigger,TriggerON)),NA())</f>
        <v>6.3048465494108807E-3</v>
      </c>
      <c r="H2444" s="42">
        <f>_xll.qlCalendarAdvance(Calendar,$H2443,B2444,"f",FALSE)</f>
        <v>56808</v>
      </c>
      <c r="I2444" s="140">
        <f>_xll.qlInterestRateIndexValueDate(Index1M,$H2444)</f>
        <v>56808</v>
      </c>
      <c r="J2444" s="145">
        <f>IFERROR(_xll.qlIndexFixing(Index1M,$H2444,TRUE,_xll.ohTrigger(RecalcTrigger,Trigger1M)),NA())</f>
        <v>6.9429135015528567E-3</v>
      </c>
      <c r="K2444" s="44">
        <f>IFERROR(_xll.qlIndexFixing(Index3M,H2444,TRUE,_xll.ohTrigger(RecalcTrigger,Trigger3M)),NA())</f>
        <v>7.1825989261925273E-3</v>
      </c>
      <c r="L2444" s="44">
        <f>IFERROR(_xll.qlIndexFixing(Index6M,$H2444,TRUE,_xll.ohTrigger(RecalcTrigger,Trigger6M)),NA())</f>
        <v>7.1980935481198707E-3</v>
      </c>
      <c r="M2444" s="146">
        <f>IFERROR(_xll.qlIndexFixing(Index1Y,$H2444,TRUE,_xll.ohTrigger(RecalcTrigger,Trigger1Y)),NA())</f>
        <v>7.436526645078545E-3</v>
      </c>
      <c r="N2444" s="145">
        <f>IFERROR(_xll.qlIndexFixing(ONIndex1M,I2444,TRUE,_xll.ohTrigger(RecalcTrigger,Trigger1M)),NA())</f>
        <v>6.9410396769575833E-3</v>
      </c>
      <c r="O2444" s="44">
        <f>IFERROR(_xll.qlIndexFixing(ONIndex3M,I2444,TRUE,_xll.ohTrigger(RecalcTrigger,Trigger3M)),NA())</f>
        <v>7.1805817240677694E-3</v>
      </c>
      <c r="P2444" s="44">
        <f>IFERROR(_xll.qlIndexFixing(ONIndex6M,I2444,TRUE,_xll.ohTrigger(RecalcTrigger,Trigger6M)),NA())</f>
        <v>7.1873716467740767E-3</v>
      </c>
      <c r="Q2444" s="146">
        <f>IFERROR(_xll.qlIndexFixing(ONIndex1Y,I2444,TRUE,_xll.ohTrigger(RecalcTrigger,Trigger1Y)),NA())</f>
        <v>7.4186461747749455E-3</v>
      </c>
    </row>
    <row r="2445" spans="2:17" x14ac:dyDescent="0.2">
      <c r="B2445" s="39" t="s">
        <v>42</v>
      </c>
      <c r="D2445" s="42">
        <f>_xll.qlCalendarAdvance(Calendar,$D2444,B2445,"f",FALSE)</f>
        <v>56815</v>
      </c>
      <c r="E2445" s="140">
        <f>_xll.qlInterestRateIndexValueDate(IndexON,D2445)</f>
        <v>56815</v>
      </c>
      <c r="F2445" s="156">
        <f>IFERROR(_xll.qlIndexFixing(IndexON,D2445,TRUE,_xll.ohTrigger(RecalcTrigger,TriggerON)),NA())</f>
        <v>6.3039626170957597E-3</v>
      </c>
      <c r="H2445" s="42">
        <f>_xll.qlCalendarAdvance(Calendar,$H2444,B2445,"f",FALSE)</f>
        <v>56815</v>
      </c>
      <c r="I2445" s="140">
        <f>_xll.qlInterestRateIndexValueDate(Index1M,$H2445)</f>
        <v>56815</v>
      </c>
      <c r="J2445" s="145">
        <f>IFERROR(_xll.qlIndexFixing(Index1M,$H2445,TRUE,_xll.ohTrigger(RecalcTrigger,Trigger1M)),NA())</f>
        <v>6.9428872627933054E-3</v>
      </c>
      <c r="K2445" s="44">
        <f>IFERROR(_xll.qlIndexFixing(Index3M,H2445,TRUE,_xll.ohTrigger(RecalcTrigger,Trigger3M)),NA())</f>
        <v>7.1819646949825367E-3</v>
      </c>
      <c r="L2445" s="44">
        <f>IFERROR(_xll.qlIndexFixing(Index6M,$H2445,TRUE,_xll.ohTrigger(RecalcTrigger,Trigger6M)),NA())</f>
        <v>7.1980120864306354E-3</v>
      </c>
      <c r="M2445" s="146">
        <f>IFERROR(_xll.qlIndexFixing(Index1Y,$H2445,TRUE,_xll.ohTrigger(RecalcTrigger,Trigger1Y)),NA())</f>
        <v>7.4363168777998095E-3</v>
      </c>
      <c r="N2445" s="145">
        <f>IFERROR(_xll.qlIndexFixing(ONIndex1M,I2445,TRUE,_xll.ohTrigger(RecalcTrigger,Trigger1M)),NA())</f>
        <v>6.9409712818391256E-3</v>
      </c>
      <c r="O2445" s="44">
        <f>IFERROR(_xll.qlIndexFixing(ONIndex3M,I2445,TRUE,_xll.ohTrigger(RecalcTrigger,Trigger3M)),NA())</f>
        <v>7.1798385173538204E-3</v>
      </c>
      <c r="P2445" s="44">
        <f>IFERROR(_xll.qlIndexFixing(ONIndex6M,I2445,TRUE,_xll.ohTrigger(RecalcTrigger,Trigger6M)),NA())</f>
        <v>7.1870474816693175E-3</v>
      </c>
      <c r="Q2445" s="146">
        <f>IFERROR(_xll.qlIndexFixing(ONIndex1Y,I2445,TRUE,_xll.ohTrigger(RecalcTrigger,Trigger1Y)),NA())</f>
        <v>7.4179787985273471E-3</v>
      </c>
    </row>
    <row r="2446" spans="2:17" x14ac:dyDescent="0.2">
      <c r="B2446" s="39" t="s">
        <v>42</v>
      </c>
      <c r="D2446" s="42">
        <f>_xll.qlCalendarAdvance(Calendar,$D2445,B2446,"f",FALSE)</f>
        <v>56822</v>
      </c>
      <c r="E2446" s="140">
        <f>_xll.qlInterestRateIndexValueDate(IndexON,D2446)</f>
        <v>56822</v>
      </c>
      <c r="F2446" s="156">
        <f>IFERROR(_xll.qlIndexFixing(IndexON,D2446,TRUE,_xll.ohTrigger(RecalcTrigger,TriggerON)),NA())</f>
        <v>6.3030943169872788E-3</v>
      </c>
      <c r="H2446" s="42">
        <f>_xll.qlCalendarAdvance(Calendar,$H2445,B2446,"f",FALSE)</f>
        <v>56822</v>
      </c>
      <c r="I2446" s="140">
        <f>_xll.qlInterestRateIndexValueDate(Index1M,$H2446)</f>
        <v>56822</v>
      </c>
      <c r="J2446" s="145">
        <f>IFERROR(_xll.qlIndexFixing(Index1M,$H2446,TRUE,_xll.ohTrigger(RecalcTrigger,Trigger1M)),NA())</f>
        <v>6.9428807151949989E-3</v>
      </c>
      <c r="K2446" s="44">
        <f>IFERROR(_xll.qlIndexFixing(Index3M,H2446,TRUE,_xll.ohTrigger(RecalcTrigger,Trigger3M)),NA())</f>
        <v>7.1813474340620921E-3</v>
      </c>
      <c r="L2446" s="44">
        <f>IFERROR(_xll.qlIndexFixing(Index6M,$H2446,TRUE,_xll.ohTrigger(RecalcTrigger,Trigger6M)),NA())</f>
        <v>7.197949281715927E-3</v>
      </c>
      <c r="M2446" s="146">
        <f>IFERROR(_xll.qlIndexFixing(Index1Y,$H2446,TRUE,_xll.ohTrigger(RecalcTrigger,Trigger1Y)),NA())</f>
        <v>7.4361245343080107E-3</v>
      </c>
      <c r="N2446" s="145">
        <f>IFERROR(_xll.qlIndexFixing(ONIndex1M,I2446,TRUE,_xll.ohTrigger(RecalcTrigger,Trigger1M)),NA())</f>
        <v>6.9409225667027563E-3</v>
      </c>
      <c r="O2446" s="44">
        <f>IFERROR(_xll.qlIndexFixing(ONIndex3M,I2446,TRUE,_xll.ohTrigger(RecalcTrigger,Trigger3M)),NA())</f>
        <v>7.1791122505282523E-3</v>
      </c>
      <c r="P2446" s="44">
        <f>IFERROR(_xll.qlIndexFixing(ONIndex6M,I2446,TRUE,_xll.ohTrigger(RecalcTrigger,Trigger6M)),NA())</f>
        <v>7.18674190647417E-3</v>
      </c>
      <c r="Q2446" s="146">
        <f>IFERROR(_xll.qlIndexFixing(ONIndex1Y,I2446,TRUE,_xll.ohTrigger(RecalcTrigger,Trigger1Y)),NA())</f>
        <v>7.4173290418222404E-3</v>
      </c>
    </row>
    <row r="2447" spans="2:17" x14ac:dyDescent="0.2">
      <c r="B2447" s="39" t="s">
        <v>42</v>
      </c>
      <c r="D2447" s="42">
        <f>_xll.qlCalendarAdvance(Calendar,$D2446,B2447,"f",FALSE)</f>
        <v>56829</v>
      </c>
      <c r="E2447" s="140">
        <f>_xll.qlInterestRateIndexValueDate(IndexON,D2447)</f>
        <v>56829</v>
      </c>
      <c r="F2447" s="156">
        <f>IFERROR(_xll.qlIndexFixing(IndexON,D2447,TRUE,_xll.ohTrigger(RecalcTrigger,TriggerON)),NA())</f>
        <v>6.3022416489233457E-3</v>
      </c>
      <c r="H2447" s="42">
        <f>_xll.qlCalendarAdvance(Calendar,$H2446,B2447,"f",FALSE)</f>
        <v>56829</v>
      </c>
      <c r="I2447" s="140">
        <f>_xll.qlInterestRateIndexValueDate(Index1M,$H2447)</f>
        <v>56829</v>
      </c>
      <c r="J2447" s="145">
        <f>IFERROR(_xll.qlIndexFixing(Index1M,$H2447,TRUE,_xll.ohTrigger(RecalcTrigger,Trigger1M)),NA())</f>
        <v>6.9428938587605543E-3</v>
      </c>
      <c r="K2447" s="44">
        <f>IFERROR(_xll.qlIndexFixing(Index3M,H2447,TRUE,_xll.ohTrigger(RecalcTrigger,Trigger3M)),NA())</f>
        <v>7.1807471434223837E-3</v>
      </c>
      <c r="L2447" s="44">
        <f>IFERROR(_xll.qlIndexFixing(Index6M,$H2447,TRUE,_xll.ohTrigger(RecalcTrigger,Trigger6M)),NA())</f>
        <v>7.1979051339753066E-3</v>
      </c>
      <c r="M2447" s="146">
        <f>IFERROR(_xll.qlIndexFixing(Index1Y,$H2447,TRUE,_xll.ohTrigger(RecalcTrigger,Trigger1Y)),NA())</f>
        <v>7.4359494620523476E-3</v>
      </c>
      <c r="N2447" s="145">
        <f>IFERROR(_xll.qlIndexFixing(ONIndex1M,I2447,TRUE,_xll.ohTrigger(RecalcTrigger,Trigger1M)),NA())</f>
        <v>6.9408935314674292E-3</v>
      </c>
      <c r="O2447" s="44">
        <f>IFERROR(_xll.qlIndexFixing(ONIndex3M,I2447,TRUE,_xll.ohTrigger(RecalcTrigger,Trigger3M)),NA())</f>
        <v>7.1784029236721114E-3</v>
      </c>
      <c r="P2447" s="44">
        <f>IFERROR(_xll.qlIndexFixing(ONIndex6M,I2447,TRUE,_xll.ohTrigger(RecalcTrigger,Trigger6M)),NA())</f>
        <v>7.1864549211075879E-3</v>
      </c>
      <c r="Q2447" s="146">
        <f>IFERROR(_xll.qlIndexFixing(ONIndex1Y,I2447,TRUE,_xll.ohTrigger(RecalcTrigger,Trigger1Y)),NA())</f>
        <v>7.4166969046596254E-3</v>
      </c>
    </row>
    <row r="2448" spans="2:17" x14ac:dyDescent="0.2">
      <c r="B2448" s="39" t="s">
        <v>42</v>
      </c>
      <c r="D2448" s="42">
        <f>_xll.qlCalendarAdvance(Calendar,$D2447,B2448,"f",FALSE)</f>
        <v>56836</v>
      </c>
      <c r="E2448" s="140">
        <f>_xll.qlInterestRateIndexValueDate(IndexON,D2448)</f>
        <v>56836</v>
      </c>
      <c r="F2448" s="156">
        <f>IFERROR(_xll.qlIndexFixing(IndexON,D2448,TRUE,_xll.ohTrigger(RecalcTrigger,TriggerON)),NA())</f>
        <v>6.301404612822914E-3</v>
      </c>
      <c r="H2448" s="42">
        <f>_xll.qlCalendarAdvance(Calendar,$H2447,B2448,"f",FALSE)</f>
        <v>56836</v>
      </c>
      <c r="I2448" s="140">
        <f>_xll.qlInterestRateIndexValueDate(Index1M,$H2448)</f>
        <v>56836</v>
      </c>
      <c r="J2448" s="145">
        <f>IFERROR(_xll.qlIndexFixing(Index1M,$H2448,TRUE,_xll.ohTrigger(RecalcTrigger,Trigger1M)),NA())</f>
        <v>6.9429266934847413E-3</v>
      </c>
      <c r="K2448" s="44">
        <f>IFERROR(_xll.qlIndexFixing(Index3M,H2448,TRUE,_xll.ohTrigger(RecalcTrigger,Trigger3M)),NA())</f>
        <v>7.1801638230572454E-3</v>
      </c>
      <c r="L2448" s="44">
        <f>IFERROR(_xll.qlIndexFixing(Index6M,$H2448,TRUE,_xll.ohTrigger(RecalcTrigger,Trigger6M)),NA())</f>
        <v>7.1978796432070127E-3</v>
      </c>
      <c r="M2448" s="146">
        <f>IFERROR(_xll.qlIndexFixing(Index1Y,$H2448,TRUE,_xll.ohTrigger(RecalcTrigger,Trigger1Y)),NA())</f>
        <v>7.4357915084826819E-3</v>
      </c>
      <c r="N2448" s="145">
        <f>IFERROR(_xll.qlIndexFixing(ONIndex1M,I2448,TRUE,_xll.ohTrigger(RecalcTrigger,Trigger1M)),NA())</f>
        <v>6.9408841762141904E-3</v>
      </c>
      <c r="O2448" s="44">
        <f>IFERROR(_xll.qlIndexFixing(ONIndex3M,I2448,TRUE,_xll.ohTrigger(RecalcTrigger,Trigger3M)),NA())</f>
        <v>7.1777105366233052E-3</v>
      </c>
      <c r="P2448" s="44">
        <f>IFERROR(_xll.qlIndexFixing(ONIndex6M,I2448,TRUE,_xll.ohTrigger(RecalcTrigger,Trigger6M)),NA())</f>
        <v>7.1861865256506174E-3</v>
      </c>
      <c r="Q2448" s="146">
        <f>IFERROR(_xll.qlIndexFixing(ONIndex1Y,I2448,TRUE,_xll.ohTrigger(RecalcTrigger,Trigger1Y)),NA())</f>
        <v>7.4160823871205483E-3</v>
      </c>
    </row>
    <row r="2449" spans="2:17" x14ac:dyDescent="0.2">
      <c r="B2449" s="39" t="s">
        <v>42</v>
      </c>
      <c r="D2449" s="42">
        <f>_xll.qlCalendarAdvance(Calendar,$D2448,B2449,"f",FALSE)</f>
        <v>56843</v>
      </c>
      <c r="E2449" s="140">
        <f>_xll.qlInterestRateIndexValueDate(IndexON,D2449)</f>
        <v>56843</v>
      </c>
      <c r="F2449" s="156">
        <f>IFERROR(_xll.qlIndexFixing(IndexON,D2449,TRUE,_xll.ohTrigger(RecalcTrigger,TriggerON)),NA())</f>
        <v>6.3005832088480762E-3</v>
      </c>
      <c r="H2449" s="42">
        <f>_xll.qlCalendarAdvance(Calendar,$H2448,B2449,"f",FALSE)</f>
        <v>56843</v>
      </c>
      <c r="I2449" s="140">
        <f>_xll.qlInterestRateIndexValueDate(Index1M,$H2449)</f>
        <v>56843</v>
      </c>
      <c r="J2449" s="145">
        <f>IFERROR(_xll.qlIndexFixing(Index1M,$H2449,TRUE,_xll.ohTrigger(RecalcTrigger,Trigger1M)),NA())</f>
        <v>6.9429792193675599E-3</v>
      </c>
      <c r="K2449" s="44">
        <f>IFERROR(_xll.qlIndexFixing(Index3M,H2449,TRUE,_xll.ohTrigger(RecalcTrigger,Trigger3M)),NA())</f>
        <v>7.1795974729569863E-3</v>
      </c>
      <c r="L2449" s="44">
        <f>IFERROR(_xll.qlIndexFixing(Index6M,$H2449,TRUE,_xll.ohTrigger(RecalcTrigger,Trigger6M)),NA())</f>
        <v>7.1978728094101632E-3</v>
      </c>
      <c r="M2449" s="146">
        <f>IFERROR(_xll.qlIndexFixing(Index1Y,$H2449,TRUE,_xll.ohTrigger(RecalcTrigger,Trigger1Y)),NA())</f>
        <v>7.4356505210502067E-3</v>
      </c>
      <c r="N2449" s="145">
        <f>IFERROR(_xll.qlIndexFixing(ONIndex1M,I2449,TRUE,_xll.ohTrigger(RecalcTrigger,Trigger1M)),NA())</f>
        <v>6.9408945008619938E-3</v>
      </c>
      <c r="O2449" s="44">
        <f>IFERROR(_xll.qlIndexFixing(ONIndex3M,I2449,TRUE,_xll.ohTrigger(RecalcTrigger,Trigger3M)),NA())</f>
        <v>7.1770350893818335E-3</v>
      </c>
      <c r="P2449" s="44">
        <f>IFERROR(_xll.qlIndexFixing(ONIndex6M,I2449,TRUE,_xll.ohTrigger(RecalcTrigger,Trigger6M)),NA())</f>
        <v>7.1859367200222124E-3</v>
      </c>
      <c r="Q2449" s="146">
        <f>IFERROR(_xll.qlIndexFixing(ONIndex1Y,I2449,TRUE,_xll.ohTrigger(RecalcTrigger,Trigger1Y)),NA())</f>
        <v>7.415485489123963E-3</v>
      </c>
    </row>
    <row r="2450" spans="2:17" x14ac:dyDescent="0.2">
      <c r="B2450" s="39" t="s">
        <v>42</v>
      </c>
      <c r="D2450" s="42">
        <f>_xll.qlCalendarAdvance(Calendar,$D2449,B2450,"f",FALSE)</f>
        <v>56850</v>
      </c>
      <c r="E2450" s="140">
        <f>_xll.qlInterestRateIndexValueDate(IndexON,D2450)</f>
        <v>56850</v>
      </c>
      <c r="F2450" s="156">
        <f>IFERROR(_xll.qlIndexFixing(IndexON,D2450,TRUE,_xll.ohTrigger(RecalcTrigger,TriggerON)),NA())</f>
        <v>6.2997774369177861E-3</v>
      </c>
      <c r="H2450" s="42">
        <f>_xll.qlCalendarAdvance(Calendar,$H2449,B2450,"f",FALSE)</f>
        <v>56850</v>
      </c>
      <c r="I2450" s="140">
        <f>_xll.qlInterestRateIndexValueDate(Index1M,$H2450)</f>
        <v>56850</v>
      </c>
      <c r="J2450" s="145">
        <f>IFERROR(_xll.qlIndexFixing(Index1M,$H2450,TRUE,_xll.ohTrigger(RecalcTrigger,Trigger1M)),NA())</f>
        <v>6.9430514364116252E-3</v>
      </c>
      <c r="K2450" s="44">
        <f>IFERROR(_xll.qlIndexFixing(Index3M,H2450,TRUE,_xll.ohTrigger(RecalcTrigger,Trigger3M)),NA())</f>
        <v>7.1790480931154393E-3</v>
      </c>
      <c r="L2450" s="44">
        <f>IFERROR(_xll.qlIndexFixing(Index6M,$H2450,TRUE,_xll.ohTrigger(RecalcTrigger,Trigger6M)),NA())</f>
        <v>7.1978846325847579E-3</v>
      </c>
      <c r="M2450" s="146">
        <f>IFERROR(_xll.qlIndexFixing(Index1Y,$H2450,TRUE,_xll.ohTrigger(RecalcTrigger,Trigger1Y)),NA())</f>
        <v>7.4355263472063336E-3</v>
      </c>
      <c r="N2450" s="145">
        <f>IFERROR(_xll.qlIndexFixing(ONIndex1M,I2450,TRUE,_xll.ohTrigger(RecalcTrigger,Trigger1M)),NA())</f>
        <v>6.9409245054108393E-3</v>
      </c>
      <c r="O2450" s="44">
        <f>IFERROR(_xll.qlIndexFixing(ONIndex3M,I2450,TRUE,_xll.ohTrigger(RecalcTrigger,Trigger3M)),NA())</f>
        <v>7.1763765820287428E-3</v>
      </c>
      <c r="P2450" s="44">
        <f>IFERROR(_xll.qlIndexFixing(ONIndex6M,I2450,TRUE,_xll.ohTrigger(RecalcTrigger,Trigger6M)),NA())</f>
        <v>7.185705504303419E-3</v>
      </c>
      <c r="Q2450" s="146">
        <f>IFERROR(_xll.qlIndexFixing(ONIndex1Y,I2450,TRUE,_xll.ohTrigger(RecalcTrigger,Trigger1Y)),NA())</f>
        <v>7.4149062108319619E-3</v>
      </c>
    </row>
    <row r="2451" spans="2:17" x14ac:dyDescent="0.2">
      <c r="B2451" s="39" t="s">
        <v>42</v>
      </c>
      <c r="D2451" s="42">
        <f>_xll.qlCalendarAdvance(Calendar,$D2450,B2451,"f",FALSE)</f>
        <v>56857</v>
      </c>
      <c r="E2451" s="140">
        <f>_xll.qlInterestRateIndexValueDate(IndexON,D2451)</f>
        <v>56857</v>
      </c>
      <c r="F2451" s="156">
        <f>IFERROR(_xll.qlIndexFixing(IndexON,D2451,TRUE,_xll.ohTrigger(RecalcTrigger,TriggerON)),NA())</f>
        <v>6.29898729711309E-3</v>
      </c>
      <c r="H2451" s="42">
        <f>_xll.qlCalendarAdvance(Calendar,$H2450,B2451,"f",FALSE)</f>
        <v>56857</v>
      </c>
      <c r="I2451" s="140">
        <f>_xll.qlInterestRateIndexValueDate(Index1M,$H2451)</f>
        <v>56857</v>
      </c>
      <c r="J2451" s="145">
        <f>IFERROR(_xll.qlIndexFixing(Index1M,$H2451,TRUE,_xll.ohTrigger(RecalcTrigger,Trigger1M)),NA())</f>
        <v>6.9430690815668328E-3</v>
      </c>
      <c r="K2451" s="44">
        <f>IFERROR(_xll.qlIndexFixing(Index3M,H2451,TRUE,_xll.ohTrigger(RecalcTrigger,Trigger3M)),NA())</f>
        <v>7.178479961009317E-3</v>
      </c>
      <c r="L2451" s="44">
        <f>IFERROR(_xll.qlIndexFixing(Index6M,$H2451,TRUE,_xll.ohTrigger(RecalcTrigger,Trigger6M)),NA())</f>
        <v>7.1977562319001974E-3</v>
      </c>
      <c r="M2451" s="146">
        <f>IFERROR(_xll.qlIndexFixing(Index1Y,$H2451,TRUE,_xll.ohTrigger(RecalcTrigger,Trigger1Y)),NA())</f>
        <v>7.4354188344044701E-3</v>
      </c>
      <c r="N2451" s="145">
        <f>IFERROR(_xll.qlIndexFixing(ONIndex1M,I2451,TRUE,_xll.ohTrigger(RecalcTrigger,Trigger1M)),NA())</f>
        <v>6.9409741899417732E-3</v>
      </c>
      <c r="O2451" s="44">
        <f>IFERROR(_xll.qlIndexFixing(ONIndex3M,I2451,TRUE,_xll.ohTrigger(RecalcTrigger,Trigger3M)),NA())</f>
        <v>7.1757350145640331E-3</v>
      </c>
      <c r="P2451" s="44">
        <f>IFERROR(_xll.qlIndexFixing(ONIndex6M,I2451,TRUE,_xll.ohTrigger(RecalcTrigger,Trigger6M)),NA())</f>
        <v>7.1854928785752836E-3</v>
      </c>
      <c r="Q2451" s="146">
        <f>IFERROR(_xll.qlIndexFixing(ONIndex1Y,I2451,TRUE,_xll.ohTrigger(RecalcTrigger,Trigger1Y)),NA())</f>
        <v>7.4143445520014062E-3</v>
      </c>
    </row>
    <row r="2452" spans="2:17" x14ac:dyDescent="0.2">
      <c r="B2452" s="39" t="s">
        <v>42</v>
      </c>
      <c r="D2452" s="42">
        <f>_xll.qlCalendarAdvance(Calendar,$D2451,B2452,"f",FALSE)</f>
        <v>56864</v>
      </c>
      <c r="E2452" s="140">
        <f>_xll.qlInterestRateIndexValueDate(IndexON,D2452)</f>
        <v>56864</v>
      </c>
      <c r="F2452" s="156">
        <f>IFERROR(_xll.qlIndexFixing(IndexON,D2452,TRUE,_xll.ohTrigger(RecalcTrigger,TriggerON)),NA())</f>
        <v>6.2982127892718953E-3</v>
      </c>
      <c r="H2452" s="42">
        <f>_xll.qlCalendarAdvance(Calendar,$H2451,B2452,"f",FALSE)</f>
        <v>56864</v>
      </c>
      <c r="I2452" s="140">
        <f>_xll.qlInterestRateIndexValueDate(Index1M,$H2452)</f>
        <v>56864</v>
      </c>
      <c r="J2452" s="145">
        <f>IFERROR(_xll.qlIndexFixing(Index1M,$H2452,TRUE,_xll.ohTrigger(RecalcTrigger,Trigger1M)),NA())</f>
        <v>6.9431792723252395E-3</v>
      </c>
      <c r="K2452" s="44">
        <f>IFERROR(_xll.qlIndexFixing(Index3M,H2452,TRUE,_xll.ohTrigger(RecalcTrigger,Trigger3M)),NA())</f>
        <v>7.1779633196560524E-3</v>
      </c>
      <c r="L2452" s="44">
        <f>IFERROR(_xll.qlIndexFixing(Index6M,$H2452,TRUE,_xll.ohTrigger(RecalcTrigger,Trigger6M)),NA())</f>
        <v>7.1978027019076367E-3</v>
      </c>
      <c r="M2452" s="146">
        <f>IFERROR(_xll.qlIndexFixing(Index1Y,$H2452,TRUE,_xll.ohTrigger(RecalcTrigger,Trigger1Y)),NA())</f>
        <v>7.4353278300977989E-3</v>
      </c>
      <c r="N2452" s="145">
        <f>IFERROR(_xll.qlIndexFixing(ONIndex1M,I2452,TRUE,_xll.ohTrigger(RecalcTrigger,Trigger1M)),NA())</f>
        <v>6.9410435542927029E-3</v>
      </c>
      <c r="O2452" s="44">
        <f>IFERROR(_xll.qlIndexFixing(ONIndex3M,I2452,TRUE,_xll.ohTrigger(RecalcTrigger,Trigger3M)),NA())</f>
        <v>7.1751103868256116E-3</v>
      </c>
      <c r="P2452" s="44">
        <f>IFERROR(_xll.qlIndexFixing(ONIndex6M,I2452,TRUE,_xll.ohTrigger(RecalcTrigger,Trigger6M)),NA())</f>
        <v>7.1852988426757136E-3</v>
      </c>
      <c r="Q2452" s="146">
        <f>IFERROR(_xll.qlIndexFixing(ONIndex1Y,I2452,TRUE,_xll.ohTrigger(RecalcTrigger,Trigger1Y)),NA())</f>
        <v>7.4138005128754347E-3</v>
      </c>
    </row>
    <row r="2453" spans="2:17" x14ac:dyDescent="0.2">
      <c r="B2453" s="39" t="s">
        <v>42</v>
      </c>
      <c r="D2453" s="42">
        <f>_xll.qlCalendarAdvance(Calendar,$D2452,B2453,"f",FALSE)</f>
        <v>56871</v>
      </c>
      <c r="E2453" s="140">
        <f>_xll.qlInterestRateIndexValueDate(IndexON,D2453)</f>
        <v>56871</v>
      </c>
      <c r="F2453" s="156">
        <f>IFERROR(_xll.qlIndexFixing(IndexON,D2453,TRUE,_xll.ohTrigger(RecalcTrigger,TriggerON)),NA())</f>
        <v>6.2974539136373409E-3</v>
      </c>
      <c r="H2453" s="42">
        <f>_xll.qlCalendarAdvance(Calendar,$H2452,B2453,"f",FALSE)</f>
        <v>56871</v>
      </c>
      <c r="I2453" s="140">
        <f>_xll.qlInterestRateIndexValueDate(Index1M,$H2453)</f>
        <v>56871</v>
      </c>
      <c r="J2453" s="145">
        <f>IFERROR(_xll.qlIndexFixing(Index1M,$H2453,TRUE,_xll.ohTrigger(RecalcTrigger,Trigger1M)),NA())</f>
        <v>6.9433091538719056E-3</v>
      </c>
      <c r="K2453" s="44">
        <f>IFERROR(_xll.qlIndexFixing(Index3M,H2453,TRUE,_xll.ohTrigger(RecalcTrigger,Trigger3M)),NA())</f>
        <v>7.177463648207684E-3</v>
      </c>
      <c r="L2453" s="44">
        <f>IFERROR(_xll.qlIndexFixing(Index6M,$H2453,TRUE,_xll.ohTrigger(RecalcTrigger,Trigger6M)),NA())</f>
        <v>7.197867828154389E-3</v>
      </c>
      <c r="M2453" s="146">
        <f>IFERROR(_xll.qlIndexFixing(Index1Y,$H2453,TRUE,_xll.ohTrigger(RecalcTrigger,Trigger1Y)),NA())</f>
        <v>7.4352531817410555E-3</v>
      </c>
      <c r="N2453" s="145">
        <f>IFERROR(_xll.qlIndexFixing(ONIndex1M,I2453,TRUE,_xll.ohTrigger(RecalcTrigger,Trigger1M)),NA())</f>
        <v>6.9411325987067674E-3</v>
      </c>
      <c r="O2453" s="44">
        <f>IFERROR(_xll.qlIndexFixing(ONIndex3M,I2453,TRUE,_xll.ohTrigger(RecalcTrigger,Trigger3M)),NA())</f>
        <v>7.1745026991376637E-3</v>
      </c>
      <c r="P2453" s="44">
        <f>IFERROR(_xll.qlIndexFixing(ONIndex6M,I2453,TRUE,_xll.ohTrigger(RecalcTrigger,Trigger6M)),NA())</f>
        <v>7.185123396604709E-3</v>
      </c>
      <c r="Q2453" s="146">
        <f>IFERROR(_xll.qlIndexFixing(ONIndex1Y,I2453,TRUE,_xll.ohTrigger(RecalcTrigger,Trigger1Y)),NA())</f>
        <v>7.4132740933730013E-3</v>
      </c>
    </row>
    <row r="2454" spans="2:17" x14ac:dyDescent="0.2">
      <c r="B2454" s="39" t="s">
        <v>42</v>
      </c>
      <c r="D2454" s="42">
        <f>_xll.qlCalendarAdvance(Calendar,$D2453,B2454,"f",FALSE)</f>
        <v>56878</v>
      </c>
      <c r="E2454" s="140">
        <f>_xll.qlInterestRateIndexValueDate(IndexON,D2454)</f>
        <v>56878</v>
      </c>
      <c r="F2454" s="156">
        <f>IFERROR(_xll.qlIndexFixing(IndexON,D2454,TRUE,_xll.ohTrigger(RecalcTrigger,TriggerON)),NA())</f>
        <v>6.2967106699662878E-3</v>
      </c>
      <c r="H2454" s="42">
        <f>_xll.qlCalendarAdvance(Calendar,$H2453,B2454,"f",FALSE)</f>
        <v>56878</v>
      </c>
      <c r="I2454" s="140">
        <f>_xll.qlInterestRateIndexValueDate(Index1M,$H2454)</f>
        <v>56878</v>
      </c>
      <c r="J2454" s="145">
        <f>IFERROR(_xll.qlIndexFixing(Index1M,$H2454,TRUE,_xll.ohTrigger(RecalcTrigger,Trigger1M)),NA())</f>
        <v>6.9434587262095322E-3</v>
      </c>
      <c r="K2454" s="44">
        <f>IFERROR(_xll.qlIndexFixing(Index3M,H2454,TRUE,_xll.ohTrigger(RecalcTrigger,Trigger3M)),NA())</f>
        <v>7.1769809466570855E-3</v>
      </c>
      <c r="L2454" s="44">
        <f>IFERROR(_xll.qlIndexFixing(Index6M,$H2454,TRUE,_xll.ohTrigger(RecalcTrigger,Trigger6M)),NA())</f>
        <v>7.1979516106422349E-3</v>
      </c>
      <c r="M2454" s="146">
        <f>IFERROR(_xll.qlIndexFixing(Index1Y,$H2454,TRUE,_xll.ohTrigger(RecalcTrigger,Trigger1Y)),NA())</f>
        <v>7.4351947367898609E-3</v>
      </c>
      <c r="N2454" s="145">
        <f>IFERROR(_xll.qlIndexFixing(ONIndex1M,I2454,TRUE,_xll.ohTrigger(RecalcTrigger,Trigger1M)),NA())</f>
        <v>6.9412413230218739E-3</v>
      </c>
      <c r="O2454" s="44">
        <f>IFERROR(_xll.qlIndexFixing(ONIndex3M,I2454,TRUE,_xll.ohTrigger(RecalcTrigger,Trigger3M)),NA())</f>
        <v>7.1739119511760041E-3</v>
      </c>
      <c r="P2454" s="44">
        <f>IFERROR(_xll.qlIndexFixing(ONIndex6M,I2454,TRUE,_xll.ohTrigger(RecalcTrigger,Trigger6M)),NA())</f>
        <v>7.1849665404433161E-3</v>
      </c>
      <c r="Q2454" s="146">
        <f>IFERROR(_xll.qlIndexFixing(ONIndex1Y,I2454,TRUE,_xll.ohTrigger(RecalcTrigger,Trigger1Y)),NA())</f>
        <v>7.4127652934941057E-3</v>
      </c>
    </row>
    <row r="2455" spans="2:17" x14ac:dyDescent="0.2">
      <c r="B2455" s="39" t="s">
        <v>42</v>
      </c>
      <c r="D2455" s="42">
        <f>_xll.qlCalendarAdvance(Calendar,$D2454,B2455,"f",FALSE)</f>
        <v>56885</v>
      </c>
      <c r="E2455" s="140">
        <f>_xll.qlInterestRateIndexValueDate(IndexON,D2455)</f>
        <v>56885</v>
      </c>
      <c r="F2455" s="156">
        <f>IFERROR(_xll.qlIndexFixing(IndexON,D2455,TRUE,_xll.ohTrigger(RecalcTrigger,TriggerON)),NA())</f>
        <v>6.2959830584208287E-3</v>
      </c>
      <c r="H2455" s="42">
        <f>_xll.qlCalendarAdvance(Calendar,$H2454,B2455,"f",FALSE)</f>
        <v>56885</v>
      </c>
      <c r="I2455" s="140">
        <f>_xll.qlInterestRateIndexValueDate(Index1M,$H2455)</f>
        <v>56885</v>
      </c>
      <c r="J2455" s="145">
        <f>IFERROR(_xll.qlIndexFixing(Index1M,$H2455,TRUE,_xll.ohTrigger(RecalcTrigger,Trigger1M)),NA())</f>
        <v>6.9436279893354182E-3</v>
      </c>
      <c r="K2455" s="44">
        <f>IFERROR(_xll.qlIndexFixing(Index3M,H2455,TRUE,_xll.ohTrigger(RecalcTrigger,Trigger3M)),NA())</f>
        <v>7.1765557475487827E-3</v>
      </c>
      <c r="L2455" s="44">
        <f>IFERROR(_xll.qlIndexFixing(Index6M,$H2455,TRUE,_xll.ohTrigger(RecalcTrigger,Trigger6M)),NA())</f>
        <v>7.198054049372956E-3</v>
      </c>
      <c r="M2455" s="146">
        <f>IFERROR(_xll.qlIndexFixing(Index1Y,$H2455,TRUE,_xll.ohTrigger(RecalcTrigger,Trigger1Y)),NA())</f>
        <v>7.4351523427002774E-3</v>
      </c>
      <c r="N2455" s="145">
        <f>IFERROR(_xll.qlIndexFixing(ONIndex1M,I2455,TRUE,_xll.ohTrigger(RecalcTrigger,Trigger1M)),NA())</f>
        <v>6.9413697272380226E-3</v>
      </c>
      <c r="O2455" s="44">
        <f>IFERROR(_xll.qlIndexFixing(ONIndex3M,I2455,TRUE,_xll.ohTrigger(RecalcTrigger,Trigger3M)),NA())</f>
        <v>7.1733381431027254E-3</v>
      </c>
      <c r="P2455" s="44">
        <f>IFERROR(_xll.qlIndexFixing(ONIndex6M,I2455,TRUE,_xll.ohTrigger(RecalcTrigger,Trigger6M)),NA())</f>
        <v>7.1848282741915348E-3</v>
      </c>
      <c r="Q2455" s="146">
        <f>IFERROR(_xll.qlIndexFixing(ONIndex1Y,I2455,TRUE,_xll.ohTrigger(RecalcTrigger,Trigger1Y)),NA())</f>
        <v>7.4122741130766556E-3</v>
      </c>
    </row>
    <row r="2456" spans="2:17" x14ac:dyDescent="0.2">
      <c r="B2456" s="39" t="s">
        <v>42</v>
      </c>
      <c r="D2456" s="42">
        <f>_xll.qlCalendarAdvance(Calendar,$D2455,B2456,"f",FALSE)</f>
        <v>56892</v>
      </c>
      <c r="E2456" s="140">
        <f>_xll.qlInterestRateIndexValueDate(IndexON,D2456)</f>
        <v>56892</v>
      </c>
      <c r="F2456" s="156">
        <f>IFERROR(_xll.qlIndexFixing(IndexON,D2456,TRUE,_xll.ohTrigger(RecalcTrigger,TriggerON)),NA())</f>
        <v>6.2952710789199173E-3</v>
      </c>
      <c r="H2456" s="42">
        <f>_xll.qlCalendarAdvance(Calendar,$H2455,B2456,"f",FALSE)</f>
        <v>56892</v>
      </c>
      <c r="I2456" s="140">
        <f>_xll.qlInterestRateIndexValueDate(Index1M,$H2456)</f>
        <v>56892</v>
      </c>
      <c r="J2456" s="145">
        <f>IFERROR(_xll.qlIndexFixing(Index1M,$H2456,TRUE,_xll.ohTrigger(RecalcTrigger,Trigger1M)),NA())</f>
        <v>6.9438982530831053E-3</v>
      </c>
      <c r="K2456" s="44">
        <f>IFERROR(_xll.qlIndexFixing(Index3M,H2456,TRUE,_xll.ohTrigger(RecalcTrigger,Trigger3M)),NA())</f>
        <v>7.1761081891194437E-3</v>
      </c>
      <c r="L2456" s="44">
        <f>IFERROR(_xll.qlIndexFixing(Index6M,$H2456,TRUE,_xll.ohTrigger(RecalcTrigger,Trigger6M)),NA())</f>
        <v>7.1982611919965698E-3</v>
      </c>
      <c r="M2456" s="146">
        <f>IFERROR(_xll.qlIndexFixing(Index1Y,$H2456,TRUE,_xll.ohTrigger(RecalcTrigger,Trigger1Y)),NA())</f>
        <v>7.4351258469296964E-3</v>
      </c>
      <c r="N2456" s="145">
        <f>IFERROR(_xll.qlIndexFixing(ONIndex1M,I2456,TRUE,_xll.ohTrigger(RecalcTrigger,Trigger1M)),NA())</f>
        <v>6.9415178114362597E-3</v>
      </c>
      <c r="O2456" s="44">
        <f>IFERROR(_xll.qlIndexFixing(ONIndex3M,I2456,TRUE,_xll.ohTrigger(RecalcTrigger,Trigger3M)),NA())</f>
        <v>7.172781274998874E-3</v>
      </c>
      <c r="P2456" s="44">
        <f>IFERROR(_xll.qlIndexFixing(ONIndex6M,I2456,TRUE,_xll.ohTrigger(RecalcTrigger,Trigger6M)),NA())</f>
        <v>7.1847085977683189E-3</v>
      </c>
      <c r="Q2456" s="146">
        <f>IFERROR(_xll.qlIndexFixing(ONIndex1Y,I2456,TRUE,_xll.ohTrigger(RecalcTrigger,Trigger1Y)),NA())</f>
        <v>7.4118005523637898E-3</v>
      </c>
    </row>
    <row r="2457" spans="2:17" x14ac:dyDescent="0.2">
      <c r="B2457" s="39" t="s">
        <v>42</v>
      </c>
      <c r="D2457" s="42">
        <f>_xll.qlCalendarAdvance(Calendar,$D2456,B2457,"f",FALSE)</f>
        <v>56899</v>
      </c>
      <c r="E2457" s="140">
        <f>_xll.qlInterestRateIndexValueDate(IndexON,D2457)</f>
        <v>56899</v>
      </c>
      <c r="F2457" s="156">
        <f>IFERROR(_xll.qlIndexFixing(IndexON,D2457,TRUE,_xll.ohTrigger(RecalcTrigger,TriggerON)),NA())</f>
        <v>6.2945747314635536E-3</v>
      </c>
      <c r="H2457" s="42">
        <f>_xll.qlCalendarAdvance(Calendar,$H2456,B2457,"f",FALSE)</f>
        <v>56899</v>
      </c>
      <c r="I2457" s="140">
        <f>_xll.qlInterestRateIndexValueDate(Index1M,$H2457)</f>
        <v>56899</v>
      </c>
      <c r="J2457" s="145">
        <f>IFERROR(_xll.qlIndexFixing(Index1M,$H2457,TRUE,_xll.ohTrigger(RecalcTrigger,Trigger1M)),NA())</f>
        <v>6.9441083082715811E-3</v>
      </c>
      <c r="K2457" s="44">
        <f>IFERROR(_xll.qlIndexFixing(Index3M,H2457,TRUE,_xll.ohTrigger(RecalcTrigger,Trigger3M)),NA())</f>
        <v>7.1756776009030089E-3</v>
      </c>
      <c r="L2457" s="44">
        <f>IFERROR(_xll.qlIndexFixing(Index6M,$H2457,TRUE,_xll.ohTrigger(RecalcTrigger,Trigger6M)),NA())</f>
        <v>7.1984022785902772E-3</v>
      </c>
      <c r="M2457" s="146">
        <f>IFERROR(_xll.qlIndexFixing(Index1Y,$H2457,TRUE,_xll.ohTrigger(RecalcTrigger,Trigger1Y)),NA())</f>
        <v>7.4351150969355108E-3</v>
      </c>
      <c r="N2457" s="145">
        <f>IFERROR(_xll.qlIndexFixing(ONIndex1M,I2457,TRUE,_xll.ohTrigger(RecalcTrigger,Trigger1M)),NA())</f>
        <v>6.9416855755355389E-3</v>
      </c>
      <c r="O2457" s="44">
        <f>IFERROR(_xll.qlIndexFixing(ONIndex3M,I2457,TRUE,_xll.ohTrigger(RecalcTrigger,Trigger3M)),NA())</f>
        <v>7.1722413466213109E-3</v>
      </c>
      <c r="P2457" s="44">
        <f>IFERROR(_xll.qlIndexFixing(ONIndex6M,I2457,TRUE,_xll.ohTrigger(RecalcTrigger,Trigger6M)),NA())</f>
        <v>7.184607511335761E-3</v>
      </c>
      <c r="Q2457" s="146">
        <f>IFERROR(_xll.qlIndexFixing(ONIndex1Y,I2457,TRUE,_xll.ohTrigger(RecalcTrigger,Trigger1Y)),NA())</f>
        <v>7.4113446112744619E-3</v>
      </c>
    </row>
    <row r="2458" spans="2:17" x14ac:dyDescent="0.2">
      <c r="B2458" s="39" t="s">
        <v>42</v>
      </c>
      <c r="D2458" s="42">
        <f>_xll.qlCalendarAdvance(Calendar,$D2457,B2458,"f",FALSE)</f>
        <v>56906</v>
      </c>
      <c r="E2458" s="140">
        <f>_xll.qlInterestRateIndexValueDate(IndexON,D2458)</f>
        <v>56906</v>
      </c>
      <c r="F2458" s="156">
        <f>IFERROR(_xll.qlIndexFixing(IndexON,D2458,TRUE,_xll.ohTrigger(RecalcTrigger,TriggerON)),NA())</f>
        <v>6.2938940160517376E-3</v>
      </c>
      <c r="H2458" s="42">
        <f>_xll.qlCalendarAdvance(Calendar,$H2457,B2458,"f",FALSE)</f>
        <v>56906</v>
      </c>
      <c r="I2458" s="140">
        <f>_xll.qlInterestRateIndexValueDate(Index1M,$H2458)</f>
        <v>56906</v>
      </c>
      <c r="J2458" s="145">
        <f>IFERROR(_xll.qlIndexFixing(Index1M,$H2458,TRUE,_xll.ohTrigger(RecalcTrigger,Trigger1M)),NA())</f>
        <v>6.9443380546213036E-3</v>
      </c>
      <c r="K2458" s="44">
        <f>IFERROR(_xll.qlIndexFixing(Index3M,H2458,TRUE,_xll.ohTrigger(RecalcTrigger,Trigger3M)),NA())</f>
        <v>7.1752639828950729E-3</v>
      </c>
      <c r="L2458" s="44">
        <f>IFERROR(_xll.qlIndexFixing(Index6M,$H2458,TRUE,_xll.ohTrigger(RecalcTrigger,Trigger6M)),NA())</f>
        <v>7.1985620218048708E-3</v>
      </c>
      <c r="M2458" s="146">
        <f>IFERROR(_xll.qlIndexFixing(Index1Y,$H2458,TRUE,_xll.ohTrigger(RecalcTrigger,Trigger1Y)),NA())</f>
        <v>7.4351199401764406E-3</v>
      </c>
      <c r="N2458" s="145">
        <f>IFERROR(_xll.qlIndexFixing(ONIndex1M,I2458,TRUE,_xll.ohTrigger(RecalcTrigger,Trigger1M)),NA())</f>
        <v>6.9418730194548139E-3</v>
      </c>
      <c r="O2458" s="44">
        <f>IFERROR(_xll.qlIndexFixing(ONIndex3M,I2458,TRUE,_xll.ohTrigger(RecalcTrigger,Trigger3M)),NA())</f>
        <v>7.1717183581321287E-3</v>
      </c>
      <c r="P2458" s="44">
        <f>IFERROR(_xll.qlIndexFixing(ONIndex6M,I2458,TRUE,_xll.ohTrigger(RecalcTrigger,Trigger6M)),NA())</f>
        <v>7.1845250147317685E-3</v>
      </c>
      <c r="Q2458" s="146">
        <f>IFERROR(_xll.qlIndexFixing(ONIndex1Y,I2458,TRUE,_xll.ohTrigger(RecalcTrigger,Trigger1Y)),NA())</f>
        <v>7.4109062896465794E-3</v>
      </c>
    </row>
    <row r="2459" spans="2:17" x14ac:dyDescent="0.2">
      <c r="B2459" s="39" t="s">
        <v>42</v>
      </c>
      <c r="D2459" s="42">
        <f>_xll.qlCalendarAdvance(Calendar,$D2458,B2459,"f",FALSE)</f>
        <v>56913</v>
      </c>
      <c r="E2459" s="140">
        <f>_xll.qlInterestRateIndexValueDate(IndexON,D2459)</f>
        <v>56913</v>
      </c>
      <c r="F2459" s="156">
        <f>IFERROR(_xll.qlIndexFixing(IndexON,D2459,TRUE,_xll.ohTrigger(RecalcTrigger,TriggerON)),NA())</f>
        <v>6.2932289326844693E-3</v>
      </c>
      <c r="H2459" s="42">
        <f>_xll.qlCalendarAdvance(Calendar,$H2458,B2459,"f",FALSE)</f>
        <v>56913</v>
      </c>
      <c r="I2459" s="140">
        <f>_xll.qlInterestRateIndexValueDate(Index1M,$H2459)</f>
        <v>56913</v>
      </c>
      <c r="J2459" s="145">
        <f>IFERROR(_xll.qlIndexFixing(Index1M,$H2459,TRUE,_xll.ohTrigger(RecalcTrigger,Trigger1M)),NA())</f>
        <v>6.9445874921427305E-3</v>
      </c>
      <c r="K2459" s="44">
        <f>IFERROR(_xll.qlIndexFixing(Index3M,H2459,TRUE,_xll.ohTrigger(RecalcTrigger,Trigger3M)),NA())</f>
        <v>7.1748673350912322E-3</v>
      </c>
      <c r="L2459" s="44">
        <f>IFERROR(_xll.qlIndexFixing(Index6M,$H2459,TRUE,_xll.ohTrigger(RecalcTrigger,Trigger6M)),NA())</f>
        <v>7.1987404216452243E-3</v>
      </c>
      <c r="M2459" s="146">
        <f>IFERROR(_xll.qlIndexFixing(Index1Y,$H2459,TRUE,_xll.ohTrigger(RecalcTrigger,Trigger1Y)),NA())</f>
        <v>7.4351402241118704E-3</v>
      </c>
      <c r="N2459" s="145">
        <f>IFERROR(_xll.qlIndexFixing(ONIndex1M,I2459,TRUE,_xll.ohTrigger(RecalcTrigger,Trigger1M)),NA())</f>
        <v>6.9420801434372237E-3</v>
      </c>
      <c r="O2459" s="44">
        <f>IFERROR(_xll.qlIndexFixing(ONIndex3M,I2459,TRUE,_xll.ohTrigger(RecalcTrigger,Trigger3M)),NA())</f>
        <v>7.1712123095313274E-3</v>
      </c>
      <c r="P2459" s="44">
        <f>IFERROR(_xll.qlIndexFixing(ONIndex6M,I2459,TRUE,_xll.ohTrigger(RecalcTrigger,Trigger6M)),NA())</f>
        <v>7.1844611079563414E-3</v>
      </c>
      <c r="Q2459" s="146">
        <f>IFERROR(_xll.qlIndexFixing(ONIndex1Y,I2459,TRUE,_xll.ohTrigger(RecalcTrigger,Trigger1Y)),NA())</f>
        <v>7.4104855877232811E-3</v>
      </c>
    </row>
    <row r="2460" spans="2:17" x14ac:dyDescent="0.2">
      <c r="B2460" s="39" t="s">
        <v>42</v>
      </c>
      <c r="D2460" s="42">
        <f>_xll.qlCalendarAdvance(Calendar,$D2459,B2460,"f",FALSE)</f>
        <v>56920</v>
      </c>
      <c r="E2460" s="140">
        <f>_xll.qlInterestRateIndexValueDate(IndexON,D2460)</f>
        <v>56920</v>
      </c>
      <c r="F2460" s="156">
        <f>IFERROR(_xll.qlIndexFixing(IndexON,D2460,TRUE,_xll.ohTrigger(RecalcTrigger,TriggerON)),NA())</f>
        <v>6.2925794814427949E-3</v>
      </c>
      <c r="H2460" s="42">
        <f>_xll.qlCalendarAdvance(Calendar,$H2459,B2460,"f",FALSE)</f>
        <v>56920</v>
      </c>
      <c r="I2460" s="140">
        <f>_xll.qlInterestRateIndexValueDate(Index1M,$H2460)</f>
        <v>56920</v>
      </c>
      <c r="J2460" s="145">
        <f>IFERROR(_xll.qlIndexFixing(Index1M,$H2460,TRUE,_xll.ohTrigger(RecalcTrigger,Trigger1M)),NA())</f>
        <v>6.9447696668265557E-3</v>
      </c>
      <c r="K2460" s="44">
        <f>IFERROR(_xll.qlIndexFixing(Index3M,H2460,TRUE,_xll.ohTrigger(RecalcTrigger,Trigger3M)),NA())</f>
        <v>7.174487657485319E-3</v>
      </c>
      <c r="L2460" s="44">
        <f>IFERROR(_xll.qlIndexFixing(Index6M,$H2460,TRUE,_xll.ohTrigger(RecalcTrigger,Trigger6M)),NA())</f>
        <v>7.1988460867943808E-3</v>
      </c>
      <c r="M2460" s="146">
        <f>IFERROR(_xll.qlIndexFixing(Index1Y,$H2460,TRUE,_xll.ohTrigger(RecalcTrigger,Trigger1Y)),NA())</f>
        <v>7.4351757962016285E-3</v>
      </c>
      <c r="N2460" s="145">
        <f>IFERROR(_xll.qlIndexFixing(ONIndex1M,I2460,TRUE,_xll.ohTrigger(RecalcTrigger,Trigger1M)),NA())</f>
        <v>6.9423069473206755E-3</v>
      </c>
      <c r="O2460" s="44">
        <f>IFERROR(_xll.qlIndexFixing(ONIndex3M,I2460,TRUE,_xll.ohTrigger(RecalcTrigger,Trigger3M)),NA())</f>
        <v>7.1707232007378607E-3</v>
      </c>
      <c r="P2460" s="44">
        <f>IFERROR(_xll.qlIndexFixing(ONIndex6M,I2460,TRUE,_xll.ohTrigger(RecalcTrigger,Trigger6M)),NA())</f>
        <v>7.184415791090526E-3</v>
      </c>
      <c r="Q2460" s="146">
        <f>IFERROR(_xll.qlIndexFixing(ONIndex1Y,I2460,TRUE,_xll.ohTrigger(RecalcTrigger,Trigger1Y)),NA())</f>
        <v>7.4100825052614283E-3</v>
      </c>
    </row>
    <row r="2461" spans="2:17" x14ac:dyDescent="0.2">
      <c r="B2461" s="39" t="s">
        <v>42</v>
      </c>
      <c r="D2461" s="42">
        <f>_xll.qlCalendarAdvance(Calendar,$D2460,B2461,"f",FALSE)</f>
        <v>56927</v>
      </c>
      <c r="E2461" s="140">
        <f>_xll.qlInterestRateIndexValueDate(IndexON,D2461)</f>
        <v>56927</v>
      </c>
      <c r="F2461" s="156">
        <f>IFERROR(_xll.qlIndexFixing(IndexON,D2461,TRUE,_xll.ohTrigger(RecalcTrigger,TriggerON)),NA())</f>
        <v>6.2919456623267145E-3</v>
      </c>
      <c r="H2461" s="42">
        <f>_xll.qlCalendarAdvance(Calendar,$H2460,B2461,"f",FALSE)</f>
        <v>56927</v>
      </c>
      <c r="I2461" s="140">
        <f>_xll.qlInterestRateIndexValueDate(Index1M,$H2461)</f>
        <v>56927</v>
      </c>
      <c r="J2461" s="145">
        <f>IFERROR(_xll.qlIndexFixing(Index1M,$H2461,TRUE,_xll.ohTrigger(RecalcTrigger,Trigger1M)),NA())</f>
        <v>6.9450570747090126E-3</v>
      </c>
      <c r="K2461" s="44">
        <f>IFERROR(_xll.qlIndexFixing(Index3M,H2461,TRUE,_xll.ohTrigger(RecalcTrigger,Trigger3M)),NA())</f>
        <v>7.1741249500720484E-3</v>
      </c>
      <c r="L2461" s="44">
        <f>IFERROR(_xll.qlIndexFixing(Index6M,$H2461,TRUE,_xll.ohTrigger(RecalcTrigger,Trigger6M)),NA())</f>
        <v>7.1990604630629545E-3</v>
      </c>
      <c r="M2461" s="146">
        <f>IFERROR(_xll.qlIndexFixing(Index1Y,$H2461,TRUE,_xll.ohTrigger(RecalcTrigger,Trigger1Y)),NA())</f>
        <v>7.4352265039068699E-3</v>
      </c>
      <c r="N2461" s="145">
        <f>IFERROR(_xll.qlIndexFixing(ONIndex1M,I2461,TRUE,_xll.ohTrigger(RecalcTrigger,Trigger1M)),NA())</f>
        <v>6.9425534311862158E-3</v>
      </c>
      <c r="O2461" s="44">
        <f>IFERROR(_xll.qlIndexFixing(ONIndex3M,I2461,TRUE,_xll.ohTrigger(RecalcTrigger,Trigger3M)),NA())</f>
        <v>7.1702510319138213E-3</v>
      </c>
      <c r="P2461" s="44">
        <f>IFERROR(_xll.qlIndexFixing(ONIndex6M,I2461,TRUE,_xll.ohTrigger(RecalcTrigger,Trigger6M)),NA())</f>
        <v>7.1843890642153685E-3</v>
      </c>
      <c r="Q2461" s="146">
        <f>IFERROR(_xll.qlIndexFixing(ONIndex1Y,I2461,TRUE,_xll.ohTrigger(RecalcTrigger,Trigger1Y)),NA())</f>
        <v>7.409697042585206E-3</v>
      </c>
    </row>
    <row r="2462" spans="2:17" x14ac:dyDescent="0.2">
      <c r="B2462" s="39" t="s">
        <v>42</v>
      </c>
      <c r="D2462" s="42">
        <f>_xll.qlCalendarAdvance(Calendar,$D2461,B2462,"f",FALSE)</f>
        <v>56934</v>
      </c>
      <c r="E2462" s="140">
        <f>_xll.qlInterestRateIndexValueDate(IndexON,D2462)</f>
        <v>56934</v>
      </c>
      <c r="F2462" s="156">
        <f>IFERROR(_xll.qlIndexFixing(IndexON,D2462,TRUE,_xll.ohTrigger(RecalcTrigger,TriggerON)),NA())</f>
        <v>6.2913274751741355E-3</v>
      </c>
      <c r="H2462" s="42">
        <f>_xll.qlCalendarAdvance(Calendar,$H2461,B2462,"f",FALSE)</f>
        <v>56934</v>
      </c>
      <c r="I2462" s="140">
        <f>_xll.qlInterestRateIndexValueDate(Index1M,$H2462)</f>
        <v>56934</v>
      </c>
      <c r="J2462" s="145">
        <f>IFERROR(_xll.qlIndexFixing(Index1M,$H2462,TRUE,_xll.ohTrigger(RecalcTrigger,Trigger1M)),NA())</f>
        <v>6.945364173382429E-3</v>
      </c>
      <c r="K2462" s="44">
        <f>IFERROR(_xll.qlIndexFixing(Index3M,H2462,TRUE,_xll.ohTrigger(RecalcTrigger,Trigger3M)),NA())</f>
        <v>7.1737792128478963E-3</v>
      </c>
      <c r="L2462" s="44">
        <f>IFERROR(_xll.qlIndexFixing(Index6M,$H2462,TRUE,_xll.ohTrigger(RecalcTrigger,Trigger6M)),NA())</f>
        <v>7.1992934956060213E-3</v>
      </c>
      <c r="M2462" s="146">
        <f>IFERROR(_xll.qlIndexFixing(Index1Y,$H2462,TRUE,_xll.ohTrigger(RecalcTrigger,Trigger1Y)),NA())</f>
        <v>7.4352921946883093E-3</v>
      </c>
      <c r="N2462" s="145">
        <f>IFERROR(_xll.qlIndexFixing(ONIndex1M,I2462,TRUE,_xll.ohTrigger(RecalcTrigger,Trigger1M)),NA())</f>
        <v>6.9428195948717519E-3</v>
      </c>
      <c r="O2462" s="44">
        <f>IFERROR(_xll.qlIndexFixing(ONIndex3M,I2462,TRUE,_xll.ohTrigger(RecalcTrigger,Trigger3M)),NA())</f>
        <v>7.1697958028160702E-3</v>
      </c>
      <c r="P2462" s="44">
        <f>IFERROR(_xll.qlIndexFixing(ONIndex6M,I2462,TRUE,_xll.ohTrigger(RecalcTrigger,Trigger6M)),NA())</f>
        <v>7.1843809271687764E-3</v>
      </c>
      <c r="Q2462" s="146">
        <f>IFERROR(_xll.qlIndexFixing(ONIndex1Y,I2462,TRUE,_xll.ohTrigger(RecalcTrigger,Trigger1Y)),NA())</f>
        <v>7.4093291993704291E-3</v>
      </c>
    </row>
    <row r="2463" spans="2:17" x14ac:dyDescent="0.2">
      <c r="B2463" s="39" t="s">
        <v>42</v>
      </c>
      <c r="D2463" s="42">
        <f>_xll.qlCalendarAdvance(Calendar,$D2462,B2463,"f",FALSE)</f>
        <v>56941</v>
      </c>
      <c r="E2463" s="140">
        <f>_xll.qlInterestRateIndexValueDate(IndexON,D2463)</f>
        <v>56941</v>
      </c>
      <c r="F2463" s="156">
        <f>IFERROR(_xll.qlIndexFixing(IndexON,D2463,TRUE,_xll.ohTrigger(RecalcTrigger,TriggerON)),NA())</f>
        <v>6.2907249201471505E-3</v>
      </c>
      <c r="H2463" s="42">
        <f>_xll.qlCalendarAdvance(Calendar,$H2462,B2463,"f",FALSE)</f>
        <v>56941</v>
      </c>
      <c r="I2463" s="140">
        <f>_xll.qlInterestRateIndexValueDate(Index1M,$H2463)</f>
        <v>56941</v>
      </c>
      <c r="J2463" s="145">
        <f>IFERROR(_xll.qlIndexFixing(Index1M,$H2463,TRUE,_xll.ohTrigger(RecalcTrigger,Trigger1M)),NA())</f>
        <v>6.9456909628603149E-3</v>
      </c>
      <c r="K2463" s="44">
        <f>IFERROR(_xll.qlIndexFixing(Index3M,H2463,TRUE,_xll.ohTrigger(RecalcTrigger,Trigger3M)),NA())</f>
        <v>7.1734504458066967E-3</v>
      </c>
      <c r="L2463" s="44">
        <f>IFERROR(_xll.qlIndexFixing(Index6M,$H2463,TRUE,_xll.ohTrigger(RecalcTrigger,Trigger6M)),NA())</f>
        <v>7.1995451844289243E-3</v>
      </c>
      <c r="M2463" s="146">
        <f>IFERROR(_xll.qlIndexFixing(Index1Y,$H2463,TRUE,_xll.ohTrigger(RecalcTrigger,Trigger1Y)),NA())</f>
        <v>7.4353727160084305E-3</v>
      </c>
      <c r="N2463" s="145">
        <f>IFERROR(_xll.qlIndexFixing(ONIndex1M,I2463,TRUE,_xll.ohTrigger(RecalcTrigger,Trigger1M)),NA())</f>
        <v>6.9431054385393765E-3</v>
      </c>
      <c r="O2463" s="44">
        <f>IFERROR(_xll.qlIndexFixing(ONIndex3M,I2463,TRUE,_xll.ohTrigger(RecalcTrigger,Trigger3M)),NA())</f>
        <v>7.1693575136067E-3</v>
      </c>
      <c r="P2463" s="44">
        <f>IFERROR(_xll.qlIndexFixing(ONIndex6M,I2463,TRUE,_xll.ohTrigger(RecalcTrigger,Trigger6M)),NA())</f>
        <v>7.1843913798697034E-3</v>
      </c>
      <c r="Q2463" s="146">
        <f>IFERROR(_xll.qlIndexFixing(ONIndex1Y,I2463,TRUE,_xll.ohTrigger(RecalcTrigger,Trigger1Y)),NA())</f>
        <v>7.4089789757791902E-3</v>
      </c>
    </row>
    <row r="2464" spans="2:17" x14ac:dyDescent="0.2">
      <c r="B2464" s="39" t="s">
        <v>42</v>
      </c>
      <c r="D2464" s="42">
        <f>_xll.qlCalendarAdvance(Calendar,$D2463,B2464,"f",FALSE)</f>
        <v>56948</v>
      </c>
      <c r="E2464" s="140">
        <f>_xll.qlInterestRateIndexValueDate(IndexON,D2464)</f>
        <v>56948</v>
      </c>
      <c r="F2464" s="156">
        <f>IFERROR(_xll.qlIndexFixing(IndexON,D2464,TRUE,_xll.ohTrigger(RecalcTrigger,TriggerON)),NA())</f>
        <v>6.2901379971647131E-3</v>
      </c>
      <c r="H2464" s="42">
        <f>_xll.qlCalendarAdvance(Calendar,$H2463,B2464,"f",FALSE)</f>
        <v>56948</v>
      </c>
      <c r="I2464" s="140">
        <f>_xll.qlInterestRateIndexValueDate(Index1M,$H2464)</f>
        <v>56948</v>
      </c>
      <c r="J2464" s="145">
        <f>IFERROR(_xll.qlIndexFixing(Index1M,$H2464,TRUE,_xll.ohTrigger(RecalcTrigger,Trigger1M)),NA())</f>
        <v>6.9461300473018925E-3</v>
      </c>
      <c r="K2464" s="44">
        <f>IFERROR(_xll.qlIndexFixing(Index3M,H2464,TRUE,_xll.ohTrigger(RecalcTrigger,Trigger3M)),NA())</f>
        <v>7.1730872743100997E-3</v>
      </c>
      <c r="L2464" s="44">
        <f>IFERROR(_xll.qlIndexFixing(Index6M,$H2464,TRUE,_xll.ohTrigger(RecalcTrigger,Trigger6M)),NA())</f>
        <v>7.1999122704233592E-3</v>
      </c>
      <c r="M2464" s="146">
        <f>IFERROR(_xll.qlIndexFixing(Index1Y,$H2464,TRUE,_xll.ohTrigger(RecalcTrigger,Trigger1Y)),NA())</f>
        <v>7.4354679153297194E-3</v>
      </c>
      <c r="N2464" s="145">
        <f>IFERROR(_xll.qlIndexFixing(ONIndex1M,I2464,TRUE,_xll.ohTrigger(RecalcTrigger,Trigger1M)),NA())</f>
        <v>6.9434109621890894E-3</v>
      </c>
      <c r="O2464" s="44">
        <f>IFERROR(_xll.qlIndexFixing(ONIndex3M,I2464,TRUE,_xll.ohTrigger(RecalcTrigger,Trigger3M)),NA())</f>
        <v>7.1689361643667571E-3</v>
      </c>
      <c r="P2464" s="44">
        <f>IFERROR(_xll.qlIndexFixing(ONIndex6M,I2464,TRUE,_xll.ohTrigger(RecalcTrigger,Trigger6M)),NA())</f>
        <v>7.1844204225612884E-3</v>
      </c>
      <c r="Q2464" s="146">
        <f>IFERROR(_xll.qlIndexFixing(ONIndex1Y,I2464,TRUE,_xll.ohTrigger(RecalcTrigger,Trigger1Y)),NA())</f>
        <v>7.4086463718114892E-3</v>
      </c>
    </row>
    <row r="2465" spans="2:17" x14ac:dyDescent="0.2">
      <c r="B2465" s="39" t="s">
        <v>42</v>
      </c>
      <c r="D2465" s="42">
        <f>_xll.qlCalendarAdvance(Calendar,$D2464,B2465,"f",FALSE)</f>
        <v>56955</v>
      </c>
      <c r="E2465" s="140">
        <f>_xll.qlInterestRateIndexValueDate(IndexON,D2465)</f>
        <v>56955</v>
      </c>
      <c r="F2465" s="156">
        <f>IFERROR(_xll.qlIndexFixing(IndexON,D2465,TRUE,_xll.ohTrigger(RecalcTrigger,TriggerON)),NA())</f>
        <v>6.2895667062268235E-3</v>
      </c>
      <c r="H2465" s="42">
        <f>_xll.qlCalendarAdvance(Calendar,$H2464,B2465,"f",FALSE)</f>
        <v>56955</v>
      </c>
      <c r="I2465" s="140">
        <f>_xll.qlInterestRateIndexValueDate(Index1M,$H2465)</f>
        <v>56955</v>
      </c>
      <c r="J2465" s="145">
        <f>IFERROR(_xll.qlIndexFixing(Index1M,$H2465,TRUE,_xll.ohTrigger(RecalcTrigger,Trigger1M)),NA())</f>
        <v>6.9464976318587713E-3</v>
      </c>
      <c r="K2465" s="44">
        <f>IFERROR(_xll.qlIndexFixing(Index3M,H2465,TRUE,_xll.ohTrigger(RecalcTrigger,Trigger3M)),NA())</f>
        <v>7.1727912412822888E-3</v>
      </c>
      <c r="L2465" s="44">
        <f>IFERROR(_xll.qlIndexFixing(Index6M,$H2465,TRUE,_xll.ohTrigger(RecalcTrigger,Trigger6M)),NA())</f>
        <v>7.2002026101396117E-3</v>
      </c>
      <c r="M2465" s="146">
        <f>IFERROR(_xll.qlIndexFixing(Index1Y,$H2465,TRUE,_xll.ohTrigger(RecalcTrigger,Trigger1Y)),NA())</f>
        <v>7.4355776401155461E-3</v>
      </c>
      <c r="N2465" s="145">
        <f>IFERROR(_xll.qlIndexFixing(ONIndex1M,I2465,TRUE,_xll.ohTrigger(RecalcTrigger,Trigger1M)),NA())</f>
        <v>6.9437361657398444E-3</v>
      </c>
      <c r="O2465" s="44">
        <f>IFERROR(_xll.qlIndexFixing(ONIndex3M,I2465,TRUE,_xll.ohTrigger(RecalcTrigger,Trigger3M)),NA())</f>
        <v>7.1685317548531025E-3</v>
      </c>
      <c r="P2465" s="44">
        <f>IFERROR(_xll.qlIndexFixing(ONIndex6M,I2465,TRUE,_xll.ohTrigger(RecalcTrigger,Trigger6M)),NA())</f>
        <v>7.1844680551624851E-3</v>
      </c>
      <c r="Q2465" s="146">
        <f>IFERROR(_xll.qlIndexFixing(ONIndex1Y,I2465,TRUE,_xll.ohTrigger(RecalcTrigger,Trigger1Y)),NA())</f>
        <v>7.4083313874673262E-3</v>
      </c>
    </row>
    <row r="2466" spans="2:17" x14ac:dyDescent="0.2">
      <c r="B2466" s="39" t="s">
        <v>42</v>
      </c>
      <c r="D2466" s="42">
        <f>_xll.qlCalendarAdvance(Calendar,$D2465,B2466,"f",FALSE)</f>
        <v>56962</v>
      </c>
      <c r="E2466" s="140">
        <f>_xll.qlInterestRateIndexValueDate(IndexON,D2466)</f>
        <v>56962</v>
      </c>
      <c r="F2466" s="156">
        <f>IFERROR(_xll.qlIndexFixing(IndexON,D2466,TRUE,_xll.ohTrigger(RecalcTrigger,TriggerON)),NA())</f>
        <v>6.2890110474145278E-3</v>
      </c>
      <c r="H2466" s="42">
        <f>_xll.qlCalendarAdvance(Calendar,$H2465,B2466,"f",FALSE)</f>
        <v>56962</v>
      </c>
      <c r="I2466" s="140">
        <f>_xll.qlInterestRateIndexValueDate(Index1M,$H2466)</f>
        <v>56962</v>
      </c>
      <c r="J2466" s="145">
        <f>IFERROR(_xll.qlIndexFixing(Index1M,$H2466,TRUE,_xll.ohTrigger(RecalcTrigger,Trigger1M)),NA())</f>
        <v>6.946884907589968E-3</v>
      </c>
      <c r="K2466" s="44">
        <f>IFERROR(_xll.qlIndexFixing(Index3M,H2466,TRUE,_xll.ohTrigger(RecalcTrigger,Trigger3M)),NA())</f>
        <v>7.1725121780943585E-3</v>
      </c>
      <c r="L2466" s="44">
        <f>IFERROR(_xll.qlIndexFixing(Index6M,$H2466,TRUE,_xll.ohTrigger(RecalcTrigger,Trigger6M)),NA())</f>
        <v>7.2005116065281243E-3</v>
      </c>
      <c r="M2466" s="146">
        <f>IFERROR(_xll.qlIndexFixing(Index1Y,$H2466,TRUE,_xll.ohTrigger(RecalcTrigger,Trigger1Y)),NA())</f>
        <v>7.4357017378290603E-3</v>
      </c>
      <c r="N2466" s="145">
        <f>IFERROR(_xll.qlIndexFixing(ONIndex1M,I2466,TRUE,_xll.ohTrigger(RecalcTrigger,Trigger1M)),NA())</f>
        <v>6.9440810491105953E-3</v>
      </c>
      <c r="O2466" s="44">
        <f>IFERROR(_xll.qlIndexFixing(ONIndex3M,I2466,TRUE,_xll.ohTrigger(RecalcTrigger,Trigger3M)),NA())</f>
        <v>7.1681442852278288E-3</v>
      </c>
      <c r="P2466" s="44">
        <f>IFERROR(_xll.qlIndexFixing(ONIndex6M,I2466,TRUE,_xll.ohTrigger(RecalcTrigger,Trigger6M)),NA())</f>
        <v>7.1845342776732934E-3</v>
      </c>
      <c r="Q2466" s="146">
        <f>IFERROR(_xll.qlIndexFixing(ONIndex1Y,I2466,TRUE,_xll.ohTrigger(RecalcTrigger,Trigger1Y)),NA())</f>
        <v>7.4080340226656549E-3</v>
      </c>
    </row>
    <row r="2467" spans="2:17" x14ac:dyDescent="0.2">
      <c r="B2467" s="39" t="s">
        <v>42</v>
      </c>
      <c r="D2467" s="42">
        <f>_xll.qlCalendarAdvance(Calendar,$D2466,B2467,"f",FALSE)</f>
        <v>56969</v>
      </c>
      <c r="E2467" s="140">
        <f>_xll.qlInterestRateIndexValueDate(IndexON,D2467)</f>
        <v>56969</v>
      </c>
      <c r="F2467" s="156">
        <f>IFERROR(_xll.qlIndexFixing(IndexON,D2467,TRUE,_xll.ohTrigger(RecalcTrigger,TriggerON)),NA())</f>
        <v>6.2884710205657335E-3</v>
      </c>
      <c r="H2467" s="42">
        <f>_xll.qlCalendarAdvance(Calendar,$H2466,B2467,"f",FALSE)</f>
        <v>56969</v>
      </c>
      <c r="I2467" s="140">
        <f>_xll.qlInterestRateIndexValueDate(Index1M,$H2467)</f>
        <v>56969</v>
      </c>
      <c r="J2467" s="145">
        <f>IFERROR(_xll.qlIndexFixing(Index1M,$H2467,TRUE,_xll.ohTrigger(RecalcTrigger,Trigger1M)),NA())</f>
        <v>6.9472918745059412E-3</v>
      </c>
      <c r="K2467" s="44">
        <f>IFERROR(_xll.qlIndexFixing(Index3M,H2467,TRUE,_xll.ohTrigger(RecalcTrigger,Trigger3M)),NA())</f>
        <v>7.1722500847409649E-3</v>
      </c>
      <c r="L2467" s="44">
        <f>IFERROR(_xll.qlIndexFixing(Index6M,$H2467,TRUE,_xll.ohTrigger(RecalcTrigger,Trigger6M)),NA())</f>
        <v>7.2008392595959833E-3</v>
      </c>
      <c r="M2467" s="146">
        <f>IFERROR(_xll.qlIndexFixing(Index1Y,$H2467,TRUE,_xll.ohTrigger(RecalcTrigger,Trigger1Y)),NA())</f>
        <v>7.4358400559349606E-3</v>
      </c>
      <c r="N2467" s="145">
        <f>IFERROR(_xll.qlIndexFixing(ONIndex1M,I2467,TRUE,_xll.ohTrigger(RecalcTrigger,Trigger1M)),NA())</f>
        <v>6.9444456125444809E-3</v>
      </c>
      <c r="O2467" s="44">
        <f>IFERROR(_xll.qlIndexFixing(ONIndex3M,I2467,TRUE,_xll.ohTrigger(RecalcTrigger,Trigger3M)),NA())</f>
        <v>7.1677737554098897E-3</v>
      </c>
      <c r="P2467" s="44">
        <f>IFERROR(_xll.qlIndexFixing(ONIndex6M,I2467,TRUE,_xll.ohTrigger(RecalcTrigger,Trigger6M)),NA())</f>
        <v>7.1846190900126672E-3</v>
      </c>
      <c r="Q2467" s="146">
        <f>IFERROR(_xll.qlIndexFixing(ONIndex1Y,I2467,TRUE,_xll.ohTrigger(RecalcTrigger,Trigger1Y)),NA())</f>
        <v>7.4077542775685679E-3</v>
      </c>
    </row>
    <row r="2468" spans="2:17" x14ac:dyDescent="0.2">
      <c r="B2468" s="39" t="s">
        <v>42</v>
      </c>
      <c r="D2468" s="42">
        <f>_xll.qlCalendarAdvance(Calendar,$D2467,B2468,"f",FALSE)</f>
        <v>56977</v>
      </c>
      <c r="E2468" s="140">
        <f>_xll.qlInterestRateIndexValueDate(IndexON,D2468)</f>
        <v>56977</v>
      </c>
      <c r="F2468" s="156">
        <f>IFERROR(_xll.qlIndexFixing(IndexON,D2468,TRUE,_xll.ohTrigger(RecalcTrigger,TriggerON)),NA())</f>
        <v>6.2878729884074946E-3</v>
      </c>
      <c r="H2468" s="42">
        <f>_xll.qlCalendarAdvance(Calendar,$H2467,B2468,"f",FALSE)</f>
        <v>56977</v>
      </c>
      <c r="I2468" s="140">
        <f>_xll.qlInterestRateIndexValueDate(Index1M,$H2468)</f>
        <v>56977</v>
      </c>
      <c r="J2468" s="145">
        <f>IFERROR(_xll.qlIndexFixing(Index1M,$H2468,TRUE,_xll.ohTrigger(RecalcTrigger,Trigger1M)),NA())</f>
        <v>6.9479784241977989E-3</v>
      </c>
      <c r="K2468" s="44">
        <f>IFERROR(_xll.qlIndexFixing(Index3M,H2468,TRUE,_xll.ohTrigger(RecalcTrigger,Trigger3M)),NA())</f>
        <v>7.1719713288662815E-3</v>
      </c>
      <c r="L2468" s="44">
        <f>IFERROR(_xll.qlIndexFixing(Index6M,$H2468,TRUE,_xll.ohTrigger(RecalcTrigger,Trigger6M)),NA())</f>
        <v>7.2012365651719446E-3</v>
      </c>
      <c r="M2468" s="146">
        <f>IFERROR(_xll.qlIndexFixing(Index1Y,$H2468,TRUE,_xll.ohTrigger(RecalcTrigger,Trigger1Y)),NA())</f>
        <v>7.4360153508238715E-3</v>
      </c>
      <c r="N2468" s="145">
        <f>IFERROR(_xll.qlIndexFixing(ONIndex1M,I2468,TRUE,_xll.ohTrigger(RecalcTrigger,Trigger1M)),NA())</f>
        <v>6.9448863542953543E-3</v>
      </c>
      <c r="O2468" s="44">
        <f>IFERROR(_xll.qlIndexFixing(ONIndex3M,I2468,TRUE,_xll.ohTrigger(RecalcTrigger,Trigger3M)),NA())</f>
        <v>7.1673710356301434E-3</v>
      </c>
      <c r="P2468" s="44">
        <f>IFERROR(_xll.qlIndexFixing(ONIndex6M,I2468,TRUE,_xll.ohTrigger(RecalcTrigger,Trigger6M)),NA())</f>
        <v>7.1847387815104913E-3</v>
      </c>
      <c r="Q2468" s="146">
        <f>IFERROR(_xll.qlIndexFixing(ONIndex1Y,I2468,TRUE,_xll.ohTrigger(RecalcTrigger,Trigger1Y)),NA())</f>
        <v>7.4074561437187381E-3</v>
      </c>
    </row>
    <row r="2469" spans="2:17" x14ac:dyDescent="0.2">
      <c r="B2469" s="39" t="s">
        <v>42</v>
      </c>
      <c r="D2469" s="42">
        <f>_xll.qlCalendarAdvance(Calendar,$D2468,B2469,"f",FALSE)</f>
        <v>56984</v>
      </c>
      <c r="E2469" s="140">
        <f>_xll.qlInterestRateIndexValueDate(IndexON,D2469)</f>
        <v>56984</v>
      </c>
      <c r="F2469" s="156">
        <f>IFERROR(_xll.qlIndexFixing(IndexON,D2469,TRUE,_xll.ohTrigger(RecalcTrigger,TriggerON)),NA())</f>
        <v>6.2873664588780631E-3</v>
      </c>
      <c r="H2469" s="42">
        <f>_xll.qlCalendarAdvance(Calendar,$H2468,B2469,"f",FALSE)</f>
        <v>56984</v>
      </c>
      <c r="I2469" s="140">
        <f>_xll.qlInterestRateIndexValueDate(Index1M,$H2469)</f>
        <v>56984</v>
      </c>
      <c r="J2469" s="145">
        <f>IFERROR(_xll.qlIndexFixing(Index1M,$H2469,TRUE,_xll.ohTrigger(RecalcTrigger,Trigger1M)),NA())</f>
        <v>6.9484304167368857E-3</v>
      </c>
      <c r="K2469" s="44">
        <f>IFERROR(_xll.qlIndexFixing(Index3M,H2469,TRUE,_xll.ohTrigger(RecalcTrigger,Trigger3M)),NA())</f>
        <v>7.1717455994365301E-3</v>
      </c>
      <c r="L2469" s="44">
        <f>IFERROR(_xll.qlIndexFixing(Index6M,$H2469,TRUE,_xll.ohTrigger(RecalcTrigger,Trigger6M)),NA())</f>
        <v>7.201500569324038E-3</v>
      </c>
      <c r="M2469" s="146">
        <f>IFERROR(_xll.qlIndexFixing(Index1Y,$H2469,TRUE,_xll.ohTrigger(RecalcTrigger,Trigger1Y)),NA())</f>
        <v>7.4361836275614705E-3</v>
      </c>
      <c r="N2469" s="145">
        <f>IFERROR(_xll.qlIndexFixing(ONIndex1M,I2469,TRUE,_xll.ohTrigger(RecalcTrigger,Trigger1M)),NA())</f>
        <v>6.945293089026805E-3</v>
      </c>
      <c r="O2469" s="44">
        <f>IFERROR(_xll.qlIndexFixing(ONIndex3M,I2469,TRUE,_xll.ohTrigger(RecalcTrigger,Trigger3M)),NA())</f>
        <v>7.1670368055498646E-3</v>
      </c>
      <c r="P2469" s="44">
        <f>IFERROR(_xll.qlIndexFixing(ONIndex6M,I2469,TRUE,_xll.ohTrigger(RecalcTrigger,Trigger6M)),NA())</f>
        <v>7.1848634293125713E-3</v>
      </c>
      <c r="Q2469" s="146">
        <f>IFERROR(_xll.qlIndexFixing(ONIndex1Y,I2469,TRUE,_xll.ohTrigger(RecalcTrigger,Trigger1Y)),NA())</f>
        <v>7.4072141548420234E-3</v>
      </c>
    </row>
    <row r="2470" spans="2:17" x14ac:dyDescent="0.2">
      <c r="B2470" s="39" t="s">
        <v>42</v>
      </c>
      <c r="D2470" s="42">
        <f>_xll.qlCalendarAdvance(Calendar,$D2469,B2470,"f",FALSE)</f>
        <v>56991</v>
      </c>
      <c r="E2470" s="140">
        <f>_xll.qlInterestRateIndexValueDate(IndexON,D2470)</f>
        <v>56991</v>
      </c>
      <c r="F2470" s="156">
        <f>IFERROR(_xll.qlIndexFixing(IndexON,D2470,TRUE,_xll.ohTrigger(RecalcTrigger,TriggerON)),NA())</f>
        <v>6.2868755613931793E-3</v>
      </c>
      <c r="H2470" s="42">
        <f>_xll.qlCalendarAdvance(Calendar,$H2469,B2470,"f",FALSE)</f>
        <v>56991</v>
      </c>
      <c r="I2470" s="140">
        <f>_xll.qlInterestRateIndexValueDate(Index1M,$H2470)</f>
        <v>56991</v>
      </c>
      <c r="J2470" s="145">
        <f>IFERROR(_xll.qlIndexFixing(Index1M,$H2470,TRUE,_xll.ohTrigger(RecalcTrigger,Trigger1M)),NA())</f>
        <v>6.9489021012087036E-3</v>
      </c>
      <c r="K2470" s="44">
        <f>IFERROR(_xll.qlIndexFixing(Index3M,H2470,TRUE,_xll.ohTrigger(RecalcTrigger,Trigger3M)),NA())</f>
        <v>7.1715368398315186E-3</v>
      </c>
      <c r="L2470" s="44">
        <f>IFERROR(_xll.qlIndexFixing(Index6M,$H2470,TRUE,_xll.ohTrigger(RecalcTrigger,Trigger6M)),NA())</f>
        <v>7.201885453413979E-3</v>
      </c>
      <c r="M2470" s="146">
        <f>IFERROR(_xll.qlIndexFixing(Index1Y,$H2470,TRUE,_xll.ohTrigger(RecalcTrigger,Trigger1Y)),NA())</f>
        <v>7.4363656452965049E-3</v>
      </c>
      <c r="N2470" s="145">
        <f>IFERROR(_xll.qlIndexFixing(ONIndex1M,I2470,TRUE,_xll.ohTrigger(RecalcTrigger,Trigger1M)),NA())</f>
        <v>6.9457195035782515E-3</v>
      </c>
      <c r="O2470" s="44">
        <f>IFERROR(_xll.qlIndexFixing(ONIndex3M,I2470,TRUE,_xll.ohTrigger(RecalcTrigger,Trigger3M)),NA())</f>
        <v>7.1667195154390129E-3</v>
      </c>
      <c r="P2470" s="44">
        <f>IFERROR(_xll.qlIndexFixing(ONIndex6M,I2470,TRUE,_xll.ohTrigger(RecalcTrigger,Trigger6M)),NA())</f>
        <v>7.1850066670242629E-3</v>
      </c>
      <c r="Q2470" s="146">
        <f>IFERROR(_xll.qlIndexFixing(ONIndex1Y,I2470,TRUE,_xll.ohTrigger(RecalcTrigger,Trigger1Y)),NA())</f>
        <v>7.4069897855888467E-3</v>
      </c>
    </row>
    <row r="2471" spans="2:17" x14ac:dyDescent="0.2">
      <c r="B2471" s="39" t="s">
        <v>42</v>
      </c>
      <c r="D2471" s="42">
        <f>_xll.qlCalendarAdvance(Calendar,$D2470,B2471,"f",FALSE)</f>
        <v>56998</v>
      </c>
      <c r="E2471" s="140">
        <f>_xll.qlInterestRateIndexValueDate(IndexON,D2471)</f>
        <v>56998</v>
      </c>
      <c r="F2471" s="156">
        <f>IFERROR(_xll.qlIndexFixing(IndexON,D2471,TRUE,_xll.ohTrigger(RecalcTrigger,TriggerON)),NA())</f>
        <v>6.2864002961149357E-3</v>
      </c>
      <c r="H2471" s="42">
        <f>_xll.qlCalendarAdvance(Calendar,$H2470,B2471,"f",FALSE)</f>
        <v>56998</v>
      </c>
      <c r="I2471" s="140">
        <f>_xll.qlInterestRateIndexValueDate(Index1M,$H2471)</f>
        <v>56998</v>
      </c>
      <c r="J2471" s="145">
        <f>IFERROR(_xll.qlIndexFixing(Index1M,$H2471,TRUE,_xll.ohTrigger(RecalcTrigger,Trigger1M)),NA())</f>
        <v>6.9493934776255319E-3</v>
      </c>
      <c r="K2471" s="44">
        <f>IFERROR(_xll.qlIndexFixing(Index3M,H2471,TRUE,_xll.ohTrigger(RecalcTrigger,Trigger3M)),NA())</f>
        <v>7.1713450500503553E-3</v>
      </c>
      <c r="L2471" s="44">
        <f>IFERROR(_xll.qlIndexFixing(Index6M,$H2471,TRUE,_xll.ohTrigger(RecalcTrigger,Trigger6M)),NA())</f>
        <v>7.2022886091666072E-3</v>
      </c>
      <c r="M2471" s="146">
        <f>IFERROR(_xll.qlIndexFixing(Index1Y,$H2471,TRUE,_xll.ohTrigger(RecalcTrigger,Trigger1Y)),NA())</f>
        <v>7.4365612514956667E-3</v>
      </c>
      <c r="N2471" s="145">
        <f>IFERROR(_xll.qlIndexFixing(ONIndex1M,I2471,TRUE,_xll.ohTrigger(RecalcTrigger,Trigger1M)),NA())</f>
        <v>6.9461655981928327E-3</v>
      </c>
      <c r="O2471" s="44">
        <f>IFERROR(_xll.qlIndexFixing(ONIndex3M,I2471,TRUE,_xll.ohTrigger(RecalcTrigger,Trigger3M)),NA())</f>
        <v>7.1664191651354958E-3</v>
      </c>
      <c r="P2471" s="44">
        <f>IFERROR(_xll.qlIndexFixing(ONIndex6M,I2471,TRUE,_xll.ohTrigger(RecalcTrigger,Trigger6M)),NA())</f>
        <v>7.1851684946455663E-3</v>
      </c>
      <c r="Q2471" s="146">
        <f>IFERROR(_xll.qlIndexFixing(ONIndex1Y,I2471,TRUE,_xll.ohTrigger(RecalcTrigger,Trigger1Y)),NA())</f>
        <v>7.4067830357971154E-3</v>
      </c>
    </row>
    <row r="2472" spans="2:17" x14ac:dyDescent="0.2">
      <c r="B2472" s="39" t="s">
        <v>42</v>
      </c>
      <c r="D2472" s="42">
        <f>_xll.qlCalendarAdvance(Calendar,$D2471,B2472,"f",FALSE)</f>
        <v>57005</v>
      </c>
      <c r="E2472" s="140">
        <f>_xll.qlInterestRateIndexValueDate(IndexON,D2472)</f>
        <v>57005</v>
      </c>
      <c r="F2472" s="156">
        <f>IFERROR(_xll.qlIndexFixing(IndexON,D2472,TRUE,_xll.ohTrigger(RecalcTrigger,TriggerON)),NA())</f>
        <v>6.2859406627191472E-3</v>
      </c>
      <c r="H2472" s="42">
        <f>_xll.qlCalendarAdvance(Calendar,$H2471,B2472,"f",FALSE)</f>
        <v>57005</v>
      </c>
      <c r="I2472" s="140">
        <f>_xll.qlInterestRateIndexValueDate(Index1M,$H2472)</f>
        <v>57005</v>
      </c>
      <c r="J2472" s="145">
        <f>IFERROR(_xll.qlIndexFixing(Index1M,$H2472,TRUE,_xll.ohTrigger(RecalcTrigger,Trigger1M)),NA())</f>
        <v>6.9499045459849151E-3</v>
      </c>
      <c r="K2472" s="44">
        <f>IFERROR(_xll.qlIndexFixing(Index3M,H2472,TRUE,_xll.ohTrigger(RecalcTrigger,Trigger3M)),NA())</f>
        <v>7.171170230088589E-3</v>
      </c>
      <c r="L2472" s="44">
        <f>IFERROR(_xll.qlIndexFixing(Index6M,$H2472,TRUE,_xll.ohTrigger(RecalcTrigger,Trigger6M)),NA())</f>
        <v>7.2027096519024303E-3</v>
      </c>
      <c r="M2472" s="146">
        <f>IFERROR(_xll.qlIndexFixing(Index1Y,$H2472,TRUE,_xll.ohTrigger(RecalcTrigger,Trigger1Y)),NA())</f>
        <v>7.4367702936256478E-3</v>
      </c>
      <c r="N2472" s="145">
        <f>IFERROR(_xll.qlIndexFixing(ONIndex1M,I2472,TRUE,_xll.ohTrigger(RecalcTrigger,Trigger1M)),NA())</f>
        <v>6.9466313725463635E-3</v>
      </c>
      <c r="O2472" s="44">
        <f>IFERROR(_xll.qlIndexFixing(ONIndex3M,I2472,TRUE,_xll.ohTrigger(RecalcTrigger,Trigger3M)),NA())</f>
        <v>7.1661357546393134E-3</v>
      </c>
      <c r="P2472" s="44">
        <f>IFERROR(_xll.qlIndexFixing(ONIndex6M,I2472,TRUE,_xll.ohTrigger(RecalcTrigger,Trigger6M)),NA())</f>
        <v>7.185348912095435E-3</v>
      </c>
      <c r="Q2472" s="146">
        <f>IFERROR(_xll.qlIndexFixing(ONIndex1Y,I2472,TRUE,_xll.ohTrigger(RecalcTrigger,Trigger1Y)),NA())</f>
        <v>7.4065939057099683E-3</v>
      </c>
    </row>
    <row r="2473" spans="2:17" x14ac:dyDescent="0.2">
      <c r="B2473" s="39" t="s">
        <v>42</v>
      </c>
      <c r="D2473" s="42">
        <f>_xll.qlCalendarAdvance(Calendar,$D2472,B2473,"f",FALSE)</f>
        <v>57012</v>
      </c>
      <c r="E2473" s="140">
        <f>_xll.qlInterestRateIndexValueDate(IndexON,D2473)</f>
        <v>57012</v>
      </c>
      <c r="F2473" s="156">
        <f>IFERROR(_xll.qlIndexFixing(IndexON,D2473,TRUE,_xll.ohTrigger(RecalcTrigger,TriggerON)),NA())</f>
        <v>6.285496661529999E-3</v>
      </c>
      <c r="H2473" s="42">
        <f>_xll.qlCalendarAdvance(Calendar,$H2472,B2473,"f",FALSE)</f>
        <v>57012</v>
      </c>
      <c r="I2473" s="140">
        <f>_xll.qlInterestRateIndexValueDate(Index1M,$H2473)</f>
        <v>57012</v>
      </c>
      <c r="J2473" s="145">
        <f>IFERROR(_xll.qlIndexFixing(Index1M,$H2473,TRUE,_xll.ohTrigger(RecalcTrigger,Trigger1M)),NA())</f>
        <v>6.9500128681633661E-3</v>
      </c>
      <c r="K2473" s="44">
        <f>IFERROR(_xll.qlIndexFixing(Index3M,H2473,TRUE,_xll.ohTrigger(RecalcTrigger,Trigger3M)),NA())</f>
        <v>7.1709500795368933E-3</v>
      </c>
      <c r="L2473" s="44">
        <f>IFERROR(_xll.qlIndexFixing(Index6M,$H2473,TRUE,_xll.ohTrigger(RecalcTrigger,Trigger6M)),NA())</f>
        <v>7.2031481969428461E-3</v>
      </c>
      <c r="M2473" s="146">
        <f>IFERROR(_xll.qlIndexFixing(Index1Y,$H2473,TRUE,_xll.ohTrigger(RecalcTrigger,Trigger1Y)),NA())</f>
        <v>7.4369926191540266E-3</v>
      </c>
      <c r="N2473" s="145">
        <f>IFERROR(_xll.qlIndexFixing(ONIndex1M,I2473,TRUE,_xll.ohTrigger(RecalcTrigger,Trigger1M)),NA())</f>
        <v>6.9471168270440753E-3</v>
      </c>
      <c r="O2473" s="44">
        <f>IFERROR(_xll.qlIndexFixing(ONIndex3M,I2473,TRUE,_xll.ohTrigger(RecalcTrigger,Trigger3M)),NA())</f>
        <v>7.1658692839504656E-3</v>
      </c>
      <c r="P2473" s="44">
        <f>IFERROR(_xll.qlIndexFixing(ONIndex6M,I2473,TRUE,_xll.ohTrigger(RecalcTrigger,Trigger6M)),NA())</f>
        <v>7.1855479194549154E-3</v>
      </c>
      <c r="Q2473" s="146">
        <f>IFERROR(_xll.qlIndexFixing(ONIndex1Y,I2473,TRUE,_xll.ohTrigger(RecalcTrigger,Trigger1Y)),NA())</f>
        <v>7.406422395165313E-3</v>
      </c>
    </row>
    <row r="2474" spans="2:17" x14ac:dyDescent="0.2">
      <c r="B2474" s="39" t="s">
        <v>42</v>
      </c>
      <c r="D2474" s="42">
        <f>_xll.qlCalendarAdvance(Calendar,$D2473,B2474,"f",FALSE)</f>
        <v>57019</v>
      </c>
      <c r="E2474" s="140">
        <f>_xll.qlInterestRateIndexValueDate(IndexON,D2474)</f>
        <v>57019</v>
      </c>
      <c r="F2474" s="156">
        <f>IFERROR(_xll.qlIndexFixing(IndexON,D2474,TRUE,_xll.ohTrigger(RecalcTrigger,TriggerON)),NA())</f>
        <v>6.2850682923043522E-3</v>
      </c>
      <c r="H2474" s="42">
        <f>_xll.qlCalendarAdvance(Calendar,$H2473,B2474,"f",FALSE)</f>
        <v>57019</v>
      </c>
      <c r="I2474" s="140">
        <f>_xll.qlInterestRateIndexValueDate(Index1M,$H2474)</f>
        <v>57019</v>
      </c>
      <c r="J2474" s="145">
        <f>IFERROR(_xll.qlIndexFixing(Index1M,$H2474,TRUE,_xll.ohTrigger(RecalcTrigger,Trigger1M)),NA())</f>
        <v>6.9505576526608034E-3</v>
      </c>
      <c r="K2474" s="44">
        <f>IFERROR(_xll.qlIndexFixing(Index3M,H2474,TRUE,_xll.ohTrigger(RecalcTrigger,Trigger3M)),NA())</f>
        <v>7.170807989870083E-3</v>
      </c>
      <c r="L2474" s="44">
        <f>IFERROR(_xll.qlIndexFixing(Index6M,$H2474,TRUE,_xll.ohTrigger(RecalcTrigger,Trigger6M)),NA())</f>
        <v>7.203603859607919E-3</v>
      </c>
      <c r="M2474" s="146">
        <f>IFERROR(_xll.qlIndexFixing(Index1Y,$H2474,TRUE,_xll.ohTrigger(RecalcTrigger,Trigger1Y)),NA())</f>
        <v>7.4372280755477171E-3</v>
      </c>
      <c r="N2474" s="145">
        <f>IFERROR(_xll.qlIndexFixing(ONIndex1M,I2474,TRUE,_xll.ohTrigger(RecalcTrigger,Trigger1M)),NA())</f>
        <v>6.9476219613617829E-3</v>
      </c>
      <c r="O2474" s="44">
        <f>IFERROR(_xll.qlIndexFixing(ONIndex3M,I2474,TRUE,_xll.ohTrigger(RecalcTrigger,Trigger3M)),NA())</f>
        <v>7.1656197532310451E-3</v>
      </c>
      <c r="P2474" s="44">
        <f>IFERROR(_xll.qlIndexFixing(ONIndex6M,I2474,TRUE,_xll.ohTrigger(RecalcTrigger,Trigger6M)),NA())</f>
        <v>7.1857655167240075E-3</v>
      </c>
      <c r="Q2474" s="146">
        <f>IFERROR(_xll.qlIndexFixing(ONIndex1Y,I2474,TRUE,_xll.ohTrigger(RecalcTrigger,Trigger1Y)),NA())</f>
        <v>7.4062685042441956E-3</v>
      </c>
    </row>
    <row r="2475" spans="2:17" x14ac:dyDescent="0.2">
      <c r="B2475" s="39" t="s">
        <v>42</v>
      </c>
      <c r="D2475" s="42">
        <f>_xll.qlCalendarAdvance(Calendar,$D2474,B2475,"f",FALSE)</f>
        <v>57026</v>
      </c>
      <c r="E2475" s="140">
        <f>_xll.qlInterestRateIndexValueDate(IndexON,D2475)</f>
        <v>57026</v>
      </c>
      <c r="F2475" s="156">
        <f>IFERROR(_xll.qlIndexFixing(IndexON,D2475,TRUE,_xll.ohTrigger(RecalcTrigger,TriggerON)),NA())</f>
        <v>6.2846555552042993E-3</v>
      </c>
      <c r="H2475" s="42">
        <f>_xll.qlCalendarAdvance(Calendar,$H2474,B2475,"f",FALSE)</f>
        <v>57026</v>
      </c>
      <c r="I2475" s="140">
        <f>_xll.qlInterestRateIndexValueDate(Index1M,$H2475)</f>
        <v>57026</v>
      </c>
      <c r="J2475" s="145">
        <f>IFERROR(_xll.qlIndexFixing(Index1M,$H2475,TRUE,_xll.ohTrigger(RecalcTrigger,Trigger1M)),NA())</f>
        <v>6.9511221276036834E-3</v>
      </c>
      <c r="K2475" s="44">
        <f>IFERROR(_xll.qlIndexFixing(Index3M,H2475,TRUE,_xll.ohTrigger(RecalcTrigger,Trigger3M)),NA())</f>
        <v>7.1706828696843517E-3</v>
      </c>
      <c r="L2475" s="44">
        <f>IFERROR(_xll.qlIndexFixing(Index6M,$H2475,TRUE,_xll.ohTrigger(RecalcTrigger,Trigger6M)),NA())</f>
        <v>7.2040762552199357E-3</v>
      </c>
      <c r="M2475" s="146">
        <f>IFERROR(_xll.qlIndexFixing(Index1Y,$H2475,TRUE,_xll.ohTrigger(RecalcTrigger,Trigger1Y)),NA())</f>
        <v>7.4374765102754037E-3</v>
      </c>
      <c r="N2475" s="145">
        <f>IFERROR(_xll.qlIndexFixing(ONIndex1M,I2475,TRUE,_xll.ohTrigger(RecalcTrigger,Trigger1M)),NA())</f>
        <v>6.9481467755805326E-3</v>
      </c>
      <c r="O2475" s="44">
        <f>IFERROR(_xll.qlIndexFixing(ONIndex3M,I2475,TRUE,_xll.ohTrigger(RecalcTrigger,Trigger3M)),NA())</f>
        <v>7.1653871623189591E-3</v>
      </c>
      <c r="P2475" s="44">
        <f>IFERROR(_xll.qlIndexFixing(ONIndex6M,I2475,TRUE,_xll.ohTrigger(RecalcTrigger,Trigger6M)),NA())</f>
        <v>7.186001703821665E-3</v>
      </c>
      <c r="Q2475" s="146">
        <f>IFERROR(_xll.qlIndexFixing(ONIndex1Y,I2475,TRUE,_xll.ohTrigger(RecalcTrigger,Trigger1Y)),NA())</f>
        <v>7.4061322329466162E-3</v>
      </c>
    </row>
    <row r="2476" spans="2:17" x14ac:dyDescent="0.2">
      <c r="B2476" s="39" t="s">
        <v>42</v>
      </c>
      <c r="D2476" s="42">
        <f>_xll.qlCalendarAdvance(Calendar,$D2475,B2476,"f",FALSE)</f>
        <v>57033</v>
      </c>
      <c r="E2476" s="140">
        <f>_xll.qlInterestRateIndexValueDate(IndexON,D2476)</f>
        <v>57033</v>
      </c>
      <c r="F2476" s="156">
        <f>IFERROR(_xll.qlIndexFixing(IndexON,D2476,TRUE,_xll.ohTrigger(RecalcTrigger,TriggerON)),NA())</f>
        <v>6.2842584500677479E-3</v>
      </c>
      <c r="H2476" s="42">
        <f>_xll.qlCalendarAdvance(Calendar,$H2475,B2476,"f",FALSE)</f>
        <v>57033</v>
      </c>
      <c r="I2476" s="140">
        <f>_xll.qlInterestRateIndexValueDate(Index1M,$H2476)</f>
        <v>57033</v>
      </c>
      <c r="J2476" s="145">
        <f>IFERROR(_xll.qlIndexFixing(Index1M,$H2476,TRUE,_xll.ohTrigger(RecalcTrigger,Trigger1M)),NA())</f>
        <v>6.9517062930003898E-3</v>
      </c>
      <c r="K2476" s="44">
        <f>IFERROR(_xll.qlIndexFixing(Index3M,H2476,TRUE,_xll.ohTrigger(RecalcTrigger,Trigger3M)),NA())</f>
        <v>7.1705747189797012E-3</v>
      </c>
      <c r="L2476" s="44">
        <f>IFERROR(_xll.qlIndexFixing(Index6M,$H2476,TRUE,_xll.ohTrigger(RecalcTrigger,Trigger6M)),NA())</f>
        <v>7.2045649990994066E-3</v>
      </c>
      <c r="M2476" s="146">
        <f>IFERROR(_xll.qlIndexFixing(Index1Y,$H2476,TRUE,_xll.ohTrigger(RecalcTrigger,Trigger1Y)),NA())</f>
        <v>7.4377377708048859E-3</v>
      </c>
      <c r="N2476" s="145">
        <f>IFERROR(_xll.qlIndexFixing(ONIndex1M,I2476,TRUE,_xll.ohTrigger(RecalcTrigger,Trigger1M)),NA())</f>
        <v>6.9486912697813707E-3</v>
      </c>
      <c r="O2476" s="44">
        <f>IFERROR(_xll.qlIndexFixing(ONIndex3M,I2476,TRUE,_xll.ohTrigger(RecalcTrigger,Trigger3M)),NA())</f>
        <v>7.1651715112952541E-3</v>
      </c>
      <c r="P2476" s="44">
        <f>IFERROR(_xll.qlIndexFixing(ONIndex6M,I2476,TRUE,_xll.ohTrigger(RecalcTrigger,Trigger6M)),NA())</f>
        <v>7.1862564808289342E-3</v>
      </c>
      <c r="Q2476" s="146">
        <f>IFERROR(_xll.qlIndexFixing(ONIndex1Y,I2476,TRUE,_xll.ohTrigger(RecalcTrigger,Trigger1Y)),NA())</f>
        <v>7.4060135812725747E-3</v>
      </c>
    </row>
    <row r="2477" spans="2:17" x14ac:dyDescent="0.2">
      <c r="B2477" s="39" t="s">
        <v>42</v>
      </c>
      <c r="D2477" s="42">
        <f>_xll.qlCalendarAdvance(Calendar,$D2476,B2477,"f",FALSE)</f>
        <v>57040</v>
      </c>
      <c r="E2477" s="140">
        <f>_xll.qlInterestRateIndexValueDate(IndexON,D2477)</f>
        <v>57040</v>
      </c>
      <c r="F2477" s="156">
        <f>IFERROR(_xll.qlIndexFixing(IndexON,D2477,TRUE,_xll.ohTrigger(RecalcTrigger,TriggerON)),NA())</f>
        <v>6.2838769771378367E-3</v>
      </c>
      <c r="H2477" s="42">
        <f>_xll.qlCalendarAdvance(Calendar,$H2476,B2477,"f",FALSE)</f>
        <v>57040</v>
      </c>
      <c r="I2477" s="140">
        <f>_xll.qlInterestRateIndexValueDate(Index1M,$H2477)</f>
        <v>57040</v>
      </c>
      <c r="J2477" s="145">
        <f>IFERROR(_xll.qlIndexFixing(Index1M,$H2477,TRUE,_xll.ohTrigger(RecalcTrigger,Trigger1M)),NA())</f>
        <v>6.9528668878688455E-3</v>
      </c>
      <c r="K2477" s="44">
        <f>IFERROR(_xll.qlIndexFixing(Index3M,H2477,TRUE,_xll.ohTrigger(RecalcTrigger,Trigger3M)),NA())</f>
        <v>7.1706179335276213E-3</v>
      </c>
      <c r="L2477" s="44">
        <f>IFERROR(_xll.qlIndexFixing(Index6M,$H2477,TRUE,_xll.ohTrigger(RecalcTrigger,Trigger6M)),NA())</f>
        <v>7.2052953058921376E-3</v>
      </c>
      <c r="M2477" s="146">
        <f>IFERROR(_xll.qlIndexFixing(Index1Y,$H2477,TRUE,_xll.ohTrigger(RecalcTrigger,Trigger1Y)),NA())</f>
        <v>7.437908681337424E-3</v>
      </c>
      <c r="N2477" s="145">
        <f>IFERROR(_xll.qlIndexFixing(ONIndex1M,I2477,TRUE,_xll.ohTrigger(RecalcTrigger,Trigger1M)),NA())</f>
        <v>6.949255443883251E-3</v>
      </c>
      <c r="O2477" s="44">
        <f>IFERROR(_xll.qlIndexFixing(ONIndex3M,I2477,TRUE,_xll.ohTrigger(RecalcTrigger,Trigger3M)),NA())</f>
        <v>7.1649728000788837E-3</v>
      </c>
      <c r="P2477" s="44">
        <f>IFERROR(_xll.qlIndexFixing(ONIndex6M,I2477,TRUE,_xll.ohTrigger(RecalcTrigger,Trigger6M)),NA())</f>
        <v>7.1865298478268613E-3</v>
      </c>
      <c r="Q2477" s="146">
        <f>IFERROR(_xll.qlIndexFixing(ONIndex1Y,I2477,TRUE,_xll.ohTrigger(RecalcTrigger,Trigger1Y)),NA())</f>
        <v>7.4059125492220712E-3</v>
      </c>
    </row>
    <row r="2478" spans="2:17" x14ac:dyDescent="0.2">
      <c r="B2478" s="39" t="s">
        <v>42</v>
      </c>
      <c r="D2478" s="42">
        <f>_xll.qlCalendarAdvance(Calendar,$D2477,B2478,"f",FALSE)</f>
        <v>57047</v>
      </c>
      <c r="E2478" s="140">
        <f>_xll.qlInterestRateIndexValueDate(IndexON,D2478)</f>
        <v>57047</v>
      </c>
      <c r="F2478" s="156">
        <f>IFERROR(_xll.qlIndexFixing(IndexON,D2478,TRUE,_xll.ohTrigger(RecalcTrigger,TriggerON)),NA())</f>
        <v>6.2835111361714269E-3</v>
      </c>
      <c r="H2478" s="42">
        <f>_xll.qlCalendarAdvance(Calendar,$H2477,B2478,"f",FALSE)</f>
        <v>57047</v>
      </c>
      <c r="I2478" s="140">
        <f>_xll.qlInterestRateIndexValueDate(Index1M,$H2478)</f>
        <v>57047</v>
      </c>
      <c r="J2478" s="145">
        <f>IFERROR(_xll.qlIndexFixing(Index1M,$H2478,TRUE,_xll.ohTrigger(RecalcTrigger,Trigger1M)),NA())</f>
        <v>6.9533844871092348E-3</v>
      </c>
      <c r="K2478" s="44">
        <f>IFERROR(_xll.qlIndexFixing(Index3M,H2478,TRUE,_xll.ohTrigger(RecalcTrigger,Trigger3M)),NA())</f>
        <v>7.1705461431716792E-3</v>
      </c>
      <c r="L2478" s="44">
        <f>IFERROR(_xll.qlIndexFixing(Index6M,$H2478,TRUE,_xll.ohTrigger(RecalcTrigger,Trigger6M)),NA())</f>
        <v>7.2058174896617857E-3</v>
      </c>
      <c r="M2478" s="146">
        <f>IFERROR(_xll.qlIndexFixing(Index1Y,$H2478,TRUE,_xll.ohTrigger(RecalcTrigger,Trigger1Y)),NA())</f>
        <v>7.4381943678489826E-3</v>
      </c>
      <c r="N2478" s="145">
        <f>IFERROR(_xll.qlIndexFixing(ONIndex1M,I2478,TRUE,_xll.ohTrigger(RecalcTrigger,Trigger1M)),NA())</f>
        <v>6.9498392979672197E-3</v>
      </c>
      <c r="O2478" s="44">
        <f>IFERROR(_xll.qlIndexFixing(ONIndex3M,I2478,TRUE,_xll.ohTrigger(RecalcTrigger,Trigger3M)),NA())</f>
        <v>7.1647910287508942E-3</v>
      </c>
      <c r="P2478" s="44">
        <f>IFERROR(_xll.qlIndexFixing(ONIndex6M,I2478,TRUE,_xll.ohTrigger(RecalcTrigger,Trigger6M)),NA())</f>
        <v>7.1868218045723076E-3</v>
      </c>
      <c r="Q2478" s="146">
        <f>IFERROR(_xll.qlIndexFixing(ONIndex1Y,I2478,TRUE,_xll.ohTrigger(RecalcTrigger,Trigger1Y)),NA())</f>
        <v>7.4058291366330131E-3</v>
      </c>
    </row>
    <row r="2479" spans="2:17" x14ac:dyDescent="0.2">
      <c r="B2479" s="39" t="s">
        <v>42</v>
      </c>
      <c r="D2479" s="42">
        <f>_xll.qlCalendarAdvance(Calendar,$D2478,B2479,"f",FALSE)</f>
        <v>57054</v>
      </c>
      <c r="E2479" s="140">
        <f>_xll.qlInterestRateIndexValueDate(IndexON,D2479)</f>
        <v>57054</v>
      </c>
      <c r="F2479" s="156">
        <f>IFERROR(_xll.qlIndexFixing(IndexON,D2479,TRUE,_xll.ohTrigger(RecalcTrigger,TriggerON)),NA())</f>
        <v>6.283160927330611E-3</v>
      </c>
      <c r="H2479" s="42">
        <f>_xll.qlCalendarAdvance(Calendar,$H2478,B2479,"f",FALSE)</f>
        <v>57054</v>
      </c>
      <c r="I2479" s="140">
        <f>_xll.qlInterestRateIndexValueDate(Index1M,$H2479)</f>
        <v>57054</v>
      </c>
      <c r="J2479" s="145">
        <f>IFERROR(_xll.qlIndexFixing(Index1M,$H2479,TRUE,_xll.ohTrigger(RecalcTrigger,Trigger1M)),NA())</f>
        <v>6.9540333991500031E-3</v>
      </c>
      <c r="K2479" s="44">
        <f>IFERROR(_xll.qlIndexFixing(Index3M,H2479,TRUE,_xll.ohTrigger(RecalcTrigger,Trigger3M)),NA())</f>
        <v>7.1704913229581656E-3</v>
      </c>
      <c r="L2479" s="44">
        <f>IFERROR(_xll.qlIndexFixing(Index6M,$H2479,TRUE,_xll.ohTrigger(RecalcTrigger,Trigger6M)),NA())</f>
        <v>7.206354797177494E-3</v>
      </c>
      <c r="M2479" s="146">
        <f>IFERROR(_xll.qlIndexFixing(Index1Y,$H2479,TRUE,_xll.ohTrigger(RecalcTrigger,Trigger1Y)),NA())</f>
        <v>7.4384924294217392E-3</v>
      </c>
      <c r="N2479" s="145">
        <f>IFERROR(_xll.qlIndexFixing(ONIndex1M,I2479,TRUE,_xll.ohTrigger(RecalcTrigger,Trigger1M)),NA())</f>
        <v>6.9504428319522304E-3</v>
      </c>
      <c r="O2479" s="44">
        <f>IFERROR(_xll.qlIndexFixing(ONIndex3M,I2479,TRUE,_xll.ohTrigger(RecalcTrigger,Trigger3M)),NA())</f>
        <v>7.1646261972302394E-3</v>
      </c>
      <c r="P2479" s="44">
        <f>IFERROR(_xll.qlIndexFixing(ONIndex6M,I2479,TRUE,_xll.ohTrigger(RecalcTrigger,Trigger6M)),NA())</f>
        <v>7.1871323512273655E-3</v>
      </c>
      <c r="Q2479" s="146">
        <f>IFERROR(_xll.qlIndexFixing(ONIndex1Y,I2479,TRUE,_xll.ohTrigger(RecalcTrigger,Trigger1Y)),NA())</f>
        <v>7.405763343667493E-3</v>
      </c>
    </row>
    <row r="2480" spans="2:17" x14ac:dyDescent="0.2">
      <c r="B2480" s="39" t="s">
        <v>42</v>
      </c>
      <c r="D2480" s="42">
        <f>_xll.qlCalendarAdvance(Calendar,$D2479,B2480,"f",FALSE)</f>
        <v>57061</v>
      </c>
      <c r="E2480" s="140">
        <f>_xll.qlInterestRateIndexValueDate(IndexON,D2480)</f>
        <v>57061</v>
      </c>
      <c r="F2480" s="156">
        <f>IFERROR(_xll.qlIndexFixing(IndexON,D2480,TRUE,_xll.ohTrigger(RecalcTrigger,TriggerON)),NA())</f>
        <v>6.2828263505343429E-3</v>
      </c>
      <c r="H2480" s="42">
        <f>_xll.qlCalendarAdvance(Calendar,$H2479,B2480,"f",FALSE)</f>
        <v>57061</v>
      </c>
      <c r="I2480" s="140">
        <f>_xll.qlInterestRateIndexValueDate(Index1M,$H2480)</f>
        <v>57061</v>
      </c>
      <c r="J2480" s="145">
        <f>IFERROR(_xll.qlIndexFixing(Index1M,$H2480,TRUE,_xll.ohTrigger(RecalcTrigger,Trigger1M)),NA())</f>
        <v>6.9547020031627974E-3</v>
      </c>
      <c r="K2480" s="44">
        <f>IFERROR(_xll.qlIndexFixing(Index3M,H2480,TRUE,_xll.ohTrigger(RecalcTrigger,Trigger3M)),NA())</f>
        <v>7.1704534728870813E-3</v>
      </c>
      <c r="L2480" s="44">
        <f>IFERROR(_xll.qlIndexFixing(Index6M,$H2480,TRUE,_xll.ohTrigger(RecalcTrigger,Trigger6M)),NA())</f>
        <v>7.2069068479274148E-3</v>
      </c>
      <c r="M2480" s="146">
        <f>IFERROR(_xll.qlIndexFixing(Index1Y,$H2480,TRUE,_xll.ohTrigger(RecalcTrigger,Trigger1Y)),NA())</f>
        <v>7.4388027131104817E-3</v>
      </c>
      <c r="N2480" s="145">
        <f>IFERROR(_xll.qlIndexFixing(ONIndex1M,I2480,TRUE,_xll.ohTrigger(RecalcTrigger,Trigger1M)),NA())</f>
        <v>6.9510660458382834E-3</v>
      </c>
      <c r="O2480" s="44">
        <f>IFERROR(_xll.qlIndexFixing(ONIndex3M,I2480,TRUE,_xll.ohTrigger(RecalcTrigger,Trigger3M)),NA())</f>
        <v>7.1644783057600581E-3</v>
      </c>
      <c r="P2480" s="44">
        <f>IFERROR(_xll.qlIndexFixing(ONIndex6M,I2480,TRUE,_xll.ohTrigger(RecalcTrigger,Trigger6M)),NA())</f>
        <v>7.1874614877920351E-3</v>
      </c>
      <c r="Q2480" s="146">
        <f>IFERROR(_xll.qlIndexFixing(ONIndex1Y,I2480,TRUE,_xll.ohTrigger(RecalcTrigger,Trigger1Y)),NA())</f>
        <v>7.4057151704065571E-3</v>
      </c>
    </row>
    <row r="2481" spans="2:17" x14ac:dyDescent="0.2">
      <c r="B2481" s="39" t="s">
        <v>42</v>
      </c>
      <c r="D2481" s="42">
        <f>_xll.qlCalendarAdvance(Calendar,$D2480,B2481,"f",FALSE)</f>
        <v>57068</v>
      </c>
      <c r="E2481" s="140">
        <f>_xll.qlInterestRateIndexValueDate(IndexON,D2481)</f>
        <v>57068</v>
      </c>
      <c r="F2481" s="156">
        <f>IFERROR(_xll.qlIndexFixing(IndexON,D2481,TRUE,_xll.ohTrigger(RecalcTrigger,TriggerON)),NA())</f>
        <v>6.2825074057826225E-3</v>
      </c>
      <c r="H2481" s="42">
        <f>_xll.qlCalendarAdvance(Calendar,$H2480,B2481,"f",FALSE)</f>
        <v>57068</v>
      </c>
      <c r="I2481" s="140">
        <f>_xll.qlInterestRateIndexValueDate(Index1M,$H2481)</f>
        <v>57068</v>
      </c>
      <c r="J2481" s="145">
        <f>IFERROR(_xll.qlIndexFixing(Index1M,$H2481,TRUE,_xll.ohTrigger(RecalcTrigger,Trigger1M)),NA())</f>
        <v>6.9550392273269868E-3</v>
      </c>
      <c r="K2481" s="44">
        <f>IFERROR(_xll.qlIndexFixing(Index3M,H2481,TRUE,_xll.ohTrigger(RecalcTrigger,Trigger3M)),NA())</f>
        <v>7.1704325929575442E-3</v>
      </c>
      <c r="L2481" s="44">
        <f>IFERROR(_xll.qlIndexFixing(Index6M,$H2481,TRUE,_xll.ohTrigger(RecalcTrigger,Trigger6M)),NA())</f>
        <v>7.2074732613996986E-3</v>
      </c>
      <c r="M2481" s="146">
        <f>IFERROR(_xll.qlIndexFixing(Index1Y,$H2481,TRUE,_xll.ohTrigger(RecalcTrigger,Trigger1Y)),NA())</f>
        <v>7.4391250659702202E-3</v>
      </c>
      <c r="N2481" s="145">
        <f>IFERROR(_xll.qlIndexFixing(ONIndex1M,I2481,TRUE,_xll.ohTrigger(RecalcTrigger,Trigger1M)),NA())</f>
        <v>6.9517089396253784E-3</v>
      </c>
      <c r="O2481" s="44">
        <f>IFERROR(_xll.qlIndexFixing(ONIndex3M,I2481,TRUE,_xll.ohTrigger(RecalcTrigger,Trigger3M)),NA())</f>
        <v>7.1643473540161651E-3</v>
      </c>
      <c r="P2481" s="44">
        <f>IFERROR(_xll.qlIndexFixing(ONIndex6M,I2481,TRUE,_xll.ohTrigger(RecalcTrigger,Trigger6M)),NA())</f>
        <v>7.1878092142663164E-3</v>
      </c>
      <c r="Q2481" s="146">
        <f>IFERROR(_xll.qlIndexFixing(ONIndex1Y,I2481,TRUE,_xll.ohTrigger(RecalcTrigger,Trigger1Y)),NA())</f>
        <v>7.405684616688113E-3</v>
      </c>
    </row>
    <row r="2482" spans="2:17" x14ac:dyDescent="0.2">
      <c r="B2482" s="39" t="s">
        <v>42</v>
      </c>
      <c r="D2482" s="42">
        <f>_xll.qlCalendarAdvance(Calendar,$D2481,B2482,"f",FALSE)</f>
        <v>57075</v>
      </c>
      <c r="E2482" s="140">
        <f>_xll.qlInterestRateIndexValueDate(IndexON,D2482)</f>
        <v>57075</v>
      </c>
      <c r="F2482" s="156">
        <f>IFERROR(_xll.qlIndexFixing(IndexON,D2482,TRUE,_xll.ohTrigger(RecalcTrigger,TriggerON)),NA())</f>
        <v>6.282204093156496E-3</v>
      </c>
      <c r="H2482" s="42">
        <f>_xll.qlCalendarAdvance(Calendar,$H2481,B2482,"f",FALSE)</f>
        <v>57075</v>
      </c>
      <c r="I2482" s="140">
        <f>_xll.qlInterestRateIndexValueDate(Index1M,$H2482)</f>
        <v>57075</v>
      </c>
      <c r="J2482" s="145">
        <f>IFERROR(_xll.qlIndexFixing(Index1M,$H2482,TRUE,_xll.ohTrigger(RecalcTrigger,Trigger1M)),NA())</f>
        <v>6.9557429553574659E-3</v>
      </c>
      <c r="K2482" s="44">
        <f>IFERROR(_xll.qlIndexFixing(Index3M,H2482,TRUE,_xll.ohTrigger(RecalcTrigger,Trigger3M)),NA())</f>
        <v>7.1703553702304277E-3</v>
      </c>
      <c r="L2482" s="44">
        <f>IFERROR(_xll.qlIndexFixing(Index6M,$H2482,TRUE,_xll.ohTrigger(RecalcTrigger,Trigger6M)),NA())</f>
        <v>7.207936410534653E-3</v>
      </c>
      <c r="M2482" s="146">
        <f>IFERROR(_xll.qlIndexFixing(Index1Y,$H2482,TRUE,_xll.ohTrigger(RecalcTrigger,Trigger1Y)),NA())</f>
        <v>7.4394593350559646E-3</v>
      </c>
      <c r="N2482" s="145">
        <f>IFERROR(_xll.qlIndexFixing(ONIndex1M,I2482,TRUE,_xll.ohTrigger(RecalcTrigger,Trigger1M)),NA())</f>
        <v>6.9523715133945618E-3</v>
      </c>
      <c r="O2482" s="44">
        <f>IFERROR(_xll.qlIndexFixing(ONIndex3M,I2482,TRUE,_xll.ohTrigger(RecalcTrigger,Trigger3M)),NA())</f>
        <v>7.1642333419985604E-3</v>
      </c>
      <c r="P2482" s="44">
        <f>IFERROR(_xll.qlIndexFixing(ONIndex6M,I2482,TRUE,_xll.ohTrigger(RecalcTrigger,Trigger6M)),NA())</f>
        <v>7.1881755304881167E-3</v>
      </c>
      <c r="Q2482" s="146">
        <f>IFERROR(_xll.qlIndexFixing(ONIndex1Y,I2482,TRUE,_xll.ohTrigger(RecalcTrigger,Trigger1Y)),NA())</f>
        <v>7.4056716824311142E-3</v>
      </c>
    </row>
    <row r="2483" spans="2:17" x14ac:dyDescent="0.2">
      <c r="B2483" s="39" t="s">
        <v>42</v>
      </c>
      <c r="D2483" s="42">
        <f>_xll.qlCalendarAdvance(Calendar,$D2482,B2483,"f",FALSE)</f>
        <v>57082</v>
      </c>
      <c r="E2483" s="140">
        <f>_xll.qlInterestRateIndexValueDate(IndexON,D2483)</f>
        <v>57082</v>
      </c>
      <c r="F2483" s="156">
        <f>IFERROR(_xll.qlIndexFixing(IndexON,D2483,TRUE,_xll.ohTrigger(RecalcTrigger,TriggerON)),NA())</f>
        <v>6.2819164124938709E-3</v>
      </c>
      <c r="H2483" s="42">
        <f>_xll.qlCalendarAdvance(Calendar,$H2482,B2483,"f",FALSE)</f>
        <v>57082</v>
      </c>
      <c r="I2483" s="140">
        <f>_xll.qlInterestRateIndexValueDate(Index1M,$H2483)</f>
        <v>57082</v>
      </c>
      <c r="J2483" s="145">
        <f>IFERROR(_xll.qlIndexFixing(Index1M,$H2483,TRUE,_xll.ohTrigger(RecalcTrigger,Trigger1M)),NA())</f>
        <v>6.956466374235637E-3</v>
      </c>
      <c r="K2483" s="44">
        <f>IFERROR(_xll.qlIndexFixing(Index3M,H2483,TRUE,_xll.ohTrigger(RecalcTrigger,Trigger3M)),NA())</f>
        <v>7.1703671286617509E-3</v>
      </c>
      <c r="L2483" s="44">
        <f>IFERROR(_xll.qlIndexFixing(Index6M,$H2483,TRUE,_xll.ohTrigger(RecalcTrigger,Trigger6M)),NA())</f>
        <v>7.208529615474104E-3</v>
      </c>
      <c r="M2483" s="146">
        <f>IFERROR(_xll.qlIndexFixing(Index1Y,$H2483,TRUE,_xll.ohTrigger(RecalcTrigger,Trigger1Y)),NA())</f>
        <v>7.439805367423169E-3</v>
      </c>
      <c r="N2483" s="145">
        <f>IFERROR(_xll.qlIndexFixing(ONIndex1M,I2483,TRUE,_xll.ohTrigger(RecalcTrigger,Trigger1M)),NA())</f>
        <v>6.9530537671458337E-3</v>
      </c>
      <c r="O2483" s="44">
        <f>IFERROR(_xll.qlIndexFixing(ONIndex3M,I2483,TRUE,_xll.ohTrigger(RecalcTrigger,Trigger3M)),NA())</f>
        <v>7.1641362700314293E-3</v>
      </c>
      <c r="P2483" s="44">
        <f>IFERROR(_xll.qlIndexFixing(ONIndex6M,I2483,TRUE,_xll.ohTrigger(RecalcTrigger,Trigger6M)),NA())</f>
        <v>7.1885604367816214E-3</v>
      </c>
      <c r="Q2483" s="146">
        <f>IFERROR(_xll.qlIndexFixing(ONIndex1Y,I2483,TRUE,_xll.ohTrigger(RecalcTrigger,Trigger1Y)),NA())</f>
        <v>7.4056763679597459E-3</v>
      </c>
    </row>
    <row r="2484" spans="2:17" x14ac:dyDescent="0.2">
      <c r="B2484" s="39" t="s">
        <v>42</v>
      </c>
      <c r="D2484" s="42">
        <f>_xll.qlCalendarAdvance(Calendar,$D2483,B2484,"f",FALSE)</f>
        <v>57089</v>
      </c>
      <c r="E2484" s="140">
        <f>_xll.qlInterestRateIndexValueDate(IndexON,D2484)</f>
        <v>57089</v>
      </c>
      <c r="F2484" s="156">
        <f>IFERROR(_xll.qlIndexFixing(IndexON,D2484,TRUE,_xll.ohTrigger(RecalcTrigger,TriggerON)),NA())</f>
        <v>6.2816443639568398E-3</v>
      </c>
      <c r="H2484" s="42">
        <f>_xll.qlCalendarAdvance(Calendar,$H2483,B2484,"f",FALSE)</f>
        <v>57089</v>
      </c>
      <c r="I2484" s="140">
        <f>_xll.qlInterestRateIndexValueDate(Index1M,$H2484)</f>
        <v>57089</v>
      </c>
      <c r="J2484" s="145">
        <f>IFERROR(_xll.qlIndexFixing(Index1M,$H2484,TRUE,_xll.ohTrigger(RecalcTrigger,Trigger1M)),NA())</f>
        <v>6.9572094839642036E-3</v>
      </c>
      <c r="K2484" s="44">
        <f>IFERROR(_xll.qlIndexFixing(Index3M,H2484,TRUE,_xll.ohTrigger(RecalcTrigger,Trigger3M)),NA())</f>
        <v>7.1703953196825014E-3</v>
      </c>
      <c r="L2484" s="44">
        <f>IFERROR(_xll.qlIndexFixing(Index6M,$H2484,TRUE,_xll.ohTrigger(RecalcTrigger,Trigger6M)),NA())</f>
        <v>7.2091360662864161E-3</v>
      </c>
      <c r="M2484" s="146">
        <f>IFERROR(_xll.qlIndexFixing(Index1Y,$H2484,TRUE,_xll.ohTrigger(RecalcTrigger,Trigger1Y)),NA())</f>
        <v>7.4401630101275096E-3</v>
      </c>
      <c r="N2484" s="145">
        <f>IFERROR(_xll.qlIndexFixing(ONIndex1M,I2484,TRUE,_xll.ohTrigger(RecalcTrigger,Trigger1M)),NA())</f>
        <v>6.9537557007981476E-3</v>
      </c>
      <c r="O2484" s="44">
        <f>IFERROR(_xll.qlIndexFixing(ONIndex3M,I2484,TRUE,_xll.ohTrigger(RecalcTrigger,Trigger3M)),NA())</f>
        <v>7.1640561378716328E-3</v>
      </c>
      <c r="P2484" s="44">
        <f>IFERROR(_xll.qlIndexFixing(ONIndex6M,I2484,TRUE,_xll.ohTrigger(RecalcTrigger,Trigger6M)),NA())</f>
        <v>7.1889639329036914E-3</v>
      </c>
      <c r="Q2484" s="146">
        <f>IFERROR(_xll.qlIndexFixing(ONIndex1Y,I2484,TRUE,_xll.ohTrigger(RecalcTrigger,Trigger1Y)),NA())</f>
        <v>7.4056986729498231E-3</v>
      </c>
    </row>
    <row r="2485" spans="2:17" x14ac:dyDescent="0.2">
      <c r="B2485" s="39" t="s">
        <v>42</v>
      </c>
      <c r="D2485" s="42">
        <f>_xll.qlCalendarAdvance(Calendar,$D2484,B2485,"f",FALSE)</f>
        <v>57096</v>
      </c>
      <c r="E2485" s="140">
        <f>_xll.qlInterestRateIndexValueDate(IndexON,D2485)</f>
        <v>57096</v>
      </c>
      <c r="F2485" s="156">
        <f>IFERROR(_xll.qlIndexFixing(IndexON,D2485,TRUE,_xll.ohTrigger(RecalcTrigger,TriggerON)),NA())</f>
        <v>6.2813879475454026E-3</v>
      </c>
      <c r="H2485" s="42">
        <f>_xll.qlCalendarAdvance(Calendar,$H2484,B2485,"f",FALSE)</f>
        <v>57096</v>
      </c>
      <c r="I2485" s="140">
        <f>_xll.qlInterestRateIndexValueDate(Index1M,$H2485)</f>
        <v>57096</v>
      </c>
      <c r="J2485" s="145">
        <f>IFERROR(_xll.qlIndexFixing(Index1M,$H2485,TRUE,_xll.ohTrigger(RecalcTrigger,Trigger1M)),NA())</f>
        <v>6.9579722845512695E-3</v>
      </c>
      <c r="K2485" s="44">
        <f>IFERROR(_xll.qlIndexFixing(Index3M,H2485,TRUE,_xll.ohTrigger(RecalcTrigger,Trigger3M)),NA())</f>
        <v>7.1704394060778543E-3</v>
      </c>
      <c r="L2485" s="44">
        <f>IFERROR(_xll.qlIndexFixing(Index6M,$H2485,TRUE,_xll.ohTrigger(RecalcTrigger,Trigger6M)),NA())</f>
        <v>7.209755380386644E-3</v>
      </c>
      <c r="M2485" s="146">
        <f>IFERROR(_xll.qlIndexFixing(Index1Y,$H2485,TRUE,_xll.ohTrigger(RecalcTrigger,Trigger1Y)),NA())</f>
        <v>7.4405321102248845E-3</v>
      </c>
      <c r="N2485" s="145">
        <f>IFERROR(_xll.qlIndexFixing(ONIndex1M,I2485,TRUE,_xll.ohTrigger(RecalcTrigger,Trigger1M)),NA())</f>
        <v>6.95447731443255E-3</v>
      </c>
      <c r="O2485" s="44">
        <f>IFERROR(_xll.qlIndexFixing(ONIndex3M,I2485,TRUE,_xll.ohTrigger(RecalcTrigger,Trigger3M)),NA())</f>
        <v>7.1639929455191709E-3</v>
      </c>
      <c r="P2485" s="44">
        <f>IFERROR(_xll.qlIndexFixing(ONIndex6M,I2485,TRUE,_xll.ohTrigger(RecalcTrigger,Trigger6M)),NA())</f>
        <v>7.1893860188543268E-3</v>
      </c>
      <c r="Q2485" s="146">
        <f>IFERROR(_xll.qlIndexFixing(ONIndex1Y,I2485,TRUE,_xll.ohTrigger(RecalcTrigger,Trigger1Y)),NA())</f>
        <v>7.4057385976444845E-3</v>
      </c>
    </row>
    <row r="2486" spans="2:17" x14ac:dyDescent="0.2">
      <c r="B2486" s="39" t="s">
        <v>42</v>
      </c>
      <c r="D2486" s="42">
        <f>_xll.qlCalendarAdvance(Calendar,$D2485,B2486,"f",FALSE)</f>
        <v>57103</v>
      </c>
      <c r="E2486" s="140">
        <f>_xll.qlInterestRateIndexValueDate(IndexON,D2486)</f>
        <v>57103</v>
      </c>
      <c r="F2486" s="156">
        <f>IFERROR(_xll.qlIndexFixing(IndexON,D2486,TRUE,_xll.ohTrigger(RecalcTrigger,TriggerON)),NA())</f>
        <v>6.2811471630974669E-3</v>
      </c>
      <c r="H2486" s="42">
        <f>_xll.qlCalendarAdvance(Calendar,$H2485,B2486,"f",FALSE)</f>
        <v>57103</v>
      </c>
      <c r="I2486" s="140">
        <f>_xll.qlInterestRateIndexValueDate(Index1M,$H2486)</f>
        <v>57103</v>
      </c>
      <c r="J2486" s="145">
        <f>IFERROR(_xll.qlIndexFixing(Index1M,$H2486,TRUE,_xll.ohTrigger(RecalcTrigger,Trigger1M)),NA())</f>
        <v>6.9591271587699961E-3</v>
      </c>
      <c r="K2486" s="44">
        <f>IFERROR(_xll.qlIndexFixing(Index3M,H2486,TRUE,_xll.ohTrigger(RecalcTrigger,Trigger3M)),NA())</f>
        <v>7.1705764480313513E-3</v>
      </c>
      <c r="L2486" s="44">
        <f>IFERROR(_xll.qlIndexFixing(Index6M,$H2486,TRUE,_xll.ohTrigger(RecalcTrigger,Trigger6M)),NA())</f>
        <v>7.21050745163874E-3</v>
      </c>
      <c r="M2486" s="146">
        <f>IFERROR(_xll.qlIndexFixing(Index1Y,$H2486,TRUE,_xll.ohTrigger(RecalcTrigger,Trigger1Y)),NA())</f>
        <v>7.4409125147711919E-3</v>
      </c>
      <c r="N2486" s="145">
        <f>IFERROR(_xll.qlIndexFixing(ONIndex1M,I2486,TRUE,_xll.ohTrigger(RecalcTrigger,Trigger1M)),NA())</f>
        <v>6.9552186078869482E-3</v>
      </c>
      <c r="O2486" s="44">
        <f>IFERROR(_xll.qlIndexFixing(ONIndex3M,I2486,TRUE,_xll.ohTrigger(RecalcTrigger,Trigger3M)),NA())</f>
        <v>7.1639466931361362E-3</v>
      </c>
      <c r="P2486" s="44">
        <f>IFERROR(_xll.qlIndexFixing(ONIndex6M,I2486,TRUE,_xll.ohTrigger(RecalcTrigger,Trigger6M)),NA())</f>
        <v>7.1898266947145739E-3</v>
      </c>
      <c r="Q2486" s="146">
        <f>IFERROR(_xll.qlIndexFixing(ONIndex1Y,I2486,TRUE,_xll.ohTrigger(RecalcTrigger,Trigger1Y)),NA())</f>
        <v>7.4057961418816376E-3</v>
      </c>
    </row>
    <row r="2487" spans="2:17" x14ac:dyDescent="0.2">
      <c r="B2487" s="39" t="s">
        <v>42</v>
      </c>
      <c r="D2487" s="42">
        <f>_xll.qlCalendarAdvance(Calendar,$D2486,B2487,"f",FALSE)</f>
        <v>57110</v>
      </c>
      <c r="E2487" s="140">
        <f>_xll.qlInterestRateIndexValueDate(IndexON,D2487)</f>
        <v>57110</v>
      </c>
      <c r="F2487" s="156">
        <f>IFERROR(_xll.qlIndexFixing(IndexON,D2487,TRUE,_xll.ohTrigger(RecalcTrigger,TriggerON)),NA())</f>
        <v>6.2809220107751251E-3</v>
      </c>
      <c r="H2487" s="42">
        <f>_xll.qlCalendarAdvance(Calendar,$H2486,B2487,"f",FALSE)</f>
        <v>57110</v>
      </c>
      <c r="I2487" s="140">
        <f>_xll.qlInterestRateIndexValueDate(Index1M,$H2487)</f>
        <v>57110</v>
      </c>
      <c r="J2487" s="145">
        <f>IFERROR(_xll.qlIndexFixing(Index1M,$H2487,TRUE,_xll.ohTrigger(RecalcTrigger,Trigger1M)),NA())</f>
        <v>6.9599336066631075E-3</v>
      </c>
      <c r="K2487" s="44">
        <f>IFERROR(_xll.qlIndexFixing(Index3M,H2487,TRUE,_xll.ohTrigger(RecalcTrigger,Trigger3M)),NA())</f>
        <v>7.1706516394680394E-3</v>
      </c>
      <c r="L2487" s="44">
        <f>IFERROR(_xll.qlIndexFixing(Index6M,$H2487,TRUE,_xll.ohTrigger(RecalcTrigger,Trigger6M)),NA())</f>
        <v>7.2111520506717378E-3</v>
      </c>
      <c r="M2487" s="146">
        <f>IFERROR(_xll.qlIndexFixing(Index1Y,$H2487,TRUE,_xll.ohTrigger(RecalcTrigger,Trigger1Y)),NA())</f>
        <v>7.441304070822552E-3</v>
      </c>
      <c r="N2487" s="145">
        <f>IFERROR(_xll.qlIndexFixing(ONIndex1M,I2487,TRUE,_xll.ohTrigger(RecalcTrigger,Trigger1M)),NA())</f>
        <v>6.9559795813234349E-3</v>
      </c>
      <c r="O2487" s="44">
        <f>IFERROR(_xll.qlIndexFixing(ONIndex3M,I2487,TRUE,_xll.ohTrigger(RecalcTrigger,Trigger3M)),NA())</f>
        <v>7.1639173804793899E-3</v>
      </c>
      <c r="P2487" s="44">
        <f>IFERROR(_xll.qlIndexFixing(ONIndex6M,I2487,TRUE,_xll.ohTrigger(RecalcTrigger,Trigger6M)),NA())</f>
        <v>7.1902859604844327E-3</v>
      </c>
      <c r="Q2487" s="146">
        <f>IFERROR(_xll.qlIndexFixing(ONIndex1Y,I2487,TRUE,_xll.ohTrigger(RecalcTrigger,Trigger1Y)),NA())</f>
        <v>7.4058713057423287E-3</v>
      </c>
    </row>
    <row r="2488" spans="2:17" x14ac:dyDescent="0.2">
      <c r="B2488" s="39" t="s">
        <v>42</v>
      </c>
      <c r="D2488" s="42">
        <f>_xll.qlCalendarAdvance(Calendar,$D2487,B2488,"f",FALSE)</f>
        <v>57117</v>
      </c>
      <c r="E2488" s="140">
        <f>_xll.qlInterestRateIndexValueDate(IndexON,D2488)</f>
        <v>57117</v>
      </c>
      <c r="F2488" s="156">
        <f>IFERROR(_xll.qlIndexFixing(IndexON,D2488,TRUE,_xll.ohTrigger(RecalcTrigger,TriggerON)),NA())</f>
        <v>6.2807124904162848E-3</v>
      </c>
      <c r="H2488" s="42">
        <f>_xll.qlCalendarAdvance(Calendar,$H2487,B2488,"f",FALSE)</f>
        <v>57117</v>
      </c>
      <c r="I2488" s="140">
        <f>_xll.qlInterestRateIndexValueDate(Index1M,$H2488)</f>
        <v>57117</v>
      </c>
      <c r="J2488" s="145">
        <f>IFERROR(_xll.qlIndexFixing(Index1M,$H2488,TRUE,_xll.ohTrigger(RecalcTrigger,Trigger1M)),NA())</f>
        <v>6.9607597465577162E-3</v>
      </c>
      <c r="K2488" s="44">
        <f>IFERROR(_xll.qlIndexFixing(Index3M,H2488,TRUE,_xll.ohTrigger(RecalcTrigger,Trigger3M)),NA())</f>
        <v>7.170741068192996E-3</v>
      </c>
      <c r="L2488" s="44">
        <f>IFERROR(_xll.qlIndexFixing(Index6M,$H2488,TRUE,_xll.ohTrigger(RecalcTrigger,Trigger6M)),NA())</f>
        <v>7.2118083488344736E-3</v>
      </c>
      <c r="M2488" s="146">
        <f>IFERROR(_xll.qlIndexFixing(Index1Y,$H2488,TRUE,_xll.ohTrigger(RecalcTrigger,Trigger1Y)),NA())</f>
        <v>7.441706625435085E-3</v>
      </c>
      <c r="N2488" s="145">
        <f>IFERROR(_xll.qlIndexFixing(ONIndex1M,I2488,TRUE,_xll.ohTrigger(RecalcTrigger,Trigger1M)),NA())</f>
        <v>6.9567602346609636E-3</v>
      </c>
      <c r="O2488" s="44">
        <f>IFERROR(_xll.qlIndexFixing(ONIndex3M,I2488,TRUE,_xll.ohTrigger(RecalcTrigger,Trigger3M)),NA())</f>
        <v>7.1639050077110245E-3</v>
      </c>
      <c r="P2488" s="44">
        <f>IFERROR(_xll.qlIndexFixing(ONIndex6M,I2488,TRUE,_xll.ohTrigger(RecalcTrigger,Trigger6M)),NA())</f>
        <v>7.1907638161639031E-3</v>
      </c>
      <c r="Q2488" s="146">
        <f>IFERROR(_xll.qlIndexFixing(ONIndex1Y,I2488,TRUE,_xll.ohTrigger(RecalcTrigger,Trigger1Y)),NA())</f>
        <v>7.4059640892265577E-3</v>
      </c>
    </row>
    <row r="2489" spans="2:17" x14ac:dyDescent="0.2">
      <c r="B2489" s="39" t="s">
        <v>42</v>
      </c>
      <c r="D2489" s="42">
        <f>_xll.qlCalendarAdvance(Calendar,$D2488,B2489,"f",FALSE)</f>
        <v>57124</v>
      </c>
      <c r="E2489" s="140">
        <f>_xll.qlInterestRateIndexValueDate(IndexON,D2489)</f>
        <v>57124</v>
      </c>
      <c r="F2489" s="156">
        <f>IFERROR(_xll.qlIndexFixing(IndexON,D2489,TRUE,_xll.ohTrigger(RecalcTrigger,TriggerON)),NA())</f>
        <v>6.2805186022640846E-3</v>
      </c>
      <c r="H2489" s="42">
        <f>_xll.qlCalendarAdvance(Calendar,$H2488,B2489,"f",FALSE)</f>
        <v>57124</v>
      </c>
      <c r="I2489" s="140">
        <f>_xll.qlInterestRateIndexValueDate(Index1M,$H2489)</f>
        <v>57124</v>
      </c>
      <c r="J2489" s="145">
        <f>IFERROR(_xll.qlIndexFixing(Index1M,$H2489,TRUE,_xll.ohTrigger(RecalcTrigger,Trigger1M)),NA())</f>
        <v>6.9616055784562777E-3</v>
      </c>
      <c r="K2489" s="44">
        <f>IFERROR(_xll.qlIndexFixing(Index3M,H2489,TRUE,_xll.ohTrigger(RecalcTrigger,Trigger3M)),NA())</f>
        <v>7.1708442028157104E-3</v>
      </c>
      <c r="L2489" s="44">
        <f>IFERROR(_xll.qlIndexFixing(Index6M,$H2489,TRUE,_xll.ohTrigger(RecalcTrigger,Trigger6M)),NA())</f>
        <v>7.2124759656133387E-3</v>
      </c>
      <c r="M2489" s="146">
        <f>IFERROR(_xll.qlIndexFixing(Index1Y,$H2489,TRUE,_xll.ohTrigger(RecalcTrigger,Trigger1Y)),NA())</f>
        <v>7.4421200256653552E-3</v>
      </c>
      <c r="N2489" s="145">
        <f>IFERROR(_xll.qlIndexFixing(ONIndex1M,I2489,TRUE,_xll.ohTrigger(RecalcTrigger,Trigger1M)),NA())</f>
        <v>6.957560568061627E-3</v>
      </c>
      <c r="O2489" s="44">
        <f>IFERROR(_xll.qlIndexFixing(ONIndex3M,I2489,TRUE,_xll.ohTrigger(RecalcTrigger,Trigger3M)),NA())</f>
        <v>7.1639095749120862E-3</v>
      </c>
      <c r="P2489" s="44">
        <f>IFERROR(_xll.qlIndexFixing(ONIndex6M,I2489,TRUE,_xll.ohTrigger(RecalcTrigger,Trigger6M)),NA())</f>
        <v>7.191260261671939E-3</v>
      </c>
      <c r="Q2489" s="146">
        <f>IFERROR(_xll.qlIndexFixing(ONIndex1Y,I2489,TRUE,_xll.ohTrigger(RecalcTrigger,Trigger1Y)),NA())</f>
        <v>7.4060744922532784E-3</v>
      </c>
    </row>
    <row r="2490" spans="2:17" x14ac:dyDescent="0.2">
      <c r="B2490" s="39" t="s">
        <v>42</v>
      </c>
      <c r="D2490" s="42">
        <f>_xll.qlCalendarAdvance(Calendar,$D2489,B2490,"f",FALSE)</f>
        <v>57131</v>
      </c>
      <c r="E2490" s="140">
        <f>_xll.qlInterestRateIndexValueDate(IndexON,D2490)</f>
        <v>57131</v>
      </c>
      <c r="F2490" s="156">
        <f>IFERROR(_xll.qlIndexFixing(IndexON,D2490,TRUE,_xll.ohTrigger(RecalcTrigger,TriggerON)),NA())</f>
        <v>6.2803403460753859E-3</v>
      </c>
      <c r="H2490" s="42">
        <f>_xll.qlCalendarAdvance(Calendar,$H2489,B2490,"f",FALSE)</f>
        <v>57131</v>
      </c>
      <c r="I2490" s="140">
        <f>_xll.qlInterestRateIndexValueDate(Index1M,$H2490)</f>
        <v>57131</v>
      </c>
      <c r="J2490" s="145">
        <f>IFERROR(_xll.qlIndexFixing(Index1M,$H2490,TRUE,_xll.ohTrigger(RecalcTrigger,Trigger1M)),NA())</f>
        <v>6.9620816504478347E-3</v>
      </c>
      <c r="K2490" s="44">
        <f>IFERROR(_xll.qlIndexFixing(Index3M,H2490,TRUE,_xll.ohTrigger(RecalcTrigger,Trigger3M)),NA())</f>
        <v>7.1709605119491945E-3</v>
      </c>
      <c r="L2490" s="44">
        <f>IFERROR(_xll.qlIndexFixing(Index6M,$H2490,TRUE,_xll.ohTrigger(RecalcTrigger,Trigger6M)),NA())</f>
        <v>7.2130315097249376E-3</v>
      </c>
      <c r="M2490" s="146">
        <f>IFERROR(_xll.qlIndexFixing(Index1Y,$H2490,TRUE,_xll.ohTrigger(RecalcTrigger,Trigger1Y)),NA())</f>
        <v>7.442544118569927E-3</v>
      </c>
      <c r="N2490" s="145">
        <f>IFERROR(_xll.qlIndexFixing(ONIndex1M,I2490,TRUE,_xll.ohTrigger(RecalcTrigger,Trigger1M)),NA())</f>
        <v>6.9583805812822863E-3</v>
      </c>
      <c r="O2490" s="44">
        <f>IFERROR(_xll.qlIndexFixing(ONIndex3M,I2490,TRUE,_xll.ohTrigger(RecalcTrigger,Trigger3M)),NA())</f>
        <v>7.1639310817583901E-3</v>
      </c>
      <c r="P2490" s="44">
        <f>IFERROR(_xll.qlIndexFixing(ONIndex6M,I2490,TRUE,_xll.ohTrigger(RecalcTrigger,Trigger6M)),NA())</f>
        <v>7.1917752970085402E-3</v>
      </c>
      <c r="Q2490" s="146">
        <f>IFERROR(_xll.qlIndexFixing(ONIndex1Y,I2490,TRUE,_xll.ohTrigger(RecalcTrigger,Trigger1Y)),NA())</f>
        <v>7.4062025148224908E-3</v>
      </c>
    </row>
    <row r="2491" spans="2:17" x14ac:dyDescent="0.2">
      <c r="B2491" s="39" t="s">
        <v>42</v>
      </c>
      <c r="D2491" s="42">
        <f>_xll.qlCalendarAdvance(Calendar,$D2490,B2491,"f",FALSE)</f>
        <v>57138</v>
      </c>
      <c r="E2491" s="140">
        <f>_xll.qlInterestRateIndexValueDate(IndexON,D2491)</f>
        <v>57138</v>
      </c>
      <c r="F2491" s="156">
        <f>IFERROR(_xll.qlIndexFixing(IndexON,D2491,TRUE,_xll.ohTrigger(RecalcTrigger,TriggerON)),NA())</f>
        <v>6.2801777220122812E-3</v>
      </c>
      <c r="H2491" s="42">
        <f>_xll.qlCalendarAdvance(Calendar,$H2490,B2491,"f",FALSE)</f>
        <v>57138</v>
      </c>
      <c r="I2491" s="140">
        <f>_xll.qlInterestRateIndexValueDate(Index1M,$H2491)</f>
        <v>57138</v>
      </c>
      <c r="J2491" s="145">
        <f>IFERROR(_xll.qlIndexFixing(Index1M,$H2491,TRUE,_xll.ohTrigger(RecalcTrigger,Trigger1M)),NA())</f>
        <v>6.9629625854094419E-3</v>
      </c>
      <c r="K2491" s="44">
        <f>IFERROR(_xll.qlIndexFixing(Index3M,H2491,TRUE,_xll.ohTrigger(RecalcTrigger,Trigger3M)),NA())</f>
        <v>7.17108946420646E-3</v>
      </c>
      <c r="L2491" s="44">
        <f>IFERROR(_xll.qlIndexFixing(Index6M,$H2491,TRUE,_xll.ohTrigger(RecalcTrigger,Trigger6M)),NA())</f>
        <v>7.2137199692581333E-3</v>
      </c>
      <c r="M2491" s="146">
        <f>IFERROR(_xll.qlIndexFixing(Index1Y,$H2491,TRUE,_xll.ohTrigger(RecalcTrigger,Trigger1Y)),NA())</f>
        <v>7.4429787512053647E-3</v>
      </c>
      <c r="N2491" s="145">
        <f>IFERROR(_xll.qlIndexFixing(ONIndex1M,I2491,TRUE,_xll.ohTrigger(RecalcTrigger,Trigger1M)),NA())</f>
        <v>6.959220274485034E-3</v>
      </c>
      <c r="O2491" s="44">
        <f>IFERROR(_xll.qlIndexFixing(ONIndex3M,I2491,TRUE,_xll.ohTrigger(RecalcTrigger,Trigger3M)),NA())</f>
        <v>7.1639695286551675E-3</v>
      </c>
      <c r="P2491" s="44">
        <f>IFERROR(_xll.qlIndexFixing(ONIndex6M,I2491,TRUE,_xll.ohTrigger(RecalcTrigger,Trigger6M)),NA())</f>
        <v>7.1923089224168457E-3</v>
      </c>
      <c r="Q2491" s="146">
        <f>IFERROR(_xll.qlIndexFixing(ONIndex1Y,I2491,TRUE,_xll.ohTrigger(RecalcTrigger,Trigger1Y)),NA())</f>
        <v>7.4063481570962875E-3</v>
      </c>
    </row>
    <row r="2492" spans="2:17" x14ac:dyDescent="0.2">
      <c r="B2492" s="39" t="s">
        <v>42</v>
      </c>
      <c r="D2492" s="42">
        <f>_xll.qlCalendarAdvance(Calendar,$D2491,B2492,"f",FALSE)</f>
        <v>57145</v>
      </c>
      <c r="E2492" s="140">
        <f>_xll.qlInterestRateIndexValueDate(IndexON,D2492)</f>
        <v>57145</v>
      </c>
      <c r="F2492" s="156">
        <f>IFERROR(_xll.qlIndexFixing(IndexON,D2492,TRUE,_xll.ohTrigger(RecalcTrigger,TriggerON)),NA())</f>
        <v>6.2800307299126779E-3</v>
      </c>
      <c r="H2492" s="42">
        <f>_xll.qlCalendarAdvance(Calendar,$H2491,B2492,"f",FALSE)</f>
        <v>57145</v>
      </c>
      <c r="I2492" s="140">
        <f>_xll.qlInterestRateIndexValueDate(Index1M,$H2492)</f>
        <v>57145</v>
      </c>
      <c r="J2492" s="145">
        <f>IFERROR(_xll.qlIndexFixing(Index1M,$H2492,TRUE,_xll.ohTrigger(RecalcTrigger,Trigger1M)),NA())</f>
        <v>6.9638622452659433E-3</v>
      </c>
      <c r="K2492" s="44">
        <f>IFERROR(_xll.qlIndexFixing(Index3M,H2492,TRUE,_xll.ohTrigger(RecalcTrigger,Trigger3M)),NA())</f>
        <v>7.1712305281987588E-3</v>
      </c>
      <c r="L2492" s="44">
        <f>IFERROR(_xll.qlIndexFixing(Index6M,$H2492,TRUE,_xll.ohTrigger(RecalcTrigger,Trigger6M)),NA())</f>
        <v>7.2144186139779694E-3</v>
      </c>
      <c r="M2492" s="146">
        <f>IFERROR(_xll.qlIndexFixing(Index1Y,$H2492,TRUE,_xll.ohTrigger(RecalcTrigger,Trigger1Y)),NA())</f>
        <v>7.4434237706275663E-3</v>
      </c>
      <c r="N2492" s="145">
        <f>IFERROR(_xll.qlIndexFixing(ONIndex1M,I2492,TRUE,_xll.ohTrigger(RecalcTrigger,Trigger1M)),NA())</f>
        <v>6.9600796475888238E-3</v>
      </c>
      <c r="O2492" s="44">
        <f>IFERROR(_xll.qlIndexFixing(ONIndex3M,I2492,TRUE,_xll.ohTrigger(RecalcTrigger,Trigger3M)),NA())</f>
        <v>7.1640249153592794E-3</v>
      </c>
      <c r="P2492" s="44">
        <f>IFERROR(_xll.qlIndexFixing(ONIndex6M,I2492,TRUE,_xll.ohTrigger(RecalcTrigger,Trigger6M)),NA())</f>
        <v>7.1928611375726703E-3</v>
      </c>
      <c r="Q2492" s="146">
        <f>IFERROR(_xll.qlIndexFixing(ONIndex1Y,I2492,TRUE,_xll.ohTrigger(RecalcTrigger,Trigger1Y)),NA())</f>
        <v>7.4065114189125758E-3</v>
      </c>
    </row>
    <row r="2493" spans="2:17" x14ac:dyDescent="0.2">
      <c r="B2493" s="39" t="s">
        <v>42</v>
      </c>
      <c r="D2493" s="42">
        <f>_xll.qlCalendarAdvance(Calendar,$D2492,B2493,"f",FALSE)</f>
        <v>57152</v>
      </c>
      <c r="E2493" s="140">
        <f>_xll.qlInterestRateIndexValueDate(IndexON,D2493)</f>
        <v>57152</v>
      </c>
      <c r="F2493" s="156">
        <f>IFERROR(_xll.qlIndexFixing(IndexON,D2493,TRUE,_xll.ohTrigger(RecalcTrigger,TriggerON)),NA())</f>
        <v>6.2798993699386685E-3</v>
      </c>
      <c r="H2493" s="42">
        <f>_xll.qlCalendarAdvance(Calendar,$H2492,B2493,"f",FALSE)</f>
        <v>57152</v>
      </c>
      <c r="I2493" s="140">
        <f>_xll.qlInterestRateIndexValueDate(Index1M,$H2493)</f>
        <v>57152</v>
      </c>
      <c r="J2493" s="145">
        <f>IFERROR(_xll.qlIndexFixing(Index1M,$H2493,TRUE,_xll.ohTrigger(RecalcTrigger,Trigger1M)),NA())</f>
        <v>6.9647780111418518E-3</v>
      </c>
      <c r="K2493" s="44">
        <f>IFERROR(_xll.qlIndexFixing(Index3M,H2493,TRUE,_xll.ohTrigger(RecalcTrigger,Trigger3M)),NA())</f>
        <v>7.1713831725382223E-3</v>
      </c>
      <c r="L2493" s="44">
        <f>IFERROR(_xll.qlIndexFixing(Index6M,$H2493,TRUE,_xll.ohTrigger(RecalcTrigger,Trigger6M)),NA())</f>
        <v>7.2151270612959562E-3</v>
      </c>
      <c r="M2493" s="146">
        <f>IFERROR(_xll.qlIndexFixing(Index1Y,$H2493,TRUE,_xll.ohTrigger(RecalcTrigger,Trigger1Y)),NA())</f>
        <v>7.4438790238944286E-3</v>
      </c>
      <c r="N2493" s="145">
        <f>IFERROR(_xll.qlIndexFixing(ONIndex1M,I2493,TRUE,_xll.ohTrigger(RecalcTrigger,Trigger1M)),NA())</f>
        <v>6.9609587005936557E-3</v>
      </c>
      <c r="O2493" s="44">
        <f>IFERROR(_xll.qlIndexFixing(ONIndex3M,I2493,TRUE,_xll.ohTrigger(RecalcTrigger,Trigger3M)),NA())</f>
        <v>7.1640972418707261E-3</v>
      </c>
      <c r="P2493" s="44">
        <f>IFERROR(_xll.qlIndexFixing(ONIndex6M,I2493,TRUE,_xll.ohTrigger(RecalcTrigger,Trigger6M)),NA())</f>
        <v>7.1934319426381066E-3</v>
      </c>
      <c r="Q2493" s="146">
        <f>IFERROR(_xll.qlIndexFixing(ONIndex1Y,I2493,TRUE,_xll.ohTrigger(RecalcTrigger,Trigger1Y)),NA())</f>
        <v>7.4066923003524021E-3</v>
      </c>
    </row>
    <row r="2494" spans="2:17" x14ac:dyDescent="0.2">
      <c r="B2494" s="39" t="s">
        <v>42</v>
      </c>
      <c r="D2494" s="42">
        <f>_xll.qlCalendarAdvance(Calendar,$D2493,B2494,"f",FALSE)</f>
        <v>57159</v>
      </c>
      <c r="E2494" s="140">
        <f>_xll.qlInterestRateIndexValueDate(IndexON,D2494)</f>
        <v>57159</v>
      </c>
      <c r="F2494" s="156">
        <f>IFERROR(_xll.qlIndexFixing(IndexON,D2494,TRUE,_xll.ohTrigger(RecalcTrigger,TriggerON)),NA())</f>
        <v>6.2797836420902531E-3</v>
      </c>
      <c r="H2494" s="42">
        <f>_xll.qlCalendarAdvance(Calendar,$H2493,B2494,"f",FALSE)</f>
        <v>57159</v>
      </c>
      <c r="I2494" s="140">
        <f>_xll.qlInterestRateIndexValueDate(Index1M,$H2494)</f>
        <v>57159</v>
      </c>
      <c r="J2494" s="145">
        <f>IFERROR(_xll.qlIndexFixing(Index1M,$H2494,TRUE,_xll.ohTrigger(RecalcTrigger,Trigger1M)),NA())</f>
        <v>6.9657070948127755E-3</v>
      </c>
      <c r="K2494" s="44">
        <f>IFERROR(_xll.qlIndexFixing(Index3M,H2494,TRUE,_xll.ohTrigger(RecalcTrigger,Trigger3M)),NA())</f>
        <v>7.1715468658378615E-3</v>
      </c>
      <c r="L2494" s="44">
        <f>IFERROR(_xll.qlIndexFixing(Index6M,$H2494,TRUE,_xll.ohTrigger(RecalcTrigger,Trigger6M)),NA())</f>
        <v>7.2158449286262591E-3</v>
      </c>
      <c r="M2494" s="146">
        <f>IFERROR(_xll.qlIndexFixing(Index1Y,$H2494,TRUE,_xll.ohTrigger(RecalcTrigger,Trigger1Y)),NA())</f>
        <v>7.4443443580618496E-3</v>
      </c>
      <c r="N2494" s="145">
        <f>IFERROR(_xll.qlIndexFixing(ONIndex1M,I2494,TRUE,_xll.ohTrigger(RecalcTrigger,Trigger1M)),NA())</f>
        <v>6.9618574335805761E-3</v>
      </c>
      <c r="O2494" s="44">
        <f>IFERROR(_xll.qlIndexFixing(ONIndex3M,I2494,TRUE,_xll.ohTrigger(RecalcTrigger,Trigger3M)),NA())</f>
        <v>7.1641865082705536E-3</v>
      </c>
      <c r="P2494" s="44">
        <f>IFERROR(_xll.qlIndexFixing(ONIndex6M,I2494,TRUE,_xll.ohTrigger(RecalcTrigger,Trigger6M)),NA())</f>
        <v>7.1940213376131545E-3</v>
      </c>
      <c r="Q2494" s="146">
        <f>IFERROR(_xll.qlIndexFixing(ONIndex1Y,I2494,TRUE,_xll.ohTrigger(RecalcTrigger,Trigger1Y)),NA())</f>
        <v>7.4068908013347201E-3</v>
      </c>
    </row>
    <row r="2495" spans="2:17" x14ac:dyDescent="0.2">
      <c r="B2495" s="39" t="s">
        <v>42</v>
      </c>
      <c r="D2495" s="42">
        <f>_xll.qlCalendarAdvance(Calendar,$D2494,B2495,"f",FALSE)</f>
        <v>57166</v>
      </c>
      <c r="E2495" s="140">
        <f>_xll.qlInterestRateIndexValueDate(IndexON,D2495)</f>
        <v>57166</v>
      </c>
      <c r="F2495" s="156">
        <f>IFERROR(_xll.qlIndexFixing(IndexON,D2495,TRUE,_xll.ohTrigger(RecalcTrigger,TriggerON)),NA())</f>
        <v>6.2796835336431656E-3</v>
      </c>
      <c r="H2495" s="42">
        <f>_xll.qlCalendarAdvance(Calendar,$H2494,B2495,"f",FALSE)</f>
        <v>57166</v>
      </c>
      <c r="I2495" s="140">
        <f>_xll.qlInterestRateIndexValueDate(Index1M,$H2495)</f>
        <v>57166</v>
      </c>
      <c r="J2495" s="145">
        <f>IFERROR(_xll.qlIndexFixing(Index1M,$H2495,TRUE,_xll.ohTrigger(RecalcTrigger,Trigger1M)),NA())</f>
        <v>6.9670498375048427E-3</v>
      </c>
      <c r="K2495" s="44">
        <f>IFERROR(_xll.qlIndexFixing(Index3M,H2495,TRUE,_xll.ohTrigger(RecalcTrigger,Trigger3M)),NA())</f>
        <v>7.1717210767098102E-3</v>
      </c>
      <c r="L2495" s="44">
        <f>IFERROR(_xll.qlIndexFixing(Index6M,$H2495,TRUE,_xll.ohTrigger(RecalcTrigger,Trigger6M)),NA())</f>
        <v>7.2166980483939344E-3</v>
      </c>
      <c r="M2495" s="146">
        <f>IFERROR(_xll.qlIndexFixing(Index1Y,$H2495,TRUE,_xll.ohTrigger(RecalcTrigger,Trigger1Y)),NA())</f>
        <v>7.4448196201870598E-3</v>
      </c>
      <c r="N2495" s="145">
        <f>IFERROR(_xll.qlIndexFixing(ONIndex1M,I2495,TRUE,_xll.ohTrigger(RecalcTrigger,Trigger1M)),NA())</f>
        <v>6.9627758058643519E-3</v>
      </c>
      <c r="O2495" s="44">
        <f>IFERROR(_xll.qlIndexFixing(ONIndex3M,I2495,TRUE,_xll.ohTrigger(RecalcTrigger,Trigger3M)),NA())</f>
        <v>7.1642926908932481E-3</v>
      </c>
      <c r="P2495" s="44">
        <f>IFERROR(_xll.qlIndexFixing(ONIndex6M,I2495,TRUE,_xll.ohTrigger(RecalcTrigger,Trigger6M)),NA())</f>
        <v>7.1946292884583762E-3</v>
      </c>
      <c r="Q2495" s="146">
        <f>IFERROR(_xll.qlIndexFixing(ONIndex1Y,I2495,TRUE,_xll.ohTrigger(RecalcTrigger,Trigger1Y)),NA())</f>
        <v>7.4071068951142571E-3</v>
      </c>
    </row>
    <row r="2496" spans="2:17" x14ac:dyDescent="0.2">
      <c r="B2496" s="39" t="s">
        <v>42</v>
      </c>
      <c r="D2496" s="42">
        <f>_xll.qlCalendarAdvance(Calendar,$D2495,B2496,"f",FALSE)</f>
        <v>57173</v>
      </c>
      <c r="E2496" s="140">
        <f>_xll.qlInterestRateIndexValueDate(IndexON,D2496)</f>
        <v>57173</v>
      </c>
      <c r="F2496" s="156">
        <f>IFERROR(_xll.qlIndexFixing(IndexON,D2496,TRUE,_xll.ohTrigger(RecalcTrigger,TriggerON)),NA())</f>
        <v>6.2795969503615101E-3</v>
      </c>
      <c r="H2496" s="42">
        <f>_xll.qlCalendarAdvance(Calendar,$H2495,B2496,"f",FALSE)</f>
        <v>57173</v>
      </c>
      <c r="I2496" s="140">
        <f>_xll.qlInterestRateIndexValueDate(Index1M,$H2496)</f>
        <v>57173</v>
      </c>
      <c r="J2496" s="145">
        <f>IFERROR(_xll.qlIndexFixing(Index1M,$H2496,TRUE,_xll.ohTrigger(RecalcTrigger,Trigger1M)),NA())</f>
        <v>6.9679993700033967E-3</v>
      </c>
      <c r="K2496" s="44">
        <f>IFERROR(_xll.qlIndexFixing(Index3M,H2496,TRUE,_xll.ohTrigger(RecalcTrigger,Trigger3M)),NA())</f>
        <v>7.1719053623304019E-3</v>
      </c>
      <c r="L2496" s="44">
        <f>IFERROR(_xll.qlIndexFixing(Index6M,$H2496,TRUE,_xll.ohTrigger(RecalcTrigger,Trigger6M)),NA())</f>
        <v>7.2174343044832598E-3</v>
      </c>
      <c r="M2496" s="146">
        <f>IFERROR(_xll.qlIndexFixing(Index1Y,$H2496,TRUE,_xll.ohTrigger(RecalcTrigger,Trigger1Y)),NA())</f>
        <v>7.4453046828193425E-3</v>
      </c>
      <c r="N2496" s="145">
        <f>IFERROR(_xll.qlIndexFixing(ONIndex1M,I2496,TRUE,_xll.ohTrigger(RecalcTrigger,Trigger1M)),NA())</f>
        <v>6.9637070740702356E-3</v>
      </c>
      <c r="O2496" s="44">
        <f>IFERROR(_xll.qlIndexFixing(ONIndex3M,I2496,TRUE,_xll.ohTrigger(RecalcTrigger,Trigger3M)),NA())</f>
        <v>7.1644118533209511E-3</v>
      </c>
      <c r="P2496" s="44">
        <f>IFERROR(_xll.qlIndexFixing(ONIndex6M,I2496,TRUE,_xll.ohTrigger(RecalcTrigger,Trigger6M)),NA())</f>
        <v>7.1952501681304959E-3</v>
      </c>
      <c r="Q2496" s="146">
        <f>IFERROR(_xll.qlIndexFixing(ONIndex1Y,I2496,TRUE,_xll.ohTrigger(RecalcTrigger,Trigger1Y)),NA())</f>
        <v>7.4073361113402569E-3</v>
      </c>
    </row>
    <row r="2497" spans="2:17" x14ac:dyDescent="0.2">
      <c r="B2497" s="39" t="s">
        <v>42</v>
      </c>
      <c r="D2497" s="42">
        <f>_xll.qlCalendarAdvance(Calendar,$D2496,B2497,"f",FALSE)</f>
        <v>57180</v>
      </c>
      <c r="E2497" s="140">
        <f>_xll.qlInterestRateIndexValueDate(IndexON,D2497)</f>
        <v>57180</v>
      </c>
      <c r="F2497" s="156">
        <f>IFERROR(_xll.qlIndexFixing(IndexON,D2497,TRUE,_xll.ohTrigger(RecalcTrigger,TriggerON)),NA())</f>
        <v>6.2795222897982228E-3</v>
      </c>
      <c r="H2497" s="42">
        <f>_xll.qlCalendarAdvance(Calendar,$H2496,B2497,"f",FALSE)</f>
        <v>57180</v>
      </c>
      <c r="I2497" s="140">
        <f>_xll.qlInterestRateIndexValueDate(Index1M,$H2497)</f>
        <v>57180</v>
      </c>
      <c r="J2497" s="145">
        <f>IFERROR(_xll.qlIndexFixing(Index1M,$H2497,TRUE,_xll.ohTrigger(RecalcTrigger,Trigger1M)),NA())</f>
        <v>6.9689566442932005E-3</v>
      </c>
      <c r="K2497" s="44">
        <f>IFERROR(_xll.qlIndexFixing(Index3M,H2497,TRUE,_xll.ohTrigger(RecalcTrigger,Trigger3M)),NA())</f>
        <v>7.1720996341371954E-3</v>
      </c>
      <c r="L2497" s="44">
        <f>IFERROR(_xll.qlIndexFixing(Index6M,$H2497,TRUE,_xll.ohTrigger(RecalcTrigger,Trigger6M)),NA())</f>
        <v>7.2181792155903632E-3</v>
      </c>
      <c r="M2497" s="146">
        <f>IFERROR(_xll.qlIndexFixing(Index1Y,$H2497,TRUE,_xll.ohTrigger(RecalcTrigger,Trigger1Y)),NA())</f>
        <v>7.4457995204799676E-3</v>
      </c>
      <c r="N2497" s="145">
        <f>IFERROR(_xll.qlIndexFixing(ONIndex1M,I2497,TRUE,_xll.ohTrigger(RecalcTrigger,Trigger1M)),NA())</f>
        <v>6.9646460793593157E-3</v>
      </c>
      <c r="O2497" s="44">
        <f>IFERROR(_xll.qlIndexFixing(ONIndex3M,I2497,TRUE,_xll.ohTrigger(RecalcTrigger,Trigger3M)),NA())</f>
        <v>7.1645409840359608E-3</v>
      </c>
      <c r="P2497" s="44">
        <f>IFERROR(_xll.qlIndexFixing(ONIndex6M,I2497,TRUE,_xll.ohTrigger(RecalcTrigger,Trigger6M)),NA())</f>
        <v>7.1958796713700313E-3</v>
      </c>
      <c r="Q2497" s="146">
        <f>IFERROR(_xll.qlIndexFixing(ONIndex1Y,I2497,TRUE,_xll.ohTrigger(RecalcTrigger,Trigger1Y)),NA())</f>
        <v>7.4075750303459476E-3</v>
      </c>
    </row>
    <row r="2498" spans="2:17" x14ac:dyDescent="0.2">
      <c r="B2498" s="39" t="s">
        <v>42</v>
      </c>
      <c r="D2498" s="42">
        <f>_xll.qlCalendarAdvance(Calendar,$D2497,B2498,"f",FALSE)</f>
        <v>57187</v>
      </c>
      <c r="E2498" s="140">
        <f>_xll.qlInterestRateIndexValueDate(IndexON,D2498)</f>
        <v>57187</v>
      </c>
      <c r="F2498" s="156">
        <f>IFERROR(_xll.qlIndexFixing(IndexON,D2498,TRUE,_xll.ohTrigger(RecalcTrigger,TriggerON)),NA())</f>
        <v>6.2794595522774888E-3</v>
      </c>
      <c r="H2498" s="42">
        <f>_xll.qlCalendarAdvance(Calendar,$H2497,B2498,"f",FALSE)</f>
        <v>57187</v>
      </c>
      <c r="I2498" s="140">
        <f>_xll.qlInterestRateIndexValueDate(Index1M,$H2498)</f>
        <v>57187</v>
      </c>
      <c r="J2498" s="145">
        <f>IFERROR(_xll.qlIndexFixing(Index1M,$H2498,TRUE,_xll.ohTrigger(RecalcTrigger,Trigger1M)),NA())</f>
        <v>6.9700578628694616E-3</v>
      </c>
      <c r="K2498" s="44">
        <f>IFERROR(_xll.qlIndexFixing(Index3M,H2498,TRUE,_xll.ohTrigger(RecalcTrigger,Trigger3M)),NA())</f>
        <v>7.172303892131953E-3</v>
      </c>
      <c r="L2498" s="44">
        <f>IFERROR(_xll.qlIndexFixing(Index6M,$H2498,TRUE,_xll.ohTrigger(RecalcTrigger,Trigger6M)),NA())</f>
        <v>7.2189327817244941E-3</v>
      </c>
      <c r="M2498" s="146">
        <f>IFERROR(_xll.qlIndexFixing(Index1Y,$H2498,TRUE,_xll.ohTrigger(RecalcTrigger,Trigger1Y)),NA())</f>
        <v>7.446304133183812E-3</v>
      </c>
      <c r="N2498" s="145">
        <f>IFERROR(_xll.qlIndexFixing(ONIndex1M,I2498,TRUE,_xll.ohTrigger(RecalcTrigger,Trigger1M)),NA())</f>
        <v>6.9655928216505458E-3</v>
      </c>
      <c r="O2498" s="44">
        <f>IFERROR(_xll.qlIndexFixing(ONIndex3M,I2498,TRUE,_xll.ohTrigger(RecalcTrigger,Trigger3M)),NA())</f>
        <v>7.1646800831193236E-3</v>
      </c>
      <c r="P2498" s="44">
        <f>IFERROR(_xll.qlIndexFixing(ONIndex6M,I2498,TRUE,_xll.ohTrigger(RecalcTrigger,Trigger6M)),NA())</f>
        <v>7.1965177980959361E-3</v>
      </c>
      <c r="Q2498" s="146">
        <f>IFERROR(_xll.qlIndexFixing(ONIndex1Y,I2498,TRUE,_xll.ohTrigger(RecalcTrigger,Trigger1Y)),NA())</f>
        <v>7.4078236522934215E-3</v>
      </c>
    </row>
    <row r="2499" spans="2:17" x14ac:dyDescent="0.2">
      <c r="B2499" s="39" t="s">
        <v>42</v>
      </c>
      <c r="D2499" s="42">
        <f>_xll.qlCalendarAdvance(Calendar,$D2498,B2499,"f",FALSE)</f>
        <v>57194</v>
      </c>
      <c r="E2499" s="140">
        <f>_xll.qlInterestRateIndexValueDate(IndexON,D2499)</f>
        <v>57194</v>
      </c>
      <c r="F2499" s="156">
        <f>IFERROR(_xll.qlIndexFixing(IndexON,D2499,TRUE,_xll.ohTrigger(RecalcTrigger,TriggerON)),NA())</f>
        <v>6.2794087376372154E-3</v>
      </c>
      <c r="H2499" s="42">
        <f>_xll.qlCalendarAdvance(Calendar,$H2498,B2499,"f",FALSE)</f>
        <v>57194</v>
      </c>
      <c r="I2499" s="140">
        <f>_xll.qlInterestRateIndexValueDate(Index1M,$H2499)</f>
        <v>57194</v>
      </c>
      <c r="J2499" s="145">
        <f>IFERROR(_xll.qlIndexFixing(Index1M,$H2499,TRUE,_xll.ohTrigger(RecalcTrigger,Trigger1M)),NA())</f>
        <v>6.9708944182563758E-3</v>
      </c>
      <c r="K2499" s="44">
        <f>IFERROR(_xll.qlIndexFixing(Index3M,H2499,TRUE,_xll.ohTrigger(RecalcTrigger,Trigger3M)),NA())</f>
        <v>7.1725181363155545E-3</v>
      </c>
      <c r="L2499" s="44">
        <f>IFERROR(_xll.qlIndexFixing(Index6M,$H2499,TRUE,_xll.ohTrigger(RecalcTrigger,Trigger6M)),NA())</f>
        <v>7.2196950028953419E-3</v>
      </c>
      <c r="M2499" s="146">
        <f>IFERROR(_xll.qlIndexFixing(Index1Y,$H2499,TRUE,_xll.ohTrigger(RecalcTrigger,Trigger1Y)),NA())</f>
        <v>7.4468185209450866E-3</v>
      </c>
      <c r="N2499" s="145">
        <f>IFERROR(_xll.qlIndexFixing(ONIndex1M,I2499,TRUE,_xll.ohTrigger(RecalcTrigger,Trigger1M)),NA())</f>
        <v>6.966547300943926E-3</v>
      </c>
      <c r="O2499" s="44">
        <f>IFERROR(_xll.qlIndexFixing(ONIndex3M,I2499,TRUE,_xll.ohTrigger(RecalcTrigger,Trigger3M)),NA())</f>
        <v>7.1648291506520856E-3</v>
      </c>
      <c r="P2499" s="44">
        <f>IFERROR(_xll.qlIndexFixing(ONIndex6M,I2499,TRUE,_xll.ohTrigger(RecalcTrigger,Trigger6M)),NA())</f>
        <v>7.1971645484703028E-3</v>
      </c>
      <c r="Q2499" s="146">
        <f>IFERROR(_xll.qlIndexFixing(ONIndex1Y,I2499,TRUE,_xll.ohTrigger(RecalcTrigger,Trigger1Y)),NA())</f>
        <v>7.4080819767774475E-3</v>
      </c>
    </row>
    <row r="2500" spans="2:17" x14ac:dyDescent="0.2">
      <c r="B2500" s="39" t="s">
        <v>42</v>
      </c>
      <c r="D2500" s="42">
        <f>_xll.qlCalendarAdvance(Calendar,$D2499,B2500,"f",FALSE)</f>
        <v>57201</v>
      </c>
      <c r="E2500" s="140">
        <f>_xll.qlInterestRateIndexValueDate(IndexON,D2500)</f>
        <v>57201</v>
      </c>
      <c r="F2500" s="156">
        <f>IFERROR(_xll.qlIndexFixing(IndexON,D2500,TRUE,_xll.ohTrigger(RecalcTrigger,TriggerON)),NA())</f>
        <v>6.2793698457963565E-3</v>
      </c>
      <c r="H2500" s="42">
        <f>_xll.qlCalendarAdvance(Calendar,$H2499,B2500,"f",FALSE)</f>
        <v>57201</v>
      </c>
      <c r="I2500" s="140">
        <f>_xll.qlInterestRateIndexValueDate(Index1M,$H2500)</f>
        <v>57201</v>
      </c>
      <c r="J2500" s="145">
        <f>IFERROR(_xll.qlIndexFixing(Index1M,$H2500,TRUE,_xll.ohTrigger(RecalcTrigger,Trigger1M)),NA())</f>
        <v>6.9718749179371155E-3</v>
      </c>
      <c r="K2500" s="44">
        <f>IFERROR(_xll.qlIndexFixing(Index3M,H2500,TRUE,_xll.ohTrigger(RecalcTrigger,Trigger3M)),NA())</f>
        <v>7.1727423666888817E-3</v>
      </c>
      <c r="L2500" s="44">
        <f>IFERROR(_xll.qlIndexFixing(Index6M,$H2500,TRUE,_xll.ohTrigger(RecalcTrigger,Trigger6M)),NA())</f>
        <v>7.2204658791134788E-3</v>
      </c>
      <c r="M2500" s="146">
        <f>IFERROR(_xll.qlIndexFixing(Index1Y,$H2500,TRUE,_xll.ohTrigger(RecalcTrigger,Trigger1Y)),NA())</f>
        <v>7.4473426837788903E-3</v>
      </c>
      <c r="N2500" s="145">
        <f>IFERROR(_xll.qlIndexFixing(ONIndex1M,I2500,TRUE,_xll.ohTrigger(RecalcTrigger,Trigger1M)),NA())</f>
        <v>6.96750951715841E-3</v>
      </c>
      <c r="O2500" s="44">
        <f>IFERROR(_xll.qlIndexFixing(ONIndex3M,I2500,TRUE,_xll.ohTrigger(RecalcTrigger,Trigger3M)),NA())</f>
        <v>7.164988186391108E-3</v>
      </c>
      <c r="P2500" s="44">
        <f>IFERROR(_xll.qlIndexFixing(ONIndex6M,I2500,TRUE,_xll.ohTrigger(RecalcTrigger,Trigger6M)),NA())</f>
        <v>7.1978199222499928E-3</v>
      </c>
      <c r="Q2500" s="146">
        <f>IFERROR(_xll.qlIndexFixing(ONIndex1Y,I2500,TRUE,_xll.ohTrigger(RecalcTrigger,Trigger1Y)),NA())</f>
        <v>7.4083500040411643E-3</v>
      </c>
    </row>
    <row r="2501" spans="2:17" x14ac:dyDescent="0.2">
      <c r="B2501" s="39" t="s">
        <v>42</v>
      </c>
      <c r="D2501" s="42">
        <f>_xll.qlCalendarAdvance(Calendar,$D2500,B2501,"f",FALSE)</f>
        <v>57208</v>
      </c>
      <c r="E2501" s="140">
        <f>_xll.qlInterestRateIndexValueDate(IndexON,D2501)</f>
        <v>57208</v>
      </c>
      <c r="F2501" s="156">
        <f>IFERROR(_xll.qlIndexFixing(IndexON,D2501,TRUE,_xll.ohTrigger(RecalcTrigger,TriggerON)),NA())</f>
        <v>6.2793428769170045E-3</v>
      </c>
      <c r="H2501" s="42">
        <f>_xll.qlCalendarAdvance(Calendar,$H2500,B2501,"f",FALSE)</f>
        <v>57208</v>
      </c>
      <c r="I2501" s="140">
        <f>_xll.qlInterestRateIndexValueDate(Index1M,$H2501)</f>
        <v>57208</v>
      </c>
      <c r="J2501" s="145">
        <f>IFERROR(_xll.qlIndexFixing(Index1M,$H2501,TRUE,_xll.ohTrigger(RecalcTrigger,Trigger1M)),NA())</f>
        <v>6.9728631594115605E-3</v>
      </c>
      <c r="K2501" s="44">
        <f>IFERROR(_xll.qlIndexFixing(Index3M,H2501,TRUE,_xll.ohTrigger(RecalcTrigger,Trigger3M)),NA())</f>
        <v>7.1729765832545768E-3</v>
      </c>
      <c r="L2501" s="44">
        <f>IFERROR(_xll.qlIndexFixing(Index6M,$H2501,TRUE,_xll.ohTrigger(RecalcTrigger,Trigger6M)),NA())</f>
        <v>7.2212454103877145E-3</v>
      </c>
      <c r="M2501" s="146">
        <f>IFERROR(_xll.qlIndexFixing(Index1Y,$H2501,TRUE,_xll.ohTrigger(RecalcTrigger,Trigger1Y)),NA())</f>
        <v>7.4478766217005443E-3</v>
      </c>
      <c r="N2501" s="145">
        <f>IFERROR(_xll.qlIndexFixing(ONIndex1M,I2501,TRUE,_xll.ohTrigger(RecalcTrigger,Trigger1M)),NA())</f>
        <v>6.9684794703750441E-3</v>
      </c>
      <c r="O2501" s="44">
        <f>IFERROR(_xll.qlIndexFixing(ONIndex3M,I2501,TRUE,_xll.ohTrigger(RecalcTrigger,Trigger3M)),NA())</f>
        <v>7.1651571905795297E-3</v>
      </c>
      <c r="P2501" s="44">
        <f>IFERROR(_xll.qlIndexFixing(ONIndex6M,I2501,TRUE,_xll.ohTrigger(RecalcTrigger,Trigger6M)),NA())</f>
        <v>7.1984839195970984E-3</v>
      </c>
      <c r="Q2501" s="146">
        <f>IFERROR(_xll.qlIndexFixing(ONIndex1Y,I2501,TRUE,_xll.ohTrigger(RecalcTrigger,Trigger1Y)),NA())</f>
        <v>7.4086277341656182E-3</v>
      </c>
    </row>
    <row r="2502" spans="2:17" x14ac:dyDescent="0.2">
      <c r="B2502" s="39" t="s">
        <v>42</v>
      </c>
      <c r="D2502" s="42">
        <f>_xll.qlCalendarAdvance(Calendar,$D2501,B2502,"f",FALSE)</f>
        <v>57215</v>
      </c>
      <c r="E2502" s="140">
        <f>_xll.qlInterestRateIndexValueDate(IndexON,D2502)</f>
        <v>57215</v>
      </c>
      <c r="F2502" s="156">
        <f>IFERROR(_xll.qlIndexFixing(IndexON,D2502,TRUE,_xll.ohTrigger(RecalcTrigger,TriggerON)),NA())</f>
        <v>6.2793278307560207E-3</v>
      </c>
      <c r="H2502" s="42">
        <f>_xll.qlCalendarAdvance(Calendar,$H2501,B2502,"f",FALSE)</f>
        <v>57215</v>
      </c>
      <c r="I2502" s="140">
        <f>_xll.qlInterestRateIndexValueDate(Index1M,$H2502)</f>
        <v>57215</v>
      </c>
      <c r="J2502" s="145">
        <f>IFERROR(_xll.qlIndexFixing(Index1M,$H2502,TRUE,_xll.ohTrigger(RecalcTrigger,Trigger1M)),NA())</f>
        <v>6.9738591426919891E-3</v>
      </c>
      <c r="K2502" s="44">
        <f>IFERROR(_xll.qlIndexFixing(Index3M,H2502,TRUE,_xll.ohTrigger(RecalcTrigger,Trigger3M)),NA())</f>
        <v>7.1732207860152834E-3</v>
      </c>
      <c r="L2502" s="44">
        <f>IFERROR(_xll.qlIndexFixing(Index6M,$H2502,TRUE,_xll.ohTrigger(RecalcTrigger,Trigger6M)),NA())</f>
        <v>7.2220335967299399E-3</v>
      </c>
      <c r="M2502" s="146">
        <f>IFERROR(_xll.qlIndexFixing(Index1Y,$H2502,TRUE,_xll.ohTrigger(RecalcTrigger,Trigger1Y)),NA())</f>
        <v>7.4484203347255917E-3</v>
      </c>
      <c r="N2502" s="145">
        <f>IFERROR(_xll.qlIndexFixing(ONIndex1M,I2502,TRUE,_xll.ohTrigger(RecalcTrigger,Trigger1M)),NA())</f>
        <v>6.9694571605938282E-3</v>
      </c>
      <c r="O2502" s="44">
        <f>IFERROR(_xll.qlIndexFixing(ONIndex3M,I2502,TRUE,_xll.ohTrigger(RecalcTrigger,Trigger3M)),NA())</f>
        <v>7.1653361631363044E-3</v>
      </c>
      <c r="P2502" s="44">
        <f>IFERROR(_xll.qlIndexFixing(ONIndex6M,I2502,TRUE,_xll.ohTrigger(RecalcTrigger,Trigger6M)),NA())</f>
        <v>7.1991565405116198E-3</v>
      </c>
      <c r="Q2502" s="146">
        <f>IFERROR(_xll.qlIndexFixing(ONIndex1Y,I2502,TRUE,_xll.ohTrigger(RecalcTrigger,Trigger1Y)),NA())</f>
        <v>7.4089151669076703E-3</v>
      </c>
    </row>
    <row r="2503" spans="2:17" x14ac:dyDescent="0.2">
      <c r="B2503" s="39" t="s">
        <v>42</v>
      </c>
      <c r="D2503" s="42">
        <f>_xll.qlCalendarAdvance(Calendar,$D2502,B2503,"f",FALSE)</f>
        <v>57222</v>
      </c>
      <c r="E2503" s="140">
        <f>_xll.qlInterestRateIndexValueDate(IndexON,D2503)</f>
        <v>57222</v>
      </c>
      <c r="F2503" s="156">
        <f>IFERROR(_xll.qlIndexFixing(IndexON,D2503,TRUE,_xll.ohTrigger(RecalcTrigger,TriggerON)),NA())</f>
        <v>6.2793247076375902E-3</v>
      </c>
      <c r="H2503" s="42">
        <f>_xll.qlCalendarAdvance(Calendar,$H2502,B2503,"f",FALSE)</f>
        <v>57222</v>
      </c>
      <c r="I2503" s="140">
        <f>_xll.qlInterestRateIndexValueDate(Index1M,$H2503)</f>
        <v>57222</v>
      </c>
      <c r="J2503" s="145">
        <f>IFERROR(_xll.qlIndexFixing(Index1M,$H2503,TRUE,_xll.ohTrigger(RecalcTrigger,Trigger1M)),NA())</f>
        <v>6.9744460199439402E-3</v>
      </c>
      <c r="K2503" s="44">
        <f>IFERROR(_xll.qlIndexFixing(Index3M,H2503,TRUE,_xll.ohTrigger(RecalcTrigger,Trigger3M)),NA())</f>
        <v>7.173474974971881E-3</v>
      </c>
      <c r="L2503" s="44">
        <f>IFERROR(_xll.qlIndexFixing(Index6M,$H2503,TRUE,_xll.ohTrigger(RecalcTrigger,Trigger6M)),NA())</f>
        <v>7.222567936844379E-3</v>
      </c>
      <c r="M2503" s="146">
        <f>IFERROR(_xll.qlIndexFixing(Index1Y,$H2503,TRUE,_xll.ohTrigger(RecalcTrigger,Trigger1Y)),NA())</f>
        <v>7.4489738228695757E-3</v>
      </c>
      <c r="N2503" s="145">
        <f>IFERROR(_xll.qlIndexFixing(ONIndex1M,I2503,TRUE,_xll.ohTrigger(RecalcTrigger,Trigger1M)),NA())</f>
        <v>6.9704425878147624E-3</v>
      </c>
      <c r="O2503" s="44">
        <f>IFERROR(_xll.qlIndexFixing(ONIndex3M,I2503,TRUE,_xll.ohTrigger(RecalcTrigger,Trigger3M)),NA())</f>
        <v>7.1655251040614321E-3</v>
      </c>
      <c r="P2503" s="44">
        <f>IFERROR(_xll.qlIndexFixing(ONIndex6M,I2503,TRUE,_xll.ohTrigger(RecalcTrigger,Trigger6M)),NA())</f>
        <v>7.1998377849125106E-3</v>
      </c>
      <c r="Q2503" s="146">
        <f>IFERROR(_xll.qlIndexFixing(ONIndex1Y,I2503,TRUE,_xll.ohTrigger(RecalcTrigger,Trigger1Y)),NA())</f>
        <v>7.4092123024294132E-3</v>
      </c>
    </row>
    <row r="2504" spans="2:17" x14ac:dyDescent="0.2">
      <c r="B2504" s="39" t="s">
        <v>42</v>
      </c>
      <c r="D2504" s="42">
        <f>_xll.qlCalendarAdvance(Calendar,$D2503,B2504,"f",FALSE)</f>
        <v>57229</v>
      </c>
      <c r="E2504" s="140">
        <f>_xll.qlInterestRateIndexValueDate(IndexON,D2504)</f>
        <v>57229</v>
      </c>
      <c r="F2504" s="156">
        <f>IFERROR(_xll.qlIndexFixing(IndexON,D2504,TRUE,_xll.ohTrigger(RecalcTrigger,TriggerON)),NA())</f>
        <v>6.2793335072375278E-3</v>
      </c>
      <c r="H2504" s="42">
        <f>_xll.qlCalendarAdvance(Calendar,$H2503,B2504,"f",FALSE)</f>
        <v>57229</v>
      </c>
      <c r="I2504" s="140">
        <f>_xll.qlInterestRateIndexValueDate(Index1M,$H2504)</f>
        <v>57229</v>
      </c>
      <c r="J2504" s="145">
        <f>IFERROR(_xll.qlIndexFixing(Index1M,$H2504,TRUE,_xll.ohTrigger(RecalcTrigger,Trigger1M)),NA())</f>
        <v>6.9754557700020259E-3</v>
      </c>
      <c r="K2504" s="44">
        <f>IFERROR(_xll.qlIndexFixing(Index3M,H2504,TRUE,_xll.ohTrigger(RecalcTrigger,Trigger3M)),NA())</f>
        <v>7.1736479420221244E-3</v>
      </c>
      <c r="L2504" s="44">
        <f>IFERROR(_xll.qlIndexFixing(Index6M,$H2504,TRUE,_xll.ohTrigger(RecalcTrigger,Trigger6M)),NA())</f>
        <v>7.2232403736801577E-3</v>
      </c>
      <c r="M2504" s="146">
        <f>IFERROR(_xll.qlIndexFixing(Index1Y,$H2504,TRUE,_xll.ohTrigger(RecalcTrigger,Trigger1Y)),NA())</f>
        <v>7.4495370861491494E-3</v>
      </c>
      <c r="N2504" s="145">
        <f>IFERROR(_xll.qlIndexFixing(ONIndex1M,I2504,TRUE,_xll.ohTrigger(RecalcTrigger,Trigger1M)),NA())</f>
        <v>6.9714357520378467E-3</v>
      </c>
      <c r="O2504" s="44">
        <f>IFERROR(_xll.qlIndexFixing(ONIndex3M,I2504,TRUE,_xll.ohTrigger(RecalcTrigger,Trigger3M)),NA())</f>
        <v>7.1657240131928202E-3</v>
      </c>
      <c r="P2504" s="44">
        <f>IFERROR(_xll.qlIndexFixing(ONIndex6M,I2504,TRUE,_xll.ohTrigger(RecalcTrigger,Trigger6M)),NA())</f>
        <v>7.2005276529618634E-3</v>
      </c>
      <c r="Q2504" s="146">
        <f>IFERROR(_xll.qlIndexFixing(ONIndex1Y,I2504,TRUE,_xll.ohTrigger(RecalcTrigger,Trigger1Y)),NA())</f>
        <v>7.4095191408118932E-3</v>
      </c>
    </row>
    <row r="2505" spans="2:17" x14ac:dyDescent="0.2">
      <c r="B2505" s="39" t="s">
        <v>42</v>
      </c>
      <c r="D2505" s="42">
        <f>_xll.qlCalendarAdvance(Calendar,$D2504,B2505,"f",FALSE)</f>
        <v>57236</v>
      </c>
      <c r="E2505" s="140">
        <f>_xll.qlInterestRateIndexValueDate(IndexON,D2505)</f>
        <v>57236</v>
      </c>
      <c r="F2505" s="156">
        <f>IFERROR(_xll.qlIndexFixing(IndexON,D2505,TRUE,_xll.ohTrigger(RecalcTrigger,TriggerON)),NA())</f>
        <v>6.2793542297989724E-3</v>
      </c>
      <c r="H2505" s="42">
        <f>_xll.qlCalendarAdvance(Calendar,$H2504,B2505,"f",FALSE)</f>
        <v>57236</v>
      </c>
      <c r="I2505" s="140">
        <f>_xll.qlInterestRateIndexValueDate(Index1M,$H2505)</f>
        <v>57236</v>
      </c>
      <c r="J2505" s="145">
        <f>IFERROR(_xll.qlIndexFixing(Index1M,$H2505,TRUE,_xll.ohTrigger(RecalcTrigger,Trigger1M)),NA())</f>
        <v>6.9764732614144478E-3</v>
      </c>
      <c r="K2505" s="44">
        <f>IFERROR(_xll.qlIndexFixing(Index3M,H2505,TRUE,_xll.ohTrigger(RecalcTrigger,Trigger3M)),NA())</f>
        <v>7.173921384706591E-3</v>
      </c>
      <c r="L2505" s="44">
        <f>IFERROR(_xll.qlIndexFixing(Index6M,$H2505,TRUE,_xll.ohTrigger(RecalcTrigger,Trigger6M)),NA())</f>
        <v>7.2240526224763664E-3</v>
      </c>
      <c r="M2505" s="146">
        <f>IFERROR(_xll.qlIndexFixing(Index1Y,$H2505,TRUE,_xll.ohTrigger(RecalcTrigger,Trigger1Y)),NA())</f>
        <v>7.4501101245803003E-3</v>
      </c>
      <c r="N2505" s="145">
        <f>IFERROR(_xll.qlIndexFixing(ONIndex1M,I2505,TRUE,_xll.ohTrigger(RecalcTrigger,Trigger1M)),NA())</f>
        <v>6.9724366531820348E-3</v>
      </c>
      <c r="O2505" s="44">
        <f>IFERROR(_xll.qlIndexFixing(ONIndex3M,I2505,TRUE,_xll.ohTrigger(RecalcTrigger,Trigger3M)),NA())</f>
        <v>7.1659328907736075E-3</v>
      </c>
      <c r="P2505" s="44">
        <f>IFERROR(_xll.qlIndexFixing(ONIndex6M,I2505,TRUE,_xll.ohTrigger(RecalcTrigger,Trigger6M)),NA())</f>
        <v>7.2012261444165393E-3</v>
      </c>
      <c r="Q2505" s="146">
        <f>IFERROR(_xll.qlIndexFixing(ONIndex1Y,I2505,TRUE,_xll.ohTrigger(RecalcTrigger,Trigger1Y)),NA())</f>
        <v>7.4098356818119715E-3</v>
      </c>
    </row>
    <row r="2506" spans="2:17" x14ac:dyDescent="0.2">
      <c r="B2506" s="39" t="s">
        <v>42</v>
      </c>
      <c r="D2506" s="42">
        <f>_xll.qlCalendarAdvance(Calendar,$D2505,B2506,"f",FALSE)</f>
        <v>57243</v>
      </c>
      <c r="E2506" s="140">
        <f>_xll.qlInterestRateIndexValueDate(IndexON,D2506)</f>
        <v>57243</v>
      </c>
      <c r="F2506" s="156">
        <f>IFERROR(_xll.qlIndexFixing(IndexON,D2506,TRUE,_xll.ohTrigger(RecalcTrigger,TriggerON)),NA())</f>
        <v>6.2793868752408777E-3</v>
      </c>
      <c r="H2506" s="42">
        <f>_xll.qlCalendarAdvance(Calendar,$H2505,B2506,"f",FALSE)</f>
        <v>57243</v>
      </c>
      <c r="I2506" s="140">
        <f>_xll.qlInterestRateIndexValueDate(Index1M,$H2506)</f>
        <v>57243</v>
      </c>
      <c r="J2506" s="145">
        <f>IFERROR(_xll.qlIndexFixing(Index1M,$H2506,TRUE,_xll.ohTrigger(RecalcTrigger,Trigger1M)),NA())</f>
        <v>6.9774984941866069E-3</v>
      </c>
      <c r="K2506" s="44">
        <f>IFERROR(_xll.qlIndexFixing(Index3M,H2506,TRUE,_xll.ohTrigger(RecalcTrigger,Trigger3M)),NA())</f>
        <v>7.1742048133945462E-3</v>
      </c>
      <c r="L2506" s="44">
        <f>IFERROR(_xll.qlIndexFixing(Index6M,$H2506,TRUE,_xll.ohTrigger(RecalcTrigger,Trigger6M)),NA())</f>
        <v>7.2248735258614626E-3</v>
      </c>
      <c r="M2506" s="146">
        <f>IFERROR(_xll.qlIndexFixing(Index1Y,$H2506,TRUE,_xll.ohTrigger(RecalcTrigger,Trigger1Y)),NA())</f>
        <v>7.4506929381801257E-3</v>
      </c>
      <c r="N2506" s="145">
        <f>IFERROR(_xll.qlIndexFixing(ONIndex1M,I2506,TRUE,_xll.ohTrigger(RecalcTrigger,Trigger1M)),NA())</f>
        <v>6.9734452913283729E-3</v>
      </c>
      <c r="O2506" s="44">
        <f>IFERROR(_xll.qlIndexFixing(ONIndex3M,I2506,TRUE,_xll.ohTrigger(RecalcTrigger,Trigger3M)),NA())</f>
        <v>7.1661517367227479E-3</v>
      </c>
      <c r="P2506" s="44">
        <f>IFERROR(_xll.qlIndexFixing(ONIndex6M,I2506,TRUE,_xll.ohTrigger(RecalcTrigger,Trigger6M)),NA())</f>
        <v>7.2019332595196772E-3</v>
      </c>
      <c r="Q2506" s="146">
        <f>IFERROR(_xll.qlIndexFixing(ONIndex1Y,I2506,TRUE,_xll.ohTrigger(RecalcTrigger,Trigger1Y)),NA())</f>
        <v>7.4101619255917406E-3</v>
      </c>
    </row>
    <row r="2507" spans="2:17" x14ac:dyDescent="0.2">
      <c r="B2507" s="39" t="s">
        <v>42</v>
      </c>
      <c r="D2507" s="42">
        <f>_xll.qlCalendarAdvance(Calendar,$D2506,B2507,"f",FALSE)</f>
        <v>57250</v>
      </c>
      <c r="E2507" s="140">
        <f>_xll.qlInterestRateIndexValueDate(IndexON,D2507)</f>
        <v>57250</v>
      </c>
      <c r="F2507" s="156">
        <f>IFERROR(_xll.qlIndexFixing(IndexON,D2507,TRUE,_xll.ohTrigger(RecalcTrigger,TriggerON)),NA())</f>
        <v>6.2794314435632437E-3</v>
      </c>
      <c r="H2507" s="42">
        <f>_xll.qlCalendarAdvance(Calendar,$H2506,B2507,"f",FALSE)</f>
        <v>57250</v>
      </c>
      <c r="I2507" s="140">
        <f>_xll.qlInterestRateIndexValueDate(Index1M,$H2507)</f>
        <v>57250</v>
      </c>
      <c r="J2507" s="145">
        <f>IFERROR(_xll.qlIndexFixing(Index1M,$H2507,TRUE,_xll.ohTrigger(RecalcTrigger,Trigger1M)),NA())</f>
        <v>6.9785314683185051E-3</v>
      </c>
      <c r="K2507" s="44">
        <f>IFERROR(_xll.qlIndexFixing(Index3M,H2507,TRUE,_xll.ohTrigger(RecalcTrigger,Trigger3M)),NA())</f>
        <v>7.1744982280913345E-3</v>
      </c>
      <c r="L2507" s="44">
        <f>IFERROR(_xll.qlIndexFixing(Index6M,$H2507,TRUE,_xll.ohTrigger(RecalcTrigger,Trigger6M)),NA())</f>
        <v>7.2257030838448495E-3</v>
      </c>
      <c r="M2507" s="146">
        <f>IFERROR(_xll.qlIndexFixing(Index1Y,$H2507,TRUE,_xll.ohTrigger(RecalcTrigger,Trigger1Y)),NA())</f>
        <v>7.4512855269648348E-3</v>
      </c>
      <c r="N2507" s="145">
        <f>IFERROR(_xll.qlIndexFixing(ONIndex1M,I2507,TRUE,_xll.ohTrigger(RecalcTrigger,Trigger1M)),NA())</f>
        <v>6.9744616664768611E-3</v>
      </c>
      <c r="O2507" s="44">
        <f>IFERROR(_xll.qlIndexFixing(ONIndex3M,I2507,TRUE,_xll.ohTrigger(RecalcTrigger,Trigger3M)),NA())</f>
        <v>7.1663805510402412E-3</v>
      </c>
      <c r="P2507" s="44">
        <f>IFERROR(_xll.qlIndexFixing(ONIndex6M,I2507,TRUE,_xll.ohTrigger(RecalcTrigger,Trigger6M)),NA())</f>
        <v>7.2026489981091846E-3</v>
      </c>
      <c r="Q2507" s="146">
        <f>IFERROR(_xll.qlIndexFixing(ONIndex1Y,I2507,TRUE,_xll.ohTrigger(RecalcTrigger,Trigger1Y)),NA())</f>
        <v>7.4104978721512005E-3</v>
      </c>
    </row>
    <row r="2508" spans="2:17" x14ac:dyDescent="0.2">
      <c r="B2508" s="39" t="s">
        <v>42</v>
      </c>
      <c r="D2508" s="42">
        <f>_xll.qlCalendarAdvance(Calendar,$D2507,B2508,"f",FALSE)</f>
        <v>57257</v>
      </c>
      <c r="E2508" s="140">
        <f>_xll.qlInterestRateIndexValueDate(IndexON,D2508)</f>
        <v>57257</v>
      </c>
      <c r="F2508" s="156">
        <f>IFERROR(_xll.qlIndexFixing(IndexON,D2508,TRUE,_xll.ohTrigger(RecalcTrigger,TriggerON)),NA())</f>
        <v>6.2794879347660704E-3</v>
      </c>
      <c r="H2508" s="42">
        <f>_xll.qlCalendarAdvance(Calendar,$H2507,B2508,"f",FALSE)</f>
        <v>57257</v>
      </c>
      <c r="I2508" s="140">
        <f>_xll.qlInterestRateIndexValueDate(Index1M,$H2508)</f>
        <v>57257</v>
      </c>
      <c r="J2508" s="145">
        <f>IFERROR(_xll.qlIndexFixing(Index1M,$H2508,TRUE,_xll.ohTrigger(RecalcTrigger,Trigger1M)),NA())</f>
        <v>6.9799976203272444E-3</v>
      </c>
      <c r="K2508" s="44">
        <f>IFERROR(_xll.qlIndexFixing(Index3M,H2508,TRUE,_xll.ohTrigger(RecalcTrigger,Trigger3M)),NA())</f>
        <v>7.1748957127566789E-3</v>
      </c>
      <c r="L2508" s="44">
        <f>IFERROR(_xll.qlIndexFixing(Index6M,$H2508,TRUE,_xll.ohTrigger(RecalcTrigger,Trigger6M)),NA())</f>
        <v>7.2266756259101389E-3</v>
      </c>
      <c r="M2508" s="146">
        <f>IFERROR(_xll.qlIndexFixing(Index1Y,$H2508,TRUE,_xll.ohTrigger(RecalcTrigger,Trigger1Y)),NA())</f>
        <v>7.4518878909519692E-3</v>
      </c>
      <c r="N2508" s="145">
        <f>IFERROR(_xll.qlIndexFixing(ONIndex1M,I2508,TRUE,_xll.ohTrigger(RecalcTrigger,Trigger1M)),NA())</f>
        <v>6.975485778546453E-3</v>
      </c>
      <c r="O2508" s="44">
        <f>IFERROR(_xll.qlIndexFixing(ONIndex3M,I2508,TRUE,_xll.ohTrigger(RecalcTrigger,Trigger3M)),NA())</f>
        <v>7.1666193337260875E-3</v>
      </c>
      <c r="P2508" s="44">
        <f>IFERROR(_xll.qlIndexFixing(ONIndex6M,I2508,TRUE,_xll.ohTrigger(RecalcTrigger,Trigger6M)),NA())</f>
        <v>7.2033733602661076E-3</v>
      </c>
      <c r="Q2508" s="146">
        <f>IFERROR(_xll.qlIndexFixing(ONIndex1Y,I2508,TRUE,_xll.ohTrigger(RecalcTrigger,Trigger1Y)),NA())</f>
        <v>7.4108435214093049E-3</v>
      </c>
    </row>
    <row r="2509" spans="2:17" x14ac:dyDescent="0.2">
      <c r="B2509" s="39" t="s">
        <v>42</v>
      </c>
      <c r="D2509" s="42">
        <f>_xll.qlCalendarAdvance(Calendar,$D2508,B2509,"f",FALSE)</f>
        <v>57264</v>
      </c>
      <c r="E2509" s="140">
        <f>_xll.qlInterestRateIndexValueDate(IndexON,D2509)</f>
        <v>57264</v>
      </c>
      <c r="F2509" s="156">
        <f>IFERROR(_xll.qlIndexFixing(IndexON,D2509,TRUE,_xll.ohTrigger(RecalcTrigger,TriggerON)),NA())</f>
        <v>6.2795563487683115E-3</v>
      </c>
      <c r="H2509" s="42">
        <f>_xll.qlCalendarAdvance(Calendar,$H2508,B2509,"f",FALSE)</f>
        <v>57264</v>
      </c>
      <c r="I2509" s="140">
        <f>_xll.qlInterestRateIndexValueDate(Index1M,$H2509)</f>
        <v>57264</v>
      </c>
      <c r="J2509" s="145">
        <f>IFERROR(_xll.qlIndexFixing(Index1M,$H2509,TRUE,_xll.ohTrigger(RecalcTrigger,Trigger1M)),NA())</f>
        <v>6.9810477962814893E-3</v>
      </c>
      <c r="K2509" s="44">
        <f>IFERROR(_xll.qlIndexFixing(Index3M,H2509,TRUE,_xll.ohTrigger(RecalcTrigger,Trigger3M)),NA())</f>
        <v>7.1752098189300333E-3</v>
      </c>
      <c r="L2509" s="44">
        <f>IFERROR(_xll.qlIndexFixing(Index6M,$H2509,TRUE,_xll.ohTrigger(RecalcTrigger,Trigger6M)),NA())</f>
        <v>7.227523128061868E-3</v>
      </c>
      <c r="M2509" s="146">
        <f>IFERROR(_xll.qlIndexFixing(Index1Y,$H2509,TRUE,_xll.ohTrigger(RecalcTrigger,Trigger1Y)),NA())</f>
        <v>7.4525000301597366E-3</v>
      </c>
      <c r="N2509" s="145">
        <f>IFERROR(_xll.qlIndexFixing(ONIndex1M,I2509,TRUE,_xll.ohTrigger(RecalcTrigger,Trigger1M)),NA())</f>
        <v>6.9765176276992413E-3</v>
      </c>
      <c r="O2509" s="44">
        <f>IFERROR(_xll.qlIndexFixing(ONIndex3M,I2509,TRUE,_xll.ohTrigger(RecalcTrigger,Trigger3M)),NA())</f>
        <v>7.1668680846992405E-3</v>
      </c>
      <c r="P2509" s="44">
        <f>IFERROR(_xll.qlIndexFixing(ONIndex6M,I2509,TRUE,_xll.ohTrigger(RecalcTrigger,Trigger6M)),NA())</f>
        <v>7.2041063459094001E-3</v>
      </c>
      <c r="Q2509" s="146">
        <f>IFERROR(_xll.qlIndexFixing(ONIndex1Y,I2509,TRUE,_xll.ohTrigger(RecalcTrigger,Trigger1Y)),NA())</f>
        <v>7.4111988734471002E-3</v>
      </c>
    </row>
    <row r="2510" spans="2:17" x14ac:dyDescent="0.2">
      <c r="B2510" s="39" t="s">
        <v>42</v>
      </c>
      <c r="D2510" s="42">
        <f>_xll.qlCalendarAdvance(Calendar,$D2509,B2510,"f",FALSE)</f>
        <v>57271</v>
      </c>
      <c r="E2510" s="140">
        <f>_xll.qlInterestRateIndexValueDate(IndexON,D2510)</f>
        <v>57271</v>
      </c>
      <c r="F2510" s="156">
        <f>IFERROR(_xll.qlIndexFixing(IndexON,D2510,TRUE,_xll.ohTrigger(RecalcTrigger,TriggerON)),NA())</f>
        <v>6.2796366857320596E-3</v>
      </c>
      <c r="H2510" s="42">
        <f>_xll.qlCalendarAdvance(Calendar,$H2509,B2510,"f",FALSE)</f>
        <v>57271</v>
      </c>
      <c r="I2510" s="140">
        <f>_xll.qlInterestRateIndexValueDate(Index1M,$H2510)</f>
        <v>57271</v>
      </c>
      <c r="J2510" s="145">
        <f>IFERROR(_xll.qlIndexFixing(Index1M,$H2510,TRUE,_xll.ohTrigger(RecalcTrigger,Trigger1M)),NA())</f>
        <v>6.9821057140539988E-3</v>
      </c>
      <c r="K2510" s="44">
        <f>IFERROR(_xll.qlIndexFixing(Index3M,H2510,TRUE,_xll.ohTrigger(RecalcTrigger,Trigger3M)),NA())</f>
        <v>7.1755339113142554E-3</v>
      </c>
      <c r="L2510" s="44">
        <f>IFERROR(_xll.qlIndexFixing(Index6M,$H2510,TRUE,_xll.ohTrigger(RecalcTrigger,Trigger6M)),NA())</f>
        <v>7.2283792850185661E-3</v>
      </c>
      <c r="M2510" s="146">
        <f>IFERROR(_xll.qlIndexFixing(Index1Y,$H2510,TRUE,_xll.ohTrigger(RecalcTrigger,Trigger1Y)),NA())</f>
        <v>7.4531219446050123E-3</v>
      </c>
      <c r="N2510" s="145">
        <f>IFERROR(_xll.qlIndexFixing(ONIndex1M,I2510,TRUE,_xll.ohTrigger(RecalcTrigger,Trigger1M)),NA())</f>
        <v>6.9775572138541797E-3</v>
      </c>
      <c r="O2510" s="44">
        <f>IFERROR(_xll.qlIndexFixing(ONIndex3M,I2510,TRUE,_xll.ohTrigger(RecalcTrigger,Trigger3M)),NA())</f>
        <v>7.1671268040407465E-3</v>
      </c>
      <c r="P2510" s="44">
        <f>IFERROR(_xll.qlIndexFixing(ONIndex6M,I2510,TRUE,_xll.ohTrigger(RecalcTrigger,Trigger6M)),NA())</f>
        <v>7.2048479551201083E-3</v>
      </c>
      <c r="Q2510" s="146">
        <f>IFERROR(_xll.qlIndexFixing(ONIndex1Y,I2510,TRUE,_xll.ohTrigger(RecalcTrigger,Trigger1Y)),NA())</f>
        <v>7.4115639282645862E-3</v>
      </c>
    </row>
    <row r="2511" spans="2:17" x14ac:dyDescent="0.2">
      <c r="B2511" s="39" t="s">
        <v>42</v>
      </c>
      <c r="D2511" s="42">
        <f>_xll.qlCalendarAdvance(Calendar,$D2510,B2511,"f",FALSE)</f>
        <v>57278</v>
      </c>
      <c r="E2511" s="140">
        <f>_xll.qlInterestRateIndexValueDate(IndexON,D2511)</f>
        <v>57278</v>
      </c>
      <c r="F2511" s="156">
        <f>IFERROR(_xll.qlIndexFixing(IndexON,D2511,TRUE,_xll.ohTrigger(RecalcTrigger,TriggerON)),NA())</f>
        <v>6.2797289454952221E-3</v>
      </c>
      <c r="H2511" s="42">
        <f>_xll.qlCalendarAdvance(Calendar,$H2510,B2511,"f",FALSE)</f>
        <v>57278</v>
      </c>
      <c r="I2511" s="140">
        <f>_xll.qlInterestRateIndexValueDate(Index1M,$H2511)</f>
        <v>57278</v>
      </c>
      <c r="J2511" s="145">
        <f>IFERROR(_xll.qlIndexFixing(Index1M,$H2511,TRUE,_xll.ohTrigger(RecalcTrigger,Trigger1M)),NA())</f>
        <v>6.9831713736447712E-3</v>
      </c>
      <c r="K2511" s="44">
        <f>IFERROR(_xll.qlIndexFixing(Index3M,H2511,TRUE,_xll.ohTrigger(RecalcTrigger,Trigger3M)),NA())</f>
        <v>7.1758679899119873E-3</v>
      </c>
      <c r="L2511" s="44">
        <f>IFERROR(_xll.qlIndexFixing(Index6M,$H2511,TRUE,_xll.ohTrigger(RecalcTrigger,Trigger6M)),NA())</f>
        <v>7.2292440967904733E-3</v>
      </c>
      <c r="M2511" s="146">
        <f>IFERROR(_xll.qlIndexFixing(Index1Y,$H2511,TRUE,_xll.ohTrigger(RecalcTrigger,Trigger1Y)),NA())</f>
        <v>7.4537536343066702E-3</v>
      </c>
      <c r="N2511" s="145">
        <f>IFERROR(_xll.qlIndexFixing(ONIndex1M,I2511,TRUE,_xll.ohTrigger(RecalcTrigger,Trigger1M)),NA())</f>
        <v>6.9786045368491756E-3</v>
      </c>
      <c r="O2511" s="44">
        <f>IFERROR(_xll.qlIndexFixing(ONIndex3M,I2511,TRUE,_xll.ohTrigger(RecalcTrigger,Trigger3M)),NA())</f>
        <v>7.1673954917506055E-3</v>
      </c>
      <c r="P2511" s="44">
        <f>IFERROR(_xll.qlIndexFixing(ONIndex6M,I2511,TRUE,_xll.ohTrigger(RecalcTrigger,Trigger6M)),NA())</f>
        <v>7.205598187817186E-3</v>
      </c>
      <c r="Q2511" s="146">
        <f>IFERROR(_xll.qlIndexFixing(ONIndex1Y,I2511,TRUE,_xll.ohTrigger(RecalcTrigger,Trigger1Y)),NA())</f>
        <v>7.4119386857807168E-3</v>
      </c>
    </row>
    <row r="2512" spans="2:17" x14ac:dyDescent="0.2">
      <c r="B2512" s="39" t="s">
        <v>42</v>
      </c>
      <c r="D2512" s="42">
        <f>_xll.qlCalendarAdvance(Calendar,$D2511,B2512,"f",FALSE)</f>
        <v>57285</v>
      </c>
      <c r="E2512" s="140">
        <f>_xll.qlInterestRateIndexValueDate(IndexON,D2512)</f>
        <v>57285</v>
      </c>
      <c r="F2512" s="156">
        <f>IFERROR(_xll.qlIndexFixing(IndexON,D2512,TRUE,_xll.ohTrigger(RecalcTrigger,TriggerON)),NA())</f>
        <v>6.2798331281388453E-3</v>
      </c>
      <c r="H2512" s="42">
        <f>_xll.qlCalendarAdvance(Calendar,$H2511,B2512,"f",FALSE)</f>
        <v>57285</v>
      </c>
      <c r="I2512" s="140">
        <f>_xll.qlInterestRateIndexValueDate(Index1M,$H2512)</f>
        <v>57285</v>
      </c>
      <c r="J2512" s="145">
        <f>IFERROR(_xll.qlIndexFixing(Index1M,$H2512,TRUE,_xll.ohTrigger(RecalcTrigger,Trigger1M)),NA())</f>
        <v>6.9838124594362085E-3</v>
      </c>
      <c r="K2512" s="44">
        <f>IFERROR(_xll.qlIndexFixing(Index3M,H2512,TRUE,_xll.ohTrigger(RecalcTrigger,Trigger3M)),NA())</f>
        <v>7.1762120547258735E-3</v>
      </c>
      <c r="L2512" s="44">
        <f>IFERROR(_xll.qlIndexFixing(Index6M,$H2512,TRUE,_xll.ohTrigger(RecalcTrigger,Trigger6M)),NA())</f>
        <v>7.2299806931167407E-3</v>
      </c>
      <c r="M2512" s="146">
        <f>IFERROR(_xll.qlIndexFixing(Index1Y,$H2512,TRUE,_xll.ohTrigger(RecalcTrigger,Trigger1Y)),NA())</f>
        <v>7.4543950992826957E-3</v>
      </c>
      <c r="N2512" s="145">
        <f>IFERROR(_xll.qlIndexFixing(ONIndex1M,I2512,TRUE,_xll.ohTrigger(RecalcTrigger,Trigger1M)),NA())</f>
        <v>6.9796595969273678E-3</v>
      </c>
      <c r="O2512" s="44">
        <f>IFERROR(_xll.qlIndexFixing(ONIndex3M,I2512,TRUE,_xll.ohTrigger(RecalcTrigger,Trigger3M)),NA())</f>
        <v>7.1676741478288175E-3</v>
      </c>
      <c r="P2512" s="44">
        <f>IFERROR(_xll.qlIndexFixing(ONIndex6M,I2512,TRUE,_xll.ohTrigger(RecalcTrigger,Trigger6M)),NA())</f>
        <v>7.2063570440816793E-3</v>
      </c>
      <c r="Q2512" s="146">
        <f>IFERROR(_xll.qlIndexFixing(ONIndex1Y,I2512,TRUE,_xll.ohTrigger(RecalcTrigger,Trigger1Y)),NA())</f>
        <v>7.4123231461575845E-3</v>
      </c>
    </row>
    <row r="2513" spans="2:17" x14ac:dyDescent="0.2">
      <c r="B2513" s="39" t="s">
        <v>42</v>
      </c>
      <c r="D2513" s="42">
        <f>_xll.qlCalendarAdvance(Calendar,$D2512,B2513,"f",FALSE)</f>
        <v>57292</v>
      </c>
      <c r="E2513" s="140">
        <f>_xll.qlInterestRateIndexValueDate(IndexON,D2513)</f>
        <v>57292</v>
      </c>
      <c r="F2513" s="156">
        <f>IFERROR(_xll.qlIndexFixing(IndexON,D2513,TRUE,_xll.ohTrigger(RecalcTrigger,TriggerON)),NA())</f>
        <v>6.2799492337439755E-3</v>
      </c>
      <c r="H2513" s="42">
        <f>_xll.qlCalendarAdvance(Calendar,$H2512,B2513,"f",FALSE)</f>
        <v>57292</v>
      </c>
      <c r="I2513" s="140">
        <f>_xll.qlInterestRateIndexValueDate(Index1M,$H2513)</f>
        <v>57292</v>
      </c>
      <c r="J2513" s="145">
        <f>IFERROR(_xll.qlIndexFixing(Index1M,$H2513,TRUE,_xll.ohTrigger(RecalcTrigger,Trigger1M)),NA())</f>
        <v>6.9848918817670604E-3</v>
      </c>
      <c r="K2513" s="44">
        <f>IFERROR(_xll.qlIndexFixing(Index3M,H2513,TRUE,_xll.ohTrigger(RecalcTrigger,Trigger3M)),NA())</f>
        <v>7.1765661057576749E-3</v>
      </c>
      <c r="L2513" s="44">
        <f>IFERROR(_xll.qlIndexFixing(Index6M,$H2513,TRUE,_xll.ohTrigger(RecalcTrigger,Trigger6M)),NA())</f>
        <v>7.2308621789191271E-3</v>
      </c>
      <c r="M2513" s="146">
        <f>IFERROR(_xll.qlIndexFixing(Index1Y,$H2513,TRUE,_xll.ohTrigger(RecalcTrigger,Trigger1Y)),NA())</f>
        <v>7.4550463395517408E-3</v>
      </c>
      <c r="N2513" s="145">
        <f>IFERROR(_xll.qlIndexFixing(ONIndex1M,I2513,TRUE,_xll.ohTrigger(RecalcTrigger,Trigger1M)),NA())</f>
        <v>6.9807223940077101E-3</v>
      </c>
      <c r="O2513" s="44">
        <f>IFERROR(_xll.qlIndexFixing(ONIndex3M,I2513,TRUE,_xll.ohTrigger(RecalcTrigger,Trigger3M)),NA())</f>
        <v>7.1679627721943362E-3</v>
      </c>
      <c r="P2513" s="44">
        <f>IFERROR(_xll.qlIndexFixing(ONIndex6M,I2513,TRUE,_xll.ohTrigger(RecalcTrigger,Trigger6M)),NA())</f>
        <v>7.2071245239946347E-3</v>
      </c>
      <c r="Q2513" s="146">
        <f>IFERROR(_xll.qlIndexFixing(ONIndex1Y,I2513,TRUE,_xll.ohTrigger(RecalcTrigger,Trigger1Y)),NA())</f>
        <v>7.4127173091520504E-3</v>
      </c>
    </row>
    <row r="2514" spans="2:17" x14ac:dyDescent="0.2">
      <c r="B2514" s="39" t="s">
        <v>42</v>
      </c>
      <c r="D2514" s="42">
        <f>_xll.qlCalendarAdvance(Calendar,$D2513,B2514,"f",FALSE)</f>
        <v>57299</v>
      </c>
      <c r="E2514" s="140">
        <f>_xll.qlInterestRateIndexValueDate(IndexON,D2514)</f>
        <v>57299</v>
      </c>
      <c r="F2514" s="156">
        <f>IFERROR(_xll.qlIndexFixing(IndexON,D2514,TRUE,_xll.ohTrigger(RecalcTrigger,TriggerON)),NA())</f>
        <v>6.2800772621485201E-3</v>
      </c>
      <c r="H2514" s="42">
        <f>_xll.qlCalendarAdvance(Calendar,$H2513,B2514,"f",FALSE)</f>
        <v>57299</v>
      </c>
      <c r="I2514" s="140">
        <f>_xll.qlInterestRateIndexValueDate(Index1M,$H2514)</f>
        <v>57299</v>
      </c>
      <c r="J2514" s="145">
        <f>IFERROR(_xll.qlIndexFixing(Index1M,$H2514,TRUE,_xll.ohTrigger(RecalcTrigger,Trigger1M)),NA())</f>
        <v>6.9859790454738597E-3</v>
      </c>
      <c r="K2514" s="44">
        <f>IFERROR(_xll.qlIndexFixing(Index3M,H2514,TRUE,_xll.ohTrigger(RecalcTrigger,Trigger3M)),NA())</f>
        <v>7.176930143010035E-3</v>
      </c>
      <c r="L2514" s="44">
        <f>IFERROR(_xll.qlIndexFixing(Index6M,$H2514,TRUE,_xll.ohTrigger(RecalcTrigger,Trigger6M)),NA())</f>
        <v>7.2317523193968208E-3</v>
      </c>
      <c r="M2514" s="146">
        <f>IFERROR(_xll.qlIndexFixing(Index1Y,$H2514,TRUE,_xll.ohTrigger(RecalcTrigger,Trigger1Y)),NA())</f>
        <v>7.4557073551326791E-3</v>
      </c>
      <c r="N2514" s="145">
        <f>IFERROR(_xll.qlIndexFixing(ONIndex1M,I2514,TRUE,_xll.ohTrigger(RecalcTrigger,Trigger1M)),NA())</f>
        <v>6.9817929280902025E-3</v>
      </c>
      <c r="O2514" s="44">
        <f>IFERROR(_xll.qlIndexFixing(ONIndex3M,I2514,TRUE,_xll.ohTrigger(RecalcTrigger,Trigger3M)),NA())</f>
        <v>7.1682613650092541E-3</v>
      </c>
      <c r="P2514" s="44">
        <f>IFERROR(_xll.qlIndexFixing(ONIndex6M,I2514,TRUE,_xll.ohTrigger(RecalcTrigger,Trigger6M)),NA())</f>
        <v>7.2079006273129131E-3</v>
      </c>
      <c r="Q2514" s="146">
        <f>IFERROR(_xll.qlIndexFixing(ONIndex1Y,I2514,TRUE,_xll.ohTrigger(RecalcTrigger,Trigger1Y)),NA())</f>
        <v>7.4131211749262071E-3</v>
      </c>
    </row>
    <row r="2515" spans="2:17" x14ac:dyDescent="0.2">
      <c r="B2515" s="39" t="s">
        <v>42</v>
      </c>
      <c r="D2515" s="42">
        <f>_xll.qlCalendarAdvance(Calendar,$D2514,B2515,"f",FALSE)</f>
        <v>57306</v>
      </c>
      <c r="E2515" s="140">
        <f>_xll.qlInterestRateIndexValueDate(IndexON,D2515)</f>
        <v>57306</v>
      </c>
      <c r="F2515" s="156">
        <f>IFERROR(_xll.qlIndexFixing(IndexON,D2515,TRUE,_xll.ohTrigger(RecalcTrigger,TriggerON)),NA())</f>
        <v>6.2802172134335255E-3</v>
      </c>
      <c r="H2515" s="42">
        <f>_xll.qlCalendarAdvance(Calendar,$H2514,B2515,"f",FALSE)</f>
        <v>57306</v>
      </c>
      <c r="I2515" s="140">
        <f>_xll.qlInterestRateIndexValueDate(Index1M,$H2515)</f>
        <v>57306</v>
      </c>
      <c r="J2515" s="145">
        <f>IFERROR(_xll.qlIndexFixing(Index1M,$H2515,TRUE,_xll.ohTrigger(RecalcTrigger,Trigger1M)),NA())</f>
        <v>6.9870739505512036E-3</v>
      </c>
      <c r="K2515" s="44">
        <f>IFERROR(_xll.qlIndexFixing(Index3M,H2515,TRUE,_xll.ohTrigger(RecalcTrigger,Trigger3M)),NA())</f>
        <v>7.1773041664873576E-3</v>
      </c>
      <c r="L2515" s="44">
        <f>IFERROR(_xll.qlIndexFixing(Index6M,$H2515,TRUE,_xll.ohTrigger(RecalcTrigger,Trigger6M)),NA())</f>
        <v>7.23265111456191E-3</v>
      </c>
      <c r="M2515" s="146">
        <f>IFERROR(_xll.qlIndexFixing(Index1Y,$H2515,TRUE,_xll.ohTrigger(RecalcTrigger,Trigger1Y)),NA())</f>
        <v>7.4563781460450507E-3</v>
      </c>
      <c r="N2515" s="145">
        <f>IFERROR(_xll.qlIndexFixing(ONIndex1M,I2515,TRUE,_xll.ohTrigger(RecalcTrigger,Trigger1M)),NA())</f>
        <v>6.9828711990937986E-3</v>
      </c>
      <c r="O2515" s="44">
        <f>IFERROR(_xll.qlIndexFixing(ONIndex3M,I2515,TRUE,_xll.ohTrigger(RecalcTrigger,Trigger3M)),NA())</f>
        <v>7.1685699261114788E-3</v>
      </c>
      <c r="P2515" s="44">
        <f>IFERROR(_xll.qlIndexFixing(ONIndex6M,I2515,TRUE,_xll.ohTrigger(RecalcTrigger,Trigger6M)),NA())</f>
        <v>7.2086853542796536E-3</v>
      </c>
      <c r="Q2515" s="146">
        <f>IFERROR(_xll.qlIndexFixing(ONIndex1Y,I2515,TRUE,_xll.ohTrigger(RecalcTrigger,Trigger1Y)),NA())</f>
        <v>7.4135347433990084E-3</v>
      </c>
    </row>
    <row r="2516" spans="2:17" x14ac:dyDescent="0.2">
      <c r="B2516" s="39" t="s">
        <v>42</v>
      </c>
      <c r="D2516" s="42">
        <f>_xll.qlCalendarAdvance(Calendar,$D2515,B2516,"f",FALSE)</f>
        <v>57313</v>
      </c>
      <c r="E2516" s="140">
        <f>_xll.qlInterestRateIndexValueDate(IndexON,D2516)</f>
        <v>57313</v>
      </c>
      <c r="F2516" s="156">
        <f>IFERROR(_xll.qlIndexFixing(IndexON,D2516,TRUE,_xll.ohTrigger(RecalcTrigger,TriggerON)),NA())</f>
        <v>6.2803690875989915E-3</v>
      </c>
      <c r="H2516" s="42">
        <f>_xll.qlCalendarAdvance(Calendar,$H2515,B2516,"f",FALSE)</f>
        <v>57313</v>
      </c>
      <c r="I2516" s="140">
        <f>_xll.qlInterestRateIndexValueDate(Index1M,$H2516)</f>
        <v>57313</v>
      </c>
      <c r="J2516" s="145">
        <f>IFERROR(_xll.qlIndexFixing(Index1M,$H2516,TRUE,_xll.ohTrigger(RecalcTrigger,Trigger1M)),NA())</f>
        <v>6.9881765970071976E-3</v>
      </c>
      <c r="K2516" s="44">
        <f>IFERROR(_xll.qlIndexFixing(Index3M,H2516,TRUE,_xll.ohTrigger(RecalcTrigger,Trigger3M)),NA())</f>
        <v>7.1775883310796476E-3</v>
      </c>
      <c r="L2516" s="44">
        <f>IFERROR(_xll.qlIndexFixing(Index6M,$H2516,TRUE,_xll.ohTrigger(RecalcTrigger,Trigger6M)),NA())</f>
        <v>7.2335585644251431E-3</v>
      </c>
      <c r="M2516" s="146">
        <f>IFERROR(_xll.qlIndexFixing(Index1Y,$H2516,TRUE,_xll.ohTrigger(RecalcTrigger,Trigger1Y)),NA())</f>
        <v>7.4570587123081733E-3</v>
      </c>
      <c r="N2516" s="145">
        <f>IFERROR(_xll.qlIndexFixing(ONIndex1M,I2516,TRUE,_xll.ohTrigger(RecalcTrigger,Trigger1M)),NA())</f>
        <v>6.9839572070995448E-3</v>
      </c>
      <c r="O2516" s="44">
        <f>IFERROR(_xll.qlIndexFixing(ONIndex3M,I2516,TRUE,_xll.ohTrigger(RecalcTrigger,Trigger3M)),NA())</f>
        <v>7.1688884556631027E-3</v>
      </c>
      <c r="P2516" s="44">
        <f>IFERROR(_xll.qlIndexFixing(ONIndex6M,I2516,TRUE,_xll.ohTrigger(RecalcTrigger,Trigger6M)),NA())</f>
        <v>7.2094787047327635E-3</v>
      </c>
      <c r="Q2516" s="146">
        <f>IFERROR(_xll.qlIndexFixing(ONIndex1Y,I2516,TRUE,_xll.ohTrigger(RecalcTrigger,Trigger1Y)),NA())</f>
        <v>7.4139580147325468E-3</v>
      </c>
    </row>
    <row r="2517" spans="2:17" x14ac:dyDescent="0.2">
      <c r="B2517" s="39" t="s">
        <v>42</v>
      </c>
      <c r="D2517" s="42">
        <f>_xll.qlCalendarAdvance(Calendar,$D2516,B2517,"f",FALSE)</f>
        <v>57320</v>
      </c>
      <c r="E2517" s="140">
        <f>_xll.qlInterestRateIndexValueDate(IndexON,D2517)</f>
        <v>57320</v>
      </c>
      <c r="F2517" s="156">
        <f>IFERROR(_xll.qlIndexFixing(IndexON,D2517,TRUE,_xll.ohTrigger(RecalcTrigger,TriggerON)),NA())</f>
        <v>6.2805328846449182E-3</v>
      </c>
      <c r="H2517" s="42">
        <f>_xll.qlCalendarAdvance(Calendar,$H2516,B2517,"f",FALSE)</f>
        <v>57320</v>
      </c>
      <c r="I2517" s="140">
        <f>_xll.qlInterestRateIndexValueDate(Index1M,$H2517)</f>
        <v>57320</v>
      </c>
      <c r="J2517" s="145">
        <f>IFERROR(_xll.qlIndexFixing(Index1M,$H2517,TRUE,_xll.ohTrigger(RecalcTrigger,Trigger1M)),NA())</f>
        <v>6.9897279095767952E-3</v>
      </c>
      <c r="K2517" s="44">
        <f>IFERROR(_xll.qlIndexFixing(Index3M,H2517,TRUE,_xll.ohTrigger(RecalcTrigger,Trigger3M)),NA())</f>
        <v>7.1778811098758277E-3</v>
      </c>
      <c r="L2517" s="44">
        <f>IFERROR(_xll.qlIndexFixing(Index6M,$H2517,TRUE,_xll.ohTrigger(RecalcTrigger,Trigger6M)),NA())</f>
        <v>7.2346147191879187E-3</v>
      </c>
      <c r="M2517" s="146">
        <f>IFERROR(_xll.qlIndexFixing(Index1Y,$H2517,TRUE,_xll.ohTrigger(RecalcTrigger,Trigger1Y)),NA())</f>
        <v>7.457749053942031E-3</v>
      </c>
      <c r="N2517" s="145">
        <f>IFERROR(_xll.qlIndexFixing(ONIndex1M,I2517,TRUE,_xll.ohTrigger(RecalcTrigger,Trigger1M)),NA())</f>
        <v>6.9850509521074411E-3</v>
      </c>
      <c r="O2517" s="44">
        <f>IFERROR(_xll.qlIndexFixing(ONIndex3M,I2517,TRUE,_xll.ohTrigger(RecalcTrigger,Trigger3M)),NA())</f>
        <v>7.1692169534209871E-3</v>
      </c>
      <c r="P2517" s="44">
        <f>IFERROR(_xll.qlIndexFixing(ONIndex6M,I2517,TRUE,_xll.ohTrigger(RecalcTrigger,Trigger6M)),NA())</f>
        <v>7.2102806786722429E-3</v>
      </c>
      <c r="Q2517" s="146">
        <f>IFERROR(_xll.qlIndexFixing(ONIndex1Y,I2517,TRUE,_xll.ohTrigger(RecalcTrigger,Trigger1Y)),NA())</f>
        <v>7.4143909887647297E-3</v>
      </c>
    </row>
    <row r="2518" spans="2:17" x14ac:dyDescent="0.2">
      <c r="B2518" s="39" t="s">
        <v>42</v>
      </c>
      <c r="D2518" s="42">
        <f>_xll.qlCalendarAdvance(Calendar,$D2517,B2518,"f",FALSE)</f>
        <v>57327</v>
      </c>
      <c r="E2518" s="140">
        <f>_xll.qlInterestRateIndexValueDate(IndexON,D2518)</f>
        <v>57327</v>
      </c>
      <c r="F2518" s="156">
        <f>IFERROR(_xll.qlIndexFixing(IndexON,D2518,TRUE,_xll.ohTrigger(RecalcTrigger,TriggerON)),NA())</f>
        <v>6.2807086045713056E-3</v>
      </c>
      <c r="H2518" s="42">
        <f>_xll.qlCalendarAdvance(Calendar,$H2517,B2518,"f",FALSE)</f>
        <v>57327</v>
      </c>
      <c r="I2518" s="140">
        <f>_xll.qlInterestRateIndexValueDate(Index1M,$H2518)</f>
        <v>57327</v>
      </c>
      <c r="J2518" s="145">
        <f>IFERROR(_xll.qlIndexFixing(Index1M,$H2518,TRUE,_xll.ohTrigger(RecalcTrigger,Trigger1M)),NA())</f>
        <v>6.9908477619838299E-3</v>
      </c>
      <c r="K2518" s="44">
        <f>IFERROR(_xll.qlIndexFixing(Index3M,H2518,TRUE,_xll.ohTrigger(RecalcTrigger,Trigger3M)),NA())</f>
        <v>7.1782836496166649E-3</v>
      </c>
      <c r="L2518" s="44">
        <f>IFERROR(_xll.qlIndexFixing(Index6M,$H2518,TRUE,_xll.ohTrigger(RecalcTrigger,Trigger6M)),NA())</f>
        <v>7.2355401149891462E-3</v>
      </c>
      <c r="M2518" s="146">
        <f>IFERROR(_xll.qlIndexFixing(Index1Y,$H2518,TRUE,_xll.ohTrigger(RecalcTrigger,Trigger1Y)),NA())</f>
        <v>7.4584491709668299E-3</v>
      </c>
      <c r="N2518" s="145">
        <f>IFERROR(_xll.qlIndexFixing(ONIndex1M,I2518,TRUE,_xll.ohTrigger(RecalcTrigger,Trigger1M)),NA())</f>
        <v>6.9861524341174874E-3</v>
      </c>
      <c r="O2518" s="44">
        <f>IFERROR(_xll.qlIndexFixing(ONIndex3M,I2518,TRUE,_xll.ohTrigger(RecalcTrigger,Trigger3M)),NA())</f>
        <v>7.1695554195472244E-3</v>
      </c>
      <c r="P2518" s="44">
        <f>IFERROR(_xll.qlIndexFixing(ONIndex6M,I2518,TRUE,_xll.ohTrigger(RecalcTrigger,Trigger6M)),NA())</f>
        <v>7.2110912761791379E-3</v>
      </c>
      <c r="Q2518" s="146">
        <f>IFERROR(_xll.qlIndexFixing(ONIndex1Y,I2518,TRUE,_xll.ohTrigger(RecalcTrigger,Trigger1Y)),NA())</f>
        <v>7.4148336656576497E-3</v>
      </c>
    </row>
    <row r="2519" spans="2:17" x14ac:dyDescent="0.2">
      <c r="B2519" s="39" t="s">
        <v>42</v>
      </c>
      <c r="D2519" s="42">
        <f>_xll.qlCalendarAdvance(Calendar,$D2518,B2519,"f",FALSE)</f>
        <v>57334</v>
      </c>
      <c r="E2519" s="140">
        <f>_xll.qlInterestRateIndexValueDate(IndexON,D2519)</f>
        <v>57334</v>
      </c>
      <c r="F2519" s="156">
        <f>IFERROR(_xll.qlIndexFixing(IndexON,D2519,TRUE,_xll.ohTrigger(RecalcTrigger,TriggerON)),NA())</f>
        <v>6.2808962473781538E-3</v>
      </c>
      <c r="H2519" s="42">
        <f>_xll.qlCalendarAdvance(Calendar,$H2518,B2519,"f",FALSE)</f>
        <v>57334</v>
      </c>
      <c r="I2519" s="140">
        <f>_xll.qlInterestRateIndexValueDate(Index1M,$H2519)</f>
        <v>57334</v>
      </c>
      <c r="J2519" s="145">
        <f>IFERROR(_xll.qlIndexFixing(Index1M,$H2519,TRUE,_xll.ohTrigger(RecalcTrigger,Trigger1M)),NA())</f>
        <v>6.9919753562287757E-3</v>
      </c>
      <c r="K2519" s="44">
        <f>IFERROR(_xll.qlIndexFixing(Index3M,H2519,TRUE,_xll.ohTrigger(RecalcTrigger,Trigger3M)),NA())</f>
        <v>7.1786961752003326E-3</v>
      </c>
      <c r="L2519" s="44">
        <f>IFERROR(_xll.qlIndexFixing(Index6M,$H2519,TRUE,_xll.ohTrigger(RecalcTrigger,Trigger6M)),NA())</f>
        <v>7.2364741656982083E-3</v>
      </c>
      <c r="M2519" s="146">
        <f>IFERROR(_xll.qlIndexFixing(Index1Y,$H2519,TRUE,_xll.ohTrigger(RecalcTrigger,Trigger1Y)),NA())</f>
        <v>7.4591590634023319E-3</v>
      </c>
      <c r="N2519" s="145">
        <f>IFERROR(_xll.qlIndexFixing(ONIndex1M,I2519,TRUE,_xll.ohTrigger(RecalcTrigger,Trigger1M)),NA())</f>
        <v>6.9872616531296838E-3</v>
      </c>
      <c r="O2519" s="44">
        <f>IFERROR(_xll.qlIndexFixing(ONIndex3M,I2519,TRUE,_xll.ohTrigger(RecalcTrigger,Trigger3M)),NA())</f>
        <v>7.169903854122861E-3</v>
      </c>
      <c r="P2519" s="44">
        <f>IFERROR(_xll.qlIndexFixing(ONIndex6M,I2519,TRUE,_xll.ohTrigger(RecalcTrigger,Trigger6M)),NA())</f>
        <v>7.2119104971724024E-3</v>
      </c>
      <c r="Q2519" s="146">
        <f>IFERROR(_xll.qlIndexFixing(ONIndex1Y,I2519,TRUE,_xll.ohTrigger(RecalcTrigger,Trigger1Y)),NA())</f>
        <v>7.4152860450871216E-3</v>
      </c>
    </row>
    <row r="2520" spans="2:17" x14ac:dyDescent="0.2">
      <c r="B2520" s="39" t="s">
        <v>42</v>
      </c>
      <c r="D2520" s="42">
        <f>_xll.qlCalendarAdvance(Calendar,$D2519,B2520,"f",FALSE)</f>
        <v>57341</v>
      </c>
      <c r="E2520" s="140">
        <f>_xll.qlInterestRateIndexValueDate(IndexON,D2520)</f>
        <v>57341</v>
      </c>
      <c r="F2520" s="156">
        <f>IFERROR(_xll.qlIndexFixing(IndexON,D2520,TRUE,_xll.ohTrigger(RecalcTrigger,TriggerON)),NA())</f>
        <v>6.2810958129844163E-3</v>
      </c>
      <c r="H2520" s="42">
        <f>_xll.qlCalendarAdvance(Calendar,$H2519,B2520,"f",FALSE)</f>
        <v>57341</v>
      </c>
      <c r="I2520" s="140">
        <f>_xll.qlInterestRateIndexValueDate(Index1M,$H2520)</f>
        <v>57341</v>
      </c>
      <c r="J2520" s="145">
        <f>IFERROR(_xll.qlIndexFixing(Index1M,$H2520,TRUE,_xll.ohTrigger(RecalcTrigger,Trigger1M)),NA())</f>
        <v>6.9931106923165447E-3</v>
      </c>
      <c r="K2520" s="44">
        <f>IFERROR(_xll.qlIndexFixing(Index3M,H2520,TRUE,_xll.ohTrigger(RecalcTrigger,Trigger3M)),NA())</f>
        <v>7.1791186866277329E-3</v>
      </c>
      <c r="L2520" s="44">
        <f>IFERROR(_xll.qlIndexFixing(Index6M,$H2520,TRUE,_xll.ohTrigger(RecalcTrigger,Trigger6M)),NA())</f>
        <v>7.2374168713280175E-3</v>
      </c>
      <c r="M2520" s="146">
        <f>IFERROR(_xll.qlIndexFixing(Index1Y,$H2520,TRUE,_xll.ohTrigger(RecalcTrigger,Trigger1Y)),NA())</f>
        <v>7.4598787312696313E-3</v>
      </c>
      <c r="N2520" s="145">
        <f>IFERROR(_xll.qlIndexFixing(ONIndex1M,I2520,TRUE,_xll.ohTrigger(RecalcTrigger,Trigger1M)),NA())</f>
        <v>6.988378609062984E-3</v>
      </c>
      <c r="O2520" s="44">
        <f>IFERROR(_xll.qlIndexFixing(ONIndex3M,I2520,TRUE,_xll.ohTrigger(RecalcTrigger,Trigger3M)),NA())</f>
        <v>7.1702622569858043E-3</v>
      </c>
      <c r="P2520" s="44">
        <f>IFERROR(_xll.qlIndexFixing(ONIndex6M,I2520,TRUE,_xll.ohTrigger(RecalcTrigger,Trigger6M)),NA())</f>
        <v>7.2127383418141289E-3</v>
      </c>
      <c r="Q2520" s="146">
        <f>IFERROR(_xll.qlIndexFixing(ONIndex1Y,I2520,TRUE,_xll.ohTrigger(RecalcTrigger,Trigger1Y)),NA())</f>
        <v>7.4157481273773307E-3</v>
      </c>
    </row>
    <row r="2521" spans="2:17" x14ac:dyDescent="0.2">
      <c r="B2521" s="39" t="s">
        <v>42</v>
      </c>
      <c r="D2521" s="42">
        <f>_xll.qlCalendarAdvance(Calendar,$D2520,B2521,"f",FALSE)</f>
        <v>57348</v>
      </c>
      <c r="E2521" s="140">
        <f>_xll.qlInterestRateIndexValueDate(IndexON,D2521)</f>
        <v>57348</v>
      </c>
      <c r="F2521" s="156">
        <f>IFERROR(_xll.qlIndexFixing(IndexON,D2521,TRUE,_xll.ohTrigger(RecalcTrigger,TriggerON)),NA())</f>
        <v>6.2813073015521859E-3</v>
      </c>
      <c r="H2521" s="42">
        <f>_xll.qlCalendarAdvance(Calendar,$H2520,B2521,"f",FALSE)</f>
        <v>57348</v>
      </c>
      <c r="I2521" s="140">
        <f>_xll.qlInterestRateIndexValueDate(Index1M,$H2521)</f>
        <v>57348</v>
      </c>
      <c r="J2521" s="145">
        <f>IFERROR(_xll.qlIndexFixing(Index1M,$H2521,TRUE,_xll.ohTrigger(RecalcTrigger,Trigger1M)),NA())</f>
        <v>6.9942537702471375E-3</v>
      </c>
      <c r="K2521" s="44">
        <f>IFERROR(_xll.qlIndexFixing(Index3M,H2521,TRUE,_xll.ohTrigger(RecalcTrigger,Trigger3M)),NA())</f>
        <v>7.1795511839033684E-3</v>
      </c>
      <c r="L2521" s="44">
        <f>IFERROR(_xll.qlIndexFixing(Index6M,$H2521,TRUE,_xll.ohTrigger(RecalcTrigger,Trigger6M)),NA())</f>
        <v>7.2382256346289796E-3</v>
      </c>
      <c r="M2521" s="146">
        <f>IFERROR(_xll.qlIndexFixing(Index1Y,$H2521,TRUE,_xll.ohTrigger(RecalcTrigger,Trigger1Y)),NA())</f>
        <v>7.4606081745896002E-3</v>
      </c>
      <c r="N2521" s="145">
        <f>IFERROR(_xll.qlIndexFixing(ONIndex1M,I2521,TRUE,_xll.ohTrigger(RecalcTrigger,Trigger1M)),NA())</f>
        <v>6.9895033019984343E-3</v>
      </c>
      <c r="O2521" s="44">
        <f>IFERROR(_xll.qlIndexFixing(ONIndex3M,I2521,TRUE,_xll.ohTrigger(RecalcTrigger,Trigger3M)),NA())</f>
        <v>7.1706306282171006E-3</v>
      </c>
      <c r="P2521" s="44">
        <f>IFERROR(_xll.qlIndexFixing(ONIndex6M,I2521,TRUE,_xll.ohTrigger(RecalcTrigger,Trigger6M)),NA())</f>
        <v>7.2135748099422248E-3</v>
      </c>
      <c r="Q2521" s="146">
        <f>IFERROR(_xll.qlIndexFixing(ONIndex1Y,I2521,TRUE,_xll.ohTrigger(RecalcTrigger,Trigger1Y)),NA())</f>
        <v>7.4162199123661843E-3</v>
      </c>
    </row>
    <row r="2522" spans="2:17" x14ac:dyDescent="0.2">
      <c r="B2522" s="39" t="s">
        <v>42</v>
      </c>
      <c r="D2522" s="42">
        <f>_xll.qlCalendarAdvance(Calendar,$D2521,B2522,"f",FALSE)</f>
        <v>57355</v>
      </c>
      <c r="E2522" s="140">
        <f>_xll.qlInterestRateIndexValueDate(IndexON,D2522)</f>
        <v>57355</v>
      </c>
      <c r="F2522" s="156">
        <f>IFERROR(_xll.qlIndexFixing(IndexON,D2522,TRUE,_xll.ohTrigger(RecalcTrigger,TriggerON)),NA())</f>
        <v>6.2815307129193698E-3</v>
      </c>
      <c r="H2522" s="42">
        <f>_xll.qlCalendarAdvance(Calendar,$H2521,B2522,"f",FALSE)</f>
        <v>57355</v>
      </c>
      <c r="I2522" s="140">
        <f>_xll.qlInterestRateIndexValueDate(Index1M,$H2522)</f>
        <v>57355</v>
      </c>
      <c r="J2522" s="145">
        <f>IFERROR(_xll.qlIndexFixing(Index1M,$H2522,TRUE,_xll.ohTrigger(RecalcTrigger,Trigger1M)),NA())</f>
        <v>6.9954045900254653E-3</v>
      </c>
      <c r="K2522" s="44">
        <f>IFERROR(_xll.qlIndexFixing(Index3M,H2522,TRUE,_xll.ohTrigger(RecalcTrigger,Trigger3M)),NA())</f>
        <v>7.1799936670299399E-3</v>
      </c>
      <c r="L2522" s="44">
        <f>IFERROR(_xll.qlIndexFixing(Index6M,$H2522,TRUE,_xll.ohTrigger(RecalcTrigger,Trigger6M)),NA())</f>
        <v>7.239185012930925E-3</v>
      </c>
      <c r="M2522" s="146">
        <f>IFERROR(_xll.qlIndexFixing(Index1Y,$H2522,TRUE,_xll.ohTrigger(RecalcTrigger,Trigger1Y)),NA())</f>
        <v>7.4613473933837771E-3</v>
      </c>
      <c r="N2522" s="145">
        <f>IFERROR(_xll.qlIndexFixing(ONIndex1M,I2522,TRUE,_xll.ohTrigger(RecalcTrigger,Trigger1M)),NA())</f>
        <v>6.9906357319360346E-3</v>
      </c>
      <c r="O2522" s="44">
        <f>IFERROR(_xll.qlIndexFixing(ONIndex3M,I2522,TRUE,_xll.ohTrigger(RecalcTrigger,Trigger3M)),NA())</f>
        <v>7.1710089678167499E-3</v>
      </c>
      <c r="P2522" s="44">
        <f>IFERROR(_xll.qlIndexFixing(ONIndex6M,I2522,TRUE,_xll.ohTrigger(RecalcTrigger,Trigger6M)),NA())</f>
        <v>7.2144199016377364E-3</v>
      </c>
      <c r="Q2522" s="146">
        <f>IFERROR(_xll.qlIndexFixing(ONIndex1Y,I2522,TRUE,_xll.ohTrigger(RecalcTrigger,Trigger1Y)),NA())</f>
        <v>7.416701400215775E-3</v>
      </c>
    </row>
    <row r="2523" spans="2:17" x14ac:dyDescent="0.2">
      <c r="B2523" s="39" t="s">
        <v>42</v>
      </c>
      <c r="D2523" s="42">
        <f>_xll.qlCalendarAdvance(Calendar,$D2522,B2523,"f",FALSE)</f>
        <v>57362</v>
      </c>
      <c r="E2523" s="140">
        <f>_xll.qlInterestRateIndexValueDate(IndexON,D2523)</f>
        <v>57362</v>
      </c>
      <c r="F2523" s="156">
        <f>IFERROR(_xll.qlIndexFixing(IndexON,D2523,TRUE,_xll.ohTrigger(RecalcTrigger,TriggerON)),NA())</f>
        <v>6.2817660472480608E-3</v>
      </c>
      <c r="H2523" s="42">
        <f>_xll.qlCalendarAdvance(Calendar,$H2522,B2523,"f",FALSE)</f>
        <v>57362</v>
      </c>
      <c r="I2523" s="140">
        <f>_xll.qlInterestRateIndexValueDate(Index1M,$H2523)</f>
        <v>57362</v>
      </c>
      <c r="J2523" s="145">
        <f>IFERROR(_xll.qlIndexFixing(Index1M,$H2523,TRUE,_xll.ohTrigger(RecalcTrigger,Trigger1M)),NA())</f>
        <v>6.9965631516539844E-3</v>
      </c>
      <c r="K2523" s="44">
        <f>IFERROR(_xll.qlIndexFixing(Index3M,H2523,TRUE,_xll.ohTrigger(RecalcTrigger,Trigger3M)),NA())</f>
        <v>7.1804461360110497E-3</v>
      </c>
      <c r="L2523" s="44">
        <f>IFERROR(_xll.qlIndexFixing(Index6M,$H2523,TRUE,_xll.ohTrigger(RecalcTrigger,Trigger6M)),NA())</f>
        <v>7.2401530460147467E-3</v>
      </c>
      <c r="M2523" s="146">
        <f>IFERROR(_xll.qlIndexFixing(Index1Y,$H2523,TRUE,_xll.ohTrigger(RecalcTrigger,Trigger1Y)),NA())</f>
        <v>7.462096387673256E-3</v>
      </c>
      <c r="N2523" s="145">
        <f>IFERROR(_xll.qlIndexFixing(ONIndex1M,I2523,TRUE,_xll.ohTrigger(RecalcTrigger,Trigger1M)),NA())</f>
        <v>6.991775898875785E-3</v>
      </c>
      <c r="O2523" s="44">
        <f>IFERROR(_xll.qlIndexFixing(ONIndex3M,I2523,TRUE,_xll.ohTrigger(RecalcTrigger,Trigger3M)),NA())</f>
        <v>7.1713972757847522E-3</v>
      </c>
      <c r="P2523" s="44">
        <f>IFERROR(_xll.qlIndexFixing(ONIndex6M,I2523,TRUE,_xll.ohTrigger(RecalcTrigger,Trigger6M)),NA())</f>
        <v>7.2152736168196174E-3</v>
      </c>
      <c r="Q2523" s="146">
        <f>IFERROR(_xll.qlIndexFixing(ONIndex1Y,I2523,TRUE,_xll.ohTrigger(RecalcTrigger,Trigger1Y)),NA())</f>
        <v>7.4171925906829639E-3</v>
      </c>
    </row>
    <row r="2524" spans="2:17" x14ac:dyDescent="0.2">
      <c r="B2524" s="39" t="s">
        <v>42</v>
      </c>
      <c r="D2524" s="42">
        <f>_xll.qlCalendarAdvance(Calendar,$D2523,B2524,"f",FALSE)</f>
        <v>57369</v>
      </c>
      <c r="E2524" s="140">
        <f>_xll.qlInterestRateIndexValueDate(IndexON,D2524)</f>
        <v>57369</v>
      </c>
      <c r="F2524" s="156">
        <f>IFERROR(_xll.qlIndexFixing(IndexON,D2524,TRUE,_xll.ohTrigger(RecalcTrigger,TriggerON)),NA())</f>
        <v>6.2820133043761661E-3</v>
      </c>
      <c r="H2524" s="42">
        <f>_xll.qlCalendarAdvance(Calendar,$H2523,B2524,"f",FALSE)</f>
        <v>57369</v>
      </c>
      <c r="I2524" s="140">
        <f>_xll.qlInterestRateIndexValueDate(Index1M,$H2524)</f>
        <v>57369</v>
      </c>
      <c r="J2524" s="145">
        <f>IFERROR(_xll.qlIndexFixing(Index1M,$H2524,TRUE,_xll.ohTrigger(RecalcTrigger,Trigger1M)),NA())</f>
        <v>6.9977294551326948E-3</v>
      </c>
      <c r="K2524" s="44">
        <f>IFERROR(_xll.qlIndexFixing(Index3M,H2524,TRUE,_xll.ohTrigger(RecalcTrigger,Trigger3M)),NA())</f>
        <v>7.1809085908484983E-3</v>
      </c>
      <c r="L2524" s="44">
        <f>IFERROR(_xll.qlIndexFixing(Index6M,$H2524,TRUE,_xll.ohTrigger(RecalcTrigger,Trigger6M)),NA())</f>
        <v>7.2411297338943244E-3</v>
      </c>
      <c r="M2524" s="146">
        <f>IFERROR(_xll.qlIndexFixing(Index1Y,$H2524,TRUE,_xll.ohTrigger(RecalcTrigger,Trigger1Y)),NA())</f>
        <v>7.4628551574800195E-3</v>
      </c>
      <c r="N2524" s="145">
        <f>IFERROR(_xll.qlIndexFixing(ONIndex1M,I2524,TRUE,_xll.ohTrigger(RecalcTrigger,Trigger1M)),NA())</f>
        <v>6.9929238028176854E-3</v>
      </c>
      <c r="O2524" s="44">
        <f>IFERROR(_xll.qlIndexFixing(ONIndex3M,I2524,TRUE,_xll.ohTrigger(RecalcTrigger,Trigger3M)),NA())</f>
        <v>7.1717955520400611E-3</v>
      </c>
      <c r="P2524" s="44">
        <f>IFERROR(_xll.qlIndexFixing(ONIndex6M,I2524,TRUE,_xll.ohTrigger(RecalcTrigger,Trigger6M)),NA())</f>
        <v>7.2161359555689142E-3</v>
      </c>
      <c r="Q2524" s="146">
        <f>IFERROR(_xll.qlIndexFixing(ONIndex1Y,I2524,TRUE,_xll.ohTrigger(RecalcTrigger,Trigger1Y)),NA())</f>
        <v>7.4176934840108899E-3</v>
      </c>
    </row>
    <row r="2525" spans="2:17" x14ac:dyDescent="0.2">
      <c r="B2525" s="39" t="s">
        <v>42</v>
      </c>
      <c r="D2525" s="42">
        <f>_xll.qlCalendarAdvance(Calendar,$D2524,B2525,"f",FALSE)</f>
        <v>57376</v>
      </c>
      <c r="E2525" s="140">
        <f>_xll.qlInterestRateIndexValueDate(IndexON,D2525)</f>
        <v>57376</v>
      </c>
      <c r="F2525" s="156">
        <f>IFERROR(_xll.qlIndexFixing(IndexON,D2525,TRUE,_xll.ohTrigger(RecalcTrigger,TriggerON)),NA())</f>
        <v>6.2822724844657785E-3</v>
      </c>
      <c r="H2525" s="42">
        <f>_xll.qlCalendarAdvance(Calendar,$H2524,B2525,"f",FALSE)</f>
        <v>57376</v>
      </c>
      <c r="I2525" s="140">
        <f>_xll.qlInterestRateIndexValueDate(Index1M,$H2525)</f>
        <v>57376</v>
      </c>
      <c r="J2525" s="145">
        <f>IFERROR(_xll.qlIndexFixing(Index1M,$H2525,TRUE,_xll.ohTrigger(RecalcTrigger,Trigger1M)),NA())</f>
        <v>6.998145912604027E-3</v>
      </c>
      <c r="K2525" s="44">
        <f>IFERROR(_xll.qlIndexFixing(Index3M,H2525,TRUE,_xll.ohTrigger(RecalcTrigger,Trigger3M)),NA())</f>
        <v>7.1812748306017459E-3</v>
      </c>
      <c r="L2525" s="44">
        <f>IFERROR(_xll.qlIndexFixing(Index6M,$H2525,TRUE,_xll.ohTrigger(RecalcTrigger,Trigger6M)),NA())</f>
        <v>7.242115076579958E-3</v>
      </c>
      <c r="M2525" s="146">
        <f>IFERROR(_xll.qlIndexFixing(Index1Y,$H2525,TRUE,_xll.ohTrigger(RecalcTrigger,Trigger1Y)),NA())</f>
        <v>7.4636237028260499E-3</v>
      </c>
      <c r="N2525" s="145">
        <f>IFERROR(_xll.qlIndexFixing(ONIndex1M,I2525,TRUE,_xll.ohTrigger(RecalcTrigger,Trigger1M)),NA())</f>
        <v>6.9940794436806897E-3</v>
      </c>
      <c r="O2525" s="44">
        <f>IFERROR(_xll.qlIndexFixing(ONIndex3M,I2525,TRUE,_xll.ohTrigger(RecalcTrigger,Trigger3M)),NA())</f>
        <v>7.1722037967447694E-3</v>
      </c>
      <c r="P2525" s="44">
        <f>IFERROR(_xll.qlIndexFixing(ONIndex6M,I2525,TRUE,_xll.ohTrigger(RecalcTrigger,Trigger6M)),NA())</f>
        <v>7.2170069178856266E-3</v>
      </c>
      <c r="Q2525" s="146">
        <f>IFERROR(_xll.qlIndexFixing(ONIndex1Y,I2525,TRUE,_xll.ohTrigger(RecalcTrigger,Trigger1Y)),NA())</f>
        <v>7.4182040800374605E-3</v>
      </c>
    </row>
    <row r="2526" spans="2:17" x14ac:dyDescent="0.2">
      <c r="B2526" s="39" t="s">
        <v>42</v>
      </c>
      <c r="D2526" s="42">
        <f>_xll.qlCalendarAdvance(Calendar,$D2525,B2526,"f",FALSE)</f>
        <v>57383</v>
      </c>
      <c r="E2526" s="140">
        <f>_xll.qlInterestRateIndexValueDate(IndexON,D2526)</f>
        <v>57383</v>
      </c>
      <c r="F2526" s="156">
        <f>IFERROR(_xll.qlIndexFixing(IndexON,D2526,TRUE,_xll.ohTrigger(RecalcTrigger,TriggerON)),NA())</f>
        <v>6.2825435873548052E-3</v>
      </c>
      <c r="H2526" s="42">
        <f>_xll.qlCalendarAdvance(Calendar,$H2525,B2526,"f",FALSE)</f>
        <v>57383</v>
      </c>
      <c r="I2526" s="140">
        <f>_xll.qlInterestRateIndexValueDate(Index1M,$H2526)</f>
        <v>57383</v>
      </c>
      <c r="J2526" s="145">
        <f>IFERROR(_xll.qlIndexFixing(Index1M,$H2526,TRUE,_xll.ohTrigger(RecalcTrigger,Trigger1M)),NA())</f>
        <v>6.999324821845565E-3</v>
      </c>
      <c r="K2526" s="44">
        <f>IFERROR(_xll.qlIndexFixing(Index3M,H2526,TRUE,_xll.ohTrigger(RecalcTrigger,Trigger3M)),NA())</f>
        <v>7.1818634581131266E-3</v>
      </c>
      <c r="L2526" s="44">
        <f>IFERROR(_xll.qlIndexFixing(Index6M,$H2526,TRUE,_xll.ohTrigger(RecalcTrigger,Trigger6M)),NA())</f>
        <v>7.2431090740859754E-3</v>
      </c>
      <c r="M2526" s="146">
        <f>IFERROR(_xll.qlIndexFixing(Index1Y,$H2526,TRUE,_xll.ohTrigger(RecalcTrigger,Trigger1Y)),NA())</f>
        <v>7.4644020237339959E-3</v>
      </c>
      <c r="N2526" s="145">
        <f>IFERROR(_xll.qlIndexFixing(ONIndex1M,I2526,TRUE,_xll.ohTrigger(RecalcTrigger,Trigger1M)),NA())</f>
        <v>6.995242821545844E-3</v>
      </c>
      <c r="O2526" s="44">
        <f>IFERROR(_xll.qlIndexFixing(ONIndex3M,I2526,TRUE,_xll.ohTrigger(RecalcTrigger,Trigger3M)),NA())</f>
        <v>7.1726220097367843E-3</v>
      </c>
      <c r="P2526" s="44">
        <f>IFERROR(_xll.qlIndexFixing(ONIndex6M,I2526,TRUE,_xll.ohTrigger(RecalcTrigger,Trigger6M)),NA())</f>
        <v>7.2178865036887085E-3</v>
      </c>
      <c r="Q2526" s="146">
        <f>IFERROR(_xll.qlIndexFixing(ONIndex1Y,I2526,TRUE,_xll.ohTrigger(RecalcTrigger,Trigger1Y)),NA())</f>
        <v>7.4187243787626755E-3</v>
      </c>
    </row>
    <row r="2527" spans="2:17" x14ac:dyDescent="0.2">
      <c r="B2527" s="39" t="s">
        <v>42</v>
      </c>
      <c r="D2527" s="42">
        <f>_xll.qlCalendarAdvance(Calendar,$D2526,B2527,"f",FALSE)</f>
        <v>57390</v>
      </c>
      <c r="E2527" s="140">
        <f>_xll.qlInterestRateIndexValueDate(IndexON,D2527)</f>
        <v>57390</v>
      </c>
      <c r="F2527" s="156">
        <f>IFERROR(_xll.qlIndexFixing(IndexON,D2527,TRUE,_xll.ohTrigger(RecalcTrigger,TriggerON)),NA())</f>
        <v>6.282826613205339E-3</v>
      </c>
      <c r="H2527" s="42">
        <f>_xll.qlCalendarAdvance(Calendar,$H2526,B2527,"f",FALSE)</f>
        <v>57390</v>
      </c>
      <c r="I2527" s="140">
        <f>_xll.qlInterestRateIndexValueDate(Index1M,$H2527)</f>
        <v>57390</v>
      </c>
      <c r="J2527" s="145">
        <f>IFERROR(_xll.qlIndexFixing(Index1M,$H2527,TRUE,_xll.ohTrigger(RecalcTrigger,Trigger1M)),NA())</f>
        <v>7.0005114721820895E-3</v>
      </c>
      <c r="K2527" s="44">
        <f>IFERROR(_xll.qlIndexFixing(Index3M,H2527,TRUE,_xll.ohTrigger(RecalcTrigger,Trigger3M)),NA())</f>
        <v>7.1822482239079048E-3</v>
      </c>
      <c r="L2527" s="44">
        <f>IFERROR(_xll.qlIndexFixing(Index6M,$H2527,TRUE,_xll.ohTrigger(RecalcTrigger,Trigger6M)),NA())</f>
        <v>7.2441117264244667E-3</v>
      </c>
      <c r="M2527" s="146">
        <f>IFERROR(_xll.qlIndexFixing(Index1Y,$H2527,TRUE,_xll.ohTrigger(RecalcTrigger,Trigger1Y)),NA())</f>
        <v>7.4651901202262838E-3</v>
      </c>
      <c r="N2527" s="145">
        <f>IFERROR(_xll.qlIndexFixing(ONIndex1M,I2527,TRUE,_xll.ohTrigger(RecalcTrigger,Trigger1M)),NA())</f>
        <v>6.9964139364131483E-3</v>
      </c>
      <c r="O2527" s="44">
        <f>IFERROR(_xll.qlIndexFixing(ONIndex3M,I2527,TRUE,_xll.ohTrigger(RecalcTrigger,Trigger3M)),NA())</f>
        <v>7.173050191016106E-3</v>
      </c>
      <c r="P2527" s="44">
        <f>IFERROR(_xll.qlIndexFixing(ONIndex6M,I2527,TRUE,_xll.ohTrigger(RecalcTrigger,Trigger6M)),NA())</f>
        <v>7.2187747130592061E-3</v>
      </c>
      <c r="Q2527" s="146">
        <f>IFERROR(_xll.qlIndexFixing(ONIndex1Y,I2527,TRUE,_xll.ohTrigger(RecalcTrigger,Trigger1Y)),NA())</f>
        <v>7.4192543803486277E-3</v>
      </c>
    </row>
    <row r="2528" spans="2:17" x14ac:dyDescent="0.2">
      <c r="B2528" s="39" t="s">
        <v>42</v>
      </c>
      <c r="D2528" s="42">
        <f>_xll.qlCalendarAdvance(Calendar,$D2527,B2528,"f",FALSE)</f>
        <v>57397</v>
      </c>
      <c r="E2528" s="140">
        <f>_xll.qlInterestRateIndexValueDate(IndexON,D2528)</f>
        <v>57397</v>
      </c>
      <c r="F2528" s="156">
        <f>IFERROR(_xll.qlIndexFixing(IndexON,D2528,TRUE,_xll.ohTrigger(RecalcTrigger,TriggerON)),NA())</f>
        <v>6.2831215618552871E-3</v>
      </c>
      <c r="H2528" s="42">
        <f>_xll.qlCalendarAdvance(Calendar,$H2527,B2528,"f",FALSE)</f>
        <v>57397</v>
      </c>
      <c r="I2528" s="140">
        <f>_xll.qlInterestRateIndexValueDate(Index1M,$H2528)</f>
        <v>57397</v>
      </c>
      <c r="J2528" s="145">
        <f>IFERROR(_xll.qlIndexFixing(Index1M,$H2528,TRUE,_xll.ohTrigger(RecalcTrigger,Trigger1M)),NA())</f>
        <v>7.0017058636164965E-3</v>
      </c>
      <c r="K2528" s="44">
        <f>IFERROR(_xll.qlIndexFixing(Index3M,H2528,TRUE,_xll.ohTrigger(RecalcTrigger,Trigger3M)),NA())</f>
        <v>7.1827498990719996E-3</v>
      </c>
      <c r="L2528" s="44">
        <f>IFERROR(_xll.qlIndexFixing(Index6M,$H2528,TRUE,_xll.ohTrigger(RecalcTrigger,Trigger6M)),NA())</f>
        <v>7.2451230336084173E-3</v>
      </c>
      <c r="M2528" s="146">
        <f>IFERROR(_xll.qlIndexFixing(Index1Y,$H2528,TRUE,_xll.ohTrigger(RecalcTrigger,Trigger1Y)),NA())</f>
        <v>7.4659879923257844E-3</v>
      </c>
      <c r="N2528" s="145">
        <f>IFERROR(_xll.qlIndexFixing(ONIndex1M,I2528,TRUE,_xll.ohTrigger(RecalcTrigger,Trigger1M)),NA())</f>
        <v>6.9975927883636491E-3</v>
      </c>
      <c r="O2528" s="44">
        <f>IFERROR(_xll.qlIndexFixing(ONIndex3M,I2528,TRUE,_xll.ohTrigger(RecalcTrigger,Trigger3M)),NA())</f>
        <v>7.1734883408258732E-3</v>
      </c>
      <c r="P2528" s="44">
        <f>IFERROR(_xll.qlIndexFixing(ONIndex6M,I2528,TRUE,_xll.ohTrigger(RecalcTrigger,Trigger6M)),NA())</f>
        <v>7.2196715459971195E-3</v>
      </c>
      <c r="Q2528" s="146">
        <f>IFERROR(_xll.qlIndexFixing(ONIndex1Y,I2528,TRUE,_xll.ohTrigger(RecalcTrigger,Trigger1Y)),NA())</f>
        <v>7.4197940846332244E-3</v>
      </c>
    </row>
    <row r="2529" spans="2:17" x14ac:dyDescent="0.2">
      <c r="B2529" s="39" t="s">
        <v>42</v>
      </c>
      <c r="D2529" s="42">
        <f>_xll.qlCalendarAdvance(Calendar,$D2528,B2529,"f",FALSE)</f>
        <v>57404</v>
      </c>
      <c r="E2529" s="140">
        <f>_xll.qlInterestRateIndexValueDate(IndexON,D2529)</f>
        <v>57404</v>
      </c>
      <c r="F2529" s="156">
        <f>IFERROR(_xll.qlIndexFixing(IndexON,D2529,TRUE,_xll.ohTrigger(RecalcTrigger,TriggerON)),NA())</f>
        <v>6.2834284333046497E-3</v>
      </c>
      <c r="H2529" s="42">
        <f>_xll.qlCalendarAdvance(Calendar,$H2528,B2529,"f",FALSE)</f>
        <v>57404</v>
      </c>
      <c r="I2529" s="140">
        <f>_xll.qlInterestRateIndexValueDate(Index1M,$H2529)</f>
        <v>57404</v>
      </c>
      <c r="J2529" s="145">
        <f>IFERROR(_xll.qlIndexFixing(Index1M,$H2529,TRUE,_xll.ohTrigger(RecalcTrigger,Trigger1M)),NA())</f>
        <v>7.0032154673134173E-3</v>
      </c>
      <c r="K2529" s="44">
        <f>IFERROR(_xll.qlIndexFixing(Index3M,H2529,TRUE,_xll.ohTrigger(RecalcTrigger,Trigger3M)),NA())</f>
        <v>7.1835890503722608E-3</v>
      </c>
      <c r="L2529" s="44">
        <f>IFERROR(_xll.qlIndexFixing(Index6M,$H2529,TRUE,_xll.ohTrigger(RecalcTrigger,Trigger6M)),NA())</f>
        <v>7.2465862835466533E-3</v>
      </c>
      <c r="M2529" s="146">
        <f>IFERROR(_xll.qlIndexFixing(Index1Y,$H2529,TRUE,_xll.ohTrigger(RecalcTrigger,Trigger1Y)),NA())</f>
        <v>7.4667956400558122E-3</v>
      </c>
      <c r="N2529" s="145">
        <f>IFERROR(_xll.qlIndexFixing(ONIndex1M,I2529,TRUE,_xll.ohTrigger(RecalcTrigger,Trigger1M)),NA())</f>
        <v>6.9987793771542073E-3</v>
      </c>
      <c r="O2529" s="44">
        <f>IFERROR(_xll.qlIndexFixing(ONIndex3M,I2529,TRUE,_xll.ohTrigger(RecalcTrigger,Trigger3M)),NA())</f>
        <v>7.1739364588419008E-3</v>
      </c>
      <c r="P2529" s="44">
        <f>IFERROR(_xll.qlIndexFixing(ONIndex6M,I2529,TRUE,_xll.ohTrigger(RecalcTrigger,Trigger6M)),NA())</f>
        <v>7.2205770024214022E-3</v>
      </c>
      <c r="Q2529" s="146">
        <f>IFERROR(_xll.qlIndexFixing(ONIndex1Y,I2529,TRUE,_xll.ohTrigger(RecalcTrigger,Trigger1Y)),NA())</f>
        <v>7.4203434916164657E-3</v>
      </c>
    </row>
    <row r="2530" spans="2:17" x14ac:dyDescent="0.2">
      <c r="B2530" s="39" t="s">
        <v>42</v>
      </c>
      <c r="D2530" s="42">
        <f>_xll.qlCalendarAdvance(Calendar,$D2529,B2530,"f",FALSE)</f>
        <v>57411</v>
      </c>
      <c r="E2530" s="140">
        <f>_xll.qlInterestRateIndexValueDate(IndexON,D2530)</f>
        <v>57411</v>
      </c>
      <c r="F2530" s="156">
        <f>IFERROR(_xll.qlIndexFixing(IndexON,D2530,TRUE,_xll.ohTrigger(RecalcTrigger,TriggerON)),NA())</f>
        <v>6.2837472277155193E-3</v>
      </c>
      <c r="H2530" s="42">
        <f>_xll.qlCalendarAdvance(Calendar,$H2529,B2530,"f",FALSE)</f>
        <v>57411</v>
      </c>
      <c r="I2530" s="140">
        <f>_xll.qlInterestRateIndexValueDate(Index1M,$H2530)</f>
        <v>57411</v>
      </c>
      <c r="J2530" s="145">
        <f>IFERROR(_xll.qlIndexFixing(Index1M,$H2530,TRUE,_xll.ohTrigger(RecalcTrigger,Trigger1M)),NA())</f>
        <v>7.0048898550333456E-3</v>
      </c>
      <c r="K2530" s="44">
        <f>IFERROR(_xll.qlIndexFixing(Index3M,H2530,TRUE,_xll.ohTrigger(RecalcTrigger,Trigger3M)),NA())</f>
        <v>7.1841128675860927E-3</v>
      </c>
      <c r="L2530" s="44">
        <f>IFERROR(_xll.qlIndexFixing(Index6M,$H2530,TRUE,_xll.ohTrigger(RecalcTrigger,Trigger6M)),NA())</f>
        <v>7.2476168163519159E-3</v>
      </c>
      <c r="M2530" s="146">
        <f>IFERROR(_xll.qlIndexFixing(Index1Y,$H2530,TRUE,_xll.ohTrigger(RecalcTrigger,Trigger1Y)),NA())</f>
        <v>7.4676130634399041E-3</v>
      </c>
      <c r="N2530" s="145">
        <f>IFERROR(_xll.qlIndexFixing(ONIndex1M,I2530,TRUE,_xll.ohTrigger(RecalcTrigger,Trigger1M)),NA())</f>
        <v>6.9999737030279618E-3</v>
      </c>
      <c r="O2530" s="44">
        <f>IFERROR(_xll.qlIndexFixing(ONIndex3M,I2530,TRUE,_xll.ohTrigger(RecalcTrigger,Trigger3M)),NA())</f>
        <v>7.1743945452262814E-3</v>
      </c>
      <c r="P2530" s="44">
        <f>IFERROR(_xll.qlIndexFixing(ONIndex6M,I2530,TRUE,_xll.ohTrigger(RecalcTrigger,Trigger6M)),NA())</f>
        <v>7.2214910824131007E-3</v>
      </c>
      <c r="Q2530" s="146">
        <f>IFERROR(_xll.qlIndexFixing(ONIndex1Y,I2530,TRUE,_xll.ohTrigger(RecalcTrigger,Trigger1Y)),NA())</f>
        <v>7.420902601460444E-3</v>
      </c>
    </row>
    <row r="2531" spans="2:17" x14ac:dyDescent="0.2">
      <c r="B2531" s="39" t="s">
        <v>42</v>
      </c>
      <c r="D2531" s="42">
        <f>_xll.qlCalendarAdvance(Calendar,$D2530,B2531,"f",FALSE)</f>
        <v>57418</v>
      </c>
      <c r="E2531" s="140">
        <f>_xll.qlInterestRateIndexValueDate(IndexON,D2531)</f>
        <v>57418</v>
      </c>
      <c r="F2531" s="156">
        <f>IFERROR(_xll.qlIndexFixing(IndexON,D2531,TRUE,_xll.ohTrigger(RecalcTrigger,TriggerON)),NA())</f>
        <v>6.2840779450878959E-3</v>
      </c>
      <c r="H2531" s="42">
        <f>_xll.qlCalendarAdvance(Calendar,$H2530,B2531,"f",FALSE)</f>
        <v>57418</v>
      </c>
      <c r="I2531" s="140">
        <f>_xll.qlInterestRateIndexValueDate(Index1M,$H2531)</f>
        <v>57418</v>
      </c>
      <c r="J2531" s="145">
        <f>IFERROR(_xll.qlIndexFixing(Index1M,$H2531,TRUE,_xll.ohTrigger(RecalcTrigger,Trigger1M)),NA())</f>
        <v>7.0061103515468969E-3</v>
      </c>
      <c r="K2531" s="44">
        <f>IFERROR(_xll.qlIndexFixing(Index3M,H2531,TRUE,_xll.ohTrigger(RecalcTrigger,Trigger3M)),NA())</f>
        <v>7.1846466710768627E-3</v>
      </c>
      <c r="L2531" s="44">
        <f>IFERROR(_xll.qlIndexFixing(Index6M,$H2531,TRUE,_xll.ohTrigger(RecalcTrigger,Trigger6M)),NA())</f>
        <v>7.2486560045678531E-3</v>
      </c>
      <c r="M2531" s="146">
        <f>IFERROR(_xll.qlIndexFixing(Index1Y,$H2531,TRUE,_xll.ohTrigger(RecalcTrigger,Trigger1Y)),NA())</f>
        <v>7.4684402625018187E-3</v>
      </c>
      <c r="N2531" s="145">
        <f>IFERROR(_xll.qlIndexFixing(ONIndex1M,I2531,TRUE,_xll.ohTrigger(RecalcTrigger,Trigger1M)),NA())</f>
        <v>7.0011757659038665E-3</v>
      </c>
      <c r="O2531" s="44">
        <f>IFERROR(_xll.qlIndexFixing(ONIndex3M,I2531,TRUE,_xll.ohTrigger(RecalcTrigger,Trigger3M)),NA())</f>
        <v>7.1748626000600613E-3</v>
      </c>
      <c r="P2531" s="44">
        <f>IFERROR(_xll.qlIndexFixing(ONIndex6M,I2531,TRUE,_xll.ohTrigger(RecalcTrigger,Trigger6M)),NA())</f>
        <v>7.2224137859722148E-3</v>
      </c>
      <c r="Q2531" s="146">
        <f>IFERROR(_xll.qlIndexFixing(ONIndex1Y,I2531,TRUE,_xll.ohTrigger(RecalcTrigger,Trigger1Y)),NA())</f>
        <v>7.4214714139220206E-3</v>
      </c>
    </row>
    <row r="2532" spans="2:17" x14ac:dyDescent="0.2">
      <c r="B2532" s="39" t="s">
        <v>42</v>
      </c>
      <c r="D2532" s="42">
        <f>_xll.qlCalendarAdvance(Calendar,$D2531,B2532,"f",FALSE)</f>
        <v>57425</v>
      </c>
      <c r="E2532" s="140">
        <f>_xll.qlInterestRateIndexValueDate(IndexON,D2532)</f>
        <v>57425</v>
      </c>
      <c r="F2532" s="156">
        <f>IFERROR(_xll.qlIndexFixing(IndexON,D2532,TRUE,_xll.ohTrigger(RecalcTrigger,TriggerON)),NA())</f>
        <v>6.2844205851786406E-3</v>
      </c>
      <c r="H2532" s="42">
        <f>_xll.qlCalendarAdvance(Calendar,$H2531,B2532,"f",FALSE)</f>
        <v>57425</v>
      </c>
      <c r="I2532" s="140">
        <f>_xll.qlInterestRateIndexValueDate(Index1M,$H2532)</f>
        <v>57425</v>
      </c>
      <c r="J2532" s="145">
        <f>IFERROR(_xll.qlIndexFixing(Index1M,$H2532,TRUE,_xll.ohTrigger(RecalcTrigger,Trigger1M)),NA())</f>
        <v>7.0074943105832999E-3</v>
      </c>
      <c r="K2532" s="44">
        <f>IFERROR(_xll.qlIndexFixing(Index3M,H2532,TRUE,_xll.ohTrigger(RecalcTrigger,Trigger3M)),NA())</f>
        <v>7.1851904608507371E-3</v>
      </c>
      <c r="L2532" s="44">
        <f>IFERROR(_xll.qlIndexFixing(Index6M,$H2532,TRUE,_xll.ohTrigger(RecalcTrigger,Trigger6M)),NA())</f>
        <v>7.2497038482090027E-3</v>
      </c>
      <c r="M2532" s="146">
        <f>IFERROR(_xll.qlIndexFixing(Index1Y,$H2532,TRUE,_xll.ohTrigger(RecalcTrigger,Trigger1Y)),NA())</f>
        <v>7.469277237265759E-3</v>
      </c>
      <c r="N2532" s="145">
        <f>IFERROR(_xll.qlIndexFixing(ONIndex1M,I2532,TRUE,_xll.ohTrigger(RecalcTrigger,Trigger1M)),NA())</f>
        <v>7.0023855657008749E-3</v>
      </c>
      <c r="O2532" s="44">
        <f>IFERROR(_xll.qlIndexFixing(ONIndex3M,I2532,TRUE,_xll.ohTrigger(RecalcTrigger,Trigger3M)),NA())</f>
        <v>7.1753406231811478E-3</v>
      </c>
      <c r="P2532" s="44">
        <f>IFERROR(_xll.qlIndexFixing(ONIndex6M,I2532,TRUE,_xll.ohTrigger(RecalcTrigger,Trigger6M)),NA())</f>
        <v>7.2233451130987447E-3</v>
      </c>
      <c r="Q2532" s="146">
        <f>IFERROR(_xll.qlIndexFixing(ONIndex1Y,I2532,TRUE,_xll.ohTrigger(RecalcTrigger,Trigger1Y)),NA())</f>
        <v>7.4220499292443343E-3</v>
      </c>
    </row>
    <row r="2533" spans="2:17" x14ac:dyDescent="0.2">
      <c r="B2533" s="39" t="s">
        <v>42</v>
      </c>
      <c r="D2533" s="42">
        <f>_xll.qlCalendarAdvance(Calendar,$D2532,B2533,"f",FALSE)</f>
        <v>57432</v>
      </c>
      <c r="E2533" s="140">
        <f>_xll.qlInterestRateIndexValueDate(IndexON,D2533)</f>
        <v>57432</v>
      </c>
      <c r="F2533" s="156">
        <f>IFERROR(_xll.qlIndexFixing(IndexON,D2533,TRUE,_xll.ohTrigger(RecalcTrigger,TriggerON)),NA())</f>
        <v>6.2847751482308922E-3</v>
      </c>
      <c r="H2533" s="42">
        <f>_xll.qlCalendarAdvance(Calendar,$H2532,B2533,"f",FALSE)</f>
        <v>57432</v>
      </c>
      <c r="I2533" s="140">
        <f>_xll.qlInterestRateIndexValueDate(Index1M,$H2533)</f>
        <v>57432</v>
      </c>
      <c r="J2533" s="145">
        <f>IFERROR(_xll.qlIndexFixing(Index1M,$H2533,TRUE,_xll.ohTrigger(RecalcTrigger,Trigger1M)),NA())</f>
        <v>7.0085745701835159E-3</v>
      </c>
      <c r="K2533" s="44">
        <f>IFERROR(_xll.qlIndexFixing(Index3M,H2533,TRUE,_xll.ohTrigger(RecalcTrigger,Trigger3M)),NA())</f>
        <v>7.1857442369112397E-3</v>
      </c>
      <c r="L2533" s="44">
        <f>IFERROR(_xll.qlIndexFixing(Index6M,$H2533,TRUE,_xll.ohTrigger(RecalcTrigger,Trigger6M)),NA())</f>
        <v>7.2507603472876953E-3</v>
      </c>
      <c r="M2533" s="146">
        <f>IFERROR(_xll.qlIndexFixing(Index1Y,$H2533,TRUE,_xll.ohTrigger(RecalcTrigger,Trigger1Y)),NA())</f>
        <v>7.4701239877559278E-3</v>
      </c>
      <c r="N2533" s="145">
        <f>IFERROR(_xll.qlIndexFixing(ONIndex1M,I2533,TRUE,_xll.ohTrigger(RecalcTrigger,Trigger1M)),NA())</f>
        <v>7.0036031024189871E-3</v>
      </c>
      <c r="O2533" s="44">
        <f>IFERROR(_xll.qlIndexFixing(ONIndex3M,I2533,TRUE,_xll.ohTrigger(RecalcTrigger,Trigger3M)),NA())</f>
        <v>7.1758286146705874E-3</v>
      </c>
      <c r="P2533" s="44">
        <f>IFERROR(_xll.qlIndexFixing(ONIndex6M,I2533,TRUE,_xll.ohTrigger(RecalcTrigger,Trigger6M)),NA())</f>
        <v>7.2242850636305977E-3</v>
      </c>
      <c r="Q2533" s="146">
        <f>IFERROR(_xll.qlIndexFixing(ONIndex1Y,I2533,TRUE,_xll.ohTrigger(RecalcTrigger,Trigger1Y)),NA())</f>
        <v>7.4226381471842462E-3</v>
      </c>
    </row>
    <row r="2534" spans="2:17" x14ac:dyDescent="0.2">
      <c r="B2534" s="39" t="s">
        <v>42</v>
      </c>
      <c r="D2534" s="42">
        <f>_xll.qlCalendarAdvance(Calendar,$D2533,B2534,"f",FALSE)</f>
        <v>57439</v>
      </c>
      <c r="E2534" s="140">
        <f>_xll.qlInterestRateIndexValueDate(IndexON,D2534)</f>
        <v>57439</v>
      </c>
      <c r="F2534" s="156">
        <f>IFERROR(_xll.qlIndexFixing(IndexON,D2534,TRUE,_xll.ohTrigger(RecalcTrigger,TriggerON)),NA())</f>
        <v>6.2851416340825583E-3</v>
      </c>
      <c r="H2534" s="42">
        <f>_xll.qlCalendarAdvance(Calendar,$H2533,B2534,"f",FALSE)</f>
        <v>57439</v>
      </c>
      <c r="I2534" s="140">
        <f>_xll.qlInterestRateIndexValueDate(Index1M,$H2534)</f>
        <v>57439</v>
      </c>
      <c r="J2534" s="145">
        <f>IFERROR(_xll.qlIndexFixing(Index1M,$H2534,TRUE,_xll.ohTrigger(RecalcTrigger,Trigger1M)),NA())</f>
        <v>7.0093480113198421E-3</v>
      </c>
      <c r="K2534" s="44">
        <f>IFERROR(_xll.qlIndexFixing(Index3M,H2534,TRUE,_xll.ohTrigger(RecalcTrigger,Trigger3M)),NA())</f>
        <v>7.186195145468529E-3</v>
      </c>
      <c r="L2534" s="44">
        <f>IFERROR(_xll.qlIndexFixing(Index6M,$H2534,TRUE,_xll.ohTrigger(RecalcTrigger,Trigger6M)),NA())</f>
        <v>7.251674481315468E-3</v>
      </c>
      <c r="M2534" s="146">
        <f>IFERROR(_xll.qlIndexFixing(Index1Y,$H2534,TRUE,_xll.ohTrigger(RecalcTrigger,Trigger1Y)),NA())</f>
        <v>7.470980513996972E-3</v>
      </c>
      <c r="N2534" s="145">
        <f>IFERROR(_xll.qlIndexFixing(ONIndex1M,I2534,TRUE,_xll.ohTrigger(RecalcTrigger,Trigger1M)),NA())</f>
        <v>7.0048283763013419E-3</v>
      </c>
      <c r="O2534" s="44">
        <f>IFERROR(_xll.qlIndexFixing(ONIndex3M,I2534,TRUE,_xll.ohTrigger(RecalcTrigger,Trigger3M)),NA())</f>
        <v>7.17632657452838E-3</v>
      </c>
      <c r="P2534" s="44">
        <f>IFERROR(_xll.qlIndexFixing(ONIndex6M,I2534,TRUE,_xll.ohTrigger(RecalcTrigger,Trigger6M)),NA())</f>
        <v>7.2252336378109128E-3</v>
      </c>
      <c r="Q2534" s="146">
        <f>IFERROR(_xll.qlIndexFixing(ONIndex1Y,I2534,TRUE,_xll.ohTrigger(RecalcTrigger,Trigger1Y)),NA())</f>
        <v>7.4232360680659415E-3</v>
      </c>
    </row>
    <row r="2535" spans="2:17" x14ac:dyDescent="0.2">
      <c r="B2535" s="39" t="s">
        <v>42</v>
      </c>
      <c r="D2535" s="42">
        <f>_xll.qlCalendarAdvance(Calendar,$D2534,B2535,"f",FALSE)</f>
        <v>57446</v>
      </c>
      <c r="E2535" s="140">
        <f>_xll.qlInterestRateIndexValueDate(IndexON,D2535)</f>
        <v>57446</v>
      </c>
      <c r="F2535" s="156">
        <f>IFERROR(_xll.qlIndexFixing(IndexON,D2535,TRUE,_xll.ohTrigger(RecalcTrigger,TriggerON)),NA())</f>
        <v>6.2855200429767777E-3</v>
      </c>
      <c r="H2535" s="42">
        <f>_xll.qlCalendarAdvance(Calendar,$H2534,B2535,"f",FALSE)</f>
        <v>57446</v>
      </c>
      <c r="I2535" s="140">
        <f>_xll.qlInterestRateIndexValueDate(Index1M,$H2535)</f>
        <v>57446</v>
      </c>
      <c r="J2535" s="145">
        <f>IFERROR(_xll.qlIndexFixing(Index1M,$H2535,TRUE,_xll.ohTrigger(RecalcTrigger,Trigger1M)),NA())</f>
        <v>7.010597744372701E-3</v>
      </c>
      <c r="K2535" s="44">
        <f>IFERROR(_xll.qlIndexFixing(Index3M,H2535,TRUE,_xll.ohTrigger(RecalcTrigger,Trigger3M)),NA())</f>
        <v>7.1867681695321501E-3</v>
      </c>
      <c r="L2535" s="44">
        <f>IFERROR(_xll.qlIndexFixing(Index6M,$H2535,TRUE,_xll.ohTrigger(RecalcTrigger,Trigger6M)),NA())</f>
        <v>7.2527476517785586E-3</v>
      </c>
      <c r="M2535" s="146">
        <f>IFERROR(_xll.qlIndexFixing(Index1Y,$H2535,TRUE,_xll.ohTrigger(RecalcTrigger,Trigger1Y)),NA())</f>
        <v>7.4718468160139828E-3</v>
      </c>
      <c r="N2535" s="145">
        <f>IFERROR(_xll.qlIndexFixing(ONIndex1M,I2535,TRUE,_xll.ohTrigger(RecalcTrigger,Trigger1M)),NA())</f>
        <v>7.0060613870237542E-3</v>
      </c>
      <c r="O2535" s="44">
        <f>IFERROR(_xll.qlIndexFixing(ONIndex3M,I2535,TRUE,_xll.ohTrigger(RecalcTrigger,Trigger3M)),NA())</f>
        <v>7.1768345026734792E-3</v>
      </c>
      <c r="P2535" s="44">
        <f>IFERROR(_xll.qlIndexFixing(ONIndex6M,I2535,TRUE,_xll.ohTrigger(RecalcTrigger,Trigger6M)),NA())</f>
        <v>7.2261908355586435E-3</v>
      </c>
      <c r="Q2535" s="146">
        <f>IFERROR(_xll.qlIndexFixing(ONIndex1Y,I2535,TRUE,_xll.ohTrigger(RecalcTrigger,Trigger1Y)),NA())</f>
        <v>7.423843691565235E-3</v>
      </c>
    </row>
    <row r="2536" spans="2:17" x14ac:dyDescent="0.2">
      <c r="B2536" s="39" t="s">
        <v>42</v>
      </c>
      <c r="D2536" s="42">
        <f>_xll.qlCalendarAdvance(Calendar,$D2535,B2536,"f",FALSE)</f>
        <v>57453</v>
      </c>
      <c r="E2536" s="140">
        <f>_xll.qlInterestRateIndexValueDate(IndexON,D2536)</f>
        <v>57453</v>
      </c>
      <c r="F2536" s="156">
        <f>IFERROR(_xll.qlIndexFixing(IndexON,D2536,TRUE,_xll.ohTrigger(RecalcTrigger,TriggerON)),NA())</f>
        <v>6.2859103745893652E-3</v>
      </c>
      <c r="H2536" s="42">
        <f>_xll.qlCalendarAdvance(Calendar,$H2535,B2536,"f",FALSE)</f>
        <v>57453</v>
      </c>
      <c r="I2536" s="140">
        <f>_xll.qlInterestRateIndexValueDate(Index1M,$H2536)</f>
        <v>57453</v>
      </c>
      <c r="J2536" s="145">
        <f>IFERROR(_xll.qlIndexFixing(Index1M,$H2536,TRUE,_xll.ohTrigger(RecalcTrigger,Trigger1M)),NA())</f>
        <v>7.0118552188447314E-3</v>
      </c>
      <c r="K2536" s="44">
        <f>IFERROR(_xll.qlIndexFixing(Index3M,H2536,TRUE,_xll.ohTrigger(RecalcTrigger,Trigger3M)),NA())</f>
        <v>7.187351179699009E-3</v>
      </c>
      <c r="L2536" s="44">
        <f>IFERROR(_xll.qlIndexFixing(Index6M,$H2536,TRUE,_xll.ohTrigger(RecalcTrigger,Trigger6M)),NA())</f>
        <v>7.2538294775455481E-3</v>
      </c>
      <c r="M2536" s="146">
        <f>IFERROR(_xll.qlIndexFixing(Index1Y,$H2536,TRUE,_xll.ohTrigger(RecalcTrigger,Trigger1Y)),NA())</f>
        <v>7.4727228938320511E-3</v>
      </c>
      <c r="N2536" s="145">
        <f>IFERROR(_xll.qlIndexFixing(ONIndex1M,I2536,TRUE,_xll.ohTrigger(RecalcTrigger,Trigger1M)),NA())</f>
        <v>7.0073021348293629E-3</v>
      </c>
      <c r="O2536" s="44">
        <f>IFERROR(_xll.qlIndexFixing(ONIndex3M,I2536,TRUE,_xll.ohTrigger(RecalcTrigger,Trigger3M)),NA())</f>
        <v>7.1773523992679777E-3</v>
      </c>
      <c r="P2536" s="44">
        <f>IFERROR(_xll.qlIndexFixing(ONIndex6M,I2536,TRUE,_xll.ohTrigger(RecalcTrigger,Trigger6M)),NA())</f>
        <v>7.2271566567927437E-3</v>
      </c>
      <c r="Q2536" s="146">
        <f>IFERROR(_xll.qlIndexFixing(ONIndex1Y,I2536,TRUE,_xll.ohTrigger(RecalcTrigger,Trigger1Y)),NA())</f>
        <v>7.4244610178442194E-3</v>
      </c>
    </row>
    <row r="2537" spans="2:17" x14ac:dyDescent="0.2">
      <c r="B2537" s="39" t="s">
        <v>42</v>
      </c>
      <c r="D2537" s="42">
        <f>_xll.qlCalendarAdvance(Calendar,$D2536,B2537,"f",FALSE)</f>
        <v>57460</v>
      </c>
      <c r="E2537" s="140">
        <f>_xll.qlInterestRateIndexValueDate(IndexON,D2537)</f>
        <v>57460</v>
      </c>
      <c r="F2537" s="156">
        <f>IFERROR(_xll.qlIndexFixing(IndexON,D2537,TRUE,_xll.ohTrigger(RecalcTrigger,TriggerON)),NA())</f>
        <v>6.2863126290824134E-3</v>
      </c>
      <c r="H2537" s="42">
        <f>_xll.qlCalendarAdvance(Calendar,$H2536,B2537,"f",FALSE)</f>
        <v>57460</v>
      </c>
      <c r="I2537" s="140">
        <f>_xll.qlInterestRateIndexValueDate(Index1M,$H2537)</f>
        <v>57460</v>
      </c>
      <c r="J2537" s="145">
        <f>IFERROR(_xll.qlIndexFixing(Index1M,$H2537,TRUE,_xll.ohTrigger(RecalcTrigger,Trigger1M)),NA())</f>
        <v>7.0131204347467415E-3</v>
      </c>
      <c r="K2537" s="44">
        <f>IFERROR(_xll.qlIndexFixing(Index3M,H2537,TRUE,_xll.ohTrigger(RecalcTrigger,Trigger3M)),NA())</f>
        <v>7.1879441759699972E-3</v>
      </c>
      <c r="L2537" s="44">
        <f>IFERROR(_xll.qlIndexFixing(Index6M,$H2537,TRUE,_xll.ohTrigger(RecalcTrigger,Trigger6M)),NA())</f>
        <v>7.2549199586306084E-3</v>
      </c>
      <c r="M2537" s="146">
        <f>IFERROR(_xll.qlIndexFixing(Index1Y,$H2537,TRUE,_xll.ohTrigger(RecalcTrigger,Trigger1Y)),NA())</f>
        <v>7.4736087474769342E-3</v>
      </c>
      <c r="N2537" s="145">
        <f>IFERROR(_xll.qlIndexFixing(ONIndex1M,I2537,TRUE,_xll.ohTrigger(RecalcTrigger,Trigger1M)),NA())</f>
        <v>7.0085506195560754E-3</v>
      </c>
      <c r="O2537" s="44">
        <f>IFERROR(_xll.qlIndexFixing(ONIndex3M,I2537,TRUE,_xll.ohTrigger(RecalcTrigger,Trigger3M)),NA())</f>
        <v>7.177880264149783E-3</v>
      </c>
      <c r="P2537" s="44">
        <f>IFERROR(_xll.qlIndexFixing(ONIndex6M,I2537,TRUE,_xll.ohTrigger(RecalcTrigger,Trigger6M)),NA())</f>
        <v>7.2281311015132133E-3</v>
      </c>
      <c r="Q2537" s="146">
        <f>IFERROR(_xll.qlIndexFixing(ONIndex1Y,I2537,TRUE,_xll.ohTrigger(RecalcTrigger,Trigger1Y)),NA())</f>
        <v>7.4250880469028946E-3</v>
      </c>
    </row>
    <row r="2538" spans="2:17" x14ac:dyDescent="0.2">
      <c r="B2538" s="39" t="s">
        <v>42</v>
      </c>
      <c r="D2538" s="42">
        <f>_xll.qlCalendarAdvance(Calendar,$D2537,B2538,"f",FALSE)</f>
        <v>57467</v>
      </c>
      <c r="E2538" s="140">
        <f>_xll.qlInterestRateIndexValueDate(IndexON,D2538)</f>
        <v>57467</v>
      </c>
      <c r="F2538" s="156">
        <f>IFERROR(_xll.qlIndexFixing(IndexON,D2538,TRUE,_xll.ohTrigger(RecalcTrigger,TriggerON)),NA())</f>
        <v>6.2867268064559223E-3</v>
      </c>
      <c r="H2538" s="42">
        <f>_xll.qlCalendarAdvance(Calendar,$H2537,B2538,"f",FALSE)</f>
        <v>57467</v>
      </c>
      <c r="I2538" s="140">
        <f>_xll.qlInterestRateIndexValueDate(Index1M,$H2538)</f>
        <v>57467</v>
      </c>
      <c r="J2538" s="145">
        <f>IFERROR(_xll.qlIndexFixing(Index1M,$H2538,TRUE,_xll.ohTrigger(RecalcTrigger,Trigger1M)),NA())</f>
        <v>7.0148705996740711E-3</v>
      </c>
      <c r="K2538" s="44">
        <f>IFERROR(_xll.qlIndexFixing(Index3M,H2538,TRUE,_xll.ohTrigger(RecalcTrigger,Trigger3M)),NA())</f>
        <v>7.1886629116479674E-3</v>
      </c>
      <c r="L2538" s="44">
        <f>IFERROR(_xll.qlIndexFixing(Index6M,$H2538,TRUE,_xll.ohTrigger(RecalcTrigger,Trigger6M)),NA())</f>
        <v>7.2561726747420539E-3</v>
      </c>
      <c r="M2538" s="146">
        <f>IFERROR(_xll.qlIndexFixing(Index1Y,$H2538,TRUE,_xll.ohTrigger(RecalcTrigger,Trigger1Y)),NA())</f>
        <v>7.474504376973945E-3</v>
      </c>
      <c r="N2538" s="145">
        <f>IFERROR(_xll.qlIndexFixing(ONIndex1M,I2538,TRUE,_xll.ohTrigger(RecalcTrigger,Trigger1M)),NA())</f>
        <v>7.0098068413659842E-3</v>
      </c>
      <c r="O2538" s="44">
        <f>IFERROR(_xll.qlIndexFixing(ONIndex3M,I2538,TRUE,_xll.ohTrigger(RecalcTrigger,Trigger3M)),NA())</f>
        <v>7.1784180973999412E-3</v>
      </c>
      <c r="P2538" s="44">
        <f>IFERROR(_xll.qlIndexFixing(ONIndex6M,I2538,TRUE,_xll.ohTrigger(RecalcTrigger,Trigger6M)),NA())</f>
        <v>7.2291141698010986E-3</v>
      </c>
      <c r="Q2538" s="146">
        <f>IFERROR(_xll.qlIndexFixing(ONIndex1Y,I2538,TRUE,_xll.ohTrigger(RecalcTrigger,Trigger1Y)),NA())</f>
        <v>7.4257247786602143E-3</v>
      </c>
    </row>
    <row r="2539" spans="2:17" x14ac:dyDescent="0.2">
      <c r="B2539" s="39" t="s">
        <v>42</v>
      </c>
      <c r="D2539" s="42">
        <f>_xll.qlCalendarAdvance(Calendar,$D2538,B2539,"f",FALSE)</f>
        <v>57474</v>
      </c>
      <c r="E2539" s="140">
        <f>_xll.qlInterestRateIndexValueDate(IndexON,D2539)</f>
        <v>57474</v>
      </c>
      <c r="F2539" s="156">
        <f>IFERROR(_xll.qlIndexFixing(IndexON,D2539,TRUE,_xll.ohTrigger(RecalcTrigger,TriggerON)),NA())</f>
        <v>6.2871529067909382E-3</v>
      </c>
      <c r="H2539" s="42">
        <f>_xll.qlCalendarAdvance(Calendar,$H2538,B2539,"f",FALSE)</f>
        <v>57474</v>
      </c>
      <c r="I2539" s="140">
        <f>_xll.qlInterestRateIndexValueDate(Index1M,$H2539)</f>
        <v>57474</v>
      </c>
      <c r="J2539" s="145">
        <f>IFERROR(_xll.qlIndexFixing(Index1M,$H2539,TRUE,_xll.ohTrigger(RecalcTrigger,Trigger1M)),NA())</f>
        <v>7.0161530312322909E-3</v>
      </c>
      <c r="K2539" s="44">
        <f>IFERROR(_xll.qlIndexFixing(Index3M,H2539,TRUE,_xll.ohTrigger(RecalcTrigger,Trigger3M)),NA())</f>
        <v>7.189276605514573E-3</v>
      </c>
      <c r="L2539" s="44">
        <f>IFERROR(_xll.qlIndexFixing(Index6M,$H2539,TRUE,_xll.ohTrigger(RecalcTrigger,Trigger6M)),NA())</f>
        <v>7.25728110674377E-3</v>
      </c>
      <c r="M2539" s="146">
        <f>IFERROR(_xll.qlIndexFixing(Index1Y,$H2539,TRUE,_xll.ohTrigger(RecalcTrigger,Trigger1Y)),NA())</f>
        <v>7.4754097823490628E-3</v>
      </c>
      <c r="N2539" s="145">
        <f>IFERROR(_xll.qlIndexFixing(ONIndex1M,I2539,TRUE,_xll.ohTrigger(RecalcTrigger,Trigger1M)),NA())</f>
        <v>7.0110708000969968E-3</v>
      </c>
      <c r="O2539" s="44">
        <f>IFERROR(_xll.qlIndexFixing(ONIndex3M,I2539,TRUE,_xll.ohTrigger(RecalcTrigger,Trigger3M)),NA())</f>
        <v>7.1789658990184524E-3</v>
      </c>
      <c r="P2539" s="44">
        <f>IFERROR(_xll.qlIndexFixing(ONIndex6M,I2539,TRUE,_xll.ohTrigger(RecalcTrigger,Trigger6M)),NA())</f>
        <v>7.2301058617374458E-3</v>
      </c>
      <c r="Q2539" s="146">
        <f>IFERROR(_xll.qlIndexFixing(ONIndex1Y,I2539,TRUE,_xll.ohTrigger(RecalcTrigger,Trigger1Y)),NA())</f>
        <v>7.4263712131972248E-3</v>
      </c>
    </row>
    <row r="2540" spans="2:17" x14ac:dyDescent="0.2">
      <c r="B2540" s="39" t="s">
        <v>42</v>
      </c>
      <c r="D2540" s="42">
        <f>_xll.qlCalendarAdvance(Calendar,$D2539,B2540,"f",FALSE)</f>
        <v>57481</v>
      </c>
      <c r="E2540" s="140">
        <f>_xll.qlInterestRateIndexValueDate(IndexON,D2540)</f>
        <v>57481</v>
      </c>
      <c r="F2540" s="156">
        <f>IFERROR(_xll.qlIndexFixing(IndexON,D2540,TRUE,_xll.ohTrigger(RecalcTrigger,TriggerON)),NA())</f>
        <v>6.2875909299253685E-3</v>
      </c>
      <c r="H2540" s="42">
        <f>_xll.qlCalendarAdvance(Calendar,$H2539,B2540,"f",FALSE)</f>
        <v>57481</v>
      </c>
      <c r="I2540" s="140">
        <f>_xll.qlInterestRateIndexValueDate(Index1M,$H2540)</f>
        <v>57481</v>
      </c>
      <c r="J2540" s="145">
        <f>IFERROR(_xll.qlIndexFixing(Index1M,$H2540,TRUE,_xll.ohTrigger(RecalcTrigger,Trigger1M)),NA())</f>
        <v>7.0174432046799969E-3</v>
      </c>
      <c r="K2540" s="44">
        <f>IFERROR(_xll.qlIndexFixing(Index3M,H2540,TRUE,_xll.ohTrigger(RecalcTrigger,Trigger3M)),NA())</f>
        <v>7.1899002856977597E-3</v>
      </c>
      <c r="L2540" s="44">
        <f>IFERROR(_xll.qlIndexFixing(Index6M,$H2540,TRUE,_xll.ohTrigger(RecalcTrigger,Trigger6M)),NA())</f>
        <v>7.2583981942821348E-3</v>
      </c>
      <c r="M2540" s="146">
        <f>IFERROR(_xll.qlIndexFixing(Index1Y,$H2540,TRUE,_xll.ohTrigger(RecalcTrigger,Trigger1Y)),NA())</f>
        <v>7.4763249636295992E-3</v>
      </c>
      <c r="N2540" s="145">
        <f>IFERROR(_xll.qlIndexFixing(ONIndex1M,I2540,TRUE,_xll.ohTrigger(RecalcTrigger,Trigger1M)),NA())</f>
        <v>7.0123424957491132E-3</v>
      </c>
      <c r="O2540" s="44">
        <f>IFERROR(_xll.qlIndexFixing(ONIndex3M,I2540,TRUE,_xll.ohTrigger(RecalcTrigger,Trigger3M)),NA())</f>
        <v>7.1795236689242703E-3</v>
      </c>
      <c r="P2540" s="44">
        <f>IFERROR(_xll.qlIndexFixing(ONIndex6M,I2540,TRUE,_xll.ohTrigger(RecalcTrigger,Trigger6M)),NA())</f>
        <v>7.23110617699807E-3</v>
      </c>
      <c r="Q2540" s="146">
        <f>IFERROR(_xll.qlIndexFixing(ONIndex1Y,I2540,TRUE,_xll.ohTrigger(RecalcTrigger,Trigger1Y)),NA())</f>
        <v>7.4270273504328799E-3</v>
      </c>
    </row>
    <row r="2541" spans="2:17" x14ac:dyDescent="0.2">
      <c r="B2541" s="39" t="s">
        <v>42</v>
      </c>
      <c r="D2541" s="42">
        <f>_xll.qlCalendarAdvance(Calendar,$D2540,B2541,"f",FALSE)</f>
        <v>57488</v>
      </c>
      <c r="E2541" s="140">
        <f>_xll.qlInterestRateIndexValueDate(IndexON,D2541)</f>
        <v>57488</v>
      </c>
      <c r="F2541" s="156">
        <f>IFERROR(_xll.qlIndexFixing(IndexON,D2541,TRUE,_xll.ohTrigger(RecalcTrigger,TriggerON)),NA())</f>
        <v>6.2880408759402595E-3</v>
      </c>
      <c r="H2541" s="42">
        <f>_xll.qlCalendarAdvance(Calendar,$H2540,B2541,"f",FALSE)</f>
        <v>57488</v>
      </c>
      <c r="I2541" s="140">
        <f>_xll.qlInterestRateIndexValueDate(Index1M,$H2541)</f>
        <v>57488</v>
      </c>
      <c r="J2541" s="145">
        <f>IFERROR(_xll.qlIndexFixing(Index1M,$H2541,TRUE,_xll.ohTrigger(RecalcTrigger,Trigger1M)),NA())</f>
        <v>7.0187411200270137E-3</v>
      </c>
      <c r="K2541" s="44">
        <f>IFERROR(_xll.qlIndexFixing(Index3M,H2541,TRUE,_xll.ohTrigger(RecalcTrigger,Trigger3M)),NA())</f>
        <v>7.1905339522028129E-3</v>
      </c>
      <c r="L2541" s="44">
        <f>IFERROR(_xll.qlIndexFixing(Index6M,$H2541,TRUE,_xll.ohTrigger(RecalcTrigger,Trigger6M)),NA())</f>
        <v>7.2595239373721256E-3</v>
      </c>
      <c r="M2541" s="146">
        <f>IFERROR(_xll.qlIndexFixing(Index1Y,$H2541,TRUE,_xll.ohTrigger(RecalcTrigger,Trigger1Y)),NA())</f>
        <v>7.4772499208410892E-3</v>
      </c>
      <c r="N2541" s="145">
        <f>IFERROR(_xll.qlIndexFixing(ONIndex1M,I2541,TRUE,_xll.ohTrigger(RecalcTrigger,Trigger1M)),NA())</f>
        <v>7.0136219284844259E-3</v>
      </c>
      <c r="O2541" s="44">
        <f>IFERROR(_xll.qlIndexFixing(ONIndex3M,I2541,TRUE,_xll.ohTrigger(RecalcTrigger,Trigger3M)),NA())</f>
        <v>7.1800914072794875E-3</v>
      </c>
      <c r="P2541" s="44">
        <f>IFERROR(_xll.qlIndexFixing(ONIndex6M,I2541,TRUE,_xll.ohTrigger(RecalcTrigger,Trigger6M)),NA())</f>
        <v>7.2321151159882024E-3</v>
      </c>
      <c r="Q2541" s="146">
        <f>IFERROR(_xll.qlIndexFixing(ONIndex1Y,I2541,TRUE,_xll.ohTrigger(RecalcTrigger,Trigger1Y)),NA())</f>
        <v>7.4276931904482257E-3</v>
      </c>
    </row>
    <row r="2542" spans="2:17" x14ac:dyDescent="0.2">
      <c r="B2542" s="39" t="s">
        <v>42</v>
      </c>
      <c r="D2542" s="42">
        <f>_xll.qlCalendarAdvance(Calendar,$D2541,B2542,"f",FALSE)</f>
        <v>57495</v>
      </c>
      <c r="E2542" s="140">
        <f>_xll.qlInterestRateIndexValueDate(IndexON,D2542)</f>
        <v>57495</v>
      </c>
      <c r="F2542" s="156">
        <f>IFERROR(_xll.qlIndexFixing(IndexON,D2542,TRUE,_xll.ohTrigger(RecalcTrigger,TriggerON)),NA())</f>
        <v>6.2885027448356112E-3</v>
      </c>
      <c r="H2542" s="42">
        <f>_xll.qlCalendarAdvance(Calendar,$H2541,B2542,"f",FALSE)</f>
        <v>57495</v>
      </c>
      <c r="I2542" s="140">
        <f>_xll.qlInterestRateIndexValueDate(Index1M,$H2542)</f>
        <v>57495</v>
      </c>
      <c r="J2542" s="145">
        <f>IFERROR(_xll.qlIndexFixing(Index1M,$H2542,TRUE,_xll.ohTrigger(RecalcTrigger,Trigger1M)),NA())</f>
        <v>7.0195626357064667E-3</v>
      </c>
      <c r="K2542" s="44">
        <f>IFERROR(_xll.qlIndexFixing(Index3M,H2542,TRUE,_xll.ohTrigger(RecalcTrigger,Trigger3M)),NA())</f>
        <v>7.1911776050332553E-3</v>
      </c>
      <c r="L2542" s="44">
        <f>IFERROR(_xll.qlIndexFixing(Index6M,$H2542,TRUE,_xll.ohTrigger(RecalcTrigger,Trigger6M)),NA())</f>
        <v>7.2606583360287184E-3</v>
      </c>
      <c r="M2542" s="146">
        <f>IFERROR(_xll.qlIndexFixing(Index1Y,$H2542,TRUE,_xll.ohTrigger(RecalcTrigger,Trigger1Y)),NA())</f>
        <v>7.4781846540110664E-3</v>
      </c>
      <c r="N2542" s="145">
        <f>IFERROR(_xll.qlIndexFixing(ONIndex1M,I2542,TRUE,_xll.ohTrigger(RecalcTrigger,Trigger1M)),NA())</f>
        <v>7.0149090981408424E-3</v>
      </c>
      <c r="O2542" s="44">
        <f>IFERROR(_xll.qlIndexFixing(ONIndex3M,I2542,TRUE,_xll.ohTrigger(RecalcTrigger,Trigger3M)),NA())</f>
        <v>7.1806691139220113E-3</v>
      </c>
      <c r="P2542" s="44">
        <f>IFERROR(_xll.qlIndexFixing(ONIndex6M,I2542,TRUE,_xll.ohTrigger(RecalcTrigger,Trigger6M)),NA())</f>
        <v>7.2331326784647043E-3</v>
      </c>
      <c r="Q2542" s="146">
        <f>IFERROR(_xll.qlIndexFixing(ONIndex1Y,I2542,TRUE,_xll.ohTrigger(RecalcTrigger,Trigger1Y)),NA())</f>
        <v>7.4283687333243087E-3</v>
      </c>
    </row>
    <row r="2543" spans="2:17" x14ac:dyDescent="0.2">
      <c r="B2543" s="39" t="s">
        <v>42</v>
      </c>
      <c r="D2543" s="42">
        <f>_xll.qlCalendarAdvance(Calendar,$D2542,B2543,"f",FALSE)</f>
        <v>57502</v>
      </c>
      <c r="E2543" s="140">
        <f>_xll.qlInterestRateIndexValueDate(IndexON,D2543)</f>
        <v>57502</v>
      </c>
      <c r="F2543" s="156">
        <f>IFERROR(_xll.qlIndexFixing(IndexON,D2543,TRUE,_xll.ohTrigger(RecalcTrigger,TriggerON)),NA())</f>
        <v>6.2889765366114236E-3</v>
      </c>
      <c r="H2543" s="42">
        <f>_xll.qlCalendarAdvance(Calendar,$H2542,B2543,"f",FALSE)</f>
        <v>57502</v>
      </c>
      <c r="I2543" s="140">
        <f>_xll.qlInterestRateIndexValueDate(Index1M,$H2543)</f>
        <v>57502</v>
      </c>
      <c r="J2543" s="145">
        <f>IFERROR(_xll.qlIndexFixing(Index1M,$H2543,TRUE,_xll.ohTrigger(RecalcTrigger,Trigger1M)),NA())</f>
        <v>7.0208743002072582E-3</v>
      </c>
      <c r="K2543" s="44">
        <f>IFERROR(_xll.qlIndexFixing(Index3M,H2543,TRUE,_xll.ohTrigger(RecalcTrigger,Trigger3M)),NA())</f>
        <v>7.1918312441961348E-3</v>
      </c>
      <c r="L2543" s="44">
        <f>IFERROR(_xll.qlIndexFixing(Index6M,$H2543,TRUE,_xll.ohTrigger(RecalcTrigger,Trigger6M)),NA())</f>
        <v>7.2616446076189728E-3</v>
      </c>
      <c r="M2543" s="146">
        <f>IFERROR(_xll.qlIndexFixing(Index1Y,$H2543,TRUE,_xll.ohTrigger(RecalcTrigger,Trigger1Y)),NA())</f>
        <v>7.4791291631666201E-3</v>
      </c>
      <c r="N2543" s="145">
        <f>IFERROR(_xll.qlIndexFixing(ONIndex1M,I2543,TRUE,_xll.ohTrigger(RecalcTrigger,Trigger1M)),NA())</f>
        <v>7.0162040048804553E-3</v>
      </c>
      <c r="O2543" s="44">
        <f>IFERROR(_xll.qlIndexFixing(ONIndex3M,I2543,TRUE,_xll.ohTrigger(RecalcTrigger,Trigger3M)),NA())</f>
        <v>7.1812567890139345E-3</v>
      </c>
      <c r="P2543" s="44">
        <f>IFERROR(_xll.qlIndexFixing(ONIndex6M,I2543,TRUE,_xll.ohTrigger(RecalcTrigger,Trigger6M)),NA())</f>
        <v>7.2341588644275756E-3</v>
      </c>
      <c r="Q2543" s="146">
        <f>IFERROR(_xll.qlIndexFixing(ONIndex1Y,I2543,TRUE,_xll.ohTrigger(RecalcTrigger,Trigger1Y)),NA())</f>
        <v>7.4290539788179899E-3</v>
      </c>
    </row>
    <row r="2544" spans="2:17" x14ac:dyDescent="0.2">
      <c r="B2544" s="39" t="s">
        <v>42</v>
      </c>
      <c r="D2544" s="42">
        <f>_xll.qlCalendarAdvance(Calendar,$D2543,B2544,"f",FALSE)</f>
        <v>57509</v>
      </c>
      <c r="E2544" s="140">
        <f>_xll.qlInterestRateIndexValueDate(IndexON,D2544)</f>
        <v>57509</v>
      </c>
      <c r="F2544" s="156">
        <f>IFERROR(_xll.qlIndexFixing(IndexON,D2544,TRUE,_xll.ohTrigger(RecalcTrigger,TriggerON)),NA())</f>
        <v>6.2894622512676968E-3</v>
      </c>
      <c r="H2544" s="42">
        <f>_xll.qlCalendarAdvance(Calendar,$H2543,B2544,"f",FALSE)</f>
        <v>57509</v>
      </c>
      <c r="I2544" s="140">
        <f>_xll.qlInterestRateIndexValueDate(Index1M,$H2544)</f>
        <v>57509</v>
      </c>
      <c r="J2544" s="145">
        <f>IFERROR(_xll.qlIndexFixing(Index1M,$H2544,TRUE,_xll.ohTrigger(RecalcTrigger,Trigger1M)),NA())</f>
        <v>7.022193706151536E-3</v>
      </c>
      <c r="K2544" s="44">
        <f>IFERROR(_xll.qlIndexFixing(Index3M,H2544,TRUE,_xll.ohTrigger(RecalcTrigger,Trigger3M)),NA())</f>
        <v>7.1924948696940952E-3</v>
      </c>
      <c r="L2544" s="44">
        <f>IFERROR(_xll.qlIndexFixing(Index6M,$H2544,TRUE,_xll.ohTrigger(RecalcTrigger,Trigger6M)),NA())</f>
        <v>7.2627956763326633E-3</v>
      </c>
      <c r="M2544" s="146">
        <f>IFERROR(_xll.qlIndexFixing(Index1Y,$H2544,TRUE,_xll.ohTrigger(RecalcTrigger,Trigger1Y)),NA())</f>
        <v>7.4800834483355061E-3</v>
      </c>
      <c r="N2544" s="145">
        <f>IFERROR(_xll.qlIndexFixing(ONIndex1M,I2544,TRUE,_xll.ohTrigger(RecalcTrigger,Trigger1M)),NA())</f>
        <v>7.0175066485411719E-3</v>
      </c>
      <c r="O2544" s="44">
        <f>IFERROR(_xll.qlIndexFixing(ONIndex3M,I2544,TRUE,_xll.ohTrigger(RecalcTrigger,Trigger3M)),NA())</f>
        <v>7.1818544323121181E-3</v>
      </c>
      <c r="P2544" s="44">
        <f>IFERROR(_xll.qlIndexFixing(ONIndex6M,I2544,TRUE,_xll.ohTrigger(RecalcTrigger,Trigger6M)),NA())</f>
        <v>7.2351936739578626E-3</v>
      </c>
      <c r="Q2544" s="146">
        <f>IFERROR(_xll.qlIndexFixing(ONIndex1Y,I2544,TRUE,_xll.ohTrigger(RecalcTrigger,Trigger1Y)),NA())</f>
        <v>7.4297489270103156E-3</v>
      </c>
    </row>
    <row r="2545" spans="2:17" x14ac:dyDescent="0.2">
      <c r="B2545" s="39" t="s">
        <v>42</v>
      </c>
      <c r="D2545" s="42">
        <f>_xll.qlCalendarAdvance(Calendar,$D2544,B2545,"f",FALSE)</f>
        <v>57516</v>
      </c>
      <c r="E2545" s="140">
        <f>_xll.qlInterestRateIndexValueDate(IndexON,D2545)</f>
        <v>57516</v>
      </c>
      <c r="F2545" s="156">
        <f>IFERROR(_xll.qlIndexFixing(IndexON,D2545,TRUE,_xll.ohTrigger(RecalcTrigger,TriggerON)),NA())</f>
        <v>6.2899598888044306E-3</v>
      </c>
      <c r="H2545" s="42">
        <f>_xll.qlCalendarAdvance(Calendar,$H2544,B2545,"f",FALSE)</f>
        <v>57516</v>
      </c>
      <c r="I2545" s="140">
        <f>_xll.qlInterestRateIndexValueDate(Index1M,$H2545)</f>
        <v>57516</v>
      </c>
      <c r="J2545" s="145">
        <f>IFERROR(_xll.qlIndexFixing(Index1M,$H2545,TRUE,_xll.ohTrigger(RecalcTrigger,Trigger1M)),NA())</f>
        <v>7.0235208535420019E-3</v>
      </c>
      <c r="K2545" s="44">
        <f>IFERROR(_xll.qlIndexFixing(Index3M,H2545,TRUE,_xll.ohTrigger(RecalcTrigger,Trigger3M)),NA())</f>
        <v>7.1931684815333017E-3</v>
      </c>
      <c r="L2545" s="44">
        <f>IFERROR(_xll.qlIndexFixing(Index6M,$H2545,TRUE,_xll.ohTrigger(RecalcTrigger,Trigger6M)),NA())</f>
        <v>7.2639554004809018E-3</v>
      </c>
      <c r="M2545" s="146">
        <f>IFERROR(_xll.qlIndexFixing(Index1Y,$H2545,TRUE,_xll.ohTrigger(RecalcTrigger,Trigger1Y)),NA())</f>
        <v>7.4810475095450357E-3</v>
      </c>
      <c r="N2545" s="145">
        <f>IFERROR(_xll.qlIndexFixing(ONIndex1M,I2545,TRUE,_xll.ohTrigger(RecalcTrigger,Trigger1M)),NA())</f>
        <v>7.0188170292040386E-3</v>
      </c>
      <c r="O2545" s="44">
        <f>IFERROR(_xll.qlIndexFixing(ONIndex3M,I2545,TRUE,_xll.ohTrigger(RecalcTrigger,Trigger3M)),NA())</f>
        <v>7.1824620440597009E-3</v>
      </c>
      <c r="P2545" s="44">
        <f>IFERROR(_xll.qlIndexFixing(ONIndex6M,I2545,TRUE,_xll.ohTrigger(RecalcTrigger,Trigger6M)),NA())</f>
        <v>7.2362371071366116E-3</v>
      </c>
      <c r="Q2545" s="146">
        <f>IFERROR(_xll.qlIndexFixing(ONIndex1Y,I2545,TRUE,_xll.ohTrigger(RecalcTrigger,Trigger1Y)),NA())</f>
        <v>7.4304535781444248E-3</v>
      </c>
    </row>
    <row r="2546" spans="2:17" x14ac:dyDescent="0.2">
      <c r="B2546" s="39" t="s">
        <v>42</v>
      </c>
      <c r="D2546" s="42">
        <f>_xll.qlCalendarAdvance(Calendar,$D2545,B2546,"f",FALSE)</f>
        <v>57523</v>
      </c>
      <c r="E2546" s="140">
        <f>_xll.qlInterestRateIndexValueDate(IndexON,D2546)</f>
        <v>57523</v>
      </c>
      <c r="F2546" s="156">
        <f>IFERROR(_xll.qlIndexFixing(IndexON,D2546,TRUE,_xll.ohTrigger(RecalcTrigger,TriggerON)),NA())</f>
        <v>6.2904694493026714E-3</v>
      </c>
      <c r="H2546" s="42">
        <f>_xll.qlCalendarAdvance(Calendar,$H2545,B2546,"f",FALSE)</f>
        <v>57523</v>
      </c>
      <c r="I2546" s="140">
        <f>_xll.qlInterestRateIndexValueDate(Index1M,$H2546)</f>
        <v>57523</v>
      </c>
      <c r="J2546" s="145">
        <f>IFERROR(_xll.qlIndexFixing(Index1M,$H2546,TRUE,_xll.ohTrigger(RecalcTrigger,Trigger1M)),NA())</f>
        <v>7.0248557423786551E-3</v>
      </c>
      <c r="K2546" s="44">
        <f>IFERROR(_xll.qlIndexFixing(Index3M,H2546,TRUE,_xll.ohTrigger(RecalcTrigger,Trigger3M)),NA())</f>
        <v>7.193852079719041E-3</v>
      </c>
      <c r="L2546" s="44">
        <f>IFERROR(_xll.qlIndexFixing(Index6M,$H2546,TRUE,_xll.ohTrigger(RecalcTrigger,Trigger6M)),NA())</f>
        <v>7.2651237800783024E-3</v>
      </c>
      <c r="M2546" s="146">
        <f>IFERROR(_xll.qlIndexFixing(Index1Y,$H2546,TRUE,_xll.ohTrigger(RecalcTrigger,Trigger1Y)),NA())</f>
        <v>7.4820213468234087E-3</v>
      </c>
      <c r="N2546" s="145">
        <f>IFERROR(_xll.qlIndexFixing(ONIndex1M,I2546,TRUE,_xll.ohTrigger(RecalcTrigger,Trigger1M)),NA())</f>
        <v>7.0201351468690554E-3</v>
      </c>
      <c r="O2546" s="44">
        <f>IFERROR(_xll.qlIndexFixing(ONIndex3M,I2546,TRUE,_xll.ohTrigger(RecalcTrigger,Trigger3M)),NA())</f>
        <v>7.1830796241756367E-3</v>
      </c>
      <c r="P2546" s="44">
        <f>IFERROR(_xll.qlIndexFixing(ONIndex6M,I2546,TRUE,_xll.ohTrigger(RecalcTrigger,Trigger6M)),NA())</f>
        <v>7.23728916380173E-3</v>
      </c>
      <c r="Q2546" s="146">
        <f>IFERROR(_xll.qlIndexFixing(ONIndex1Y,I2546,TRUE,_xll.ohTrigger(RecalcTrigger,Trigger1Y)),NA())</f>
        <v>7.4311679319771784E-3</v>
      </c>
    </row>
    <row r="2547" spans="2:17" x14ac:dyDescent="0.2">
      <c r="B2547" s="39" t="s">
        <v>42</v>
      </c>
      <c r="D2547" s="42">
        <f>_xll.qlCalendarAdvance(Calendar,$D2546,B2547,"f",FALSE)</f>
        <v>57530</v>
      </c>
      <c r="E2547" s="140">
        <f>_xll.qlInterestRateIndexValueDate(IndexON,D2547)</f>
        <v>57530</v>
      </c>
      <c r="F2547" s="156">
        <f>IFERROR(_xll.qlIndexFixing(IndexON,D2547,TRUE,_xll.ohTrigger(RecalcTrigger,TriggerON)),NA())</f>
        <v>6.2909909325192803E-3</v>
      </c>
      <c r="H2547" s="42">
        <f>_xll.qlCalendarAdvance(Calendar,$H2546,B2547,"f",FALSE)</f>
        <v>57530</v>
      </c>
      <c r="I2547" s="140">
        <f>_xll.qlInterestRateIndexValueDate(Index1M,$H2547)</f>
        <v>57530</v>
      </c>
      <c r="J2547" s="145">
        <f>IFERROR(_xll.qlIndexFixing(Index1M,$H2547,TRUE,_xll.ohTrigger(RecalcTrigger,Trigger1M)),NA())</f>
        <v>7.0266911920609364E-3</v>
      </c>
      <c r="K2547" s="44">
        <f>IFERROR(_xll.qlIndexFixing(Index3M,H2547,TRUE,_xll.ohTrigger(RecalcTrigger,Trigger3M)),NA())</f>
        <v>7.1945456642557165E-3</v>
      </c>
      <c r="L2547" s="44">
        <f>IFERROR(_xll.qlIndexFixing(Index6M,$H2547,TRUE,_xll.ohTrigger(RecalcTrigger,Trigger6M)),NA())</f>
        <v>7.2664601633264944E-3</v>
      </c>
      <c r="M2547" s="146">
        <f>IFERROR(_xll.qlIndexFixing(Index1Y,$H2547,TRUE,_xll.ohTrigger(RecalcTrigger,Trigger1Y)),NA())</f>
        <v>7.4830049601988247E-3</v>
      </c>
      <c r="N2547" s="145">
        <f>IFERROR(_xll.qlIndexFixing(ONIndex1M,I2547,TRUE,_xll.ohTrigger(RecalcTrigger,Trigger1M)),NA())</f>
        <v>7.0214610015362222E-3</v>
      </c>
      <c r="O2547" s="44">
        <f>IFERROR(_xll.qlIndexFixing(ONIndex3M,I2547,TRUE,_xll.ohTrigger(RecalcTrigger,Trigger3M)),NA())</f>
        <v>7.1837071725788793E-3</v>
      </c>
      <c r="P2547" s="44">
        <f>IFERROR(_xll.qlIndexFixing(ONIndex6M,I2547,TRUE,_xll.ohTrigger(RecalcTrigger,Trigger6M)),NA())</f>
        <v>7.2383498439532179E-3</v>
      </c>
      <c r="Q2547" s="146">
        <f>IFERROR(_xll.qlIndexFixing(ONIndex1Y,I2547,TRUE,_xll.ohTrigger(RecalcTrigger,Trigger1Y)),NA())</f>
        <v>7.4318919885085766E-3</v>
      </c>
    </row>
    <row r="2548" spans="2:17" x14ac:dyDescent="0.2">
      <c r="B2548" s="39" t="s">
        <v>42</v>
      </c>
      <c r="D2548" s="42">
        <f>_xll.qlCalendarAdvance(Calendar,$D2547,B2548,"f",FALSE)</f>
        <v>57537</v>
      </c>
      <c r="E2548" s="140">
        <f>_xll.qlInterestRateIndexValueDate(IndexON,D2548)</f>
        <v>57537</v>
      </c>
      <c r="F2548" s="156">
        <f>IFERROR(_xll.qlIndexFixing(IndexON,D2548,TRUE,_xll.ohTrigger(RecalcTrigger,TriggerON)),NA())</f>
        <v>6.2915243386973962E-3</v>
      </c>
      <c r="H2548" s="42">
        <f>_xll.qlCalendarAdvance(Calendar,$H2547,B2548,"f",FALSE)</f>
        <v>57537</v>
      </c>
      <c r="I2548" s="140">
        <f>_xll.qlInterestRateIndexValueDate(Index1M,$H2548)</f>
        <v>57537</v>
      </c>
      <c r="J2548" s="145">
        <f>IFERROR(_xll.qlIndexFixing(Index1M,$H2548,TRUE,_xll.ohTrigger(RecalcTrigger,Trigger1M)),NA())</f>
        <v>7.0280433007522437E-3</v>
      </c>
      <c r="K2548" s="44">
        <f>IFERROR(_xll.qlIndexFixing(Index3M,H2548,TRUE,_xll.ohTrigger(RecalcTrigger,Trigger3M)),NA())</f>
        <v>7.1952492351486149E-3</v>
      </c>
      <c r="L2548" s="44">
        <f>IFERROR(_xll.qlIndexFixing(Index6M,$H2548,TRUE,_xll.ohTrigger(RecalcTrigger,Trigger6M)),NA())</f>
        <v>7.2676464956949885E-3</v>
      </c>
      <c r="M2548" s="146">
        <f>IFERROR(_xll.qlIndexFixing(Index1Y,$H2548,TRUE,_xll.ohTrigger(RecalcTrigger,Trigger1Y)),NA())</f>
        <v>7.4839983497005935E-3</v>
      </c>
      <c r="N2548" s="145">
        <f>IFERROR(_xll.qlIndexFixing(ONIndex1M,I2548,TRUE,_xll.ohTrigger(RecalcTrigger,Trigger1M)),NA())</f>
        <v>7.0227945931244928E-3</v>
      </c>
      <c r="O2548" s="44">
        <f>IFERROR(_xll.qlIndexFixing(ONIndex3M,I2548,TRUE,_xll.ohTrigger(RecalcTrigger,Trigger3M)),NA())</f>
        <v>7.184344689431521E-3</v>
      </c>
      <c r="P2548" s="44">
        <f>IFERROR(_xll.qlIndexFixing(ONIndex6M,I2548,TRUE,_xll.ohTrigger(RecalcTrigger,Trigger6M)),NA())</f>
        <v>7.2394191475910752E-3</v>
      </c>
      <c r="Q2548" s="146">
        <f>IFERROR(_xll.qlIndexFixing(ONIndex1Y,I2548,TRUE,_xll.ohTrigger(RecalcTrigger,Trigger1Y)),NA())</f>
        <v>7.4326257477386193E-3</v>
      </c>
    </row>
    <row r="2549" spans="2:17" x14ac:dyDescent="0.2">
      <c r="B2549" s="39" t="s">
        <v>42</v>
      </c>
      <c r="D2549" s="42">
        <f>_xll.qlCalendarAdvance(Calendar,$D2548,B2549,"f",FALSE)</f>
        <v>57544</v>
      </c>
      <c r="E2549" s="140">
        <f>_xll.qlInterestRateIndexValueDate(IndexON,D2549)</f>
        <v>57544</v>
      </c>
      <c r="F2549" s="156">
        <f>IFERROR(_xll.qlIndexFixing(IndexON,D2549,TRUE,_xll.ohTrigger(RecalcTrigger,TriggerON)),NA())</f>
        <v>6.2920696677559729E-3</v>
      </c>
      <c r="H2549" s="42">
        <f>_xll.qlCalendarAdvance(Calendar,$H2548,B2549,"f",FALSE)</f>
        <v>57544</v>
      </c>
      <c r="I2549" s="140">
        <f>_xll.qlInterestRateIndexValueDate(Index1M,$H2549)</f>
        <v>57544</v>
      </c>
      <c r="J2549" s="145">
        <f>IFERROR(_xll.qlIndexFixing(Index1M,$H2549,TRUE,_xll.ohTrigger(RecalcTrigger,Trigger1M)),NA())</f>
        <v>7.0294031513600521E-3</v>
      </c>
      <c r="K2549" s="44">
        <f>IFERROR(_xll.qlIndexFixing(Index3M,H2549,TRUE,_xll.ohTrigger(RecalcTrigger,Trigger3M)),NA())</f>
        <v>7.1959627924039031E-3</v>
      </c>
      <c r="L2549" s="44">
        <f>IFERROR(_xll.qlIndexFixing(Index6M,$H2549,TRUE,_xll.ohTrigger(RecalcTrigger,Trigger6M)),NA())</f>
        <v>7.2688414837362384E-3</v>
      </c>
      <c r="M2549" s="146">
        <f>IFERROR(_xll.qlIndexFixing(Index1Y,$H2549,TRUE,_xll.ohTrigger(RecalcTrigger,Trigger1Y)),NA())</f>
        <v>7.4850015153569149E-3</v>
      </c>
      <c r="N2549" s="145">
        <f>IFERROR(_xll.qlIndexFixing(ONIndex1M,I2549,TRUE,_xll.ohTrigger(RecalcTrigger,Trigger1M)),NA())</f>
        <v>7.0241359217149135E-3</v>
      </c>
      <c r="O2549" s="44">
        <f>IFERROR(_xll.qlIndexFixing(ONIndex3M,I2549,TRUE,_xll.ohTrigger(RecalcTrigger,Trigger3M)),NA())</f>
        <v>7.1849921745714695E-3</v>
      </c>
      <c r="P2549" s="44">
        <f>IFERROR(_xll.qlIndexFixing(ONIndex6M,I2549,TRUE,_xll.ohTrigger(RecalcTrigger,Trigger6M)),NA())</f>
        <v>7.2404970748773945E-3</v>
      </c>
      <c r="Q2549" s="146">
        <f>IFERROR(_xll.qlIndexFixing(ONIndex1Y,I2549,TRUE,_xll.ohTrigger(RecalcTrigger,Trigger1Y)),NA())</f>
        <v>7.4333692097483528E-3</v>
      </c>
    </row>
    <row r="2550" spans="2:17" x14ac:dyDescent="0.2">
      <c r="B2550" s="39" t="s">
        <v>42</v>
      </c>
      <c r="D2550" s="42">
        <f>_xll.qlCalendarAdvance(Calendar,$D2549,B2550,"f",FALSE)</f>
        <v>57551</v>
      </c>
      <c r="E2550" s="140">
        <f>_xll.qlInterestRateIndexValueDate(IndexON,D2550)</f>
        <v>57551</v>
      </c>
      <c r="F2550" s="156">
        <f>IFERROR(_xll.qlIndexFixing(IndexON,D2550,TRUE,_xll.ohTrigger(RecalcTrigger,TriggerON)),NA())</f>
        <v>6.2926269196139639E-3</v>
      </c>
      <c r="H2550" s="42">
        <f>_xll.qlCalendarAdvance(Calendar,$H2549,B2550,"f",FALSE)</f>
        <v>57551</v>
      </c>
      <c r="I2550" s="140">
        <f>_xll.qlInterestRateIndexValueDate(Index1M,$H2550)</f>
        <v>57551</v>
      </c>
      <c r="J2550" s="145">
        <f>IFERROR(_xll.qlIndexFixing(Index1M,$H2550,TRUE,_xll.ohTrigger(RecalcTrigger,Trigger1M)),NA())</f>
        <v>7.0309368690824369E-3</v>
      </c>
      <c r="K2550" s="44">
        <f>IFERROR(_xll.qlIndexFixing(Index3M,H2550,TRUE,_xll.ohTrigger(RecalcTrigger,Trigger3M)),NA())</f>
        <v>7.1966863360268659E-3</v>
      </c>
      <c r="L2550" s="44">
        <f>IFERROR(_xll.qlIndexFixing(Index6M,$H2550,TRUE,_xll.ohTrigger(RecalcTrigger,Trigger6M)),NA())</f>
        <v>7.2700451274647776E-3</v>
      </c>
      <c r="M2550" s="146">
        <f>IFERROR(_xll.qlIndexFixing(Index1Y,$H2550,TRUE,_xll.ohTrigger(RecalcTrigger,Trigger1Y)),NA())</f>
        <v>7.4860144571970988E-3</v>
      </c>
      <c r="N2550" s="145">
        <f>IFERROR(_xll.qlIndexFixing(ONIndex1M,I2550,TRUE,_xll.ohTrigger(RecalcTrigger,Trigger1M)),NA())</f>
        <v>7.0254849873885306E-3</v>
      </c>
      <c r="O2550" s="44">
        <f>IFERROR(_xll.qlIndexFixing(ONIndex3M,I2550,TRUE,_xll.ohTrigger(RecalcTrigger,Trigger3M)),NA())</f>
        <v>7.185649628079771E-3</v>
      </c>
      <c r="P2550" s="44">
        <f>IFERROR(_xll.qlIndexFixing(ONIndex6M,I2550,TRUE,_xll.ohTrigger(RecalcTrigger,Trigger6M)),NA())</f>
        <v>7.2415836256500832E-3</v>
      </c>
      <c r="Q2550" s="146">
        <f>IFERROR(_xll.qlIndexFixing(ONIndex1Y,I2550,TRUE,_xll.ohTrigger(RecalcTrigger,Trigger1Y)),NA())</f>
        <v>7.4341223746188234E-3</v>
      </c>
    </row>
    <row r="2551" spans="2:17" x14ac:dyDescent="0.2">
      <c r="B2551" s="39" t="s">
        <v>42</v>
      </c>
      <c r="D2551" s="42">
        <f>_xll.qlCalendarAdvance(Calendar,$D2550,B2551,"f",FALSE)</f>
        <v>57558</v>
      </c>
      <c r="E2551" s="140">
        <f>_xll.qlInterestRateIndexValueDate(IndexON,D2551)</f>
        <v>57558</v>
      </c>
      <c r="F2551" s="156">
        <f>IFERROR(_xll.qlIndexFixing(IndexON,D2551,TRUE,_xll.ohTrigger(RecalcTrigger,TriggerON)),NA())</f>
        <v>6.2931960943524157E-3</v>
      </c>
      <c r="H2551" s="42">
        <f>_xll.qlCalendarAdvance(Calendar,$H2550,B2551,"f",FALSE)</f>
        <v>57558</v>
      </c>
      <c r="I2551" s="140">
        <f>_xll.qlInterestRateIndexValueDate(Index1M,$H2551)</f>
        <v>57558</v>
      </c>
      <c r="J2551" s="145">
        <f>IFERROR(_xll.qlIndexFixing(Index1M,$H2551,TRUE,_xll.ohTrigger(RecalcTrigger,Trigger1M)),NA())</f>
        <v>7.0321460783448224E-3</v>
      </c>
      <c r="K2551" s="44">
        <f>IFERROR(_xll.qlIndexFixing(Index3M,H2551,TRUE,_xll.ohTrigger(RecalcTrigger,Trigger3M)),NA())</f>
        <v>7.1974198660219079E-3</v>
      </c>
      <c r="L2551" s="44">
        <f>IFERROR(_xll.qlIndexFixing(Index6M,$H2551,TRUE,_xll.ohTrigger(RecalcTrigger,Trigger6M)),NA())</f>
        <v>7.2712574268964641E-3</v>
      </c>
      <c r="M2551" s="146">
        <f>IFERROR(_xll.qlIndexFixing(Index1Y,$H2551,TRUE,_xll.ohTrigger(RecalcTrigger,Trigger1Y)),NA())</f>
        <v>7.4870371752508991E-3</v>
      </c>
      <c r="N2551" s="145">
        <f>IFERROR(_xll.qlIndexFixing(ONIndex1M,I2551,TRUE,_xll.ohTrigger(RecalcTrigger,Trigger1M)),NA())</f>
        <v>7.0268417899832514E-3</v>
      </c>
      <c r="O2551" s="44">
        <f>IFERROR(_xll.qlIndexFixing(ONIndex3M,I2551,TRUE,_xll.ohTrigger(RecalcTrigger,Trigger3M)),NA())</f>
        <v>7.1863170498753792E-3</v>
      </c>
      <c r="P2551" s="44">
        <f>IFERROR(_xll.qlIndexFixing(ONIndex6M,I2551,TRUE,_xll.ohTrigger(RecalcTrigger,Trigger6M)),NA())</f>
        <v>7.2426787999901876E-3</v>
      </c>
      <c r="Q2551" s="146">
        <f>IFERROR(_xll.qlIndexFixing(ONIndex1Y,I2551,TRUE,_xll.ohTrigger(RecalcTrigger,Trigger1Y)),NA())</f>
        <v>7.4348852421068923E-3</v>
      </c>
    </row>
    <row r="2552" spans="2:17" x14ac:dyDescent="0.2">
      <c r="B2552" s="39" t="s">
        <v>42</v>
      </c>
      <c r="D2552" s="42">
        <f>_xll.qlCalendarAdvance(Calendar,$D2551,B2552,"f",FALSE)</f>
        <v>57565</v>
      </c>
      <c r="E2552" s="140">
        <f>_xll.qlInterestRateIndexValueDate(IndexON,D2552)</f>
        <v>57565</v>
      </c>
      <c r="F2552" s="156">
        <f>IFERROR(_xll.qlIndexFixing(IndexON,D2552,TRUE,_xll.ohTrigger(RecalcTrigger,TriggerON)),NA())</f>
        <v>6.2937771920523744E-3</v>
      </c>
      <c r="H2552" s="42">
        <f>_xll.qlCalendarAdvance(Calendar,$H2551,B2552,"f",FALSE)</f>
        <v>57565</v>
      </c>
      <c r="I2552" s="140">
        <f>_xll.qlInterestRateIndexValueDate(Index1M,$H2552)</f>
        <v>57565</v>
      </c>
      <c r="J2552" s="145">
        <f>IFERROR(_xll.qlIndexFixing(Index1M,$H2552,TRUE,_xll.ohTrigger(RecalcTrigger,Trigger1M)),NA())</f>
        <v>7.0335291547217833E-3</v>
      </c>
      <c r="K2552" s="44">
        <f>IFERROR(_xll.qlIndexFixing(Index3M,H2552,TRUE,_xll.ohTrigger(RecalcTrigger,Trigger3M)),NA())</f>
        <v>7.1981633823951958E-3</v>
      </c>
      <c r="L2552" s="44">
        <f>IFERROR(_xll.qlIndexFixing(Index6M,$H2552,TRUE,_xll.ohTrigger(RecalcTrigger,Trigger6M)),NA())</f>
        <v>7.2724783820480353E-3</v>
      </c>
      <c r="M2552" s="146">
        <f>IFERROR(_xll.qlIndexFixing(Index1Y,$H2552,TRUE,_xll.ohTrigger(RecalcTrigger,Trigger1Y)),NA())</f>
        <v>7.4880696695480697E-3</v>
      </c>
      <c r="N2552" s="145">
        <f>IFERROR(_xll.qlIndexFixing(ONIndex1M,I2552,TRUE,_xll.ohTrigger(RecalcTrigger,Trigger1M)),NA())</f>
        <v>7.0282063295801223E-3</v>
      </c>
      <c r="O2552" s="44">
        <f>IFERROR(_xll.qlIndexFixing(ONIndex3M,I2552,TRUE,_xll.ohTrigger(RecalcTrigger,Trigger3M)),NA())</f>
        <v>7.1869944401203867E-3</v>
      </c>
      <c r="P2552" s="44">
        <f>IFERROR(_xll.qlIndexFixing(ONIndex6M,I2552,TRUE,_xll.ohTrigger(RecalcTrigger,Trigger6M)),NA())</f>
        <v>7.2437825978166615E-3</v>
      </c>
      <c r="Q2552" s="146">
        <f>IFERROR(_xll.qlIndexFixing(ONIndex1Y,I2552,TRUE,_xll.ohTrigger(RecalcTrigger,Trigger1Y)),NA())</f>
        <v>7.435657812374652E-3</v>
      </c>
    </row>
    <row r="2553" spans="2:17" x14ac:dyDescent="0.2">
      <c r="B2553" s="39" t="s">
        <v>42</v>
      </c>
      <c r="D2553" s="42">
        <f>_xll.qlCalendarAdvance(Calendar,$D2552,B2553,"f",FALSE)</f>
        <v>57572</v>
      </c>
      <c r="E2553" s="140">
        <f>_xll.qlInterestRateIndexValueDate(IndexON,D2553)</f>
        <v>57572</v>
      </c>
      <c r="F2553" s="156">
        <f>IFERROR(_xll.qlIndexFixing(IndexON,D2553,TRUE,_xll.ohTrigger(RecalcTrigger,TriggerON)),NA())</f>
        <v>6.2943702125517476E-3</v>
      </c>
      <c r="H2553" s="42">
        <f>_xll.qlCalendarAdvance(Calendar,$H2552,B2553,"f",FALSE)</f>
        <v>57572</v>
      </c>
      <c r="I2553" s="140">
        <f>_xll.qlInterestRateIndexValueDate(Index1M,$H2553)</f>
        <v>57572</v>
      </c>
      <c r="J2553" s="145">
        <f>IFERROR(_xll.qlIndexFixing(Index1M,$H2553,TRUE,_xll.ohTrigger(RecalcTrigger,Trigger1M)),NA())</f>
        <v>7.0349199730324382E-3</v>
      </c>
      <c r="K2553" s="44">
        <f>IFERROR(_xll.qlIndexFixing(Index3M,H2553,TRUE,_xll.ohTrigger(RecalcTrigger,Trigger3M)),NA())</f>
        <v>7.1989168851528968E-3</v>
      </c>
      <c r="L2553" s="44">
        <f>IFERROR(_xll.qlIndexFixing(Index6M,$H2553,TRUE,_xll.ohTrigger(RecalcTrigger,Trigger6M)),NA())</f>
        <v>7.2737079929349078E-3</v>
      </c>
      <c r="M2553" s="146">
        <f>IFERROR(_xll.qlIndexFixing(Index1Y,$H2553,TRUE,_xll.ohTrigger(RecalcTrigger,Trigger1Y)),NA())</f>
        <v>7.4891119401183648E-3</v>
      </c>
      <c r="N2553" s="145">
        <f>IFERROR(_xll.qlIndexFixing(ONIndex1M,I2553,TRUE,_xll.ohTrigger(RecalcTrigger,Trigger1M)),NA())</f>
        <v>7.0295786061791432E-3</v>
      </c>
      <c r="O2553" s="44">
        <f>IFERROR(_xll.qlIndexFixing(ONIndex3M,I2553,TRUE,_xll.ohTrigger(RecalcTrigger,Trigger3M)),NA())</f>
        <v>7.1876817987337471E-3</v>
      </c>
      <c r="P2553" s="44">
        <f>IFERROR(_xll.qlIndexFixing(ONIndex6M,I2553,TRUE,_xll.ohTrigger(RecalcTrigger,Trigger6M)),NA())</f>
        <v>7.2448950192915973E-3</v>
      </c>
      <c r="Q2553" s="146">
        <f>IFERROR(_xll.qlIndexFixing(ONIndex1Y,I2553,TRUE,_xll.ohTrigger(RecalcTrigger,Trigger1Y)),NA())</f>
        <v>7.4364400853410562E-3</v>
      </c>
    </row>
    <row r="2554" spans="2:17" x14ac:dyDescent="0.2">
      <c r="B2554" s="39" t="s">
        <v>42</v>
      </c>
      <c r="D2554" s="42">
        <f>_xll.qlCalendarAdvance(Calendar,$D2553,B2554,"f",FALSE)</f>
        <v>57579</v>
      </c>
      <c r="E2554" s="140">
        <f>_xll.qlInterestRateIndexValueDate(IndexON,D2554)</f>
        <v>57579</v>
      </c>
      <c r="F2554" s="156">
        <f>IFERROR(_xll.qlIndexFixing(IndexON,D2554,TRUE,_xll.ohTrigger(RecalcTrigger,TriggerON)),NA())</f>
        <v>6.2949751560126277E-3</v>
      </c>
      <c r="H2554" s="42">
        <f>_xll.qlCalendarAdvance(Calendar,$H2553,B2554,"f",FALSE)</f>
        <v>57579</v>
      </c>
      <c r="I2554" s="140">
        <f>_xll.qlInterestRateIndexValueDate(Index1M,$H2554)</f>
        <v>57579</v>
      </c>
      <c r="J2554" s="145">
        <f>IFERROR(_xll.qlIndexFixing(Index1M,$H2554,TRUE,_xll.ohTrigger(RecalcTrigger,Trigger1M)),NA())</f>
        <v>7.0363185332718752E-3</v>
      </c>
      <c r="K2554" s="44">
        <f>IFERROR(_xll.qlIndexFixing(Index3M,H2554,TRUE,_xll.ohTrigger(RecalcTrigger,Trigger3M)),NA())</f>
        <v>7.1996803742994152E-3</v>
      </c>
      <c r="L2554" s="44">
        <f>IFERROR(_xll.qlIndexFixing(Index6M,$H2554,TRUE,_xll.ohTrigger(RecalcTrigger,Trigger6M)),NA())</f>
        <v>7.2749462595729378E-3</v>
      </c>
      <c r="M2554" s="146">
        <f>IFERROR(_xll.qlIndexFixing(Index1Y,$H2554,TRUE,_xll.ohTrigger(RecalcTrigger,Trigger1Y)),NA())</f>
        <v>7.4901639869924264E-3</v>
      </c>
      <c r="N2554" s="145">
        <f>IFERROR(_xll.qlIndexFixing(ONIndex1M,I2554,TRUE,_xll.ohTrigger(RecalcTrigger,Trigger1M)),NA())</f>
        <v>7.0309586196992679E-3</v>
      </c>
      <c r="O2554" s="44">
        <f>IFERROR(_xll.qlIndexFixing(ONIndex3M,I2554,TRUE,_xll.ohTrigger(RecalcTrigger,Trigger3M)),NA())</f>
        <v>7.1883791256344143E-3</v>
      </c>
      <c r="P2554" s="44">
        <f>IFERROR(_xll.qlIndexFixing(ONIndex6M,I2554,TRUE,_xll.ohTrigger(RecalcTrigger,Trigger6M)),NA())</f>
        <v>7.2460160642529026E-3</v>
      </c>
      <c r="Q2554" s="146">
        <f>IFERROR(_xll.qlIndexFixing(ONIndex1Y,I2554,TRUE,_xll.ohTrigger(RecalcTrigger,Trigger1Y)),NA())</f>
        <v>7.4372320612492437E-3</v>
      </c>
    </row>
    <row r="2555" spans="2:17" x14ac:dyDescent="0.2">
      <c r="B2555" s="39" t="s">
        <v>42</v>
      </c>
      <c r="D2555" s="42">
        <f>_xll.qlCalendarAdvance(Calendar,$D2554,B2555,"f",FALSE)</f>
        <v>57586</v>
      </c>
      <c r="E2555" s="140">
        <f>_xll.qlInterestRateIndexValueDate(IndexON,D2555)</f>
        <v>57586</v>
      </c>
      <c r="F2555" s="156">
        <f>IFERROR(_xll.qlIndexFixing(IndexON,D2555,TRUE,_xll.ohTrigger(RecalcTrigger,TriggerON)),NA())</f>
        <v>6.2955920222729223E-3</v>
      </c>
      <c r="H2555" s="42">
        <f>_xll.qlCalendarAdvance(Calendar,$H2554,B2555,"f",FALSE)</f>
        <v>57586</v>
      </c>
      <c r="I2555" s="140">
        <f>_xll.qlInterestRateIndexValueDate(Index1M,$H2555)</f>
        <v>57586</v>
      </c>
      <c r="J2555" s="145">
        <f>IFERROR(_xll.qlIndexFixing(Index1M,$H2555,TRUE,_xll.ohTrigger(RecalcTrigger,Trigger1M)),NA())</f>
        <v>7.0372181074597568E-3</v>
      </c>
      <c r="K2555" s="44">
        <f>IFERROR(_xll.qlIndexFixing(Index3M,H2555,TRUE,_xll.ohTrigger(RecalcTrigger,Trigger3M)),NA())</f>
        <v>7.2004538498417984E-3</v>
      </c>
      <c r="L2555" s="44">
        <f>IFERROR(_xll.qlIndexFixing(Index6M,$H2555,TRUE,_xll.ohTrigger(RecalcTrigger,Trigger6M)),NA())</f>
        <v>7.2760286942150851E-3</v>
      </c>
      <c r="M2555" s="146">
        <f>IFERROR(_xll.qlIndexFixing(Index1Y,$H2555,TRUE,_xll.ohTrigger(RecalcTrigger,Trigger1Y)),NA())</f>
        <v>7.4912258102006746E-3</v>
      </c>
      <c r="N2555" s="145">
        <f>IFERROR(_xll.qlIndexFixing(ONIndex1M,I2555,TRUE,_xll.ohTrigger(RecalcTrigger,Trigger1M)),NA())</f>
        <v>7.032346370302589E-3</v>
      </c>
      <c r="O2555" s="44">
        <f>IFERROR(_xll.qlIndexFixing(ONIndex3M,I2555,TRUE,_xll.ohTrigger(RecalcTrigger,Trigger3M)),NA())</f>
        <v>7.1890864209034344E-3</v>
      </c>
      <c r="P2555" s="44">
        <f>IFERROR(_xll.qlIndexFixing(ONIndex6M,I2555,TRUE,_xll.ohTrigger(RecalcTrigger,Trigger6M)),NA())</f>
        <v>7.2471457327816236E-3</v>
      </c>
      <c r="Q2555" s="146">
        <f>IFERROR(_xll.qlIndexFixing(ONIndex1Y,I2555,TRUE,_xll.ohTrigger(RecalcTrigger,Trigger1Y)),NA())</f>
        <v>7.4380337396939833E-3</v>
      </c>
    </row>
    <row r="2556" spans="2:17" x14ac:dyDescent="0.2">
      <c r="B2556" s="39" t="s">
        <v>42</v>
      </c>
      <c r="D2556" s="42">
        <f>_xll.qlCalendarAdvance(Calendar,$D2555,B2556,"f",FALSE)</f>
        <v>57593</v>
      </c>
      <c r="E2556" s="140">
        <f>_xll.qlInterestRateIndexValueDate(IndexON,D2556)</f>
        <v>57593</v>
      </c>
      <c r="F2556" s="156">
        <f>IFERROR(_xll.qlIndexFixing(IndexON,D2556,TRUE,_xll.ohTrigger(RecalcTrigger,TriggerON)),NA())</f>
        <v>6.2962208114136775E-3</v>
      </c>
      <c r="H2556" s="42">
        <f>_xll.qlCalendarAdvance(Calendar,$H2555,B2556,"f",FALSE)</f>
        <v>57593</v>
      </c>
      <c r="I2556" s="140">
        <f>_xll.qlInterestRateIndexValueDate(Index1M,$H2556)</f>
        <v>57593</v>
      </c>
      <c r="J2556" s="145">
        <f>IFERROR(_xll.qlIndexFixing(Index1M,$H2556,TRUE,_xll.ohTrigger(RecalcTrigger,Trigger1M)),NA())</f>
        <v>7.0386304109095743E-3</v>
      </c>
      <c r="K2556" s="44">
        <f>IFERROR(_xll.qlIndexFixing(Index3M,H2556,TRUE,_xll.ohTrigger(RecalcTrigger,Trigger3M)),NA())</f>
        <v>7.201108471493009E-3</v>
      </c>
      <c r="L2556" s="44">
        <f>IFERROR(_xll.qlIndexFixing(Index6M,$H2556,TRUE,_xll.ohTrigger(RecalcTrigger,Trigger6M)),NA())</f>
        <v>7.2769535577260043E-3</v>
      </c>
      <c r="M2556" s="146">
        <f>IFERROR(_xll.qlIndexFixing(Index1Y,$H2556,TRUE,_xll.ohTrigger(RecalcTrigger,Trigger1Y)),NA())</f>
        <v>7.4922974097741957E-3</v>
      </c>
      <c r="N2556" s="145">
        <f>IFERROR(_xll.qlIndexFixing(ONIndex1M,I2556,TRUE,_xll.ohTrigger(RecalcTrigger,Trigger1M)),NA())</f>
        <v>7.0337418578270139E-3</v>
      </c>
      <c r="O2556" s="44">
        <f>IFERROR(_xll.qlIndexFixing(ONIndex3M,I2556,TRUE,_xll.ohTrigger(RecalcTrigger,Trigger3M)),NA())</f>
        <v>7.1898036846218538E-3</v>
      </c>
      <c r="P2556" s="44">
        <f>IFERROR(_xll.qlIndexFixing(ONIndex6M,I2556,TRUE,_xll.ohTrigger(RecalcTrigger,Trigger6M)),NA())</f>
        <v>7.248284024796714E-3</v>
      </c>
      <c r="Q2556" s="146">
        <f>IFERROR(_xll.qlIndexFixing(ONIndex1Y,I2556,TRUE,_xll.ohTrigger(RecalcTrigger,Trigger1Y)),NA())</f>
        <v>7.4388451209994599E-3</v>
      </c>
    </row>
    <row r="2557" spans="2:17" x14ac:dyDescent="0.2">
      <c r="B2557" s="39" t="s">
        <v>42</v>
      </c>
      <c r="D2557" s="42">
        <f>_xll.qlCalendarAdvance(Calendar,$D2556,B2557,"f",FALSE)</f>
        <v>57600</v>
      </c>
      <c r="E2557" s="140">
        <f>_xll.qlInterestRateIndexValueDate(IndexON,D2557)</f>
        <v>57600</v>
      </c>
      <c r="F2557" s="156">
        <f>IFERROR(_xll.qlIndexFixing(IndexON,D2557,TRUE,_xll.ohTrigger(RecalcTrigger,TriggerON)),NA())</f>
        <v>6.2968615234348935E-3</v>
      </c>
      <c r="H2557" s="42">
        <f>_xll.qlCalendarAdvance(Calendar,$H2556,B2557,"f",FALSE)</f>
        <v>57600</v>
      </c>
      <c r="I2557" s="140">
        <f>_xll.qlInterestRateIndexValueDate(Index1M,$H2557)</f>
        <v>57600</v>
      </c>
      <c r="J2557" s="145">
        <f>IFERROR(_xll.qlIndexFixing(Index1M,$H2557,TRUE,_xll.ohTrigger(RecalcTrigger,Trigger1M)),NA())</f>
        <v>7.0400504558407002E-3</v>
      </c>
      <c r="K2557" s="44">
        <f>IFERROR(_xll.qlIndexFixing(Index3M,H2557,TRUE,_xll.ohTrigger(RecalcTrigger,Trigger3M)),NA())</f>
        <v>7.2019011909001838E-3</v>
      </c>
      <c r="L2557" s="44">
        <f>IFERROR(_xll.qlIndexFixing(Index6M,$H2557,TRUE,_xll.ohTrigger(RecalcTrigger,Trigger6M)),NA())</f>
        <v>7.2782158615224109E-3</v>
      </c>
      <c r="M2557" s="146">
        <f>IFERROR(_xll.qlIndexFixing(Index1Y,$H2557,TRUE,_xll.ohTrigger(RecalcTrigger,Trigger1Y)),NA())</f>
        <v>7.4933787857438539E-3</v>
      </c>
      <c r="N2557" s="145">
        <f>IFERROR(_xll.qlIndexFixing(ONIndex1M,I2557,TRUE,_xll.ohTrigger(RecalcTrigger,Trigger1M)),NA())</f>
        <v>7.0351450823535888E-3</v>
      </c>
      <c r="O2557" s="44">
        <f>IFERROR(_xll.qlIndexFixing(ONIndex3M,I2557,TRUE,_xll.ohTrigger(RecalcTrigger,Trigger3M)),NA())</f>
        <v>7.1905309164654874E-3</v>
      </c>
      <c r="P2557" s="44">
        <f>IFERROR(_xll.qlIndexFixing(ONIndex6M,I2557,TRUE,_xll.ohTrigger(RecalcTrigger,Trigger6M)),NA())</f>
        <v>7.2494309403792201E-3</v>
      </c>
      <c r="Q2557" s="146">
        <f>IFERROR(_xll.qlIndexFixing(ONIndex1Y,I2557,TRUE,_xll.ohTrigger(RecalcTrigger,Trigger1Y)),NA())</f>
        <v>7.4396662050846274E-3</v>
      </c>
    </row>
    <row r="2558" spans="2:17" x14ac:dyDescent="0.2">
      <c r="B2558" s="39" t="s">
        <v>42</v>
      </c>
      <c r="D2558" s="42">
        <f>_xll.qlCalendarAdvance(Calendar,$D2557,B2558,"f",FALSE)</f>
        <v>57607</v>
      </c>
      <c r="E2558" s="140">
        <f>_xll.qlInterestRateIndexValueDate(IndexON,D2558)</f>
        <v>57607</v>
      </c>
      <c r="F2558" s="156">
        <f>IFERROR(_xll.qlIndexFixing(IndexON,D2558,TRUE,_xll.ohTrigger(RecalcTrigger,TriggerON)),NA())</f>
        <v>6.2975141583365701E-3</v>
      </c>
      <c r="H2558" s="42">
        <f>_xll.qlCalendarAdvance(Calendar,$H2557,B2558,"f",FALSE)</f>
        <v>57607</v>
      </c>
      <c r="I2558" s="140">
        <f>_xll.qlInterestRateIndexValueDate(Index1M,$H2558)</f>
        <v>57607</v>
      </c>
      <c r="J2558" s="145">
        <f>IFERROR(_xll.qlIndexFixing(Index1M,$H2558,TRUE,_xll.ohTrigger(RecalcTrigger,Trigger1M)),NA())</f>
        <v>7.041478242245029E-3</v>
      </c>
      <c r="K2558" s="44">
        <f>IFERROR(_xll.qlIndexFixing(Index3M,H2558,TRUE,_xll.ohTrigger(RecalcTrigger,Trigger3M)),NA())</f>
        <v>7.2027038965228139E-3</v>
      </c>
      <c r="L2558" s="44">
        <f>IFERROR(_xll.qlIndexFixing(Index6M,$H2558,TRUE,_xll.ohTrigger(RecalcTrigger,Trigger6M)),NA())</f>
        <v>7.2794868206013004E-3</v>
      </c>
      <c r="M2558" s="146">
        <f>IFERROR(_xll.qlIndexFixing(Index1Y,$H2558,TRUE,_xll.ohTrigger(RecalcTrigger,Trigger1Y)),NA())</f>
        <v>7.4944699381416235E-3</v>
      </c>
      <c r="N2558" s="145">
        <f>IFERROR(_xll.qlIndexFixing(ONIndex1M,I2558,TRUE,_xll.ohTrigger(RecalcTrigger,Trigger1M)),NA())</f>
        <v>7.0365560438823138E-3</v>
      </c>
      <c r="O2558" s="44">
        <f>IFERROR(_xll.qlIndexFixing(ONIndex3M,I2558,TRUE,_xll.ohTrigger(RecalcTrigger,Trigger3M)),NA())</f>
        <v>7.1912681169206127E-3</v>
      </c>
      <c r="P2558" s="44">
        <f>IFERROR(_xll.qlIndexFixing(ONIndex6M,I2558,TRUE,_xll.ohTrigger(RecalcTrigger,Trigger6M)),NA())</f>
        <v>7.2505864796101882E-3</v>
      </c>
      <c r="Q2558" s="146">
        <f>IFERROR(_xll.qlIndexFixing(ONIndex1Y,I2558,TRUE,_xll.ohTrigger(RecalcTrigger,Trigger1Y)),NA())</f>
        <v>7.4404969919494857E-3</v>
      </c>
    </row>
    <row r="2559" spans="2:17" x14ac:dyDescent="0.2">
      <c r="B2559" s="39" t="s">
        <v>42</v>
      </c>
      <c r="D2559" s="42">
        <f>_xll.qlCalendarAdvance(Calendar,$D2558,B2559,"f",FALSE)</f>
        <v>57614</v>
      </c>
      <c r="E2559" s="140">
        <f>_xll.qlInterestRateIndexValueDate(IndexON,D2559)</f>
        <v>57614</v>
      </c>
      <c r="F2559" s="156">
        <f>IFERROR(_xll.qlIndexFixing(IndexON,D2559,TRUE,_xll.ohTrigger(RecalcTrigger,TriggerON)),NA())</f>
        <v>6.2981787161187075E-3</v>
      </c>
      <c r="H2559" s="42">
        <f>_xll.qlCalendarAdvance(Calendar,$H2558,B2559,"f",FALSE)</f>
        <v>57614</v>
      </c>
      <c r="I2559" s="140">
        <f>_xll.qlInterestRateIndexValueDate(Index1M,$H2559)</f>
        <v>57614</v>
      </c>
      <c r="J2559" s="145">
        <f>IFERROR(_xll.qlIndexFixing(Index1M,$H2559,TRUE,_xll.ohTrigger(RecalcTrigger,Trigger1M)),NA())</f>
        <v>7.0429137701333673E-3</v>
      </c>
      <c r="K2559" s="44">
        <f>IFERROR(_xll.qlIndexFixing(Index3M,H2559,TRUE,_xll.ohTrigger(RecalcTrigger,Trigger3M)),NA())</f>
        <v>7.2036476160800963E-3</v>
      </c>
      <c r="L2559" s="44">
        <f>IFERROR(_xll.qlIndexFixing(Index6M,$H2559,TRUE,_xll.ohTrigger(RecalcTrigger,Trigger6M)),NA())</f>
        <v>7.2807664349801345E-3</v>
      </c>
      <c r="M2559" s="146">
        <f>IFERROR(_xll.qlIndexFixing(Index1Y,$H2559,TRUE,_xll.ohTrigger(RecalcTrigger,Trigger1Y)),NA())</f>
        <v>7.495570866998813E-3</v>
      </c>
      <c r="N2559" s="145">
        <f>IFERROR(_xll.qlIndexFixing(ONIndex1M,I2559,TRUE,_xll.ohTrigger(RecalcTrigger,Trigger1M)),NA())</f>
        <v>7.0379747424131889E-3</v>
      </c>
      <c r="O2559" s="44">
        <f>IFERROR(_xll.qlIndexFixing(ONIndex3M,I2559,TRUE,_xll.ohTrigger(RecalcTrigger,Trigger3M)),NA())</f>
        <v>7.1920152855819985E-3</v>
      </c>
      <c r="P2559" s="44">
        <f>IFERROR(_xll.qlIndexFixing(ONIndex6M,I2559,TRUE,_xll.ohTrigger(RecalcTrigger,Trigger6M)),NA())</f>
        <v>7.2517506422464795E-3</v>
      </c>
      <c r="Q2559" s="146">
        <f>IFERROR(_xll.qlIndexFixing(ONIndex1Y,I2559,TRUE,_xll.ohTrigger(RecalcTrigger,Trigger1Y)),NA())</f>
        <v>7.4413374814319422E-3</v>
      </c>
    </row>
    <row r="2560" spans="2:17" x14ac:dyDescent="0.2">
      <c r="B2560" s="39" t="s">
        <v>42</v>
      </c>
      <c r="D2560" s="42">
        <f>_xll.qlCalendarAdvance(Calendar,$D2559,B2560,"f",FALSE)</f>
        <v>57621</v>
      </c>
      <c r="E2560" s="140">
        <f>_xll.qlInterestRateIndexValueDate(IndexON,D2560)</f>
        <v>57621</v>
      </c>
      <c r="F2560" s="156">
        <f>IFERROR(_xll.qlIndexFixing(IndexON,D2560,TRUE,_xll.ohTrigger(RecalcTrigger,TriggerON)),NA())</f>
        <v>6.2988551967813056E-3</v>
      </c>
      <c r="H2560" s="42">
        <f>_xll.qlCalendarAdvance(Calendar,$H2559,B2560,"f",FALSE)</f>
        <v>57621</v>
      </c>
      <c r="I2560" s="140">
        <f>_xll.qlInterestRateIndexValueDate(Index1M,$H2560)</f>
        <v>57621</v>
      </c>
      <c r="J2560" s="145">
        <f>IFERROR(_xll.qlIndexFixing(Index1M,$H2560,TRUE,_xll.ohTrigger(RecalcTrigger,Trigger1M)),NA())</f>
        <v>7.0448724754585022E-3</v>
      </c>
      <c r="K2560" s="44">
        <f>IFERROR(_xll.qlIndexFixing(Index3M,H2560,TRUE,_xll.ohTrigger(RecalcTrigger,Trigger3M)),NA())</f>
        <v>7.204471023687254E-3</v>
      </c>
      <c r="L2560" s="44">
        <f>IFERROR(_xll.qlIndexFixing(Index6M,$H2560,TRUE,_xll.ohTrigger(RecalcTrigger,Trigger6M)),NA())</f>
        <v>7.2822222831818847E-3</v>
      </c>
      <c r="M2560" s="146">
        <f>IFERROR(_xll.qlIndexFixing(Index1Y,$H2560,TRUE,_xll.ohTrigger(RecalcTrigger,Trigger1Y)),NA())</f>
        <v>7.4966815723476188E-3</v>
      </c>
      <c r="N2560" s="145">
        <f>IFERROR(_xll.qlIndexFixing(ONIndex1M,I2560,TRUE,_xll.ohTrigger(RecalcTrigger,Trigger1M)),NA())</f>
        <v>7.039401177946214E-3</v>
      </c>
      <c r="O2560" s="44">
        <f>IFERROR(_xll.qlIndexFixing(ONIndex3M,I2560,TRUE,_xll.ohTrigger(RecalcTrigger,Trigger3M)),NA())</f>
        <v>7.1927724226927836E-3</v>
      </c>
      <c r="P2560" s="44">
        <f>IFERROR(_xll.qlIndexFixing(ONIndex6M,I2560,TRUE,_xll.ohTrigger(RecalcTrigger,Trigger6M)),NA())</f>
        <v>7.2529234284501864E-3</v>
      </c>
      <c r="Q2560" s="146">
        <f>IFERROR(_xll.qlIndexFixing(ONIndex1Y,I2560,TRUE,_xll.ohTrigger(RecalcTrigger,Trigger1Y)),NA())</f>
        <v>7.4421876736940895E-3</v>
      </c>
    </row>
    <row r="2561" spans="2:17" x14ac:dyDescent="0.2">
      <c r="B2561" s="39" t="s">
        <v>42</v>
      </c>
      <c r="D2561" s="42">
        <f>_xll.qlCalendarAdvance(Calendar,$D2560,B2561,"f",FALSE)</f>
        <v>57628</v>
      </c>
      <c r="E2561" s="140">
        <f>_xll.qlInterestRateIndexValueDate(IndexON,D2561)</f>
        <v>57628</v>
      </c>
      <c r="F2561" s="156">
        <f>IFERROR(_xll.qlIndexFixing(IndexON,D2561,TRUE,_xll.ohTrigger(RecalcTrigger,TriggerON)),NA())</f>
        <v>6.2995436003243643E-3</v>
      </c>
      <c r="H2561" s="42">
        <f>_xll.qlCalendarAdvance(Calendar,$H2560,B2561,"f",FALSE)</f>
        <v>57628</v>
      </c>
      <c r="I2561" s="140">
        <f>_xll.qlInterestRateIndexValueDate(Index1M,$H2561)</f>
        <v>57628</v>
      </c>
      <c r="J2561" s="145">
        <f>IFERROR(_xll.qlIndexFixing(Index1M,$H2561,TRUE,_xll.ohTrigger(RecalcTrigger,Trigger1M)),NA())</f>
        <v>7.0463252293074714E-3</v>
      </c>
      <c r="K2561" s="44">
        <f>IFERROR(_xll.qlIndexFixing(Index3M,H2561,TRUE,_xll.ohTrigger(RecalcTrigger,Trigger3M)),NA())</f>
        <v>7.2053044177255148E-3</v>
      </c>
      <c r="L2561" s="44">
        <f>IFERROR(_xll.qlIndexFixing(Index6M,$H2561,TRUE,_xll.ohTrigger(RecalcTrigger,Trigger6M)),NA())</f>
        <v>7.2835198522922676E-3</v>
      </c>
      <c r="M2561" s="146">
        <f>IFERROR(_xll.qlIndexFixing(Index1Y,$H2561,TRUE,_xll.ohTrigger(RecalcTrigger,Trigger1Y)),NA())</f>
        <v>7.4978020542206814E-3</v>
      </c>
      <c r="N2561" s="145">
        <f>IFERROR(_xll.qlIndexFixing(ONIndex1M,I2561,TRUE,_xll.ohTrigger(RecalcTrigger,Trigger1M)),NA())</f>
        <v>7.0408353504003429E-3</v>
      </c>
      <c r="O2561" s="44">
        <f>IFERROR(_xll.qlIndexFixing(ONIndex3M,I2561,TRUE,_xll.ohTrigger(RecalcTrigger,Trigger3M)),NA())</f>
        <v>7.1935395280098291E-3</v>
      </c>
      <c r="P2561" s="44">
        <f>IFERROR(_xll.qlIndexFixing(ONIndex6M,I2561,TRUE,_xll.ohTrigger(RecalcTrigger,Trigger6M)),NA())</f>
        <v>7.2541048382213091E-3</v>
      </c>
      <c r="Q2561" s="146">
        <f>IFERROR(_xll.qlIndexFixing(ONIndex1Y,I2561,TRUE,_xll.ohTrigger(RecalcTrigger,Trigger1Y)),NA())</f>
        <v>7.4430475688169739E-3</v>
      </c>
    </row>
    <row r="2562" spans="2:17" x14ac:dyDescent="0.2">
      <c r="B2562" s="39" t="s">
        <v>42</v>
      </c>
      <c r="D2562" s="42">
        <f>_xll.qlCalendarAdvance(Calendar,$D2561,B2562,"f",FALSE)</f>
        <v>57635</v>
      </c>
      <c r="E2562" s="140">
        <f>_xll.qlInterestRateIndexValueDate(IndexON,D2562)</f>
        <v>57635</v>
      </c>
      <c r="F2562" s="156">
        <f>IFERROR(_xll.qlIndexFixing(IndexON,D2562,TRUE,_xll.ohTrigger(RecalcTrigger,TriggerON)),NA())</f>
        <v>6.3002439267478838E-3</v>
      </c>
      <c r="H2562" s="42">
        <f>_xll.qlCalendarAdvance(Calendar,$H2561,B2562,"f",FALSE)</f>
        <v>57635</v>
      </c>
      <c r="I2562" s="140">
        <f>_xll.qlInterestRateIndexValueDate(Index1M,$H2562)</f>
        <v>57635</v>
      </c>
      <c r="J2562" s="145">
        <f>IFERROR(_xll.qlIndexFixing(Index1M,$H2562,TRUE,_xll.ohTrigger(RecalcTrigger,Trigger1M)),NA())</f>
        <v>7.0477857251097821E-3</v>
      </c>
      <c r="K2562" s="44">
        <f>IFERROR(_xll.qlIndexFixing(Index3M,H2562,TRUE,_xll.ohTrigger(RecalcTrigger,Trigger3M)),NA())</f>
        <v>7.2061477982019251E-3</v>
      </c>
      <c r="L2562" s="44">
        <f>IFERROR(_xll.qlIndexFixing(Index6M,$H2562,TRUE,_xll.ohTrigger(RecalcTrigger,Trigger6M)),NA())</f>
        <v>7.284826076929019E-3</v>
      </c>
      <c r="M2562" s="146">
        <f>IFERROR(_xll.qlIndexFixing(Index1Y,$H2562,TRUE,_xll.ohTrigger(RecalcTrigger,Trigger1Y)),NA())</f>
        <v>7.4989323126501972E-3</v>
      </c>
      <c r="N2562" s="145">
        <f>IFERROR(_xll.qlIndexFixing(ONIndex1M,I2562,TRUE,_xll.ohTrigger(RecalcTrigger,Trigger1M)),NA())</f>
        <v>7.0422772599376682E-3</v>
      </c>
      <c r="O2562" s="44">
        <f>IFERROR(_xll.qlIndexFixing(ONIndex3M,I2562,TRUE,_xll.ohTrigger(RecalcTrigger,Trigger3M)),NA())</f>
        <v>7.1943166018573201E-3</v>
      </c>
      <c r="P2562" s="44">
        <f>IFERROR(_xll.qlIndexFixing(ONIndex6M,I2562,TRUE,_xll.ohTrigger(RecalcTrigger,Trigger6M)),NA())</f>
        <v>7.2552948714788013E-3</v>
      </c>
      <c r="Q2562" s="146">
        <f>IFERROR(_xll.qlIndexFixing(ONIndex1Y,I2562,TRUE,_xll.ohTrigger(RecalcTrigger,Trigger1Y)),NA())</f>
        <v>7.4439171666385029E-3</v>
      </c>
    </row>
    <row r="2563" spans="2:17" x14ac:dyDescent="0.2">
      <c r="B2563" s="39" t="s">
        <v>42</v>
      </c>
      <c r="D2563" s="42">
        <f>_xll.qlCalendarAdvance(Calendar,$D2562,B2563,"f",FALSE)</f>
        <v>57642</v>
      </c>
      <c r="E2563" s="140">
        <f>_xll.qlInterestRateIndexValueDate(IndexON,D2563)</f>
        <v>57642</v>
      </c>
      <c r="F2563" s="156">
        <f>IFERROR(_xll.qlIndexFixing(IndexON,D2563,TRUE,_xll.ohTrigger(RecalcTrigger,TriggerON)),NA())</f>
        <v>6.3009561759708177E-3</v>
      </c>
      <c r="H2563" s="42">
        <f>_xll.qlCalendarAdvance(Calendar,$H2562,B2563,"f",FALSE)</f>
        <v>57642</v>
      </c>
      <c r="I2563" s="140">
        <f>_xll.qlInterestRateIndexValueDate(Index1M,$H2563)</f>
        <v>57642</v>
      </c>
      <c r="J2563" s="145">
        <f>IFERROR(_xll.qlIndexFixing(Index1M,$H2563,TRUE,_xll.ohTrigger(RecalcTrigger,Trigger1M)),NA())</f>
        <v>7.0492539628752571E-3</v>
      </c>
      <c r="K2563" s="44">
        <f>IFERROR(_xll.qlIndexFixing(Index3M,H2563,TRUE,_xll.ohTrigger(RecalcTrigger,Trigger3M)),NA())</f>
        <v>7.2070011651217715E-3</v>
      </c>
      <c r="L2563" s="44">
        <f>IFERROR(_xll.qlIndexFixing(Index6M,$H2563,TRUE,_xll.ohTrigger(RecalcTrigger,Trigger6M)),NA())</f>
        <v>7.2861409571099512E-3</v>
      </c>
      <c r="M2563" s="146">
        <f>IFERROR(_xll.qlIndexFixing(Index1Y,$H2563,TRUE,_xll.ohTrigger(RecalcTrigger,Trigger1Y)),NA())</f>
        <v>7.500072347669251E-3</v>
      </c>
      <c r="N2563" s="145">
        <f>IFERROR(_xll.qlIndexFixing(ONIndex1M,I2563,TRUE,_xll.ohTrigger(RecalcTrigger,Trigger1M)),NA())</f>
        <v>7.0437269063960972E-3</v>
      </c>
      <c r="O2563" s="44">
        <f>IFERROR(_xll.qlIndexFixing(ONIndex3M,I2563,TRUE,_xll.ohTrigger(RecalcTrigger,Trigger3M)),NA())</f>
        <v>7.1951036439921179E-3</v>
      </c>
      <c r="P2563" s="44">
        <f>IFERROR(_xll.qlIndexFixing(ONIndex6M,I2563,TRUE,_xll.ohTrigger(RecalcTrigger,Trigger6M)),NA())</f>
        <v>7.2564935283037091E-3</v>
      </c>
      <c r="Q2563" s="146">
        <f>IFERROR(_xll.qlIndexFixing(ONIndex1Y,I2563,TRUE,_xll.ohTrigger(RecalcTrigger,Trigger1Y)),NA())</f>
        <v>7.4447964671586764E-3</v>
      </c>
    </row>
    <row r="2564" spans="2:17" x14ac:dyDescent="0.2">
      <c r="B2564" s="39" t="s">
        <v>42</v>
      </c>
      <c r="D2564" s="42">
        <f>_xll.qlCalendarAdvance(Calendar,$D2563,B2564,"f",FALSE)</f>
        <v>57649</v>
      </c>
      <c r="E2564" s="140">
        <f>_xll.qlInterestRateIndexValueDate(IndexON,D2564)</f>
        <v>57649</v>
      </c>
      <c r="F2564" s="156">
        <f>IFERROR(_xll.qlIndexFixing(IndexON,D2564,TRUE,_xll.ohTrigger(RecalcTrigger,TriggerON)),NA())</f>
        <v>6.3016803482363049E-3</v>
      </c>
      <c r="H2564" s="42">
        <f>_xll.qlCalendarAdvance(Calendar,$H2563,B2564,"f",FALSE)</f>
        <v>57649</v>
      </c>
      <c r="I2564" s="140">
        <f>_xll.qlInterestRateIndexValueDate(Index1M,$H2564)</f>
        <v>57649</v>
      </c>
      <c r="J2564" s="145">
        <f>IFERROR(_xll.qlIndexFixing(Index1M,$H2564,TRUE,_xll.ohTrigger(RecalcTrigger,Trigger1M)),NA())</f>
        <v>7.0502075319000363E-3</v>
      </c>
      <c r="K2564" s="44">
        <f>IFERROR(_xll.qlIndexFixing(Index3M,H2564,TRUE,_xll.ohTrigger(RecalcTrigger,Trigger3M)),NA())</f>
        <v>7.2078645184929808E-3</v>
      </c>
      <c r="L2564" s="44">
        <f>IFERROR(_xll.qlIndexFixing(Index6M,$H2564,TRUE,_xll.ohTrigger(RecalcTrigger,Trigger6M)),NA())</f>
        <v>7.287294336940359E-3</v>
      </c>
      <c r="M2564" s="146">
        <f>IFERROR(_xll.qlIndexFixing(Index1Y,$H2564,TRUE,_xll.ohTrigger(RecalcTrigger,Trigger1Y)),NA())</f>
        <v>7.5012221593111494E-3</v>
      </c>
      <c r="N2564" s="145">
        <f>IFERROR(_xll.qlIndexFixing(ONIndex1M,I2564,TRUE,_xll.ohTrigger(RecalcTrigger,Trigger1M)),NA())</f>
        <v>7.0451842899377226E-3</v>
      </c>
      <c r="O2564" s="44">
        <f>IFERROR(_xll.qlIndexFixing(ONIndex3M,I2564,TRUE,_xll.ohTrigger(RecalcTrigger,Trigger3M)),NA())</f>
        <v>7.1959006544142223E-3</v>
      </c>
      <c r="P2564" s="44">
        <f>IFERROR(_xll.qlIndexFixing(ONIndex6M,I2564,TRUE,_xll.ohTrigger(RecalcTrigger,Trigger6M)),NA())</f>
        <v>7.2577008086960326E-3</v>
      </c>
      <c r="Q2564" s="146">
        <f>IFERROR(_xll.qlIndexFixing(ONIndex1Y,I2564,TRUE,_xll.ohTrigger(RecalcTrigger,Trigger1Y)),NA())</f>
        <v>7.445685470539587E-3</v>
      </c>
    </row>
    <row r="2565" spans="2:17" x14ac:dyDescent="0.2">
      <c r="B2565" s="39" t="s">
        <v>42</v>
      </c>
      <c r="D2565" s="42">
        <f>_xll.qlCalendarAdvance(Calendar,$D2564,B2565,"f",FALSE)</f>
        <v>57656</v>
      </c>
      <c r="E2565" s="140">
        <f>_xll.qlInterestRateIndexValueDate(IndexON,D2565)</f>
        <v>57656</v>
      </c>
      <c r="F2565" s="156">
        <f>IFERROR(_xll.qlIndexFixing(IndexON,D2565,TRUE,_xll.ohTrigger(RecalcTrigger,TriggerON)),NA())</f>
        <v>6.3024164432201601E-3</v>
      </c>
      <c r="H2565" s="42">
        <f>_xll.qlCalendarAdvance(Calendar,$H2564,B2565,"f",FALSE)</f>
        <v>57656</v>
      </c>
      <c r="I2565" s="140">
        <f>_xll.qlInterestRateIndexValueDate(Index1M,$H2565)</f>
        <v>57656</v>
      </c>
      <c r="J2565" s="145">
        <f>IFERROR(_xll.qlIndexFixing(Index1M,$H2565,TRUE,_xll.ohTrigger(RecalcTrigger,Trigger1M)),NA())</f>
        <v>7.0516895087329541E-3</v>
      </c>
      <c r="K2565" s="44">
        <f>IFERROR(_xll.qlIndexFixing(Index3M,H2565,TRUE,_xll.ohTrigger(RecalcTrigger,Trigger3M)),NA())</f>
        <v>7.2087378583208404E-3</v>
      </c>
      <c r="L2565" s="44">
        <f>IFERROR(_xll.qlIndexFixing(Index6M,$H2565,TRUE,_xll.ohTrigger(RecalcTrigger,Trigger6M)),NA())</f>
        <v>7.2886258834627517E-3</v>
      </c>
      <c r="M2565" s="146">
        <f>IFERROR(_xll.qlIndexFixing(Index1Y,$H2565,TRUE,_xll.ohTrigger(RecalcTrigger,Trigger1Y)),NA())</f>
        <v>7.5023817476087551E-3</v>
      </c>
      <c r="N2565" s="145">
        <f>IFERROR(_xll.qlIndexFixing(ONIndex1M,I2565,TRUE,_xll.ohTrigger(RecalcTrigger,Trigger1M)),NA())</f>
        <v>7.0466494104004518E-3</v>
      </c>
      <c r="O2565" s="44">
        <f>IFERROR(_xll.qlIndexFixing(ONIndex3M,I2565,TRUE,_xll.ohTrigger(RecalcTrigger,Trigger3M)),NA())</f>
        <v>7.1967076332046798E-3</v>
      </c>
      <c r="P2565" s="44">
        <f>IFERROR(_xll.qlIndexFixing(ONIndex6M,I2565,TRUE,_xll.ohTrigger(RecalcTrigger,Trigger6M)),NA())</f>
        <v>7.2589167126557719E-3</v>
      </c>
      <c r="Q2565" s="146">
        <f>IFERROR(_xll.qlIndexFixing(ONIndex1Y,I2565,TRUE,_xll.ohTrigger(RecalcTrigger,Trigger1Y)),NA())</f>
        <v>7.4465841765380958E-3</v>
      </c>
    </row>
    <row r="2566" spans="2:17" x14ac:dyDescent="0.2">
      <c r="B2566" s="39" t="s">
        <v>42</v>
      </c>
      <c r="D2566" s="42">
        <f>_xll.qlCalendarAdvance(Calendar,$D2565,B2566,"f",FALSE)</f>
        <v>57663</v>
      </c>
      <c r="E2566" s="140">
        <f>_xll.qlInterestRateIndexValueDate(IndexON,D2566)</f>
        <v>57663</v>
      </c>
      <c r="F2566" s="156">
        <f>IFERROR(_xll.qlIndexFixing(IndexON,D2566,TRUE,_xll.ohTrigger(RecalcTrigger,TriggerON)),NA())</f>
        <v>6.3031644611655224E-3</v>
      </c>
      <c r="H2566" s="42">
        <f>_xll.qlCalendarAdvance(Calendar,$H2565,B2566,"f",FALSE)</f>
        <v>57663</v>
      </c>
      <c r="I2566" s="140">
        <f>_xll.qlInterestRateIndexValueDate(Index1M,$H2566)</f>
        <v>57663</v>
      </c>
      <c r="J2566" s="145">
        <f>IFERROR(_xll.qlIndexFixing(Index1M,$H2566,TRUE,_xll.ohTrigger(RecalcTrigger,Trigger1M)),NA())</f>
        <v>7.0531792270714933E-3</v>
      </c>
      <c r="K2566" s="44">
        <f>IFERROR(_xll.qlIndexFixing(Index3M,H2566,TRUE,_xll.ohTrigger(RecalcTrigger,Trigger3M)),NA())</f>
        <v>7.2096211846115156E-3</v>
      </c>
      <c r="L2566" s="44">
        <f>IFERROR(_xll.qlIndexFixing(Index6M,$H2566,TRUE,_xll.ohTrigger(RecalcTrigger,Trigger6M)),NA())</f>
        <v>7.2899660854015089E-3</v>
      </c>
      <c r="M2566" s="146">
        <f>IFERROR(_xll.qlIndexFixing(Index1Y,$H2566,TRUE,_xll.ohTrigger(RecalcTrigger,Trigger1Y)),NA())</f>
        <v>7.5035511125967069E-3</v>
      </c>
      <c r="N2566" s="145">
        <f>IFERROR(_xll.qlIndexFixing(ONIndex1M,I2566,TRUE,_xll.ohTrigger(RecalcTrigger,Trigger1M)),NA())</f>
        <v>7.0481222677842847E-3</v>
      </c>
      <c r="O2566" s="44">
        <f>IFERROR(_xll.qlIndexFixing(ONIndex3M,I2566,TRUE,_xll.ohTrigger(RecalcTrigger,Trigger3M)),NA())</f>
        <v>7.1975245804445365E-3</v>
      </c>
      <c r="P2566" s="44">
        <f>IFERROR(_xll.qlIndexFixing(ONIndex6M,I2566,TRUE,_xll.ohTrigger(RecalcTrigger,Trigger6M)),NA())</f>
        <v>7.2601412400208343E-3</v>
      </c>
      <c r="Q2566" s="146">
        <f>IFERROR(_xll.qlIndexFixing(ONIndex1Y,I2566,TRUE,_xll.ohTrigger(RecalcTrigger,Trigger1Y)),NA())</f>
        <v>7.4474925853162954E-3</v>
      </c>
    </row>
    <row r="2567" spans="2:17" x14ac:dyDescent="0.2">
      <c r="B2567" s="39" t="s">
        <v>42</v>
      </c>
      <c r="D2567" s="42">
        <f>_xll.qlCalendarAdvance(Calendar,$D2566,B2567,"f",FALSE)</f>
        <v>57670</v>
      </c>
      <c r="E2567" s="140">
        <f>_xll.qlInterestRateIndexValueDate(IndexON,D2567)</f>
        <v>57670</v>
      </c>
      <c r="F2567" s="156">
        <f>IFERROR(_xll.qlIndexFixing(IndexON,D2567,TRUE,_xll.ohTrigger(RecalcTrigger,TriggerON)),NA())</f>
        <v>6.3039244019913454E-3</v>
      </c>
      <c r="H2567" s="42">
        <f>_xll.qlCalendarAdvance(Calendar,$H2566,B2567,"f",FALSE)</f>
        <v>57670</v>
      </c>
      <c r="I2567" s="140">
        <f>_xll.qlInterestRateIndexValueDate(Index1M,$H2567)</f>
        <v>57670</v>
      </c>
      <c r="J2567" s="145">
        <f>IFERROR(_xll.qlIndexFixing(Index1M,$H2567,TRUE,_xll.ohTrigger(RecalcTrigger,Trigger1M)),NA())</f>
        <v>7.0546766869129529E-3</v>
      </c>
      <c r="K2567" s="44">
        <f>IFERROR(_xll.qlIndexFixing(Index3M,H2567,TRUE,_xll.ohTrigger(RecalcTrigger,Trigger3M)),NA())</f>
        <v>7.2105144973738169E-3</v>
      </c>
      <c r="L2567" s="44">
        <f>IFERROR(_xll.qlIndexFixing(Index6M,$H2567,TRUE,_xll.ohTrigger(RecalcTrigger,Trigger6M)),NA())</f>
        <v>7.2913149427754377E-3</v>
      </c>
      <c r="M2567" s="146">
        <f>IFERROR(_xll.qlIndexFixing(Index1Y,$H2567,TRUE,_xll.ohTrigger(RecalcTrigger,Trigger1Y)),NA())</f>
        <v>7.5047302543083116E-3</v>
      </c>
      <c r="N2567" s="145">
        <f>IFERROR(_xll.qlIndexFixing(ONIndex1M,I2567,TRUE,_xll.ohTrigger(RecalcTrigger,Trigger1M)),NA())</f>
        <v>7.0496028622513141E-3</v>
      </c>
      <c r="O2567" s="44">
        <f>IFERROR(_xll.qlIndexFixing(ONIndex3M,I2567,TRUE,_xll.ohTrigger(RecalcTrigger,Trigger3M)),NA())</f>
        <v>7.1983514959716999E-3</v>
      </c>
      <c r="P2567" s="44">
        <f>IFERROR(_xll.qlIndexFixing(ONIndex6M,I2567,TRUE,_xll.ohTrigger(RecalcTrigger,Trigger6M)),NA())</f>
        <v>7.2613743911154049E-3</v>
      </c>
      <c r="Q2567" s="146">
        <f>IFERROR(_xll.qlIndexFixing(ONIndex1Y,I2567,TRUE,_xll.ohTrigger(RecalcTrigger,Trigger1Y)),NA())</f>
        <v>7.4484106968741859E-3</v>
      </c>
    </row>
    <row r="2568" spans="2:17" x14ac:dyDescent="0.2">
      <c r="B2568" s="39" t="s">
        <v>42</v>
      </c>
      <c r="D2568" s="42">
        <f>_xll.qlCalendarAdvance(Calendar,$D2567,B2568,"f",FALSE)</f>
        <v>57677</v>
      </c>
      <c r="E2568" s="140">
        <f>_xll.qlInterestRateIndexValueDate(IndexON,D2568)</f>
        <v>57677</v>
      </c>
      <c r="F2568" s="156">
        <f>IFERROR(_xll.qlIndexFixing(IndexON,D2568,TRUE,_xll.ohTrigger(RecalcTrigger,TriggerON)),NA())</f>
        <v>6.3046962656165828E-3</v>
      </c>
      <c r="H2568" s="42">
        <f>_xll.qlCalendarAdvance(Calendar,$H2567,B2568,"f",FALSE)</f>
        <v>57677</v>
      </c>
      <c r="I2568" s="140">
        <f>_xll.qlInterestRateIndexValueDate(Index1M,$H2568)</f>
        <v>57677</v>
      </c>
      <c r="J2568" s="145">
        <f>IFERROR(_xll.qlIndexFixing(Index1M,$H2568,TRUE,_xll.ohTrigger(RecalcTrigger,Trigger1M)),NA())</f>
        <v>7.0561818882627358E-3</v>
      </c>
      <c r="K2568" s="44">
        <f>IFERROR(_xll.qlIndexFixing(Index3M,H2568,TRUE,_xll.ohTrigger(RecalcTrigger,Trigger3M)),NA())</f>
        <v>7.2114177966112669E-3</v>
      </c>
      <c r="L2568" s="44">
        <f>IFERROR(_xll.qlIndexFixing(Index6M,$H2568,TRUE,_xll.ohTrigger(RecalcTrigger,Trigger6M)),NA())</f>
        <v>7.2926724555993144E-3</v>
      </c>
      <c r="M2568" s="146">
        <f>IFERROR(_xll.qlIndexFixing(Index1Y,$H2568,TRUE,_xll.ohTrigger(RecalcTrigger,Trigger1Y)),NA())</f>
        <v>7.5059191727784302E-3</v>
      </c>
      <c r="N2568" s="145">
        <f>IFERROR(_xll.qlIndexFixing(ONIndex1M,I2568,TRUE,_xll.ohTrigger(RecalcTrigger,Trigger1M)),NA())</f>
        <v>7.0510911937204934E-3</v>
      </c>
      <c r="O2568" s="44">
        <f>IFERROR(_xll.qlIndexFixing(ONIndex3M,I2568,TRUE,_xll.ohTrigger(RecalcTrigger,Trigger3M)),NA())</f>
        <v>7.1991883798672163E-3</v>
      </c>
      <c r="P2568" s="44">
        <f>IFERROR(_xll.qlIndexFixing(ONIndex6M,I2568,TRUE,_xll.ohTrigger(RecalcTrigger,Trigger6M)),NA())</f>
        <v>7.2626161656152988E-3</v>
      </c>
      <c r="Q2568" s="146">
        <f>IFERROR(_xll.qlIndexFixing(ONIndex1Y,I2568,TRUE,_xll.ohTrigger(RecalcTrigger,Trigger1Y)),NA())</f>
        <v>7.4493385111307209E-3</v>
      </c>
    </row>
    <row r="2569" spans="2:17" x14ac:dyDescent="0.2">
      <c r="B2569" s="39" t="s">
        <v>42</v>
      </c>
      <c r="D2569" s="42">
        <f>_xll.qlCalendarAdvance(Calendar,$D2568,B2569,"f",FALSE)</f>
        <v>57684</v>
      </c>
      <c r="E2569" s="140">
        <f>_xll.qlInterestRateIndexValueDate(IndexON,D2569)</f>
        <v>57684</v>
      </c>
      <c r="F2569" s="156">
        <f>IFERROR(_xll.qlIndexFixing(IndexON,D2569,TRUE,_xll.ohTrigger(RecalcTrigger,TriggerON)),NA())</f>
        <v>6.3054800522033272E-3</v>
      </c>
      <c r="H2569" s="42">
        <f>_xll.qlCalendarAdvance(Calendar,$H2568,B2569,"f",FALSE)</f>
        <v>57684</v>
      </c>
      <c r="I2569" s="140">
        <f>_xll.qlInterestRateIndexValueDate(Index1M,$H2569)</f>
        <v>57684</v>
      </c>
      <c r="J2569" s="145">
        <f>IFERROR(_xll.qlIndexFixing(Index1M,$H2569,TRUE,_xll.ohTrigger(RecalcTrigger,Trigger1M)),NA())</f>
        <v>7.0582259707780712E-3</v>
      </c>
      <c r="K2569" s="44">
        <f>IFERROR(_xll.qlIndexFixing(Index3M,H2569,TRUE,_xll.ohTrigger(RecalcTrigger,Trigger3M)),NA())</f>
        <v>7.2120544896888197E-3</v>
      </c>
      <c r="L2569" s="44">
        <f>IFERROR(_xll.qlIndexFixing(Index6M,$H2569,TRUE,_xll.ohTrigger(RecalcTrigger,Trigger6M)),NA())</f>
        <v>7.2942120055776508E-3</v>
      </c>
      <c r="M2569" s="146">
        <f>IFERROR(_xll.qlIndexFixing(Index1Y,$H2569,TRUE,_xll.ohTrigger(RecalcTrigger,Trigger1Y)),NA())</f>
        <v>7.5071178680412576E-3</v>
      </c>
      <c r="N2569" s="145">
        <f>IFERROR(_xll.qlIndexFixing(ONIndex1M,I2569,TRUE,_xll.ohTrigger(RecalcTrigger,Trigger1M)),NA())</f>
        <v>7.0525872621107766E-3</v>
      </c>
      <c r="O2569" s="44">
        <f>IFERROR(_xll.qlIndexFixing(ONIndex3M,I2569,TRUE,_xll.ohTrigger(RecalcTrigger,Trigger3M)),NA())</f>
        <v>7.2000352321310856E-3</v>
      </c>
      <c r="P2569" s="44">
        <f>IFERROR(_xll.qlIndexFixing(ONIndex6M,I2569,TRUE,_xll.ohTrigger(RecalcTrigger,Trigger6M)),NA())</f>
        <v>7.2638665636826083E-3</v>
      </c>
      <c r="Q2569" s="146">
        <f>IFERROR(_xll.qlIndexFixing(ONIndex1Y,I2569,TRUE,_xll.ohTrigger(RecalcTrigger,Trigger1Y)),NA())</f>
        <v>7.450276028247993E-3</v>
      </c>
    </row>
    <row r="2570" spans="2:17" x14ac:dyDescent="0.2">
      <c r="B2570" s="39" t="s">
        <v>42</v>
      </c>
      <c r="D2570" s="42">
        <f>_xll.qlCalendarAdvance(Calendar,$D2569,B2570,"f",FALSE)</f>
        <v>57691</v>
      </c>
      <c r="E2570" s="140">
        <f>_xll.qlInterestRateIndexValueDate(IndexON,D2570)</f>
        <v>57691</v>
      </c>
      <c r="F2570" s="156">
        <f>IFERROR(_xll.qlIndexFixing(IndexON,D2570,TRUE,_xll.ohTrigger(RecalcTrigger,TriggerON)),NA())</f>
        <v>6.306275761589486E-3</v>
      </c>
      <c r="H2570" s="42">
        <f>_xll.qlCalendarAdvance(Calendar,$H2569,B2570,"f",FALSE)</f>
        <v>57691</v>
      </c>
      <c r="I2570" s="140">
        <f>_xll.qlInterestRateIndexValueDate(Index1M,$H2570)</f>
        <v>57691</v>
      </c>
      <c r="J2570" s="145">
        <f>IFERROR(_xll.qlIndexFixing(Index1M,$H2570,TRUE,_xll.ohTrigger(RecalcTrigger,Trigger1M)),NA())</f>
        <v>7.0597484023446422E-3</v>
      </c>
      <c r="K2570" s="44">
        <f>IFERROR(_xll.qlIndexFixing(Index3M,H2570,TRUE,_xll.ohTrigger(RecalcTrigger,Trigger3M)),NA())</f>
        <v>7.212976298860801E-3</v>
      </c>
      <c r="L2570" s="44">
        <f>IFERROR(_xll.qlIndexFixing(Index6M,$H2570,TRUE,_xll.ohTrigger(RecalcTrigger,Trigger6M)),NA())</f>
        <v>7.2955874750474502E-3</v>
      </c>
      <c r="M2570" s="146">
        <f>IFERROR(_xll.qlIndexFixing(Index1Y,$H2570,TRUE,_xll.ohTrigger(RecalcTrigger,Trigger1Y)),NA())</f>
        <v>7.5083263401320988E-3</v>
      </c>
      <c r="N2570" s="145">
        <f>IFERROR(_xll.qlIndexFixing(ONIndex1M,I2570,TRUE,_xll.ohTrigger(RecalcTrigger,Trigger1M)),NA())</f>
        <v>7.0540910675032098E-3</v>
      </c>
      <c r="O2570" s="44">
        <f>IFERROR(_xll.qlIndexFixing(ONIndex3M,I2570,TRUE,_xll.ohTrigger(RecalcTrigger,Trigger3M)),NA())</f>
        <v>7.200892052763308E-3</v>
      </c>
      <c r="P2570" s="44">
        <f>IFERROR(_xll.qlIndexFixing(ONIndex6M,I2570,TRUE,_xll.ohTrigger(RecalcTrigger,Trigger6M)),NA())</f>
        <v>7.2651255853173335E-3</v>
      </c>
      <c r="Q2570" s="146">
        <f>IFERROR(_xll.qlIndexFixing(ONIndex1Y,I2570,TRUE,_xll.ohTrigger(RecalcTrigger,Trigger1Y)),NA())</f>
        <v>7.4512232481449558E-3</v>
      </c>
    </row>
    <row r="2571" spans="2:17" x14ac:dyDescent="0.2">
      <c r="B2571" s="39" t="s">
        <v>42</v>
      </c>
      <c r="D2571" s="42">
        <f>_xll.qlCalendarAdvance(Calendar,$D2570,B2571,"f",FALSE)</f>
        <v>57698</v>
      </c>
      <c r="E2571" s="140">
        <f>_xll.qlInterestRateIndexValueDate(IndexON,D2571)</f>
        <v>57698</v>
      </c>
      <c r="F2571" s="156">
        <f>IFERROR(_xll.qlIndexFixing(IndexON,D2571,TRUE,_xll.ohTrigger(RecalcTrigger,TriggerON)),NA())</f>
        <v>6.3070833938561055E-3</v>
      </c>
      <c r="H2571" s="42">
        <f>_xll.qlCalendarAdvance(Calendar,$H2570,B2571,"f",FALSE)</f>
        <v>57698</v>
      </c>
      <c r="I2571" s="140">
        <f>_xll.qlInterestRateIndexValueDate(Index1M,$H2571)</f>
        <v>57698</v>
      </c>
      <c r="J2571" s="145">
        <f>IFERROR(_xll.qlIndexFixing(Index1M,$H2571,TRUE,_xll.ohTrigger(RecalcTrigger,Trigger1M)),NA())</f>
        <v>7.0612785758940267E-3</v>
      </c>
      <c r="K2571" s="44">
        <f>IFERROR(_xll.qlIndexFixing(Index3M,H2571,TRUE,_xll.ohTrigger(RecalcTrigger,Trigger3M)),NA())</f>
        <v>7.2139080941286595E-3</v>
      </c>
      <c r="L2571" s="44">
        <f>IFERROR(_xll.qlIndexFixing(Index6M,$H2571,TRUE,_xll.ohTrigger(RecalcTrigger,Trigger6M)),NA())</f>
        <v>7.2969716001999221E-3</v>
      </c>
      <c r="M2571" s="146">
        <f>IFERROR(_xll.qlIndexFixing(Index1Y,$H2571,TRUE,_xll.ohTrigger(RecalcTrigger,Trigger1Y)),NA())</f>
        <v>7.5095445890855927E-3</v>
      </c>
      <c r="N2571" s="145">
        <f>IFERROR(_xll.qlIndexFixing(ONIndex1M,I2571,TRUE,_xll.ohTrigger(RecalcTrigger,Trigger1M)),NA())</f>
        <v>7.0556026099788394E-3</v>
      </c>
      <c r="O2571" s="44">
        <f>IFERROR(_xll.qlIndexFixing(ONIndex3M,I2571,TRUE,_xll.ohTrigger(RecalcTrigger,Trigger3M)),NA())</f>
        <v>7.2017588417638834E-3</v>
      </c>
      <c r="P2571" s="44">
        <f>IFERROR(_xll.qlIndexFixing(ONIndex6M,I2571,TRUE,_xll.ohTrigger(RecalcTrigger,Trigger6M)),NA())</f>
        <v>7.2663932306005208E-3</v>
      </c>
      <c r="Q2571" s="146">
        <f>IFERROR(_xll.qlIndexFixing(ONIndex1Y,I2571,TRUE,_xll.ohTrigger(RecalcTrigger,Trigger1Y)),NA())</f>
        <v>7.452180170659517E-3</v>
      </c>
    </row>
    <row r="2572" spans="2:17" x14ac:dyDescent="0.2">
      <c r="B2572" s="39" t="s">
        <v>42</v>
      </c>
      <c r="D2572" s="42">
        <f>_xll.qlCalendarAdvance(Calendar,$D2571,B2572,"f",FALSE)</f>
        <v>57706</v>
      </c>
      <c r="E2572" s="140">
        <f>_xll.qlInterestRateIndexValueDate(IndexON,D2572)</f>
        <v>57706</v>
      </c>
      <c r="F2572" s="156">
        <f>IFERROR(_xll.qlIndexFixing(IndexON,D2572,TRUE,_xll.ohTrigger(RecalcTrigger,TriggerON)),NA())</f>
        <v>6.3080210016641658E-3</v>
      </c>
      <c r="H2572" s="42">
        <f>_xll.qlCalendarAdvance(Calendar,$H2571,B2572,"f",FALSE)</f>
        <v>57706</v>
      </c>
      <c r="I2572" s="140">
        <f>_xll.qlInterestRateIndexValueDate(Index1M,$H2572)</f>
        <v>57706</v>
      </c>
      <c r="J2572" s="145">
        <f>IFERROR(_xll.qlIndexFixing(Index1M,$H2572,TRUE,_xll.ohTrigger(RecalcTrigger,Trigger1M)),NA())</f>
        <v>7.0628578903518882E-3</v>
      </c>
      <c r="K2572" s="44">
        <f>IFERROR(_xll.qlIndexFixing(Index3M,H2572,TRUE,_xll.ohTrigger(RecalcTrigger,Trigger3M)),NA())</f>
        <v>7.2149852308904562E-3</v>
      </c>
      <c r="L2572" s="44">
        <f>IFERROR(_xll.qlIndexFixing(Index6M,$H2572,TRUE,_xll.ohTrigger(RecalcTrigger,Trigger6M)),NA())</f>
        <v>7.2985640563356892E-3</v>
      </c>
      <c r="M2572" s="146">
        <f>IFERROR(_xll.qlIndexFixing(Index1Y,$H2572,TRUE,_xll.ohTrigger(RecalcTrigger,Trigger1Y)),NA())</f>
        <v>7.5109488453184436E-3</v>
      </c>
      <c r="N2572" s="145">
        <f>IFERROR(_xll.qlIndexFixing(ONIndex1M,I2572,TRUE,_xll.ohTrigger(RecalcTrigger,Trigger1M)),NA())</f>
        <v>7.057339560883058E-3</v>
      </c>
      <c r="O2572" s="44">
        <f>IFERROR(_xll.qlIndexFixing(ONIndex3M,I2572,TRUE,_xll.ohTrigger(RecalcTrigger,Trigger3M)),NA())</f>
        <v>7.2027616638670189E-3</v>
      </c>
      <c r="P2572" s="44">
        <f>IFERROR(_xll.qlIndexFixing(ONIndex6M,I2572,TRUE,_xll.ohTrigger(RecalcTrigger,Trigger6M)),NA())</f>
        <v>7.267852527401697E-3</v>
      </c>
      <c r="Q2572" s="146">
        <f>IFERROR(_xll.qlIndexFixing(ONIndex1Y,I2572,TRUE,_xll.ohTrigger(RecalcTrigger,Trigger1Y)),NA())</f>
        <v>7.4532856773468215E-3</v>
      </c>
    </row>
    <row r="2573" spans="2:17" x14ac:dyDescent="0.2">
      <c r="B2573" s="39" t="s">
        <v>42</v>
      </c>
      <c r="D2573" s="42">
        <f>_xll.qlCalendarAdvance(Calendar,$D2572,B2573,"f",FALSE)</f>
        <v>57713</v>
      </c>
      <c r="E2573" s="140">
        <f>_xll.qlInterestRateIndexValueDate(IndexON,D2573)</f>
        <v>57713</v>
      </c>
      <c r="F2573" s="156">
        <f>IFERROR(_xll.qlIndexFixing(IndexON,D2573,TRUE,_xll.ohTrigger(RecalcTrigger,TriggerON)),NA())</f>
        <v>6.3088541830413902E-3</v>
      </c>
      <c r="H2573" s="42">
        <f>_xll.qlCalendarAdvance(Calendar,$H2572,B2573,"f",FALSE)</f>
        <v>57713</v>
      </c>
      <c r="I2573" s="140">
        <f>_xll.qlInterestRateIndexValueDate(Index1M,$H2573)</f>
        <v>57713</v>
      </c>
      <c r="J2573" s="145">
        <f>IFERROR(_xll.qlIndexFixing(Index1M,$H2573,TRUE,_xll.ohTrigger(RecalcTrigger,Trigger1M)),NA())</f>
        <v>7.0644040709644598E-3</v>
      </c>
      <c r="K2573" s="44">
        <f>IFERROR(_xll.qlIndexFixing(Index3M,H2573,TRUE,_xll.ohTrigger(RecalcTrigger,Trigger3M)),NA())</f>
        <v>7.2159384249636223E-3</v>
      </c>
      <c r="L2573" s="44">
        <f>IFERROR(_xll.qlIndexFixing(Index6M,$H2573,TRUE,_xll.ohTrigger(RecalcTrigger,Trigger6M)),NA())</f>
        <v>7.2997906715792623E-3</v>
      </c>
      <c r="M2573" s="146">
        <f>IFERROR(_xll.qlIndexFixing(Index1Y,$H2573,TRUE,_xll.ohTrigger(RecalcTrigger,Trigger1Y)),NA())</f>
        <v>7.5121880448125733E-3</v>
      </c>
      <c r="N2573" s="145">
        <f>IFERROR(_xll.qlIndexFixing(ONIndex1M,I2573,TRUE,_xll.ohTrigger(RecalcTrigger,Trigger1M)),NA())</f>
        <v>7.0588676825100727E-3</v>
      </c>
      <c r="O2573" s="44">
        <f>IFERROR(_xll.qlIndexFixing(ONIndex3M,I2573,TRUE,_xll.ohTrigger(RecalcTrigger,Trigger3M)),NA())</f>
        <v>7.2036498135064075E-3</v>
      </c>
      <c r="P2573" s="44">
        <f>IFERROR(_xll.qlIndexFixing(ONIndex6M,I2573,TRUE,_xll.ohTrigger(RecalcTrigger,Trigger6M)),NA())</f>
        <v>7.2691386515610912E-3</v>
      </c>
      <c r="Q2573" s="146">
        <f>IFERROR(_xll.qlIndexFixing(ONIndex1Y,I2573,TRUE,_xll.ohTrigger(RecalcTrigger,Trigger1Y)),NA())</f>
        <v>7.4542633915553047E-3</v>
      </c>
    </row>
    <row r="2574" spans="2:17" x14ac:dyDescent="0.2">
      <c r="B2574" s="39" t="s">
        <v>42</v>
      </c>
      <c r="D2574" s="42">
        <f>_xll.qlCalendarAdvance(Calendar,$D2573,B2574,"f",FALSE)</f>
        <v>57720</v>
      </c>
      <c r="E2574" s="140">
        <f>_xll.qlInterestRateIndexValueDate(IndexON,D2574)</f>
        <v>57720</v>
      </c>
      <c r="F2574" s="156">
        <f>IFERROR(_xll.qlIndexFixing(IndexON,D2574,TRUE,_xll.ohTrigger(RecalcTrigger,TriggerON)),NA())</f>
        <v>6.3096992872180291E-3</v>
      </c>
      <c r="H2574" s="42">
        <f>_xll.qlCalendarAdvance(Calendar,$H2573,B2574,"f",FALSE)</f>
        <v>57720</v>
      </c>
      <c r="I2574" s="140">
        <f>_xll.qlInterestRateIndexValueDate(Index1M,$H2574)</f>
        <v>57720</v>
      </c>
      <c r="J2574" s="145">
        <f>IFERROR(_xll.qlIndexFixing(Index1M,$H2574,TRUE,_xll.ohTrigger(RecalcTrigger,Trigger1M)),NA())</f>
        <v>7.0659579934166314E-3</v>
      </c>
      <c r="K2574" s="44">
        <f>IFERROR(_xll.qlIndexFixing(Index3M,H2574,TRUE,_xll.ohTrigger(RecalcTrigger,Trigger3M)),NA())</f>
        <v>7.2169016051551772E-3</v>
      </c>
      <c r="L2574" s="44">
        <f>IFERROR(_xll.qlIndexFixing(Index6M,$H2574,TRUE,_xll.ohTrigger(RecalcTrigger,Trigger6M)),NA())</f>
        <v>7.301201353988626E-3</v>
      </c>
      <c r="M2574" s="146">
        <f>IFERROR(_xll.qlIndexFixing(Index1Y,$H2574,TRUE,_xll.ohTrigger(RecalcTrigger,Trigger1Y)),NA())</f>
        <v>7.5134370212819324E-3</v>
      </c>
      <c r="N2574" s="145">
        <f>IFERROR(_xll.qlIndexFixing(ONIndex1M,I2574,TRUE,_xll.ohTrigger(RecalcTrigger,Trigger1M)),NA())</f>
        <v>7.0604035411392374E-3</v>
      </c>
      <c r="O2574" s="44">
        <f>IFERROR(_xll.qlIndexFixing(ONIndex3M,I2574,TRUE,_xll.ohTrigger(RecalcTrigger,Trigger3M)),NA())</f>
        <v>7.2045479316762417E-3</v>
      </c>
      <c r="P2574" s="44">
        <f>IFERROR(_xll.qlIndexFixing(ONIndex6M,I2574,TRUE,_xll.ohTrigger(RecalcTrigger,Trigger6M)),NA())</f>
        <v>7.2704333992068548E-3</v>
      </c>
      <c r="Q2574" s="146">
        <f>IFERROR(_xll.qlIndexFixing(ONIndex1Y,I2574,TRUE,_xll.ohTrigger(RecalcTrigger,Trigger1Y)),NA())</f>
        <v>7.4552508083813862E-3</v>
      </c>
    </row>
    <row r="2575" spans="2:17" x14ac:dyDescent="0.2">
      <c r="B2575" s="39" t="s">
        <v>42</v>
      </c>
      <c r="D2575" s="42">
        <f>_xll.qlCalendarAdvance(Calendar,$D2574,B2575,"f",FALSE)</f>
        <v>57727</v>
      </c>
      <c r="E2575" s="140">
        <f>_xll.qlInterestRateIndexValueDate(IndexON,D2575)</f>
        <v>57727</v>
      </c>
      <c r="F2575" s="156">
        <f>IFERROR(_xll.qlIndexFixing(IndexON,D2575,TRUE,_xll.ohTrigger(RecalcTrigger,TriggerON)),NA())</f>
        <v>6.3105563142751286E-3</v>
      </c>
      <c r="H2575" s="42">
        <f>_xll.qlCalendarAdvance(Calendar,$H2574,B2575,"f",FALSE)</f>
        <v>57727</v>
      </c>
      <c r="I2575" s="140">
        <f>_xll.qlInterestRateIndexValueDate(Index1M,$H2575)</f>
        <v>57727</v>
      </c>
      <c r="J2575" s="145">
        <f>IFERROR(_xll.qlIndexFixing(Index1M,$H2575,TRUE,_xll.ohTrigger(RecalcTrigger,Trigger1M)),NA())</f>
        <v>7.0675196577109356E-3</v>
      </c>
      <c r="K2575" s="44">
        <f>IFERROR(_xll.qlIndexFixing(Index3M,H2575,TRUE,_xll.ohTrigger(RecalcTrigger,Trigger3M)),NA())</f>
        <v>7.2178747714732256E-3</v>
      </c>
      <c r="L2575" s="44">
        <f>IFERROR(_xll.qlIndexFixing(Index6M,$H2575,TRUE,_xll.ohTrigger(RecalcTrigger,Trigger6M)),NA())</f>
        <v>7.3026206919760001E-3</v>
      </c>
      <c r="M2575" s="146">
        <f>IFERROR(_xll.qlIndexFixing(Index1Y,$H2575,TRUE,_xll.ohTrigger(RecalcTrigger,Trigger1Y)),NA())</f>
        <v>7.5146957747631582E-3</v>
      </c>
      <c r="N2575" s="145">
        <f>IFERROR(_xll.qlIndexFixing(ONIndex1M,I2575,TRUE,_xll.ohTrigger(RecalcTrigger,Trigger1M)),NA())</f>
        <v>7.0619471368515985E-3</v>
      </c>
      <c r="O2575" s="44">
        <f>IFERROR(_xll.qlIndexFixing(ONIndex3M,I2575,TRUE,_xll.ohTrigger(RecalcTrigger,Trigger3M)),NA())</f>
        <v>7.2054560181333827E-3</v>
      </c>
      <c r="P2575" s="44">
        <f>IFERROR(_xll.qlIndexFixing(ONIndex6M,I2575,TRUE,_xll.ohTrigger(RecalcTrigger,Trigger6M)),NA())</f>
        <v>7.2717367705821268E-3</v>
      </c>
      <c r="Q2575" s="146">
        <f>IFERROR(_xll.qlIndexFixing(ONIndex1Y,I2575,TRUE,_xll.ohTrigger(RecalcTrigger,Trigger1Y)),NA())</f>
        <v>7.4562479281492511E-3</v>
      </c>
    </row>
    <row r="2576" spans="2:17" x14ac:dyDescent="0.2">
      <c r="B2576" s="39" t="s">
        <v>42</v>
      </c>
      <c r="D2576" s="42">
        <f>_xll.qlCalendarAdvance(Calendar,$D2575,B2576,"f",FALSE)</f>
        <v>57734</v>
      </c>
      <c r="E2576" s="140">
        <f>_xll.qlInterestRateIndexValueDate(IndexON,D2576)</f>
        <v>57734</v>
      </c>
      <c r="F2576" s="156">
        <f>IFERROR(_xll.qlIndexFixing(IndexON,D2576,TRUE,_xll.ohTrigger(RecalcTrigger,TriggerON)),NA())</f>
        <v>6.3114252642937352E-3</v>
      </c>
      <c r="H2576" s="42">
        <f>_xll.qlCalendarAdvance(Calendar,$H2575,B2576,"f",FALSE)</f>
        <v>57734</v>
      </c>
      <c r="I2576" s="140">
        <f>_xll.qlInterestRateIndexValueDate(Index1M,$H2576)</f>
        <v>57734</v>
      </c>
      <c r="J2576" s="145">
        <f>IFERROR(_xll.qlIndexFixing(Index1M,$H2576,TRUE,_xll.ohTrigger(RecalcTrigger,Trigger1M)),NA())</f>
        <v>7.0690890638473725E-3</v>
      </c>
      <c r="K2576" s="44">
        <f>IFERROR(_xll.qlIndexFixing(Index3M,H2576,TRUE,_xll.ohTrigger(RecalcTrigger,Trigger3M)),NA())</f>
        <v>7.2188579239258728E-3</v>
      </c>
      <c r="L2576" s="44">
        <f>IFERROR(_xll.qlIndexFixing(Index6M,$H2576,TRUE,_xll.ohTrigger(RecalcTrigger,Trigger6M)),NA())</f>
        <v>7.3040486855588472E-3</v>
      </c>
      <c r="M2576" s="146">
        <f>IFERROR(_xll.qlIndexFixing(Index1Y,$H2576,TRUE,_xll.ohTrigger(RecalcTrigger,Trigger1Y)),NA())</f>
        <v>7.5159643052924441E-3</v>
      </c>
      <c r="N2576" s="145">
        <f>IFERROR(_xll.qlIndexFixing(ONIndex1M,I2576,TRUE,_xll.ohTrigger(RecalcTrigger,Trigger1M)),NA())</f>
        <v>7.0634984694850633E-3</v>
      </c>
      <c r="O2576" s="44">
        <f>IFERROR(_xll.qlIndexFixing(ONIndex3M,I2576,TRUE,_xll.ohTrigger(RecalcTrigger,Trigger3M)),NA())</f>
        <v>7.2063740728778303E-3</v>
      </c>
      <c r="P2576" s="44">
        <f>IFERROR(_xll.qlIndexFixing(ONIndex6M,I2576,TRUE,_xll.ohTrigger(RecalcTrigger,Trigger6M)),NA())</f>
        <v>7.2730487654437681E-3</v>
      </c>
      <c r="Q2576" s="146">
        <f>IFERROR(_xll.qlIndexFixing(ONIndex1Y,I2576,TRUE,_xll.ohTrigger(RecalcTrigger,Trigger1Y)),NA())</f>
        <v>7.4572547506157605E-3</v>
      </c>
    </row>
    <row r="2577" spans="2:17" x14ac:dyDescent="0.2">
      <c r="B2577" s="39" t="s">
        <v>42</v>
      </c>
      <c r="D2577" s="42">
        <f>_xll.qlCalendarAdvance(Calendar,$D2576,B2577,"f",FALSE)</f>
        <v>57741</v>
      </c>
      <c r="E2577" s="140">
        <f>_xll.qlInterestRateIndexValueDate(IndexON,D2577)</f>
        <v>57741</v>
      </c>
      <c r="F2577" s="156">
        <f>IFERROR(_xll.qlIndexFixing(IndexON,D2577,TRUE,_xll.ohTrigger(RecalcTrigger,TriggerON)),NA())</f>
        <v>6.3123061370307099E-3</v>
      </c>
      <c r="H2577" s="42">
        <f>_xll.qlCalendarAdvance(Calendar,$H2576,B2577,"f",FALSE)</f>
        <v>57741</v>
      </c>
      <c r="I2577" s="140">
        <f>_xll.qlInterestRateIndexValueDate(Index1M,$H2577)</f>
        <v>57741</v>
      </c>
      <c r="J2577" s="145">
        <f>IFERROR(_xll.qlIndexFixing(Index1M,$H2577,TRUE,_xll.ohTrigger(RecalcTrigger,Trigger1M)),NA())</f>
        <v>7.0699393854753035E-3</v>
      </c>
      <c r="K2577" s="44">
        <f>IFERROR(_xll.qlIndexFixing(Index3M,H2577,TRUE,_xll.ohTrigger(RecalcTrigger,Trigger3M)),NA())</f>
        <v>7.2197069113339955E-3</v>
      </c>
      <c r="L2577" s="44">
        <f>IFERROR(_xll.qlIndexFixing(Index6M,$H2577,TRUE,_xll.ohTrigger(RecalcTrigger,Trigger6M)),NA())</f>
        <v>7.3054853347568685E-3</v>
      </c>
      <c r="M2577" s="146">
        <f>IFERROR(_xll.qlIndexFixing(Index1Y,$H2577,TRUE,_xll.ohTrigger(RecalcTrigger,Trigger1Y)),NA())</f>
        <v>7.5172426129073155E-3</v>
      </c>
      <c r="N2577" s="145">
        <f>IFERROR(_xll.qlIndexFixing(ONIndex1M,I2577,TRUE,_xll.ohTrigger(RecalcTrigger,Trigger1M)),NA())</f>
        <v>7.0650575392017245E-3</v>
      </c>
      <c r="O2577" s="44">
        <f>IFERROR(_xll.qlIndexFixing(ONIndex3M,I2577,TRUE,_xll.ohTrigger(RecalcTrigger,Trigger3M)),NA())</f>
        <v>7.2073020960716772E-3</v>
      </c>
      <c r="P2577" s="44">
        <f>IFERROR(_xll.qlIndexFixing(ONIndex6M,I2577,TRUE,_xll.ohTrigger(RecalcTrigger,Trigger6M)),NA())</f>
        <v>7.2743693837107326E-3</v>
      </c>
      <c r="Q2577" s="146">
        <f>IFERROR(_xll.qlIndexFixing(ONIndex1Y,I2577,TRUE,_xll.ohTrigger(RecalcTrigger,Trigger1Y)),NA())</f>
        <v>7.4582712757809144E-3</v>
      </c>
    </row>
    <row r="2578" spans="2:17" x14ac:dyDescent="0.2">
      <c r="B2578" s="39" t="s">
        <v>42</v>
      </c>
      <c r="D2578" s="42">
        <f>_xll.qlCalendarAdvance(Calendar,$D2577,B2578,"f",FALSE)</f>
        <v>57748</v>
      </c>
      <c r="E2578" s="140">
        <f>_xll.qlInterestRateIndexValueDate(IndexON,D2578)</f>
        <v>57748</v>
      </c>
      <c r="F2578" s="156">
        <f>IFERROR(_xll.qlIndexFixing(IndexON,D2578,TRUE,_xll.ohTrigger(RecalcTrigger,TriggerON)),NA())</f>
        <v>6.3131989327291915E-3</v>
      </c>
      <c r="H2578" s="42">
        <f>_xll.qlCalendarAdvance(Calendar,$H2577,B2578,"f",FALSE)</f>
        <v>57748</v>
      </c>
      <c r="I2578" s="140">
        <f>_xll.qlInterestRateIndexValueDate(Index1M,$H2578)</f>
        <v>57748</v>
      </c>
      <c r="J2578" s="145">
        <f>IFERROR(_xll.qlIndexFixing(Index1M,$H2578,TRUE,_xll.ohTrigger(RecalcTrigger,Trigger1M)),NA())</f>
        <v>7.0715219407513743E-3</v>
      </c>
      <c r="K2578" s="44">
        <f>IFERROR(_xll.qlIndexFixing(Index3M,H2578,TRUE,_xll.ohTrigger(RecalcTrigger,Trigger3M)),NA())</f>
        <v>7.2207093029666401E-3</v>
      </c>
      <c r="L2578" s="44">
        <f>IFERROR(_xll.qlIndexFixing(Index6M,$H2578,TRUE,_xll.ohTrigger(RecalcTrigger,Trigger6M)),NA())</f>
        <v>7.30693063958708E-3</v>
      </c>
      <c r="M2578" s="146">
        <f>IFERROR(_xll.qlIndexFixing(Index1Y,$H2578,TRUE,_xll.ohTrigger(RecalcTrigger,Trigger1Y)),NA())</f>
        <v>7.518530697644632E-3</v>
      </c>
      <c r="N2578" s="145">
        <f>IFERROR(_xll.qlIndexFixing(ONIndex1M,I2578,TRUE,_xll.ohTrigger(RecalcTrigger,Trigger1M)),NA())</f>
        <v>7.0666243457584432E-3</v>
      </c>
      <c r="O2578" s="44">
        <f>IFERROR(_xll.qlIndexFixing(ONIndex3M,I2578,TRUE,_xll.ohTrigger(RecalcTrigger,Trigger3M)),NA())</f>
        <v>7.2082400875528307E-3</v>
      </c>
      <c r="P2578" s="44">
        <f>IFERROR(_xll.qlIndexFixing(ONIndex6M,I2578,TRUE,_xll.ohTrigger(RecalcTrigger,Trigger6M)),NA())</f>
        <v>7.2756986256261591E-3</v>
      </c>
      <c r="Q2578" s="146">
        <f>IFERROR(_xll.qlIndexFixing(ONIndex1Y,I2578,TRUE,_xll.ohTrigger(RecalcTrigger,Trigger1Y)),NA())</f>
        <v>7.4592975037257592E-3</v>
      </c>
    </row>
    <row r="2579" spans="2:17" x14ac:dyDescent="0.2">
      <c r="B2579" s="39" t="s">
        <v>42</v>
      </c>
      <c r="D2579" s="42">
        <f>_xll.qlCalendarAdvance(Calendar,$D2578,B2579,"f",FALSE)</f>
        <v>57755</v>
      </c>
      <c r="E2579" s="140">
        <f>_xll.qlInterestRateIndexValueDate(IndexON,D2579)</f>
        <v>57755</v>
      </c>
      <c r="F2579" s="156">
        <f>IFERROR(_xll.qlIndexFixing(IndexON,D2579,TRUE,_xll.ohTrigger(RecalcTrigger,TriggerON)),NA())</f>
        <v>6.3141036513891802E-3</v>
      </c>
      <c r="H2579" s="42">
        <f>_xll.qlCalendarAdvance(Calendar,$H2578,B2579,"f",FALSE)</f>
        <v>57755</v>
      </c>
      <c r="I2579" s="140">
        <f>_xll.qlInterestRateIndexValueDate(Index1M,$H2579)</f>
        <v>57755</v>
      </c>
      <c r="J2579" s="145">
        <f>IFERROR(_xll.qlIndexFixing(Index1M,$H2579,TRUE,_xll.ohTrigger(RecalcTrigger,Trigger1M)),NA())</f>
        <v>7.0731122372555801E-3</v>
      </c>
      <c r="K2579" s="44">
        <f>IFERROR(_xll.qlIndexFixing(Index3M,H2579,TRUE,_xll.ohTrigger(RecalcTrigger,Trigger3M)),NA())</f>
        <v>7.2217216805537708E-3</v>
      </c>
      <c r="L2579" s="44">
        <f>IFERROR(_xll.qlIndexFixing(Index6M,$H2579,TRUE,_xll.ohTrigger(RecalcTrigger,Trigger6M)),NA())</f>
        <v>7.3083846000691847E-3</v>
      </c>
      <c r="M2579" s="146">
        <f>IFERROR(_xll.qlIndexFixing(Index1Y,$H2579,TRUE,_xll.ohTrigger(RecalcTrigger,Trigger1Y)),NA())</f>
        <v>7.519828559541919E-3</v>
      </c>
      <c r="N2579" s="145">
        <f>IFERROR(_xll.qlIndexFixing(ONIndex1M,I2579,TRUE,_xll.ohTrigger(RecalcTrigger,Trigger1M)),NA())</f>
        <v>7.0681988894794046E-3</v>
      </c>
      <c r="O2579" s="44">
        <f>IFERROR(_xll.qlIndexFixing(ONIndex3M,I2579,TRUE,_xll.ohTrigger(RecalcTrigger,Trigger3M)),NA())</f>
        <v>7.2091880474023373E-3</v>
      </c>
      <c r="P2579" s="44">
        <f>IFERROR(_xll.qlIndexFixing(ONIndex6M,I2579,TRUE,_xll.ohTrigger(RecalcTrigger,Trigger6M)),NA())</f>
        <v>7.2770364911090013E-3</v>
      </c>
      <c r="Q2579" s="146">
        <f>IFERROR(_xll.qlIndexFixing(ONIndex1Y,I2579,TRUE,_xll.ohTrigger(RecalcTrigger,Trigger1Y)),NA())</f>
        <v>7.4603334344502947E-3</v>
      </c>
    </row>
    <row r="2580" spans="2:17" x14ac:dyDescent="0.2">
      <c r="B2580" s="39" t="s">
        <v>42</v>
      </c>
      <c r="D2580" s="42">
        <f>_xll.qlCalendarAdvance(Calendar,$D2579,B2580,"f",FALSE)</f>
        <v>57762</v>
      </c>
      <c r="E2580" s="140">
        <f>_xll.qlInterestRateIndexValueDate(IndexON,D2580)</f>
        <v>57762</v>
      </c>
      <c r="F2580" s="156">
        <f>IFERROR(_xll.qlIndexFixing(IndexON,D2580,TRUE,_xll.ohTrigger(RecalcTrigger,TriggerON)),NA())</f>
        <v>6.315020292767537E-3</v>
      </c>
      <c r="H2580" s="42">
        <f>_xll.qlCalendarAdvance(Calendar,$H2579,B2580,"f",FALSE)</f>
        <v>57762</v>
      </c>
      <c r="I2580" s="140">
        <f>_xll.qlInterestRateIndexValueDate(Index1M,$H2580)</f>
        <v>57762</v>
      </c>
      <c r="J2580" s="145">
        <f>IFERROR(_xll.qlIndexFixing(Index1M,$H2580,TRUE,_xll.ohTrigger(RecalcTrigger,Trigger1M)),NA())</f>
        <v>7.0747102749850266E-3</v>
      </c>
      <c r="K2580" s="44">
        <f>IFERROR(_xll.qlIndexFixing(Index3M,H2580,TRUE,_xll.ohTrigger(RecalcTrigger,Trigger3M)),NA())</f>
        <v>7.2227440441044923E-3</v>
      </c>
      <c r="L2580" s="44">
        <f>IFERROR(_xll.qlIndexFixing(Index6M,$H2580,TRUE,_xll.ohTrigger(RecalcTrigger,Trigger6M)),NA())</f>
        <v>7.3098472162210909E-3</v>
      </c>
      <c r="M2580" s="146">
        <f>IFERROR(_xll.qlIndexFixing(Index1Y,$H2580,TRUE,_xll.ohTrigger(RecalcTrigger,Trigger1Y)),NA())</f>
        <v>7.5211361986369241E-3</v>
      </c>
      <c r="N2580" s="145">
        <f>IFERROR(_xll.qlIndexFixing(ONIndex1M,I2580,TRUE,_xll.ohTrigger(RecalcTrigger,Trigger1M)),NA())</f>
        <v>7.0697811700404234E-3</v>
      </c>
      <c r="O2580" s="44">
        <f>IFERROR(_xll.qlIndexFixing(ONIndex3M,I2580,TRUE,_xll.ohTrigger(RecalcTrigger,Trigger3M)),NA())</f>
        <v>7.2101459757012432E-3</v>
      </c>
      <c r="P2580" s="44">
        <f>IFERROR(_xll.qlIndexFixing(ONIndex6M,I2580,TRUE,_xll.ohTrigger(RecalcTrigger,Trigger6M)),NA())</f>
        <v>7.2783829801592592E-3</v>
      </c>
      <c r="Q2580" s="146">
        <f>IFERROR(_xll.qlIndexFixing(ONIndex1Y,I2580,TRUE,_xll.ohTrigger(RecalcTrigger,Trigger1Y)),NA())</f>
        <v>7.4613790678734748E-3</v>
      </c>
    </row>
    <row r="2581" spans="2:17" x14ac:dyDescent="0.2">
      <c r="B2581" s="39" t="s">
        <v>42</v>
      </c>
      <c r="D2581" s="42">
        <f>_xll.qlCalendarAdvance(Calendar,$D2580,B2581,"f",FALSE)</f>
        <v>57769</v>
      </c>
      <c r="E2581" s="140">
        <f>_xll.qlInterestRateIndexValueDate(IndexON,D2581)</f>
        <v>57769</v>
      </c>
      <c r="F2581" s="156">
        <f>IFERROR(_xll.qlIndexFixing(IndexON,D2581,TRUE,_xll.ohTrigger(RecalcTrigger,TriggerON)),NA())</f>
        <v>6.315948857188447E-3</v>
      </c>
      <c r="H2581" s="42">
        <f>_xll.qlCalendarAdvance(Calendar,$H2580,B2581,"f",FALSE)</f>
        <v>57769</v>
      </c>
      <c r="I2581" s="140">
        <f>_xll.qlInterestRateIndexValueDate(Index1M,$H2581)</f>
        <v>57769</v>
      </c>
      <c r="J2581" s="145">
        <f>IFERROR(_xll.qlIndexFixing(Index1M,$H2581,TRUE,_xll.ohTrigger(RecalcTrigger,Trigger1M)),NA())</f>
        <v>7.0765000090017476E-3</v>
      </c>
      <c r="K2581" s="44">
        <f>IFERROR(_xll.qlIndexFixing(Index3M,H2581,TRUE,_xll.ohTrigger(RecalcTrigger,Trigger3M)),NA())</f>
        <v>7.2242178636972377E-3</v>
      </c>
      <c r="L2581" s="44">
        <f>IFERROR(_xll.qlIndexFixing(Index6M,$H2581,TRUE,_xll.ohTrigger(RecalcTrigger,Trigger6M)),NA())</f>
        <v>7.3116810209856607E-3</v>
      </c>
      <c r="M2581" s="146">
        <f>IFERROR(_xll.qlIndexFixing(Index1Y,$H2581,TRUE,_xll.ohTrigger(RecalcTrigger,Trigger1Y)),NA())</f>
        <v>7.5224536149678389E-3</v>
      </c>
      <c r="N2581" s="145">
        <f>IFERROR(_xll.qlIndexFixing(ONIndex1M,I2581,TRUE,_xll.ohTrigger(RecalcTrigger,Trigger1M)),NA())</f>
        <v>7.0713711876035923E-3</v>
      </c>
      <c r="O2581" s="44">
        <f>IFERROR(_xll.qlIndexFixing(ONIndex3M,I2581,TRUE,_xll.ohTrigger(RecalcTrigger,Trigger3M)),NA())</f>
        <v>7.2111138722064094E-3</v>
      </c>
      <c r="P2581" s="44">
        <f>IFERROR(_xll.qlIndexFixing(ONIndex6M,I2581,TRUE,_xll.ohTrigger(RecalcTrigger,Trigger6M)),NA())</f>
        <v>7.2797380926958866E-3</v>
      </c>
      <c r="Q2581" s="146">
        <f>IFERROR(_xll.qlIndexFixing(ONIndex1Y,I2581,TRUE,_xll.ohTrigger(RecalcTrigger,Trigger1Y)),NA())</f>
        <v>7.4624344040763457E-3</v>
      </c>
    </row>
    <row r="2582" spans="2:17" x14ac:dyDescent="0.2">
      <c r="B2582" s="39" t="s">
        <v>42</v>
      </c>
      <c r="D2582" s="42">
        <f>_xll.qlCalendarAdvance(Calendar,$D2581,B2582,"f",FALSE)</f>
        <v>57776</v>
      </c>
      <c r="E2582" s="140">
        <f>_xll.qlInterestRateIndexValueDate(IndexON,D2582)</f>
        <v>57776</v>
      </c>
      <c r="F2582" s="156">
        <f>IFERROR(_xll.qlIndexFixing(IndexON,D2582,TRUE,_xll.ohTrigger(RecalcTrigger,TriggerON)),NA())</f>
        <v>6.3168893443277252E-3</v>
      </c>
      <c r="H2582" s="42">
        <f>_xll.qlCalendarAdvance(Calendar,$H2581,B2582,"f",FALSE)</f>
        <v>57776</v>
      </c>
      <c r="I2582" s="140">
        <f>_xll.qlInterestRateIndexValueDate(Index1M,$H2582)</f>
        <v>57776</v>
      </c>
      <c r="J2582" s="145">
        <f>IFERROR(_xll.qlIndexFixing(Index1M,$H2582,TRUE,_xll.ohTrigger(RecalcTrigger,Trigger1M)),NA())</f>
        <v>7.0786680795761892E-3</v>
      </c>
      <c r="K2582" s="44">
        <f>IFERROR(_xll.qlIndexFixing(Index3M,H2582,TRUE,_xll.ohTrigger(RecalcTrigger,Trigger3M)),NA())</f>
        <v>7.2252624010170404E-3</v>
      </c>
      <c r="L2582" s="44">
        <f>IFERROR(_xll.qlIndexFixing(Index6M,$H2582,TRUE,_xll.ohTrigger(RecalcTrigger,Trigger6M)),NA())</f>
        <v>7.3137084689525282E-3</v>
      </c>
      <c r="M2582" s="146">
        <f>IFERROR(_xll.qlIndexFixing(Index1Y,$H2582,TRUE,_xll.ohTrigger(RecalcTrigger,Trigger1Y)),NA())</f>
        <v>7.5237808085728552E-3</v>
      </c>
      <c r="N2582" s="145">
        <f>IFERROR(_xll.qlIndexFixing(ONIndex1M,I2582,TRUE,_xll.ohTrigger(RecalcTrigger,Trigger1M)),NA())</f>
        <v>7.0729689422499575E-3</v>
      </c>
      <c r="O2582" s="44">
        <f>IFERROR(_xll.qlIndexFixing(ONIndex3M,I2582,TRUE,_xll.ohTrigger(RecalcTrigger,Trigger3M)),NA())</f>
        <v>7.2120917372420212E-3</v>
      </c>
      <c r="P2582" s="44">
        <f>IFERROR(_xll.qlIndexFixing(ONIndex6M,I2582,TRUE,_xll.ohTrigger(RecalcTrigger,Trigger6M)),NA())</f>
        <v>7.2811018287999296E-3</v>
      </c>
      <c r="Q2582" s="146">
        <f>IFERROR(_xll.qlIndexFixing(ONIndex1Y,I2582,TRUE,_xll.ohTrigger(RecalcTrigger,Trigger1Y)),NA())</f>
        <v>7.4634994429778612E-3</v>
      </c>
    </row>
    <row r="2583" spans="2:17" x14ac:dyDescent="0.2">
      <c r="B2583" s="39" t="s">
        <v>42</v>
      </c>
      <c r="D2583" s="42">
        <f>_xll.qlCalendarAdvance(Calendar,$D2582,B2583,"f",FALSE)</f>
        <v>57783</v>
      </c>
      <c r="E2583" s="140">
        <f>_xll.qlInterestRateIndexValueDate(IndexON,D2583)</f>
        <v>57783</v>
      </c>
      <c r="F2583" s="156">
        <f>IFERROR(_xll.qlIndexFixing(IndexON,D2583,TRUE,_xll.ohTrigger(RecalcTrigger,TriggerON)),NA())</f>
        <v>6.3178417544285104E-3</v>
      </c>
      <c r="H2583" s="42">
        <f>_xll.qlCalendarAdvance(Calendar,$H2582,B2583,"f",FALSE)</f>
        <v>57783</v>
      </c>
      <c r="I2583" s="140">
        <f>_xll.qlInterestRateIndexValueDate(Index1M,$H2583)</f>
        <v>57783</v>
      </c>
      <c r="J2583" s="145">
        <f>IFERROR(_xll.qlIndexFixing(Index1M,$H2583,TRUE,_xll.ohTrigger(RecalcTrigger,Trigger1M)),NA())</f>
        <v>7.0804770346812335E-3</v>
      </c>
      <c r="K2583" s="44">
        <f>IFERROR(_xll.qlIndexFixing(Index3M,H2583,TRUE,_xll.ohTrigger(RecalcTrigger,Trigger3M)),NA())</f>
        <v>7.2263169249238719E-3</v>
      </c>
      <c r="L2583" s="44">
        <f>IFERROR(_xll.qlIndexFixing(Index6M,$H2583,TRUE,_xll.ohTrigger(RecalcTrigger,Trigger6M)),NA())</f>
        <v>7.3152002927656425E-3</v>
      </c>
      <c r="M2583" s="146">
        <f>IFERROR(_xll.qlIndexFixing(Index1Y,$H2583,TRUE,_xll.ohTrigger(RecalcTrigger,Trigger1Y)),NA())</f>
        <v>7.5251177794908308E-3</v>
      </c>
      <c r="N2583" s="145">
        <f>IFERROR(_xll.qlIndexFixing(ONIndex1M,I2583,TRUE,_xll.ohTrigger(RecalcTrigger,Trigger1M)),NA())</f>
        <v>7.0745744338984728E-3</v>
      </c>
      <c r="O2583" s="44">
        <f>IFERROR(_xll.qlIndexFixing(ONIndex3M,I2583,TRUE,_xll.ohTrigger(RecalcTrigger,Trigger3M)),NA())</f>
        <v>7.2130795704028472E-3</v>
      </c>
      <c r="P2583" s="44">
        <f>IFERROR(_xll.qlIndexFixing(ONIndex6M,I2583,TRUE,_xll.ohTrigger(RecalcTrigger,Trigger6M)),NA())</f>
        <v>7.2824741883903421E-3</v>
      </c>
      <c r="Q2583" s="146">
        <f>IFERROR(_xll.qlIndexFixing(ONIndex1Y,I2583,TRUE,_xll.ohTrigger(RecalcTrigger,Trigger1Y)),NA())</f>
        <v>7.46457418482116E-3</v>
      </c>
    </row>
    <row r="2584" spans="2:17" x14ac:dyDescent="0.2">
      <c r="B2584" s="39" t="s">
        <v>42</v>
      </c>
      <c r="D2584" s="42">
        <f>_xll.qlCalendarAdvance(Calendar,$D2583,B2584,"f",FALSE)</f>
        <v>57790</v>
      </c>
      <c r="E2584" s="140">
        <f>_xll.qlInterestRateIndexValueDate(IndexON,D2584)</f>
        <v>57790</v>
      </c>
      <c r="F2584" s="156">
        <f>IFERROR(_xll.qlIndexFixing(IndexON,D2584,TRUE,_xll.ohTrigger(RecalcTrigger,TriggerON)),NA())</f>
        <v>6.3188060874097562E-3</v>
      </c>
      <c r="H2584" s="42">
        <f>_xll.qlCalendarAdvance(Calendar,$H2583,B2584,"f",FALSE)</f>
        <v>57790</v>
      </c>
      <c r="I2584" s="140">
        <f>_xll.qlInterestRateIndexValueDate(Index1M,$H2584)</f>
        <v>57790</v>
      </c>
      <c r="J2584" s="145">
        <f>IFERROR(_xll.qlIndexFixing(Index1M,$H2584,TRUE,_xll.ohTrigger(RecalcTrigger,Trigger1M)),NA())</f>
        <v>7.081923019719126E-3</v>
      </c>
      <c r="K2584" s="44">
        <f>IFERROR(_xll.qlIndexFixing(Index3M,H2584,TRUE,_xll.ohTrigger(RecalcTrigger,Trigger3M)),NA())</f>
        <v>7.2273814354274222E-3</v>
      </c>
      <c r="L2584" s="44">
        <f>IFERROR(_xll.qlIndexFixing(Index6M,$H2584,TRUE,_xll.ohTrigger(RecalcTrigger,Trigger6M)),NA())</f>
        <v>7.3167007732269987E-3</v>
      </c>
      <c r="M2584" s="146">
        <f>IFERROR(_xll.qlIndexFixing(Index1Y,$H2584,TRUE,_xll.ohTrigger(RecalcTrigger,Trigger1Y)),NA())</f>
        <v>7.5264645277604014E-3</v>
      </c>
      <c r="N2584" s="145">
        <f>IFERROR(_xll.qlIndexFixing(ONIndex1M,I2584,TRUE,_xll.ohTrigger(RecalcTrigger,Trigger1M)),NA())</f>
        <v>7.0761876623870457E-3</v>
      </c>
      <c r="O2584" s="44">
        <f>IFERROR(_xll.qlIndexFixing(ONIndex3M,I2584,TRUE,_xll.ohTrigger(RecalcTrigger,Trigger3M)),NA())</f>
        <v>7.214077372175165E-3</v>
      </c>
      <c r="P2584" s="44">
        <f>IFERROR(_xll.qlIndexFixing(ONIndex6M,I2584,TRUE,_xll.ohTrigger(RecalcTrigger,Trigger6M)),NA())</f>
        <v>7.2838551715481703E-3</v>
      </c>
      <c r="Q2584" s="146">
        <f>IFERROR(_xll.qlIndexFixing(ONIndex1Y,I2584,TRUE,_xll.ohTrigger(RecalcTrigger,Trigger1Y)),NA())</f>
        <v>7.4656586292010108E-3</v>
      </c>
    </row>
    <row r="2585" spans="2:17" x14ac:dyDescent="0.2">
      <c r="B2585" s="39" t="s">
        <v>42</v>
      </c>
      <c r="D2585" s="42">
        <f>_xll.qlCalendarAdvance(Calendar,$D2584,B2585,"f",FALSE)</f>
        <v>57797</v>
      </c>
      <c r="E2585" s="140">
        <f>_xll.qlInterestRateIndexValueDate(IndexON,D2585)</f>
        <v>57797</v>
      </c>
      <c r="F2585" s="156">
        <f>IFERROR(_xll.qlIndexFixing(IndexON,D2585,TRUE,_xll.ohTrigger(RecalcTrigger,TriggerON)),NA())</f>
        <v>6.3197823432714628E-3</v>
      </c>
      <c r="H2585" s="42">
        <f>_xll.qlCalendarAdvance(Calendar,$H2584,B2585,"f",FALSE)</f>
        <v>57797</v>
      </c>
      <c r="I2585" s="140">
        <f>_xll.qlInterestRateIndexValueDate(Index1M,$H2585)</f>
        <v>57797</v>
      </c>
      <c r="J2585" s="145">
        <f>IFERROR(_xll.qlIndexFixing(Index1M,$H2585,TRUE,_xll.ohTrigger(RecalcTrigger,Trigger1M)),NA())</f>
        <v>7.0835621025968493E-3</v>
      </c>
      <c r="K2585" s="44">
        <f>IFERROR(_xll.qlIndexFixing(Index3M,H2585,TRUE,_xll.ohTrigger(RecalcTrigger,Trigger3M)),NA())</f>
        <v>7.2284559325347377E-3</v>
      </c>
      <c r="L2585" s="44">
        <f>IFERROR(_xll.qlIndexFixing(Index6M,$H2585,TRUE,_xll.ohTrigger(RecalcTrigger,Trigger6M)),NA())</f>
        <v>7.3182099103575116E-3</v>
      </c>
      <c r="M2585" s="146">
        <f>IFERROR(_xll.qlIndexFixing(Index1Y,$H2585,TRUE,_xll.ohTrigger(RecalcTrigger,Trigger1Y)),NA())</f>
        <v>7.5276403438028104E-3</v>
      </c>
      <c r="N2585" s="145">
        <f>IFERROR(_xll.qlIndexFixing(ONIndex1M,I2585,TRUE,_xll.ohTrigger(RecalcTrigger,Trigger1M)),NA())</f>
        <v>7.0778086280398611E-3</v>
      </c>
      <c r="O2585" s="44">
        <f>IFERROR(_xll.qlIndexFixing(ONIndex3M,I2585,TRUE,_xll.ohTrigger(RecalcTrigger,Trigger3M)),NA())</f>
        <v>7.2150851420726969E-3</v>
      </c>
      <c r="P2585" s="44">
        <f>IFERROR(_xll.qlIndexFixing(ONIndex6M,I2585,TRUE,_xll.ohTrigger(RecalcTrigger,Trigger6M)),NA())</f>
        <v>7.2852447782734142E-3</v>
      </c>
      <c r="Q2585" s="146">
        <f>IFERROR(_xll.qlIndexFixing(ONIndex1Y,I2585,TRUE,_xll.ohTrigger(RecalcTrigger,Trigger1Y)),NA())</f>
        <v>7.4667527764415986E-3</v>
      </c>
    </row>
    <row r="2586" spans="2:17" x14ac:dyDescent="0.2">
      <c r="B2586" s="39" t="s">
        <v>42</v>
      </c>
      <c r="D2586" s="42">
        <f>_xll.qlCalendarAdvance(Calendar,$D2585,B2586,"f",FALSE)</f>
        <v>57804</v>
      </c>
      <c r="E2586" s="140">
        <f>_xll.qlInterestRateIndexValueDate(IndexON,D2586)</f>
        <v>57804</v>
      </c>
      <c r="F2586" s="156">
        <f>IFERROR(_xll.qlIndexFixing(IndexON,D2586,TRUE,_xll.ohTrigger(RecalcTrigger,TriggerON)),NA())</f>
        <v>6.3207705219325838E-3</v>
      </c>
      <c r="H2586" s="42">
        <f>_xll.qlCalendarAdvance(Calendar,$H2585,B2586,"f",FALSE)</f>
        <v>57804</v>
      </c>
      <c r="I2586" s="140">
        <f>_xll.qlInterestRateIndexValueDate(Index1M,$H2586)</f>
        <v>57804</v>
      </c>
      <c r="J2586" s="145">
        <f>IFERROR(_xll.qlIndexFixing(Index1M,$H2586,TRUE,_xll.ohTrigger(RecalcTrigger,Trigger1M)),NA())</f>
        <v>7.0853960377204039E-3</v>
      </c>
      <c r="K2586" s="44">
        <f>IFERROR(_xll.qlIndexFixing(Index3M,H2586,TRUE,_xll.ohTrigger(RecalcTrigger,Trigger3M)),NA())</f>
        <v>7.2293895158307506E-3</v>
      </c>
      <c r="L2586" s="44">
        <f>IFERROR(_xll.qlIndexFixing(Index6M,$H2586,TRUE,_xll.ohTrigger(RecalcTrigger,Trigger6M)),NA())</f>
        <v>7.3191736986730482E-3</v>
      </c>
      <c r="M2586" s="146">
        <f>IFERROR(_xll.qlIndexFixing(Index1Y,$H2586,TRUE,_xll.ohTrigger(RecalcTrigger,Trigger1Y)),NA())</f>
        <v>7.5291873565122014E-3</v>
      </c>
      <c r="N2586" s="145">
        <f>IFERROR(_xll.qlIndexFixing(ONIndex1M,I2586,TRUE,_xll.ohTrigger(RecalcTrigger,Trigger1M)),NA())</f>
        <v>7.0794373306137803E-3</v>
      </c>
      <c r="O2586" s="44">
        <f>IFERROR(_xll.qlIndexFixing(ONIndex3M,I2586,TRUE,_xll.ohTrigger(RecalcTrigger,Trigger3M)),NA())</f>
        <v>7.2161028805006744E-3</v>
      </c>
      <c r="P2586" s="44">
        <f>IFERROR(_xll.qlIndexFixing(ONIndex6M,I2586,TRUE,_xll.ohTrigger(RecalcTrigger,Trigger6M)),NA())</f>
        <v>7.2866430085660738E-3</v>
      </c>
      <c r="Q2586" s="146">
        <f>IFERROR(_xll.qlIndexFixing(ONIndex1Y,I2586,TRUE,_xll.ohTrigger(RecalcTrigger,Trigger1Y)),NA())</f>
        <v>7.4678566264618773E-3</v>
      </c>
    </row>
    <row r="2587" spans="2:17" x14ac:dyDescent="0.2">
      <c r="B2587" s="39" t="s">
        <v>42</v>
      </c>
      <c r="D2587" s="42">
        <f>_xll.qlCalendarAdvance(Calendar,$D2586,B2587,"f",FALSE)</f>
        <v>57811</v>
      </c>
      <c r="E2587" s="140">
        <f>_xll.qlInterestRateIndexValueDate(IndexON,D2587)</f>
        <v>57811</v>
      </c>
      <c r="F2587" s="156">
        <f>IFERROR(_xll.qlIndexFixing(IndexON,D2587,TRUE,_xll.ohTrigger(RecalcTrigger,TriggerON)),NA())</f>
        <v>6.3222778090408216E-3</v>
      </c>
      <c r="H2587" s="42">
        <f>_xll.qlCalendarAdvance(Calendar,$H2586,B2587,"f",FALSE)</f>
        <v>57811</v>
      </c>
      <c r="I2587" s="140">
        <f>_xll.qlInterestRateIndexValueDate(Index1M,$H2587)</f>
        <v>57811</v>
      </c>
      <c r="J2587" s="145">
        <f>IFERROR(_xll.qlIndexFixing(Index1M,$H2587,TRUE,_xll.ohTrigger(RecalcTrigger,Trigger1M)),NA())</f>
        <v>7.0868634939901323E-3</v>
      </c>
      <c r="K2587" s="44">
        <f>IFERROR(_xll.qlIndexFixing(Index3M,H2587,TRUE,_xll.ohTrigger(RecalcTrigger,Trigger3M)),NA())</f>
        <v>7.2304832511959202E-3</v>
      </c>
      <c r="L2587" s="44">
        <f>IFERROR(_xll.qlIndexFixing(Index6M,$H2587,TRUE,_xll.ohTrigger(RecalcTrigger,Trigger6M)),NA())</f>
        <v>7.3206982026288126E-3</v>
      </c>
      <c r="M2587" s="146">
        <f>IFERROR(_xll.qlIndexFixing(Index1Y,$H2587,TRUE,_xll.ohTrigger(RecalcTrigger,Trigger1Y)),NA())</f>
        <v>7.5305634370732566E-3</v>
      </c>
      <c r="N2587" s="145">
        <f>IFERROR(_xll.qlIndexFixing(ONIndex1M,I2587,TRUE,_xll.ohTrigger(RecalcTrigger,Trigger1M)),NA())</f>
        <v>7.0818176935636412E-3</v>
      </c>
      <c r="O2587" s="44">
        <f>IFERROR(_xll.qlIndexFixing(ONIndex3M,I2587,TRUE,_xll.ohTrigger(RecalcTrigger,Trigger3M)),NA())</f>
        <v>7.2177116891951609E-3</v>
      </c>
      <c r="P2587" s="44">
        <f>IFERROR(_xll.qlIndexFixing(ONIndex6M,I2587,TRUE,_xll.ohTrigger(RecalcTrigger,Trigger6M)),NA())</f>
        <v>7.2887446633573827E-3</v>
      </c>
      <c r="Q2587" s="146">
        <f>IFERROR(_xll.qlIndexFixing(ONIndex1Y,I2587,TRUE,_xll.ohTrigger(RecalcTrigger,Trigger1Y)),NA())</f>
        <v>7.4695960237318726E-3</v>
      </c>
    </row>
    <row r="2588" spans="2:17" x14ac:dyDescent="0.2">
      <c r="B2588" s="39" t="s">
        <v>42</v>
      </c>
      <c r="D2588" s="42">
        <f>_xll.qlCalendarAdvance(Calendar,$D2587,B2588,"f",FALSE)</f>
        <v>57818</v>
      </c>
      <c r="E2588" s="140">
        <f>_xll.qlInterestRateIndexValueDate(IndexON,D2588)</f>
        <v>57818</v>
      </c>
      <c r="F2588" s="156">
        <f>IFERROR(_xll.qlIndexFixing(IndexON,D2588,TRUE,_xll.ohTrigger(RecalcTrigger,TriggerON)),NA())</f>
        <v>6.3227826481393468E-3</v>
      </c>
      <c r="H2588" s="42">
        <f>_xll.qlCalendarAdvance(Calendar,$H2587,B2588,"f",FALSE)</f>
        <v>57818</v>
      </c>
      <c r="I2588" s="140">
        <f>_xll.qlInterestRateIndexValueDate(Index1M,$H2588)</f>
        <v>57818</v>
      </c>
      <c r="J2588" s="145">
        <f>IFERROR(_xll.qlIndexFixing(Index1M,$H2588,TRUE,_xll.ohTrigger(RecalcTrigger,Trigger1M)),NA())</f>
        <v>7.0885258025107575E-3</v>
      </c>
      <c r="K2588" s="44">
        <f>IFERROR(_xll.qlIndexFixing(Index3M,H2588,TRUE,_xll.ohTrigger(RecalcTrigger,Trigger3M)),NA())</f>
        <v>7.2315869729867328E-3</v>
      </c>
      <c r="L2588" s="44">
        <f>IFERROR(_xll.qlIndexFixing(Index6M,$H2588,TRUE,_xll.ohTrigger(RecalcTrigger,Trigger6M)),NA())</f>
        <v>7.322231362770242E-3</v>
      </c>
      <c r="M2588" s="146">
        <f>IFERROR(_xll.qlIndexFixing(Index1Y,$H2588,TRUE,_xll.ohTrigger(RecalcTrigger,Trigger1Y)),NA())</f>
        <v>7.5319492951446687E-3</v>
      </c>
      <c r="N2588" s="145">
        <f>IFERROR(_xll.qlIndexFixing(ONIndex1M,I2588,TRUE,_xll.ohTrigger(RecalcTrigger,Trigger1M)),NA())</f>
        <v>7.0827179466870227E-3</v>
      </c>
      <c r="O2588" s="44">
        <f>IFERROR(_xll.qlIndexFixing(ONIndex3M,I2588,TRUE,_xll.ohTrigger(RecalcTrigger,Trigger3M)),NA())</f>
        <v>7.218168262380642E-3</v>
      </c>
      <c r="P2588" s="44">
        <f>IFERROR(_xll.qlIndexFixing(ONIndex6M,I2588,TRUE,_xll.ohTrigger(RecalcTrigger,Trigger6M)),NA())</f>
        <v>7.2894653397725939E-3</v>
      </c>
      <c r="Q2588" s="146">
        <f>IFERROR(_xll.qlIndexFixing(ONIndex1Y,I2588,TRUE,_xll.ohTrigger(RecalcTrigger,Trigger1Y)),NA())</f>
        <v>7.4700934345983683E-3</v>
      </c>
    </row>
    <row r="2589" spans="2:17" x14ac:dyDescent="0.2">
      <c r="B2589" s="39" t="s">
        <v>42</v>
      </c>
      <c r="D2589" s="42">
        <f>_xll.qlCalendarAdvance(Calendar,$D2588,B2589,"f",FALSE)</f>
        <v>57825</v>
      </c>
      <c r="E2589" s="140">
        <f>_xll.qlInterestRateIndexValueDate(IndexON,D2589)</f>
        <v>57825</v>
      </c>
      <c r="F2589" s="156">
        <f>IFERROR(_xll.qlIndexFixing(IndexON,D2589,TRUE,_xll.ohTrigger(RecalcTrigger,TriggerON)),NA())</f>
        <v>6.3238065954418499E-3</v>
      </c>
      <c r="H2589" s="42">
        <f>_xll.qlCalendarAdvance(Calendar,$H2588,B2589,"f",FALSE)</f>
        <v>57825</v>
      </c>
      <c r="I2589" s="140">
        <f>_xll.qlInterestRateIndexValueDate(Index1M,$H2589)</f>
        <v>57825</v>
      </c>
      <c r="J2589" s="145">
        <f>IFERROR(_xll.qlIndexFixing(Index1M,$H2589,TRUE,_xll.ohTrigger(RecalcTrigger,Trigger1M)),NA())</f>
        <v>7.0903847191034434E-3</v>
      </c>
      <c r="K2589" s="44">
        <f>IFERROR(_xll.qlIndexFixing(Index3M,H2589,TRUE,_xll.ohTrigger(RecalcTrigger,Trigger3M)),NA())</f>
        <v>7.2327006812129852E-3</v>
      </c>
      <c r="L2589" s="44">
        <f>IFERROR(_xll.qlIndexFixing(Index6M,$H2589,TRUE,_xll.ohTrigger(RecalcTrigger,Trigger6M)),NA())</f>
        <v>7.3237731791168225E-3</v>
      </c>
      <c r="M2589" s="146">
        <f>IFERROR(_xll.qlIndexFixing(Index1Y,$H2589,TRUE,_xll.ohTrigger(RecalcTrigger,Trigger1Y)),NA())</f>
        <v>7.5333449307668499E-3</v>
      </c>
      <c r="N2589" s="145">
        <f>IFERROR(_xll.qlIndexFixing(ONIndex1M,I2589,TRUE,_xll.ohTrigger(RecalcTrigger,Trigger1M)),NA())</f>
        <v>7.0843698602673921E-3</v>
      </c>
      <c r="O2589" s="44">
        <f>IFERROR(_xll.qlIndexFixing(ONIndex3M,I2589,TRUE,_xll.ohTrigger(RecalcTrigger,Trigger3M)),NA())</f>
        <v>7.2192159057515859E-3</v>
      </c>
      <c r="P2589" s="44">
        <f>IFERROR(_xll.qlIndexFixing(ONIndex6M,I2589,TRUE,_xll.ohTrigger(RecalcTrigger,Trigger6M)),NA())</f>
        <v>7.2908894406054081E-3</v>
      </c>
      <c r="Q2589" s="146">
        <f>IFERROR(_xll.qlIndexFixing(ONIndex1Y,I2589,TRUE,_xll.ohTrigger(RecalcTrigger,Trigger1Y)),NA())</f>
        <v>7.4712263927956268E-3</v>
      </c>
    </row>
    <row r="2590" spans="2:17" x14ac:dyDescent="0.2">
      <c r="B2590" s="39" t="s">
        <v>42</v>
      </c>
      <c r="D2590" s="42">
        <f>_xll.qlCalendarAdvance(Calendar,$D2589,B2590,"f",FALSE)</f>
        <v>57832</v>
      </c>
      <c r="E2590" s="140">
        <f>_xll.qlInterestRateIndexValueDate(IndexON,D2590)</f>
        <v>57832</v>
      </c>
      <c r="F2590" s="156">
        <f>IFERROR(_xll.qlIndexFixing(IndexON,D2590,TRUE,_xll.ohTrigger(RecalcTrigger,TriggerON)),NA())</f>
        <v>6.32484246570586E-3</v>
      </c>
      <c r="H2590" s="42">
        <f>_xll.qlCalendarAdvance(Calendar,$H2589,B2590,"f",FALSE)</f>
        <v>57832</v>
      </c>
      <c r="I2590" s="140">
        <f>_xll.qlInterestRateIndexValueDate(Index1M,$H2590)</f>
        <v>57832</v>
      </c>
      <c r="J2590" s="145">
        <f>IFERROR(_xll.qlIndexFixing(Index1M,$H2590,TRUE,_xll.ohTrigger(RecalcTrigger,Trigger1M)),NA())</f>
        <v>7.0918736452151715E-3</v>
      </c>
      <c r="K2590" s="44">
        <f>IFERROR(_xll.qlIndexFixing(Index3M,H2590,TRUE,_xll.ohTrigger(RecalcTrigger,Trigger3M)),NA())</f>
        <v>7.233978217418521E-3</v>
      </c>
      <c r="L2590" s="44">
        <f>IFERROR(_xll.qlIndexFixing(Index6M,$H2590,TRUE,_xll.ohTrigger(RecalcTrigger,Trigger6M)),NA())</f>
        <v>7.3258854467424233E-3</v>
      </c>
      <c r="M2590" s="146">
        <f>IFERROR(_xll.qlIndexFixing(Index1Y,$H2590,TRUE,_xll.ohTrigger(RecalcTrigger,Trigger1Y)),NA())</f>
        <v>7.5347503439802122E-3</v>
      </c>
      <c r="N2590" s="145">
        <f>IFERROR(_xll.qlIndexFixing(ONIndex1M,I2590,TRUE,_xll.ohTrigger(RecalcTrigger,Trigger1M)),NA())</f>
        <v>7.0860295108499116E-3</v>
      </c>
      <c r="O2590" s="44">
        <f>IFERROR(_xll.qlIndexFixing(ONIndex3M,I2590,TRUE,_xll.ohTrigger(RecalcTrigger,Trigger3M)),NA())</f>
        <v>7.220273517571929E-3</v>
      </c>
      <c r="P2590" s="44">
        <f>IFERROR(_xll.qlIndexFixing(ONIndex6M,I2590,TRUE,_xll.ohTrigger(RecalcTrigger,Trigger6M)),NA())</f>
        <v>7.2923221651677306E-3</v>
      </c>
      <c r="Q2590" s="146">
        <f>IFERROR(_xll.qlIndexFixing(ONIndex1Y,I2590,TRUE,_xll.ohTrigger(RecalcTrigger,Trigger1Y)),NA())</f>
        <v>7.4723690537725762E-3</v>
      </c>
    </row>
    <row r="2591" spans="2:17" x14ac:dyDescent="0.2">
      <c r="B2591" s="39" t="s">
        <v>42</v>
      </c>
      <c r="D2591" s="42">
        <f>_xll.qlCalendarAdvance(Calendar,$D2590,B2591,"f",FALSE)</f>
        <v>57839</v>
      </c>
      <c r="E2591" s="140">
        <f>_xll.qlInterestRateIndexValueDate(IndexON,D2591)</f>
        <v>57839</v>
      </c>
      <c r="F2591" s="156">
        <f>IFERROR(_xll.qlIndexFixing(IndexON,D2591,TRUE,_xll.ohTrigger(RecalcTrigger,TriggerON)),NA())</f>
        <v>6.3258902587692845E-3</v>
      </c>
      <c r="H2591" s="42">
        <f>_xll.qlCalendarAdvance(Calendar,$H2590,B2591,"f",FALSE)</f>
        <v>57839</v>
      </c>
      <c r="I2591" s="140">
        <f>_xll.qlInterestRateIndexValueDate(Index1M,$H2591)</f>
        <v>57839</v>
      </c>
      <c r="J2591" s="145">
        <f>IFERROR(_xll.qlIndexFixing(Index1M,$H2591,TRUE,_xll.ohTrigger(RecalcTrigger,Trigger1M)),NA())</f>
        <v>7.093559179409091E-3</v>
      </c>
      <c r="K2591" s="44">
        <f>IFERROR(_xll.qlIndexFixing(Index3M,H2591,TRUE,_xll.ohTrigger(RecalcTrigger,Trigger3M)),NA())</f>
        <v>7.2351126343237404E-3</v>
      </c>
      <c r="L2591" s="44">
        <f>IFERROR(_xll.qlIndexFixing(Index6M,$H2591,TRUE,_xll.ohTrigger(RecalcTrigger,Trigger6M)),NA())</f>
        <v>7.3274465243074885E-3</v>
      </c>
      <c r="M2591" s="146">
        <f>IFERROR(_xll.qlIndexFixing(Index1Y,$H2591,TRUE,_xll.ohTrigger(RecalcTrigger,Trigger1Y)),NA())</f>
        <v>7.5361655348256118E-3</v>
      </c>
      <c r="N2591" s="145">
        <f>IFERROR(_xll.qlIndexFixing(ONIndex1M,I2591,TRUE,_xll.ohTrigger(RecalcTrigger,Trigger1M)),NA())</f>
        <v>7.0876968984345812E-3</v>
      </c>
      <c r="O2591" s="44">
        <f>IFERROR(_xll.qlIndexFixing(ONIndex3M,I2591,TRUE,_xll.ohTrigger(RecalcTrigger,Trigger3M)),NA())</f>
        <v>7.2213410977606252E-3</v>
      </c>
      <c r="P2591" s="44">
        <f>IFERROR(_xll.qlIndexFixing(ONIndex6M,I2591,TRUE,_xll.ohTrigger(RecalcTrigger,Trigger6M)),NA())</f>
        <v>7.2937635130543299E-3</v>
      </c>
      <c r="Q2591" s="146">
        <f>IFERROR(_xll.qlIndexFixing(ONIndex1Y,I2591,TRUE,_xll.ohTrigger(RecalcTrigger,Trigger1Y)),NA())</f>
        <v>7.4735214176102627E-3</v>
      </c>
    </row>
    <row r="2592" spans="2:17" x14ac:dyDescent="0.2">
      <c r="B2592" s="39" t="s">
        <v>42</v>
      </c>
      <c r="D2592" s="42">
        <f>_xll.qlCalendarAdvance(Calendar,$D2591,B2592,"f",FALSE)</f>
        <v>57846</v>
      </c>
      <c r="E2592" s="140">
        <f>_xll.qlInterestRateIndexValueDate(IndexON,D2592)</f>
        <v>57846</v>
      </c>
      <c r="F2592" s="156">
        <f>IFERROR(_xll.qlIndexFixing(IndexON,D2592,TRUE,_xll.ohTrigger(RecalcTrigger,TriggerON)),NA())</f>
        <v>6.3269499747942159E-3</v>
      </c>
      <c r="H2592" s="42">
        <f>_xll.qlCalendarAdvance(Calendar,$H2591,B2592,"f",FALSE)</f>
        <v>57846</v>
      </c>
      <c r="I2592" s="140">
        <f>_xll.qlInterestRateIndexValueDate(Index1M,$H2592)</f>
        <v>57846</v>
      </c>
      <c r="J2592" s="145">
        <f>IFERROR(_xll.qlIndexFixing(Index1M,$H2592,TRUE,_xll.ohTrigger(RecalcTrigger,Trigger1M)),NA())</f>
        <v>7.0952524554957971E-3</v>
      </c>
      <c r="K2592" s="44">
        <f>IFERROR(_xll.qlIndexFixing(Index3M,H2592,TRUE,_xll.ohTrigger(RecalcTrigger,Trigger3M)),NA())</f>
        <v>7.2362570378899874E-3</v>
      </c>
      <c r="L2592" s="44">
        <f>IFERROR(_xll.qlIndexFixing(Index6M,$H2592,TRUE,_xll.ohTrigger(RecalcTrigger,Trigger6M)),NA())</f>
        <v>7.3290162586828874E-3</v>
      </c>
      <c r="M2592" s="146">
        <f>IFERROR(_xll.qlIndexFixing(Index1Y,$H2592,TRUE,_xll.ohTrigger(RecalcTrigger,Trigger1Y)),NA())</f>
        <v>7.5375905033443491E-3</v>
      </c>
      <c r="N2592" s="145">
        <f>IFERROR(_xll.qlIndexFixing(ONIndex1M,I2592,TRUE,_xll.ohTrigger(RecalcTrigger,Trigger1M)),NA())</f>
        <v>7.0893720229403545E-3</v>
      </c>
      <c r="O2592" s="44">
        <f>IFERROR(_xll.qlIndexFixing(ONIndex3M,I2592,TRUE,_xll.ohTrigger(RecalcTrigger,Trigger3M)),NA())</f>
        <v>7.2224186461555817E-3</v>
      </c>
      <c r="P2592" s="44">
        <f>IFERROR(_xll.qlIndexFixing(ONIndex6M,I2592,TRUE,_xll.ohTrigger(RecalcTrigger,Trigger6M)),NA())</f>
        <v>7.2952134846704375E-3</v>
      </c>
      <c r="Q2592" s="146">
        <f>IFERROR(_xll.qlIndexFixing(ONIndex1Y,I2592,TRUE,_xll.ohTrigger(RecalcTrigger,Trigger1Y)),NA())</f>
        <v>7.4746834840655474E-3</v>
      </c>
    </row>
    <row r="2593" spans="2:17" x14ac:dyDescent="0.2">
      <c r="B2593" s="39" t="s">
        <v>42</v>
      </c>
      <c r="D2593" s="42">
        <f>_xll.qlCalendarAdvance(Calendar,$D2592,B2593,"f",FALSE)</f>
        <v>57853</v>
      </c>
      <c r="E2593" s="140">
        <f>_xll.qlInterestRateIndexValueDate(IndexON,D2593)</f>
        <v>57853</v>
      </c>
      <c r="F2593" s="156">
        <f>IFERROR(_xll.qlIndexFixing(IndexON,D2593,TRUE,_xll.ohTrigger(RecalcTrigger,TriggerON)),NA())</f>
        <v>6.3280216136996081E-3</v>
      </c>
      <c r="H2593" s="42">
        <f>_xll.qlCalendarAdvance(Calendar,$H2592,B2593,"f",FALSE)</f>
        <v>57853</v>
      </c>
      <c r="I2593" s="140">
        <f>_xll.qlInterestRateIndexValueDate(Index1M,$H2593)</f>
        <v>57853</v>
      </c>
      <c r="J2593" s="145">
        <f>IFERROR(_xll.qlIndexFixing(Index1M,$H2593,TRUE,_xll.ohTrigger(RecalcTrigger,Trigger1M)),NA())</f>
        <v>7.0969534734828879E-3</v>
      </c>
      <c r="K2593" s="44">
        <f>IFERROR(_xll.qlIndexFixing(Index3M,H2593,TRUE,_xll.ohTrigger(RecalcTrigger,Trigger3M)),NA())</f>
        <v>7.2374114281278327E-3</v>
      </c>
      <c r="L2593" s="44">
        <f>IFERROR(_xll.qlIndexFixing(Index6M,$H2593,TRUE,_xll.ohTrigger(RecalcTrigger,Trigger6M)),NA())</f>
        <v>7.3305946498895356E-3</v>
      </c>
      <c r="M2593" s="146">
        <f>IFERROR(_xll.qlIndexFixing(Index1Y,$H2593,TRUE,_xll.ohTrigger(RecalcTrigger,Trigger1Y)),NA())</f>
        <v>7.5390252495781684E-3</v>
      </c>
      <c r="N2593" s="145">
        <f>IFERROR(_xll.qlIndexFixing(ONIndex1M,I2593,TRUE,_xll.ohTrigger(RecalcTrigger,Trigger1M)),NA())</f>
        <v>7.0910548843672316E-3</v>
      </c>
      <c r="O2593" s="44">
        <f>IFERROR(_xll.qlIndexFixing(ONIndex3M,I2593,TRUE,_xll.ohTrigger(RecalcTrigger,Trigger3M)),NA())</f>
        <v>7.2235061630809838E-3</v>
      </c>
      <c r="P2593" s="44">
        <f>IFERROR(_xll.qlIndexFixing(ONIndex6M,I2593,TRUE,_xll.ohTrigger(RecalcTrigger,Trigger6M)),NA())</f>
        <v>7.2966720796918683E-3</v>
      </c>
      <c r="Q2593" s="146">
        <f>IFERROR(_xll.qlIndexFixing(ONIndex1Y,I2593,TRUE,_xll.ohTrigger(RecalcTrigger,Trigger1Y)),NA())</f>
        <v>7.4758552533005229E-3</v>
      </c>
    </row>
    <row r="2594" spans="2:17" x14ac:dyDescent="0.2">
      <c r="B2594" s="39" t="s">
        <v>42</v>
      </c>
      <c r="D2594" s="42">
        <f>_xll.qlCalendarAdvance(Calendar,$D2593,B2594,"f",FALSE)</f>
        <v>57860</v>
      </c>
      <c r="E2594" s="140">
        <f>_xll.qlInterestRateIndexValueDate(IndexON,D2594)</f>
        <v>57860</v>
      </c>
      <c r="F2594" s="156">
        <f>IFERROR(_xll.qlIndexFixing(IndexON,D2594,TRUE,_xll.ohTrigger(RecalcTrigger,TriggerON)),NA())</f>
        <v>6.329105175485461E-3</v>
      </c>
      <c r="H2594" s="42">
        <f>_xll.qlCalendarAdvance(Calendar,$H2593,B2594,"f",FALSE)</f>
        <v>57860</v>
      </c>
      <c r="I2594" s="140">
        <f>_xll.qlInterestRateIndexValueDate(Index1M,$H2594)</f>
        <v>57860</v>
      </c>
      <c r="J2594" s="145">
        <f>IFERROR(_xll.qlIndexFixing(Index1M,$H2594,TRUE,_xll.ohTrigger(RecalcTrigger,Trigger1M)),NA())</f>
        <v>7.0980871962182711E-3</v>
      </c>
      <c r="K2594" s="44">
        <f>IFERROR(_xll.qlIndexFixing(Index3M,H2594,TRUE,_xll.ohTrigger(RecalcTrigger,Trigger3M)),NA())</f>
        <v>7.2385758050460859E-3</v>
      </c>
      <c r="L2594" s="44">
        <f>IFERROR(_xll.qlIndexFixing(Index6M,$H2594,TRUE,_xll.ohTrigger(RecalcTrigger,Trigger6M)),NA())</f>
        <v>7.3316121046338289E-3</v>
      </c>
      <c r="M2594" s="146">
        <f>IFERROR(_xll.qlIndexFixing(Index1Y,$H2594,TRUE,_xll.ohTrigger(RecalcTrigger,Trigger1Y)),NA())</f>
        <v>7.5404697735683701E-3</v>
      </c>
      <c r="N2594" s="145">
        <f>IFERROR(_xll.qlIndexFixing(ONIndex1M,I2594,TRUE,_xll.ohTrigger(RecalcTrigger,Trigger1M)),NA())</f>
        <v>7.0927454829583514E-3</v>
      </c>
      <c r="O2594" s="44">
        <f>IFERROR(_xll.qlIndexFixing(ONIndex3M,I2594,TRUE,_xll.ohTrigger(RecalcTrigger,Trigger3M)),NA())</f>
        <v>7.2246036482936926E-3</v>
      </c>
      <c r="P2594" s="44">
        <f>IFERROR(_xll.qlIndexFixing(ONIndex6M,I2594,TRUE,_xll.ohTrigger(RecalcTrigger,Trigger6M)),NA())</f>
        <v>7.2981392982807147E-3</v>
      </c>
      <c r="Q2594" s="146">
        <f>IFERROR(_xll.qlIndexFixing(ONIndex1Y,I2594,TRUE,_xll.ohTrigger(RecalcTrigger,Trigger1Y)),NA())</f>
        <v>7.4770367253962355E-3</v>
      </c>
    </row>
    <row r="2595" spans="2:17" x14ac:dyDescent="0.2">
      <c r="B2595" s="39" t="s">
        <v>42</v>
      </c>
      <c r="D2595" s="42">
        <f>_xll.qlCalendarAdvance(Calendar,$D2594,B2595,"f",FALSE)</f>
        <v>57867</v>
      </c>
      <c r="E2595" s="140">
        <f>_xll.qlInterestRateIndexValueDate(IndexON,D2595)</f>
        <v>57867</v>
      </c>
      <c r="F2595" s="156">
        <f>IFERROR(_xll.qlIndexFixing(IndexON,D2595,TRUE,_xll.ohTrigger(RecalcTrigger,TriggerON)),NA())</f>
        <v>6.3302006600707283E-3</v>
      </c>
      <c r="H2595" s="42">
        <f>_xll.qlCalendarAdvance(Calendar,$H2594,B2595,"f",FALSE)</f>
        <v>57867</v>
      </c>
      <c r="I2595" s="140">
        <f>_xll.qlInterestRateIndexValueDate(Index1M,$H2595)</f>
        <v>57867</v>
      </c>
      <c r="J2595" s="145">
        <f>IFERROR(_xll.qlIndexFixing(Index1M,$H2595,TRUE,_xll.ohTrigger(RecalcTrigger,Trigger1M)),NA())</f>
        <v>7.100378735178485E-3</v>
      </c>
      <c r="K2595" s="44">
        <f>IFERROR(_xll.qlIndexFixing(Index3M,H2595,TRUE,_xll.ohTrigger(RecalcTrigger,Trigger3M)),NA())</f>
        <v>7.2397501686526748E-3</v>
      </c>
      <c r="L2595" s="44">
        <f>IFERROR(_xll.qlIndexFixing(Index6M,$H2595,TRUE,_xll.ohTrigger(RecalcTrigger,Trigger6M)),NA())</f>
        <v>7.3332058586364803E-3</v>
      </c>
      <c r="M2595" s="146">
        <f>IFERROR(_xll.qlIndexFixing(Index1Y,$H2595,TRUE,_xll.ohTrigger(RecalcTrigger,Trigger1Y)),NA())</f>
        <v>7.5419240753571426E-3</v>
      </c>
      <c r="N2595" s="145">
        <f>IFERROR(_xll.qlIndexFixing(ONIndex1M,I2595,TRUE,_xll.ohTrigger(RecalcTrigger,Trigger1M)),NA())</f>
        <v>7.0944438184705749E-3</v>
      </c>
      <c r="O2595" s="44">
        <f>IFERROR(_xll.qlIndexFixing(ONIndex3M,I2595,TRUE,_xll.ohTrigger(RecalcTrigger,Trigger3M)),NA())</f>
        <v>7.2257111019558007E-3</v>
      </c>
      <c r="P2595" s="44">
        <f>IFERROR(_xll.qlIndexFixing(ONIndex6M,I2595,TRUE,_xll.ohTrigger(RecalcTrigger,Trigger6M)),NA())</f>
        <v>7.2996151405180232E-3</v>
      </c>
      <c r="Q2595" s="146">
        <f>IFERROR(_xll.qlIndexFixing(ONIndex1Y,I2595,TRUE,_xll.ohTrigger(RecalcTrigger,Trigger1Y)),NA())</f>
        <v>7.4782279001095464E-3</v>
      </c>
    </row>
    <row r="2596" spans="2:17" x14ac:dyDescent="0.2">
      <c r="B2596" s="39" t="s">
        <v>42</v>
      </c>
      <c r="D2596" s="42">
        <f>_xll.qlCalendarAdvance(Calendar,$D2595,B2596,"f",FALSE)</f>
        <v>57874</v>
      </c>
      <c r="E2596" s="140">
        <f>_xll.qlInterestRateIndexValueDate(IndexON,D2596)</f>
        <v>57874</v>
      </c>
      <c r="F2596" s="156">
        <f>IFERROR(_xll.qlIndexFixing(IndexON,D2596,TRUE,_xll.ohTrigger(RecalcTrigger,TriggerON)),NA())</f>
        <v>6.3313080676175026E-3</v>
      </c>
      <c r="H2596" s="42">
        <f>_xll.qlCalendarAdvance(Calendar,$H2595,B2596,"f",FALSE)</f>
        <v>57874</v>
      </c>
      <c r="I2596" s="140">
        <f>_xll.qlInterestRateIndexValueDate(Index1M,$H2596)</f>
        <v>57874</v>
      </c>
      <c r="J2596" s="145">
        <f>IFERROR(_xll.qlIndexFixing(Index1M,$H2596,TRUE,_xll.ohTrigger(RecalcTrigger,Trigger1M)),NA())</f>
        <v>7.102102978889524E-3</v>
      </c>
      <c r="K2596" s="44">
        <f>IFERROR(_xll.qlIndexFixing(Index3M,H2596,TRUE,_xll.ohTrigger(RecalcTrigger,Trigger3M)),NA())</f>
        <v>7.2409345189546476E-3</v>
      </c>
      <c r="L2596" s="44">
        <f>IFERROR(_xll.qlIndexFixing(Index6M,$H2596,TRUE,_xll.ohTrigger(RecalcTrigger,Trigger6M)),NA())</f>
        <v>7.3348082689855603E-3</v>
      </c>
      <c r="M2596" s="146">
        <f>IFERROR(_xll.qlIndexFixing(Index1Y,$H2596,TRUE,_xll.ohTrigger(RecalcTrigger,Trigger1Y)),NA())</f>
        <v>7.5433881549868964E-3</v>
      </c>
      <c r="N2596" s="145">
        <f>IFERROR(_xll.qlIndexFixing(ONIndex1M,I2596,TRUE,_xll.ohTrigger(RecalcTrigger,Trigger1M)),NA())</f>
        <v>7.0961498909849485E-3</v>
      </c>
      <c r="O2596" s="44">
        <f>IFERROR(_xll.qlIndexFixing(ONIndex3M,I2596,TRUE,_xll.ohTrigger(RecalcTrigger,Trigger3M)),NA())</f>
        <v>7.2268285238241692E-3</v>
      </c>
      <c r="P2596" s="44">
        <f>IFERROR(_xll.qlIndexFixing(ONIndex6M,I2596,TRUE,_xll.ohTrigger(RecalcTrigger,Trigger6M)),NA())</f>
        <v>7.3010996061606548E-3</v>
      </c>
      <c r="Q2596" s="146">
        <f>IFERROR(_xll.qlIndexFixing(ONIndex1Y,I2596,TRUE,_xll.ohTrigger(RecalcTrigger,Trigger1Y)),NA())</f>
        <v>7.4794287775215018E-3</v>
      </c>
    </row>
    <row r="2597" spans="2:17" x14ac:dyDescent="0.2">
      <c r="B2597" s="39" t="s">
        <v>42</v>
      </c>
      <c r="D2597" s="42">
        <f>_xll.qlCalendarAdvance(Calendar,$D2596,B2597,"f",FALSE)</f>
        <v>57881</v>
      </c>
      <c r="E2597" s="140">
        <f>_xll.qlInterestRateIndexValueDate(IndexON,D2597)</f>
        <v>57881</v>
      </c>
      <c r="F2597" s="156">
        <f>IFERROR(_xll.qlIndexFixing(IndexON,D2597,TRUE,_xll.ohTrigger(RecalcTrigger,TriggerON)),NA())</f>
        <v>6.3324273979636914E-3</v>
      </c>
      <c r="H2597" s="42">
        <f>_xll.qlCalendarAdvance(Calendar,$H2596,B2597,"f",FALSE)</f>
        <v>57881</v>
      </c>
      <c r="I2597" s="140">
        <f>_xll.qlInterestRateIndexValueDate(Index1M,$H2597)</f>
        <v>57881</v>
      </c>
      <c r="J2597" s="145">
        <f>IFERROR(_xll.qlIndexFixing(Index1M,$H2597,TRUE,_xll.ohTrigger(RecalcTrigger,Trigger1M)),NA())</f>
        <v>7.1038349645161439E-3</v>
      </c>
      <c r="K2597" s="44">
        <f>IFERROR(_xll.qlIndexFixing(Index3M,H2597,TRUE,_xll.ohTrigger(RecalcTrigger,Trigger3M)),NA())</f>
        <v>7.2421288559643372E-3</v>
      </c>
      <c r="L2597" s="44">
        <f>IFERROR(_xll.qlIndexFixing(Index6M,$H2597,TRUE,_xll.ohTrigger(RecalcTrigger,Trigger6M)),NA())</f>
        <v>7.3364193357045417E-3</v>
      </c>
      <c r="M2597" s="146">
        <f>IFERROR(_xll.qlIndexFixing(Index1Y,$H2597,TRUE,_xll.ohTrigger(RecalcTrigger,Trigger1Y)),NA())</f>
        <v>7.5448620125000421E-3</v>
      </c>
      <c r="N2597" s="145">
        <f>IFERROR(_xll.qlIndexFixing(ONIndex1M,I2597,TRUE,_xll.ohTrigger(RecalcTrigger,Trigger1M)),NA())</f>
        <v>7.0978637005014722E-3</v>
      </c>
      <c r="O2597" s="44">
        <f>IFERROR(_xll.qlIndexFixing(ONIndex3M,I2597,TRUE,_xll.ohTrigger(RecalcTrigger,Trigger3M)),NA())</f>
        <v>7.2279559141419369E-3</v>
      </c>
      <c r="P2597" s="44">
        <f>IFERROR(_xll.qlIndexFixing(ONIndex6M,I2597,TRUE,_xll.ohTrigger(RecalcTrigger,Trigger6M)),NA())</f>
        <v>7.3025926955327947E-3</v>
      </c>
      <c r="Q2597" s="146">
        <f>IFERROR(_xll.qlIndexFixing(ONIndex1Y,I2597,TRUE,_xll.ohTrigger(RecalcTrigger,Trigger1Y)),NA())</f>
        <v>7.4806393578752406E-3</v>
      </c>
    </row>
    <row r="2598" spans="2:17" x14ac:dyDescent="0.2">
      <c r="B2598" s="39" t="s">
        <v>42</v>
      </c>
      <c r="D2598" s="42">
        <f>_xll.qlCalendarAdvance(Calendar,$D2597,B2598,"f",FALSE)</f>
        <v>57888</v>
      </c>
      <c r="E2598" s="140">
        <f>_xll.qlInterestRateIndexValueDate(IndexON,D2598)</f>
        <v>57888</v>
      </c>
      <c r="F2598" s="156">
        <f>IFERROR(_xll.qlIndexFixing(IndexON,D2598,TRUE,_xll.ohTrigger(RecalcTrigger,TriggerON)),NA())</f>
        <v>6.3335586512713871E-3</v>
      </c>
      <c r="H2598" s="42">
        <f>_xll.qlCalendarAdvance(Calendar,$H2597,B2598,"f",FALSE)</f>
        <v>57888</v>
      </c>
      <c r="I2598" s="140">
        <f>_xll.qlInterestRateIndexValueDate(Index1M,$H2598)</f>
        <v>57888</v>
      </c>
      <c r="J2598" s="145">
        <f>IFERROR(_xll.qlIndexFixing(Index1M,$H2598,TRUE,_xll.ohTrigger(RecalcTrigger,Trigger1M)),NA())</f>
        <v>7.1055746920583446E-3</v>
      </c>
      <c r="K2598" s="44">
        <f>IFERROR(_xll.qlIndexFixing(Index3M,H2598,TRUE,_xll.ohTrigger(RecalcTrigger,Trigger3M)),NA())</f>
        <v>7.243333179688791E-3</v>
      </c>
      <c r="L2598" s="44">
        <f>IFERROR(_xll.qlIndexFixing(Index6M,$H2598,TRUE,_xll.ohTrigger(RecalcTrigger,Trigger6M)),NA())</f>
        <v>7.3380390588120249E-3</v>
      </c>
      <c r="M2598" s="146">
        <f>IFERROR(_xll.qlIndexFixing(Index1Y,$H2598,TRUE,_xll.ohTrigger(RecalcTrigger,Trigger1Y)),NA())</f>
        <v>7.5463456479401003E-3</v>
      </c>
      <c r="N2598" s="145">
        <f>IFERROR(_xll.qlIndexFixing(ONIndex1M,I2598,TRUE,_xll.ohTrigger(RecalcTrigger,Trigger1M)),NA())</f>
        <v>7.0995852469390996E-3</v>
      </c>
      <c r="O2598" s="44">
        <f>IFERROR(_xll.qlIndexFixing(ONIndex3M,I2598,TRUE,_xll.ohTrigger(RecalcTrigger,Trigger3M)),NA())</f>
        <v>7.2290932728280577E-3</v>
      </c>
      <c r="P2598" s="44">
        <f>IFERROR(_xll.qlIndexFixing(ONIndex6M,I2598,TRUE,_xll.ohTrigger(RecalcTrigger,Trigger6M)),NA())</f>
        <v>7.3040944082292114E-3</v>
      </c>
      <c r="Q2598" s="146">
        <f>IFERROR(_xll.qlIndexFixing(ONIndex1Y,I2598,TRUE,_xll.ohTrigger(RecalcTrigger,Trigger1Y)),NA())</f>
        <v>7.4818596408465776E-3</v>
      </c>
    </row>
    <row r="2599" spans="2:17" x14ac:dyDescent="0.2">
      <c r="B2599" s="39" t="s">
        <v>42</v>
      </c>
      <c r="D2599" s="42">
        <f>_xll.qlCalendarAdvance(Calendar,$D2598,B2599,"f",FALSE)</f>
        <v>57895</v>
      </c>
      <c r="E2599" s="140">
        <f>_xll.qlInterestRateIndexValueDate(IndexON,D2599)</f>
        <v>57895</v>
      </c>
      <c r="F2599" s="156">
        <f>IFERROR(_xll.qlIndexFixing(IndexON,D2599,TRUE,_xll.ohTrigger(RecalcTrigger,TriggerON)),NA())</f>
        <v>6.3347018274595435E-3</v>
      </c>
      <c r="H2599" s="42">
        <f>_xll.qlCalendarAdvance(Calendar,$H2598,B2599,"f",FALSE)</f>
        <v>57895</v>
      </c>
      <c r="I2599" s="140">
        <f>_xll.qlInterestRateIndexValueDate(Index1M,$H2599)</f>
        <v>57895</v>
      </c>
      <c r="J2599" s="145">
        <f>IFERROR(_xll.qlIndexFixing(Index1M,$H2599,TRUE,_xll.ohTrigger(RecalcTrigger,Trigger1M)),NA())</f>
        <v>7.1073221615237242E-3</v>
      </c>
      <c r="K2599" s="44">
        <f>IFERROR(_xll.qlIndexFixing(Index3M,H2599,TRUE,_xll.ohTrigger(RecalcTrigger,Trigger3M)),NA())</f>
        <v>7.2445474901385812E-3</v>
      </c>
      <c r="L2599" s="44">
        <f>IFERROR(_xll.qlIndexFixing(Index6M,$H2599,TRUE,_xll.ohTrigger(RecalcTrigger,Trigger6M)),NA())</f>
        <v>7.3402467917560443E-3</v>
      </c>
      <c r="M2599" s="146">
        <f>IFERROR(_xll.qlIndexFixing(Index1Y,$H2599,TRUE,_xll.ohTrigger(RecalcTrigger,Trigger1Y)),NA())</f>
        <v>7.5478390613499258E-3</v>
      </c>
      <c r="N2599" s="145">
        <f>IFERROR(_xll.qlIndexFixing(ONIndex1M,I2599,TRUE,_xll.ohTrigger(RecalcTrigger,Trigger1M)),NA())</f>
        <v>7.1013145304599234E-3</v>
      </c>
      <c r="O2599" s="44">
        <f>IFERROR(_xll.qlIndexFixing(ONIndex3M,I2599,TRUE,_xll.ohTrigger(RecalcTrigger,Trigger3M)),NA())</f>
        <v>7.2302405998825314E-3</v>
      </c>
      <c r="P2599" s="44">
        <f>IFERROR(_xll.qlIndexFixing(ONIndex6M,I2599,TRUE,_xll.ohTrigger(RecalcTrigger,Trigger6M)),NA())</f>
        <v>7.3056047445740901E-3</v>
      </c>
      <c r="Q2599" s="146">
        <f>IFERROR(_xll.qlIndexFixing(ONIndex1Y,I2599,TRUE,_xll.ohTrigger(RecalcTrigger,Trigger1Y)),NA())</f>
        <v>7.4830896266786517E-3</v>
      </c>
    </row>
    <row r="2600" spans="2:17" x14ac:dyDescent="0.2">
      <c r="B2600" s="39" t="s">
        <v>42</v>
      </c>
      <c r="D2600" s="42">
        <f>_xll.qlCalendarAdvance(Calendar,$D2599,B2600,"f",FALSE)</f>
        <v>57902</v>
      </c>
      <c r="E2600" s="140">
        <f>_xll.qlInterestRateIndexValueDate(IndexON,D2600)</f>
        <v>57902</v>
      </c>
      <c r="F2600" s="156">
        <f>IFERROR(_xll.qlIndexFixing(IndexON,D2600,TRUE,_xll.ohTrigger(RecalcTrigger,TriggerON)),NA())</f>
        <v>6.3358569264471143E-3</v>
      </c>
      <c r="H2600" s="42">
        <f>_xll.qlCalendarAdvance(Calendar,$H2599,B2600,"f",FALSE)</f>
        <v>57902</v>
      </c>
      <c r="I2600" s="140">
        <f>_xll.qlInterestRateIndexValueDate(Index1M,$H2600)</f>
        <v>57902</v>
      </c>
      <c r="J2600" s="145">
        <f>IFERROR(_xll.qlIndexFixing(Index1M,$H2600,TRUE,_xll.ohTrigger(RecalcTrigger,Trigger1M)),NA())</f>
        <v>7.1090773729173481E-3</v>
      </c>
      <c r="K2600" s="44">
        <f>IFERROR(_xll.qlIndexFixing(Index3M,H2600,TRUE,_xll.ohTrigger(RecalcTrigger,Trigger3M)),NA())</f>
        <v>7.2457717873207535E-3</v>
      </c>
      <c r="L2600" s="44">
        <f>IFERROR(_xll.qlIndexFixing(Index6M,$H2600,TRUE,_xll.ohTrigger(RecalcTrigger,Trigger6M)),NA())</f>
        <v>7.3418857813696784E-3</v>
      </c>
      <c r="M2600" s="146">
        <f>IFERROR(_xll.qlIndexFixing(Index1Y,$H2600,TRUE,_xll.ohTrigger(RecalcTrigger,Trigger1Y)),NA())</f>
        <v>7.549342252772373E-3</v>
      </c>
      <c r="N2600" s="145">
        <f>IFERROR(_xll.qlIndexFixing(ONIndex1M,I2600,TRUE,_xll.ohTrigger(RecalcTrigger,Trigger1M)),NA())</f>
        <v>7.1030515509828973E-3</v>
      </c>
      <c r="O2600" s="44">
        <f>IFERROR(_xll.qlIndexFixing(ONIndex3M,I2600,TRUE,_xll.ohTrigger(RecalcTrigger,Trigger3M)),NA())</f>
        <v>7.2313978951432656E-3</v>
      </c>
      <c r="P2600" s="44">
        <f>IFERROR(_xll.qlIndexFixing(ONIndex6M,I2600,TRUE,_xll.ohTrigger(RecalcTrigger,Trigger6M)),NA())</f>
        <v>7.3071237044863846E-3</v>
      </c>
      <c r="Q2600" s="146">
        <f>IFERROR(_xll.qlIndexFixing(ONIndex1Y,I2600,TRUE,_xll.ohTrigger(RecalcTrigger,Trigger1Y)),NA())</f>
        <v>7.4843293151283241E-3</v>
      </c>
    </row>
    <row r="2601" spans="2:17" x14ac:dyDescent="0.2">
      <c r="B2601" s="39" t="s">
        <v>42</v>
      </c>
      <c r="D2601" s="42">
        <f>_xll.qlCalendarAdvance(Calendar,$D2600,B2601,"f",FALSE)</f>
        <v>57909</v>
      </c>
      <c r="E2601" s="140">
        <f>_xll.qlInterestRateIndexValueDate(IndexON,D2601)</f>
        <v>57909</v>
      </c>
      <c r="F2601" s="156">
        <f>IFERROR(_xll.qlIndexFixing(IndexON,D2601,TRUE,_xll.ohTrigger(RecalcTrigger,TriggerON)),NA())</f>
        <v>6.3370239483961921E-3</v>
      </c>
      <c r="H2601" s="42">
        <f>_xll.qlCalendarAdvance(Calendar,$H2600,B2601,"f",FALSE)</f>
        <v>57909</v>
      </c>
      <c r="I2601" s="140">
        <f>_xll.qlInterestRateIndexValueDate(Index1M,$H2601)</f>
        <v>57909</v>
      </c>
      <c r="J2601" s="145">
        <f>IFERROR(_xll.qlIndexFixing(Index1M,$H2601,TRUE,_xll.ohTrigger(RecalcTrigger,Trigger1M)),NA())</f>
        <v>7.110840326234151E-3</v>
      </c>
      <c r="K2601" s="44">
        <f>IFERROR(_xll.qlIndexFixing(Index3M,H2601,TRUE,_xll.ohTrigger(RecalcTrigger,Trigger3M)),NA())</f>
        <v>7.247006071245881E-3</v>
      </c>
      <c r="L2601" s="44">
        <f>IFERROR(_xll.qlIndexFixing(Index6M,$H2601,TRUE,_xll.ohTrigger(RecalcTrigger,Trigger6M)),NA())</f>
        <v>7.3435334279840616E-3</v>
      </c>
      <c r="M2601" s="146">
        <f>IFERROR(_xll.qlIndexFixing(Index1Y,$H2601,TRUE,_xll.ohTrigger(RecalcTrigger,Trigger1Y)),NA())</f>
        <v>7.550855222251851E-3</v>
      </c>
      <c r="N2601" s="145">
        <f>IFERROR(_xll.qlIndexFixing(ONIndex1M,I2601,TRUE,_xll.ohTrigger(RecalcTrigger,Trigger1M)),NA())</f>
        <v>7.104796308426975E-3</v>
      </c>
      <c r="O2601" s="44">
        <f>IFERROR(_xll.qlIndexFixing(ONIndex3M,I2601,TRUE,_xll.ohTrigger(RecalcTrigger,Trigger3M)),NA())</f>
        <v>7.2325651589344453E-3</v>
      </c>
      <c r="P2601" s="44">
        <f>IFERROR(_xll.qlIndexFixing(ONIndex6M,I2601,TRUE,_xll.ohTrigger(RecalcTrigger,Trigger6M)),NA())</f>
        <v>7.3086512879660948E-3</v>
      </c>
      <c r="Q2601" s="146">
        <f>IFERROR(_xll.qlIndexFixing(ONIndex1Y,I2601,TRUE,_xll.ohTrigger(RecalcTrigger,Trigger1Y)),NA())</f>
        <v>7.4855787064387336E-3</v>
      </c>
    </row>
    <row r="2602" spans="2:17" x14ac:dyDescent="0.2">
      <c r="B2602" s="39" t="s">
        <v>42</v>
      </c>
      <c r="D2602" s="42">
        <f>_xll.qlCalendarAdvance(Calendar,$D2601,B2602,"f",FALSE)</f>
        <v>57916</v>
      </c>
      <c r="E2602" s="140">
        <f>_xll.qlInterestRateIndexValueDate(IndexON,D2602)</f>
        <v>57916</v>
      </c>
      <c r="F2602" s="156">
        <f>IFERROR(_xll.qlIndexFixing(IndexON,D2602,TRUE,_xll.ohTrigger(RecalcTrigger,TriggerON)),NA())</f>
        <v>6.338202893063638E-3</v>
      </c>
      <c r="H2602" s="42">
        <f>_xll.qlCalendarAdvance(Calendar,$H2601,B2602,"f",FALSE)</f>
        <v>57916</v>
      </c>
      <c r="I2602" s="140">
        <f>_xll.qlInterestRateIndexValueDate(Index1M,$H2602)</f>
        <v>57916</v>
      </c>
      <c r="J2602" s="145">
        <f>IFERROR(_xll.qlIndexFixing(Index1M,$H2602,TRUE,_xll.ohTrigger(RecalcTrigger,Trigger1M)),NA())</f>
        <v>7.1128075127151399E-3</v>
      </c>
      <c r="K2602" s="44">
        <f>IFERROR(_xll.qlIndexFixing(Index3M,H2602,TRUE,_xll.ohTrigger(RecalcTrigger,Trigger3M)),NA())</f>
        <v>7.2482503419227717E-3</v>
      </c>
      <c r="L2602" s="44">
        <f>IFERROR(_xll.qlIndexFixing(Index6M,$H2602,TRUE,_xll.ohTrigger(RecalcTrigger,Trigger6M)),NA())</f>
        <v>7.3451897316214165E-3</v>
      </c>
      <c r="M2602" s="146">
        <f>IFERROR(_xll.qlIndexFixing(Index1Y,$H2602,TRUE,_xll.ohTrigger(RecalcTrigger,Trigger1Y)),NA())</f>
        <v>7.5523779698325466E-3</v>
      </c>
      <c r="N2602" s="145">
        <f>IFERROR(_xll.qlIndexFixing(ONIndex1M,I2602,TRUE,_xll.ohTrigger(RecalcTrigger,Trigger1M)),NA())</f>
        <v>7.1065488028732027E-3</v>
      </c>
      <c r="O2602" s="44">
        <f>IFERROR(_xll.qlIndexFixing(ONIndex3M,I2602,TRUE,_xll.ohTrigger(RecalcTrigger,Trigger3M)),NA())</f>
        <v>7.2337423910129317E-3</v>
      </c>
      <c r="P2602" s="44">
        <f>IFERROR(_xll.qlIndexFixing(ONIndex6M,I2602,TRUE,_xll.ohTrigger(RecalcTrigger,Trigger6M)),NA())</f>
        <v>7.3101874949321743E-3</v>
      </c>
      <c r="Q2602" s="146">
        <f>IFERROR(_xll.qlIndexFixing(ONIndex1Y,I2602,TRUE,_xll.ohTrigger(RecalcTrigger,Trigger1Y)),NA())</f>
        <v>7.4868378005288339E-3</v>
      </c>
    </row>
    <row r="2603" spans="2:17" x14ac:dyDescent="0.2">
      <c r="B2603" s="39" t="s">
        <v>42</v>
      </c>
      <c r="D2603" s="42">
        <f>_xll.qlCalendarAdvance(Calendar,$D2602,B2603,"f",FALSE)</f>
        <v>57923</v>
      </c>
      <c r="E2603" s="140">
        <f>_xll.qlInterestRateIndexValueDate(IndexON,D2603)</f>
        <v>57923</v>
      </c>
      <c r="F2603" s="156">
        <f>IFERROR(_xll.qlIndexFixing(IndexON,D2603,TRUE,_xll.ohTrigger(RecalcTrigger,TriggerON)),NA())</f>
        <v>6.3393937607736373E-3</v>
      </c>
      <c r="H2603" s="42">
        <f>_xll.qlCalendarAdvance(Calendar,$H2602,B2603,"f",FALSE)</f>
        <v>57923</v>
      </c>
      <c r="I2603" s="140">
        <f>_xll.qlInterestRateIndexValueDate(Index1M,$H2603)</f>
        <v>57923</v>
      </c>
      <c r="J2603" s="145">
        <f>IFERROR(_xll.qlIndexFixing(Index1M,$H2603,TRUE,_xll.ohTrigger(RecalcTrigger,Trigger1M)),NA())</f>
        <v>7.114389458675284E-3</v>
      </c>
      <c r="K2603" s="44">
        <f>IFERROR(_xll.qlIndexFixing(Index3M,H2603,TRUE,_xll.ohTrigger(RecalcTrigger,Trigger3M)),NA())</f>
        <v>7.2495045993619979E-3</v>
      </c>
      <c r="L2603" s="44">
        <f>IFERROR(_xll.qlIndexFixing(Index6M,$H2603,TRUE,_xll.ohTrigger(RecalcTrigger,Trigger6M)),NA())</f>
        <v>7.3468546923026587E-3</v>
      </c>
      <c r="M2603" s="146">
        <f>IFERROR(_xll.qlIndexFixing(Index1Y,$H2603,TRUE,_xll.ohTrigger(RecalcTrigger,Trigger1Y)),NA())</f>
        <v>7.5539104955584246E-3</v>
      </c>
      <c r="N2603" s="145">
        <f>IFERROR(_xll.qlIndexFixing(ONIndex1M,I2603,TRUE,_xll.ohTrigger(RecalcTrigger,Trigger1M)),NA())</f>
        <v>7.1083090344026267E-3</v>
      </c>
      <c r="O2603" s="44">
        <f>IFERROR(_xll.qlIndexFixing(ONIndex3M,I2603,TRUE,_xll.ohTrigger(RecalcTrigger,Trigger3M)),NA())</f>
        <v>7.2349295914597711E-3</v>
      </c>
      <c r="P2603" s="44">
        <f>IFERROR(_xll.qlIndexFixing(ONIndex6M,I2603,TRUE,_xll.ohTrigger(RecalcTrigger,Trigger6M)),NA())</f>
        <v>7.3117323254656696E-3</v>
      </c>
      <c r="Q2603" s="146">
        <f>IFERROR(_xll.qlIndexFixing(ONIndex1Y,I2603,TRUE,_xll.ohTrigger(RecalcTrigger,Trigger1Y)),NA())</f>
        <v>7.4881065972365324E-3</v>
      </c>
    </row>
    <row r="2604" spans="2:17" x14ac:dyDescent="0.2">
      <c r="B2604" s="39" t="s">
        <v>42</v>
      </c>
      <c r="D2604" s="42">
        <f>_xll.qlCalendarAdvance(Calendar,$D2603,B2604,"f",FALSE)</f>
        <v>57930</v>
      </c>
      <c r="E2604" s="140">
        <f>_xll.qlInterestRateIndexValueDate(IndexON,D2604)</f>
        <v>57930</v>
      </c>
      <c r="F2604" s="156">
        <f>IFERROR(_xll.qlIndexFixing(IndexON,D2604,TRUE,_xll.ohTrigger(RecalcTrigger,TriggerON)),NA())</f>
        <v>6.3405965512830509E-3</v>
      </c>
      <c r="H2604" s="42">
        <f>_xll.qlCalendarAdvance(Calendar,$H2603,B2604,"f",FALSE)</f>
        <v>57930</v>
      </c>
      <c r="I2604" s="140">
        <f>_xll.qlInterestRateIndexValueDate(Index1M,$H2604)</f>
        <v>57930</v>
      </c>
      <c r="J2604" s="145">
        <f>IFERROR(_xll.qlIndexFixing(Index1M,$H2604,TRUE,_xll.ohTrigger(RecalcTrigger,Trigger1M)),NA())</f>
        <v>7.1161756377996141E-3</v>
      </c>
      <c r="K2604" s="44">
        <f>IFERROR(_xll.qlIndexFixing(Index3M,H2604,TRUE,_xll.ohTrigger(RecalcTrigger,Trigger3M)),NA())</f>
        <v>7.250768843570606E-3</v>
      </c>
      <c r="L2604" s="44">
        <f>IFERROR(_xll.qlIndexFixing(Index6M,$H2604,TRUE,_xll.ohTrigger(RecalcTrigger,Trigger6M)),NA())</f>
        <v>7.3485283100500108E-3</v>
      </c>
      <c r="M2604" s="146">
        <f>IFERROR(_xll.qlIndexFixing(Index1Y,$H2604,TRUE,_xll.ohTrigger(RecalcTrigger,Trigger1Y)),NA())</f>
        <v>7.5554527994741161E-3</v>
      </c>
      <c r="N2604" s="145">
        <f>IFERROR(_xll.qlIndexFixing(ONIndex1M,I2604,TRUE,_xll.ohTrigger(RecalcTrigger,Trigger1M)),NA())</f>
        <v>7.1100770028531546E-3</v>
      </c>
      <c r="O2604" s="44">
        <f>IFERROR(_xll.qlIndexFixing(ONIndex3M,I2604,TRUE,_xll.ohTrigger(RecalcTrigger,Trigger3M)),NA())</f>
        <v>7.2361267602749635E-3</v>
      </c>
      <c r="P2604" s="44">
        <f>IFERROR(_xll.qlIndexFixing(ONIndex6M,I2604,TRUE,_xll.ohTrigger(RecalcTrigger,Trigger6M)),NA())</f>
        <v>7.3132857795665807E-3</v>
      </c>
      <c r="Q2604" s="146">
        <f>IFERROR(_xll.qlIndexFixing(ONIndex1Y,I2604,TRUE,_xll.ohTrigger(RecalcTrigger,Trigger1Y)),NA())</f>
        <v>7.489385096804968E-3</v>
      </c>
    </row>
    <row r="2605" spans="2:17" x14ac:dyDescent="0.2">
      <c r="B2605" s="39" t="s">
        <v>42</v>
      </c>
      <c r="D2605" s="42">
        <f>_xll.qlCalendarAdvance(Calendar,$D2604,B2605,"f",FALSE)</f>
        <v>57937</v>
      </c>
      <c r="E2605" s="140">
        <f>_xll.qlInterestRateIndexValueDate(IndexON,D2605)</f>
        <v>57937</v>
      </c>
      <c r="F2605" s="156">
        <f>IFERROR(_xll.qlIndexFixing(IndexON,D2605,TRUE,_xll.ohTrigger(RecalcTrigger,TriggerON)),NA())</f>
        <v>6.3418112648350178E-3</v>
      </c>
      <c r="H2605" s="42">
        <f>_xll.qlCalendarAdvance(Calendar,$H2604,B2605,"f",FALSE)</f>
        <v>57937</v>
      </c>
      <c r="I2605" s="140">
        <f>_xll.qlInterestRateIndexValueDate(Index1M,$H2605)</f>
        <v>57937</v>
      </c>
      <c r="J2605" s="145">
        <f>IFERROR(_xll.qlIndexFixing(Index1M,$H2605,TRUE,_xll.ohTrigger(RecalcTrigger,Trigger1M)),NA())</f>
        <v>7.1179695588724501E-3</v>
      </c>
      <c r="K2605" s="44">
        <f>IFERROR(_xll.qlIndexFixing(Index3M,H2605,TRUE,_xll.ohTrigger(RecalcTrigger,Trigger3M)),NA())</f>
        <v>7.25204307456093E-3</v>
      </c>
      <c r="L2605" s="44">
        <f>IFERROR(_xll.qlIndexFixing(Index6M,$H2605,TRUE,_xll.ohTrigger(RecalcTrigger,Trigger6M)),NA())</f>
        <v>7.3502105848861294E-3</v>
      </c>
      <c r="M2605" s="146">
        <f>IFERROR(_xll.qlIndexFixing(Index1Y,$H2605,TRUE,_xll.ohTrigger(RecalcTrigger,Trigger1Y)),NA())</f>
        <v>7.557004881624696E-3</v>
      </c>
      <c r="N2605" s="145">
        <f>IFERROR(_xll.qlIndexFixing(ONIndex1M,I2605,TRUE,_xll.ohTrigger(RecalcTrigger,Trigger1M)),NA())</f>
        <v>7.1118527083058325E-3</v>
      </c>
      <c r="O2605" s="44">
        <f>IFERROR(_xll.qlIndexFixing(ONIndex3M,I2605,TRUE,_xll.ohTrigger(RecalcTrigger,Trigger3M)),NA())</f>
        <v>7.2373338975395551E-3</v>
      </c>
      <c r="P2605" s="44">
        <f>IFERROR(_xll.qlIndexFixing(ONIndex6M,I2605,TRUE,_xll.ohTrigger(RecalcTrigger,Trigger6M)),NA())</f>
        <v>7.3148478571538611E-3</v>
      </c>
      <c r="Q2605" s="146">
        <f>IFERROR(_xll.qlIndexFixing(ONIndex1Y,I2605,TRUE,_xll.ohTrigger(RecalcTrigger,Trigger1Y)),NA())</f>
        <v>7.4906732991530944E-3</v>
      </c>
    </row>
    <row r="2606" spans="2:17" x14ac:dyDescent="0.2">
      <c r="B2606" s="39" t="s">
        <v>42</v>
      </c>
      <c r="D2606" s="42">
        <f>_xll.qlCalendarAdvance(Calendar,$D2605,B2606,"f",FALSE)</f>
        <v>57944</v>
      </c>
      <c r="E2606" s="140">
        <f>_xll.qlInterestRateIndexValueDate(IndexON,D2606)</f>
        <v>57944</v>
      </c>
      <c r="F2606" s="156">
        <f>IFERROR(_xll.qlIndexFixing(IndexON,D2606,TRUE,_xll.ohTrigger(RecalcTrigger,TriggerON)),NA())</f>
        <v>6.3430379011053528E-3</v>
      </c>
      <c r="H2606" s="42">
        <f>_xll.qlCalendarAdvance(Calendar,$H2605,B2606,"f",FALSE)</f>
        <v>57944</v>
      </c>
      <c r="I2606" s="140">
        <f>_xll.qlInterestRateIndexValueDate(Index1M,$H2606)</f>
        <v>57944</v>
      </c>
      <c r="J2606" s="145">
        <f>IFERROR(_xll.qlIndexFixing(Index1M,$H2606,TRUE,_xll.ohTrigger(RecalcTrigger,Trigger1M)),NA())</f>
        <v>7.1197712218887266E-3</v>
      </c>
      <c r="K2606" s="44">
        <f>IFERROR(_xll.qlIndexFixing(Index3M,H2606,TRUE,_xll.ohTrigger(RecalcTrigger,Trigger3M)),NA())</f>
        <v>7.2533272923400163E-3</v>
      </c>
      <c r="L2606" s="44">
        <f>IFERROR(_xll.qlIndexFixing(Index6M,$H2606,TRUE,_xll.ohTrigger(RecalcTrigger,Trigger6M)),NA())</f>
        <v>7.3519015168328023E-3</v>
      </c>
      <c r="M2606" s="146">
        <f>IFERROR(_xll.qlIndexFixing(Index1Y,$H2606,TRUE,_xll.ohTrigger(RecalcTrigger,Trigger1Y)),NA())</f>
        <v>7.5585667420552394E-3</v>
      </c>
      <c r="N2606" s="145">
        <f>IFERROR(_xll.qlIndexFixing(ONIndex1M,I2606,TRUE,_xll.ohTrigger(RecalcTrigger,Trigger1M)),NA())</f>
        <v>7.1136361507606605E-3</v>
      </c>
      <c r="O2606" s="44">
        <f>IFERROR(_xll.qlIndexFixing(ONIndex3M,I2606,TRUE,_xll.ohTrigger(RecalcTrigger,Trigger3M)),NA())</f>
        <v>7.2385510030104072E-3</v>
      </c>
      <c r="P2606" s="44">
        <f>IFERROR(_xll.qlIndexFixing(ONIndex6M,I2606,TRUE,_xll.ohTrigger(RecalcTrigger,Trigger6M)),NA())</f>
        <v>7.3164185583896035E-3</v>
      </c>
      <c r="Q2606" s="146">
        <f>IFERROR(_xll.qlIndexFixing(ONIndex1Y,I2606,TRUE,_xll.ohTrigger(RecalcTrigger,Trigger1Y)),NA())</f>
        <v>7.4919712041998654E-3</v>
      </c>
    </row>
    <row r="2607" spans="2:17" x14ac:dyDescent="0.2">
      <c r="B2607" s="39" t="s">
        <v>42</v>
      </c>
      <c r="D2607" s="42">
        <f>_xll.qlCalendarAdvance(Calendar,$D2606,B2607,"f",FALSE)</f>
        <v>57951</v>
      </c>
      <c r="E2607" s="140">
        <f>_xll.qlInterestRateIndexValueDate(IndexON,D2607)</f>
        <v>57951</v>
      </c>
      <c r="F2607" s="156">
        <f>IFERROR(_xll.qlIndexFixing(IndexON,D2607,TRUE,_xll.ohTrigger(RecalcTrigger,TriggerON)),NA())</f>
        <v>6.3442764602561486E-3</v>
      </c>
      <c r="H2607" s="42">
        <f>_xll.qlCalendarAdvance(Calendar,$H2606,B2607,"f",FALSE)</f>
        <v>57951</v>
      </c>
      <c r="I2607" s="140">
        <f>_xll.qlInterestRateIndexValueDate(Index1M,$H2607)</f>
        <v>57951</v>
      </c>
      <c r="J2607" s="145">
        <f>IFERROR(_xll.qlIndexFixing(Index1M,$H2607,TRUE,_xll.ohTrigger(RecalcTrigger,Trigger1M)),NA())</f>
        <v>7.1215806268560417E-3</v>
      </c>
      <c r="K2607" s="44">
        <f>IFERROR(_xll.qlIndexFixing(Index3M,H2607,TRUE,_xll.ohTrigger(RecalcTrigger,Trigger3M)),NA())</f>
        <v>7.2546214969193192E-3</v>
      </c>
      <c r="L2607" s="44">
        <f>IFERROR(_xll.qlIndexFixing(Index6M,$H2607,TRUE,_xll.ohTrigger(RecalcTrigger,Trigger6M)),NA())</f>
        <v>7.3530061078045383E-3</v>
      </c>
      <c r="M2607" s="146">
        <f>IFERROR(_xll.qlIndexFixing(Index1Y,$H2607,TRUE,_xll.ohTrigger(RecalcTrigger,Trigger1Y)),NA())</f>
        <v>7.5601383808110434E-3</v>
      </c>
      <c r="N2607" s="145">
        <f>IFERROR(_xll.qlIndexFixing(ONIndex1M,I2607,TRUE,_xll.ohTrigger(RecalcTrigger,Trigger1M)),NA())</f>
        <v>7.1154273301365922E-3</v>
      </c>
      <c r="O2607" s="44">
        <f>IFERROR(_xll.qlIndexFixing(ONIndex3M,I2607,TRUE,_xll.ohTrigger(RecalcTrigger,Trigger3M)),NA())</f>
        <v>7.2397780769306586E-3</v>
      </c>
      <c r="P2607" s="44">
        <f>IFERROR(_xll.qlIndexFixing(ONIndex6M,I2607,TRUE,_xll.ohTrigger(RecalcTrigger,Trigger6M)),NA())</f>
        <v>7.3179978831117154E-3</v>
      </c>
      <c r="Q2607" s="146">
        <f>IFERROR(_xll.qlIndexFixing(ONIndex1Y,I2607,TRUE,_xll.ohTrigger(RecalcTrigger,Trigger1Y)),NA())</f>
        <v>7.4932788120263272E-3</v>
      </c>
    </row>
    <row r="2608" spans="2:17" x14ac:dyDescent="0.2">
      <c r="B2608" s="39" t="s">
        <v>42</v>
      </c>
      <c r="D2608" s="42">
        <f>_xll.qlCalendarAdvance(Calendar,$D2607,B2608,"f",FALSE)</f>
        <v>57958</v>
      </c>
      <c r="E2608" s="140">
        <f>_xll.qlInterestRateIndexValueDate(IndexON,D2608)</f>
        <v>57958</v>
      </c>
      <c r="F2608" s="156">
        <f>IFERROR(_xll.qlIndexFixing(IndexON,D2608,TRUE,_xll.ohTrigger(RecalcTrigger,TriggerON)),NA())</f>
        <v>6.3455269423684513E-3</v>
      </c>
      <c r="H2608" s="42">
        <f>_xll.qlCalendarAdvance(Calendar,$H2607,B2608,"f",FALSE)</f>
        <v>57958</v>
      </c>
      <c r="I2608" s="140">
        <f>_xll.qlInterestRateIndexValueDate(Index1M,$H2608)</f>
        <v>57958</v>
      </c>
      <c r="J2608" s="145">
        <f>IFERROR(_xll.qlIndexFixing(Index1M,$H2608,TRUE,_xll.ohTrigger(RecalcTrigger,Trigger1M)),NA())</f>
        <v>7.1233977737794607E-3</v>
      </c>
      <c r="K2608" s="44">
        <f>IFERROR(_xll.qlIndexFixing(Index3M,H2608,TRUE,_xll.ohTrigger(RecalcTrigger,Trigger3M)),NA())</f>
        <v>7.2557585716976954E-3</v>
      </c>
      <c r="L2608" s="44">
        <f>IFERROR(_xll.qlIndexFixing(Index6M,$H2608,TRUE,_xll.ohTrigger(RecalcTrigger,Trigger6M)),NA())</f>
        <v>7.3543147497197488E-3</v>
      </c>
      <c r="M2608" s="146">
        <f>IFERROR(_xll.qlIndexFixing(Index1Y,$H2608,TRUE,_xll.ohTrigger(RecalcTrigger,Trigger1Y)),NA())</f>
        <v>7.5617197979380713E-3</v>
      </c>
      <c r="N2608" s="145">
        <f>IFERROR(_xll.qlIndexFixing(ONIndex1M,I2608,TRUE,_xll.ohTrigger(RecalcTrigger,Trigger1M)),NA())</f>
        <v>7.1172262465957203E-3</v>
      </c>
      <c r="O2608" s="44">
        <f>IFERROR(_xll.qlIndexFixing(ONIndex3M,I2608,TRUE,_xll.ohTrigger(RecalcTrigger,Trigger3M)),NA())</f>
        <v>7.2410151191382166E-3</v>
      </c>
      <c r="P2608" s="44">
        <f>IFERROR(_xll.qlIndexFixing(ONIndex6M,I2608,TRUE,_xll.ohTrigger(RecalcTrigger,Trigger6M)),NA())</f>
        <v>7.3195858313201967E-3</v>
      </c>
      <c r="Q2608" s="146">
        <f>IFERROR(_xll.qlIndexFixing(ONIndex1Y,I2608,TRUE,_xll.ohTrigger(RecalcTrigger,Trigger1Y)),NA())</f>
        <v>7.4945961226324798E-3</v>
      </c>
    </row>
    <row r="2609" spans="2:17" x14ac:dyDescent="0.2">
      <c r="B2609" s="39" t="s">
        <v>42</v>
      </c>
      <c r="D2609" s="42">
        <f>_xll.qlCalendarAdvance(Calendar,$D2608,B2609,"f",FALSE)</f>
        <v>57965</v>
      </c>
      <c r="E2609" s="140">
        <f>_xll.qlInterestRateIndexValueDate(IndexON,D2609)</f>
        <v>57965</v>
      </c>
      <c r="F2609" s="156">
        <f>IFERROR(_xll.qlIndexFixing(IndexON,D2609,TRUE,_xll.ohTrigger(RecalcTrigger,TriggerON)),NA())</f>
        <v>6.3467893473612147E-3</v>
      </c>
      <c r="H2609" s="42">
        <f>_xll.qlCalendarAdvance(Calendar,$H2608,B2609,"f",FALSE)</f>
        <v>57965</v>
      </c>
      <c r="I2609" s="140">
        <f>_xll.qlInterestRateIndexValueDate(Index1M,$H2609)</f>
        <v>57965</v>
      </c>
      <c r="J2609" s="145">
        <f>IFERROR(_xll.qlIndexFixing(Index1M,$H2609,TRUE,_xll.ohTrigger(RecalcTrigger,Trigger1M)),NA())</f>
        <v>7.1252226626589837E-3</v>
      </c>
      <c r="K2609" s="44">
        <f>IFERROR(_xll.qlIndexFixing(Index3M,H2609,TRUE,_xll.ohTrigger(RecalcTrigger,Trigger3M)),NA())</f>
        <v>7.2570720104709685E-3</v>
      </c>
      <c r="L2609" s="44">
        <f>IFERROR(_xll.qlIndexFixing(Index6M,$H2609,TRUE,_xll.ohTrigger(RecalcTrigger,Trigger6M)),NA())</f>
        <v>7.3560283889154985E-3</v>
      </c>
      <c r="M2609" s="146">
        <f>IFERROR(_xll.qlIndexFixing(Index1Y,$H2609,TRUE,_xll.ohTrigger(RecalcTrigger,Trigger1Y)),NA())</f>
        <v>7.5633109934825082E-3</v>
      </c>
      <c r="N2609" s="145">
        <f>IFERROR(_xll.qlIndexFixing(ONIndex1M,I2609,TRUE,_xll.ohTrigger(RecalcTrigger,Trigger1M)),NA())</f>
        <v>7.1190329001380448E-3</v>
      </c>
      <c r="O2609" s="44">
        <f>IFERROR(_xll.qlIndexFixing(ONIndex3M,I2609,TRUE,_xll.ohTrigger(RecalcTrigger,Trigger3M)),NA())</f>
        <v>7.2422621297951739E-3</v>
      </c>
      <c r="P2609" s="44">
        <f>IFERROR(_xll.qlIndexFixing(ONIndex6M,I2609,TRUE,_xll.ohTrigger(RecalcTrigger,Trigger6M)),NA())</f>
        <v>7.32118240317714E-3</v>
      </c>
      <c r="Q2609" s="146">
        <f>IFERROR(_xll.qlIndexFixing(ONIndex1Y,I2609,TRUE,_xll.ohTrigger(RecalcTrigger,Trigger1Y)),NA())</f>
        <v>7.4959231359372769E-3</v>
      </c>
    </row>
    <row r="2610" spans="2:17" x14ac:dyDescent="0.2">
      <c r="B2610" s="39" t="s">
        <v>42</v>
      </c>
      <c r="D2610" s="42">
        <f>_xll.qlCalendarAdvance(Calendar,$D2609,B2610,"f",FALSE)</f>
        <v>57972</v>
      </c>
      <c r="E2610" s="140">
        <f>_xll.qlInterestRateIndexValueDate(IndexON,D2610)</f>
        <v>57972</v>
      </c>
      <c r="F2610" s="156">
        <f>IFERROR(_xll.qlIndexFixing(IndexON,D2610,TRUE,_xll.ohTrigger(RecalcTrigger,TriggerON)),NA())</f>
        <v>6.3480636751533925E-3</v>
      </c>
      <c r="H2610" s="42">
        <f>_xll.qlCalendarAdvance(Calendar,$H2609,B2610,"f",FALSE)</f>
        <v>57972</v>
      </c>
      <c r="I2610" s="140">
        <f>_xll.qlInterestRateIndexValueDate(Index1M,$H2610)</f>
        <v>57972</v>
      </c>
      <c r="J2610" s="145">
        <f>IFERROR(_xll.qlIndexFixing(Index1M,$H2610,TRUE,_xll.ohTrigger(RecalcTrigger,Trigger1M)),NA())</f>
        <v>7.1270552934996761E-3</v>
      </c>
      <c r="K2610" s="44">
        <f>IFERROR(_xll.qlIndexFixing(Index3M,H2610,TRUE,_xll.ohTrigger(RecalcTrigger,Trigger3M)),NA())</f>
        <v>7.2583954358711646E-3</v>
      </c>
      <c r="L2610" s="44">
        <f>IFERROR(_xll.qlIndexFixing(Index6M,$H2610,TRUE,_xll.ohTrigger(RecalcTrigger,Trigger6M)),NA())</f>
        <v>7.3577506843918086E-3</v>
      </c>
      <c r="M2610" s="146">
        <f>IFERROR(_xll.qlIndexFixing(Index1Y,$H2610,TRUE,_xll.ohTrigger(RecalcTrigger,Trigger1Y)),NA())</f>
        <v>7.5649119674903176E-3</v>
      </c>
      <c r="N2610" s="145">
        <f>IFERROR(_xll.qlIndexFixing(ONIndex1M,I2610,TRUE,_xll.ohTrigger(RecalcTrigger,Trigger1M)),NA())</f>
        <v>7.1208472905204268E-3</v>
      </c>
      <c r="O2610" s="44">
        <f>IFERROR(_xll.qlIndexFixing(ONIndex3M,I2610,TRUE,_xll.ohTrigger(RecalcTrigger,Trigger3M)),NA())</f>
        <v>7.2435191087394379E-3</v>
      </c>
      <c r="P2610" s="44">
        <f>IFERROR(_xll.qlIndexFixing(ONIndex6M,I2610,TRUE,_xll.ohTrigger(RecalcTrigger,Trigger6M)),NA())</f>
        <v>7.3227875985204527E-3</v>
      </c>
      <c r="Q2610" s="146">
        <f>IFERROR(_xll.qlIndexFixing(ONIndex1Y,I2610,TRUE,_xll.ohTrigger(RecalcTrigger,Trigger1Y)),NA())</f>
        <v>7.4972598520217648E-3</v>
      </c>
    </row>
    <row r="2611" spans="2:17" x14ac:dyDescent="0.2">
      <c r="B2611" s="39" t="s">
        <v>42</v>
      </c>
      <c r="D2611" s="42">
        <f>_xll.qlCalendarAdvance(Calendar,$D2610,B2611,"f",FALSE)</f>
        <v>57979</v>
      </c>
      <c r="E2611" s="140">
        <f>_xll.qlInterestRateIndexValueDate(IndexON,D2611)</f>
        <v>57979</v>
      </c>
      <c r="F2611" s="156">
        <f>IFERROR(_xll.qlIndexFixing(IndexON,D2611,TRUE,_xll.ohTrigger(RecalcTrigger,TriggerON)),NA())</f>
        <v>6.3493499258260311E-3</v>
      </c>
      <c r="H2611" s="42">
        <f>_xll.qlCalendarAdvance(Calendar,$H2610,B2611,"f",FALSE)</f>
        <v>57979</v>
      </c>
      <c r="I2611" s="140">
        <f>_xll.qlInterestRateIndexValueDate(Index1M,$H2611)</f>
        <v>57979</v>
      </c>
      <c r="J2611" s="145">
        <f>IFERROR(_xll.qlIndexFixing(Index1M,$H2611,TRUE,_xll.ohTrigger(RecalcTrigger,Trigger1M)),NA())</f>
        <v>7.1288956663040706E-3</v>
      </c>
      <c r="K2611" s="44">
        <f>IFERROR(_xll.qlIndexFixing(Index3M,H2611,TRUE,_xll.ohTrigger(RecalcTrigger,Trigger3M)),NA())</f>
        <v>7.2598981834289637E-3</v>
      </c>
      <c r="L2611" s="44">
        <f>IFERROR(_xll.qlIndexFixing(Index6M,$H2611,TRUE,_xll.ohTrigger(RecalcTrigger,Trigger6M)),NA())</f>
        <v>7.3594816361719625E-3</v>
      </c>
      <c r="M2611" s="146">
        <f>IFERROR(_xll.qlIndexFixing(Index1Y,$H2611,TRUE,_xll.ohTrigger(RecalcTrigger,Trigger1Y)),NA())</f>
        <v>7.5665227200083507E-3</v>
      </c>
      <c r="N2611" s="145">
        <f>IFERROR(_xll.qlIndexFixing(ONIndex1M,I2611,TRUE,_xll.ohTrigger(RecalcTrigger,Trigger1M)),NA())</f>
        <v>7.1226694179860051E-3</v>
      </c>
      <c r="O2611" s="44">
        <f>IFERROR(_xll.qlIndexFixing(ONIndex3M,I2611,TRUE,_xll.ohTrigger(RecalcTrigger,Trigger3M)),NA())</f>
        <v>7.2447860560520549E-3</v>
      </c>
      <c r="P2611" s="44">
        <f>IFERROR(_xll.qlIndexFixing(ONIndex6M,I2611,TRUE,_xll.ohTrigger(RecalcTrigger,Trigger6M)),NA())</f>
        <v>7.3244014174311811E-3</v>
      </c>
      <c r="Q2611" s="146">
        <f>IFERROR(_xll.qlIndexFixing(ONIndex1Y,I2611,TRUE,_xll.ohTrigger(RecalcTrigger,Trigger1Y)),NA())</f>
        <v>7.4986062708859436E-3</v>
      </c>
    </row>
    <row r="2612" spans="2:17" x14ac:dyDescent="0.2">
      <c r="B2612" s="39" t="s">
        <v>42</v>
      </c>
      <c r="D2612" s="42">
        <f>_xll.qlCalendarAdvance(Calendar,$D2611,B2612,"f",FALSE)</f>
        <v>57986</v>
      </c>
      <c r="E2612" s="140">
        <f>_xll.qlInterestRateIndexValueDate(IndexON,D2612)</f>
        <v>57986</v>
      </c>
      <c r="F2612" s="156">
        <f>IFERROR(_xll.qlIndexFixing(IndexON,D2612,TRUE,_xll.ohTrigger(RecalcTrigger,TriggerON)),NA())</f>
        <v>6.3506480994601766E-3</v>
      </c>
      <c r="H2612" s="42">
        <f>_xll.qlCalendarAdvance(Calendar,$H2611,B2612,"f",FALSE)</f>
        <v>57986</v>
      </c>
      <c r="I2612" s="140">
        <f>_xll.qlInterestRateIndexValueDate(Index1M,$H2612)</f>
        <v>57986</v>
      </c>
      <c r="J2612" s="145">
        <f>IFERROR(_xll.qlIndexFixing(Index1M,$H2612,TRUE,_xll.ohTrigger(RecalcTrigger,Trigger1M)),NA())</f>
        <v>7.1307437810822979E-3</v>
      </c>
      <c r="K2612" s="44">
        <f>IFERROR(_xll.qlIndexFixing(Index3M,H2612,TRUE,_xll.ohTrigger(RecalcTrigger,Trigger3M)),NA())</f>
        <v>7.261242322153816E-3</v>
      </c>
      <c r="L2612" s="44">
        <f>IFERROR(_xll.qlIndexFixing(Index6M,$H2612,TRUE,_xll.ohTrigger(RecalcTrigger,Trigger6M)),NA())</f>
        <v>7.361422647220014E-3</v>
      </c>
      <c r="M2612" s="146">
        <f>IFERROR(_xll.qlIndexFixing(Index1Y,$H2612,TRUE,_xll.ohTrigger(RecalcTrigger,Trigger1Y)),NA())</f>
        <v>7.568143251083459E-3</v>
      </c>
      <c r="N2612" s="145">
        <f>IFERROR(_xll.qlIndexFixing(ONIndex1M,I2612,TRUE,_xll.ohTrigger(RecalcTrigger,Trigger1M)),NA())</f>
        <v>7.1244992823726871E-3</v>
      </c>
      <c r="O2612" s="44">
        <f>IFERROR(_xll.qlIndexFixing(ONIndex3M,I2612,TRUE,_xll.ohTrigger(RecalcTrigger,Trigger3M)),NA())</f>
        <v>7.2460629717330249E-3</v>
      </c>
      <c r="P2612" s="44">
        <f>IFERROR(_xll.qlIndexFixing(ONIndex6M,I2612,TRUE,_xll.ohTrigger(RecalcTrigger,Trigger6M)),NA())</f>
        <v>7.3260238599093253E-3</v>
      </c>
      <c r="Q2612" s="146">
        <f>IFERROR(_xll.qlIndexFixing(ONIndex1Y,I2612,TRUE,_xll.ohTrigger(RecalcTrigger,Trigger1Y)),NA())</f>
        <v>7.4999623924487668E-3</v>
      </c>
    </row>
    <row r="2613" spans="2:17" x14ac:dyDescent="0.2">
      <c r="B2613" s="39" t="s">
        <v>42</v>
      </c>
      <c r="D2613" s="42">
        <f>_xll.qlCalendarAdvance(Calendar,$D2612,B2613,"f",FALSE)</f>
        <v>57993</v>
      </c>
      <c r="E2613" s="140">
        <f>_xll.qlInterestRateIndexValueDate(IndexON,D2613)</f>
        <v>57993</v>
      </c>
      <c r="F2613" s="156">
        <f>IFERROR(_xll.qlIndexFixing(IndexON,D2613,TRUE,_xll.ohTrigger(RecalcTrigger,TriggerON)),NA())</f>
        <v>6.3519581958937366E-3</v>
      </c>
      <c r="H2613" s="42">
        <f>_xll.qlCalendarAdvance(Calendar,$H2612,B2613,"f",FALSE)</f>
        <v>57993</v>
      </c>
      <c r="I2613" s="140">
        <f>_xll.qlInterestRateIndexValueDate(Index1M,$H2613)</f>
        <v>57993</v>
      </c>
      <c r="J2613" s="145">
        <f>IFERROR(_xll.qlIndexFixing(Index1M,$H2613,TRUE,_xll.ohTrigger(RecalcTrigger,Trigger1M)),NA())</f>
        <v>7.1325996378292927E-3</v>
      </c>
      <c r="K2613" s="44">
        <f>IFERROR(_xll.qlIndexFixing(Index3M,H2613,TRUE,_xll.ohTrigger(RecalcTrigger,Trigger3M)),NA())</f>
        <v>7.2625964477396688E-3</v>
      </c>
      <c r="L2613" s="44">
        <f>IFERROR(_xll.qlIndexFixing(Index6M,$H2613,TRUE,_xll.ohTrigger(RecalcTrigger,Trigger6M)),NA())</f>
        <v>7.3631715651985181E-3</v>
      </c>
      <c r="M2613" s="146">
        <f>IFERROR(_xll.qlIndexFixing(Index1Y,$H2613,TRUE,_xll.ohTrigger(RecalcTrigger,Trigger1Y)),NA())</f>
        <v>7.5697735607624939E-3</v>
      </c>
      <c r="N2613" s="145">
        <f>IFERROR(_xll.qlIndexFixing(ONIndex1M,I2613,TRUE,_xll.ohTrigger(RecalcTrigger,Trigger1M)),NA())</f>
        <v>7.1263368837615193E-3</v>
      </c>
      <c r="O2613" s="44">
        <f>IFERROR(_xll.qlIndexFixing(ONIndex3M,I2613,TRUE,_xll.ohTrigger(RecalcTrigger,Trigger3M)),NA())</f>
        <v>7.2473498557823479E-3</v>
      </c>
      <c r="P2613" s="44">
        <f>IFERROR(_xll.qlIndexFixing(ONIndex6M,I2613,TRUE,_xll.ohTrigger(RecalcTrigger,Trigger6M)),NA())</f>
        <v>7.3276549258738388E-3</v>
      </c>
      <c r="Q2613" s="146">
        <f>IFERROR(_xll.qlIndexFixing(ONIndex1Y,I2613,TRUE,_xll.ohTrigger(RecalcTrigger,Trigger1Y)),NA())</f>
        <v>7.5013282167912809E-3</v>
      </c>
    </row>
    <row r="2614" spans="2:17" x14ac:dyDescent="0.2">
      <c r="B2614" s="39" t="s">
        <v>42</v>
      </c>
      <c r="D2614" s="42">
        <f>_xll.qlCalendarAdvance(Calendar,$D2613,B2614,"f",FALSE)</f>
        <v>58000</v>
      </c>
      <c r="E2614" s="140">
        <f>_xll.qlInterestRateIndexValueDate(IndexON,D2614)</f>
        <v>58000</v>
      </c>
      <c r="F2614" s="156">
        <f>IFERROR(_xll.qlIndexFixing(IndexON,D2614,TRUE,_xll.ohTrigger(RecalcTrigger,TriggerON)),NA())</f>
        <v>6.3532802152077572E-3</v>
      </c>
      <c r="H2614" s="42">
        <f>_xll.qlCalendarAdvance(Calendar,$H2613,B2614,"f",FALSE)</f>
        <v>58000</v>
      </c>
      <c r="I2614" s="140">
        <f>_xll.qlInterestRateIndexValueDate(Index1M,$H2614)</f>
        <v>58000</v>
      </c>
      <c r="J2614" s="145">
        <f>IFERROR(_xll.qlIndexFixing(Index1M,$H2614,TRUE,_xll.ohTrigger(RecalcTrigger,Trigger1M)),NA())</f>
        <v>7.1344632365526531E-3</v>
      </c>
      <c r="K2614" s="44">
        <f>IFERROR(_xll.qlIndexFixing(Index3M,H2614,TRUE,_xll.ohTrigger(RecalcTrigger,Trigger3M)),NA())</f>
        <v>7.2639605601926881E-3</v>
      </c>
      <c r="L2614" s="44">
        <f>IFERROR(_xll.qlIndexFixing(Index6M,$H2614,TRUE,_xll.ohTrigger(RecalcTrigger,Trigger6M)),NA())</f>
        <v>7.3649291397325E-3</v>
      </c>
      <c r="M2614" s="146">
        <f>IFERROR(_xll.qlIndexFixing(Index1Y,$H2614,TRUE,_xll.ohTrigger(RecalcTrigger,Trigger1Y)),NA())</f>
        <v>7.571413649093639E-3</v>
      </c>
      <c r="N2614" s="145">
        <f>IFERROR(_xll.qlIndexFixing(ONIndex1M,I2614,TRUE,_xll.ohTrigger(RecalcTrigger,Trigger1M)),NA())</f>
        <v>7.1281822221525015E-3</v>
      </c>
      <c r="O2614" s="44">
        <f>IFERROR(_xll.qlIndexFixing(ONIndex3M,I2614,TRUE,_xll.ohTrigger(RecalcTrigger,Trigger3M)),NA())</f>
        <v>7.2486467082000239E-3</v>
      </c>
      <c r="P2614" s="44">
        <f>IFERROR(_xll.qlIndexFixing(ONIndex6M,I2614,TRUE,_xll.ohTrigger(RecalcTrigger,Trigger6M)),NA())</f>
        <v>7.3292946154868144E-3</v>
      </c>
      <c r="Q2614" s="146">
        <f>IFERROR(_xll.qlIndexFixing(ONIndex1Y,I2614,TRUE,_xll.ohTrigger(RecalcTrigger,Trigger1Y)),NA())</f>
        <v>7.5027037439134858E-3</v>
      </c>
    </row>
    <row r="2615" spans="2:17" x14ac:dyDescent="0.2">
      <c r="B2615" s="39" t="s">
        <v>42</v>
      </c>
      <c r="D2615" s="42">
        <f>_xll.qlCalendarAdvance(Calendar,$D2614,B2615,"f",FALSE)</f>
        <v>58007</v>
      </c>
      <c r="E2615" s="140">
        <f>_xll.qlInterestRateIndexValueDate(IndexON,D2615)</f>
        <v>58007</v>
      </c>
      <c r="F2615" s="156">
        <f>IFERROR(_xll.qlIndexFixing(IndexON,D2615,TRUE,_xll.ohTrigger(RecalcTrigger,TriggerON)),NA())</f>
        <v>6.3546141575643311E-3</v>
      </c>
      <c r="H2615" s="42">
        <f>_xll.qlCalendarAdvance(Calendar,$H2614,B2615,"f",FALSE)</f>
        <v>58007</v>
      </c>
      <c r="I2615" s="140">
        <f>_xll.qlInterestRateIndexValueDate(Index1M,$H2615)</f>
        <v>58007</v>
      </c>
      <c r="J2615" s="145">
        <f>IFERROR(_xll.qlIndexFixing(Index1M,$H2615,TRUE,_xll.ohTrigger(RecalcTrigger,Trigger1M)),NA())</f>
        <v>7.1363345772574444E-3</v>
      </c>
      <c r="K2615" s="44">
        <f>IFERROR(_xll.qlIndexFixing(Index3M,H2615,TRUE,_xll.ohTrigger(RecalcTrigger,Trigger3M)),NA())</f>
        <v>7.2653346595269687E-3</v>
      </c>
      <c r="L2615" s="44">
        <f>IFERROR(_xll.qlIndexFixing(Index6M,$H2615,TRUE,_xll.ohTrigger(RecalcTrigger,Trigger6M)),NA())</f>
        <v>7.3666953708428906E-3</v>
      </c>
      <c r="M2615" s="146">
        <f>IFERROR(_xll.qlIndexFixing(Index1Y,$H2615,TRUE,_xll.ohTrigger(RecalcTrigger,Trigger1Y)),NA())</f>
        <v>7.5730635161237458E-3</v>
      </c>
      <c r="N2615" s="145">
        <f>IFERROR(_xll.qlIndexFixing(ONIndex1M,I2615,TRUE,_xll.ohTrigger(RecalcTrigger,Trigger1M)),NA())</f>
        <v>7.1300352976266801E-3</v>
      </c>
      <c r="O2615" s="44">
        <f>IFERROR(_xll.qlIndexFixing(ONIndex3M,I2615,TRUE,_xll.ohTrigger(RecalcTrigger,Trigger3M)),NA())</f>
        <v>7.2499535289860528E-3</v>
      </c>
      <c r="P2615" s="44">
        <f>IFERROR(_xll.qlIndexFixing(ONIndex6M,I2615,TRUE,_xll.ohTrigger(RecalcTrigger,Trigger6M)),NA())</f>
        <v>7.3309429285051131E-3</v>
      </c>
      <c r="Q2615" s="146">
        <f>IFERROR(_xll.qlIndexFixing(ONIndex1Y,I2615,TRUE,_xll.ohTrigger(RecalcTrigger,Trigger1Y)),NA())</f>
        <v>7.5040889738153815E-3</v>
      </c>
    </row>
    <row r="2616" spans="2:17" x14ac:dyDescent="0.2">
      <c r="B2616" s="39" t="s">
        <v>42</v>
      </c>
      <c r="D2616" s="42">
        <f>_xll.qlCalendarAdvance(Calendar,$D2615,B2616,"f",FALSE)</f>
        <v>58014</v>
      </c>
      <c r="E2616" s="140">
        <f>_xll.qlInterestRateIndexValueDate(IndexON,D2616)</f>
        <v>58014</v>
      </c>
      <c r="F2616" s="156">
        <f>IFERROR(_xll.qlIndexFixing(IndexON,D2616,TRUE,_xll.ohTrigger(RecalcTrigger,TriggerON)),NA())</f>
        <v>6.3559600226392732E-3</v>
      </c>
      <c r="H2616" s="42">
        <f>_xll.qlCalendarAdvance(Calendar,$H2615,B2616,"f",FALSE)</f>
        <v>58014</v>
      </c>
      <c r="I2616" s="140">
        <f>_xll.qlInterestRateIndexValueDate(Index1M,$H2616)</f>
        <v>58014</v>
      </c>
      <c r="J2616" s="145">
        <f>IFERROR(_xll.qlIndexFixing(Index1M,$H2616,TRUE,_xll.ohTrigger(RecalcTrigger,Trigger1M)),NA())</f>
        <v>7.1375998140217559E-3</v>
      </c>
      <c r="K2616" s="44">
        <f>IFERROR(_xll.qlIndexFixing(Index3M,H2616,TRUE,_xll.ohTrigger(RecalcTrigger,Trigger3M)),NA())</f>
        <v>7.2667187457513202E-3</v>
      </c>
      <c r="L2616" s="44">
        <f>IFERROR(_xll.qlIndexFixing(Index6M,$H2616,TRUE,_xll.ohTrigger(RecalcTrigger,Trigger6M)),NA())</f>
        <v>7.3682662404028028E-3</v>
      </c>
      <c r="M2616" s="146">
        <f>IFERROR(_xll.qlIndexFixing(Index1Y,$H2616,TRUE,_xll.ohTrigger(RecalcTrigger,Trigger1Y)),NA())</f>
        <v>7.5747231619016642E-3</v>
      </c>
      <c r="N2616" s="145">
        <f>IFERROR(_xll.qlIndexFixing(ONIndex1M,I2616,TRUE,_xll.ohTrigger(RecalcTrigger,Trigger1M)),NA())</f>
        <v>7.1318961100219624E-3</v>
      </c>
      <c r="O2616" s="44">
        <f>IFERROR(_xll.qlIndexFixing(ONIndex3M,I2616,TRUE,_xll.ohTrigger(RecalcTrigger,Trigger3M)),NA())</f>
        <v>7.2512703181404348E-3</v>
      </c>
      <c r="P2616" s="44">
        <f>IFERROR(_xll.qlIndexFixing(ONIndex6M,I2616,TRUE,_xll.ohTrigger(RecalcTrigger,Trigger6M)),NA())</f>
        <v>7.3325998651718738E-3</v>
      </c>
      <c r="Q2616" s="146">
        <f>IFERROR(_xll.qlIndexFixing(ONIndex1Y,I2616,TRUE,_xll.ohTrigger(RecalcTrigger,Trigger1Y)),NA())</f>
        <v>7.5054839064159218E-3</v>
      </c>
    </row>
    <row r="2617" spans="2:17" x14ac:dyDescent="0.2">
      <c r="B2617" s="39" t="s">
        <v>42</v>
      </c>
      <c r="D2617" s="42">
        <f>_xll.qlCalendarAdvance(Calendar,$D2616,B2617,"f",FALSE)</f>
        <v>58021</v>
      </c>
      <c r="E2617" s="140">
        <f>_xll.qlInterestRateIndexValueDate(IndexON,D2617)</f>
        <v>58021</v>
      </c>
      <c r="F2617" s="156">
        <f>IFERROR(_xll.qlIndexFixing(IndexON,D2617,TRUE,_xll.ohTrigger(RecalcTrigger,TriggerON)),NA())</f>
        <v>6.3573178105946759E-3</v>
      </c>
      <c r="H2617" s="42">
        <f>_xll.qlCalendarAdvance(Calendar,$H2616,B2617,"f",FALSE)</f>
        <v>58021</v>
      </c>
      <c r="I2617" s="140">
        <f>_xll.qlInterestRateIndexValueDate(Index1M,$H2617)</f>
        <v>58021</v>
      </c>
      <c r="J2617" s="145">
        <f>IFERROR(_xll.qlIndexFixing(Index1M,$H2617,TRUE,_xll.ohTrigger(RecalcTrigger,Trigger1M)),NA())</f>
        <v>7.1401004846265159E-3</v>
      </c>
      <c r="K2617" s="44">
        <f>IFERROR(_xll.qlIndexFixing(Index3M,H2617,TRUE,_xll.ohTrigger(RecalcTrigger,Trigger3M)),NA())</f>
        <v>7.2681128188754338E-3</v>
      </c>
      <c r="L2617" s="44">
        <f>IFERROR(_xll.qlIndexFixing(Index6M,$H2617,TRUE,_xll.ohTrigger(RecalcTrigger,Trigger6M)),NA())</f>
        <v>7.3700491304725989E-3</v>
      </c>
      <c r="M2617" s="146">
        <f>IFERROR(_xll.qlIndexFixing(Index1Y,$H2617,TRUE,_xll.ohTrigger(RecalcTrigger,Trigger1Y)),NA())</f>
        <v>7.5763925864751336E-3</v>
      </c>
      <c r="N2617" s="145">
        <f>IFERROR(_xll.qlIndexFixing(ONIndex1M,I2617,TRUE,_xll.ohTrigger(RecalcTrigger,Trigger1M)),NA())</f>
        <v>7.1337646594193949E-3</v>
      </c>
      <c r="O2617" s="44">
        <f>IFERROR(_xll.qlIndexFixing(ONIndex3M,I2617,TRUE,_xll.ohTrigger(RecalcTrigger,Trigger3M)),NA())</f>
        <v>7.2525970755821234E-3</v>
      </c>
      <c r="P2617" s="44">
        <f>IFERROR(_xll.qlIndexFixing(ONIndex6M,I2617,TRUE,_xll.ohTrigger(RecalcTrigger,Trigger6M)),NA())</f>
        <v>7.3342654253250039E-3</v>
      </c>
      <c r="Q2617" s="146">
        <f>IFERROR(_xll.qlIndexFixing(ONIndex1Y,I2617,TRUE,_xll.ohTrigger(RecalcTrigger,Trigger1Y)),NA())</f>
        <v>7.5068885417961528E-3</v>
      </c>
    </row>
    <row r="2618" spans="2:17" x14ac:dyDescent="0.2">
      <c r="B2618" s="39" t="s">
        <v>42</v>
      </c>
      <c r="D2618" s="42">
        <f>_xll.qlCalendarAdvance(Calendar,$D2617,B2618,"f",FALSE)</f>
        <v>58028</v>
      </c>
      <c r="E2618" s="140">
        <f>_xll.qlInterestRateIndexValueDate(IndexON,D2618)</f>
        <v>58028</v>
      </c>
      <c r="F2618" s="156">
        <f>IFERROR(_xll.qlIndexFixing(IndexON,D2618,TRUE,_xll.ohTrigger(RecalcTrigger,TriggerON)),NA())</f>
        <v>6.3586875215115857E-3</v>
      </c>
      <c r="H2618" s="42">
        <f>_xll.qlCalendarAdvance(Calendar,$H2617,B2618,"f",FALSE)</f>
        <v>58028</v>
      </c>
      <c r="I2618" s="140">
        <f>_xll.qlInterestRateIndexValueDate(Index1M,$H2618)</f>
        <v>58028</v>
      </c>
      <c r="J2618" s="145">
        <f>IFERROR(_xll.qlIndexFixing(Index1M,$H2618,TRUE,_xll.ohTrigger(RecalcTrigger,Trigger1M)),NA())</f>
        <v>7.1419950512958616E-3</v>
      </c>
      <c r="K2618" s="44">
        <f>IFERROR(_xll.qlIndexFixing(Index3M,H2618,TRUE,_xll.ohTrigger(RecalcTrigger,Trigger3M)),NA())</f>
        <v>7.2695168789107603E-3</v>
      </c>
      <c r="L2618" s="44">
        <f>IFERROR(_xll.qlIndexFixing(Index6M,$H2618,TRUE,_xll.ohTrigger(RecalcTrigger,Trigger6M)),NA())</f>
        <v>7.371840677003855E-3</v>
      </c>
      <c r="M2618" s="146">
        <f>IFERROR(_xll.qlIndexFixing(Index1Y,$H2618,TRUE,_xll.ohTrigger(RecalcTrigger,Trigger1Y)),NA())</f>
        <v>7.5780717898927819E-3</v>
      </c>
      <c r="N2618" s="145">
        <f>IFERROR(_xll.qlIndexFixing(ONIndex1M,I2618,TRUE,_xll.ohTrigger(RecalcTrigger,Trigger1M)),NA())</f>
        <v>7.1356409458189773E-3</v>
      </c>
      <c r="O2618" s="44">
        <f>IFERROR(_xll.qlIndexFixing(ONIndex3M,I2618,TRUE,_xll.ohTrigger(RecalcTrigger,Trigger3M)),NA())</f>
        <v>7.253933801392165E-3</v>
      </c>
      <c r="P2618" s="44">
        <f>IFERROR(_xll.qlIndexFixing(ONIndex6M,I2618,TRUE,_xll.ohTrigger(RecalcTrigger,Trigger6M)),NA())</f>
        <v>7.3359396090455498E-3</v>
      </c>
      <c r="Q2618" s="146">
        <f>IFERROR(_xll.qlIndexFixing(ONIndex1Y,I2618,TRUE,_xll.ohTrigger(RecalcTrigger,Trigger1Y)),NA())</f>
        <v>7.5083028798750284E-3</v>
      </c>
    </row>
    <row r="2619" spans="2:17" x14ac:dyDescent="0.2">
      <c r="B2619" s="39" t="s">
        <v>42</v>
      </c>
      <c r="D2619" s="42">
        <f>_xll.qlCalendarAdvance(Calendar,$D2618,B2619,"f",FALSE)</f>
        <v>58035</v>
      </c>
      <c r="E2619" s="140">
        <f>_xll.qlInterestRateIndexValueDate(IndexON,D2619)</f>
        <v>58035</v>
      </c>
      <c r="F2619" s="156">
        <f>IFERROR(_xll.qlIndexFixing(IndexON,D2619,TRUE,_xll.ohTrigger(RecalcTrigger,TriggerON)),NA())</f>
        <v>6.3600691552279098E-3</v>
      </c>
      <c r="H2619" s="42">
        <f>_xll.qlCalendarAdvance(Calendar,$H2618,B2619,"f",FALSE)</f>
        <v>58035</v>
      </c>
      <c r="I2619" s="140">
        <f>_xll.qlInterestRateIndexValueDate(Index1M,$H2619)</f>
        <v>58035</v>
      </c>
      <c r="J2619" s="145">
        <f>IFERROR(_xll.qlIndexFixing(Index1M,$H2619,TRUE,_xll.ohTrigger(RecalcTrigger,Trigger1M)),NA())</f>
        <v>7.1438973599593017E-3</v>
      </c>
      <c r="K2619" s="44">
        <f>IFERROR(_xll.qlIndexFixing(Index3M,H2619,TRUE,_xll.ohTrigger(RecalcTrigger,Trigger3M)),NA())</f>
        <v>7.2709309258678712E-3</v>
      </c>
      <c r="L2619" s="44">
        <f>IFERROR(_xll.qlIndexFixing(Index6M,$H2619,TRUE,_xll.ohTrigger(RecalcTrigger,Trigger6M)),NA())</f>
        <v>7.3736408800198537E-3</v>
      </c>
      <c r="M2619" s="146">
        <f>IFERROR(_xll.qlIndexFixing(Index1Y,$H2619,TRUE,_xll.ohTrigger(RecalcTrigger,Trigger1Y)),NA())</f>
        <v>7.5797607722039029E-3</v>
      </c>
      <c r="N2619" s="145">
        <f>IFERROR(_xll.qlIndexFixing(ONIndex1M,I2619,TRUE,_xll.ohTrigger(RecalcTrigger,Trigger1M)),NA())</f>
        <v>7.1375249692207099E-3</v>
      </c>
      <c r="O2619" s="44">
        <f>IFERROR(_xll.qlIndexFixing(ONIndex3M,I2619,TRUE,_xll.ohTrigger(RecalcTrigger,Trigger3M)),NA())</f>
        <v>7.2552804956516059E-3</v>
      </c>
      <c r="P2619" s="44">
        <f>IFERROR(_xll.qlIndexFixing(ONIndex6M,I2619,TRUE,_xll.ohTrigger(RecalcTrigger,Trigger6M)),NA())</f>
        <v>7.3376224164145576E-3</v>
      </c>
      <c r="Q2619" s="146">
        <f>IFERROR(_xll.qlIndexFixing(ONIndex1Y,I2619,TRUE,_xll.ohTrigger(RecalcTrigger,Trigger1Y)),NA())</f>
        <v>7.5097269208146411E-3</v>
      </c>
    </row>
    <row r="2620" spans="2:17" x14ac:dyDescent="0.2">
      <c r="B2620" s="39" t="s">
        <v>42</v>
      </c>
      <c r="D2620" s="42">
        <f>_xll.qlCalendarAdvance(Calendar,$D2619,B2620,"f",FALSE)</f>
        <v>58042</v>
      </c>
      <c r="E2620" s="140">
        <f>_xll.qlInterestRateIndexValueDate(IndexON,D2620)</f>
        <v>58042</v>
      </c>
      <c r="F2620" s="156">
        <f>IFERROR(_xll.qlIndexFixing(IndexON,D2620,TRUE,_xll.ohTrigger(RecalcTrigger,TriggerON)),NA())</f>
        <v>6.361462711905741E-3</v>
      </c>
      <c r="H2620" s="42">
        <f>_xll.qlCalendarAdvance(Calendar,$H2619,B2620,"f",FALSE)</f>
        <v>58042</v>
      </c>
      <c r="I2620" s="140">
        <f>_xll.qlInterestRateIndexValueDate(Index1M,$H2620)</f>
        <v>58042</v>
      </c>
      <c r="J2620" s="145">
        <f>IFERROR(_xll.qlIndexFixing(Index1M,$H2620,TRUE,_xll.ohTrigger(RecalcTrigger,Trigger1M)),NA())</f>
        <v>7.1458074106244343E-3</v>
      </c>
      <c r="K2620" s="44">
        <f>IFERROR(_xll.qlIndexFixing(Index3M,H2620,TRUE,_xll.ohTrigger(RecalcTrigger,Trigger3M)),NA())</f>
        <v>7.2723549597573387E-3</v>
      </c>
      <c r="L2620" s="44">
        <f>IFERROR(_xll.qlIndexFixing(Index6M,$H2620,TRUE,_xll.ohTrigger(RecalcTrigger,Trigger6M)),NA())</f>
        <v>7.3754497395416415E-3</v>
      </c>
      <c r="M2620" s="146">
        <f>IFERROR(_xll.qlIndexFixing(Index1Y,$H2620,TRUE,_xll.ohTrigger(RecalcTrigger,Trigger1Y)),NA())</f>
        <v>7.5814595334573465E-3</v>
      </c>
      <c r="N2620" s="145">
        <f>IFERROR(_xll.qlIndexFixing(ONIndex1M,I2620,TRUE,_xll.ohTrigger(RecalcTrigger,Trigger1M)),NA())</f>
        <v>7.1394167297056388E-3</v>
      </c>
      <c r="O2620" s="44">
        <f>IFERROR(_xll.qlIndexFixing(ONIndex3M,I2620,TRUE,_xll.ohTrigger(RecalcTrigger,Trigger3M)),NA())</f>
        <v>7.2566371581983535E-3</v>
      </c>
      <c r="P2620" s="44">
        <f>IFERROR(_xll.qlIndexFixing(ONIndex6M,I2620,TRUE,_xll.ohTrigger(RecalcTrigger,Trigger6M)),NA())</f>
        <v>7.3393138472699349E-3</v>
      </c>
      <c r="Q2620" s="146">
        <f>IFERROR(_xll.qlIndexFixing(ONIndex1Y,I2620,TRUE,_xll.ohTrigger(RecalcTrigger,Trigger1Y)),NA())</f>
        <v>7.5111606644528983E-3</v>
      </c>
    </row>
    <row r="2621" spans="2:17" x14ac:dyDescent="0.2">
      <c r="B2621" s="39" t="s">
        <v>42</v>
      </c>
      <c r="D2621" s="42">
        <f>_xll.qlCalendarAdvance(Calendar,$D2620,B2621,"f",FALSE)</f>
        <v>58049</v>
      </c>
      <c r="E2621" s="140">
        <f>_xll.qlInterestRateIndexValueDate(IndexON,D2621)</f>
        <v>58049</v>
      </c>
      <c r="F2621" s="156">
        <f>IFERROR(_xll.qlIndexFixing(IndexON,D2621,TRUE,_xll.ohTrigger(RecalcTrigger,TriggerON)),NA())</f>
        <v>6.3628681913829865E-3</v>
      </c>
      <c r="H2621" s="42">
        <f>_xll.qlCalendarAdvance(Calendar,$H2620,B2621,"f",FALSE)</f>
        <v>58049</v>
      </c>
      <c r="I2621" s="140">
        <f>_xll.qlInterestRateIndexValueDate(Index1M,$H2621)</f>
        <v>58049</v>
      </c>
      <c r="J2621" s="145">
        <f>IFERROR(_xll.qlIndexFixing(Index1M,$H2621,TRUE,_xll.ohTrigger(RecalcTrigger,Trigger1M)),NA())</f>
        <v>7.1477252032937921E-3</v>
      </c>
      <c r="K2621" s="44">
        <f>IFERROR(_xll.qlIndexFixing(Index3M,H2621,TRUE,_xll.ohTrigger(RecalcTrigger,Trigger3M)),NA())</f>
        <v>7.2734355632782218E-3</v>
      </c>
      <c r="L2621" s="44">
        <f>IFERROR(_xll.qlIndexFixing(Index6M,$H2621,TRUE,_xll.ohTrigger(RecalcTrigger,Trigger6M)),NA())</f>
        <v>7.3774745469150039E-3</v>
      </c>
      <c r="M2621" s="146">
        <f>IFERROR(_xll.qlIndexFixing(Index1Y,$H2621,TRUE,_xll.ohTrigger(RecalcTrigger,Trigger1Y)),NA())</f>
        <v>7.5831680737028506E-3</v>
      </c>
      <c r="N2621" s="145">
        <f>IFERROR(_xll.qlIndexFixing(ONIndex1M,I2621,TRUE,_xll.ohTrigger(RecalcTrigger,Trigger1M)),NA())</f>
        <v>7.1413162270306252E-3</v>
      </c>
      <c r="O2621" s="44">
        <f>IFERROR(_xll.qlIndexFixing(ONIndex3M,I2621,TRUE,_xll.ohTrigger(RecalcTrigger,Trigger3M)),NA())</f>
        <v>7.2580037891134541E-3</v>
      </c>
      <c r="P2621" s="44">
        <f>IFERROR(_xll.qlIndexFixing(ONIndex6M,I2621,TRUE,_xll.ohTrigger(RecalcTrigger,Trigger6M)),NA())</f>
        <v>7.3410139016116815E-3</v>
      </c>
      <c r="Q2621" s="146">
        <f>IFERROR(_xll.qlIndexFixing(ONIndex1Y,I2621,TRUE,_xll.ohTrigger(RecalcTrigger,Trigger1Y)),NA())</f>
        <v>7.5126041107898001E-3</v>
      </c>
    </row>
    <row r="2622" spans="2:17" x14ac:dyDescent="0.2">
      <c r="B2622" s="39" t="s">
        <v>42</v>
      </c>
      <c r="D2622" s="42">
        <f>_xll.qlCalendarAdvance(Calendar,$D2621,B2622,"f",FALSE)</f>
        <v>58056</v>
      </c>
      <c r="E2622" s="140">
        <f>_xll.qlInterestRateIndexValueDate(IndexON,D2622)</f>
        <v>58056</v>
      </c>
      <c r="F2622" s="156">
        <f>IFERROR(_xll.qlIndexFixing(IndexON,D2622,TRUE,_xll.ohTrigger(RecalcTrigger,TriggerON)),NA())</f>
        <v>6.3642855938217391E-3</v>
      </c>
      <c r="H2622" s="42">
        <f>_xll.qlCalendarAdvance(Calendar,$H2621,B2622,"f",FALSE)</f>
        <v>58056</v>
      </c>
      <c r="I2622" s="140">
        <f>_xll.qlInterestRateIndexValueDate(Index1M,$H2622)</f>
        <v>58056</v>
      </c>
      <c r="J2622" s="145">
        <f>IFERROR(_xll.qlIndexFixing(Index1M,$H2622,TRUE,_xll.ohTrigger(RecalcTrigger,Trigger1M)),NA())</f>
        <v>7.1496507379673752E-3</v>
      </c>
      <c r="K2622" s="44">
        <f>IFERROR(_xll.qlIndexFixing(Index3M,H2622,TRUE,_xll.ohTrigger(RecalcTrigger,Trigger3M)),NA())</f>
        <v>7.2748780869086194E-3</v>
      </c>
      <c r="L2622" s="44">
        <f>IFERROR(_xll.qlIndexFixing(Index6M,$H2622,TRUE,_xll.ohTrigger(RecalcTrigger,Trigger6M)),NA())</f>
        <v>7.3793013747108479E-3</v>
      </c>
      <c r="M2622" s="146">
        <f>IFERROR(_xll.qlIndexFixing(Index1Y,$H2622,TRUE,_xll.ohTrigger(RecalcTrigger,Trigger1Y)),NA())</f>
        <v>7.5848863929897092E-3</v>
      </c>
      <c r="N2622" s="145">
        <f>IFERROR(_xll.qlIndexFixing(ONIndex1M,I2622,TRUE,_xll.ohTrigger(RecalcTrigger,Trigger1M)),NA())</f>
        <v>7.1432234613577616E-3</v>
      </c>
      <c r="O2622" s="44">
        <f>IFERROR(_xll.qlIndexFixing(ONIndex3M,I2622,TRUE,_xll.ohTrigger(RecalcTrigger,Trigger3M)),NA())</f>
        <v>7.259380388477954E-3</v>
      </c>
      <c r="P2622" s="44">
        <f>IFERROR(_xll.qlIndexFixing(ONIndex6M,I2622,TRUE,_xll.ohTrigger(RecalcTrigger,Trigger6M)),NA())</f>
        <v>7.342722579520844E-3</v>
      </c>
      <c r="Q2622" s="146">
        <f>IFERROR(_xll.qlIndexFixing(ONIndex1Y,I2622,TRUE,_xll.ohTrigger(RecalcTrigger,Trigger1Y)),NA())</f>
        <v>7.5140572599874389E-3</v>
      </c>
    </row>
    <row r="2623" spans="2:17" x14ac:dyDescent="0.2">
      <c r="B2623" s="39" t="s">
        <v>42</v>
      </c>
      <c r="D2623" s="42">
        <f>_xll.qlCalendarAdvance(Calendar,$D2622,B2623,"f",FALSE)</f>
        <v>58063</v>
      </c>
      <c r="E2623" s="140">
        <f>_xll.qlInterestRateIndexValueDate(IndexON,D2623)</f>
        <v>58063</v>
      </c>
      <c r="F2623" s="156">
        <f>IFERROR(_xll.qlIndexFixing(IndexON,D2623,TRUE,_xll.ohTrigger(RecalcTrigger,TriggerON)),NA())</f>
        <v>6.3657149191409523E-3</v>
      </c>
      <c r="H2623" s="42">
        <f>_xll.qlCalendarAdvance(Calendar,$H2622,B2623,"f",FALSE)</f>
        <v>58063</v>
      </c>
      <c r="I2623" s="140">
        <f>_xll.qlInterestRateIndexValueDate(Index1M,$H2623)</f>
        <v>58063</v>
      </c>
      <c r="J2623" s="145">
        <f>IFERROR(_xll.qlIndexFixing(Index1M,$H2623,TRUE,_xll.ohTrigger(RecalcTrigger,Trigger1M)),NA())</f>
        <v>7.1515840146553142E-3</v>
      </c>
      <c r="K2623" s="44">
        <f>IFERROR(_xll.qlIndexFixing(Index3M,H2623,TRUE,_xll.ohTrigger(RecalcTrigger,Trigger3M)),NA())</f>
        <v>7.2763305970932552E-3</v>
      </c>
      <c r="L2623" s="44">
        <f>IFERROR(_xll.qlIndexFixing(Index6M,$H2623,TRUE,_xll.ohTrigger(RecalcTrigger,Trigger6M)),NA())</f>
        <v>7.381136859269684E-3</v>
      </c>
      <c r="M2623" s="146">
        <f>IFERROR(_xll.qlIndexFixing(Index1Y,$H2623,TRUE,_xll.ohTrigger(RecalcTrigger,Trigger1Y)),NA())</f>
        <v>7.5866144913681044E-3</v>
      </c>
      <c r="N2623" s="145">
        <f>IFERROR(_xll.qlIndexFixing(ONIndex1M,I2623,TRUE,_xll.ohTrigger(RecalcTrigger,Trigger1M)),NA())</f>
        <v>7.1451384327680945E-3</v>
      </c>
      <c r="O2623" s="44">
        <f>IFERROR(_xll.qlIndexFixing(ONIndex3M,I2623,TRUE,_xll.ohTrigger(RecalcTrigger,Trigger3M)),NA())</f>
        <v>7.2607669561297605E-3</v>
      </c>
      <c r="P2623" s="44">
        <f>IFERROR(_xll.qlIndexFixing(ONIndex6M,I2623,TRUE,_xll.ohTrigger(RecalcTrigger,Trigger6M)),NA())</f>
        <v>7.3444398809974221E-3</v>
      </c>
      <c r="Q2623" s="146">
        <f>IFERROR(_xll.qlIndexFixing(ONIndex1Y,I2623,TRUE,_xll.ohTrigger(RecalcTrigger,Trigger1Y)),NA())</f>
        <v>7.5155201118837223E-3</v>
      </c>
    </row>
    <row r="2624" spans="2:17" x14ac:dyDescent="0.2">
      <c r="B2624" s="39" t="s">
        <v>42</v>
      </c>
      <c r="D2624" s="42">
        <f>_xll.qlCalendarAdvance(Calendar,$D2623,B2624,"f",FALSE)</f>
        <v>58071</v>
      </c>
      <c r="E2624" s="140">
        <f>_xll.qlInterestRateIndexValueDate(IndexON,D2624)</f>
        <v>58071</v>
      </c>
      <c r="F2624" s="156">
        <f>IFERROR(_xll.qlIndexFixing(IndexON,D2624,TRUE,_xll.ohTrigger(RecalcTrigger,TriggerON)),NA())</f>
        <v>6.3676813089593356E-3</v>
      </c>
      <c r="H2624" s="42">
        <f>_xll.qlCalendarAdvance(Calendar,$H2623,B2624,"f",FALSE)</f>
        <v>58071</v>
      </c>
      <c r="I2624" s="140">
        <f>_xll.qlInterestRateIndexValueDate(Index1M,$H2624)</f>
        <v>58071</v>
      </c>
      <c r="J2624" s="145">
        <f>IFERROR(_xll.qlIndexFixing(Index1M,$H2624,TRUE,_xll.ohTrigger(RecalcTrigger,Trigger1M)),NA())</f>
        <v>7.1535934715697309E-3</v>
      </c>
      <c r="K2624" s="44">
        <f>IFERROR(_xll.qlIndexFixing(Index3M,H2624,TRUE,_xll.ohTrigger(RecalcTrigger,Trigger3M)),NA())</f>
        <v>7.278002837180806E-3</v>
      </c>
      <c r="L2624" s="44">
        <f>IFERROR(_xll.qlIndexFixing(Index6M,$H2624,TRUE,_xll.ohTrigger(RecalcTrigger,Trigger6M)),NA())</f>
        <v>7.383245156056195E-3</v>
      </c>
      <c r="M2624" s="146">
        <f>IFERROR(_xll.qlIndexFixing(Index1Y,$H2624,TRUE,_xll.ohTrigger(RecalcTrigger,Trigger1Y)),NA())</f>
        <v>7.589020259522487E-3</v>
      </c>
      <c r="N2624" s="145">
        <f>IFERROR(_xll.qlIndexFixing(ONIndex1M,I2624,TRUE,_xll.ohTrigger(RecalcTrigger,Trigger1M)),NA())</f>
        <v>7.1477519291322329E-3</v>
      </c>
      <c r="O2624" s="44">
        <f>IFERROR(_xll.qlIndexFixing(ONIndex3M,I2624,TRUE,_xll.ohTrigger(RecalcTrigger,Trigger3M)),NA())</f>
        <v>7.2627089084683263E-3</v>
      </c>
      <c r="P2624" s="44">
        <f>IFERROR(_xll.qlIndexFixing(ONIndex6M,I2624,TRUE,_xll.ohTrigger(RecalcTrigger,Trigger6M)),NA())</f>
        <v>7.3468084434521099E-3</v>
      </c>
      <c r="Q2624" s="146">
        <f>IFERROR(_xll.qlIndexFixing(ONIndex1Y,I2624,TRUE,_xll.ohTrigger(RecalcTrigger,Trigger1Y)),NA())</f>
        <v>7.5175700718451335E-3</v>
      </c>
    </row>
    <row r="2625" spans="2:17" x14ac:dyDescent="0.2">
      <c r="B2625" s="39" t="s">
        <v>42</v>
      </c>
      <c r="D2625" s="42">
        <f>_xll.qlCalendarAdvance(Calendar,$D2624,B2625,"f",FALSE)</f>
        <v>58078</v>
      </c>
      <c r="E2625" s="140">
        <f>_xll.qlInterestRateIndexValueDate(IndexON,D2625)</f>
        <v>58078</v>
      </c>
      <c r="F2625" s="156">
        <f>IFERROR(_xll.qlIndexFixing(IndexON,D2625,TRUE,_xll.ohTrigger(RecalcTrigger,TriggerON)),NA())</f>
        <v>6.3691379373927628E-3</v>
      </c>
      <c r="H2625" s="42">
        <f>_xll.qlCalendarAdvance(Calendar,$H2624,B2625,"f",FALSE)</f>
        <v>58078</v>
      </c>
      <c r="I2625" s="140">
        <f>_xll.qlInterestRateIndexValueDate(Index1M,$H2625)</f>
        <v>58078</v>
      </c>
      <c r="J2625" s="145">
        <f>IFERROR(_xll.qlIndexFixing(Index1M,$H2625,TRUE,_xll.ohTrigger(RecalcTrigger,Trigger1M)),NA())</f>
        <v>7.1555427470942363E-3</v>
      </c>
      <c r="K2625" s="44">
        <f>IFERROR(_xll.qlIndexFixing(Index3M,H2625,TRUE,_xll.ohTrigger(RecalcTrigger,Trigger3M)),NA())</f>
        <v>7.2794767471595148E-3</v>
      </c>
      <c r="L2625" s="44">
        <f>IFERROR(_xll.qlIndexFixing(Index6M,$H2625,TRUE,_xll.ohTrigger(RecalcTrigger,Trigger6M)),NA())</f>
        <v>7.3848891840164448E-3</v>
      </c>
      <c r="M2625" s="146">
        <f>IFERROR(_xll.qlIndexFixing(Index1Y,$H2625,TRUE,_xll.ohTrigger(RecalcTrigger,Trigger1Y)),NA())</f>
        <v>7.5907707828447692E-3</v>
      </c>
      <c r="N2625" s="145">
        <f>IFERROR(_xll.qlIndexFixing(ONIndex1M,I2625,TRUE,_xll.ohTrigger(RecalcTrigger,Trigger1M)),NA())</f>
        <v>7.1496846608084166E-3</v>
      </c>
      <c r="O2625" s="44">
        <f>IFERROR(_xll.qlIndexFixing(ONIndex3M,I2625,TRUE,_xll.ohTrigger(RecalcTrigger,Trigger3M)),NA())</f>
        <v>7.2641183170422492E-3</v>
      </c>
      <c r="P2625" s="44">
        <f>IFERROR(_xll.qlIndexFixing(ONIndex6M,I2625,TRUE,_xll.ohTrigger(RecalcTrigger,Trigger6M)),NA())</f>
        <v>7.348545525813396E-3</v>
      </c>
      <c r="Q2625" s="146">
        <f>IFERROR(_xll.qlIndexFixing(ONIndex1Y,I2625,TRUE,_xll.ohTrigger(RecalcTrigger,Trigger1Y)),NA())</f>
        <v>7.5190551626787751E-3</v>
      </c>
    </row>
    <row r="2626" spans="2:17" x14ac:dyDescent="0.2">
      <c r="B2626" s="39" t="s">
        <v>42</v>
      </c>
      <c r="D2626" s="42">
        <f>_xll.qlCalendarAdvance(Calendar,$D2625,B2626,"f",FALSE)</f>
        <v>58085</v>
      </c>
      <c r="E2626" s="140">
        <f>_xll.qlInterestRateIndexValueDate(IndexON,D2626)</f>
        <v>58085</v>
      </c>
      <c r="F2626" s="156">
        <f>IFERROR(_xll.qlIndexFixing(IndexON,D2626,TRUE,_xll.ohTrigger(RecalcTrigger,TriggerON)),NA())</f>
        <v>6.3706064891388978E-3</v>
      </c>
      <c r="H2626" s="42">
        <f>_xll.qlCalendarAdvance(Calendar,$H2625,B2626,"f",FALSE)</f>
        <v>58085</v>
      </c>
      <c r="I2626" s="140">
        <f>_xll.qlInterestRateIndexValueDate(Index1M,$H2626)</f>
        <v>58085</v>
      </c>
      <c r="J2626" s="145">
        <f>IFERROR(_xll.qlIndexFixing(Index1M,$H2626,TRUE,_xll.ohTrigger(RecalcTrigger,Trigger1M)),NA())</f>
        <v>7.1574997644810552E-3</v>
      </c>
      <c r="K2626" s="44">
        <f>IFERROR(_xll.qlIndexFixing(Index3M,H2626,TRUE,_xll.ohTrigger(RecalcTrigger,Trigger3M)),NA())</f>
        <v>7.28096064372668E-3</v>
      </c>
      <c r="L2626" s="44">
        <f>IFERROR(_xll.qlIndexFixing(Index6M,$H2626,TRUE,_xll.ohTrigger(RecalcTrigger,Trigger6M)),NA())</f>
        <v>7.3867512197395135E-3</v>
      </c>
      <c r="M2626" s="146">
        <f>IFERROR(_xll.qlIndexFixing(Index1Y,$H2626,TRUE,_xll.ohTrigger(RecalcTrigger,Trigger1Y)),NA())</f>
        <v>7.5925310858466341E-3</v>
      </c>
      <c r="N2626" s="145">
        <f>IFERROR(_xll.qlIndexFixing(ONIndex1M,I2626,TRUE,_xll.ohTrigger(RecalcTrigger,Trigger1M)),NA())</f>
        <v>7.1516251297839197E-3</v>
      </c>
      <c r="O2626" s="44">
        <f>IFERROR(_xll.qlIndexFixing(ONIndex3M,I2626,TRUE,_xll.ohTrigger(RecalcTrigger,Trigger3M)),NA())</f>
        <v>7.2655376943357259E-3</v>
      </c>
      <c r="P2626" s="44">
        <f>IFERROR(_xll.qlIndexFixing(ONIndex6M,I2626,TRUE,_xll.ohTrigger(RecalcTrigger,Trigger6M)),NA())</f>
        <v>7.3502912320932987E-3</v>
      </c>
      <c r="Q2626" s="146">
        <f>IFERROR(_xll.qlIndexFixing(ONIndex1Y,I2626,TRUE,_xll.ohTrigger(RecalcTrigger,Trigger1Y)),NA())</f>
        <v>7.5205499566433085E-3</v>
      </c>
    </row>
    <row r="2627" spans="2:17" x14ac:dyDescent="0.2">
      <c r="B2627" s="39" t="s">
        <v>42</v>
      </c>
      <c r="D2627" s="42">
        <f>_xll.qlCalendarAdvance(Calendar,$D2626,B2627,"f",FALSE)</f>
        <v>58092</v>
      </c>
      <c r="E2627" s="140">
        <f>_xll.qlInterestRateIndexValueDate(IndexON,D2627)</f>
        <v>58092</v>
      </c>
      <c r="F2627" s="156">
        <f>IFERROR(_xll.qlIndexFixing(IndexON,D2627,TRUE,_xll.ohTrigger(RecalcTrigger,TriggerON)),NA())</f>
        <v>6.3720869641707241E-3</v>
      </c>
      <c r="H2627" s="42">
        <f>_xll.qlCalendarAdvance(Calendar,$H2626,B2627,"f",FALSE)</f>
        <v>58092</v>
      </c>
      <c r="I2627" s="140">
        <f>_xll.qlInterestRateIndexValueDate(Index1M,$H2627)</f>
        <v>58092</v>
      </c>
      <c r="J2627" s="145">
        <f>IFERROR(_xll.qlIndexFixing(Index1M,$H2627,TRUE,_xll.ohTrigger(RecalcTrigger,Trigger1M)),NA())</f>
        <v>7.1594645237328001E-3</v>
      </c>
      <c r="K2627" s="44">
        <f>IFERROR(_xll.qlIndexFixing(Index3M,H2627,TRUE,_xll.ohTrigger(RecalcTrigger,Trigger3M)),NA())</f>
        <v>7.2824545268931097E-3</v>
      </c>
      <c r="L2627" s="44">
        <f>IFERROR(_xll.qlIndexFixing(Index6M,$H2627,TRUE,_xll.ohTrigger(RecalcTrigger,Trigger6M)),NA())</f>
        <v>7.3886219121380757E-3</v>
      </c>
      <c r="M2627" s="146">
        <f>IFERROR(_xll.qlIndexFixing(Index1Y,$H2627,TRUE,_xll.ohTrigger(RecalcTrigger,Trigger1Y)),NA())</f>
        <v>7.5943011685804182E-3</v>
      </c>
      <c r="N2627" s="145">
        <f>IFERROR(_xll.qlIndexFixing(ONIndex1M,I2627,TRUE,_xll.ohTrigger(RecalcTrigger,Trigger1M)),NA())</f>
        <v>7.1535733360587423E-3</v>
      </c>
      <c r="O2627" s="44">
        <f>IFERROR(_xll.qlIndexFixing(ONIndex3M,I2627,TRUE,_xll.ohTrigger(RecalcTrigger,Trigger3M)),NA())</f>
        <v>7.2669670404838333E-3</v>
      </c>
      <c r="P2627" s="44">
        <f>IFERROR(_xll.qlIndexFixing(ONIndex6M,I2627,TRUE,_xll.ohTrigger(RecalcTrigger,Trigger6M)),NA())</f>
        <v>7.3520455623188328E-3</v>
      </c>
      <c r="Q2627" s="146">
        <f>IFERROR(_xll.qlIndexFixing(ONIndex1Y,I2627,TRUE,_xll.ohTrigger(RecalcTrigger,Trigger1Y)),NA())</f>
        <v>7.5220544538467946E-3</v>
      </c>
    </row>
    <row r="2628" spans="2:17" x14ac:dyDescent="0.2">
      <c r="B2628" s="39" t="s">
        <v>42</v>
      </c>
      <c r="D2628" s="42">
        <f>_xll.qlCalendarAdvance(Calendar,$D2627,B2628,"f",FALSE)</f>
        <v>58099</v>
      </c>
      <c r="E2628" s="140">
        <f>_xll.qlInterestRateIndexValueDate(IndexON,D2628)</f>
        <v>58099</v>
      </c>
      <c r="F2628" s="156">
        <f>IFERROR(_xll.qlIndexFixing(IndexON,D2628,TRUE,_xll.ohTrigger(RecalcTrigger,TriggerON)),NA())</f>
        <v>6.3735793625422739E-3</v>
      </c>
      <c r="H2628" s="42">
        <f>_xll.qlCalendarAdvance(Calendar,$H2627,B2628,"f",FALSE)</f>
        <v>58099</v>
      </c>
      <c r="I2628" s="140">
        <f>_xll.qlInterestRateIndexValueDate(Index1M,$H2628)</f>
        <v>58099</v>
      </c>
      <c r="J2628" s="145">
        <f>IFERROR(_xll.qlIndexFixing(Index1M,$H2628,TRUE,_xll.ohTrigger(RecalcTrigger,Trigger1M)),NA())</f>
        <v>7.1614370248520862E-3</v>
      </c>
      <c r="K2628" s="44">
        <f>IFERROR(_xll.qlIndexFixing(Index3M,H2628,TRUE,_xll.ohTrigger(RecalcTrigger,Trigger3M)),NA())</f>
        <v>7.2839583966687084E-3</v>
      </c>
      <c r="L2628" s="44">
        <f>IFERROR(_xll.qlIndexFixing(Index6M,$H2628,TRUE,_xll.ohTrigger(RecalcTrigger,Trigger6M)),NA())</f>
        <v>7.3905012612363102E-3</v>
      </c>
      <c r="M2628" s="146">
        <f>IFERROR(_xll.qlIndexFixing(Index1Y,$H2628,TRUE,_xll.ohTrigger(RecalcTrigger,Trigger1Y)),NA())</f>
        <v>7.596081031097577E-3</v>
      </c>
      <c r="N2628" s="145">
        <f>IFERROR(_xll.qlIndexFixing(ONIndex1M,I2628,TRUE,_xll.ohTrigger(RecalcTrigger,Trigger1M)),NA())</f>
        <v>7.1555292797139316E-3</v>
      </c>
      <c r="O2628" s="44">
        <f>IFERROR(_xll.qlIndexFixing(ONIndex3M,I2628,TRUE,_xll.ohTrigger(RecalcTrigger,Trigger3M)),NA())</f>
        <v>7.2684063553514946E-3</v>
      </c>
      <c r="P2628" s="44">
        <f>IFERROR(_xll.qlIndexFixing(ONIndex6M,I2628,TRUE,_xll.ohTrigger(RecalcTrigger,Trigger6M)),NA())</f>
        <v>7.3538085164629825E-3</v>
      </c>
      <c r="Q2628" s="146">
        <f>IFERROR(_xll.qlIndexFixing(ONIndex1Y,I2628,TRUE,_xll.ohTrigger(RecalcTrigger,Trigger1Y)),NA())</f>
        <v>7.5235686541811723E-3</v>
      </c>
    </row>
    <row r="2629" spans="2:17" x14ac:dyDescent="0.2">
      <c r="B2629" s="39" t="s">
        <v>42</v>
      </c>
      <c r="D2629" s="42">
        <f>_xll.qlCalendarAdvance(Calendar,$D2628,B2629,"f",FALSE)</f>
        <v>58106</v>
      </c>
      <c r="E2629" s="140">
        <f>_xll.qlInterestRateIndexValueDate(IndexON,D2629)</f>
        <v>58106</v>
      </c>
      <c r="F2629" s="156">
        <f>IFERROR(_xll.qlIndexFixing(IndexON,D2629,TRUE,_xll.ohTrigger(RecalcTrigger,TriggerON)),NA())</f>
        <v>6.3750836841995158E-3</v>
      </c>
      <c r="H2629" s="42">
        <f>_xll.qlCalendarAdvance(Calendar,$H2628,B2629,"f",FALSE)</f>
        <v>58106</v>
      </c>
      <c r="I2629" s="140">
        <f>_xll.qlInterestRateIndexValueDate(Index1M,$H2629)</f>
        <v>58106</v>
      </c>
      <c r="J2629" s="145">
        <f>IFERROR(_xll.qlIndexFixing(Index1M,$H2629,TRUE,_xll.ohTrigger(RecalcTrigger,Trigger1M)),NA())</f>
        <v>7.1627803034146221E-3</v>
      </c>
      <c r="K2629" s="44">
        <f>IFERROR(_xll.qlIndexFixing(Index3M,H2629,TRUE,_xll.ohTrigger(RecalcTrigger,Trigger3M)),NA())</f>
        <v>7.2852896057317013E-3</v>
      </c>
      <c r="L2629" s="44">
        <f>IFERROR(_xll.qlIndexFixing(Index6M,$H2629,TRUE,_xll.ohTrigger(RecalcTrigger,Trigger6M)),NA())</f>
        <v>7.3923892670575012E-3</v>
      </c>
      <c r="M2629" s="146">
        <f>IFERROR(_xll.qlIndexFixing(Index1Y,$H2629,TRUE,_xll.ohTrigger(RecalcTrigger,Trigger1Y)),NA())</f>
        <v>7.5972315187669195E-3</v>
      </c>
      <c r="N2629" s="145">
        <f>IFERROR(_xll.qlIndexFixing(ONIndex1M,I2629,TRUE,_xll.ohTrigger(RecalcTrigger,Trigger1M)),NA())</f>
        <v>7.1574929606414246E-3</v>
      </c>
      <c r="O2629" s="44">
        <f>IFERROR(_xll.qlIndexFixing(ONIndex3M,I2629,TRUE,_xll.ohTrigger(RecalcTrigger,Trigger3M)),NA())</f>
        <v>7.2698556389927402E-3</v>
      </c>
      <c r="P2629" s="44">
        <f>IFERROR(_xll.qlIndexFixing(ONIndex6M,I2629,TRUE,_xll.ohTrigger(RecalcTrigger,Trigger6M)),NA())</f>
        <v>7.3555800944987339E-3</v>
      </c>
      <c r="Q2629" s="146">
        <f>IFERROR(_xll.qlIndexFixing(ONIndex1Y,I2629,TRUE,_xll.ohTrigger(RecalcTrigger,Trigger1Y)),NA())</f>
        <v>7.5250925577004715E-3</v>
      </c>
    </row>
    <row r="2630" spans="2:17" x14ac:dyDescent="0.2">
      <c r="B2630" s="39" t="s">
        <v>42</v>
      </c>
      <c r="D2630" s="42">
        <f>_xll.qlCalendarAdvance(Calendar,$D2629,B2630,"f",FALSE)</f>
        <v>58113</v>
      </c>
      <c r="E2630" s="140">
        <f>_xll.qlInterestRateIndexValueDate(IndexON,D2630)</f>
        <v>58113</v>
      </c>
      <c r="F2630" s="156">
        <f>IFERROR(_xll.qlIndexFixing(IndexON,D2630,TRUE,_xll.ohTrigger(RecalcTrigger,TriggerON)),NA())</f>
        <v>6.3765999291694655E-3</v>
      </c>
      <c r="H2630" s="42">
        <f>_xll.qlCalendarAdvance(Calendar,$H2629,B2630,"f",FALSE)</f>
        <v>58113</v>
      </c>
      <c r="I2630" s="140">
        <f>_xll.qlInterestRateIndexValueDate(Index1M,$H2630)</f>
        <v>58113</v>
      </c>
      <c r="J2630" s="145">
        <f>IFERROR(_xll.qlIndexFixing(Index1M,$H2630,TRUE,_xll.ohTrigger(RecalcTrigger,Trigger1M)),NA())</f>
        <v>7.1647665123898887E-3</v>
      </c>
      <c r="K2630" s="44">
        <f>IFERROR(_xll.qlIndexFixing(Index3M,H2630,TRUE,_xll.ohTrigger(RecalcTrigger,Trigger3M)),NA())</f>
        <v>7.2868127050509154E-3</v>
      </c>
      <c r="L2630" s="44">
        <f>IFERROR(_xll.qlIndexFixing(Index6M,$H2630,TRUE,_xll.ohTrigger(RecalcTrigger,Trigger6M)),NA())</f>
        <v>7.3942859296262766E-3</v>
      </c>
      <c r="M2630" s="146">
        <f>IFERROR(_xll.qlIndexFixing(Index1Y,$H2630,TRUE,_xll.ohTrigger(RecalcTrigger,Trigger1Y)),NA())</f>
        <v>7.5996700956907056E-3</v>
      </c>
      <c r="N2630" s="145">
        <f>IFERROR(_xll.qlIndexFixing(ONIndex1M,I2630,TRUE,_xll.ohTrigger(RecalcTrigger,Trigger1M)),NA())</f>
        <v>7.1594643788952536E-3</v>
      </c>
      <c r="O2630" s="44">
        <f>IFERROR(_xll.qlIndexFixing(ONIndex3M,I2630,TRUE,_xll.ohTrigger(RecalcTrigger,Trigger3M)),NA())</f>
        <v>7.2713148913805545E-3</v>
      </c>
      <c r="P2630" s="44">
        <f>IFERROR(_xll.qlIndexFixing(ONIndex6M,I2630,TRUE,_xll.ohTrigger(RecalcTrigger,Trigger6M)),NA())</f>
        <v>7.3573602964260862E-3</v>
      </c>
      <c r="Q2630" s="146">
        <f>IFERROR(_xll.qlIndexFixing(ONIndex1Y,I2630,TRUE,_xll.ohTrigger(RecalcTrigger,Trigger1Y)),NA())</f>
        <v>7.5266261643506631E-3</v>
      </c>
    </row>
    <row r="2631" spans="2:17" x14ac:dyDescent="0.2">
      <c r="B2631" s="39" t="s">
        <v>42</v>
      </c>
      <c r="D2631" s="42">
        <f>_xll.qlCalendarAdvance(Calendar,$D2630,B2631,"f",FALSE)</f>
        <v>58120</v>
      </c>
      <c r="E2631" s="140">
        <f>_xll.qlInterestRateIndexValueDate(IndexON,D2631)</f>
        <v>58120</v>
      </c>
      <c r="F2631" s="156">
        <f>IFERROR(_xll.qlIndexFixing(IndexON,D2631,TRUE,_xll.ohTrigger(RecalcTrigger,TriggerON)),NA())</f>
        <v>6.3781280974521222E-3</v>
      </c>
      <c r="H2631" s="42">
        <f>_xll.qlCalendarAdvance(Calendar,$H2630,B2631,"f",FALSE)</f>
        <v>58120</v>
      </c>
      <c r="I2631" s="140">
        <f>_xll.qlInterestRateIndexValueDate(Index1M,$H2631)</f>
        <v>58120</v>
      </c>
      <c r="J2631" s="145">
        <f>IFERROR(_xll.qlIndexFixing(Index1M,$H2631,TRUE,_xll.ohTrigger(RecalcTrigger,Trigger1M)),NA())</f>
        <v>7.1667604627553838E-3</v>
      </c>
      <c r="K2631" s="44">
        <f>IFERROR(_xll.qlIndexFixing(Index3M,H2631,TRUE,_xll.ohTrigger(RecalcTrigger,Trigger3M)),NA())</f>
        <v>7.2883457908090709E-3</v>
      </c>
      <c r="L2631" s="44">
        <f>IFERROR(_xll.qlIndexFixing(Index6M,$H2631,TRUE,_xll.ohTrigger(RecalcTrigger,Trigger6M)),NA())</f>
        <v>7.3961912489672625E-3</v>
      </c>
      <c r="M2631" s="146">
        <f>IFERROR(_xll.qlIndexFixing(Index1Y,$H2631,TRUE,_xll.ohTrigger(RecalcTrigger,Trigger1Y)),NA())</f>
        <v>7.6014792978717927E-3</v>
      </c>
      <c r="N2631" s="145">
        <f>IFERROR(_xll.qlIndexFixing(ONIndex1M,I2631,TRUE,_xll.ohTrigger(RecalcTrigger,Trigger1M)),NA())</f>
        <v>7.161443534475417E-3</v>
      </c>
      <c r="O2631" s="44">
        <f>IFERROR(_xll.qlIndexFixing(ONIndex3M,I2631,TRUE,_xll.ohTrigger(RecalcTrigger,Trigger3M)),NA())</f>
        <v>7.2727841125959838E-3</v>
      </c>
      <c r="P2631" s="44">
        <f>IFERROR(_xll.qlIndexFixing(ONIndex6M,I2631,TRUE,_xll.ohTrigger(RecalcTrigger,Trigger6M)),NA())</f>
        <v>7.3591491222720542E-3</v>
      </c>
      <c r="Q2631" s="146">
        <f>IFERROR(_xll.qlIndexFixing(ONIndex1Y,I2631,TRUE,_xll.ohTrigger(RecalcTrigger,Trigger1Y)),NA())</f>
        <v>7.5281694742127918E-3</v>
      </c>
    </row>
    <row r="2632" spans="2:17" x14ac:dyDescent="0.2">
      <c r="B2632" s="39" t="s">
        <v>42</v>
      </c>
      <c r="D2632" s="42">
        <f>_xll.qlCalendarAdvance(Calendar,$D2631,B2632,"f",FALSE)</f>
        <v>58127</v>
      </c>
      <c r="E2632" s="140">
        <f>_xll.qlInterestRateIndexValueDate(IndexON,D2632)</f>
        <v>58127</v>
      </c>
      <c r="F2632" s="156">
        <f>IFERROR(_xll.qlIndexFixing(IndexON,D2632,TRUE,_xll.ohTrigger(RecalcTrigger,TriggerON)),NA())</f>
        <v>6.3796681890745024E-3</v>
      </c>
      <c r="H2632" s="42">
        <f>_xll.qlCalendarAdvance(Calendar,$H2631,B2632,"f",FALSE)</f>
        <v>58127</v>
      </c>
      <c r="I2632" s="140">
        <f>_xll.qlInterestRateIndexValueDate(Index1M,$H2632)</f>
        <v>58127</v>
      </c>
      <c r="J2632" s="145">
        <f>IFERROR(_xll.qlIndexFixing(Index1M,$H2632,TRUE,_xll.ohTrigger(RecalcTrigger,Trigger1M)),NA())</f>
        <v>7.1687621545168945E-3</v>
      </c>
      <c r="K2632" s="44">
        <f>IFERROR(_xll.qlIndexFixing(Index3M,H2632,TRUE,_xll.ohTrigger(RecalcTrigger,Trigger3M)),NA())</f>
        <v>7.2898888630143644E-3</v>
      </c>
      <c r="L2632" s="44">
        <f>IFERROR(_xll.qlIndexFixing(Index6M,$H2632,TRUE,_xll.ohTrigger(RecalcTrigger,Trigger6M)),NA())</f>
        <v>7.3981052251050877E-3</v>
      </c>
      <c r="M2632" s="146">
        <f>IFERROR(_xll.qlIndexFixing(Index1Y,$H2632,TRUE,_xll.ohTrigger(RecalcTrigger,Trigger1Y)),NA())</f>
        <v>7.6032982800462679E-3</v>
      </c>
      <c r="N2632" s="145">
        <f>IFERROR(_xll.qlIndexFixing(ONIndex1M,I2632,TRUE,_xll.ohTrigger(RecalcTrigger,Trigger1M)),NA())</f>
        <v>7.1634304274089313E-3</v>
      </c>
      <c r="O2632" s="44">
        <f>IFERROR(_xll.qlIndexFixing(ONIndex3M,I2632,TRUE,_xll.ohTrigger(RecalcTrigger,Trigger3M)),NA())</f>
        <v>7.2742633025309669E-3</v>
      </c>
      <c r="P2632" s="44">
        <f>IFERROR(_xll.qlIndexFixing(ONIndex6M,I2632,TRUE,_xll.ohTrigger(RecalcTrigger,Trigger6M)),NA())</f>
        <v>7.3609465720366387E-3</v>
      </c>
      <c r="Q2632" s="146">
        <f>IFERROR(_xll.qlIndexFixing(ONIndex1Y,I2632,TRUE,_xll.ohTrigger(RecalcTrigger,Trigger1Y)),NA())</f>
        <v>7.529722487232827E-3</v>
      </c>
    </row>
    <row r="2633" spans="2:17" x14ac:dyDescent="0.2">
      <c r="B2633" s="39" t="s">
        <v>42</v>
      </c>
      <c r="D2633" s="42">
        <f>_xll.qlCalendarAdvance(Calendar,$D2632,B2633,"f",FALSE)</f>
        <v>58134</v>
      </c>
      <c r="E2633" s="140">
        <f>_xll.qlInterestRateIndexValueDate(IndexON,D2633)</f>
        <v>58134</v>
      </c>
      <c r="F2633" s="156">
        <f>IFERROR(_xll.qlIndexFixing(IndexON,D2633,TRUE,_xll.ohTrigger(RecalcTrigger,TriggerON)),NA())</f>
        <v>6.3812202039825747E-3</v>
      </c>
      <c r="H2633" s="42">
        <f>_xll.qlCalendarAdvance(Calendar,$H2632,B2633,"f",FALSE)</f>
        <v>58134</v>
      </c>
      <c r="I2633" s="140">
        <f>_xll.qlInterestRateIndexValueDate(Index1M,$H2633)</f>
        <v>58134</v>
      </c>
      <c r="J2633" s="145">
        <f>IFERROR(_xll.qlIndexFixing(Index1M,$H2633,TRUE,_xll.ohTrigger(RecalcTrigger,Trigger1M)),NA())</f>
        <v>7.1705570158643846E-3</v>
      </c>
      <c r="K2633" s="44">
        <f>IFERROR(_xll.qlIndexFixing(Index3M,H2633,TRUE,_xll.ohTrigger(RecalcTrigger,Trigger3M)),NA())</f>
        <v>7.2918132419061144E-3</v>
      </c>
      <c r="L2633" s="44">
        <f>IFERROR(_xll.qlIndexFixing(Index6M,$H2633,TRUE,_xll.ohTrigger(RecalcTrigger,Trigger6M)),NA())</f>
        <v>7.4002431178379017E-3</v>
      </c>
      <c r="M2633" s="146">
        <f>IFERROR(_xll.qlIndexFixing(Index1Y,$H2633,TRUE,_xll.ohTrigger(RecalcTrigger,Trigger1Y)),NA())</f>
        <v>7.60447905352512E-3</v>
      </c>
      <c r="N2633" s="145">
        <f>IFERROR(_xll.qlIndexFixing(ONIndex1M,I2633,TRUE,_xll.ohTrigger(RecalcTrigger,Trigger1M)),NA())</f>
        <v>7.1654250576147502E-3</v>
      </c>
      <c r="O2633" s="44">
        <f>IFERROR(_xll.qlIndexFixing(ONIndex3M,I2633,TRUE,_xll.ohTrigger(RecalcTrigger,Trigger3M)),NA())</f>
        <v>7.27575246126655E-3</v>
      </c>
      <c r="P2633" s="44">
        <f>IFERROR(_xll.qlIndexFixing(ONIndex6M,I2633,TRUE,_xll.ohTrigger(RecalcTrigger,Trigger6M)),NA())</f>
        <v>7.3627526457198398E-3</v>
      </c>
      <c r="Q2633" s="146">
        <f>IFERROR(_xll.qlIndexFixing(ONIndex1Y,I2633,TRUE,_xll.ohTrigger(RecalcTrigger,Trigger1Y)),NA())</f>
        <v>7.5312852034107695E-3</v>
      </c>
    </row>
    <row r="2634" spans="2:17" x14ac:dyDescent="0.2">
      <c r="B2634" s="39" t="s">
        <v>42</v>
      </c>
      <c r="D2634" s="42">
        <f>_xll.qlCalendarAdvance(Calendar,$D2633,B2634,"f",FALSE)</f>
        <v>58141</v>
      </c>
      <c r="E2634" s="140">
        <f>_xll.qlInterestRateIndexValueDate(IndexON,D2634)</f>
        <v>58141</v>
      </c>
      <c r="F2634" s="156">
        <f>IFERROR(_xll.qlIndexFixing(IndexON,D2634,TRUE,_xll.ohTrigger(RecalcTrigger,TriggerON)),NA())</f>
        <v>6.382784142203354E-3</v>
      </c>
      <c r="H2634" s="42">
        <f>_xll.qlCalendarAdvance(Calendar,$H2633,B2634,"f",FALSE)</f>
        <v>58141</v>
      </c>
      <c r="I2634" s="140">
        <f>_xll.qlInterestRateIndexValueDate(Index1M,$H2634)</f>
        <v>58141</v>
      </c>
      <c r="J2634" s="145">
        <f>IFERROR(_xll.qlIndexFixing(Index1M,$H2634,TRUE,_xll.ohTrigger(RecalcTrigger,Trigger1M)),NA())</f>
        <v>7.1734346110397694E-3</v>
      </c>
      <c r="K2634" s="44">
        <f>IFERROR(_xll.qlIndexFixing(Index3M,H2634,TRUE,_xll.ohTrigger(RecalcTrigger,Trigger3M)),NA())</f>
        <v>7.2939375409792374E-3</v>
      </c>
      <c r="L2634" s="44">
        <f>IFERROR(_xll.qlIndexFixing(Index6M,$H2634,TRUE,_xll.ohTrigger(RecalcTrigger,Trigger6M)),NA())</f>
        <v>7.4028232104389018E-3</v>
      </c>
      <c r="M2634" s="146">
        <f>IFERROR(_xll.qlIndexFixing(Index1Y,$H2634,TRUE,_xll.ohTrigger(RecalcTrigger,Trigger1Y)),NA())</f>
        <v>7.6069655845889296E-3</v>
      </c>
      <c r="N2634" s="145">
        <f>IFERROR(_xll.qlIndexFixing(ONIndex1M,I2634,TRUE,_xll.ohTrigger(RecalcTrigger,Trigger1M)),NA())</f>
        <v>7.1674274251469034E-3</v>
      </c>
      <c r="O2634" s="44">
        <f>IFERROR(_xll.qlIndexFixing(ONIndex3M,I2634,TRUE,_xll.ohTrigger(RecalcTrigger,Trigger3M)),NA())</f>
        <v>7.2772515887757168E-3</v>
      </c>
      <c r="P2634" s="44">
        <f>IFERROR(_xll.qlIndexFixing(ONIndex6M,I2634,TRUE,_xll.ohTrigger(RecalcTrigger,Trigger6M)),NA())</f>
        <v>7.3645673433756871E-3</v>
      </c>
      <c r="Q2634" s="146">
        <f>IFERROR(_xll.qlIndexFixing(ONIndex1Y,I2634,TRUE,_xll.ohTrigger(RecalcTrigger,Trigger1Y)),NA())</f>
        <v>7.5328576228006492E-3</v>
      </c>
    </row>
    <row r="2635" spans="2:17" x14ac:dyDescent="0.2">
      <c r="B2635" s="39" t="s">
        <v>42</v>
      </c>
      <c r="D2635" s="42">
        <f>_xll.qlCalendarAdvance(Calendar,$D2634,B2635,"f",FALSE)</f>
        <v>58148</v>
      </c>
      <c r="E2635" s="140">
        <f>_xll.qlInterestRateIndexValueDate(IndexON,D2635)</f>
        <v>58148</v>
      </c>
      <c r="F2635" s="156">
        <f>IFERROR(_xll.qlIndexFixing(IndexON,D2635,TRUE,_xll.ohTrigger(RecalcTrigger,TriggerON)),NA())</f>
        <v>6.3843600037638568E-3</v>
      </c>
      <c r="H2635" s="42">
        <f>_xll.qlCalendarAdvance(Calendar,$H2634,B2635,"f",FALSE)</f>
        <v>58148</v>
      </c>
      <c r="I2635" s="140">
        <f>_xll.qlInterestRateIndexValueDate(Index1M,$H2635)</f>
        <v>58148</v>
      </c>
      <c r="J2635" s="145">
        <f>IFERROR(_xll.qlIndexFixing(Index1M,$H2635,TRUE,_xll.ohTrigger(RecalcTrigger,Trigger1M)),NA())</f>
        <v>7.1754613053521066E-3</v>
      </c>
      <c r="K2635" s="44">
        <f>IFERROR(_xll.qlIndexFixing(Index3M,H2635,TRUE,_xll.ohTrigger(RecalcTrigger,Trigger3M)),NA())</f>
        <v>7.295514296608397E-3</v>
      </c>
      <c r="L2635" s="44">
        <f>IFERROR(_xll.qlIndexFixing(Index6M,$H2635,TRUE,_xll.ohTrigger(RecalcTrigger,Trigger6M)),NA())</f>
        <v>7.4047657878347139E-3</v>
      </c>
      <c r="M2635" s="146">
        <f>IFERROR(_xll.qlIndexFixing(Index1Y,$H2635,TRUE,_xll.ohTrigger(RecalcTrigger,Trigger1Y)),NA())</f>
        <v>7.6088139070646628E-3</v>
      </c>
      <c r="N2635" s="145">
        <f>IFERROR(_xll.qlIndexFixing(ONIndex1M,I2635,TRUE,_xll.ohTrigger(RecalcTrigger,Trigger1M)),NA())</f>
        <v>7.1694375300594233E-3</v>
      </c>
      <c r="O2635" s="44">
        <f>IFERROR(_xll.qlIndexFixing(ONIndex3M,I2635,TRUE,_xll.ohTrigger(RecalcTrigger,Trigger3M)),NA())</f>
        <v>7.278760685031453E-3</v>
      </c>
      <c r="P2635" s="44">
        <f>IFERROR(_xll.qlIndexFixing(ONIndex6M,I2635,TRUE,_xll.ohTrigger(RecalcTrigger,Trigger6M)),NA())</f>
        <v>7.3663906648961204E-3</v>
      </c>
      <c r="Q2635" s="146">
        <f>IFERROR(_xll.qlIndexFixing(ONIndex1Y,I2635,TRUE,_xll.ohTrigger(RecalcTrigger,Trigger1Y)),NA())</f>
        <v>7.5344397453214204E-3</v>
      </c>
    </row>
    <row r="2636" spans="2:17" x14ac:dyDescent="0.2">
      <c r="B2636" s="39" t="s">
        <v>42</v>
      </c>
      <c r="D2636" s="42">
        <f>_xll.qlCalendarAdvance(Calendar,$D2635,B2636,"f",FALSE)</f>
        <v>58155</v>
      </c>
      <c r="E2636" s="140">
        <f>_xll.qlInterestRateIndexValueDate(IndexON,D2636)</f>
        <v>58155</v>
      </c>
      <c r="F2636" s="156">
        <f>IFERROR(_xll.qlIndexFixing(IndexON,D2636,TRUE,_xll.ohTrigger(RecalcTrigger,TriggerON)),NA())</f>
        <v>6.3859477886370666E-3</v>
      </c>
      <c r="H2636" s="42">
        <f>_xll.qlCalendarAdvance(Calendar,$H2635,B2636,"f",FALSE)</f>
        <v>58155</v>
      </c>
      <c r="I2636" s="140">
        <f>_xll.qlInterestRateIndexValueDate(Index1M,$H2636)</f>
        <v>58155</v>
      </c>
      <c r="J2636" s="145">
        <f>IFERROR(_xll.qlIndexFixing(Index1M,$H2636,TRUE,_xll.ohTrigger(RecalcTrigger,Trigger1M)),NA())</f>
        <v>7.1774957415659734E-3</v>
      </c>
      <c r="K2636" s="44">
        <f>IFERROR(_xll.qlIndexFixing(Index3M,H2636,TRUE,_xll.ohTrigger(RecalcTrigger,Trigger3M)),NA())</f>
        <v>7.2971010397673191E-3</v>
      </c>
      <c r="L2636" s="44">
        <f>IFERROR(_xll.qlIndexFixing(Index6M,$H2636,TRUE,_xll.ohTrigger(RecalcTrigger,Trigger6M)),NA())</f>
        <v>7.4067170228759313E-3</v>
      </c>
      <c r="M2636" s="146">
        <f>IFERROR(_xll.qlIndexFixing(Index1Y,$H2636,TRUE,_xll.ohTrigger(RecalcTrigger,Trigger1Y)),NA())</f>
        <v>7.6106720097486548E-3</v>
      </c>
      <c r="N2636" s="145">
        <f>IFERROR(_xll.qlIndexFixing(ONIndex1M,I2636,TRUE,_xll.ohTrigger(RecalcTrigger,Trigger1M)),NA())</f>
        <v>7.1714553722712635E-3</v>
      </c>
      <c r="O2636" s="44">
        <f>IFERROR(_xll.qlIndexFixing(ONIndex3M,I2636,TRUE,_xll.ohTrigger(RecalcTrigger,Trigger3M)),NA())</f>
        <v>7.2802797500877894E-3</v>
      </c>
      <c r="P2636" s="44">
        <f>IFERROR(_xll.qlIndexFixing(ONIndex6M,I2636,TRUE,_xll.ohTrigger(RecalcTrigger,Trigger6M)),NA())</f>
        <v>7.3682226103081545E-3</v>
      </c>
      <c r="Q2636" s="146">
        <f>IFERROR(_xll.qlIndexFixing(ONIndex1Y,I2636,TRUE,_xll.ohTrigger(RecalcTrigger,Trigger1Y)),NA())</f>
        <v>7.5360315710541297E-3</v>
      </c>
    </row>
    <row r="2637" spans="2:17" x14ac:dyDescent="0.2">
      <c r="B2637" s="39" t="s">
        <v>42</v>
      </c>
      <c r="D2637" s="42">
        <f>_xll.qlCalendarAdvance(Calendar,$D2636,B2637,"f",FALSE)</f>
        <v>58166</v>
      </c>
      <c r="E2637" s="140">
        <f>_xll.qlInterestRateIndexValueDate(IndexON,D2637)</f>
        <v>58166</v>
      </c>
      <c r="F2637" s="156">
        <f>IFERROR(_xll.qlIndexFixing(IndexON,D2637,TRUE,_xll.ohTrigger(RecalcTrigger,TriggerON)),NA())</f>
        <v>6.3881248511843403E-3</v>
      </c>
      <c r="H2637" s="42">
        <f>_xll.qlCalendarAdvance(Calendar,$H2636,B2637,"f",FALSE)</f>
        <v>58166</v>
      </c>
      <c r="I2637" s="140">
        <f>_xll.qlInterestRateIndexValueDate(Index1M,$H2637)</f>
        <v>58166</v>
      </c>
      <c r="J2637" s="145">
        <f>IFERROR(_xll.qlIndexFixing(Index1M,$H2637,TRUE,_xll.ohTrigger(RecalcTrigger,Trigger1M)),NA())</f>
        <v>7.180490894441875E-3</v>
      </c>
      <c r="K2637" s="44">
        <f>IFERROR(_xll.qlIndexFixing(Index3M,H2637,TRUE,_xll.ohTrigger(RecalcTrigger,Trigger3M)),NA())</f>
        <v>7.2990469241776693E-3</v>
      </c>
      <c r="L2637" s="44">
        <f>IFERROR(_xll.qlIndexFixing(Index6M,$H2637,TRUE,_xll.ohTrigger(RecalcTrigger,Trigger6M)),NA())</f>
        <v>7.4093638792630898E-3</v>
      </c>
      <c r="M2637" s="146">
        <f>IFERROR(_xll.qlIndexFixing(Index1Y,$H2637,TRUE,_xll.ohTrigger(RecalcTrigger,Trigger1Y)),NA())</f>
        <v>7.6133922062521829E-3</v>
      </c>
      <c r="N2637" s="145">
        <f>IFERROR(_xll.qlIndexFixing(ONIndex1M,I2637,TRUE,_xll.ohTrigger(RecalcTrigger,Trigger1M)),NA())</f>
        <v>7.1742103605831886E-3</v>
      </c>
      <c r="O2637" s="44">
        <f>IFERROR(_xll.qlIndexFixing(ONIndex3M,I2637,TRUE,_xll.ohTrigger(RecalcTrigger,Trigger3M)),NA())</f>
        <v>7.282321773321998E-3</v>
      </c>
      <c r="P2637" s="44">
        <f>IFERROR(_xll.qlIndexFixing(ONIndex6M,I2637,TRUE,_xll.ohTrigger(RecalcTrigger,Trigger6M)),NA())</f>
        <v>7.3707057335448134E-3</v>
      </c>
      <c r="Q2637" s="146">
        <f>IFERROR(_xll.qlIndexFixing(ONIndex1Y,I2637,TRUE,_xll.ohTrigger(RecalcTrigger,Trigger1Y)),NA())</f>
        <v>7.5381666907192724E-3</v>
      </c>
    </row>
    <row r="2638" spans="2:17" x14ac:dyDescent="0.2">
      <c r="B2638" s="39" t="s">
        <v>42</v>
      </c>
      <c r="D2638" s="42">
        <f>_xll.qlCalendarAdvance(Calendar,$D2637,B2638,"f",FALSE)</f>
        <v>58173</v>
      </c>
      <c r="E2638" s="140">
        <f>_xll.qlInterestRateIndexValueDate(IndexON,D2638)</f>
        <v>58173</v>
      </c>
      <c r="F2638" s="156">
        <f>IFERROR(_xll.qlIndexFixing(IndexON,D2638,TRUE,_xll.ohTrigger(RecalcTrigger,TriggerON)),NA())</f>
        <v>6.3897415360536503E-3</v>
      </c>
      <c r="H2638" s="42">
        <f>_xll.qlCalendarAdvance(Calendar,$H2637,B2638,"f",FALSE)</f>
        <v>58173</v>
      </c>
      <c r="I2638" s="140">
        <f>_xll.qlInterestRateIndexValueDate(Index1M,$H2638)</f>
        <v>58173</v>
      </c>
      <c r="J2638" s="145">
        <f>IFERROR(_xll.qlIndexFixing(Index1M,$H2638,TRUE,_xll.ohTrigger(RecalcTrigger,Trigger1M)),NA())</f>
        <v>7.1825446450269892E-3</v>
      </c>
      <c r="K2638" s="44">
        <f>IFERROR(_xll.qlIndexFixing(Index3M,H2638,TRUE,_xll.ohTrigger(RecalcTrigger,Trigger3M)),NA())</f>
        <v>7.3006571128909981E-3</v>
      </c>
      <c r="L2638" s="44">
        <f>IFERROR(_xll.qlIndexFixing(Index6M,$H2638,TRUE,_xll.ohTrigger(RecalcTrigger,Trigger6M)),NA())</f>
        <v>7.4113360601819073E-3</v>
      </c>
      <c r="M2638" s="146">
        <f>IFERROR(_xll.qlIndexFixing(Index1Y,$H2638,TRUE,_xll.ohTrigger(RecalcTrigger,Trigger1Y)),NA())</f>
        <v>7.6152747205606519E-3</v>
      </c>
      <c r="N2638" s="145">
        <f>IFERROR(_xll.qlIndexFixing(ONIndex1M,I2638,TRUE,_xll.ohTrigger(RecalcTrigger,Trigger1M)),NA())</f>
        <v>7.1762469133285212E-3</v>
      </c>
      <c r="O2638" s="44">
        <f>IFERROR(_xll.qlIndexFixing(ONIndex3M,I2638,TRUE,_xll.ohTrigger(RecalcTrigger,Trigger3M)),NA())</f>
        <v>7.28386498657696E-3</v>
      </c>
      <c r="P2638" s="44">
        <f>IFERROR(_xll.qlIndexFixing(ONIndex6M,I2638,TRUE,_xll.ohTrigger(RecalcTrigger,Trigger6M)),NA())</f>
        <v>7.3725585478878752E-3</v>
      </c>
      <c r="Q2638" s="146">
        <f>IFERROR(_xll.qlIndexFixing(ONIndex1Y,I2638,TRUE,_xll.ohTrigger(RecalcTrigger,Trigger1Y)),NA())</f>
        <v>7.5397820144973426E-3</v>
      </c>
    </row>
    <row r="2639" spans="2:17" x14ac:dyDescent="0.2">
      <c r="B2639" s="39" t="s">
        <v>42</v>
      </c>
      <c r="D2639" s="42">
        <f>_xll.qlCalendarAdvance(Calendar,$D2638,B2639,"f",FALSE)</f>
        <v>58180</v>
      </c>
      <c r="E2639" s="140">
        <f>_xll.qlInterestRateIndexValueDate(IndexON,D2639)</f>
        <v>58180</v>
      </c>
      <c r="F2639" s="156">
        <f>IFERROR(_xll.qlIndexFixing(IndexON,D2639,TRUE,_xll.ohTrigger(RecalcTrigger,TriggerON)),NA())</f>
        <v>6.3913701438034209E-3</v>
      </c>
      <c r="H2639" s="42">
        <f>_xll.qlCalendarAdvance(Calendar,$H2638,B2639,"f",FALSE)</f>
        <v>58180</v>
      </c>
      <c r="I2639" s="140">
        <f>_xll.qlInterestRateIndexValueDate(Index1M,$H2639)</f>
        <v>58180</v>
      </c>
      <c r="J2639" s="145">
        <f>IFERROR(_xll.qlIndexFixing(Index1M,$H2639,TRUE,_xll.ohTrigger(RecalcTrigger,Trigger1M)),NA())</f>
        <v>7.1846061373608645E-3</v>
      </c>
      <c r="K2639" s="44">
        <f>IFERROR(_xll.qlIndexFixing(Index3M,H2639,TRUE,_xll.ohTrigger(RecalcTrigger,Trigger3M)),NA())</f>
        <v>7.3022772885545425E-3</v>
      </c>
      <c r="L2639" s="44">
        <f>IFERROR(_xll.qlIndexFixing(Index6M,$H2639,TRUE,_xll.ohTrigger(RecalcTrigger,Trigger6M)),NA())</f>
        <v>7.4133168984622244E-3</v>
      </c>
      <c r="M2639" s="146">
        <f>IFERROR(_xll.qlIndexFixing(Index1Y,$H2639,TRUE,_xll.ohTrigger(RecalcTrigger,Trigger1Y)),NA())</f>
        <v>7.6171670150562039E-3</v>
      </c>
      <c r="N2639" s="145">
        <f>IFERROR(_xll.qlIndexFixing(ONIndex1M,I2639,TRUE,_xll.ohTrigger(RecalcTrigger,Trigger1M)),NA())</f>
        <v>7.1782912030760038E-3</v>
      </c>
      <c r="O2639" s="44">
        <f>IFERROR(_xll.qlIndexFixing(ONIndex3M,I2639,TRUE,_xll.ohTrigger(RecalcTrigger,Trigger3M)),NA())</f>
        <v>7.2854181682813213E-3</v>
      </c>
      <c r="P2639" s="44">
        <f>IFERROR(_xll.qlIndexFixing(ONIndex6M,I2639,TRUE,_xll.ohTrigger(RecalcTrigger,Trigger6M)),NA())</f>
        <v>7.3744199857983528E-3</v>
      </c>
      <c r="Q2639" s="146">
        <f>IFERROR(_xll.qlIndexFixing(ONIndex1Y,I2639,TRUE,_xll.ohTrigger(RecalcTrigger,Trigger1Y)),NA())</f>
        <v>7.54140704113615E-3</v>
      </c>
    </row>
    <row r="2640" spans="2:17" x14ac:dyDescent="0.2">
      <c r="B2640" s="39" t="s">
        <v>42</v>
      </c>
      <c r="D2640" s="42">
        <f>_xll.qlCalendarAdvance(Calendar,$D2639,B2640,"f",FALSE)</f>
        <v>58187</v>
      </c>
      <c r="E2640" s="140">
        <f>_xll.qlInterestRateIndexValueDate(IndexON,D2640)</f>
        <v>58187</v>
      </c>
      <c r="F2640" s="156">
        <f>IFERROR(_xll.qlIndexFixing(IndexON,D2640,TRUE,_xll.ohTrigger(RecalcTrigger,TriggerON)),NA())</f>
        <v>6.3930106744336523E-3</v>
      </c>
      <c r="H2640" s="42">
        <f>_xll.qlCalendarAdvance(Calendar,$H2639,B2640,"f",FALSE)</f>
        <v>58187</v>
      </c>
      <c r="I2640" s="140">
        <f>_xll.qlInterestRateIndexValueDate(Index1M,$H2640)</f>
        <v>58187</v>
      </c>
      <c r="J2640" s="145">
        <f>IFERROR(_xll.qlIndexFixing(Index1M,$H2640,TRUE,_xll.ohTrigger(RecalcTrigger,Trigger1M)),NA())</f>
        <v>7.1866753714516047E-3</v>
      </c>
      <c r="K2640" s="44">
        <f>IFERROR(_xll.qlIndexFixing(Index3M,H2640,TRUE,_xll.ohTrigger(RecalcTrigger,Trigger3M)),NA())</f>
        <v>7.3039074511807725E-3</v>
      </c>
      <c r="L2640" s="44">
        <f>IFERROR(_xll.qlIndexFixing(Index6M,$H2640,TRUE,_xll.ohTrigger(RecalcTrigger,Trigger6M)),NA())</f>
        <v>7.4153063941292865E-3</v>
      </c>
      <c r="M2640" s="146">
        <f>IFERROR(_xll.qlIndexFixing(Index1Y,$H2640,TRUE,_xll.ohTrigger(RecalcTrigger,Trigger1Y)),NA())</f>
        <v>7.619069089793754E-3</v>
      </c>
      <c r="N2640" s="145">
        <f>IFERROR(_xll.qlIndexFixing(ONIndex1M,I2640,TRUE,_xll.ohTrigger(RecalcTrigger,Trigger1M)),NA())</f>
        <v>7.1803432299066827E-3</v>
      </c>
      <c r="O2640" s="44">
        <f>IFERROR(_xll.qlIndexFixing(ONIndex3M,I2640,TRUE,_xll.ohTrigger(RecalcTrigger,Trigger3M)),NA())</f>
        <v>7.2869813183540355E-3</v>
      </c>
      <c r="P2640" s="44">
        <f>IFERROR(_xll.qlIndexFixing(ONIndex6M,I2640,TRUE,_xll.ohTrigger(RecalcTrigger,Trigger6M)),NA())</f>
        <v>7.3762900473572923E-3</v>
      </c>
      <c r="Q2640" s="146">
        <f>IFERROR(_xll.qlIndexFixing(ONIndex1Y,I2640,TRUE,_xll.ohTrigger(RecalcTrigger,Trigger1Y)),NA())</f>
        <v>7.5430417704736019E-3</v>
      </c>
    </row>
    <row r="2641" spans="2:17" x14ac:dyDescent="0.2">
      <c r="B2641" s="39" t="s">
        <v>42</v>
      </c>
      <c r="D2641" s="42">
        <f>_xll.qlCalendarAdvance(Calendar,$D2640,B2641,"f",FALSE)</f>
        <v>58194</v>
      </c>
      <c r="E2641" s="140">
        <f>_xll.qlInterestRateIndexValueDate(IndexON,D2641)</f>
        <v>58194</v>
      </c>
      <c r="F2641" s="156">
        <f>IFERROR(_xll.qlIndexFixing(IndexON,D2641,TRUE,_xll.ohTrigger(RecalcTrigger,TriggerON)),NA())</f>
        <v>6.3946631280253907E-3</v>
      </c>
      <c r="H2641" s="42">
        <f>_xll.qlCalendarAdvance(Calendar,$H2640,B2641,"f",FALSE)</f>
        <v>58194</v>
      </c>
      <c r="I2641" s="140">
        <f>_xll.qlInterestRateIndexValueDate(Index1M,$H2641)</f>
        <v>58194</v>
      </c>
      <c r="J2641" s="145">
        <f>IFERROR(_xll.qlIndexFixing(Index1M,$H2641,TRUE,_xll.ohTrigger(RecalcTrigger,Trigger1M)),NA())</f>
        <v>7.1887523473019117E-3</v>
      </c>
      <c r="K2641" s="44">
        <f>IFERROR(_xll.qlIndexFixing(Index3M,H2641,TRUE,_xll.ohTrigger(RecalcTrigger,Trigger3M)),NA())</f>
        <v>7.3055476007821574E-3</v>
      </c>
      <c r="L2641" s="44">
        <f>IFERROR(_xll.qlIndexFixing(Index6M,$H2641,TRUE,_xll.ohTrigger(RecalcTrigger,Trigger6M)),NA())</f>
        <v>7.4173045472092228E-3</v>
      </c>
      <c r="M2641" s="146">
        <f>IFERROR(_xll.qlIndexFixing(Index1Y,$H2641,TRUE,_xll.ohTrigger(RecalcTrigger,Trigger1Y)),NA())</f>
        <v>7.6209809448288838E-3</v>
      </c>
      <c r="N2641" s="145">
        <f>IFERROR(_xll.qlIndexFixing(ONIndex1M,I2641,TRUE,_xll.ohTrigger(RecalcTrigger,Trigger1M)),NA())</f>
        <v>7.1824029936584655E-3</v>
      </c>
      <c r="O2641" s="44">
        <f>IFERROR(_xll.qlIndexFixing(ONIndex3M,I2641,TRUE,_xll.ohTrigger(RecalcTrigger,Trigger3M)),NA())</f>
        <v>7.2885544367951027E-3</v>
      </c>
      <c r="P2641" s="44">
        <f>IFERROR(_xll.qlIndexFixing(ONIndex6M,I2641,TRUE,_xll.ohTrigger(RecalcTrigger,Trigger6M)),NA())</f>
        <v>7.378168732321555E-3</v>
      </c>
      <c r="Q2641" s="146">
        <f>IFERROR(_xll.qlIndexFixing(ONIndex1Y,I2641,TRUE,_xll.ohTrigger(RecalcTrigger,Trigger1Y)),NA())</f>
        <v>7.5446862025907446E-3</v>
      </c>
    </row>
    <row r="2642" spans="2:17" x14ac:dyDescent="0.2">
      <c r="B2642" s="39" t="s">
        <v>42</v>
      </c>
      <c r="D2642" s="42">
        <f>_xll.qlCalendarAdvance(Calendar,$D2641,B2642,"f",FALSE)</f>
        <v>58201</v>
      </c>
      <c r="E2642" s="140">
        <f>_xll.qlInterestRateIndexValueDate(IndexON,D2642)</f>
        <v>58201</v>
      </c>
      <c r="F2642" s="156">
        <f>IFERROR(_xll.qlIndexFixing(IndexON,D2642,TRUE,_xll.ohTrigger(RecalcTrigger,TriggerON)),NA())</f>
        <v>6.3963275044165435E-3</v>
      </c>
      <c r="H2642" s="42">
        <f>_xll.qlCalendarAdvance(Calendar,$H2641,B2642,"f",FALSE)</f>
        <v>58201</v>
      </c>
      <c r="I2642" s="140">
        <f>_xll.qlInterestRateIndexValueDate(Index1M,$H2642)</f>
        <v>58201</v>
      </c>
      <c r="J2642" s="145">
        <f>IFERROR(_xll.qlIndexFixing(Index1M,$H2642,TRUE,_xll.ohTrigger(RecalcTrigger,Trigger1M)),NA())</f>
        <v>7.1910574936316952E-3</v>
      </c>
      <c r="K2642" s="44">
        <f>IFERROR(_xll.qlIndexFixing(Index3M,H2642,TRUE,_xll.ohTrigger(RecalcTrigger,Trigger3M)),NA())</f>
        <v>7.3073906429496982E-3</v>
      </c>
      <c r="L2642" s="44">
        <f>IFERROR(_xll.qlIndexFixing(Index6M,$H2642,TRUE,_xll.ohTrigger(RecalcTrigger,Trigger6M)),NA())</f>
        <v>7.4195330496444308E-3</v>
      </c>
      <c r="M2642" s="146">
        <f>IFERROR(_xll.qlIndexFixing(Index1Y,$H2642,TRUE,_xll.ohTrigger(RecalcTrigger,Trigger1Y)),NA())</f>
        <v>7.6229025802171746E-3</v>
      </c>
      <c r="N2642" s="145">
        <f>IFERROR(_xll.qlIndexFixing(ONIndex1M,I2642,TRUE,_xll.ohTrigger(RecalcTrigger,Trigger1M)),NA())</f>
        <v>7.1844704944123983E-3</v>
      </c>
      <c r="O2642" s="44">
        <f>IFERROR(_xll.qlIndexFixing(ONIndex3M,I2642,TRUE,_xll.ohTrigger(RecalcTrigger,Trigger3M)),NA())</f>
        <v>7.2901375235234767E-3</v>
      </c>
      <c r="P2642" s="44">
        <f>IFERROR(_xll.qlIndexFixing(ONIndex6M,I2642,TRUE,_xll.ohTrigger(RecalcTrigger,Trigger6M)),NA())</f>
        <v>7.380056041015326E-3</v>
      </c>
      <c r="Q2642" s="146">
        <f>IFERROR(_xll.qlIndexFixing(ONIndex1Y,I2642,TRUE,_xll.ohTrigger(RecalcTrigger,Trigger1Y)),NA())</f>
        <v>7.5463403374065319E-3</v>
      </c>
    </row>
    <row r="2643" spans="2:17" x14ac:dyDescent="0.2">
      <c r="B2643" s="39" t="s">
        <v>42</v>
      </c>
      <c r="D2643" s="42">
        <f>_xll.qlCalendarAdvance(Calendar,$D2642,B2643,"f",FALSE)</f>
        <v>58208</v>
      </c>
      <c r="E2643" s="140">
        <f>_xll.qlInterestRateIndexValueDate(IndexON,D2643)</f>
        <v>58208</v>
      </c>
      <c r="F2643" s="156">
        <f>IFERROR(_xll.qlIndexFixing(IndexON,D2643,TRUE,_xll.ohTrigger(RecalcTrigger,TriggerON)),NA())</f>
        <v>6.3980038037692033E-3</v>
      </c>
      <c r="H2643" s="42">
        <f>_xll.qlCalendarAdvance(Calendar,$H2642,B2643,"f",FALSE)</f>
        <v>58208</v>
      </c>
      <c r="I2643" s="140">
        <f>_xll.qlInterestRateIndexValueDate(Index1M,$H2643)</f>
        <v>58208</v>
      </c>
      <c r="J2643" s="145">
        <f>IFERROR(_xll.qlIndexFixing(Index1M,$H2643,TRUE,_xll.ohTrigger(RecalcTrigger,Trigger1M)),NA())</f>
        <v>7.1931505472243619E-3</v>
      </c>
      <c r="K2643" s="44">
        <f>IFERROR(_xll.qlIndexFixing(Index3M,H2643,TRUE,_xll.ohTrigger(RecalcTrigger,Trigger3M)),NA())</f>
        <v>7.309051513119294E-3</v>
      </c>
      <c r="L2643" s="44">
        <f>IFERROR(_xll.qlIndexFixing(Index6M,$H2643,TRUE,_xll.ohTrigger(RecalcTrigger,Trigger6M)),NA())</f>
        <v>7.4215491769320909E-3</v>
      </c>
      <c r="M2643" s="146">
        <f>IFERROR(_xll.qlIndexFixing(Index1Y,$H2643,TRUE,_xll.ohTrigger(RecalcTrigger,Trigger1Y)),NA())</f>
        <v>7.6248339960148714E-3</v>
      </c>
      <c r="N2643" s="145">
        <f>IFERROR(_xll.qlIndexFixing(ONIndex1M,I2643,TRUE,_xll.ohTrigger(RecalcTrigger,Trigger1M)),NA())</f>
        <v>7.1865457322495274E-3</v>
      </c>
      <c r="O2643" s="44">
        <f>IFERROR(_xll.qlIndexFixing(ONIndex3M,I2643,TRUE,_xll.ohTrigger(RecalcTrigger,Trigger3M)),NA())</f>
        <v>7.2917305787012499E-3</v>
      </c>
      <c r="P2643" s="44">
        <f>IFERROR(_xll.qlIndexFixing(ONIndex6M,I2643,TRUE,_xll.ohTrigger(RecalcTrigger,Trigger6M)),NA())</f>
        <v>7.3819519731144201E-3</v>
      </c>
      <c r="Q2643" s="146">
        <f>IFERROR(_xll.qlIndexFixing(ONIndex1Y,I2643,TRUE,_xll.ohTrigger(RecalcTrigger,Trigger1Y)),NA())</f>
        <v>7.5480041750830562E-3</v>
      </c>
    </row>
    <row r="2644" spans="2:17" x14ac:dyDescent="0.2">
      <c r="B2644" s="39" t="s">
        <v>42</v>
      </c>
      <c r="D2644" s="42">
        <f>_xll.qlCalendarAdvance(Calendar,$D2643,B2644,"f",FALSE)</f>
        <v>58215</v>
      </c>
      <c r="E2644" s="140">
        <f>_xll.qlInterestRateIndexValueDate(IndexON,D2644)</f>
        <v>58215</v>
      </c>
      <c r="F2644" s="156">
        <f>IFERROR(_xll.qlIndexFixing(IndexON,D2644,TRUE,_xll.ohTrigger(RecalcTrigger,TriggerON)),NA())</f>
        <v>6.3996920260023238E-3</v>
      </c>
      <c r="H2644" s="42">
        <f>_xll.qlCalendarAdvance(Calendar,$H2643,B2644,"f",FALSE)</f>
        <v>58215</v>
      </c>
      <c r="I2644" s="140">
        <f>_xll.qlInterestRateIndexValueDate(Index1M,$H2644)</f>
        <v>58215</v>
      </c>
      <c r="J2644" s="145">
        <f>IFERROR(_xll.qlIndexFixing(Index1M,$H2644,TRUE,_xll.ohTrigger(RecalcTrigger,Trigger1M)),NA())</f>
        <v>7.1952513427525448E-3</v>
      </c>
      <c r="K2644" s="44">
        <f>IFERROR(_xll.qlIndexFixing(Index3M,H2644,TRUE,_xll.ohTrigger(RecalcTrigger,Trigger3M)),NA())</f>
        <v>7.31072237050667E-3</v>
      </c>
      <c r="L2644" s="44">
        <f>IFERROR(_xll.qlIndexFixing(Index6M,$H2644,TRUE,_xll.ohTrigger(RecalcTrigger,Trigger6M)),NA())</f>
        <v>7.4235739619001638E-3</v>
      </c>
      <c r="M2644" s="146">
        <f>IFERROR(_xll.qlIndexFixing(Index1Y,$H2644,TRUE,_xll.ohTrigger(RecalcTrigger,Trigger1Y)),NA())</f>
        <v>7.6267751922784403E-3</v>
      </c>
      <c r="N2644" s="145">
        <f>IFERROR(_xll.qlIndexFixing(ONIndex1M,I2644,TRUE,_xll.ohTrigger(RecalcTrigger,Trigger1M)),NA())</f>
        <v>7.1886287070077604E-3</v>
      </c>
      <c r="O2644" s="44">
        <f>IFERROR(_xll.qlIndexFixing(ONIndex3M,I2644,TRUE,_xll.ohTrigger(RecalcTrigger,Trigger3M)),NA())</f>
        <v>7.293333602247376E-3</v>
      </c>
      <c r="P2644" s="44">
        <f>IFERROR(_xll.qlIndexFixing(ONIndex6M,I2644,TRUE,_xll.ohTrigger(RecalcTrigger,Trigger6M)),NA())</f>
        <v>7.3838565288619762E-3</v>
      </c>
      <c r="Q2644" s="146">
        <f>IFERROR(_xll.qlIndexFixing(ONIndex1Y,I2644,TRUE,_xll.ohTrigger(RecalcTrigger,Trigger1Y)),NA())</f>
        <v>7.5496777154582251E-3</v>
      </c>
    </row>
    <row r="2645" spans="2:17" x14ac:dyDescent="0.2">
      <c r="B2645" s="39" t="s">
        <v>42</v>
      </c>
      <c r="D2645" s="42">
        <f>_xll.qlCalendarAdvance(Calendar,$D2644,B2645,"f",FALSE)</f>
        <v>58222</v>
      </c>
      <c r="E2645" s="140">
        <f>_xll.qlInterestRateIndexValueDate(IndexON,D2645)</f>
        <v>58222</v>
      </c>
      <c r="F2645" s="156">
        <f>IFERROR(_xll.qlIndexFixing(IndexON,D2645,TRUE,_xll.ohTrigger(RecalcTrigger,TriggerON)),NA())</f>
        <v>6.401392171115905E-3</v>
      </c>
      <c r="H2645" s="42">
        <f>_xll.qlCalendarAdvance(Calendar,$H2644,B2645,"f",FALSE)</f>
        <v>58222</v>
      </c>
      <c r="I2645" s="140">
        <f>_xll.qlInterestRateIndexValueDate(Index1M,$H2645)</f>
        <v>58222</v>
      </c>
      <c r="J2645" s="145">
        <f>IFERROR(_xll.qlIndexFixing(Index1M,$H2645,TRUE,_xll.ohTrigger(RecalcTrigger,Trigger1M)),NA())</f>
        <v>7.1973598802162423E-3</v>
      </c>
      <c r="K2645" s="44">
        <f>IFERROR(_xll.qlIndexFixing(Index3M,H2645,TRUE,_xll.ohTrigger(RecalcTrigger,Trigger3M)),NA())</f>
        <v>7.3124032151276816E-3</v>
      </c>
      <c r="L2645" s="44">
        <f>IFERROR(_xll.qlIndexFixing(Index6M,$H2645,TRUE,_xll.ohTrigger(RecalcTrigger,Trigger6M)),NA())</f>
        <v>7.4256074045737554E-3</v>
      </c>
      <c r="M2645" s="146">
        <f>IFERROR(_xll.qlIndexFixing(Index1Y,$H2645,TRUE,_xll.ohTrigger(RecalcTrigger,Trigger1Y)),NA())</f>
        <v>7.6287261690645694E-3</v>
      </c>
      <c r="N2645" s="145">
        <f>IFERROR(_xll.qlIndexFixing(ONIndex1M,I2645,TRUE,_xll.ohTrigger(RecalcTrigger,Trigger1M)),NA())</f>
        <v>7.1907194188491896E-3</v>
      </c>
      <c r="O2645" s="44">
        <f>IFERROR(_xll.qlIndexFixing(ONIndex3M,I2645,TRUE,_xll.ohTrigger(RecalcTrigger,Trigger3M)),NA())</f>
        <v>7.2949465941618552E-3</v>
      </c>
      <c r="P2645" s="44">
        <f>IFERROR(_xll.qlIndexFixing(ONIndex6M,I2645,TRUE,_xll.ohTrigger(RecalcTrigger,Trigger6M)),NA())</f>
        <v>7.3857697080148554E-3</v>
      </c>
      <c r="Q2645" s="146">
        <f>IFERROR(_xll.qlIndexFixing(ONIndex1Y,I2645,TRUE,_xll.ohTrigger(RecalcTrigger,Trigger1Y)),NA())</f>
        <v>7.551360958694131E-3</v>
      </c>
    </row>
    <row r="2646" spans="2:17" x14ac:dyDescent="0.2">
      <c r="B2646" s="39" t="s">
        <v>42</v>
      </c>
      <c r="D2646" s="42">
        <f>_xll.qlCalendarAdvance(Calendar,$D2645,B2646,"f",FALSE)</f>
        <v>58229</v>
      </c>
      <c r="E2646" s="140">
        <f>_xll.qlInterestRateIndexValueDate(IndexON,D2646)</f>
        <v>58229</v>
      </c>
      <c r="F2646" s="156">
        <f>IFERROR(_xll.qlIndexFixing(IndexON,D2646,TRUE,_xll.ohTrigger(RecalcTrigger,TriggerON)),NA())</f>
        <v>6.4031042390289006E-3</v>
      </c>
      <c r="H2646" s="42">
        <f>_xll.qlCalendarAdvance(Calendar,$H2645,B2646,"f",FALSE)</f>
        <v>58229</v>
      </c>
      <c r="I2646" s="140">
        <f>_xll.qlInterestRateIndexValueDate(Index1M,$H2646)</f>
        <v>58229</v>
      </c>
      <c r="J2646" s="145">
        <f>IFERROR(_xll.qlIndexFixing(Index1M,$H2646,TRUE,_xll.ohTrigger(RecalcTrigger,Trigger1M)),NA())</f>
        <v>7.1992533530631144E-3</v>
      </c>
      <c r="K2646" s="44">
        <f>IFERROR(_xll.qlIndexFixing(Index3M,H2646,TRUE,_xll.ohTrigger(RecalcTrigger,Trigger3M)),NA())</f>
        <v>7.3140940469929019E-3</v>
      </c>
      <c r="L2646" s="44">
        <f>IFERROR(_xll.qlIndexFixing(Index6M,$H2646,TRUE,_xll.ohTrigger(RecalcTrigger,Trigger6M)),NA())</f>
        <v>7.4274251747072518E-3</v>
      </c>
      <c r="M2646" s="146">
        <f>IFERROR(_xll.qlIndexFixing(Index1Y,$H2646,TRUE,_xll.ohTrigger(RecalcTrigger,Trigger1Y)),NA())</f>
        <v>7.6306869264301698E-3</v>
      </c>
      <c r="N2646" s="145">
        <f>IFERROR(_xll.qlIndexFixing(ONIndex1M,I2646,TRUE,_xll.ohTrigger(RecalcTrigger,Trigger1M)),NA())</f>
        <v>7.1928178675306764E-3</v>
      </c>
      <c r="O2646" s="44">
        <f>IFERROR(_xll.qlIndexFixing(ONIndex3M,I2646,TRUE,_xll.ohTrigger(RecalcTrigger,Trigger3M)),NA())</f>
        <v>7.2965695543636411E-3</v>
      </c>
      <c r="P2646" s="44">
        <f>IFERROR(_xll.qlIndexFixing(ONIndex6M,I2646,TRUE,_xll.ohTrigger(RecalcTrigger,Trigger6M)),NA())</f>
        <v>7.387691510897243E-3</v>
      </c>
      <c r="Q2646" s="146">
        <f>IFERROR(_xll.qlIndexFixing(ONIndex1Y,I2646,TRUE,_xll.ohTrigger(RecalcTrigger,Trigger1Y)),NA())</f>
        <v>7.5530539045476353E-3</v>
      </c>
    </row>
    <row r="2647" spans="2:17" x14ac:dyDescent="0.2">
      <c r="B2647" s="39" t="s">
        <v>42</v>
      </c>
      <c r="D2647" s="42">
        <f>_xll.qlCalendarAdvance(Calendar,$D2646,B2647,"f",FALSE)</f>
        <v>58236</v>
      </c>
      <c r="E2647" s="140">
        <f>_xll.qlInterestRateIndexValueDate(IndexON,D2647)</f>
        <v>58236</v>
      </c>
      <c r="F2647" s="156">
        <f>IFERROR(_xll.qlIndexFixing(IndexON,D2647,TRUE,_xll.ohTrigger(RecalcTrigger,TriggerON)),NA())</f>
        <v>6.4048282299034032E-3</v>
      </c>
      <c r="H2647" s="42">
        <f>_xll.qlCalendarAdvance(Calendar,$H2646,B2647,"f",FALSE)</f>
        <v>58236</v>
      </c>
      <c r="I2647" s="140">
        <f>_xll.qlInterestRateIndexValueDate(Index1M,$H2647)</f>
        <v>58236</v>
      </c>
      <c r="J2647" s="145">
        <f>IFERROR(_xll.qlIndexFixing(Index1M,$H2647,TRUE,_xll.ohTrigger(RecalcTrigger,Trigger1M)),NA())</f>
        <v>7.2013767795491663E-3</v>
      </c>
      <c r="K2647" s="44">
        <f>IFERROR(_xll.qlIndexFixing(Index3M,H2647,TRUE,_xll.ohTrigger(RecalcTrigger,Trigger3M)),NA())</f>
        <v>7.3157948661164256E-3</v>
      </c>
      <c r="L2647" s="44">
        <f>IFERROR(_xll.qlIndexFixing(Index6M,$H2647,TRUE,_xll.ohTrigger(RecalcTrigger,Trigger6M)),NA())</f>
        <v>7.4294752728104986E-3</v>
      </c>
      <c r="M2647" s="146">
        <f>IFERROR(_xll.qlIndexFixing(Index1Y,$H2647,TRUE,_xll.ohTrigger(RecalcTrigger,Trigger1Y)),NA())</f>
        <v>7.6326574644321491E-3</v>
      </c>
      <c r="N2647" s="145">
        <f>IFERROR(_xll.qlIndexFixing(ONIndex1M,I2647,TRUE,_xll.ohTrigger(RecalcTrigger,Trigger1M)),NA())</f>
        <v>7.1949240533764058E-3</v>
      </c>
      <c r="O2647" s="44">
        <f>IFERROR(_xll.qlIndexFixing(ONIndex3M,I2647,TRUE,_xll.ohTrigger(RecalcTrigger,Trigger3M)),NA())</f>
        <v>7.2982024829337799E-3</v>
      </c>
      <c r="P2647" s="44">
        <f>IFERROR(_xll.qlIndexFixing(ONIndex6M,I2647,TRUE,_xll.ohTrigger(RecalcTrigger,Trigger6M)),NA())</f>
        <v>7.3896219372659999E-3</v>
      </c>
      <c r="Q2647" s="146">
        <f>IFERROR(_xll.qlIndexFixing(ONIndex1Y,I2647,TRUE,_xll.ohTrigger(RecalcTrigger,Trigger1Y)),NA())</f>
        <v>7.5547565531808303E-3</v>
      </c>
    </row>
    <row r="2648" spans="2:17" x14ac:dyDescent="0.2">
      <c r="B2648" s="39" t="s">
        <v>42</v>
      </c>
      <c r="D2648" s="42">
        <f>_xll.qlCalendarAdvance(Calendar,$D2647,B2648,"f",FALSE)</f>
        <v>58243</v>
      </c>
      <c r="E2648" s="140">
        <f>_xll.qlInterestRateIndexValueDate(IndexON,D2648)</f>
        <v>58243</v>
      </c>
      <c r="F2648" s="156">
        <f>IFERROR(_xll.qlIndexFixing(IndexON,D2648,TRUE,_xll.ohTrigger(RecalcTrigger,TriggerON)),NA())</f>
        <v>6.4065641436583665E-3</v>
      </c>
      <c r="H2648" s="42">
        <f>_xll.qlCalendarAdvance(Calendar,$H2647,B2648,"f",FALSE)</f>
        <v>58243</v>
      </c>
      <c r="I2648" s="140">
        <f>_xll.qlInterestRateIndexValueDate(Index1M,$H2648)</f>
        <v>58243</v>
      </c>
      <c r="J2648" s="145">
        <f>IFERROR(_xll.qlIndexFixing(Index1M,$H2648,TRUE,_xll.ohTrigger(RecalcTrigger,Trigger1M)),NA())</f>
        <v>7.2035079478163979E-3</v>
      </c>
      <c r="K2648" s="44">
        <f>IFERROR(_xll.qlIndexFixing(Index3M,H2648,TRUE,_xll.ohTrigger(RecalcTrigger,Trigger3M)),NA())</f>
        <v>7.3175056725097035E-3</v>
      </c>
      <c r="L2648" s="44">
        <f>IFERROR(_xll.qlIndexFixing(Index6M,$H2648,TRUE,_xll.ohTrigger(RecalcTrigger,Trigger6M)),NA())</f>
        <v>7.431534028510412E-3</v>
      </c>
      <c r="M2648" s="146">
        <f>IFERROR(_xll.qlIndexFixing(Index1Y,$H2648,TRUE,_xll.ohTrigger(RecalcTrigger,Trigger1Y)),NA())</f>
        <v>7.6346377831285252E-3</v>
      </c>
      <c r="N2648" s="145">
        <f>IFERROR(_xll.qlIndexFixing(ONIndex1M,I2648,TRUE,_xll.ohTrigger(RecalcTrigger,Trigger1M)),NA())</f>
        <v>7.1970379760621928E-3</v>
      </c>
      <c r="O2648" s="44">
        <f>IFERROR(_xll.qlIndexFixing(ONIndex3M,I2648,TRUE,_xll.ohTrigger(RecalcTrigger,Trigger3M)),NA())</f>
        <v>7.2998453799533181E-3</v>
      </c>
      <c r="P2648" s="44">
        <f>IFERROR(_xll.qlIndexFixing(ONIndex6M,I2648,TRUE,_xll.ohTrigger(RecalcTrigger,Trigger6M)),NA())</f>
        <v>7.3915609872021726E-3</v>
      </c>
      <c r="Q2648" s="146">
        <f>IFERROR(_xll.qlIndexFixing(ONIndex1Y,I2648,TRUE,_xll.ohTrigger(RecalcTrigger,Trigger1Y)),NA())</f>
        <v>7.5564689046747624E-3</v>
      </c>
    </row>
    <row r="2649" spans="2:17" x14ac:dyDescent="0.2">
      <c r="B2649" s="39" t="s">
        <v>42</v>
      </c>
      <c r="D2649" s="42">
        <f>_xll.qlCalendarAdvance(Calendar,$D2648,B2649,"f",FALSE)</f>
        <v>58250</v>
      </c>
      <c r="E2649" s="140">
        <f>_xll.qlInterestRateIndexValueDate(IndexON,D2649)</f>
        <v>58250</v>
      </c>
      <c r="F2649" s="156">
        <f>IFERROR(_xll.qlIndexFixing(IndexON,D2649,TRUE,_xll.ohTrigger(RecalcTrigger,TriggerON)),NA())</f>
        <v>6.4083119802127442E-3</v>
      </c>
      <c r="H2649" s="42">
        <f>_xll.qlCalendarAdvance(Calendar,$H2648,B2649,"f",FALSE)</f>
        <v>58250</v>
      </c>
      <c r="I2649" s="140">
        <f>_xll.qlInterestRateIndexValueDate(Index1M,$H2649)</f>
        <v>58250</v>
      </c>
      <c r="J2649" s="145">
        <f>IFERROR(_xll.qlIndexFixing(Index1M,$H2649,TRUE,_xll.ohTrigger(RecalcTrigger,Trigger1M)),NA())</f>
        <v>7.2056468578810175E-3</v>
      </c>
      <c r="K2649" s="44">
        <f>IFERROR(_xll.qlIndexFixing(Index3M,H2649,TRUE,_xll.ohTrigger(RecalcTrigger,Trigger3M)),NA())</f>
        <v>7.3192264661877133E-3</v>
      </c>
      <c r="L2649" s="44">
        <f>IFERROR(_xll.qlIndexFixing(Index6M,$H2649,TRUE,_xll.ohTrigger(RecalcTrigger,Trigger6M)),NA())</f>
        <v>7.433601441833566E-3</v>
      </c>
      <c r="M2649" s="146">
        <f>IFERROR(_xll.qlIndexFixing(Index1Y,$H2649,TRUE,_xll.ohTrigger(RecalcTrigger,Trigger1Y)),NA())</f>
        <v>7.6366278825768718E-3</v>
      </c>
      <c r="N2649" s="145">
        <f>IFERROR(_xll.qlIndexFixing(ONIndex1M,I2649,TRUE,_xll.ohTrigger(RecalcTrigger,Trigger1M)),NA())</f>
        <v>7.1991596359122223E-3</v>
      </c>
      <c r="O2649" s="44">
        <f>IFERROR(_xll.qlIndexFixing(ONIndex3M,I2649,TRUE,_xll.ohTrigger(RecalcTrigger,Trigger3M)),NA())</f>
        <v>7.3014982451791166E-3</v>
      </c>
      <c r="P2649" s="44">
        <f>IFERROR(_xll.qlIndexFixing(ONIndex6M,I2649,TRUE,_xll.ohTrigger(RecalcTrigger,Trigger6M)),NA())</f>
        <v>7.3935086606247147E-3</v>
      </c>
      <c r="Q2649" s="146">
        <f>IFERROR(_xll.qlIndexFixing(ONIndex1Y,I2649,TRUE,_xll.ohTrigger(RecalcTrigger,Trigger1Y)),NA())</f>
        <v>7.558190958867339E-3</v>
      </c>
    </row>
    <row r="2650" spans="2:17" x14ac:dyDescent="0.2">
      <c r="B2650" s="39" t="s">
        <v>42</v>
      </c>
      <c r="D2650" s="42">
        <f>_xll.qlCalendarAdvance(Calendar,$D2649,B2650,"f",FALSE)</f>
        <v>58257</v>
      </c>
      <c r="E2650" s="140">
        <f>_xll.qlInterestRateIndexValueDate(IndexON,D2650)</f>
        <v>58257</v>
      </c>
      <c r="F2650" s="156">
        <f>IFERROR(_xll.qlIndexFixing(IndexON,D2650,TRUE,_xll.ohTrigger(RecalcTrigger,TriggerON)),NA())</f>
        <v>6.4100717398096752E-3</v>
      </c>
      <c r="H2650" s="42">
        <f>_xll.qlCalendarAdvance(Calendar,$H2649,B2650,"f",FALSE)</f>
        <v>58257</v>
      </c>
      <c r="I2650" s="140">
        <f>_xll.qlInterestRateIndexValueDate(Index1M,$H2650)</f>
        <v>58257</v>
      </c>
      <c r="J2650" s="145">
        <f>IFERROR(_xll.qlIndexFixing(Index1M,$H2650,TRUE,_xll.ohTrigger(RecalcTrigger,Trigger1M)),NA())</f>
        <v>7.2080186967844609E-3</v>
      </c>
      <c r="K2650" s="44">
        <f>IFERROR(_xll.qlIndexFixing(Index3M,H2650,TRUE,_xll.ohTrigger(RecalcTrigger,Trigger3M)),NA())</f>
        <v>7.3209572471610255E-3</v>
      </c>
      <c r="L2650" s="44">
        <f>IFERROR(_xll.qlIndexFixing(Index6M,$H2650,TRUE,_xll.ohTrigger(RecalcTrigger,Trigger6M)),NA())</f>
        <v>7.4361315221898932E-3</v>
      </c>
      <c r="M2650" s="146">
        <f>IFERROR(_xll.qlIndexFixing(Index1Y,$H2650,TRUE,_xll.ohTrigger(RecalcTrigger,Trigger1Y)),NA())</f>
        <v>7.6386277628354262E-3</v>
      </c>
      <c r="N2650" s="145">
        <f>IFERROR(_xll.qlIndexFixing(ONIndex1M,I2650,TRUE,_xll.ohTrigger(RecalcTrigger,Trigger1M)),NA())</f>
        <v>7.2012890326023093E-3</v>
      </c>
      <c r="O2650" s="44">
        <f>IFERROR(_xll.qlIndexFixing(ONIndex3M,I2650,TRUE,_xll.ohTrigger(RecalcTrigger,Trigger3M)),NA())</f>
        <v>7.3031610789353607E-3</v>
      </c>
      <c r="P2650" s="44">
        <f>IFERROR(_xll.qlIndexFixing(ONIndex6M,I2650,TRUE,_xll.ohTrigger(RecalcTrigger,Trigger6M)),NA())</f>
        <v>7.3954649576146725E-3</v>
      </c>
      <c r="Q2650" s="146">
        <f>IFERROR(_xll.qlIndexFixing(ONIndex1Y,I2650,TRUE,_xll.ohTrigger(RecalcTrigger,Trigger1Y)),NA())</f>
        <v>7.5599227157585602E-3</v>
      </c>
    </row>
    <row r="2651" spans="2:17" x14ac:dyDescent="0.2">
      <c r="B2651" s="39" t="s">
        <v>42</v>
      </c>
      <c r="D2651" s="42">
        <f>_xll.qlCalendarAdvance(Calendar,$D2650,B2651,"f",FALSE)</f>
        <v>58264</v>
      </c>
      <c r="E2651" s="140">
        <f>_xll.qlInterestRateIndexValueDate(IndexON,D2651)</f>
        <v>58264</v>
      </c>
      <c r="F2651" s="156">
        <f>IFERROR(_xll.qlIndexFixing(IndexON,D2651,TRUE,_xll.ohTrigger(RecalcTrigger,TriggerON)),NA())</f>
        <v>6.4118434221249743E-3</v>
      </c>
      <c r="H2651" s="42">
        <f>_xll.qlCalendarAdvance(Calendar,$H2650,B2651,"f",FALSE)</f>
        <v>58264</v>
      </c>
      <c r="I2651" s="140">
        <f>_xll.qlInterestRateIndexValueDate(Index1M,$H2651)</f>
        <v>58264</v>
      </c>
      <c r="J2651" s="145">
        <f>IFERROR(_xll.qlIndexFixing(Index1M,$H2651,TRUE,_xll.ohTrigger(RecalcTrigger,Trigger1M)),NA())</f>
        <v>7.2101736859762856E-3</v>
      </c>
      <c r="K2651" s="44">
        <f>IFERROR(_xll.qlIndexFixing(Index3M,H2651,TRUE,_xll.ohTrigger(RecalcTrigger,Trigger3M)),NA())</f>
        <v>7.3226980154437347E-3</v>
      </c>
      <c r="L2651" s="44">
        <f>IFERROR(_xll.qlIndexFixing(Index6M,$H2651,TRUE,_xll.ohTrigger(RecalcTrigger,Trigger6M)),NA())</f>
        <v>7.4379898739296707E-3</v>
      </c>
      <c r="M2651" s="146">
        <f>IFERROR(_xll.qlIndexFixing(Index1Y,$H2651,TRUE,_xll.ohTrigger(RecalcTrigger,Trigger1Y)),NA())</f>
        <v>7.6406374239624281E-3</v>
      </c>
      <c r="N2651" s="145">
        <f>IFERROR(_xll.qlIndexFixing(ONIndex1M,I2651,TRUE,_xll.ohTrigger(RecalcTrigger,Trigger1M)),NA())</f>
        <v>7.203426166456639E-3</v>
      </c>
      <c r="O2651" s="44">
        <f>IFERROR(_xll.qlIndexFixing(ONIndex3M,I2651,TRUE,_xll.ohTrigger(RecalcTrigger,Trigger3M)),NA())</f>
        <v>7.3048338810599578E-3</v>
      </c>
      <c r="P2651" s="44">
        <f>IFERROR(_xll.qlIndexFixing(ONIndex6M,I2651,TRUE,_xll.ohTrigger(RecalcTrigger,Trigger6M)),NA())</f>
        <v>7.397429878172046E-3</v>
      </c>
      <c r="Q2651" s="146">
        <f>IFERROR(_xll.qlIndexFixing(ONIndex1Y,I2651,TRUE,_xll.ohTrigger(RecalcTrigger,Trigger1Y)),NA())</f>
        <v>7.5616641755915648E-3</v>
      </c>
    </row>
    <row r="2652" spans="2:17" x14ac:dyDescent="0.2">
      <c r="B2652" s="39" t="s">
        <v>42</v>
      </c>
      <c r="D2652" s="42">
        <f>_xll.qlCalendarAdvance(Calendar,$D2651,B2652,"f",FALSE)</f>
        <v>58271</v>
      </c>
      <c r="E2652" s="140">
        <f>_xll.qlInterestRateIndexValueDate(IndexON,D2652)</f>
        <v>58271</v>
      </c>
      <c r="F2652" s="156">
        <f>IFERROR(_xll.qlIndexFixing(IndexON,D2652,TRUE,_xll.ohTrigger(RecalcTrigger,TriggerON)),NA())</f>
        <v>6.4136270274828266E-3</v>
      </c>
      <c r="H2652" s="42">
        <f>_xll.qlCalendarAdvance(Calendar,$H2651,B2652,"f",FALSE)</f>
        <v>58271</v>
      </c>
      <c r="I2652" s="140">
        <f>_xll.qlInterestRateIndexValueDate(Index1M,$H2652)</f>
        <v>58271</v>
      </c>
      <c r="J2652" s="145">
        <f>IFERROR(_xll.qlIndexFixing(Index1M,$H2652,TRUE,_xll.ohTrigger(RecalcTrigger,Trigger1M)),NA())</f>
        <v>7.212336417134999E-3</v>
      </c>
      <c r="K2652" s="44">
        <f>IFERROR(_xll.qlIndexFixing(Index3M,H2652,TRUE,_xll.ohTrigger(RecalcTrigger,Trigger3M)),NA())</f>
        <v>7.324448771048174E-3</v>
      </c>
      <c r="L2652" s="44">
        <f>IFERROR(_xll.qlIndexFixing(Index6M,$H2652,TRUE,_xll.ohTrigger(RecalcTrigger,Trigger6M)),NA())</f>
        <v>7.4400839212924522E-3</v>
      </c>
      <c r="M2652" s="146">
        <f>IFERROR(_xll.qlIndexFixing(Index1Y,$H2652,TRUE,_xll.ohTrigger(RecalcTrigger,Trigger1Y)),NA())</f>
        <v>7.6426568660165574E-3</v>
      </c>
      <c r="N2652" s="145">
        <f>IFERROR(_xll.qlIndexFixing(ONIndex1M,I2652,TRUE,_xll.ohTrigger(RecalcTrigger,Trigger1M)),NA())</f>
        <v>7.2055710371510262E-3</v>
      </c>
      <c r="O2652" s="44">
        <f>IFERROR(_xll.qlIndexFixing(ONIndex3M,I2652,TRUE,_xll.ohTrigger(RecalcTrigger,Trigger3M)),NA())</f>
        <v>7.3065166513908153E-3</v>
      </c>
      <c r="P2652" s="44">
        <f>IFERROR(_xll.qlIndexFixing(ONIndex6M,I2652,TRUE,_xll.ohTrigger(RecalcTrigger,Trigger6M)),NA())</f>
        <v>7.3994034222968352E-3</v>
      </c>
      <c r="Q2652" s="146">
        <f>IFERROR(_xll.qlIndexFixing(ONIndex1Y,I2652,TRUE,_xll.ohTrigger(RecalcTrigger,Trigger1Y)),NA())</f>
        <v>7.5634153380421676E-3</v>
      </c>
    </row>
    <row r="2653" spans="2:17" x14ac:dyDescent="0.2">
      <c r="B2653" s="39" t="s">
        <v>42</v>
      </c>
      <c r="D2653" s="42">
        <f>_xll.qlCalendarAdvance(Calendar,$D2652,B2653,"f",FALSE)</f>
        <v>58278</v>
      </c>
      <c r="E2653" s="140">
        <f>_xll.qlInterestRateIndexValueDate(IndexON,D2653)</f>
        <v>58278</v>
      </c>
      <c r="F2653" s="156">
        <f>IFERROR(_xll.qlIndexFixing(IndexON,D2653,TRUE,_xll.ohTrigger(RecalcTrigger,TriggerON)),NA())</f>
        <v>6.4154225556400934E-3</v>
      </c>
      <c r="H2653" s="42">
        <f>_xll.qlCalendarAdvance(Calendar,$H2652,B2653,"f",FALSE)</f>
        <v>58278</v>
      </c>
      <c r="I2653" s="140">
        <f>_xll.qlInterestRateIndexValueDate(Index1M,$H2653)</f>
        <v>58278</v>
      </c>
      <c r="J2653" s="145">
        <f>IFERROR(_xll.qlIndexFixing(Index1M,$H2653,TRUE,_xll.ohTrigger(RecalcTrigger,Trigger1M)),NA())</f>
        <v>7.2145068902684439E-3</v>
      </c>
      <c r="K2653" s="44">
        <f>IFERROR(_xll.qlIndexFixing(Index3M,H2653,TRUE,_xll.ohTrigger(RecalcTrigger,Trigger3M)),NA())</f>
        <v>7.3262095139902013E-3</v>
      </c>
      <c r="L2653" s="44">
        <f>IFERROR(_xll.qlIndexFixing(Index6M,$H2653,TRUE,_xll.ohTrigger(RecalcTrigger,Trigger6M)),NA())</f>
        <v>7.442186626577022E-3</v>
      </c>
      <c r="M2653" s="146">
        <f>IFERROR(_xll.qlIndexFixing(Index1Y,$H2653,TRUE,_xll.ohTrigger(RecalcTrigger,Trigger1Y)),NA())</f>
        <v>7.6446860890564952E-3</v>
      </c>
      <c r="N2653" s="145">
        <f>IFERROR(_xll.qlIndexFixing(ONIndex1M,I2653,TRUE,_xll.ohTrigger(RecalcTrigger,Trigger1M)),NA())</f>
        <v>7.2077236449286097E-3</v>
      </c>
      <c r="O2653" s="44">
        <f>IFERROR(_xll.qlIndexFixing(ONIndex3M,I2653,TRUE,_xll.ohTrigger(RecalcTrigger,Trigger3M)),NA())</f>
        <v>7.3082093902521184E-3</v>
      </c>
      <c r="P2653" s="44">
        <f>IFERROR(_xll.qlIndexFixing(ONIndex6M,I2653,TRUE,_xll.ohTrigger(RecalcTrigger,Trigger6M)),NA())</f>
        <v>7.4013855899890402E-3</v>
      </c>
      <c r="Q2653" s="146">
        <f>IFERROR(_xll.qlIndexFixing(ONIndex1Y,I2653,TRUE,_xll.ohTrigger(RecalcTrigger,Trigger1Y)),NA())</f>
        <v>7.5651762031914149E-3</v>
      </c>
    </row>
    <row r="2654" spans="2:17" x14ac:dyDescent="0.2">
      <c r="B2654" s="39" t="s">
        <v>42</v>
      </c>
      <c r="D2654" s="42">
        <f>_xll.qlCalendarAdvance(Calendar,$D2653,B2654,"f",FALSE)</f>
        <v>58285</v>
      </c>
      <c r="E2654" s="140">
        <f>_xll.qlInterestRateIndexValueDate(IndexON,D2654)</f>
        <v>58285</v>
      </c>
      <c r="F2654" s="156">
        <f>IFERROR(_xll.qlIndexFixing(IndexON,D2654,TRUE,_xll.ohTrigger(RecalcTrigger,TriggerON)),NA())</f>
        <v>6.417230006677821E-3</v>
      </c>
      <c r="H2654" s="42">
        <f>_xll.qlCalendarAdvance(Calendar,$H2653,B2654,"f",FALSE)</f>
        <v>58285</v>
      </c>
      <c r="I2654" s="140">
        <f>_xll.qlInterestRateIndexValueDate(Index1M,$H2654)</f>
        <v>58285</v>
      </c>
      <c r="J2654" s="145">
        <f>IFERROR(_xll.qlIndexFixing(Index1M,$H2654,TRUE,_xll.ohTrigger(RecalcTrigger,Trigger1M)),NA())</f>
        <v>7.2166851053766202E-3</v>
      </c>
      <c r="K2654" s="44">
        <f>IFERROR(_xll.qlIndexFixing(Index3M,H2654,TRUE,_xll.ohTrigger(RecalcTrigger,Trigger3M)),NA())</f>
        <v>7.3279802442803871E-3</v>
      </c>
      <c r="L2654" s="44">
        <f>IFERROR(_xll.qlIndexFixing(Index6M,$H2654,TRUE,_xll.ohTrigger(RecalcTrigger,Trigger6M)),NA())</f>
        <v>7.4442979898098095E-3</v>
      </c>
      <c r="M2654" s="146">
        <f>IFERROR(_xll.qlIndexFixing(Index1Y,$H2654,TRUE,_xll.ohTrigger(RecalcTrigger,Trigger1Y)),NA())</f>
        <v>7.6467250931420297E-3</v>
      </c>
      <c r="N2654" s="145">
        <f>IFERROR(_xll.qlIndexFixing(ONIndex1M,I2654,TRUE,_xll.ohTrigger(RecalcTrigger,Trigger1M)),NA())</f>
        <v>7.2098839897083433E-3</v>
      </c>
      <c r="O2654" s="44">
        <f>IFERROR(_xll.qlIndexFixing(ONIndex3M,I2654,TRUE,_xll.ohTrigger(RecalcTrigger,Trigger3M)),NA())</f>
        <v>7.3099120973196818E-3</v>
      </c>
      <c r="P2654" s="44">
        <f>IFERROR(_xll.qlIndexFixing(ONIndex6M,I2654,TRUE,_xll.ohTrigger(RecalcTrigger,Trigger6M)),NA())</f>
        <v>7.4033763811676145E-3</v>
      </c>
      <c r="Q2654" s="146">
        <f>IFERROR(_xll.qlIndexFixing(ONIndex1Y,I2654,TRUE,_xll.ohTrigger(RecalcTrigger,Trigger1Y)),NA())</f>
        <v>7.5669467712013994E-3</v>
      </c>
    </row>
    <row r="2655" spans="2:17" x14ac:dyDescent="0.2">
      <c r="B2655" s="39" t="s">
        <v>42</v>
      </c>
      <c r="D2655" s="42">
        <f>_xll.qlCalendarAdvance(Calendar,$D2654,B2655,"f",FALSE)</f>
        <v>58292</v>
      </c>
      <c r="E2655" s="140">
        <f>_xll.qlInterestRateIndexValueDate(IndexON,D2655)</f>
        <v>58292</v>
      </c>
      <c r="F2655" s="156">
        <f>IFERROR(_xll.qlIndexFixing(IndexON,D2655,TRUE,_xll.ohTrigger(RecalcTrigger,TriggerON)),NA())</f>
        <v>6.4190493806770554E-3</v>
      </c>
      <c r="H2655" s="42">
        <f>_xll.qlCalendarAdvance(Calendar,$H2654,B2655,"f",FALSE)</f>
        <v>58292</v>
      </c>
      <c r="I2655" s="140">
        <f>_xll.qlInterestRateIndexValueDate(Index1M,$H2655)</f>
        <v>58292</v>
      </c>
      <c r="J2655" s="145">
        <f>IFERROR(_xll.qlIndexFixing(Index1M,$H2655,TRUE,_xll.ohTrigger(RecalcTrigger,Trigger1M)),NA())</f>
        <v>7.2188710624699857E-3</v>
      </c>
      <c r="K2655" s="44">
        <f>IFERROR(_xll.qlIndexFixing(Index3M,H2655,TRUE,_xll.ohTrigger(RecalcTrigger,Trigger3M)),NA())</f>
        <v>7.3297609619319458E-3</v>
      </c>
      <c r="L2655" s="44">
        <f>IFERROR(_xll.qlIndexFixing(Index6M,$H2655,TRUE,_xll.ohTrigger(RecalcTrigger,Trigger6M)),NA())</f>
        <v>7.4464180110190032E-3</v>
      </c>
      <c r="M2655" s="146">
        <f>IFERROR(_xll.qlIndexFixing(Index1Y,$H2655,TRUE,_xll.ohTrigger(RecalcTrigger,Trigger1Y)),NA())</f>
        <v>7.6487738783325076E-3</v>
      </c>
      <c r="N2655" s="145">
        <f>IFERROR(_xll.qlIndexFixing(ONIndex1M,I2655,TRUE,_xll.ohTrigger(RecalcTrigger,Trigger1M)),NA())</f>
        <v>7.2120520715712733E-3</v>
      </c>
      <c r="O2655" s="44">
        <f>IFERROR(_xll.qlIndexFixing(ONIndex3M,I2655,TRUE,_xll.ohTrigger(RecalcTrigger,Trigger3M)),NA())</f>
        <v>7.3116247729176909E-3</v>
      </c>
      <c r="P2655" s="44">
        <f>IFERROR(_xll.qlIndexFixing(ONIndex6M,I2655,TRUE,_xll.ohTrigger(RecalcTrigger,Trigger6M)),NA())</f>
        <v>7.4053757959946509E-3</v>
      </c>
      <c r="Q2655" s="146">
        <f>IFERROR(_xll.qlIndexFixing(ONIndex1Y,I2655,TRUE,_xll.ohTrigger(RecalcTrigger,Trigger1Y)),NA())</f>
        <v>7.5687270419910746E-3</v>
      </c>
    </row>
    <row r="2656" spans="2:17" x14ac:dyDescent="0.2">
      <c r="B2656" s="39" t="s">
        <v>42</v>
      </c>
      <c r="D2656" s="42">
        <f>_xll.qlCalendarAdvance(Calendar,$D2655,B2656,"f",FALSE)</f>
        <v>58299</v>
      </c>
      <c r="E2656" s="140">
        <f>_xll.qlInterestRateIndexValueDate(IndexON,D2656)</f>
        <v>58299</v>
      </c>
      <c r="F2656" s="156">
        <f>IFERROR(_xll.qlIndexFixing(IndexON,D2656,TRUE,_xll.ohTrigger(RecalcTrigger,TriggerON)),NA())</f>
        <v>6.4208806775567506E-3</v>
      </c>
      <c r="H2656" s="42">
        <f>_xll.qlCalendarAdvance(Calendar,$H2655,B2656,"f",FALSE)</f>
        <v>58299</v>
      </c>
      <c r="I2656" s="140">
        <f>_xll.qlInterestRateIndexValueDate(Index1M,$H2656)</f>
        <v>58299</v>
      </c>
      <c r="J2656" s="145">
        <f>IFERROR(_xll.qlIndexFixing(Index1M,$H2656,TRUE,_xll.ohTrigger(RecalcTrigger,Trigger1M)),NA())</f>
        <v>7.2210647615485405E-3</v>
      </c>
      <c r="K2656" s="44">
        <f>IFERROR(_xll.qlIndexFixing(Index3M,H2656,TRUE,_xll.ohTrigger(RecalcTrigger,Trigger3M)),NA())</f>
        <v>7.3315516669607336E-3</v>
      </c>
      <c r="L2656" s="44">
        <f>IFERROR(_xll.qlIndexFixing(Index6M,$H2656,TRUE,_xll.ohTrigger(RecalcTrigger,Trigger6M)),NA())</f>
        <v>7.4485466902319136E-3</v>
      </c>
      <c r="M2656" s="146">
        <f>IFERROR(_xll.qlIndexFixing(Index1Y,$H2656,TRUE,_xll.ohTrigger(RecalcTrigger,Trigger1Y)),NA())</f>
        <v>7.6508324446877152E-3</v>
      </c>
      <c r="N2656" s="145">
        <f>IFERROR(_xll.qlIndexFixing(ONIndex1M,I2656,TRUE,_xll.ohTrigger(RecalcTrigger,Trigger1M)),NA())</f>
        <v>7.214227890355307E-3</v>
      </c>
      <c r="O2656" s="44">
        <f>IFERROR(_xll.qlIndexFixing(ONIndex3M,I2656,TRUE,_xll.ohTrigger(RecalcTrigger,Trigger3M)),NA())</f>
        <v>7.3133474168030066E-3</v>
      </c>
      <c r="P2656" s="44">
        <f>IFERROR(_xll.qlIndexFixing(ONIndex6M,I2656,TRUE,_xll.ohTrigger(RecalcTrigger,Trigger6M)),NA())</f>
        <v>7.4073838343080567E-3</v>
      </c>
      <c r="Q2656" s="146">
        <f>IFERROR(_xll.qlIndexFixing(ONIndex1Y,I2656,TRUE,_xll.ohTrigger(RecalcTrigger,Trigger1Y)),NA())</f>
        <v>7.5705170155604407E-3</v>
      </c>
    </row>
    <row r="2657" spans="2:17" x14ac:dyDescent="0.2">
      <c r="B2657" s="39" t="s">
        <v>42</v>
      </c>
      <c r="D2657" s="42">
        <f>_xll.qlCalendarAdvance(Calendar,$D2656,B2657,"f",FALSE)</f>
        <v>58306</v>
      </c>
      <c r="E2657" s="140">
        <f>_xll.qlInterestRateIndexValueDate(IndexON,D2657)</f>
        <v>58306</v>
      </c>
      <c r="F2657" s="156">
        <f>IFERROR(_xll.qlIndexFixing(IndexON,D2657,TRUE,_xll.ohTrigger(RecalcTrigger,TriggerON)),NA())</f>
        <v>6.4227238972358602E-3</v>
      </c>
      <c r="H2657" s="42">
        <f>_xll.qlCalendarAdvance(Calendar,$H2656,B2657,"f",FALSE)</f>
        <v>58306</v>
      </c>
      <c r="I2657" s="140">
        <f>_xll.qlInterestRateIndexValueDate(Index1M,$H2657)</f>
        <v>58306</v>
      </c>
      <c r="J2657" s="145">
        <f>IFERROR(_xll.qlIndexFixing(Index1M,$H2657,TRUE,_xll.ohTrigger(RecalcTrigger,Trigger1M)),NA())</f>
        <v>7.2232662026148987E-3</v>
      </c>
      <c r="K2657" s="44">
        <f>IFERROR(_xll.qlIndexFixing(Index3M,H2657,TRUE,_xll.ohTrigger(RecalcTrigger,Trigger3M)),NA())</f>
        <v>7.3333523593773226E-3</v>
      </c>
      <c r="L2657" s="44">
        <f>IFERROR(_xll.qlIndexFixing(Index6M,$H2657,TRUE,_xll.ohTrigger(RecalcTrigger,Trigger6M)),NA())</f>
        <v>7.4506840274758488E-3</v>
      </c>
      <c r="M2657" s="146">
        <f>IFERROR(_xll.qlIndexFixing(Index1Y,$H2657,TRUE,_xll.ohTrigger(RecalcTrigger,Trigger1Y)),NA())</f>
        <v>7.6529007922672213E-3</v>
      </c>
      <c r="N2657" s="145">
        <f>IFERROR(_xll.qlIndexFixing(ONIndex1M,I2657,TRUE,_xll.ohTrigger(RecalcTrigger,Trigger1M)),NA())</f>
        <v>7.2164114461414908E-3</v>
      </c>
      <c r="O2657" s="44">
        <f>IFERROR(_xll.qlIndexFixing(ONIndex3M,I2657,TRUE,_xll.ohTrigger(RecalcTrigger,Trigger3M)),NA())</f>
        <v>7.315080028975629E-3</v>
      </c>
      <c r="P2657" s="44">
        <f>IFERROR(_xll.qlIndexFixing(ONIndex6M,I2657,TRUE,_xll.ohTrigger(RecalcTrigger,Trigger6M)),NA())</f>
        <v>7.4094004961888782E-3</v>
      </c>
      <c r="Q2657" s="146">
        <f>IFERROR(_xll.qlIndexFixing(ONIndex1Y,I2657,TRUE,_xll.ohTrigger(RecalcTrigger,Trigger1Y)),NA())</f>
        <v>7.5723166918284512E-3</v>
      </c>
    </row>
    <row r="2658" spans="2:17" x14ac:dyDescent="0.2">
      <c r="B2658" s="39" t="s">
        <v>42</v>
      </c>
      <c r="D2658" s="42">
        <f>_xll.qlCalendarAdvance(Calendar,$D2657,B2658,"f",FALSE)</f>
        <v>58313</v>
      </c>
      <c r="E2658" s="140">
        <f>_xll.qlInterestRateIndexValueDate(IndexON,D2658)</f>
        <v>58313</v>
      </c>
      <c r="F2658" s="156">
        <f>IFERROR(_xll.qlIndexFixing(IndexON,D2658,TRUE,_xll.ohTrigger(RecalcTrigger,TriggerON)),NA())</f>
        <v>6.4245790398764768E-3</v>
      </c>
      <c r="H2658" s="42">
        <f>_xll.qlCalendarAdvance(Calendar,$H2657,B2658,"f",FALSE)</f>
        <v>58313</v>
      </c>
      <c r="I2658" s="140">
        <f>_xll.qlInterestRateIndexValueDate(Index1M,$H2658)</f>
        <v>58313</v>
      </c>
      <c r="J2658" s="145">
        <f>IFERROR(_xll.qlIndexFixing(Index1M,$H2658,TRUE,_xll.ohTrigger(RecalcTrigger,Trigger1M)),NA())</f>
        <v>7.2254753856821324E-3</v>
      </c>
      <c r="K2658" s="44">
        <f>IFERROR(_xll.qlIndexFixing(Index3M,H2658,TRUE,_xll.ohTrigger(RecalcTrigger,Trigger3M)),NA())</f>
        <v>7.3351630391984505E-3</v>
      </c>
      <c r="L2658" s="44">
        <f>IFERROR(_xll.qlIndexFixing(Index6M,$H2658,TRUE,_xll.ohTrigger(RecalcTrigger,Trigger6M)),NA())</f>
        <v>7.4528300227794404E-3</v>
      </c>
      <c r="M2658" s="146">
        <f>IFERROR(_xll.qlIndexFixing(Index1Y,$H2658,TRUE,_xll.ohTrigger(RecalcTrigger,Trigger1Y)),NA())</f>
        <v>7.6549789211321408E-3</v>
      </c>
      <c r="N2658" s="145">
        <f>IFERROR(_xll.qlIndexFixing(ONIndex1M,I2658,TRUE,_xll.ohTrigger(RecalcTrigger,Trigger1M)),NA())</f>
        <v>7.2186027390108709E-3</v>
      </c>
      <c r="O2658" s="44">
        <f>IFERROR(_xll.qlIndexFixing(ONIndex3M,I2658,TRUE,_xll.ohTrigger(RecalcTrigger,Trigger3M)),NA())</f>
        <v>7.3168226095976507E-3</v>
      </c>
      <c r="P2658" s="44">
        <f>IFERROR(_xll.qlIndexFixing(ONIndex6M,I2658,TRUE,_xll.ohTrigger(RecalcTrigger,Trigger6M)),NA())</f>
        <v>7.4114257815560691E-3</v>
      </c>
      <c r="Q2658" s="146">
        <f>IFERROR(_xll.qlIndexFixing(ONIndex1Y,I2658,TRUE,_xll.ohTrigger(RecalcTrigger,Trigger1Y)),NA())</f>
        <v>7.5741260708761526E-3</v>
      </c>
    </row>
    <row r="2659" spans="2:17" x14ac:dyDescent="0.2">
      <c r="B2659" s="39" t="s">
        <v>42</v>
      </c>
      <c r="D2659" s="42">
        <f>_xll.qlCalendarAdvance(Calendar,$D2658,B2659,"f",FALSE)</f>
        <v>58320</v>
      </c>
      <c r="E2659" s="140">
        <f>_xll.qlInterestRateIndexValueDate(IndexON,D2659)</f>
        <v>58320</v>
      </c>
      <c r="F2659" s="156">
        <f>IFERROR(_xll.qlIndexFixing(IndexON,D2659,TRUE,_xll.ohTrigger(RecalcTrigger,TriggerON)),NA())</f>
        <v>6.4264461053975541E-3</v>
      </c>
      <c r="H2659" s="42">
        <f>_xll.qlCalendarAdvance(Calendar,$H2658,B2659,"f",FALSE)</f>
        <v>58320</v>
      </c>
      <c r="I2659" s="140">
        <f>_xll.qlInterestRateIndexValueDate(Index1M,$H2659)</f>
        <v>58320</v>
      </c>
      <c r="J2659" s="145">
        <f>IFERROR(_xll.qlIndexFixing(Index1M,$H2659,TRUE,_xll.ohTrigger(RecalcTrigger,Trigger1M)),NA())</f>
        <v>7.2274617578914624E-3</v>
      </c>
      <c r="K2659" s="44">
        <f>IFERROR(_xll.qlIndexFixing(Index3M,H2659,TRUE,_xll.ohTrigger(RecalcTrigger,Trigger3M)),NA())</f>
        <v>7.3367780805343955E-3</v>
      </c>
      <c r="L2659" s="44">
        <f>IFERROR(_xll.qlIndexFixing(Index6M,$H2659,TRUE,_xll.ohTrigger(RecalcTrigger,Trigger6M)),NA())</f>
        <v>7.4545188907272405E-3</v>
      </c>
      <c r="M2659" s="146">
        <f>IFERROR(_xll.qlIndexFixing(Index1Y,$H2659,TRUE,_xll.ohTrigger(RecalcTrigger,Trigger1Y)),NA())</f>
        <v>7.6570668313429274E-3</v>
      </c>
      <c r="N2659" s="145">
        <f>IFERROR(_xll.qlIndexFixing(ONIndex1M,I2659,TRUE,_xll.ohTrigger(RecalcTrigger,Trigger1M)),NA())</f>
        <v>7.2208017687203085E-3</v>
      </c>
      <c r="O2659" s="44">
        <f>IFERROR(_xll.qlIndexFixing(ONIndex3M,I2659,TRUE,_xll.ohTrigger(RecalcTrigger,Trigger3M)),NA())</f>
        <v>7.3185751585880254E-3</v>
      </c>
      <c r="P2659" s="44">
        <f>IFERROR(_xll.qlIndexFixing(ONIndex6M,I2659,TRUE,_xll.ohTrigger(RecalcTrigger,Trigger6M)),NA())</f>
        <v>7.4134596906527683E-3</v>
      </c>
      <c r="Q2659" s="146">
        <f>IFERROR(_xll.qlIndexFixing(ONIndex1Y,I2659,TRUE,_xll.ohTrigger(RecalcTrigger,Trigger1Y)),NA())</f>
        <v>7.5759451527035448E-3</v>
      </c>
    </row>
    <row r="2660" spans="2:17" x14ac:dyDescent="0.2">
      <c r="B2660" s="39" t="s">
        <v>42</v>
      </c>
      <c r="D2660" s="42">
        <f>_xll.qlCalendarAdvance(Calendar,$D2659,B2660,"f",FALSE)</f>
        <v>58327</v>
      </c>
      <c r="E2660" s="140">
        <f>_xll.qlInterestRateIndexValueDate(IndexON,D2660)</f>
        <v>58327</v>
      </c>
      <c r="F2660" s="156">
        <f>IFERROR(_xll.qlIndexFixing(IndexON,D2660,TRUE,_xll.ohTrigger(RecalcTrigger,TriggerON)),NA())</f>
        <v>6.4283250937990921E-3</v>
      </c>
      <c r="H2660" s="42">
        <f>_xll.qlCalendarAdvance(Calendar,$H2659,B2660,"f",FALSE)</f>
        <v>58327</v>
      </c>
      <c r="I2660" s="140">
        <f>_xll.qlInterestRateIndexValueDate(Index1M,$H2660)</f>
        <v>58327</v>
      </c>
      <c r="J2660" s="145">
        <f>IFERROR(_xll.qlIndexFixing(Index1M,$H2660,TRUE,_xll.ohTrigger(RecalcTrigger,Trigger1M)),NA())</f>
        <v>7.2296858279218652E-3</v>
      </c>
      <c r="K2660" s="44">
        <f>IFERROR(_xll.qlIndexFixing(Index3M,H2660,TRUE,_xll.ohTrigger(RecalcTrigger,Trigger3M)),NA())</f>
        <v>7.3386079850585794E-3</v>
      </c>
      <c r="L2660" s="44">
        <f>IFERROR(_xll.qlIndexFixing(Index6M,$H2660,TRUE,_xll.ohTrigger(RecalcTrigger,Trigger6M)),NA())</f>
        <v>7.4566808771920155E-3</v>
      </c>
      <c r="M2660" s="146">
        <f>IFERROR(_xll.qlIndexFixing(Index1Y,$H2660,TRUE,_xll.ohTrigger(RecalcTrigger,Trigger1Y)),NA())</f>
        <v>7.6591645229602545E-3</v>
      </c>
      <c r="N2660" s="145">
        <f>IFERROR(_xll.qlIndexFixing(ONIndex1M,I2660,TRUE,_xll.ohTrigger(RecalcTrigger,Trigger1M)),NA())</f>
        <v>7.2230085354318962E-3</v>
      </c>
      <c r="O2660" s="44">
        <f>IFERROR(_xll.qlIndexFixing(ONIndex3M,I2660,TRUE,_xll.ohTrigger(RecalcTrigger,Trigger3M)),NA())</f>
        <v>7.3203376759467531E-3</v>
      </c>
      <c r="P2660" s="44">
        <f>IFERROR(_xll.qlIndexFixing(ONIndex6M,I2660,TRUE,_xll.ohTrigger(RecalcTrigger,Trigger6M)),NA())</f>
        <v>7.4155022231547907E-3</v>
      </c>
      <c r="Q2660" s="146">
        <f>IFERROR(_xll.qlIndexFixing(ONIndex1Y,I2660,TRUE,_xll.ohTrigger(RecalcTrigger,Trigger1Y)),NA())</f>
        <v>7.5777739372295816E-3</v>
      </c>
    </row>
    <row r="2661" spans="2:17" x14ac:dyDescent="0.2">
      <c r="B2661" s="39" t="s">
        <v>42</v>
      </c>
      <c r="D2661" s="42">
        <f>_xll.qlCalendarAdvance(Calendar,$D2660,B2661,"f",FALSE)</f>
        <v>58334</v>
      </c>
      <c r="E2661" s="140">
        <f>_xll.qlInterestRateIndexValueDate(IndexON,D2661)</f>
        <v>58334</v>
      </c>
      <c r="F2661" s="156">
        <f>IFERROR(_xll.qlIndexFixing(IndexON,D2661,TRUE,_xll.ohTrigger(RecalcTrigger,TriggerON)),NA())</f>
        <v>6.4302160050000445E-3</v>
      </c>
      <c r="H2661" s="42">
        <f>_xll.qlCalendarAdvance(Calendar,$H2660,B2661,"f",FALSE)</f>
        <v>58334</v>
      </c>
      <c r="I2661" s="140">
        <f>_xll.qlInterestRateIndexValueDate(Index1M,$H2661)</f>
        <v>58334</v>
      </c>
      <c r="J2661" s="145">
        <f>IFERROR(_xll.qlIndexFixing(Index1M,$H2661,TRUE,_xll.ohTrigger(RecalcTrigger,Trigger1M)),NA())</f>
        <v>7.231917639795582E-3</v>
      </c>
      <c r="K2661" s="44">
        <f>IFERROR(_xll.qlIndexFixing(Index3M,H2661,TRUE,_xll.ohTrigger(RecalcTrigger,Trigger3M)),NA())</f>
        <v>7.3404478768161977E-3</v>
      </c>
      <c r="L2661" s="44">
        <f>IFERROR(_xll.qlIndexFixing(Index6M,$H2661,TRUE,_xll.ohTrigger(RecalcTrigger,Trigger6M)),NA())</f>
        <v>7.4588515214168314E-3</v>
      </c>
      <c r="M2661" s="146">
        <f>IFERROR(_xll.qlIndexFixing(Index1Y,$H2661,TRUE,_xll.ohTrigger(RecalcTrigger,Trigger1Y)),NA())</f>
        <v>7.6612719960454613E-3</v>
      </c>
      <c r="N2661" s="145">
        <f>IFERROR(_xll.qlIndexFixing(ONIndex1M,I2661,TRUE,_xll.ohTrigger(RecalcTrigger,Trigger1M)),NA())</f>
        <v>7.2252230393077266E-3</v>
      </c>
      <c r="O2661" s="44">
        <f>IFERROR(_xll.qlIndexFixing(ONIndex3M,I2661,TRUE,_xll.ohTrigger(RecalcTrigger,Trigger3M)),NA())</f>
        <v>7.3221101617548801E-3</v>
      </c>
      <c r="P2661" s="44">
        <f>IFERROR(_xll.qlIndexFixing(ONIndex6M,I2661,TRUE,_xll.ohTrigger(RecalcTrigger,Trigger6M)),NA())</f>
        <v>7.4175533792242287E-3</v>
      </c>
      <c r="Q2661" s="146">
        <f>IFERROR(_xll.qlIndexFixing(ONIndex1Y,I2661,TRUE,_xll.ohTrigger(RecalcTrigger,Trigger1Y)),NA())</f>
        <v>7.5796124245353091E-3</v>
      </c>
    </row>
    <row r="2662" spans="2:17" x14ac:dyDescent="0.2">
      <c r="B2662" s="39" t="s">
        <v>42</v>
      </c>
      <c r="D2662" s="42">
        <f>_xll.qlCalendarAdvance(Calendar,$D2661,B2662,"f",FALSE)</f>
        <v>58341</v>
      </c>
      <c r="E2662" s="140">
        <f>_xll.qlInterestRateIndexValueDate(IndexON,D2662)</f>
        <v>58341</v>
      </c>
      <c r="F2662" s="156">
        <f>IFERROR(_xll.qlIndexFixing(IndexON,D2662,TRUE,_xll.ohTrigger(RecalcTrigger,TriggerON)),NA())</f>
        <v>6.4321188392435502E-3</v>
      </c>
      <c r="H2662" s="42">
        <f>_xll.qlCalendarAdvance(Calendar,$H2661,B2662,"f",FALSE)</f>
        <v>58341</v>
      </c>
      <c r="I2662" s="140">
        <f>_xll.qlInterestRateIndexValueDate(Index1M,$H2662)</f>
        <v>58341</v>
      </c>
      <c r="J2662" s="145">
        <f>IFERROR(_xll.qlIndexFixing(Index1M,$H2662,TRUE,_xll.ohTrigger(RecalcTrigger,Trigger1M)),NA())</f>
        <v>7.2341571935099127E-3</v>
      </c>
      <c r="K2662" s="44">
        <f>IFERROR(_xll.qlIndexFixing(Index3M,H2662,TRUE,_xll.ohTrigger(RecalcTrigger,Trigger3M)),NA())</f>
        <v>7.3422977558197178E-3</v>
      </c>
      <c r="L2662" s="44">
        <f>IFERROR(_xll.qlIndexFixing(Index6M,$H2662,TRUE,_xll.ohTrigger(RecalcTrigger,Trigger6M)),NA())</f>
        <v>7.4610308234315222E-3</v>
      </c>
      <c r="M2662" s="146">
        <f>IFERROR(_xll.qlIndexFixing(Index1Y,$H2662,TRUE,_xll.ohTrigger(RecalcTrigger,Trigger1Y)),NA())</f>
        <v>7.6633892506605492E-3</v>
      </c>
      <c r="N2662" s="145">
        <f>IFERROR(_xll.qlIndexFixing(ONIndex1M,I2662,TRUE,_xll.ohTrigger(RecalcTrigger,Trigger1M)),NA())</f>
        <v>7.227445280185707E-3</v>
      </c>
      <c r="O2662" s="44">
        <f>IFERROR(_xll.qlIndexFixing(ONIndex3M,I2662,TRUE,_xll.ohTrigger(RecalcTrigger,Trigger3M)),NA())</f>
        <v>7.3238926157692674E-3</v>
      </c>
      <c r="P2662" s="44">
        <f>IFERROR(_xll.qlIndexFixing(ONIndex6M,I2662,TRUE,_xll.ohTrigger(RecalcTrigger,Trigger6M)),NA())</f>
        <v>7.4196131588610825E-3</v>
      </c>
      <c r="Q2662" s="146">
        <f>IFERROR(_xll.qlIndexFixing(ONIndex1Y,I2662,TRUE,_xll.ohTrigger(RecalcTrigger,Trigger1Y)),NA())</f>
        <v>7.5814606146207275E-3</v>
      </c>
    </row>
    <row r="2663" spans="2:17" x14ac:dyDescent="0.2">
      <c r="B2663" s="39" t="s">
        <v>42</v>
      </c>
      <c r="D2663" s="42">
        <f>_xll.qlCalendarAdvance(Calendar,$D2662,B2663,"f",FALSE)</f>
        <v>58348</v>
      </c>
      <c r="E2663" s="140">
        <f>_xll.qlInterestRateIndexValueDate(IndexON,D2663)</f>
        <v>58348</v>
      </c>
      <c r="F2663" s="156">
        <f>IFERROR(_xll.qlIndexFixing(IndexON,D2663,TRUE,_xll.ohTrigger(RecalcTrigger,TriggerON)),NA())</f>
        <v>6.4340335963675166E-3</v>
      </c>
      <c r="H2663" s="42">
        <f>_xll.qlCalendarAdvance(Calendar,$H2662,B2663,"f",FALSE)</f>
        <v>58348</v>
      </c>
      <c r="I2663" s="140">
        <f>_xll.qlInterestRateIndexValueDate(Index1M,$H2663)</f>
        <v>58348</v>
      </c>
      <c r="J2663" s="145">
        <f>IFERROR(_xll.qlIndexFixing(Index1M,$H2663,TRUE,_xll.ohTrigger(RecalcTrigger,Trigger1M)),NA())</f>
        <v>7.2366374310706494E-3</v>
      </c>
      <c r="K2663" s="44">
        <f>IFERROR(_xll.qlIndexFixing(Index3M,H2663,TRUE,_xll.ohTrigger(RecalcTrigger,Trigger3M)),NA())</f>
        <v>7.3443662498232079E-3</v>
      </c>
      <c r="L2663" s="44">
        <f>IFERROR(_xll.qlIndexFixing(Index6M,$H2663,TRUE,_xll.ohTrigger(RecalcTrigger,Trigger6M)),NA())</f>
        <v>7.4634542940000799E-3</v>
      </c>
      <c r="M2663" s="146">
        <f>IFERROR(_xll.qlIndexFixing(Index1Y,$H2663,TRUE,_xll.ohTrigger(RecalcTrigger,Trigger1Y)),NA())</f>
        <v>7.6655162868668573E-3</v>
      </c>
      <c r="N2663" s="145">
        <f>IFERROR(_xll.qlIndexFixing(ONIndex1M,I2663,TRUE,_xll.ohTrigger(RecalcTrigger,Trigger1M)),NA())</f>
        <v>7.2296752579037449E-3</v>
      </c>
      <c r="O2663" s="44">
        <f>IFERROR(_xll.qlIndexFixing(ONIndex3M,I2663,TRUE,_xll.ohTrigger(RecalcTrigger,Trigger3M)),NA())</f>
        <v>7.3256850382330541E-3</v>
      </c>
      <c r="P2663" s="44">
        <f>IFERROR(_xll.qlIndexFixing(ONIndex6M,I2663,TRUE,_xll.ohTrigger(RecalcTrigger,Trigger6M)),NA())</f>
        <v>7.421681562065352E-3</v>
      </c>
      <c r="Q2663" s="146">
        <f>IFERROR(_xll.qlIndexFixing(ONIndex1Y,I2663,TRUE,_xll.ohTrigger(RecalcTrigger,Trigger1Y)),NA())</f>
        <v>7.583318507566883E-3</v>
      </c>
    </row>
    <row r="2664" spans="2:17" x14ac:dyDescent="0.2">
      <c r="B2664" s="39" t="s">
        <v>42</v>
      </c>
      <c r="D2664" s="42">
        <f>_xll.qlCalendarAdvance(Calendar,$D2663,B2664,"f",FALSE)</f>
        <v>58355</v>
      </c>
      <c r="E2664" s="140">
        <f>_xll.qlInterestRateIndexValueDate(IndexON,D2664)</f>
        <v>58355</v>
      </c>
      <c r="F2664" s="156">
        <f>IFERROR(_xll.qlIndexFixing(IndexON,D2664,TRUE,_xll.ohTrigger(RecalcTrigger,TriggerON)),NA())</f>
        <v>6.4359602762098511E-3</v>
      </c>
      <c r="H2664" s="42">
        <f>_xll.qlCalendarAdvance(Calendar,$H2663,B2664,"f",FALSE)</f>
        <v>58355</v>
      </c>
      <c r="I2664" s="140">
        <f>_xll.qlInterestRateIndexValueDate(Index1M,$H2664)</f>
        <v>58355</v>
      </c>
      <c r="J2664" s="145">
        <f>IFERROR(_xll.qlIndexFixing(Index1M,$H2664,TRUE,_xll.ohTrigger(RecalcTrigger,Trigger1M)),NA())</f>
        <v>7.2388930661954247E-3</v>
      </c>
      <c r="K2664" s="44">
        <f>IFERROR(_xll.qlIndexFixing(Index3M,H2664,TRUE,_xll.ohTrigger(RecalcTrigger,Trigger3M)),NA())</f>
        <v>7.3462368543490628E-3</v>
      </c>
      <c r="L2664" s="44">
        <f>IFERROR(_xll.qlIndexFixing(Index6M,$H2664,TRUE,_xll.ohTrigger(RecalcTrigger,Trigger6M)),NA())</f>
        <v>7.4656515749500019E-3</v>
      </c>
      <c r="M2664" s="146">
        <f>IFERROR(_xll.qlIndexFixing(Index1Y,$H2664,TRUE,_xll.ohTrigger(RecalcTrigger,Trigger1Y)),NA())</f>
        <v>7.667653104726389E-3</v>
      </c>
      <c r="N2664" s="145">
        <f>IFERROR(_xll.qlIndexFixing(ONIndex1M,I2664,TRUE,_xll.ohTrigger(RecalcTrigger,Trigger1M)),NA())</f>
        <v>7.2319129727049791E-3</v>
      </c>
      <c r="O2664" s="44">
        <f>IFERROR(_xll.qlIndexFixing(ONIndex3M,I2664,TRUE,_xll.ohTrigger(RecalcTrigger,Trigger3M)),NA())</f>
        <v>7.3274874289841474E-3</v>
      </c>
      <c r="P2664" s="44">
        <f>IFERROR(_xll.qlIndexFixing(ONIndex6M,I2664,TRUE,_xll.ohTrigger(RecalcTrigger,Trigger6M)),NA())</f>
        <v>7.4237585887559909E-3</v>
      </c>
      <c r="Q2664" s="146">
        <f>IFERROR(_xll.qlIndexFixing(ONIndex1Y,I2664,TRUE,_xll.ohTrigger(RecalcTrigger,Trigger1Y)),NA())</f>
        <v>7.5851861031306367E-3</v>
      </c>
    </row>
    <row r="2665" spans="2:17" x14ac:dyDescent="0.2">
      <c r="B2665" s="39" t="s">
        <v>42</v>
      </c>
      <c r="D2665" s="42">
        <f>_xll.qlCalendarAdvance(Calendar,$D2664,B2665,"f",FALSE)</f>
        <v>58362</v>
      </c>
      <c r="E2665" s="140">
        <f>_xll.qlInterestRateIndexValueDate(IndexON,D2665)</f>
        <v>58362</v>
      </c>
      <c r="F2665" s="156">
        <f>IFERROR(_xll.qlIndexFixing(IndexON,D2665,TRUE,_xll.ohTrigger(RecalcTrigger,TriggerON)),NA())</f>
        <v>6.4378988790947389E-3</v>
      </c>
      <c r="H2665" s="42">
        <f>_xll.qlCalendarAdvance(Calendar,$H2664,B2665,"f",FALSE)</f>
        <v>58362</v>
      </c>
      <c r="I2665" s="140">
        <f>_xll.qlInterestRateIndexValueDate(Index1M,$H2665)</f>
        <v>58362</v>
      </c>
      <c r="J2665" s="145">
        <f>IFERROR(_xll.qlIndexFixing(Index1M,$H2665,TRUE,_xll.ohTrigger(RecalcTrigger,Trigger1M)),NA())</f>
        <v>7.2411564433419902E-3</v>
      </c>
      <c r="K2665" s="44">
        <f>IFERROR(_xll.qlIndexFixing(Index3M,H2665,TRUE,_xll.ohTrigger(RecalcTrigger,Trigger3M)),NA())</f>
        <v>7.3481174463754786E-3</v>
      </c>
      <c r="L2665" s="44">
        <f>IFERROR(_xll.qlIndexFixing(Index6M,$H2665,TRUE,_xll.ohTrigger(RecalcTrigger,Trigger6M)),NA())</f>
        <v>7.4678575139660386E-3</v>
      </c>
      <c r="M2665" s="146">
        <f>IFERROR(_xll.qlIndexFixing(Index1Y,$H2665,TRUE,_xll.ohTrigger(RecalcTrigger,Trigger1Y)),NA())</f>
        <v>7.6697997043015881E-3</v>
      </c>
      <c r="N2665" s="145">
        <f>IFERROR(_xll.qlIndexFixing(ONIndex1M,I2665,TRUE,_xll.ohTrigger(RecalcTrigger,Trigger1M)),NA())</f>
        <v>7.2341584245083634E-3</v>
      </c>
      <c r="O2665" s="44">
        <f>IFERROR(_xll.qlIndexFixing(ONIndex3M,I2665,TRUE,_xll.ohTrigger(RecalcTrigger,Trigger3M)),NA())</f>
        <v>7.32929978818464E-3</v>
      </c>
      <c r="P2665" s="44">
        <f>IFERROR(_xll.qlIndexFixing(ONIndex6M,I2665,TRUE,_xll.ohTrigger(RecalcTrigger,Trigger6M)),NA())</f>
        <v>7.4258442390950918E-3</v>
      </c>
      <c r="Q2665" s="146">
        <f>IFERROR(_xll.qlIndexFixing(ONIndex1Y,I2665,TRUE,_xll.ohTrigger(RecalcTrigger,Trigger1Y)),NA())</f>
        <v>7.5870634015551275E-3</v>
      </c>
    </row>
    <row r="2666" spans="2:17" x14ac:dyDescent="0.2">
      <c r="B2666" s="39" t="s">
        <v>42</v>
      </c>
      <c r="D2666" s="42">
        <f>_xll.qlCalendarAdvance(Calendar,$D2665,B2666,"f",FALSE)</f>
        <v>58369</v>
      </c>
      <c r="E2666" s="140">
        <f>_xll.qlInterestRateIndexValueDate(IndexON,D2666)</f>
        <v>58369</v>
      </c>
      <c r="F2666" s="156">
        <f>IFERROR(_xll.qlIndexFixing(IndexON,D2666,TRUE,_xll.ohTrigger(RecalcTrigger,TriggerON)),NA())</f>
        <v>6.4398494047790411E-3</v>
      </c>
      <c r="H2666" s="42">
        <f>_xll.qlCalendarAdvance(Calendar,$H2665,B2666,"f",FALSE)</f>
        <v>58369</v>
      </c>
      <c r="I2666" s="140">
        <f>_xll.qlInterestRateIndexValueDate(Index1M,$H2666)</f>
        <v>58369</v>
      </c>
      <c r="J2666" s="145">
        <f>IFERROR(_xll.qlIndexFixing(Index1M,$H2666,TRUE,_xll.ohTrigger(RecalcTrigger,Trigger1M)),NA())</f>
        <v>7.2434275625234178E-3</v>
      </c>
      <c r="K2666" s="44">
        <f>IFERROR(_xll.qlIndexFixing(Index3M,H2666,TRUE,_xll.ohTrigger(RecalcTrigger,Trigger3M)),NA())</f>
        <v>7.3500080259174313E-3</v>
      </c>
      <c r="L2666" s="44">
        <f>IFERROR(_xll.qlIndexFixing(Index6M,$H2666,TRUE,_xll.ohTrigger(RecalcTrigger,Trigger6M)),NA())</f>
        <v>7.4700721110756508E-3</v>
      </c>
      <c r="M2666" s="146">
        <f>IFERROR(_xll.qlIndexFixing(Index1Y,$H2666,TRUE,_xll.ohTrigger(RecalcTrigger,Trigger1Y)),NA())</f>
        <v>7.6719560856553437E-3</v>
      </c>
      <c r="N2666" s="145">
        <f>IFERROR(_xll.qlIndexFixing(ONIndex1M,I2666,TRUE,_xll.ohTrigger(RecalcTrigger,Trigger1M)),NA())</f>
        <v>7.2364116133138978E-3</v>
      </c>
      <c r="O2666" s="44">
        <f>IFERROR(_xll.qlIndexFixing(ONIndex3M,I2666,TRUE,_xll.ohTrigger(RecalcTrigger,Trigger3M)),NA())</f>
        <v>7.3311221157534856E-3</v>
      </c>
      <c r="P2666" s="44">
        <f>IFERROR(_xll.qlIndexFixing(ONIndex6M,I2666,TRUE,_xll.ohTrigger(RecalcTrigger,Trigger6M)),NA())</f>
        <v>7.4279385129205622E-3</v>
      </c>
      <c r="Q2666" s="146">
        <f>IFERROR(_xll.qlIndexFixing(ONIndex1Y,I2666,TRUE,_xll.ohTrigger(RecalcTrigger,Trigger1Y)),NA())</f>
        <v>7.5889504026782628E-3</v>
      </c>
    </row>
    <row r="2667" spans="2:17" x14ac:dyDescent="0.2">
      <c r="B2667" s="39" t="s">
        <v>42</v>
      </c>
      <c r="D2667" s="42">
        <f>_xll.qlCalendarAdvance(Calendar,$D2666,B2667,"f",FALSE)</f>
        <v>58376</v>
      </c>
      <c r="E2667" s="140">
        <f>_xll.qlInterestRateIndexValueDate(IndexON,D2667)</f>
        <v>58376</v>
      </c>
      <c r="F2667" s="156">
        <f>IFERROR(_xll.qlIndexFixing(IndexON,D2667,TRUE,_xll.ohTrigger(RecalcTrigger,TriggerON)),NA())</f>
        <v>6.4418118534248503E-3</v>
      </c>
      <c r="H2667" s="42">
        <f>_xll.qlCalendarAdvance(Calendar,$H2666,B2667,"f",FALSE)</f>
        <v>58376</v>
      </c>
      <c r="I2667" s="140">
        <f>_xll.qlInterestRateIndexValueDate(Index1M,$H2667)</f>
        <v>58376</v>
      </c>
      <c r="J2667" s="145">
        <f>IFERROR(_xll.qlIndexFixing(Index1M,$H2667,TRUE,_xll.ohTrigger(RecalcTrigger,Trigger1M)),NA())</f>
        <v>7.2457064237370942E-3</v>
      </c>
      <c r="K2667" s="44">
        <f>IFERROR(_xll.qlIndexFixing(Index3M,H2667,TRUE,_xll.ohTrigger(RecalcTrigger,Trigger3M)),NA())</f>
        <v>7.3519085929854922E-3</v>
      </c>
      <c r="L2667" s="44">
        <f>IFERROR(_xll.qlIndexFixing(Index6M,$H2667,TRUE,_xll.ohTrigger(RecalcTrigger,Trigger6M)),NA())</f>
        <v>7.4722953663089522E-3</v>
      </c>
      <c r="M2667" s="146">
        <f>IFERROR(_xll.qlIndexFixing(Index1Y,$H2667,TRUE,_xll.ohTrigger(RecalcTrigger,Trigger1Y)),NA())</f>
        <v>7.6741222488505446E-3</v>
      </c>
      <c r="N2667" s="145">
        <f>IFERROR(_xll.qlIndexFixing(ONIndex1M,I2667,TRUE,_xll.ohTrigger(RecalcTrigger,Trigger1M)),NA())</f>
        <v>7.2386725391215823E-3</v>
      </c>
      <c r="O2667" s="44">
        <f>IFERROR(_xll.qlIndexFixing(ONIndex3M,I2667,TRUE,_xll.ohTrigger(RecalcTrigger,Trigger3M)),NA())</f>
        <v>7.3329544116906842E-3</v>
      </c>
      <c r="P2667" s="44">
        <f>IFERROR(_xll.qlIndexFixing(ONIndex6M,I2667,TRUE,_xll.ohTrigger(RecalcTrigger,Trigger6M)),NA())</f>
        <v>7.4300414103944945E-3</v>
      </c>
      <c r="Q2667" s="146">
        <f>IFERROR(_xll.qlIndexFixing(ONIndex1Y,I2667,TRUE,_xll.ohTrigger(RecalcTrigger,Trigger1Y)),NA())</f>
        <v>7.590847106581089E-3</v>
      </c>
    </row>
    <row r="2668" spans="2:17" x14ac:dyDescent="0.2">
      <c r="B2668" s="39" t="s">
        <v>42</v>
      </c>
      <c r="D2668" s="42">
        <f>_xll.qlCalendarAdvance(Calendar,$D2667,B2668,"f",FALSE)</f>
        <v>58383</v>
      </c>
      <c r="E2668" s="140">
        <f>_xll.qlInterestRateIndexValueDate(IndexON,D2668)</f>
        <v>58383</v>
      </c>
      <c r="F2668" s="156">
        <f>IFERROR(_xll.qlIndexFixing(IndexON,D2668,TRUE,_xll.ohTrigger(RecalcTrigger,TriggerON)),NA())</f>
        <v>6.4437862249511202E-3</v>
      </c>
      <c r="H2668" s="42">
        <f>_xll.qlCalendarAdvance(Calendar,$H2667,B2668,"f",FALSE)</f>
        <v>58383</v>
      </c>
      <c r="I2668" s="140">
        <f>_xll.qlInterestRateIndexValueDate(Index1M,$H2668)</f>
        <v>58383</v>
      </c>
      <c r="J2668" s="145">
        <f>IFERROR(_xll.qlIndexFixing(Index1M,$H2668,TRUE,_xll.ohTrigger(RecalcTrigger,Trigger1M)),NA())</f>
        <v>7.247757094799967E-3</v>
      </c>
      <c r="K2668" s="44">
        <f>IFERROR(_xll.qlIndexFixing(Index3M,H2668,TRUE,_xll.ohTrigger(RecalcTrigger,Trigger3M)),NA())</f>
        <v>7.3538191475981604E-3</v>
      </c>
      <c r="L2668" s="44">
        <f>IFERROR(_xll.qlIndexFixing(Index6M,$H2668,TRUE,_xll.ohTrigger(RecalcTrigger,Trigger6M)),NA())</f>
        <v>7.4742884506678693E-3</v>
      </c>
      <c r="M2668" s="146">
        <f>IFERROR(_xll.qlIndexFixing(Index1Y,$H2668,TRUE,_xll.ohTrigger(RecalcTrigger,Trigger1Y)),NA())</f>
        <v>7.6762981939503001E-3</v>
      </c>
      <c r="N2668" s="145">
        <f>IFERROR(_xll.qlIndexFixing(ONIndex1M,I2668,TRUE,_xll.ohTrigger(RecalcTrigger,Trigger1M)),NA())</f>
        <v>7.2409412019314168E-3</v>
      </c>
      <c r="O2668" s="44">
        <f>IFERROR(_xll.qlIndexFixing(ONIndex3M,I2668,TRUE,_xll.ohTrigger(RecalcTrigger,Trigger3M)),NA())</f>
        <v>7.3347966759151895E-3</v>
      </c>
      <c r="P2668" s="44">
        <f>IFERROR(_xll.qlIndexFixing(ONIndex6M,I2668,TRUE,_xll.ohTrigger(RecalcTrigger,Trigger6M)),NA())</f>
        <v>7.4321529313547963E-3</v>
      </c>
      <c r="Q2668" s="146">
        <f>IFERROR(_xll.qlIndexFixing(ONIndex1Y,I2668,TRUE,_xll.ohTrigger(RecalcTrigger,Trigger1Y)),NA())</f>
        <v>7.5927535132636059E-3</v>
      </c>
    </row>
    <row r="2669" spans="2:17" x14ac:dyDescent="0.2">
      <c r="B2669" s="39" t="s">
        <v>42</v>
      </c>
      <c r="D2669" s="42">
        <f>_xll.qlCalendarAdvance(Calendar,$D2668,B2669,"f",FALSE)</f>
        <v>58390</v>
      </c>
      <c r="E2669" s="140">
        <f>_xll.qlInterestRateIndexValueDate(IndexON,D2669)</f>
        <v>58390</v>
      </c>
      <c r="F2669" s="156">
        <f>IFERROR(_xll.qlIndexFixing(IndexON,D2669,TRUE,_xll.ohTrigger(RecalcTrigger,TriggerON)),NA())</f>
        <v>6.4457725193578508E-3</v>
      </c>
      <c r="H2669" s="42">
        <f>_xll.qlCalendarAdvance(Calendar,$H2668,B2669,"f",FALSE)</f>
        <v>58390</v>
      </c>
      <c r="I2669" s="140">
        <f>_xll.qlInterestRateIndexValueDate(Index1M,$H2669)</f>
        <v>58390</v>
      </c>
      <c r="J2669" s="145">
        <f>IFERROR(_xll.qlIndexFixing(Index1M,$H2669,TRUE,_xll.ohTrigger(RecalcTrigger,Trigger1M)),NA())</f>
        <v>7.2500508415525768E-3</v>
      </c>
      <c r="K2669" s="44">
        <f>IFERROR(_xll.qlIndexFixing(Index3M,H2669,TRUE,_xll.ohTrigger(RecalcTrigger,Trigger3M)),NA())</f>
        <v>7.3557396897668895E-3</v>
      </c>
      <c r="L2669" s="44">
        <f>IFERROR(_xll.qlIndexFixing(Index6M,$H2669,TRUE,_xll.ohTrigger(RecalcTrigger,Trigger6M)),NA())</f>
        <v>7.4765283579981065E-3</v>
      </c>
      <c r="M2669" s="146">
        <f>IFERROR(_xll.qlIndexFixing(Index1Y,$H2669,TRUE,_xll.ohTrigger(RecalcTrigger,Trigger1Y)),NA())</f>
        <v>7.6784839210183838E-3</v>
      </c>
      <c r="N2669" s="145">
        <f>IFERROR(_xll.qlIndexFixing(ONIndex1M,I2669,TRUE,_xll.ohTrigger(RecalcTrigger,Trigger1M)),NA())</f>
        <v>7.2432176017434013E-3</v>
      </c>
      <c r="O2669" s="44">
        <f>IFERROR(_xll.qlIndexFixing(ONIndex3M,I2669,TRUE,_xll.ohTrigger(RecalcTrigger,Trigger3M)),NA())</f>
        <v>7.336648908589094E-3</v>
      </c>
      <c r="P2669" s="44">
        <f>IFERROR(_xll.qlIndexFixing(ONIndex6M,I2669,TRUE,_xll.ohTrigger(RecalcTrigger,Trigger6M)),NA())</f>
        <v>7.4342730758825137E-3</v>
      </c>
      <c r="Q2669" s="146">
        <f>IFERROR(_xll.qlIndexFixing(ONIndex1Y,I2669,TRUE,_xll.ohTrigger(RecalcTrigger,Trigger1Y)),NA())</f>
        <v>7.59466962280686E-3</v>
      </c>
    </row>
    <row r="2670" spans="2:17" x14ac:dyDescent="0.2">
      <c r="B2670" s="39" t="s">
        <v>42</v>
      </c>
      <c r="D2670" s="42">
        <f>_xll.qlCalendarAdvance(Calendar,$D2669,B2670,"f",FALSE)</f>
        <v>58397</v>
      </c>
      <c r="E2670" s="140">
        <f>_xll.qlInterestRateIndexValueDate(IndexON,D2670)</f>
        <v>58397</v>
      </c>
      <c r="F2670" s="156">
        <f>IFERROR(_xll.qlIndexFixing(IndexON,D2670,TRUE,_xll.ohTrigger(RecalcTrigger,TriggerON)),NA())</f>
        <v>6.4477707366450421E-3</v>
      </c>
      <c r="H2670" s="42">
        <f>_xll.qlCalendarAdvance(Calendar,$H2669,B2670,"f",FALSE)</f>
        <v>58397</v>
      </c>
      <c r="I2670" s="140">
        <f>_xll.qlInterestRateIndexValueDate(Index1M,$H2670)</f>
        <v>58397</v>
      </c>
      <c r="J2670" s="145">
        <f>IFERROR(_xll.qlIndexFixing(Index1M,$H2670,TRUE,_xll.ohTrigger(RecalcTrigger,Trigger1M)),NA())</f>
        <v>7.2523523301836201E-3</v>
      </c>
      <c r="K2670" s="44">
        <f>IFERROR(_xll.qlIndexFixing(Index3M,H2670,TRUE,_xll.ohTrigger(RecalcTrigger,Trigger3M)),NA())</f>
        <v>7.3576702195075347E-3</v>
      </c>
      <c r="L2670" s="44">
        <f>IFERROR(_xll.qlIndexFixing(Index6M,$H2670,TRUE,_xll.ohTrigger(RecalcTrigger,Trigger6M)),NA())</f>
        <v>7.4787769233462184E-3</v>
      </c>
      <c r="M2670" s="146">
        <f>IFERROR(_xll.qlIndexFixing(Index1Y,$H2670,TRUE,_xll.ohTrigger(RecalcTrigger,Trigger1Y)),NA())</f>
        <v>7.6806794301181288E-3</v>
      </c>
      <c r="N2670" s="145">
        <f>IFERROR(_xll.qlIndexFixing(ONIndex1M,I2670,TRUE,_xll.ohTrigger(RecalcTrigger,Trigger1M)),NA())</f>
        <v>7.245501738557536E-3</v>
      </c>
      <c r="O2670" s="44">
        <f>IFERROR(_xll.qlIndexFixing(ONIndex3M,I2670,TRUE,_xll.ohTrigger(RecalcTrigger,Trigger3M)),NA())</f>
        <v>7.3385111095503053E-3</v>
      </c>
      <c r="P2670" s="44">
        <f>IFERROR(_xll.qlIndexFixing(ONIndex6M,I2670,TRUE,_xll.ohTrigger(RecalcTrigger,Trigger6M)),NA())</f>
        <v>7.4364018439776469E-3</v>
      </c>
      <c r="Q2670" s="146">
        <f>IFERROR(_xll.qlIndexFixing(ONIndex1Y,I2670,TRUE,_xll.ohTrigger(RecalcTrigger,Trigger1Y)),NA())</f>
        <v>7.5965954349677123E-3</v>
      </c>
    </row>
    <row r="2671" spans="2:17" x14ac:dyDescent="0.2">
      <c r="B2671" s="39" t="s">
        <v>42</v>
      </c>
      <c r="D2671" s="42">
        <f>_xll.qlCalendarAdvance(Calendar,$D2670,B2671,"f",FALSE)</f>
        <v>58404</v>
      </c>
      <c r="E2671" s="140">
        <f>_xll.qlInterestRateIndexValueDate(IndexON,D2671)</f>
        <v>58404</v>
      </c>
      <c r="F2671" s="156">
        <f>IFERROR(_xll.qlIndexFixing(IndexON,D2671,TRUE,_xll.ohTrigger(RecalcTrigger,TriggerON)),NA())</f>
        <v>6.4497808768126941E-3</v>
      </c>
      <c r="H2671" s="42">
        <f>_xll.qlCalendarAdvance(Calendar,$H2670,B2671,"f",FALSE)</f>
        <v>58404</v>
      </c>
      <c r="I2671" s="140">
        <f>_xll.qlInterestRateIndexValueDate(Index1M,$H2671)</f>
        <v>58404</v>
      </c>
      <c r="J2671" s="145">
        <f>IFERROR(_xll.qlIndexFixing(Index1M,$H2671,TRUE,_xll.ohTrigger(RecalcTrigger,Trigger1M)),NA())</f>
        <v>7.255612835255873E-3</v>
      </c>
      <c r="K2671" s="44">
        <f>IFERROR(_xll.qlIndexFixing(Index3M,H2671,TRUE,_xll.ohTrigger(RecalcTrigger,Trigger3M)),NA())</f>
        <v>7.3596107368341917E-3</v>
      </c>
      <c r="L2671" s="44">
        <f>IFERROR(_xll.qlIndexFixing(Index6M,$H2671,TRUE,_xll.ohTrigger(RecalcTrigger,Trigger6M)),NA())</f>
        <v>7.4810341467393682E-3</v>
      </c>
      <c r="M2671" s="146">
        <f>IFERROR(_xll.qlIndexFixing(Index1Y,$H2671,TRUE,_xll.ohTrigger(RecalcTrigger,Trigger1Y)),NA())</f>
        <v>7.6828847213141925E-3</v>
      </c>
      <c r="N2671" s="145">
        <f>IFERROR(_xll.qlIndexFixing(ONIndex1M,I2671,TRUE,_xll.ohTrigger(RecalcTrigger,Trigger1M)),NA())</f>
        <v>7.247793612454867E-3</v>
      </c>
      <c r="O2671" s="44">
        <f>IFERROR(_xll.qlIndexFixing(ONIndex3M,I2671,TRUE,_xll.ohTrigger(RecalcTrigger,Trigger3M)),NA())</f>
        <v>7.3403832789609158E-3</v>
      </c>
      <c r="P2671" s="44">
        <f>IFERROR(_xll.qlIndexFixing(ONIndex6M,I2671,TRUE,_xll.ohTrigger(RecalcTrigger,Trigger6M)),NA())</f>
        <v>7.4385392355591495E-3</v>
      </c>
      <c r="Q2671" s="146">
        <f>IFERROR(_xll.qlIndexFixing(ONIndex1Y,I2671,TRUE,_xll.ohTrigger(RecalcTrigger,Trigger1Y)),NA())</f>
        <v>7.5985309499082554E-3</v>
      </c>
    </row>
    <row r="2672" spans="2:17" x14ac:dyDescent="0.2">
      <c r="B2672" s="39" t="s">
        <v>42</v>
      </c>
      <c r="D2672" s="42">
        <f>_xll.qlCalendarAdvance(Calendar,$D2671,B2672,"f",FALSE)</f>
        <v>58411</v>
      </c>
      <c r="E2672" s="140">
        <f>_xll.qlInterestRateIndexValueDate(IndexON,D2672)</f>
        <v>58411</v>
      </c>
      <c r="F2672" s="156">
        <f>IFERROR(_xll.qlIndexFixing(IndexON,D2672,TRUE,_xll.ohTrigger(RecalcTrigger,TriggerON)),NA())</f>
        <v>6.4518029398608068E-3</v>
      </c>
      <c r="H2672" s="42">
        <f>_xll.qlCalendarAdvance(Calendar,$H2671,B2672,"f",FALSE)</f>
        <v>58411</v>
      </c>
      <c r="I2672" s="140">
        <f>_xll.qlInterestRateIndexValueDate(Index1M,$H2672)</f>
        <v>58411</v>
      </c>
      <c r="J2672" s="145">
        <f>IFERROR(_xll.qlIndexFixing(Index1M,$H2672,TRUE,_xll.ohTrigger(RecalcTrigger,Trigger1M)),NA())</f>
        <v>7.2572168604800513E-3</v>
      </c>
      <c r="K2672" s="44">
        <f>IFERROR(_xll.qlIndexFixing(Index3M,H2672,TRUE,_xll.ohTrigger(RecalcTrigger,Trigger3M)),NA())</f>
        <v>7.361345847513621E-3</v>
      </c>
      <c r="L2672" s="44">
        <f>IFERROR(_xll.qlIndexFixing(Index6M,$H2672,TRUE,_xll.ohTrigger(RecalcTrigger,Trigger6M)),NA())</f>
        <v>7.4835415153325906E-3</v>
      </c>
      <c r="M2672" s="146">
        <f>IFERROR(_xll.qlIndexFixing(Index1Y,$H2672,TRUE,_xll.ohTrigger(RecalcTrigger,Trigger1Y)),NA())</f>
        <v>7.6850997946705723E-3</v>
      </c>
      <c r="N2672" s="145">
        <f>IFERROR(_xll.qlIndexFixing(ONIndex1M,I2672,TRUE,_xll.ohTrigger(RecalcTrigger,Trigger1M)),NA())</f>
        <v>7.2500932232733017E-3</v>
      </c>
      <c r="O2672" s="44">
        <f>IFERROR(_xll.qlIndexFixing(ONIndex3M,I2672,TRUE,_xll.ohTrigger(RecalcTrigger,Trigger3M)),NA())</f>
        <v>7.342265416658833E-3</v>
      </c>
      <c r="P2672" s="44">
        <f>IFERROR(_xll.qlIndexFixing(ONIndex6M,I2672,TRUE,_xll.ohTrigger(RecalcTrigger,Trigger6M)),NA())</f>
        <v>7.4406852507891141E-3</v>
      </c>
      <c r="Q2672" s="146">
        <f>IFERROR(_xll.qlIndexFixing(ONIndex1Y,I2672,TRUE,_xll.ohTrigger(RecalcTrigger,Trigger1Y)),NA())</f>
        <v>7.6004761676284893E-3</v>
      </c>
    </row>
    <row r="2673" spans="2:17" x14ac:dyDescent="0.2">
      <c r="B2673" s="39" t="s">
        <v>42</v>
      </c>
      <c r="D2673" s="42">
        <f>_xll.qlCalendarAdvance(Calendar,$D2672,B2673,"f",FALSE)</f>
        <v>58418</v>
      </c>
      <c r="E2673" s="140">
        <f>_xll.qlInterestRateIndexValueDate(IndexON,D2673)</f>
        <v>58418</v>
      </c>
      <c r="F2673" s="156">
        <f>IFERROR(_xll.qlIndexFixing(IndexON,D2673,TRUE,_xll.ohTrigger(RecalcTrigger,TriggerON)),NA())</f>
        <v>6.4538369257893802E-3</v>
      </c>
      <c r="H2673" s="42">
        <f>_xll.qlCalendarAdvance(Calendar,$H2672,B2673,"f",FALSE)</f>
        <v>58418</v>
      </c>
      <c r="I2673" s="140">
        <f>_xll.qlInterestRateIndexValueDate(Index1M,$H2673)</f>
        <v>58418</v>
      </c>
      <c r="J2673" s="145">
        <f>IFERROR(_xll.qlIndexFixing(Index1M,$H2673,TRUE,_xll.ohTrigger(RecalcTrigger,Trigger1M)),NA())</f>
        <v>7.2595421739970216E-3</v>
      </c>
      <c r="K2673" s="44">
        <f>IFERROR(_xll.qlIndexFixing(Index3M,H2673,TRUE,_xll.ohTrigger(RecalcTrigger,Trigger3M)),NA())</f>
        <v>7.3633055871607763E-3</v>
      </c>
      <c r="L2673" s="44">
        <f>IFERROR(_xll.qlIndexFixing(Index6M,$H2673,TRUE,_xll.ohTrigger(RecalcTrigger,Trigger6M)),NA())</f>
        <v>7.4858167199129992E-3</v>
      </c>
      <c r="M2673" s="146">
        <f>IFERROR(_xll.qlIndexFixing(Index1Y,$H2673,TRUE,_xll.ohTrigger(RecalcTrigger,Trigger1Y)),NA())</f>
        <v>7.6873246502519275E-3</v>
      </c>
      <c r="N2673" s="145">
        <f>IFERROR(_xll.qlIndexFixing(ONIndex1M,I2673,TRUE,_xll.ohTrigger(RecalcTrigger,Trigger1M)),NA())</f>
        <v>7.2524005710128403E-3</v>
      </c>
      <c r="O2673" s="44">
        <f>IFERROR(_xll.qlIndexFixing(ONIndex3M,I2673,TRUE,_xll.ohTrigger(RecalcTrigger,Trigger3M)),NA())</f>
        <v>7.3441575228061495E-3</v>
      </c>
      <c r="P2673" s="44">
        <f>IFERROR(_xll.qlIndexFixing(ONIndex6M,I2673,TRUE,_xll.ohTrigger(RecalcTrigger,Trigger6M)),NA())</f>
        <v>7.4428398895864945E-3</v>
      </c>
      <c r="Q2673" s="146">
        <f>IFERROR(_xll.qlIndexFixing(ONIndex1Y,I2673,TRUE,_xll.ohTrigger(RecalcTrigger,Trigger1Y)),NA())</f>
        <v>7.6024310881284141E-3</v>
      </c>
    </row>
    <row r="2674" spans="2:17" x14ac:dyDescent="0.2">
      <c r="B2674" s="39" t="s">
        <v>42</v>
      </c>
      <c r="D2674" s="42">
        <f>_xll.qlCalendarAdvance(Calendar,$D2673,B2674,"f",FALSE)</f>
        <v>58425</v>
      </c>
      <c r="E2674" s="140">
        <f>_xll.qlInterestRateIndexValueDate(IndexON,D2674)</f>
        <v>58425</v>
      </c>
      <c r="F2674" s="156">
        <f>IFERROR(_xll.qlIndexFixing(IndexON,D2674,TRUE,_xll.ohTrigger(RecalcTrigger,TriggerON)),NA())</f>
        <v>6.4558828347605068E-3</v>
      </c>
      <c r="H2674" s="42">
        <f>_xll.qlCalendarAdvance(Calendar,$H2673,B2674,"f",FALSE)</f>
        <v>58425</v>
      </c>
      <c r="I2674" s="140">
        <f>_xll.qlInterestRateIndexValueDate(Index1M,$H2674)</f>
        <v>58425</v>
      </c>
      <c r="J2674" s="145">
        <f>IFERROR(_xll.qlIndexFixing(Index1M,$H2674,TRUE,_xll.ohTrigger(RecalcTrigger,Trigger1M)),NA())</f>
        <v>7.2618752295802282E-3</v>
      </c>
      <c r="K2674" s="44">
        <f>IFERROR(_xll.qlIndexFixing(Index3M,H2674,TRUE,_xll.ohTrigger(RecalcTrigger,Trigger3M)),NA())</f>
        <v>7.365275314224832E-3</v>
      </c>
      <c r="L2674" s="44">
        <f>IFERROR(_xll.qlIndexFixing(Index6M,$H2674,TRUE,_xll.ohTrigger(RecalcTrigger,Trigger6M)),NA())</f>
        <v>7.4881005828208204E-3</v>
      </c>
      <c r="M2674" s="146">
        <f>IFERROR(_xll.qlIndexFixing(Index1Y,$H2674,TRUE,_xll.ohTrigger(RecalcTrigger,Trigger1Y)),NA())</f>
        <v>7.6895592881233614E-3</v>
      </c>
      <c r="N2674" s="145">
        <f>IFERROR(_xll.qlIndexFixing(ONIndex1M,I2674,TRUE,_xll.ohTrigger(RecalcTrigger,Trigger1M)),NA())</f>
        <v>7.2547156559166215E-3</v>
      </c>
      <c r="O2674" s="44">
        <f>IFERROR(_xll.qlIndexFixing(ONIndex3M,I2674,TRUE,_xll.ohTrigger(RecalcTrigger,Trigger3M)),NA())</f>
        <v>7.346059597321819E-3</v>
      </c>
      <c r="P2674" s="44">
        <f>IFERROR(_xll.qlIndexFixing(ONIndex6M,I2674,TRUE,_xll.ohTrigger(RecalcTrigger,Trigger6M)),NA())</f>
        <v>7.4450031517891979E-3</v>
      </c>
      <c r="Q2674" s="146">
        <f>IFERROR(_xll.qlIndexFixing(ONIndex1Y,I2674,TRUE,_xll.ohTrigger(RecalcTrigger,Trigger1Y)),NA())</f>
        <v>7.6043957114080296E-3</v>
      </c>
    </row>
    <row r="2675" spans="2:17" x14ac:dyDescent="0.2">
      <c r="B2675" s="39" t="s">
        <v>42</v>
      </c>
      <c r="D2675" s="42">
        <f>_xll.qlCalendarAdvance(Calendar,$D2674,B2675,"f",FALSE)</f>
        <v>58432</v>
      </c>
      <c r="E2675" s="140">
        <f>_xll.qlInterestRateIndexValueDate(IndexON,D2675)</f>
        <v>58432</v>
      </c>
      <c r="F2675" s="156">
        <f>IFERROR(_xll.qlIndexFixing(IndexON,D2675,TRUE,_xll.ohTrigger(RecalcTrigger,TriggerON)),NA())</f>
        <v>6.4579406664500016E-3</v>
      </c>
      <c r="H2675" s="42">
        <f>_xll.qlCalendarAdvance(Calendar,$H2674,B2675,"f",FALSE)</f>
        <v>58432</v>
      </c>
      <c r="I2675" s="140">
        <f>_xll.qlInterestRateIndexValueDate(Index1M,$H2675)</f>
        <v>58432</v>
      </c>
      <c r="J2675" s="145">
        <f>IFERROR(_xll.qlIndexFixing(Index1M,$H2675,TRUE,_xll.ohTrigger(RecalcTrigger,Trigger1M)),NA())</f>
        <v>7.2642160272296695E-3</v>
      </c>
      <c r="K2675" s="44">
        <f>IFERROR(_xll.qlIndexFixing(Index3M,H2675,TRUE,_xll.ohTrigger(RecalcTrigger,Trigger3M)),NA())</f>
        <v>7.3672550287218197E-3</v>
      </c>
      <c r="L2675" s="44">
        <f>IFERROR(_xll.qlIndexFixing(Index6M,$H2675,TRUE,_xll.ohTrigger(RecalcTrigger,Trigger6M)),NA())</f>
        <v>7.4903931040852844E-3</v>
      </c>
      <c r="M2675" s="146">
        <f>IFERROR(_xll.qlIndexFixing(Index1Y,$H2675,TRUE,_xll.ohTrigger(RecalcTrigger,Trigger1Y)),NA())</f>
        <v>7.6918037083499756E-3</v>
      </c>
      <c r="N2675" s="145">
        <f>IFERROR(_xll.qlIndexFixing(ONIndex1M,I2675,TRUE,_xll.ohTrigger(RecalcTrigger,Trigger1M)),NA())</f>
        <v>7.2570384777415065E-3</v>
      </c>
      <c r="O2675" s="44">
        <f>IFERROR(_xll.qlIndexFixing(ONIndex3M,I2675,TRUE,_xll.ohTrigger(RecalcTrigger,Trigger3M)),NA())</f>
        <v>7.3479716402058415E-3</v>
      </c>
      <c r="P2675" s="44">
        <f>IFERROR(_xll.qlIndexFixing(ONIndex6M,I2675,TRUE,_xll.ohTrigger(RecalcTrigger,Trigger6M)),NA())</f>
        <v>7.4471750377214097E-3</v>
      </c>
      <c r="Q2675" s="146">
        <f>IFERROR(_xll.qlIndexFixing(ONIndex1Y,I2675,TRUE,_xll.ohTrigger(RecalcTrigger,Trigger1Y)),NA())</f>
        <v>7.6063700373862897E-3</v>
      </c>
    </row>
    <row r="2676" spans="2:17" x14ac:dyDescent="0.2">
      <c r="B2676" s="39" t="s">
        <v>42</v>
      </c>
      <c r="D2676" s="42">
        <f>_xll.qlCalendarAdvance(Calendar,$D2675,B2676,"f",FALSE)</f>
        <v>58439</v>
      </c>
      <c r="E2676" s="140">
        <f>_xll.qlInterestRateIndexValueDate(IndexON,D2676)</f>
        <v>58439</v>
      </c>
      <c r="F2676" s="156">
        <f>IFERROR(_xll.qlIndexFixing(IndexON,D2676,TRUE,_xll.ohTrigger(RecalcTrigger,TriggerON)),NA())</f>
        <v>6.4600104210199571E-3</v>
      </c>
      <c r="H2676" s="42">
        <f>_xll.qlCalendarAdvance(Calendar,$H2675,B2676,"f",FALSE)</f>
        <v>58439</v>
      </c>
      <c r="I2676" s="140">
        <f>_xll.qlInterestRateIndexValueDate(Index1M,$H2676)</f>
        <v>58439</v>
      </c>
      <c r="J2676" s="145">
        <f>IFERROR(_xll.qlIndexFixing(Index1M,$H2676,TRUE,_xll.ohTrigger(RecalcTrigger,Trigger1M)),NA())</f>
        <v>7.2665645669584182E-3</v>
      </c>
      <c r="K2676" s="44">
        <f>IFERROR(_xll.qlIndexFixing(Index3M,H2676,TRUE,_xll.ohTrigger(RecalcTrigger,Trigger3M)),NA())</f>
        <v>7.3692447306650984E-3</v>
      </c>
      <c r="L2676" s="44">
        <f>IFERROR(_xll.qlIndexFixing(Index6M,$H2676,TRUE,_xll.ohTrigger(RecalcTrigger,Trigger6M)),NA())</f>
        <v>7.4926942837365059E-3</v>
      </c>
      <c r="M2676" s="146">
        <f>IFERROR(_xll.qlIndexFixing(Index1Y,$H2676,TRUE,_xll.ohTrigger(RecalcTrigger,Trigger1Y)),NA())</f>
        <v>7.6940579109975385E-3</v>
      </c>
      <c r="N2676" s="145">
        <f>IFERROR(_xll.qlIndexFixing(ONIndex1M,I2676,TRUE,_xll.ohTrigger(RecalcTrigger,Trigger1M)),NA())</f>
        <v>7.2593690364874952E-3</v>
      </c>
      <c r="O2676" s="44">
        <f>IFERROR(_xll.qlIndexFixing(ONIndex3M,I2676,TRUE,_xll.ohTrigger(RecalcTrigger,Trigger3M)),NA())</f>
        <v>7.3498936513771707E-3</v>
      </c>
      <c r="P2676" s="44">
        <f>IFERROR(_xll.qlIndexFixing(ONIndex6M,I2676,TRUE,_xll.ohTrigger(RecalcTrigger,Trigger6M)),NA())</f>
        <v>7.4493555470589445E-3</v>
      </c>
      <c r="Q2676" s="146">
        <f>IFERROR(_xll.qlIndexFixing(ONIndex1Y,I2676,TRUE,_xll.ohTrigger(RecalcTrigger,Trigger1Y)),NA())</f>
        <v>7.6083540662252869E-3</v>
      </c>
    </row>
    <row r="2677" spans="2:17" x14ac:dyDescent="0.2">
      <c r="B2677" s="39" t="s">
        <v>42</v>
      </c>
      <c r="D2677" s="42">
        <f>_xll.qlCalendarAdvance(Calendar,$D2676,B2677,"f",FALSE)</f>
        <v>58446</v>
      </c>
      <c r="E2677" s="140">
        <f>_xll.qlInterestRateIndexValueDate(IndexON,D2677)</f>
        <v>58446</v>
      </c>
      <c r="F2677" s="156">
        <f>IFERROR(_xll.qlIndexFixing(IndexON,D2677,TRUE,_xll.ohTrigger(RecalcTrigger,TriggerON)),NA())</f>
        <v>6.4620920985514196E-3</v>
      </c>
      <c r="H2677" s="42">
        <f>_xll.qlCalendarAdvance(Calendar,$H2676,B2677,"f",FALSE)</f>
        <v>58446</v>
      </c>
      <c r="I2677" s="140">
        <f>_xll.qlInterestRateIndexValueDate(Index1M,$H2677)</f>
        <v>58446</v>
      </c>
      <c r="J2677" s="145">
        <f>IFERROR(_xll.qlIndexFixing(Index1M,$H2677,TRUE,_xll.ohTrigger(RecalcTrigger,Trigger1M)),NA())</f>
        <v>7.2689208487664745E-3</v>
      </c>
      <c r="K2677" s="44">
        <f>IFERROR(_xll.qlIndexFixing(Index3M,H2677,TRUE,_xll.ohTrigger(RecalcTrigger,Trigger3M)),NA())</f>
        <v>7.3712444200698096E-3</v>
      </c>
      <c r="L2677" s="44">
        <f>IFERROR(_xll.qlIndexFixing(Index6M,$H2677,TRUE,_xll.ohTrigger(RecalcTrigger,Trigger6M)),NA())</f>
        <v>7.494759307703729E-3</v>
      </c>
      <c r="M2677" s="146">
        <f>IFERROR(_xll.qlIndexFixing(Index1Y,$H2677,TRUE,_xll.ohTrigger(RecalcTrigger,Trigger1Y)),NA())</f>
        <v>7.6963218961315942E-3</v>
      </c>
      <c r="N2677" s="145">
        <f>IFERROR(_xll.qlIndexFixing(ONIndex1M,I2677,TRUE,_xll.ohTrigger(RecalcTrigger,Trigger1M)),NA())</f>
        <v>7.2617073323166803E-3</v>
      </c>
      <c r="O2677" s="44">
        <f>IFERROR(_xll.qlIndexFixing(ONIndex3M,I2677,TRUE,_xll.ohTrigger(RecalcTrigger,Trigger3M)),NA())</f>
        <v>7.3518256309168528E-3</v>
      </c>
      <c r="P2677" s="44">
        <f>IFERROR(_xll.qlIndexFixing(ONIndex6M,I2677,TRUE,_xll.ohTrigger(RecalcTrigger,Trigger6M)),NA())</f>
        <v>7.4515446800449414E-3</v>
      </c>
      <c r="Q2677" s="146">
        <f>IFERROR(_xll.qlIndexFixing(ONIndex1Y,I2677,TRUE,_xll.ohTrigger(RecalcTrigger,Trigger1Y)),NA())</f>
        <v>7.6103477977629286E-3</v>
      </c>
    </row>
    <row r="2678" spans="2:17" x14ac:dyDescent="0.2">
      <c r="B2678" s="39" t="s">
        <v>42</v>
      </c>
      <c r="D2678" s="42">
        <f>_xll.qlCalendarAdvance(Calendar,$D2677,B2678,"f",FALSE)</f>
        <v>58453</v>
      </c>
      <c r="E2678" s="140">
        <f>_xll.qlInterestRateIndexValueDate(IndexON,D2678)</f>
        <v>58453</v>
      </c>
      <c r="F2678" s="156">
        <f>IFERROR(_xll.qlIndexFixing(IndexON,D2678,TRUE,_xll.ohTrigger(RecalcTrigger,TriggerON)),NA())</f>
        <v>6.4641856991254354E-3</v>
      </c>
      <c r="H2678" s="42">
        <f>_xll.qlCalendarAdvance(Calendar,$H2677,B2678,"f",FALSE)</f>
        <v>58453</v>
      </c>
      <c r="I2678" s="140">
        <f>_xll.qlInterestRateIndexValueDate(Index1M,$H2678)</f>
        <v>58453</v>
      </c>
      <c r="J2678" s="145">
        <f>IFERROR(_xll.qlIndexFixing(Index1M,$H2678,TRUE,_xll.ohTrigger(RecalcTrigger,Trigger1M)),NA())</f>
        <v>7.2712848726590668E-3</v>
      </c>
      <c r="K2678" s="44">
        <f>IFERROR(_xll.qlIndexFixing(Index3M,H2678,TRUE,_xll.ohTrigger(RecalcTrigger,Trigger3M)),NA())</f>
        <v>7.3732540969510922E-3</v>
      </c>
      <c r="L2678" s="44">
        <f>IFERROR(_xll.qlIndexFixing(Index6M,$H2678,TRUE,_xll.ohTrigger(RecalcTrigger,Trigger6M)),NA())</f>
        <v>7.4970771382413103E-3</v>
      </c>
      <c r="M2678" s="146">
        <f>IFERROR(_xll.qlIndexFixing(Index1Y,$H2678,TRUE,_xll.ohTrigger(RecalcTrigger,Trigger1Y)),NA())</f>
        <v>7.6985956638183535E-3</v>
      </c>
      <c r="N2678" s="145">
        <f>IFERROR(_xll.qlIndexFixing(ONIndex1M,I2678,TRUE,_xll.ohTrigger(RecalcTrigger,Trigger1M)),NA())</f>
        <v>7.264053365310108E-3</v>
      </c>
      <c r="O2678" s="44">
        <f>IFERROR(_xll.qlIndexFixing(ONIndex3M,I2678,TRUE,_xll.ohTrigger(RecalcTrigger,Trigger3M)),NA())</f>
        <v>7.3537675789059342E-3</v>
      </c>
      <c r="P2678" s="44">
        <f>IFERROR(_xll.qlIndexFixing(ONIndex6M,I2678,TRUE,_xll.ohTrigger(RecalcTrigger,Trigger6M)),NA())</f>
        <v>7.453742436598354E-3</v>
      </c>
      <c r="Q2678" s="146">
        <f>IFERROR(_xll.qlIndexFixing(ONIndex1Y,I2678,TRUE,_xll.ohTrigger(RecalcTrigger,Trigger1Y)),NA())</f>
        <v>7.6123512320802611E-3</v>
      </c>
    </row>
    <row r="2679" spans="2:17" x14ac:dyDescent="0.2">
      <c r="B2679" s="39" t="s">
        <v>42</v>
      </c>
      <c r="D2679" s="42">
        <f>_xll.qlCalendarAdvance(Calendar,$D2678,B2679,"f",FALSE)</f>
        <v>58460</v>
      </c>
      <c r="E2679" s="140">
        <f>_xll.qlInterestRateIndexValueDate(IndexON,D2679)</f>
        <v>58460</v>
      </c>
      <c r="F2679" s="156">
        <f>IFERROR(_xll.qlIndexFixing(IndexON,D2679,TRUE,_xll.ohTrigger(RecalcTrigger,TriggerON)),NA())</f>
        <v>6.466291222336773E-3</v>
      </c>
      <c r="H2679" s="42">
        <f>_xll.qlCalendarAdvance(Calendar,$H2678,B2679,"f",FALSE)</f>
        <v>58460</v>
      </c>
      <c r="I2679" s="140">
        <f>_xll.qlInterestRateIndexValueDate(Index1M,$H2679)</f>
        <v>58460</v>
      </c>
      <c r="J2679" s="145">
        <f>IFERROR(_xll.qlIndexFixing(Index1M,$H2679,TRUE,_xll.ohTrigger(RecalcTrigger,Trigger1M)),NA())</f>
        <v>7.2736566386414243E-3</v>
      </c>
      <c r="K2679" s="44">
        <f>IFERROR(_xll.qlIndexFixing(Index3M,H2679,TRUE,_xll.ohTrigger(RecalcTrigger,Trigger3M)),NA())</f>
        <v>7.3752737613223072E-3</v>
      </c>
      <c r="L2679" s="44">
        <f>IFERROR(_xll.qlIndexFixing(Index6M,$H2679,TRUE,_xll.ohTrigger(RecalcTrigger,Trigger6M)),NA())</f>
        <v>7.499403627060388E-3</v>
      </c>
      <c r="M2679" s="146">
        <f>IFERROR(_xll.qlIndexFixing(Index1Y,$H2679,TRUE,_xll.ohTrigger(RecalcTrigger,Trigger1Y)),NA())</f>
        <v>7.7008792141242477E-3</v>
      </c>
      <c r="N2679" s="145">
        <f>IFERROR(_xll.qlIndexFixing(ONIndex1M,I2679,TRUE,_xll.ohTrigger(RecalcTrigger,Trigger1M)),NA())</f>
        <v>7.266407135062547E-3</v>
      </c>
      <c r="O2679" s="44">
        <f>IFERROR(_xll.qlIndexFixing(ONIndex3M,I2679,TRUE,_xll.ohTrigger(RecalcTrigger,Trigger3M)),NA())</f>
        <v>7.3557194951823224E-3</v>
      </c>
      <c r="P2679" s="44">
        <f>IFERROR(_xll.qlIndexFixing(ONIndex6M,I2679,TRUE,_xll.ohTrigger(RecalcTrigger,Trigger6M)),NA())</f>
        <v>7.455948816638136E-3</v>
      </c>
      <c r="Q2679" s="146">
        <f>IFERROR(_xll.qlIndexFixing(ONIndex1Y,I2679,TRUE,_xll.ohTrigger(RecalcTrigger,Trigger1Y)),NA())</f>
        <v>7.6143643691772844E-3</v>
      </c>
    </row>
    <row r="2680" spans="2:17" x14ac:dyDescent="0.2">
      <c r="B2680" s="39" t="s">
        <v>42</v>
      </c>
      <c r="D2680" s="42">
        <f>_xll.qlCalendarAdvance(Calendar,$D2679,B2680,"f",FALSE)</f>
        <v>58467</v>
      </c>
      <c r="E2680" s="140">
        <f>_xll.qlInterestRateIndexValueDate(IndexON,D2680)</f>
        <v>58467</v>
      </c>
      <c r="F2680" s="156">
        <f>IFERROR(_xll.qlIndexFixing(IndexON,D2680,TRUE,_xll.ohTrigger(RecalcTrigger,TriggerON)),NA())</f>
        <v>6.4684086685096176E-3</v>
      </c>
      <c r="H2680" s="42">
        <f>_xll.qlCalendarAdvance(Calendar,$H2679,B2680,"f",FALSE)</f>
        <v>58467</v>
      </c>
      <c r="I2680" s="140">
        <f>_xll.qlInterestRateIndexValueDate(Index1M,$H2680)</f>
        <v>58467</v>
      </c>
      <c r="J2680" s="145">
        <f>IFERROR(_xll.qlIndexFixing(Index1M,$H2680,TRUE,_xll.ohTrigger(RecalcTrigger,Trigger1M)),NA())</f>
        <v>7.2760361467161605E-3</v>
      </c>
      <c r="K2680" s="44">
        <f>IFERROR(_xll.qlIndexFixing(Index3M,H2680,TRUE,_xll.ohTrigger(RecalcTrigger,Trigger3M)),NA())</f>
        <v>7.3773034132030464E-3</v>
      </c>
      <c r="L2680" s="44">
        <f>IFERROR(_xll.qlIndexFixing(Index6M,$H2680,TRUE,_xll.ohTrigger(RecalcTrigger,Trigger6M)),NA())</f>
        <v>7.501738774191689E-3</v>
      </c>
      <c r="M2680" s="146">
        <f>IFERROR(_xll.qlIndexFixing(Index1Y,$H2680,TRUE,_xll.ohTrigger(RecalcTrigger,Trigger1Y)),NA())</f>
        <v>7.7031725471157081E-3</v>
      </c>
      <c r="N2680" s="145">
        <f>IFERROR(_xll.qlIndexFixing(ONIndex1M,I2680,TRUE,_xll.ohTrigger(RecalcTrigger,Trigger1M)),NA())</f>
        <v>7.2687686418981823E-3</v>
      </c>
      <c r="O2680" s="44">
        <f>IFERROR(_xll.qlIndexFixing(ONIndex3M,I2680,TRUE,_xll.ohTrigger(RecalcTrigger,Trigger3M)),NA())</f>
        <v>7.3576813799081098E-3</v>
      </c>
      <c r="P2680" s="44">
        <f>IFERROR(_xll.qlIndexFixing(ONIndex6M,I2680,TRUE,_xll.ohTrigger(RecalcTrigger,Trigger6M)),NA())</f>
        <v>7.45816382032638E-3</v>
      </c>
      <c r="Q2680" s="146">
        <f>IFERROR(_xll.qlIndexFixing(ONIndex1Y,I2680,TRUE,_xll.ohTrigger(RecalcTrigger,Trigger1Y)),NA())</f>
        <v>7.6163872090539986E-3</v>
      </c>
    </row>
    <row r="2681" spans="2:17" x14ac:dyDescent="0.2">
      <c r="B2681" s="39" t="s">
        <v>42</v>
      </c>
      <c r="D2681" s="42">
        <f>_xll.qlCalendarAdvance(Calendar,$D2680,B2681,"f",FALSE)</f>
        <v>58474</v>
      </c>
      <c r="E2681" s="140">
        <f>_xll.qlInterestRateIndexValueDate(IndexON,D2681)</f>
        <v>58474</v>
      </c>
      <c r="F2681" s="156">
        <f>IFERROR(_xll.qlIndexFixing(IndexON,D2681,TRUE,_xll.ohTrigger(RecalcTrigger,TriggerON)),NA())</f>
        <v>6.4705380376439692E-3</v>
      </c>
      <c r="H2681" s="42">
        <f>_xll.qlCalendarAdvance(Calendar,$H2680,B2681,"f",FALSE)</f>
        <v>58474</v>
      </c>
      <c r="I2681" s="140">
        <f>_xll.qlInterestRateIndexValueDate(Index1M,$H2681)</f>
        <v>58474</v>
      </c>
      <c r="J2681" s="145">
        <f>IFERROR(_xll.qlIndexFixing(Index1M,$H2681,TRUE,_xll.ohTrigger(RecalcTrigger,Trigger1M)),NA())</f>
        <v>7.2779360044486381E-3</v>
      </c>
      <c r="K2681" s="44">
        <f>IFERROR(_xll.qlIndexFixing(Index3M,H2681,TRUE,_xll.ohTrigger(RecalcTrigger,Trigger3M)),NA())</f>
        <v>7.3793430526031085E-3</v>
      </c>
      <c r="L2681" s="44">
        <f>IFERROR(_xll.qlIndexFixing(Index6M,$H2681,TRUE,_xll.ohTrigger(RecalcTrigger,Trigger6M)),NA())</f>
        <v>7.504082579664605E-3</v>
      </c>
      <c r="M2681" s="146">
        <f>IFERROR(_xll.qlIndexFixing(Index1Y,$H2681,TRUE,_xll.ohTrigger(RecalcTrigger,Trigger1Y)),NA())</f>
        <v>7.7054756628598311E-3</v>
      </c>
      <c r="N2681" s="145">
        <f>IFERROR(_xll.qlIndexFixing(ONIndex1M,I2681,TRUE,_xll.ohTrigger(RecalcTrigger,Trigger1M)),NA())</f>
        <v>7.2711378858980602E-3</v>
      </c>
      <c r="O2681" s="44">
        <f>IFERROR(_xll.qlIndexFixing(ONIndex3M,I2681,TRUE,_xll.ohTrigger(RecalcTrigger,Trigger3M)),NA())</f>
        <v>7.3596532330022502E-3</v>
      </c>
      <c r="P2681" s="44">
        <f>IFERROR(_xll.qlIndexFixing(ONIndex6M,I2681,TRUE,_xll.ohTrigger(RecalcTrigger,Trigger6M)),NA())</f>
        <v>7.4603874475009935E-3</v>
      </c>
      <c r="Q2681" s="146">
        <f>IFERROR(_xll.qlIndexFixing(ONIndex1Y,I2681,TRUE,_xll.ohTrigger(RecalcTrigger,Trigger1Y)),NA())</f>
        <v>7.618419751548311E-3</v>
      </c>
    </row>
    <row r="2682" spans="2:17" x14ac:dyDescent="0.2">
      <c r="B2682" s="39" t="s">
        <v>42</v>
      </c>
      <c r="D2682" s="42">
        <f>_xll.qlCalendarAdvance(Calendar,$D2681,B2682,"f",FALSE)</f>
        <v>58481</v>
      </c>
      <c r="E2682" s="140">
        <f>_xll.qlInterestRateIndexValueDate(IndexON,D2682)</f>
        <v>58481</v>
      </c>
      <c r="F2682" s="156">
        <f>IFERROR(_xll.qlIndexFixing(IndexON,D2682,TRUE,_xll.ohTrigger(RecalcTrigger,TriggerON)),NA())</f>
        <v>6.4726793296587815E-3</v>
      </c>
      <c r="H2682" s="42">
        <f>_xll.qlCalendarAdvance(Calendar,$H2681,B2682,"f",FALSE)</f>
        <v>58481</v>
      </c>
      <c r="I2682" s="140">
        <f>_xll.qlInterestRateIndexValueDate(Index1M,$H2682)</f>
        <v>58481</v>
      </c>
      <c r="J2682" s="145">
        <f>IFERROR(_xll.qlIndexFixing(Index1M,$H2682,TRUE,_xll.ohTrigger(RecalcTrigger,Trigger1M)),NA())</f>
        <v>7.2803297952569717E-3</v>
      </c>
      <c r="K2682" s="44">
        <f>IFERROR(_xll.qlIndexFixing(Index3M,H2682,TRUE,_xll.ohTrigger(RecalcTrigger,Trigger3M)),NA())</f>
        <v>7.3811698216724115E-3</v>
      </c>
      <c r="L2682" s="44">
        <f>IFERROR(_xll.qlIndexFixing(Index6M,$H2682,TRUE,_xll.ohTrigger(RecalcTrigger,Trigger6M)),NA())</f>
        <v>7.5064350435111961E-3</v>
      </c>
      <c r="M2682" s="146">
        <f>IFERROR(_xll.qlIndexFixing(Index1Y,$H2682,TRUE,_xll.ohTrigger(RecalcTrigger,Trigger1Y)),NA())</f>
        <v>7.7077885614239327E-3</v>
      </c>
      <c r="N2682" s="145">
        <f>IFERROR(_xll.qlIndexFixing(ONIndex1M,I2682,TRUE,_xll.ohTrigger(RecalcTrigger,Trigger1M)),NA())</f>
        <v>7.2735148666569494E-3</v>
      </c>
      <c r="O2682" s="44">
        <f>IFERROR(_xll.qlIndexFixing(ONIndex3M,I2682,TRUE,_xll.ohTrigger(RecalcTrigger,Trigger3M)),NA())</f>
        <v>7.3616350543836973E-3</v>
      </c>
      <c r="P2682" s="44">
        <f>IFERROR(_xll.qlIndexFixing(ONIndex6M,I2682,TRUE,_xll.ohTrigger(RecalcTrigger,Trigger6M)),NA())</f>
        <v>7.4626196982430226E-3</v>
      </c>
      <c r="Q2682" s="146">
        <f>IFERROR(_xll.qlIndexFixing(ONIndex1Y,I2682,TRUE,_xll.ohTrigger(RecalcTrigger,Trigger1Y)),NA())</f>
        <v>7.6204619969844067E-3</v>
      </c>
    </row>
    <row r="2683" spans="2:17" x14ac:dyDescent="0.2">
      <c r="B2683" s="39" t="s">
        <v>42</v>
      </c>
      <c r="D2683" s="42">
        <f>_xll.qlCalendarAdvance(Calendar,$D2682,B2683,"f",FALSE)</f>
        <v>58488</v>
      </c>
      <c r="E2683" s="140">
        <f>_xll.qlInterestRateIndexValueDate(IndexON,D2683)</f>
        <v>58488</v>
      </c>
      <c r="F2683" s="156">
        <f>IFERROR(_xll.qlIndexFixing(IndexON,D2683,TRUE,_xll.ohTrigger(RecalcTrigger,TriggerON)),NA())</f>
        <v>6.4748325445540544E-3</v>
      </c>
      <c r="H2683" s="42">
        <f>_xll.qlCalendarAdvance(Calendar,$H2682,B2683,"f",FALSE)</f>
        <v>58488</v>
      </c>
      <c r="I2683" s="140">
        <f>_xll.qlInterestRateIndexValueDate(Index1M,$H2683)</f>
        <v>58488</v>
      </c>
      <c r="J2683" s="145">
        <f>IFERROR(_xll.qlIndexFixing(Index1M,$H2683,TRUE,_xll.ohTrigger(RecalcTrigger,Trigger1M)),NA())</f>
        <v>7.2827313278380074E-3</v>
      </c>
      <c r="K2683" s="44">
        <f>IFERROR(_xll.qlIndexFixing(Index3M,H2683,TRUE,_xll.ohTrigger(RecalcTrigger,Trigger3M)),NA())</f>
        <v>7.3832286811602223E-3</v>
      </c>
      <c r="L2683" s="44">
        <f>IFERROR(_xll.qlIndexFixing(Index6M,$H2683,TRUE,_xll.ohTrigger(RecalcTrigger,Trigger6M)),NA())</f>
        <v>7.508796165759073E-3</v>
      </c>
      <c r="M2683" s="146">
        <f>IFERROR(_xll.qlIndexFixing(Index1Y,$H2683,TRUE,_xll.ohTrigger(RecalcTrigger,Trigger1Y)),NA())</f>
        <v>7.7101112428755525E-3</v>
      </c>
      <c r="N2683" s="145">
        <f>IFERROR(_xll.qlIndexFixing(ONIndex1M,I2683,TRUE,_xll.ohTrigger(RecalcTrigger,Trigger1M)),NA())</f>
        <v>7.2758995844990348E-3</v>
      </c>
      <c r="O2683" s="44">
        <f>IFERROR(_xll.qlIndexFixing(ONIndex3M,I2683,TRUE,_xll.ohTrigger(RecalcTrigger,Trigger3M)),NA())</f>
        <v>7.3636268442145436E-3</v>
      </c>
      <c r="P2683" s="44">
        <f>IFERROR(_xll.qlIndexFixing(ONIndex6M,I2683,TRUE,_xll.ohTrigger(RecalcTrigger,Trigger6M)),NA())</f>
        <v>7.4648605725524675E-3</v>
      </c>
      <c r="Q2683" s="146">
        <f>IFERROR(_xll.qlIndexFixing(ONIndex1Y,I2683,TRUE,_xll.ohTrigger(RecalcTrigger,Trigger1Y)),NA())</f>
        <v>7.6225139452001933E-3</v>
      </c>
    </row>
    <row r="2684" spans="2:17" x14ac:dyDescent="0.2">
      <c r="B2684" s="39" t="s">
        <v>42</v>
      </c>
      <c r="D2684" s="42">
        <f>_xll.qlCalendarAdvance(Calendar,$D2683,B2684,"f",FALSE)</f>
        <v>58495</v>
      </c>
      <c r="E2684" s="140">
        <f>_xll.qlInterestRateIndexValueDate(IndexON,D2684)</f>
        <v>58495</v>
      </c>
      <c r="F2684" s="156">
        <f>IFERROR(_xll.qlIndexFixing(IndexON,D2684,TRUE,_xll.ohTrigger(RecalcTrigger,TriggerON)),NA())</f>
        <v>6.4769976823297881E-3</v>
      </c>
      <c r="H2684" s="42">
        <f>_xll.qlCalendarAdvance(Calendar,$H2683,B2684,"f",FALSE)</f>
        <v>58495</v>
      </c>
      <c r="I2684" s="140">
        <f>_xll.qlInterestRateIndexValueDate(Index1M,$H2684)</f>
        <v>58495</v>
      </c>
      <c r="J2684" s="145">
        <f>IFERROR(_xll.qlIndexFixing(Index1M,$H2684,TRUE,_xll.ohTrigger(RecalcTrigger,Trigger1M)),NA())</f>
        <v>7.2851406021889496E-3</v>
      </c>
      <c r="K2684" s="44">
        <f>IFERROR(_xll.qlIndexFixing(Index3M,H2684,TRUE,_xll.ohTrigger(RecalcTrigger,Trigger3M)),NA())</f>
        <v>7.3852975280019268E-3</v>
      </c>
      <c r="L2684" s="44">
        <f>IFERROR(_xll.qlIndexFixing(Index6M,$H2684,TRUE,_xll.ohTrigger(RecalcTrigger,Trigger6M)),NA())</f>
        <v>7.5111659464411878E-3</v>
      </c>
      <c r="M2684" s="146">
        <f>IFERROR(_xll.qlIndexFixing(Index1Y,$H2684,TRUE,_xll.ohTrigger(RecalcTrigger,Trigger1Y)),NA())</f>
        <v>7.7124437072822278E-3</v>
      </c>
      <c r="N2684" s="145">
        <f>IFERROR(_xll.qlIndexFixing(ONIndex1M,I2684,TRUE,_xll.ohTrigger(RecalcTrigger,Trigger1M)),NA())</f>
        <v>7.2782920394243167E-3</v>
      </c>
      <c r="O2684" s="44">
        <f>IFERROR(_xll.qlIndexFixing(ONIndex3M,I2684,TRUE,_xll.ohTrigger(RecalcTrigger,Trigger3M)),NA())</f>
        <v>7.3656286023326967E-3</v>
      </c>
      <c r="P2684" s="44">
        <f>IFERROR(_xll.qlIndexFixing(ONIndex6M,I2684,TRUE,_xll.ohTrigger(RecalcTrigger,Trigger6M)),NA())</f>
        <v>7.4671100704293281E-3</v>
      </c>
      <c r="Q2684" s="146">
        <f>IFERROR(_xll.qlIndexFixing(ONIndex1Y,I2684,TRUE,_xll.ohTrigger(RecalcTrigger,Trigger1Y)),NA())</f>
        <v>7.6245755960335782E-3</v>
      </c>
    </row>
    <row r="2685" spans="2:17" x14ac:dyDescent="0.2">
      <c r="B2685" s="39" t="s">
        <v>42</v>
      </c>
      <c r="D2685" s="42">
        <f>_xll.qlCalendarAdvance(Calendar,$D2684,B2685,"f",FALSE)</f>
        <v>58502</v>
      </c>
      <c r="E2685" s="140">
        <f>_xll.qlInterestRateIndexValueDate(IndexON,D2685)</f>
        <v>58502</v>
      </c>
      <c r="F2685" s="156">
        <f>IFERROR(_xll.qlIndexFixing(IndexON,D2685,TRUE,_xll.ohTrigger(RecalcTrigger,TriggerON)),NA())</f>
        <v>6.4791747429859825E-3</v>
      </c>
      <c r="H2685" s="42">
        <f>_xll.qlCalendarAdvance(Calendar,$H2684,B2685,"f",FALSE)</f>
        <v>58502</v>
      </c>
      <c r="I2685" s="140">
        <f>_xll.qlInterestRateIndexValueDate(Index1M,$H2685)</f>
        <v>58502</v>
      </c>
      <c r="J2685" s="145">
        <f>IFERROR(_xll.qlIndexFixing(Index1M,$H2685,TRUE,_xll.ohTrigger(RecalcTrigger,Trigger1M)),NA())</f>
        <v>7.2880498186742295E-3</v>
      </c>
      <c r="K2685" s="44">
        <f>IFERROR(_xll.qlIndexFixing(Index3M,H2685,TRUE,_xll.ohTrigger(RecalcTrigger,Trigger3M)),NA())</f>
        <v>7.3878266842811171E-3</v>
      </c>
      <c r="L2685" s="44">
        <f>IFERROR(_xll.qlIndexFixing(Index6M,$H2685,TRUE,_xll.ohTrigger(RecalcTrigger,Trigger6M)),NA())</f>
        <v>7.5140447473891316E-3</v>
      </c>
      <c r="M2685" s="146">
        <f>IFERROR(_xll.qlIndexFixing(Index1Y,$H2685,TRUE,_xll.ohTrigger(RecalcTrigger,Trigger1Y)),NA())</f>
        <v>7.7145309313966237E-3</v>
      </c>
      <c r="N2685" s="145">
        <f>IFERROR(_xll.qlIndexFixing(ONIndex1M,I2685,TRUE,_xll.ohTrigger(RecalcTrigger,Trigger1M)),NA())</f>
        <v>7.2806922312707023E-3</v>
      </c>
      <c r="O2685" s="44">
        <f>IFERROR(_xll.qlIndexFixing(ONIndex3M,I2685,TRUE,_xll.ohTrigger(RecalcTrigger,Trigger3M)),NA())</f>
        <v>7.367640328900249E-3</v>
      </c>
      <c r="P2685" s="44">
        <f>IFERROR(_xll.qlIndexFixing(ONIndex6M,I2685,TRUE,_xll.ohTrigger(RecalcTrigger,Trigger6M)),NA())</f>
        <v>7.4693681918736043E-3</v>
      </c>
      <c r="Q2685" s="146">
        <f>IFERROR(_xll.qlIndexFixing(ONIndex1Y,I2685,TRUE,_xll.ohTrigger(RecalcTrigger,Trigger1Y)),NA())</f>
        <v>7.6266469497277001E-3</v>
      </c>
    </row>
    <row r="2686" spans="2:17" x14ac:dyDescent="0.2">
      <c r="B2686" s="39" t="s">
        <v>42</v>
      </c>
      <c r="D2686" s="42">
        <f>_xll.qlCalendarAdvance(Calendar,$D2685,B2686,"f",FALSE)</f>
        <v>58509</v>
      </c>
      <c r="E2686" s="140">
        <f>_xll.qlInterestRateIndexValueDate(IndexON,D2686)</f>
        <v>58509</v>
      </c>
      <c r="F2686" s="156">
        <f>IFERROR(_xll.qlIndexFixing(IndexON,D2686,TRUE,_xll.ohTrigger(RecalcTrigger,TriggerON)),NA())</f>
        <v>6.4813637265226376E-3</v>
      </c>
      <c r="H2686" s="42">
        <f>_xll.qlCalendarAdvance(Calendar,$H2685,B2686,"f",FALSE)</f>
        <v>58509</v>
      </c>
      <c r="I2686" s="140">
        <f>_xll.qlInterestRateIndexValueDate(Index1M,$H2686)</f>
        <v>58509</v>
      </c>
      <c r="J2686" s="145">
        <f>IFERROR(_xll.qlIndexFixing(Index1M,$H2686,TRUE,_xll.ohTrigger(RecalcTrigger,Trigger1M)),NA())</f>
        <v>7.2904757794130474E-3</v>
      </c>
      <c r="K2686" s="44">
        <f>IFERROR(_xll.qlIndexFixing(Index3M,H2686,TRUE,_xll.ohTrigger(RecalcTrigger,Trigger3M)),NA())</f>
        <v>7.3899170171968275E-3</v>
      </c>
      <c r="L2686" s="44">
        <f>IFERROR(_xll.qlIndexFixing(Index6M,$H2686,TRUE,_xll.ohTrigger(RecalcTrigger,Trigger6M)),NA())</f>
        <v>7.5164331801319713E-3</v>
      </c>
      <c r="M2686" s="146">
        <f>IFERROR(_xll.qlIndexFixing(Index1Y,$H2686,TRUE,_xll.ohTrigger(RecalcTrigger,Trigger1Y)),NA())</f>
        <v>7.7168822135964543E-3</v>
      </c>
      <c r="N2686" s="145">
        <f>IFERROR(_xll.qlIndexFixing(ONIndex1M,I2686,TRUE,_xll.ohTrigger(RecalcTrigger,Trigger1M)),NA())</f>
        <v>7.2831001602002843E-3</v>
      </c>
      <c r="O2686" s="44">
        <f>IFERROR(_xll.qlIndexFixing(ONIndex3M,I2686,TRUE,_xll.ohTrigger(RecalcTrigger,Trigger3M)),NA())</f>
        <v>7.3696620238361543E-3</v>
      </c>
      <c r="P2686" s="44">
        <f>IFERROR(_xll.qlIndexFixing(ONIndex6M,I2686,TRUE,_xll.ohTrigger(RecalcTrigger,Trigger6M)),NA())</f>
        <v>7.4716349368042501E-3</v>
      </c>
      <c r="Q2686" s="146">
        <f>IFERROR(_xll.qlIndexFixing(ONIndex1Y,I2686,TRUE,_xll.ohTrigger(RecalcTrigger,Trigger1Y)),NA())</f>
        <v>7.6287280062015128E-3</v>
      </c>
    </row>
    <row r="2687" spans="2:17" x14ac:dyDescent="0.2">
      <c r="B2687" s="39" t="s">
        <v>42</v>
      </c>
      <c r="D2687" s="42">
        <f>_xll.qlCalendarAdvance(Calendar,$D2686,B2687,"f",FALSE)</f>
        <v>58516</v>
      </c>
      <c r="E2687" s="140">
        <f>_xll.qlInterestRateIndexValueDate(IndexON,D2687)</f>
        <v>58516</v>
      </c>
      <c r="F2687" s="156">
        <f>IFERROR(_xll.qlIndexFixing(IndexON,D2687,TRUE,_xll.ohTrigger(RecalcTrigger,TriggerON)),NA())</f>
        <v>6.4835646330207997E-3</v>
      </c>
      <c r="H2687" s="42">
        <f>_xll.qlCalendarAdvance(Calendar,$H2686,B2687,"f",FALSE)</f>
        <v>58516</v>
      </c>
      <c r="I2687" s="140">
        <f>_xll.qlInterestRateIndexValueDate(Index1M,$H2687)</f>
        <v>58516</v>
      </c>
      <c r="J2687" s="145">
        <f>IFERROR(_xll.qlIndexFixing(Index1M,$H2687,TRUE,_xll.ohTrigger(RecalcTrigger,Trigger1M)),NA())</f>
        <v>7.2938994223552232E-3</v>
      </c>
      <c r="K2687" s="44">
        <f>IFERROR(_xll.qlIndexFixing(Index3M,H2687,TRUE,_xll.ohTrigger(RecalcTrigger,Trigger3M)),NA())</f>
        <v>7.3920173379425688E-3</v>
      </c>
      <c r="L2687" s="44">
        <f>IFERROR(_xll.qlIndexFixing(Index6M,$H2687,TRUE,_xll.ohTrigger(RecalcTrigger,Trigger6M)),NA())</f>
        <v>7.5188302717925006E-3</v>
      </c>
      <c r="M2687" s="146">
        <f>IFERROR(_xll.qlIndexFixing(Index1Y,$H2687,TRUE,_xll.ohTrigger(RecalcTrigger,Trigger1Y)),NA())</f>
        <v>7.7192432787303034E-3</v>
      </c>
      <c r="N2687" s="145">
        <f>IFERROR(_xll.qlIndexFixing(ONIndex1M,I2687,TRUE,_xll.ohTrigger(RecalcTrigger,Trigger1M)),NA())</f>
        <v>7.2855158261320163E-3</v>
      </c>
      <c r="O2687" s="44">
        <f>IFERROR(_xll.qlIndexFixing(ONIndex3M,I2687,TRUE,_xll.ohTrigger(RecalcTrigger,Trigger3M)),NA())</f>
        <v>7.3716936871404126E-3</v>
      </c>
      <c r="P2687" s="44">
        <f>IFERROR(_xll.qlIndexFixing(ONIndex6M,I2687,TRUE,_xll.ohTrigger(RecalcTrigger,Trigger6M)),NA())</f>
        <v>7.4739103053023115E-3</v>
      </c>
      <c r="Q2687" s="146">
        <f>IFERROR(_xll.qlIndexFixing(ONIndex1Y,I2687,TRUE,_xll.ohTrigger(RecalcTrigger,Trigger1Y)),NA())</f>
        <v>7.6308187653739701E-3</v>
      </c>
    </row>
    <row r="2688" spans="2:17" x14ac:dyDescent="0.2">
      <c r="B2688" s="39" t="s">
        <v>42</v>
      </c>
      <c r="D2688" s="42">
        <f>_xll.qlCalendarAdvance(Calendar,$D2687,B2688,"f",FALSE)</f>
        <v>58523</v>
      </c>
      <c r="E2688" s="140">
        <f>_xll.qlInterestRateIndexValueDate(IndexON,D2688)</f>
        <v>58523</v>
      </c>
      <c r="F2688" s="156">
        <f>IFERROR(_xll.qlIndexFixing(IndexON,D2688,TRUE,_xll.ohTrigger(RecalcTrigger,TriggerON)),NA())</f>
        <v>6.4857774623183762E-3</v>
      </c>
      <c r="H2688" s="42">
        <f>_xll.qlCalendarAdvance(Calendar,$H2687,B2688,"f",FALSE)</f>
        <v>58523</v>
      </c>
      <c r="I2688" s="140">
        <f>_xll.qlInterestRateIndexValueDate(Index1M,$H2688)</f>
        <v>58523</v>
      </c>
      <c r="J2688" s="145">
        <f>IFERROR(_xll.qlIndexFixing(Index1M,$H2688,TRUE,_xll.ohTrigger(RecalcTrigger,Trigger1M)),NA())</f>
        <v>7.2953509272802404E-3</v>
      </c>
      <c r="K2688" s="44">
        <f>IFERROR(_xll.qlIndexFixing(Index3M,H2688,TRUE,_xll.ohTrigger(RecalcTrigger,Trigger3M)),NA())</f>
        <v>7.3941276465324373E-3</v>
      </c>
      <c r="L2688" s="44">
        <f>IFERROR(_xll.qlIndexFixing(Index6M,$H2688,TRUE,_xll.ohTrigger(RecalcTrigger,Trigger6M)),NA())</f>
        <v>7.5212360224011102E-3</v>
      </c>
      <c r="M2688" s="146">
        <f>IFERROR(_xll.qlIndexFixing(Index1Y,$H2688,TRUE,_xll.ohTrigger(RecalcTrigger,Trigger1Y)),NA())</f>
        <v>7.7216141268672267E-3</v>
      </c>
      <c r="N2688" s="145">
        <f>IFERROR(_xll.qlIndexFixing(ONIndex1M,I2688,TRUE,_xll.ohTrigger(RecalcTrigger,Trigger1M)),NA())</f>
        <v>7.2879392290658984E-3</v>
      </c>
      <c r="O2688" s="44">
        <f>IFERROR(_xll.qlIndexFixing(ONIndex3M,I2688,TRUE,_xll.ohTrigger(RecalcTrigger,Trigger3M)),NA())</f>
        <v>7.3737353187319776E-3</v>
      </c>
      <c r="P2688" s="44">
        <f>IFERROR(_xll.qlIndexFixing(ONIndex6M,I2688,TRUE,_xll.ohTrigger(RecalcTrigger,Trigger6M)),NA())</f>
        <v>7.4761942974488349E-3</v>
      </c>
      <c r="Q2688" s="146">
        <f>IFERROR(_xll.qlIndexFixing(ONIndex1Y,I2688,TRUE,_xll.ohTrigger(RecalcTrigger,Trigger1Y)),NA())</f>
        <v>7.6329192274071644E-3</v>
      </c>
    </row>
    <row r="2689" spans="2:17" x14ac:dyDescent="0.2">
      <c r="B2689" s="39" t="s">
        <v>42</v>
      </c>
      <c r="D2689" s="42">
        <f>_xll.qlCalendarAdvance(Calendar,$D2688,B2689,"f",FALSE)</f>
        <v>58530</v>
      </c>
      <c r="E2689" s="140">
        <f>_xll.qlInterestRateIndexValueDate(IndexON,D2689)</f>
        <v>58530</v>
      </c>
      <c r="F2689" s="156">
        <f>IFERROR(_xll.qlIndexFixing(IndexON,D2689,TRUE,_xll.ohTrigger(RecalcTrigger,TriggerON)),NA())</f>
        <v>6.4880022145774596E-3</v>
      </c>
      <c r="H2689" s="42">
        <f>_xll.qlCalendarAdvance(Calendar,$H2688,B2689,"f",FALSE)</f>
        <v>58530</v>
      </c>
      <c r="I2689" s="140">
        <f>_xll.qlInterestRateIndexValueDate(Index1M,$H2689)</f>
        <v>58530</v>
      </c>
      <c r="J2689" s="145">
        <f>IFERROR(_xll.qlIndexFixing(Index1M,$H2689,TRUE,_xll.ohTrigger(RecalcTrigger,Trigger1M)),NA())</f>
        <v>7.2978001144190724E-3</v>
      </c>
      <c r="K2689" s="44">
        <f>IFERROR(_xll.qlIndexFixing(Index3M,H2689,TRUE,_xll.ohTrigger(RecalcTrigger,Trigger3M)),NA())</f>
        <v>7.396247942984051E-3</v>
      </c>
      <c r="L2689" s="44">
        <f>IFERROR(_xll.qlIndexFixing(Index6M,$H2689,TRUE,_xll.ohTrigger(RecalcTrigger,Trigger6M)),NA())</f>
        <v>7.5236504319890754E-3</v>
      </c>
      <c r="M2689" s="146">
        <f>IFERROR(_xll.qlIndexFixing(Index1Y,$H2689,TRUE,_xll.ohTrigger(RecalcTrigger,Trigger1Y)),NA())</f>
        <v>7.7239947580760582E-3</v>
      </c>
      <c r="N2689" s="145">
        <f>IFERROR(_xll.qlIndexFixing(ONIndex1M,I2689,TRUE,_xll.ohTrigger(RecalcTrigger,Trigger1M)),NA())</f>
        <v>7.2903703690019306E-3</v>
      </c>
      <c r="O2689" s="44">
        <f>IFERROR(_xll.qlIndexFixing(ONIndex3M,I2689,TRUE,_xll.ohTrigger(RecalcTrigger,Trigger3M)),NA())</f>
        <v>7.3757869187729419E-3</v>
      </c>
      <c r="P2689" s="44">
        <f>IFERROR(_xll.qlIndexFixing(ONIndex6M,I2689,TRUE,_xll.ohTrigger(RecalcTrigger,Trigger6M)),NA())</f>
        <v>7.4784869130817277E-3</v>
      </c>
      <c r="Q2689" s="146">
        <f>IFERROR(_xll.qlIndexFixing(ONIndex1Y,I2689,TRUE,_xll.ohTrigger(RecalcTrigger,Trigger1Y)),NA())</f>
        <v>7.6350293921390033E-3</v>
      </c>
    </row>
    <row r="2690" spans="2:17" x14ac:dyDescent="0.2">
      <c r="B2690" s="39" t="s">
        <v>42</v>
      </c>
      <c r="D2690" s="42">
        <f>_xll.qlCalendarAdvance(Calendar,$D2689,B2690,"f",FALSE)</f>
        <v>58537</v>
      </c>
      <c r="E2690" s="140">
        <f>_xll.qlInterestRateIndexValueDate(IndexON,D2690)</f>
        <v>58537</v>
      </c>
      <c r="F2690" s="156">
        <f>IFERROR(_xll.qlIndexFixing(IndexON,D2690,TRUE,_xll.ohTrigger(RecalcTrigger,TriggerON)),NA())</f>
        <v>6.4902388897170038E-3</v>
      </c>
      <c r="H2690" s="42">
        <f>_xll.qlCalendarAdvance(Calendar,$H2689,B2690,"f",FALSE)</f>
        <v>58537</v>
      </c>
      <c r="I2690" s="140">
        <f>_xll.qlInterestRateIndexValueDate(Index1M,$H2690)</f>
        <v>58537</v>
      </c>
      <c r="J2690" s="145">
        <f>IFERROR(_xll.qlIndexFixing(Index1M,$H2690,TRUE,_xll.ohTrigger(RecalcTrigger,Trigger1M)),NA())</f>
        <v>7.3000079043781252E-3</v>
      </c>
      <c r="K2690" s="44">
        <f>IFERROR(_xll.qlIndexFixing(Index3M,H2690,TRUE,_xll.ohTrigger(RecalcTrigger,Trigger3M)),NA())</f>
        <v>7.3981492482227415E-3</v>
      </c>
      <c r="L2690" s="44">
        <f>IFERROR(_xll.qlIndexFixing(Index6M,$H2690,TRUE,_xll.ohTrigger(RecalcTrigger,Trigger6M)),NA())</f>
        <v>7.5258199463659999E-3</v>
      </c>
      <c r="M2690" s="146">
        <f>IFERROR(_xll.qlIndexFixing(Index1Y,$H2690,TRUE,_xll.ohTrigger(RecalcTrigger,Trigger1Y)),NA())</f>
        <v>7.7263851724262977E-3</v>
      </c>
      <c r="N2690" s="145">
        <f>IFERROR(_xll.qlIndexFixing(ONIndex1M,I2690,TRUE,_xll.ohTrigger(RecalcTrigger,Trigger1M)),NA())</f>
        <v>7.2928092458590665E-3</v>
      </c>
      <c r="O2690" s="44">
        <f>IFERROR(_xll.qlIndexFixing(ONIndex3M,I2690,TRUE,_xll.ohTrigger(RecalcTrigger,Trigger3M)),NA())</f>
        <v>7.3778484871822592E-3</v>
      </c>
      <c r="P2690" s="44">
        <f>IFERROR(_xll.qlIndexFixing(ONIndex6M,I2690,TRUE,_xll.ohTrigger(RecalcTrigger,Trigger6M)),NA())</f>
        <v>7.4807881522820363E-3</v>
      </c>
      <c r="Q2690" s="146">
        <f>IFERROR(_xll.qlIndexFixing(ONIndex1Y,I2690,TRUE,_xll.ohTrigger(RecalcTrigger,Trigger1Y)),NA())</f>
        <v>7.637149259650533E-3</v>
      </c>
    </row>
    <row r="2691" spans="2:17" x14ac:dyDescent="0.2">
      <c r="B2691" s="39" t="s">
        <v>42</v>
      </c>
      <c r="D2691" s="42">
        <f>_xll.qlCalendarAdvance(Calendar,$D2690,B2691,"f",FALSE)</f>
        <v>58544</v>
      </c>
      <c r="E2691" s="140">
        <f>_xll.qlInterestRateIndexValueDate(IndexON,D2691)</f>
        <v>58544</v>
      </c>
      <c r="F2691" s="156">
        <f>IFERROR(_xll.qlIndexFixing(IndexON,D2691,TRUE,_xll.ohTrigger(RecalcTrigger,TriggerON)),NA())</f>
        <v>6.4924874877370087E-3</v>
      </c>
      <c r="H2691" s="42">
        <f>_xll.qlCalendarAdvance(Calendar,$H2690,B2691,"f",FALSE)</f>
        <v>58544</v>
      </c>
      <c r="I2691" s="140">
        <f>_xll.qlInterestRateIndexValueDate(Index1M,$H2691)</f>
        <v>58544</v>
      </c>
      <c r="J2691" s="145">
        <f>IFERROR(_xll.qlIndexFixing(Index1M,$H2691,TRUE,_xll.ohTrigger(RecalcTrigger,Trigger1M)),NA())</f>
        <v>7.302471973515301E-3</v>
      </c>
      <c r="K2691" s="44">
        <f>IFERROR(_xll.qlIndexFixing(Index3M,H2691,TRUE,_xll.ohTrigger(RecalcTrigger,Trigger3M)),NA())</f>
        <v>7.4002887636897188E-3</v>
      </c>
      <c r="L2691" s="44">
        <f>IFERROR(_xll.qlIndexFixing(Index6M,$H2691,TRUE,_xll.ohTrigger(RecalcTrigger,Trigger6M)),NA())</f>
        <v>7.5282510054608025E-3</v>
      </c>
      <c r="M2691" s="146">
        <f>IFERROR(_xll.qlIndexFixing(Index1Y,$H2691,TRUE,_xll.ohTrigger(RecalcTrigger,Trigger1Y)),NA())</f>
        <v>7.7287853699874454E-3</v>
      </c>
      <c r="N2691" s="145">
        <f>IFERROR(_xll.qlIndexFixing(ONIndex1M,I2691,TRUE,_xll.ohTrigger(RecalcTrigger,Trigger1M)),NA())</f>
        <v>7.2952558597993988E-3</v>
      </c>
      <c r="O2691" s="44">
        <f>IFERROR(_xll.qlIndexFixing(ONIndex3M,I2691,TRUE,_xll.ohTrigger(RecalcTrigger,Trigger3M)),NA())</f>
        <v>7.3799200239599294E-3</v>
      </c>
      <c r="P2691" s="44">
        <f>IFERROR(_xll.qlIndexFixing(ONIndex6M,I2691,TRUE,_xll.ohTrigger(RecalcTrigger,Trigger6M)),NA())</f>
        <v>7.4830980151308069E-3</v>
      </c>
      <c r="Q2691" s="146">
        <f>IFERROR(_xll.qlIndexFixing(ONIndex1Y,I2691,TRUE,_xll.ohTrigger(RecalcTrigger,Trigger1Y)),NA())</f>
        <v>7.6392788299417536E-3</v>
      </c>
    </row>
    <row r="2692" spans="2:17" x14ac:dyDescent="0.2">
      <c r="B2692" s="39" t="s">
        <v>42</v>
      </c>
      <c r="D2692" s="42">
        <f>_xll.qlCalendarAdvance(Calendar,$D2691,B2692,"f",FALSE)</f>
        <v>58551</v>
      </c>
      <c r="E2692" s="140">
        <f>_xll.qlInterestRateIndexValueDate(IndexON,D2692)</f>
        <v>58551</v>
      </c>
      <c r="F2692" s="156">
        <f>IFERROR(_xll.qlIndexFixing(IndexON,D2692,TRUE,_xll.ohTrigger(RecalcTrigger,TriggerON)),NA())</f>
        <v>6.4947480087185205E-3</v>
      </c>
      <c r="H2692" s="42">
        <f>_xll.qlCalendarAdvance(Calendar,$H2691,B2692,"f",FALSE)</f>
        <v>58551</v>
      </c>
      <c r="I2692" s="140">
        <f>_xll.qlInterestRateIndexValueDate(Index1M,$H2692)</f>
        <v>58551</v>
      </c>
      <c r="J2692" s="145">
        <f>IFERROR(_xll.qlIndexFixing(Index1M,$H2692,TRUE,_xll.ohTrigger(RecalcTrigger,Trigger1M)),NA())</f>
        <v>7.3049437846362721E-3</v>
      </c>
      <c r="K2692" s="44">
        <f>IFERROR(_xll.qlIndexFixing(Index3M,H2692,TRUE,_xll.ohTrigger(RecalcTrigger,Trigger3M)),NA())</f>
        <v>7.4024382668496898E-3</v>
      </c>
      <c r="L2692" s="44">
        <f>IFERROR(_xll.qlIndexFixing(Index6M,$H2692,TRUE,_xll.ohTrigger(RecalcTrigger,Trigger6M)),NA())</f>
        <v>7.5306907234335132E-3</v>
      </c>
      <c r="M2692" s="146">
        <f>IFERROR(_xll.qlIndexFixing(Index1Y,$H2692,TRUE,_xll.ohTrigger(RecalcTrigger,Trigger1Y)),NA())</f>
        <v>7.7311953508294451E-3</v>
      </c>
      <c r="N2692" s="145">
        <f>IFERROR(_xll.qlIndexFixing(ONIndex1M,I2692,TRUE,_xll.ohTrigger(RecalcTrigger,Trigger1M)),NA())</f>
        <v>7.2977102107418812E-3</v>
      </c>
      <c r="O2692" s="44">
        <f>IFERROR(_xll.qlIndexFixing(ONIndex3M,I2692,TRUE,_xll.ohTrigger(RecalcTrigger,Trigger3M)),NA())</f>
        <v>7.3820015290249064E-3</v>
      </c>
      <c r="P2692" s="44">
        <f>IFERROR(_xll.qlIndexFixing(ONIndex6M,I2692,TRUE,_xll.ohTrigger(RecalcTrigger,Trigger6M)),NA())</f>
        <v>7.4854165013849006E-3</v>
      </c>
      <c r="Q2692" s="146">
        <f>IFERROR(_xll.qlIndexFixing(ONIndex1Y,I2692,TRUE,_xll.ohTrigger(RecalcTrigger,Trigger1Y)),NA())</f>
        <v>7.6414181029316186E-3</v>
      </c>
    </row>
    <row r="2693" spans="2:17" x14ac:dyDescent="0.2">
      <c r="B2693" s="39" t="s">
        <v>42</v>
      </c>
      <c r="D2693" s="42">
        <f>_xll.qlCalendarAdvance(Calendar,$D2692,B2693,"f",FALSE)</f>
        <v>58558</v>
      </c>
      <c r="E2693" s="140">
        <f>_xll.qlInterestRateIndexValueDate(IndexON,D2693)</f>
        <v>58558</v>
      </c>
      <c r="F2693" s="156">
        <f>IFERROR(_xll.qlIndexFixing(IndexON,D2693,TRUE,_xll.ohTrigger(RecalcTrigger,TriggerON)),NA())</f>
        <v>6.4970204524994468E-3</v>
      </c>
      <c r="H2693" s="42">
        <f>_xll.qlCalendarAdvance(Calendar,$H2692,B2693,"f",FALSE)</f>
        <v>58558</v>
      </c>
      <c r="I2693" s="140">
        <f>_xll.qlInterestRateIndexValueDate(Index1M,$H2693)</f>
        <v>58558</v>
      </c>
      <c r="J2693" s="145">
        <f>IFERROR(_xll.qlIndexFixing(Index1M,$H2693,TRUE,_xll.ohTrigger(RecalcTrigger,Trigger1M)),NA())</f>
        <v>7.307423337738336E-3</v>
      </c>
      <c r="K2693" s="44">
        <f>IFERROR(_xll.qlIndexFixing(Index3M,H2693,TRUE,_xll.ohTrigger(RecalcTrigger,Trigger3M)),NA())</f>
        <v>7.4045977577186835E-3</v>
      </c>
      <c r="L2693" s="44">
        <f>IFERROR(_xll.qlIndexFixing(Index6M,$H2693,TRUE,_xll.ohTrigger(RecalcTrigger,Trigger6M)),NA())</f>
        <v>7.5331391003151315E-3</v>
      </c>
      <c r="M2693" s="146">
        <f>IFERROR(_xll.qlIndexFixing(Index1Y,$H2693,TRUE,_xll.ohTrigger(RecalcTrigger,Trigger1Y)),NA())</f>
        <v>7.733615115022463E-3</v>
      </c>
      <c r="N2693" s="145">
        <f>IFERROR(_xll.qlIndexFixing(ONIndex1M,I2693,TRUE,_xll.ohTrigger(RecalcTrigger,Trigger1M)),NA())</f>
        <v>7.3001722986865136E-3</v>
      </c>
      <c r="O2693" s="44">
        <f>IFERROR(_xll.qlIndexFixing(ONIndex3M,I2693,TRUE,_xll.ohTrigger(RecalcTrigger,Trigger3M)),NA())</f>
        <v>7.3840930025392826E-3</v>
      </c>
      <c r="P2693" s="44">
        <f>IFERROR(_xll.qlIndexFixing(ONIndex6M,I2693,TRUE,_xll.ohTrigger(RecalcTrigger,Trigger6M)),NA())</f>
        <v>7.4877436112874562E-3</v>
      </c>
      <c r="Q2693" s="146">
        <f>IFERROR(_xll.qlIndexFixing(ONIndex1Y,I2693,TRUE,_xll.ohTrigger(RecalcTrigger,Trigger1Y)),NA())</f>
        <v>7.6435670787822207E-3</v>
      </c>
    </row>
    <row r="2694" spans="2:17" x14ac:dyDescent="0.2">
      <c r="B2694" s="39" t="s">
        <v>42</v>
      </c>
      <c r="D2694" s="42">
        <f>_xll.qlCalendarAdvance(Calendar,$D2693,B2694,"f",FALSE)</f>
        <v>58565</v>
      </c>
      <c r="E2694" s="140">
        <f>_xll.qlInterestRateIndexValueDate(IndexON,D2694)</f>
        <v>58565</v>
      </c>
      <c r="F2694" s="156">
        <f>IFERROR(_xll.qlIndexFixing(IndexON,D2694,TRUE,_xll.ohTrigger(RecalcTrigger,TriggerON)),NA())</f>
        <v>6.4993048192418801E-3</v>
      </c>
      <c r="H2694" s="42">
        <f>_xll.qlCalendarAdvance(Calendar,$H2693,B2694,"f",FALSE)</f>
        <v>58565</v>
      </c>
      <c r="I2694" s="140">
        <f>_xll.qlInterestRateIndexValueDate(Index1M,$H2694)</f>
        <v>58565</v>
      </c>
      <c r="J2694" s="145">
        <f>IFERROR(_xll.qlIndexFixing(Index1M,$H2694,TRUE,_xll.ohTrigger(RecalcTrigger,Trigger1M)),NA())</f>
        <v>7.310162182317231E-3</v>
      </c>
      <c r="K2694" s="44">
        <f>IFERROR(_xll.qlIndexFixing(Index3M,H2694,TRUE,_xll.ohTrigger(RecalcTrigger,Trigger3M)),NA())</f>
        <v>7.406999243718005E-3</v>
      </c>
      <c r="L2694" s="44">
        <f>IFERROR(_xll.qlIndexFixing(Index6M,$H2694,TRUE,_xll.ohTrigger(RecalcTrigger,Trigger6M)),NA())</f>
        <v>7.5358523657296454E-3</v>
      </c>
      <c r="M2694" s="146">
        <f>IFERROR(_xll.qlIndexFixing(Index1Y,$H2694,TRUE,_xll.ohTrigger(RecalcTrigger,Trigger1Y)),NA())</f>
        <v>7.7360446626366652E-3</v>
      </c>
      <c r="N2694" s="145">
        <f>IFERROR(_xll.qlIndexFixing(ONIndex1M,I2694,TRUE,_xll.ohTrigger(RecalcTrigger,Trigger1M)),NA())</f>
        <v>7.3026421235522498E-3</v>
      </c>
      <c r="O2694" s="44">
        <f>IFERROR(_xll.qlIndexFixing(ONIndex3M,I2694,TRUE,_xll.ohTrigger(RecalcTrigger,Trigger3M)),NA())</f>
        <v>7.3861944444220118E-3</v>
      </c>
      <c r="P2694" s="44">
        <f>IFERROR(_xll.qlIndexFixing(ONIndex6M,I2694,TRUE,_xll.ohTrigger(RecalcTrigger,Trigger6M)),NA())</f>
        <v>7.4900793447574276E-3</v>
      </c>
      <c r="Q2694" s="146">
        <f>IFERROR(_xll.qlIndexFixing(ONIndex1Y,I2694,TRUE,_xll.ohTrigger(RecalcTrigger,Trigger1Y)),NA())</f>
        <v>7.6457257573314674E-3</v>
      </c>
    </row>
    <row r="2695" spans="2:17" x14ac:dyDescent="0.2">
      <c r="B2695" s="39" t="s">
        <v>42</v>
      </c>
      <c r="D2695" s="42">
        <f>_xll.qlCalendarAdvance(Calendar,$D2694,B2695,"f",FALSE)</f>
        <v>58572</v>
      </c>
      <c r="E2695" s="140">
        <f>_xll.qlInterestRateIndexValueDate(IndexON,D2695)</f>
        <v>58572</v>
      </c>
      <c r="F2695" s="156">
        <f>IFERROR(_xll.qlIndexFixing(IndexON,D2695,TRUE,_xll.ohTrigger(RecalcTrigger,TriggerON)),NA())</f>
        <v>6.501601108864774E-3</v>
      </c>
      <c r="H2695" s="42">
        <f>_xll.qlCalendarAdvance(Calendar,$H2694,B2695,"f",FALSE)</f>
        <v>58572</v>
      </c>
      <c r="I2695" s="140">
        <f>_xll.qlInterestRateIndexValueDate(Index1M,$H2695)</f>
        <v>58572</v>
      </c>
      <c r="J2695" s="145">
        <f>IFERROR(_xll.qlIndexFixing(Index1M,$H2695,TRUE,_xll.ohTrigger(RecalcTrigger,Trigger1M)),NA())</f>
        <v>7.3126578223789698E-3</v>
      </c>
      <c r="K2695" s="44">
        <f>IFERROR(_xll.qlIndexFixing(Index3M,H2695,TRUE,_xll.ohTrigger(RecalcTrigger,Trigger3M)),NA())</f>
        <v>7.4091794676730861E-3</v>
      </c>
      <c r="L2695" s="44">
        <f>IFERROR(_xll.qlIndexFixing(Index6M,$H2695,TRUE,_xll.ohTrigger(RecalcTrigger,Trigger6M)),NA())</f>
        <v>7.538318729860609E-3</v>
      </c>
      <c r="M2695" s="146">
        <f>IFERROR(_xll.qlIndexFixing(Index1Y,$H2695,TRUE,_xll.ohTrigger(RecalcTrigger,Trigger1Y)),NA())</f>
        <v>7.738483993742884E-3</v>
      </c>
      <c r="N2695" s="145">
        <f>IFERROR(_xll.qlIndexFixing(ONIndex1M,I2695,TRUE,_xll.ohTrigger(RecalcTrigger,Trigger1M)),NA())</f>
        <v>7.3051196855011824E-3</v>
      </c>
      <c r="O2695" s="44">
        <f>IFERROR(_xll.qlIndexFixing(ONIndex3M,I2695,TRUE,_xll.ohTrigger(RecalcTrigger,Trigger3M)),NA())</f>
        <v>7.3883058545920477E-3</v>
      </c>
      <c r="P2695" s="44">
        <f>IFERROR(_xll.qlIndexFixing(ONIndex6M,I2695,TRUE,_xll.ohTrigger(RecalcTrigger,Trigger6M)),NA())</f>
        <v>7.4924237017948148E-3</v>
      </c>
      <c r="Q2695" s="146">
        <f>IFERROR(_xll.qlIndexFixing(ONIndex1Y,I2695,TRUE,_xll.ohTrigger(RecalcTrigger,Trigger1Y)),NA())</f>
        <v>7.6478941386604049E-3</v>
      </c>
    </row>
    <row r="2696" spans="2:17" x14ac:dyDescent="0.2">
      <c r="B2696" s="39" t="s">
        <v>42</v>
      </c>
      <c r="D2696" s="42">
        <f>_xll.qlCalendarAdvance(Calendar,$D2695,B2696,"f",FALSE)</f>
        <v>58579</v>
      </c>
      <c r="E2696" s="140">
        <f>_xll.qlInterestRateIndexValueDate(IndexON,D2696)</f>
        <v>58579</v>
      </c>
      <c r="F2696" s="156">
        <f>IFERROR(_xll.qlIndexFixing(IndexON,D2696,TRUE,_xll.ohTrigger(RecalcTrigger,TriggerON)),NA())</f>
        <v>6.5039093212870824E-3</v>
      </c>
      <c r="H2696" s="42">
        <f>_xll.qlCalendarAdvance(Calendar,$H2695,B2696,"f",FALSE)</f>
        <v>58579</v>
      </c>
      <c r="I2696" s="140">
        <f>_xll.qlInterestRateIndexValueDate(Index1M,$H2696)</f>
        <v>58579</v>
      </c>
      <c r="J2696" s="145">
        <f>IFERROR(_xll.qlIndexFixing(Index1M,$H2696,TRUE,_xll.ohTrigger(RecalcTrigger,Trigger1M)),NA())</f>
        <v>7.3151612046089051E-3</v>
      </c>
      <c r="K2696" s="44">
        <f>IFERROR(_xll.qlIndexFixing(Index3M,H2696,TRUE,_xll.ohTrigger(RecalcTrigger,Trigger3M)),NA())</f>
        <v>7.4113696796035524E-3</v>
      </c>
      <c r="L2696" s="44">
        <f>IFERROR(_xll.qlIndexFixing(Index6M,$H2696,TRUE,_xll.ohTrigger(RecalcTrigger,Trigger6M)),NA())</f>
        <v>7.5407937531938047E-3</v>
      </c>
      <c r="M2696" s="146">
        <f>IFERROR(_xll.qlIndexFixing(Index1Y,$H2696,TRUE,_xll.ohTrigger(RecalcTrigger,Trigger1Y)),NA())</f>
        <v>7.7409331084123956E-3</v>
      </c>
      <c r="N2696" s="145">
        <f>IFERROR(_xll.qlIndexFixing(ONIndex1M,I2696,TRUE,_xll.ohTrigger(RecalcTrigger,Trigger1M)),NA())</f>
        <v>7.307604984452265E-3</v>
      </c>
      <c r="O2696" s="44">
        <f>IFERROR(_xll.qlIndexFixing(ONIndex3M,I2696,TRUE,_xll.ohTrigger(RecalcTrigger,Trigger3M)),NA())</f>
        <v>7.3904272332114829E-3</v>
      </c>
      <c r="P2696" s="44">
        <f>IFERROR(_xll.qlIndexFixing(ONIndex6M,I2696,TRUE,_xll.ohTrigger(RecalcTrigger,Trigger6M)),NA())</f>
        <v>7.494776682237525E-3</v>
      </c>
      <c r="Q2696" s="146">
        <f>IFERROR(_xll.qlIndexFixing(ONIndex1Y,I2696,TRUE,_xll.ohTrigger(RecalcTrigger,Trigger1Y)),NA())</f>
        <v>7.6500722228500795E-3</v>
      </c>
    </row>
    <row r="2697" spans="2:17" x14ac:dyDescent="0.2">
      <c r="B2697" s="39" t="s">
        <v>42</v>
      </c>
      <c r="D2697" s="42">
        <f>_xll.qlCalendarAdvance(Calendar,$D2696,B2697,"f",FALSE)</f>
        <v>58586</v>
      </c>
      <c r="E2697" s="140">
        <f>_xll.qlInterestRateIndexValueDate(IndexON,D2697)</f>
        <v>58586</v>
      </c>
      <c r="F2697" s="156">
        <f>IFERROR(_xll.qlIndexFixing(IndexON,D2697,TRUE,_xll.ohTrigger(RecalcTrigger,TriggerON)),NA())</f>
        <v>6.5062294567519441E-3</v>
      </c>
      <c r="H2697" s="42">
        <f>_xll.qlCalendarAdvance(Calendar,$H2696,B2697,"f",FALSE)</f>
        <v>58586</v>
      </c>
      <c r="I2697" s="140">
        <f>_xll.qlInterestRateIndexValueDate(Index1M,$H2697)</f>
        <v>58586</v>
      </c>
      <c r="J2697" s="145">
        <f>IFERROR(_xll.qlIndexFixing(Index1M,$H2697,TRUE,_xll.ohTrigger(RecalcTrigger,Trigger1M)),NA())</f>
        <v>7.3176723290122661E-3</v>
      </c>
      <c r="K2697" s="44">
        <f>IFERROR(_xll.qlIndexFixing(Index3M,H2697,TRUE,_xll.ohTrigger(RecalcTrigger,Trigger3M)),NA())</f>
        <v>7.413569879523501E-3</v>
      </c>
      <c r="L2697" s="44">
        <f>IFERROR(_xll.qlIndexFixing(Index6M,$H2697,TRUE,_xll.ohTrigger(RecalcTrigger,Trigger6M)),NA())</f>
        <v>7.5432774357618278E-3</v>
      </c>
      <c r="M2697" s="146">
        <f>IFERROR(_xll.qlIndexFixing(Index1Y,$H2697,TRUE,_xll.ohTrigger(RecalcTrigger,Trigger1Y)),NA())</f>
        <v>7.7433920067164763E-3</v>
      </c>
      <c r="N2697" s="145">
        <f>IFERROR(_xll.qlIndexFixing(ONIndex1M,I2697,TRUE,_xll.ohTrigger(RecalcTrigger,Trigger1M)),NA())</f>
        <v>7.3100980204054977E-3</v>
      </c>
      <c r="O2697" s="44">
        <f>IFERROR(_xll.qlIndexFixing(ONIndex3M,I2697,TRUE,_xll.ohTrigger(RecalcTrigger,Trigger3M)),NA())</f>
        <v>7.3925585802803173E-3</v>
      </c>
      <c r="P2697" s="44">
        <f>IFERROR(_xll.qlIndexFixing(ONIndex6M,I2697,TRUE,_xll.ohTrigger(RecalcTrigger,Trigger6M)),NA())</f>
        <v>7.4971382863286973E-3</v>
      </c>
      <c r="Q2697" s="146">
        <f>IFERROR(_xll.qlIndexFixing(ONIndex1Y,I2697,TRUE,_xll.ohTrigger(RecalcTrigger,Trigger1Y)),NA())</f>
        <v>7.6522600096573523E-3</v>
      </c>
    </row>
    <row r="2698" spans="2:17" x14ac:dyDescent="0.2">
      <c r="B2698" s="39" t="s">
        <v>42</v>
      </c>
      <c r="D2698" s="42">
        <f>_xll.qlCalendarAdvance(Calendar,$D2697,B2698,"f",FALSE)</f>
        <v>58593</v>
      </c>
      <c r="E2698" s="140">
        <f>_xll.qlInterestRateIndexValueDate(IndexON,D2698)</f>
        <v>58593</v>
      </c>
      <c r="F2698" s="156">
        <f>IFERROR(_xll.qlIndexFixing(IndexON,D2698,TRUE,_xll.ohTrigger(RecalcTrigger,TriggerON)),NA())</f>
        <v>6.5085615150972664E-3</v>
      </c>
      <c r="H2698" s="42">
        <f>_xll.qlCalendarAdvance(Calendar,$H2697,B2698,"f",FALSE)</f>
        <v>58593</v>
      </c>
      <c r="I2698" s="140">
        <f>_xll.qlInterestRateIndexValueDate(Index1M,$H2698)</f>
        <v>58593</v>
      </c>
      <c r="J2698" s="145">
        <f>IFERROR(_xll.qlIndexFixing(Index1M,$H2698,TRUE,_xll.ohTrigger(RecalcTrigger,Trigger1M)),NA())</f>
        <v>7.3199372331757741E-3</v>
      </c>
      <c r="K2698" s="44">
        <f>IFERROR(_xll.qlIndexFixing(Index3M,H2698,TRUE,_xll.ohTrigger(RecalcTrigger,Trigger3M)),NA())</f>
        <v>7.4157800674523114E-3</v>
      </c>
      <c r="L2698" s="44">
        <f>IFERROR(_xll.qlIndexFixing(Index6M,$H2698,TRUE,_xll.ohTrigger(RecalcTrigger,Trigger6M)),NA())</f>
        <v>7.5455108694804322E-3</v>
      </c>
      <c r="M2698" s="146">
        <f>IFERROR(_xll.qlIndexFixing(Index1Y,$H2698,TRUE,_xll.ohTrigger(RecalcTrigger,Trigger1Y)),NA())</f>
        <v>7.7458606887266246E-3</v>
      </c>
      <c r="N2698" s="145">
        <f>IFERROR(_xll.qlIndexFixing(ONIndex1M,I2698,TRUE,_xll.ohTrigger(RecalcTrigger,Trigger1M)),NA())</f>
        <v>7.3125987934419268E-3</v>
      </c>
      <c r="O2698" s="44">
        <f>IFERROR(_xll.qlIndexFixing(ONIndex3M,I2698,TRUE,_xll.ohTrigger(RecalcTrigger,Trigger3M)),NA())</f>
        <v>7.3946998956364585E-3</v>
      </c>
      <c r="P2698" s="44">
        <f>IFERROR(_xll.qlIndexFixing(ONIndex6M,I2698,TRUE,_xll.ohTrigger(RecalcTrigger,Trigger6M)),NA())</f>
        <v>7.4995085140683315E-3</v>
      </c>
      <c r="Q2698" s="146">
        <f>IFERROR(_xll.qlIndexFixing(ONIndex1Y,I2698,TRUE,_xll.ohTrigger(RecalcTrigger,Trigger1Y)),NA())</f>
        <v>7.6544574994064085E-3</v>
      </c>
    </row>
    <row r="2699" spans="2:17" x14ac:dyDescent="0.2">
      <c r="B2699" s="39" t="s">
        <v>42</v>
      </c>
      <c r="D2699" s="42">
        <f>_xll.qlCalendarAdvance(Calendar,$D2698,B2699,"f",FALSE)</f>
        <v>58600</v>
      </c>
      <c r="E2699" s="140">
        <f>_xll.qlInterestRateIndexValueDate(IndexON,D2699)</f>
        <v>58600</v>
      </c>
      <c r="F2699" s="156">
        <f>IFERROR(_xll.qlIndexFixing(IndexON,D2699,TRUE,_xll.ohTrigger(RecalcTrigger,TriggerON)),NA())</f>
        <v>6.5109054962420032E-3</v>
      </c>
      <c r="H2699" s="42">
        <f>_xll.qlCalendarAdvance(Calendar,$H2698,B2699,"f",FALSE)</f>
        <v>58600</v>
      </c>
      <c r="I2699" s="140">
        <f>_xll.qlInterestRateIndexValueDate(Index1M,$H2699)</f>
        <v>58600</v>
      </c>
      <c r="J2699" s="145">
        <f>IFERROR(_xll.qlIndexFixing(Index1M,$H2699,TRUE,_xll.ohTrigger(RecalcTrigger,Trigger1M)),NA())</f>
        <v>7.3224632382805632E-3</v>
      </c>
      <c r="K2699" s="44">
        <f>IFERROR(_xll.qlIndexFixing(Index3M,H2699,TRUE,_xll.ohTrigger(RecalcTrigger,Trigger3M)),NA())</f>
        <v>7.4180002434049595E-3</v>
      </c>
      <c r="L2699" s="44">
        <f>IFERROR(_xll.qlIndexFixing(Index6M,$H2699,TRUE,_xll.ohTrigger(RecalcTrigger,Trigger6M)),NA())</f>
        <v>7.5480112004891169E-3</v>
      </c>
      <c r="M2699" s="146">
        <f>IFERROR(_xll.qlIndexFixing(Index1Y,$H2699,TRUE,_xll.ohTrigger(RecalcTrigger,Trigger1Y)),NA())</f>
        <v>7.7483391545145608E-3</v>
      </c>
      <c r="N2699" s="145">
        <f>IFERROR(_xll.qlIndexFixing(ONIndex1M,I2699,TRUE,_xll.ohTrigger(RecalcTrigger,Trigger1M)),NA())</f>
        <v>7.3151073033994596E-3</v>
      </c>
      <c r="O2699" s="44">
        <f>IFERROR(_xll.qlIndexFixing(ONIndex3M,I2699,TRUE,_xll.ohTrigger(RecalcTrigger,Trigger3M)),NA())</f>
        <v>7.3968511793609526E-3</v>
      </c>
      <c r="P2699" s="44">
        <f>IFERROR(_xll.qlIndexFixing(ONIndex6M,I2699,TRUE,_xll.ohTrigger(RecalcTrigger,Trigger6M)),NA())</f>
        <v>7.5018873652943352E-3</v>
      </c>
      <c r="Q2699" s="146">
        <f>IFERROR(_xll.qlIndexFixing(ONIndex1Y,I2699,TRUE,_xll.ohTrigger(RecalcTrigger,Trigger1Y)),NA())</f>
        <v>7.656664691773063E-3</v>
      </c>
    </row>
    <row r="2700" spans="2:17" x14ac:dyDescent="0.2">
      <c r="B2700" s="39" t="s">
        <v>42</v>
      </c>
      <c r="D2700" s="42">
        <f>_xll.qlCalendarAdvance(Calendar,$D2699,B2700,"f",FALSE)</f>
        <v>58607</v>
      </c>
      <c r="E2700" s="140">
        <f>_xll.qlInterestRateIndexValueDate(IndexON,D2700)</f>
        <v>58607</v>
      </c>
      <c r="F2700" s="156">
        <f>IFERROR(_xll.qlIndexFixing(IndexON,D2700,TRUE,_xll.ohTrigger(RecalcTrigger,TriggerON)),NA())</f>
        <v>6.5132614002672007E-3</v>
      </c>
      <c r="H2700" s="42">
        <f>_xll.qlCalendarAdvance(Calendar,$H2699,B2700,"f",FALSE)</f>
        <v>58607</v>
      </c>
      <c r="I2700" s="140">
        <f>_xll.qlInterestRateIndexValueDate(Index1M,$H2700)</f>
        <v>58607</v>
      </c>
      <c r="J2700" s="145">
        <f>IFERROR(_xll.qlIndexFixing(Index1M,$H2700,TRUE,_xll.ohTrigger(RecalcTrigger,Trigger1M)),NA())</f>
        <v>7.324996985404268E-3</v>
      </c>
      <c r="K2700" s="44">
        <f>IFERROR(_xll.qlIndexFixing(Index3M,H2700,TRUE,_xll.ohTrigger(RecalcTrigger,Trigger3M)),NA())</f>
        <v>7.4202304073973024E-3</v>
      </c>
      <c r="L2700" s="44">
        <f>IFERROR(_xll.qlIndexFixing(Index6M,$H2700,TRUE,_xll.ohTrigger(RecalcTrigger,Trigger6M)),NA())</f>
        <v>7.550520190632134E-3</v>
      </c>
      <c r="M2700" s="146">
        <f>IFERROR(_xll.qlIndexFixing(Index1Y,$H2700,TRUE,_xll.ohTrigger(RecalcTrigger,Trigger1Y)),NA())</f>
        <v>7.7508274041526715E-3</v>
      </c>
      <c r="N2700" s="145">
        <f>IFERROR(_xll.qlIndexFixing(ONIndex1M,I2700,TRUE,_xll.ohTrigger(RecalcTrigger,Trigger1M)),NA())</f>
        <v>7.3176235503591425E-3</v>
      </c>
      <c r="O2700" s="44">
        <f>IFERROR(_xll.qlIndexFixing(ONIndex3M,I2700,TRUE,_xll.ohTrigger(RecalcTrigger,Trigger3M)),NA())</f>
        <v>7.3990124313727534E-3</v>
      </c>
      <c r="P2700" s="44">
        <f>IFERROR(_xll.qlIndexFixing(ONIndex6M,I2700,TRUE,_xll.ohTrigger(RecalcTrigger,Trigger6M)),NA())</f>
        <v>7.5042748400877546E-3</v>
      </c>
      <c r="Q2700" s="146">
        <f>IFERROR(_xll.qlIndexFixing(ONIndex1Y,I2700,TRUE,_xll.ohTrigger(RecalcTrigger,Trigger1Y)),NA())</f>
        <v>7.6588815870004545E-3</v>
      </c>
    </row>
    <row r="2701" spans="2:17" x14ac:dyDescent="0.2">
      <c r="B2701" s="39" t="s">
        <v>42</v>
      </c>
      <c r="D2701" s="42">
        <f>_xll.qlCalendarAdvance(Calendar,$D2700,B2701,"f",FALSE)</f>
        <v>58614</v>
      </c>
      <c r="E2701" s="140">
        <f>_xll.qlInterestRateIndexValueDate(IndexON,D2701)</f>
        <v>58614</v>
      </c>
      <c r="F2701" s="156">
        <f>IFERROR(_xll.qlIndexFixing(IndexON,D2701,TRUE,_xll.ohTrigger(RecalcTrigger,TriggerON)),NA())</f>
        <v>6.5156292273349514E-3</v>
      </c>
      <c r="H2701" s="42">
        <f>_xll.qlCalendarAdvance(Calendar,$H2700,B2701,"f",FALSE)</f>
        <v>58614</v>
      </c>
      <c r="I2701" s="140">
        <f>_xll.qlInterestRateIndexValueDate(Index1M,$H2701)</f>
        <v>58614</v>
      </c>
      <c r="J2701" s="145">
        <f>IFERROR(_xll.qlIndexFixing(Index1M,$H2701,TRUE,_xll.ohTrigger(RecalcTrigger,Trigger1M)),NA())</f>
        <v>7.3275384745522905E-3</v>
      </c>
      <c r="K2701" s="44">
        <f>IFERROR(_xll.qlIndexFixing(Index3M,H2701,TRUE,_xll.ohTrigger(RecalcTrigger,Trigger3M)),NA())</f>
        <v>7.4224705594487213E-3</v>
      </c>
      <c r="L2701" s="44">
        <f>IFERROR(_xll.qlIndexFixing(Index6M,$H2701,TRUE,_xll.ohTrigger(RecalcTrigger,Trigger6M)),NA())</f>
        <v>7.5530378399413711E-3</v>
      </c>
      <c r="M2701" s="146">
        <f>IFERROR(_xll.qlIndexFixing(Index1Y,$H2701,TRUE,_xll.ohTrigger(RecalcTrigger,Trigger1Y)),NA())</f>
        <v>7.7533254377133431E-3</v>
      </c>
      <c r="N2701" s="145">
        <f>IFERROR(_xll.qlIndexFixing(ONIndex1M,I2701,TRUE,_xll.ohTrigger(RecalcTrigger,Trigger1M)),NA())</f>
        <v>7.3201475343209754E-3</v>
      </c>
      <c r="O2701" s="44">
        <f>IFERROR(_xll.qlIndexFixing(ONIndex3M,I2701,TRUE,_xll.ohTrigger(RecalcTrigger,Trigger3M)),NA())</f>
        <v>7.4011836518339535E-3</v>
      </c>
      <c r="P2701" s="44">
        <f>IFERROR(_xll.qlIndexFixing(ONIndex6M,I2701,TRUE,_xll.ohTrigger(RecalcTrigger,Trigger6M)),NA())</f>
        <v>7.5066709384485897E-3</v>
      </c>
      <c r="Q2701" s="146">
        <f>IFERROR(_xll.qlIndexFixing(ONIndex1Y,I2701,TRUE,_xll.ohTrigger(RecalcTrigger,Trigger1Y)),NA())</f>
        <v>7.6611081849264906E-3</v>
      </c>
    </row>
    <row r="2702" spans="2:17" x14ac:dyDescent="0.2">
      <c r="B2702" s="39" t="s">
        <v>42</v>
      </c>
      <c r="D2702" s="42">
        <f>_xll.qlCalendarAdvance(Calendar,$D2701,B2702,"f",FALSE)</f>
        <v>58621</v>
      </c>
      <c r="E2702" s="140">
        <f>_xll.qlInterestRateIndexValueDate(IndexON,D2702)</f>
        <v>58621</v>
      </c>
      <c r="F2702" s="156">
        <f>IFERROR(_xll.qlIndexFixing(IndexON,D2702,TRUE,_xll.ohTrigger(RecalcTrigger,TriggerON)),NA())</f>
        <v>6.5180089772831629E-3</v>
      </c>
      <c r="H2702" s="42">
        <f>_xll.qlCalendarAdvance(Calendar,$H2701,B2702,"f",FALSE)</f>
        <v>58621</v>
      </c>
      <c r="I2702" s="140">
        <f>_xll.qlInterestRateIndexValueDate(Index1M,$H2702)</f>
        <v>58621</v>
      </c>
      <c r="J2702" s="145">
        <f>IFERROR(_xll.qlIndexFixing(Index1M,$H2702,TRUE,_xll.ohTrigger(RecalcTrigger,Trigger1M)),NA())</f>
        <v>7.3300877057273324E-3</v>
      </c>
      <c r="K2702" s="44">
        <f>IFERROR(_xll.qlIndexFixing(Index3M,H2702,TRUE,_xll.ohTrigger(RecalcTrigger,Trigger3M)),NA())</f>
        <v>7.4247206995750716E-3</v>
      </c>
      <c r="L2702" s="44">
        <f>IFERROR(_xll.qlIndexFixing(Index6M,$H2702,TRUE,_xll.ohTrigger(RecalcTrigger,Trigger6M)),NA())</f>
        <v>7.5555641484500429E-3</v>
      </c>
      <c r="M2702" s="146">
        <f>IFERROR(_xll.qlIndexFixing(Index1Y,$H2702,TRUE,_xll.ohTrigger(RecalcTrigger,Trigger1Y)),NA())</f>
        <v>7.7558332552689624E-3</v>
      </c>
      <c r="N2702" s="145">
        <f>IFERROR(_xll.qlIndexFixing(ONIndex1M,I2702,TRUE,_xll.ohTrigger(RecalcTrigger,Trigger1M)),NA())</f>
        <v>7.3226792553660047E-3</v>
      </c>
      <c r="O2702" s="44">
        <f>IFERROR(_xll.qlIndexFixing(ONIndex3M,I2702,TRUE,_xll.ohTrigger(RecalcTrigger,Trigger3M)),NA())</f>
        <v>7.4033648407445529E-3</v>
      </c>
      <c r="P2702" s="44">
        <f>IFERROR(_xll.qlIndexFixing(ONIndex6M,I2702,TRUE,_xll.ohTrigger(RecalcTrigger,Trigger6M)),NA())</f>
        <v>7.5090756603768405E-3</v>
      </c>
      <c r="Q2702" s="146">
        <f>IFERROR(_xll.qlIndexFixing(ONIndex1Y,I2702,TRUE,_xll.ohTrigger(RecalcTrigger,Trigger1Y)),NA())</f>
        <v>7.6633444857132638E-3</v>
      </c>
    </row>
    <row r="2703" spans="2:17" x14ac:dyDescent="0.2">
      <c r="B2703" s="39" t="s">
        <v>42</v>
      </c>
      <c r="D2703" s="42">
        <f>_xll.qlCalendarAdvance(Calendar,$D2702,B2703,"f",FALSE)</f>
        <v>58628</v>
      </c>
      <c r="E2703" s="140">
        <f>_xll.qlInterestRateIndexValueDate(IndexON,D2703)</f>
        <v>58628</v>
      </c>
      <c r="F2703" s="156">
        <f>IFERROR(_xll.qlIndexFixing(IndexON,D2703,TRUE,_xll.ohTrigger(RecalcTrigger,TriggerON)),NA())</f>
        <v>6.5204006500307887E-3</v>
      </c>
      <c r="H2703" s="42">
        <f>_xll.qlCalendarAdvance(Calendar,$H2702,B2703,"f",FALSE)</f>
        <v>58628</v>
      </c>
      <c r="I2703" s="140">
        <f>_xll.qlInterestRateIndexValueDate(Index1M,$H2703)</f>
        <v>58628</v>
      </c>
      <c r="J2703" s="145">
        <f>IFERROR(_xll.qlIndexFixing(Index1M,$H2703,TRUE,_xll.ohTrigger(RecalcTrigger,Trigger1M)),NA())</f>
        <v>7.3329016614220865E-3</v>
      </c>
      <c r="K2703" s="44">
        <f>IFERROR(_xll.qlIndexFixing(Index3M,H2703,TRUE,_xll.ohTrigger(RecalcTrigger,Trigger3M)),NA())</f>
        <v>7.4269808277922121E-3</v>
      </c>
      <c r="L2703" s="44">
        <f>IFERROR(_xll.qlIndexFixing(Index6M,$H2703,TRUE,_xll.ohTrigger(RecalcTrigger,Trigger6M)),NA())</f>
        <v>7.5583613769200217E-3</v>
      </c>
      <c r="M2703" s="146">
        <f>IFERROR(_xll.qlIndexFixing(Index1Y,$H2703,TRUE,_xll.ohTrigger(RecalcTrigger,Trigger1Y)),NA())</f>
        <v>7.7583508568930259E-3</v>
      </c>
      <c r="N2703" s="145">
        <f>IFERROR(_xll.qlIndexFixing(ONIndex1M,I2703,TRUE,_xll.ohTrigger(RecalcTrigger,Trigger1M)),NA())</f>
        <v>7.3252187134131841E-3</v>
      </c>
      <c r="O2703" s="44">
        <f>IFERROR(_xll.qlIndexFixing(ONIndex3M,I2703,TRUE,_xll.ohTrigger(RecalcTrigger,Trigger3M)),NA())</f>
        <v>7.405555997942459E-3</v>
      </c>
      <c r="P2703" s="44">
        <f>IFERROR(_xll.qlIndexFixing(ONIndex6M,I2703,TRUE,_xll.ohTrigger(RecalcTrigger,Trigger6M)),NA())</f>
        <v>7.511489005872507E-3</v>
      </c>
      <c r="Q2703" s="146">
        <f>IFERROR(_xll.qlIndexFixing(ONIndex1Y,I2703,TRUE,_xll.ohTrigger(RecalcTrigger,Trigger1Y)),NA())</f>
        <v>7.6655904891986815E-3</v>
      </c>
    </row>
    <row r="2704" spans="2:17" x14ac:dyDescent="0.2">
      <c r="B2704" s="39" t="s">
        <v>42</v>
      </c>
      <c r="D2704" s="42">
        <f>_xll.qlCalendarAdvance(Calendar,$D2703,B2704,"f",FALSE)</f>
        <v>58635</v>
      </c>
      <c r="E2704" s="140">
        <f>_xll.qlInterestRateIndexValueDate(IndexON,D2704)</f>
        <v>58635</v>
      </c>
      <c r="F2704" s="156">
        <f>IFERROR(_xll.qlIndexFixing(IndexON,D2704,TRUE,_xll.ohTrigger(RecalcTrigger,TriggerON)),NA())</f>
        <v>6.5228042456588753E-3</v>
      </c>
      <c r="H2704" s="42">
        <f>_xll.qlCalendarAdvance(Calendar,$H2703,B2704,"f",FALSE)</f>
        <v>58635</v>
      </c>
      <c r="I2704" s="140">
        <f>_xll.qlInterestRateIndexValueDate(Index1M,$H2704)</f>
        <v>58635</v>
      </c>
      <c r="J2704" s="145">
        <f>IFERROR(_xll.qlIndexFixing(Index1M,$H2704,TRUE,_xll.ohTrigger(RecalcTrigger,Trigger1M)),NA())</f>
        <v>7.3354669811989057E-3</v>
      </c>
      <c r="K2704" s="44">
        <f>IFERROR(_xll.qlIndexFixing(Index3M,H2704,TRUE,_xll.ohTrigger(RecalcTrigger,Trigger3M)),NA())</f>
        <v>7.4292509441177598E-3</v>
      </c>
      <c r="L2704" s="44">
        <f>IFERROR(_xll.qlIndexFixing(Index6M,$H2704,TRUE,_xll.ohTrigger(RecalcTrigger,Trigger6M)),NA())</f>
        <v>7.5609056750440421E-3</v>
      </c>
      <c r="M2704" s="146">
        <f>IFERROR(_xll.qlIndexFixing(Index1Y,$H2704,TRUE,_xll.ohTrigger(RecalcTrigger,Trigger1Y)),NA())</f>
        <v>7.7608782426583645E-3</v>
      </c>
      <c r="N2704" s="145">
        <f>IFERROR(_xll.qlIndexFixing(ONIndex1M,I2704,TRUE,_xll.ohTrigger(RecalcTrigger,Trigger1M)),NA())</f>
        <v>7.3277659083814672E-3</v>
      </c>
      <c r="O2704" s="44">
        <f>IFERROR(_xll.qlIndexFixing(ONIndex3M,I2704,TRUE,_xll.ohTrigger(RecalcTrigger,Trigger3M)),NA())</f>
        <v>7.4077571235087181E-3</v>
      </c>
      <c r="P2704" s="44">
        <f>IFERROR(_xll.qlIndexFixing(ONIndex6M,I2704,TRUE,_xll.ohTrigger(RecalcTrigger,Trigger6M)),NA())</f>
        <v>7.513910974854543E-3</v>
      </c>
      <c r="Q2704" s="146">
        <f>IFERROR(_xll.qlIndexFixing(ONIndex1Y,I2704,TRUE,_xll.ohTrigger(RecalcTrigger,Trigger1Y)),NA())</f>
        <v>7.6678461953827437E-3</v>
      </c>
    </row>
    <row r="2705" spans="2:17" x14ac:dyDescent="0.2">
      <c r="B2705" s="39" t="s">
        <v>42</v>
      </c>
      <c r="D2705" s="42">
        <f>_xll.qlCalendarAdvance(Calendar,$D2704,B2705,"f",FALSE)</f>
        <v>58642</v>
      </c>
      <c r="E2705" s="140">
        <f>_xll.qlInterestRateIndexValueDate(IndexON,D2705)</f>
        <v>58642</v>
      </c>
      <c r="F2705" s="156">
        <f>IFERROR(_xll.qlIndexFixing(IndexON,D2705,TRUE,_xll.ohTrigger(RecalcTrigger,TriggerON)),NA())</f>
        <v>6.5252197643295151E-3</v>
      </c>
      <c r="H2705" s="42">
        <f>_xll.qlCalendarAdvance(Calendar,$H2704,B2705,"f",FALSE)</f>
        <v>58642</v>
      </c>
      <c r="I2705" s="140">
        <f>_xll.qlInterestRateIndexValueDate(Index1M,$H2705)</f>
        <v>58642</v>
      </c>
      <c r="J2705" s="145">
        <f>IFERROR(_xll.qlIndexFixing(Index1M,$H2705,TRUE,_xll.ohTrigger(RecalcTrigger,Trigger1M)),NA())</f>
        <v>7.3380400431909808E-3</v>
      </c>
      <c r="K2705" s="44">
        <f>IFERROR(_xll.qlIndexFixing(Index3M,H2705,TRUE,_xll.ohTrigger(RecalcTrigger,Trigger3M)),NA())</f>
        <v>7.4315310485693351E-3</v>
      </c>
      <c r="L2705" s="44">
        <f>IFERROR(_xll.qlIndexFixing(Index6M,$H2705,TRUE,_xll.ohTrigger(RecalcTrigger,Trigger6M)),NA())</f>
        <v>7.5634586326649694E-3</v>
      </c>
      <c r="M2705" s="146">
        <f>IFERROR(_xll.qlIndexFixing(Index1Y,$H2705,TRUE,_xll.ohTrigger(RecalcTrigger,Trigger1Y)),NA())</f>
        <v>7.7634154126393629E-3</v>
      </c>
      <c r="N2705" s="145">
        <f>IFERROR(_xll.qlIndexFixing(ONIndex1M,I2705,TRUE,_xll.ohTrigger(RecalcTrigger,Trigger1M)),NA())</f>
        <v>7.3303208403519005E-3</v>
      </c>
      <c r="O2705" s="44">
        <f>IFERROR(_xll.qlIndexFixing(ONIndex3M,I2705,TRUE,_xll.ohTrigger(RecalcTrigger,Trigger3M)),NA())</f>
        <v>7.4099682175243764E-3</v>
      </c>
      <c r="P2705" s="44">
        <f>IFERROR(_xll.qlIndexFixing(ONIndex6M,I2705,TRUE,_xll.ohTrigger(RecalcTrigger,Trigger6M)),NA())</f>
        <v>7.5163415674850409E-3</v>
      </c>
      <c r="Q2705" s="146">
        <f>IFERROR(_xll.qlIndexFixing(ONIndex1Y,I2705,TRUE,_xll.ohTrigger(RecalcTrigger,Trigger1Y)),NA())</f>
        <v>7.670111604427543E-3</v>
      </c>
    </row>
    <row r="2706" spans="2:17" x14ac:dyDescent="0.2">
      <c r="B2706" s="39" t="s">
        <v>42</v>
      </c>
      <c r="D2706" s="42">
        <f>_xll.qlCalendarAdvance(Calendar,$D2705,B2706,"f",FALSE)</f>
        <v>58649</v>
      </c>
      <c r="E2706" s="140">
        <f>_xll.qlInterestRateIndexValueDate(IndexON,D2706)</f>
        <v>58649</v>
      </c>
      <c r="F2706" s="156">
        <f>IFERROR(_xll.qlIndexFixing(IndexON,D2706,TRUE,_xll.ohTrigger(RecalcTrigger,TriggerON)),NA())</f>
        <v>6.5276472057185231E-3</v>
      </c>
      <c r="H2706" s="42">
        <f>_xll.qlCalendarAdvance(Calendar,$H2705,B2706,"f",FALSE)</f>
        <v>58649</v>
      </c>
      <c r="I2706" s="140">
        <f>_xll.qlInterestRateIndexValueDate(Index1M,$H2706)</f>
        <v>58649</v>
      </c>
      <c r="J2706" s="145">
        <f>IFERROR(_xll.qlIndexFixing(Index1M,$H2706,TRUE,_xll.ohTrigger(RecalcTrigger,Trigger1M)),NA())</f>
        <v>7.3406208474035405E-3</v>
      </c>
      <c r="K2706" s="44">
        <f>IFERROR(_xll.qlIndexFixing(Index3M,H2706,TRUE,_xll.ohTrigger(RecalcTrigger,Trigger3M)),NA())</f>
        <v>7.4338211411636747E-3</v>
      </c>
      <c r="L2706" s="44">
        <f>IFERROR(_xll.qlIndexFixing(Index6M,$H2706,TRUE,_xll.ohTrigger(RecalcTrigger,Trigger6M)),NA())</f>
        <v>7.5660202498162776E-3</v>
      </c>
      <c r="M2706" s="146">
        <f>IFERROR(_xll.qlIndexFixing(Index1Y,$H2706,TRUE,_xll.ohTrigger(RecalcTrigger,Trigger1Y)),NA())</f>
        <v>7.7659623669088518E-3</v>
      </c>
      <c r="N2706" s="145">
        <f>IFERROR(_xll.qlIndexFixing(ONIndex1M,I2706,TRUE,_xll.ohTrigger(RecalcTrigger,Trigger1M)),NA())</f>
        <v>7.3328835094865763E-3</v>
      </c>
      <c r="O2706" s="44">
        <f>IFERROR(_xll.qlIndexFixing(ONIndex3M,I2706,TRUE,_xll.ohTrigger(RecalcTrigger,Trigger3M)),NA())</f>
        <v>7.4121892798273414E-3</v>
      </c>
      <c r="P2706" s="44">
        <f>IFERROR(_xll.qlIndexFixing(ONIndex6M,I2706,TRUE,_xll.ohTrigger(RecalcTrigger,Trigger6M)),NA())</f>
        <v>7.5187807836829545E-3</v>
      </c>
      <c r="Q2706" s="146">
        <f>IFERROR(_xll.qlIndexFixing(ONIndex1Y,I2706,TRUE,_xll.ohTrigger(RecalcTrigger,Trigger1Y)),NA())</f>
        <v>7.6723867162520332E-3</v>
      </c>
    </row>
    <row r="2707" spans="2:17" x14ac:dyDescent="0.2">
      <c r="B2707" s="39" t="s">
        <v>42</v>
      </c>
      <c r="D2707" s="42">
        <f>_xll.qlCalendarAdvance(Calendar,$D2706,B2707,"f",FALSE)</f>
        <v>58656</v>
      </c>
      <c r="E2707" s="140">
        <f>_xll.qlInterestRateIndexValueDate(IndexON,D2707)</f>
        <v>58656</v>
      </c>
      <c r="F2707" s="156">
        <f>IFERROR(_xll.qlIndexFixing(IndexON,D2707,TRUE,_xll.ohTrigger(RecalcTrigger,TriggerON)),NA())</f>
        <v>6.5300865701500843E-3</v>
      </c>
      <c r="H2707" s="42">
        <f>_xll.qlCalendarAdvance(Calendar,$H2706,B2707,"f",FALSE)</f>
        <v>58656</v>
      </c>
      <c r="I2707" s="140">
        <f>_xll.qlInterestRateIndexValueDate(Index1M,$H2707)</f>
        <v>58656</v>
      </c>
      <c r="J2707" s="145">
        <f>IFERROR(_xll.qlIndexFixing(Index1M,$H2707,TRUE,_xll.ohTrigger(RecalcTrigger,Trigger1M)),NA())</f>
        <v>7.3432093938444283E-3</v>
      </c>
      <c r="K2707" s="44">
        <f>IFERROR(_xll.qlIndexFixing(Index3M,H2707,TRUE,_xll.ohTrigger(RecalcTrigger,Trigger3M)),NA())</f>
        <v>7.4361212219183973E-3</v>
      </c>
      <c r="L2707" s="44">
        <f>IFERROR(_xll.qlIndexFixing(Index6M,$H2707,TRUE,_xll.ohTrigger(RecalcTrigger,Trigger6M)),NA())</f>
        <v>7.5685905265314426E-3</v>
      </c>
      <c r="M2707" s="146">
        <f>IFERROR(_xll.qlIndexFixing(Index1Y,$H2707,TRUE,_xll.ohTrigger(RecalcTrigger,Trigger1Y)),NA())</f>
        <v>7.7685191055418823E-3</v>
      </c>
      <c r="N2707" s="145">
        <f>IFERROR(_xll.qlIndexFixing(ONIndex1M,I2707,TRUE,_xll.ohTrigger(RecalcTrigger,Trigger1M)),NA())</f>
        <v>7.3354539155423559E-3</v>
      </c>
      <c r="O2707" s="44">
        <f>IFERROR(_xll.qlIndexFixing(ONIndex3M,I2707,TRUE,_xll.ohTrigger(RecalcTrigger,Trigger3M)),NA())</f>
        <v>7.4144203105797057E-3</v>
      </c>
      <c r="P2707" s="44">
        <f>IFERROR(_xll.qlIndexFixing(ONIndex6M,I2707,TRUE,_xll.ohTrigger(RecalcTrigger,Trigger6M)),NA())</f>
        <v>7.5212286233672376E-3</v>
      </c>
      <c r="Q2707" s="146">
        <f>IFERROR(_xll.qlIndexFixing(ONIndex1Y,I2707,TRUE,_xll.ohTrigger(RecalcTrigger,Trigger1Y)),NA())</f>
        <v>7.6746715308562141E-3</v>
      </c>
    </row>
    <row r="2708" spans="2:17" x14ac:dyDescent="0.2">
      <c r="B2708" s="39" t="s">
        <v>42</v>
      </c>
      <c r="D2708" s="42">
        <f>_xll.qlCalendarAdvance(Calendar,$D2707,B2708,"f",FALSE)</f>
        <v>58663</v>
      </c>
      <c r="E2708" s="140">
        <f>_xll.qlInterestRateIndexValueDate(IndexON,D2708)</f>
        <v>58663</v>
      </c>
      <c r="F2708" s="156">
        <f>IFERROR(_xll.qlIndexFixing(IndexON,D2708,TRUE,_xll.ohTrigger(RecalcTrigger,TriggerON)),NA())</f>
        <v>6.53253785738106E-3</v>
      </c>
      <c r="H2708" s="42">
        <f>_xll.qlCalendarAdvance(Calendar,$H2707,B2708,"f",FALSE)</f>
        <v>58663</v>
      </c>
      <c r="I2708" s="140">
        <f>_xll.qlInterestRateIndexValueDate(Index1M,$H2708)</f>
        <v>58663</v>
      </c>
      <c r="J2708" s="145">
        <f>IFERROR(_xll.qlIndexFixing(Index1M,$H2708,TRUE,_xll.ohTrigger(RecalcTrigger,Trigger1M)),NA())</f>
        <v>7.3458056825136432E-3</v>
      </c>
      <c r="K2708" s="44">
        <f>IFERROR(_xll.qlIndexFixing(Index3M,H2708,TRUE,_xll.ohTrigger(RecalcTrigger,Trigger3M)),NA())</f>
        <v>7.4384312908502411E-3</v>
      </c>
      <c r="L2708" s="44">
        <f>IFERROR(_xll.qlIndexFixing(Index6M,$H2708,TRUE,_xll.ohTrigger(RecalcTrigger,Trigger6M)),NA())</f>
        <v>7.5711694628435005E-3</v>
      </c>
      <c r="M2708" s="146">
        <f>IFERROR(_xll.qlIndexFixing(Index1Y,$H2708,TRUE,_xll.ohTrigger(RecalcTrigger,Trigger1Y)),NA())</f>
        <v>7.7710856286123953E-3</v>
      </c>
      <c r="N2708" s="145">
        <f>IFERROR(_xll.qlIndexFixing(ONIndex1M,I2708,TRUE,_xll.ohTrigger(RecalcTrigger,Trigger1M)),NA())</f>
        <v>7.3380320585192393E-3</v>
      </c>
      <c r="O2708" s="44">
        <f>IFERROR(_xll.qlIndexFixing(ONIndex3M,I2708,TRUE,_xll.ohTrigger(RecalcTrigger,Trigger3M)),NA())</f>
        <v>7.4166613096193768E-3</v>
      </c>
      <c r="P2708" s="44">
        <f>IFERROR(_xll.qlIndexFixing(ONIndex6M,I2708,TRUE,_xll.ohTrigger(RecalcTrigger,Trigger6M)),NA())</f>
        <v>7.5236850865378901E-3</v>
      </c>
      <c r="Q2708" s="146">
        <f>IFERROR(_xll.qlIndexFixing(ONIndex1Y,I2708,TRUE,_xll.ohTrigger(RecalcTrigger,Trigger1Y)),NA())</f>
        <v>7.6769660481590396E-3</v>
      </c>
    </row>
    <row r="2709" spans="2:17" x14ac:dyDescent="0.2">
      <c r="B2709" s="39" t="s">
        <v>42</v>
      </c>
      <c r="D2709" s="42">
        <f>_xll.qlCalendarAdvance(Calendar,$D2708,B2709,"f",FALSE)</f>
        <v>58670</v>
      </c>
      <c r="E2709" s="140">
        <f>_xll.qlInterestRateIndexValueDate(IndexON,D2709)</f>
        <v>58670</v>
      </c>
      <c r="F2709" s="156">
        <f>IFERROR(_xll.qlIndexFixing(IndexON,D2709,TRUE,_xll.ohTrigger(RecalcTrigger,TriggerON)),NA())</f>
        <v>6.5350010676545889E-3</v>
      </c>
      <c r="H2709" s="42">
        <f>_xll.qlCalendarAdvance(Calendar,$H2708,B2709,"f",FALSE)</f>
        <v>58670</v>
      </c>
      <c r="I2709" s="140">
        <f>_xll.qlInterestRateIndexValueDate(Index1M,$H2709)</f>
        <v>58670</v>
      </c>
      <c r="J2709" s="145">
        <f>IFERROR(_xll.qlIndexFixing(Index1M,$H2709,TRUE,_xll.ohTrigger(RecalcTrigger,Trigger1M)),NA())</f>
        <v>7.3484097134216449E-3</v>
      </c>
      <c r="K2709" s="44">
        <f>IFERROR(_xll.qlIndexFixing(Index3M,H2709,TRUE,_xll.ohTrigger(RecalcTrigger,Trigger3M)),NA())</f>
        <v>7.4407513479768242E-3</v>
      </c>
      <c r="L2709" s="44">
        <f>IFERROR(_xll.qlIndexFixing(Index6M,$H2709,TRUE,_xll.ohTrigger(RecalcTrigger,Trigger6M)),NA())</f>
        <v>7.5737570587872472E-3</v>
      </c>
      <c r="M2709" s="146">
        <f>IFERROR(_xll.qlIndexFixing(Index1Y,$H2709,TRUE,_xll.ohTrigger(RecalcTrigger,Trigger1Y)),NA())</f>
        <v>7.7736619361949977E-3</v>
      </c>
      <c r="N2709" s="145">
        <f>IFERROR(_xll.qlIndexFixing(ONIndex1M,I2709,TRUE,_xll.ohTrigger(RecalcTrigger,Trigger1M)),NA())</f>
        <v>7.3406179385793191E-3</v>
      </c>
      <c r="O2709" s="44">
        <f>IFERROR(_xll.qlIndexFixing(ONIndex3M,I2709,TRUE,_xll.ohTrigger(RecalcTrigger,Trigger3M)),NA())</f>
        <v>7.418912277108447E-3</v>
      </c>
      <c r="P2709" s="44">
        <f>IFERROR(_xll.qlIndexFixing(ONIndex6M,I2709,TRUE,_xll.ohTrigger(RecalcTrigger,Trigger6M)),NA())</f>
        <v>7.5261501735190972E-3</v>
      </c>
      <c r="Q2709" s="146">
        <f>IFERROR(_xll.qlIndexFixing(ONIndex1Y,I2709,TRUE,_xll.ohTrigger(RecalcTrigger,Trigger1Y)),NA())</f>
        <v>7.6792702683226022E-3</v>
      </c>
    </row>
    <row r="2710" spans="2:17" x14ac:dyDescent="0.2">
      <c r="B2710" s="39" t="s">
        <v>42</v>
      </c>
      <c r="D2710" s="42">
        <f>_xll.qlCalendarAdvance(Calendar,$D2709,B2710,"f",FALSE)</f>
        <v>58677</v>
      </c>
      <c r="E2710" s="140">
        <f>_xll.qlInterestRateIndexValueDate(IndexON,D2710)</f>
        <v>58677</v>
      </c>
      <c r="F2710" s="156">
        <f>IFERROR(_xll.qlIndexFixing(IndexON,D2710,TRUE,_xll.ohTrigger(RecalcTrigger,TriggerON)),NA())</f>
        <v>6.5374762007275322E-3</v>
      </c>
      <c r="H2710" s="42">
        <f>_xll.qlCalendarAdvance(Calendar,$H2709,B2710,"f",FALSE)</f>
        <v>58677</v>
      </c>
      <c r="I2710" s="140">
        <f>_xll.qlInterestRateIndexValueDate(Index1M,$H2710)</f>
        <v>58677</v>
      </c>
      <c r="J2710" s="145">
        <f>IFERROR(_xll.qlIndexFixing(Index1M,$H2710,TRUE,_xll.ohTrigger(RecalcTrigger,Trigger1M)),NA())</f>
        <v>7.3510214865684315E-3</v>
      </c>
      <c r="K2710" s="44">
        <f>IFERROR(_xll.qlIndexFixing(Index3M,H2710,TRUE,_xll.ohTrigger(RecalcTrigger,Trigger3M)),NA())</f>
        <v>7.4430813933166482E-3</v>
      </c>
      <c r="L2710" s="44">
        <f>IFERROR(_xll.qlIndexFixing(Index6M,$H2710,TRUE,_xll.ohTrigger(RecalcTrigger,Trigger6M)),NA())</f>
        <v>7.5763533143948375E-3</v>
      </c>
      <c r="M2710" s="146">
        <f>IFERROR(_xll.qlIndexFixing(Index1Y,$H2710,TRUE,_xll.ohTrigger(RecalcTrigger,Trigger1Y)),NA())</f>
        <v>7.7762480283651847E-3</v>
      </c>
      <c r="N2710" s="145">
        <f>IFERROR(_xll.qlIndexFixing(ONIndex1M,I2710,TRUE,_xll.ohTrigger(RecalcTrigger,Trigger1M)),NA())</f>
        <v>7.3432115557225952E-3</v>
      </c>
      <c r="O2710" s="44">
        <f>IFERROR(_xll.qlIndexFixing(ONIndex3M,I2710,TRUE,_xll.ohTrigger(RecalcTrigger,Trigger3M)),NA())</f>
        <v>7.421173212884824E-3</v>
      </c>
      <c r="P2710" s="44">
        <f>IFERROR(_xll.qlIndexFixing(ONIndex6M,I2710,TRUE,_xll.ohTrigger(RecalcTrigger,Trigger6M)),NA())</f>
        <v>7.5286238839056274E-3</v>
      </c>
      <c r="Q2710" s="146">
        <f>IFERROR(_xll.qlIndexFixing(ONIndex1Y,I2710,TRUE,_xll.ohTrigger(RecalcTrigger,Trigger1Y)),NA())</f>
        <v>7.6815841911848093E-3</v>
      </c>
    </row>
    <row r="2711" spans="2:17" x14ac:dyDescent="0.2">
      <c r="B2711" s="39" t="s">
        <v>42</v>
      </c>
      <c r="D2711" s="42">
        <f>_xll.qlCalendarAdvance(Calendar,$D2710,B2711,"f",FALSE)</f>
        <v>58684</v>
      </c>
      <c r="E2711" s="140">
        <f>_xll.qlInterestRateIndexValueDate(IndexON,D2711)</f>
        <v>58684</v>
      </c>
      <c r="F2711" s="156">
        <f>IFERROR(_xll.qlIndexFixing(IndexON,D2711,TRUE,_xll.ohTrigger(RecalcTrigger,TriggerON)),NA())</f>
        <v>6.53996325659989E-3</v>
      </c>
      <c r="H2711" s="42">
        <f>_xll.qlCalendarAdvance(Calendar,$H2710,B2711,"f",FALSE)</f>
        <v>58684</v>
      </c>
      <c r="I2711" s="140">
        <f>_xll.qlInterestRateIndexValueDate(Index1M,$H2711)</f>
        <v>58684</v>
      </c>
      <c r="J2711" s="145">
        <f>IFERROR(_xll.qlIndexFixing(Index1M,$H2711,TRUE,_xll.ohTrigger(RecalcTrigger,Trigger1M)),NA())</f>
        <v>7.3533791783317506E-3</v>
      </c>
      <c r="K2711" s="44">
        <f>IFERROR(_xll.qlIndexFixing(Index3M,H2711,TRUE,_xll.ohTrigger(RecalcTrigger,Trigger3M)),NA())</f>
        <v>7.4451765103297728E-3</v>
      </c>
      <c r="L2711" s="44">
        <f>IFERROR(_xll.qlIndexFixing(Index6M,$H2711,TRUE,_xll.ohTrigger(RecalcTrigger,Trigger6M)),NA())</f>
        <v>7.5781555273716685E-3</v>
      </c>
      <c r="M2711" s="146">
        <f>IFERROR(_xll.qlIndexFixing(Index1Y,$H2711,TRUE,_xll.ohTrigger(RecalcTrigger,Trigger1Y)),NA())</f>
        <v>7.7788439051977853E-3</v>
      </c>
      <c r="N2711" s="145">
        <f>IFERROR(_xll.qlIndexFixing(ONIndex1M,I2711,TRUE,_xll.ohTrigger(RecalcTrigger,Trigger1M)),NA())</f>
        <v>7.3458129097869751E-3</v>
      </c>
      <c r="O2711" s="44">
        <f>IFERROR(_xll.qlIndexFixing(ONIndex3M,I2711,TRUE,_xll.ohTrigger(RecalcTrigger,Trigger3M)),NA())</f>
        <v>7.4234441171106003E-3</v>
      </c>
      <c r="P2711" s="44">
        <f>IFERROR(_xll.qlIndexFixing(ONIndex6M,I2711,TRUE,_xll.ohTrigger(RecalcTrigger,Trigger6M)),NA())</f>
        <v>7.5311062177785271E-3</v>
      </c>
      <c r="Q2711" s="146">
        <f>IFERROR(_xll.qlIndexFixing(ONIndex1Y,I2711,TRUE,_xll.ohTrigger(RecalcTrigger,Trigger1Y)),NA())</f>
        <v>7.6839078168267072E-3</v>
      </c>
    </row>
    <row r="2712" spans="2:17" x14ac:dyDescent="0.2">
      <c r="B2712" s="39" t="s">
        <v>42</v>
      </c>
      <c r="D2712" s="42">
        <f>_xll.qlCalendarAdvance(Calendar,$D2711,B2712,"f",FALSE)</f>
        <v>58691</v>
      </c>
      <c r="E2712" s="140">
        <f>_xll.qlInterestRateIndexValueDate(IndexON,D2712)</f>
        <v>58691</v>
      </c>
      <c r="F2712" s="156">
        <f>IFERROR(_xll.qlIndexFixing(IndexON,D2712,TRUE,_xll.ohTrigger(RecalcTrigger,TriggerON)),NA())</f>
        <v>6.542462235514801E-3</v>
      </c>
      <c r="H2712" s="42">
        <f>_xll.qlCalendarAdvance(Calendar,$H2711,B2712,"f",FALSE)</f>
        <v>58691</v>
      </c>
      <c r="I2712" s="140">
        <f>_xll.qlInterestRateIndexValueDate(Index1M,$H2712)</f>
        <v>58691</v>
      </c>
      <c r="J2712" s="145">
        <f>IFERROR(_xll.qlIndexFixing(Index1M,$H2712,TRUE,_xll.ohTrigger(RecalcTrigger,Trigger1M)),NA())</f>
        <v>7.3560058300498428E-3</v>
      </c>
      <c r="K2712" s="44">
        <f>IFERROR(_xll.qlIndexFixing(Index3M,H2712,TRUE,_xll.ohTrigger(RecalcTrigger,Trigger3M)),NA())</f>
        <v>7.4475257708158816E-3</v>
      </c>
      <c r="L2712" s="44">
        <f>IFERROR(_xll.qlIndexFixing(Index6M,$H2712,TRUE,_xll.ohTrigger(RecalcTrigger,Trigger6M)),NA())</f>
        <v>7.5807670843483083E-3</v>
      </c>
      <c r="M2712" s="146">
        <f>IFERROR(_xll.qlIndexFixing(Index1Y,$H2712,TRUE,_xll.ohTrigger(RecalcTrigger,Trigger1Y)),NA())</f>
        <v>7.7814495667687389E-3</v>
      </c>
      <c r="N2712" s="145">
        <f>IFERROR(_xll.qlIndexFixing(ONIndex1M,I2712,TRUE,_xll.ohTrigger(RecalcTrigger,Trigger1M)),NA())</f>
        <v>7.3484220008535051E-3</v>
      </c>
      <c r="O2712" s="44">
        <f>IFERROR(_xll.qlIndexFixing(ONIndex3M,I2712,TRUE,_xll.ohTrigger(RecalcTrigger,Trigger3M)),NA())</f>
        <v>7.4257249897047295E-3</v>
      </c>
      <c r="P2712" s="44">
        <f>IFERROR(_xll.qlIndexFixing(ONIndex6M,I2712,TRUE,_xll.ohTrigger(RecalcTrigger,Trigger6M)),NA())</f>
        <v>7.533597175380935E-3</v>
      </c>
      <c r="Q2712" s="146">
        <f>IFERROR(_xll.qlIndexFixing(ONIndex1Y,I2712,TRUE,_xll.ohTrigger(RecalcTrigger,Trigger1Y)),NA())</f>
        <v>7.6862411453293422E-3</v>
      </c>
    </row>
    <row r="2713" spans="2:17" x14ac:dyDescent="0.2">
      <c r="B2713" s="39" t="s">
        <v>42</v>
      </c>
      <c r="D2713" s="42">
        <f>_xll.qlCalendarAdvance(Calendar,$D2712,B2713,"f",FALSE)</f>
        <v>58698</v>
      </c>
      <c r="E2713" s="140">
        <f>_xll.qlInterestRateIndexValueDate(IndexON,D2713)</f>
        <v>58698</v>
      </c>
      <c r="F2713" s="156">
        <f>IFERROR(_xll.qlIndexFixing(IndexON,D2713,TRUE,_xll.ohTrigger(RecalcTrigger,TriggerON)),NA())</f>
        <v>6.5449731373101727E-3</v>
      </c>
      <c r="H2713" s="42">
        <f>_xll.qlCalendarAdvance(Calendar,$H2712,B2713,"f",FALSE)</f>
        <v>58698</v>
      </c>
      <c r="I2713" s="140">
        <f>_xll.qlInterestRateIndexValueDate(Index1M,$H2713)</f>
        <v>58698</v>
      </c>
      <c r="J2713" s="145">
        <f>IFERROR(_xll.qlIndexFixing(Index1M,$H2713,TRUE,_xll.ohTrigger(RecalcTrigger,Trigger1M)),NA())</f>
        <v>7.3586402238489858E-3</v>
      </c>
      <c r="K2713" s="44">
        <f>IFERROR(_xll.qlIndexFixing(Index3M,H2713,TRUE,_xll.ohTrigger(RecalcTrigger,Trigger3M)),NA())</f>
        <v>7.4498850193476683E-3</v>
      </c>
      <c r="L2713" s="44">
        <f>IFERROR(_xll.qlIndexFixing(Index6M,$H2713,TRUE,_xll.ohTrigger(RecalcTrigger,Trigger6M)),NA())</f>
        <v>7.5833873004891436E-3</v>
      </c>
      <c r="M2713" s="146">
        <f>IFERROR(_xll.qlIndexFixing(Index1Y,$H2713,TRUE,_xll.ohTrigger(RecalcTrigger,Trigger1Y)),NA())</f>
        <v>7.7840650131533184E-3</v>
      </c>
      <c r="N2713" s="145">
        <f>IFERROR(_xll.qlIndexFixing(ONIndex1M,I2713,TRUE,_xll.ohTrigger(RecalcTrigger,Trigger1M)),NA())</f>
        <v>7.3510388290032314E-3</v>
      </c>
      <c r="O2713" s="44">
        <f>IFERROR(_xll.qlIndexFixing(ONIndex3M,I2713,TRUE,_xll.ohTrigger(RecalcTrigger,Trigger3M)),NA())</f>
        <v>7.4280158306672117E-3</v>
      </c>
      <c r="P2713" s="44">
        <f>IFERROR(_xll.qlIndexFixing(ONIndex6M,I2713,TRUE,_xll.ohTrigger(RecalcTrigger,Trigger6M)),NA())</f>
        <v>7.5360967564697123E-3</v>
      </c>
      <c r="Q2713" s="146">
        <f>IFERROR(_xll.qlIndexFixing(ONIndex1Y,I2713,TRUE,_xll.ohTrigger(RecalcTrigger,Trigger1Y)),NA())</f>
        <v>7.6885841765306218E-3</v>
      </c>
    </row>
    <row r="2714" spans="2:17" x14ac:dyDescent="0.2">
      <c r="B2714" s="39" t="s">
        <v>42</v>
      </c>
      <c r="D2714" s="42">
        <f>_xll.qlCalendarAdvance(Calendar,$D2713,B2714,"f",FALSE)</f>
        <v>58705</v>
      </c>
      <c r="E2714" s="140">
        <f>_xll.qlInterestRateIndexValueDate(IndexON,D2714)</f>
        <v>58705</v>
      </c>
      <c r="F2714" s="156">
        <f>IFERROR(_xll.qlIndexFixing(IndexON,D2714,TRUE,_xll.ohTrigger(RecalcTrigger,TriggerON)),NA())</f>
        <v>6.5474959619860051E-3</v>
      </c>
      <c r="H2714" s="42">
        <f>_xll.qlCalendarAdvance(Calendar,$H2713,B2714,"f",FALSE)</f>
        <v>58705</v>
      </c>
      <c r="I2714" s="140">
        <f>_xll.qlInterestRateIndexValueDate(Index1M,$H2714)</f>
        <v>58705</v>
      </c>
      <c r="J2714" s="145">
        <f>IFERROR(_xll.qlIndexFixing(Index1M,$H2714,TRUE,_xll.ohTrigger(RecalcTrigger,Trigger1M)),NA())</f>
        <v>7.3612823597345818E-3</v>
      </c>
      <c r="K2714" s="44">
        <f>IFERROR(_xll.qlIndexFixing(Index3M,H2714,TRUE,_xll.ohTrigger(RecalcTrigger,Trigger3M)),NA())</f>
        <v>7.4522542559411625E-3</v>
      </c>
      <c r="L2714" s="44">
        <f>IFERROR(_xll.qlIndexFixing(Index6M,$H2714,TRUE,_xll.ohTrigger(RecalcTrigger,Trigger6M)),NA())</f>
        <v>7.5860161758286538E-3</v>
      </c>
      <c r="M2714" s="146">
        <f>IFERROR(_xll.qlIndexFixing(Index1Y,$H2714,TRUE,_xll.ohTrigger(RecalcTrigger,Trigger1Y)),NA())</f>
        <v>7.7866902444285735E-3</v>
      </c>
      <c r="N2714" s="145">
        <f>IFERROR(_xll.qlIndexFixing(ONIndex1M,I2714,TRUE,_xll.ohTrigger(RecalcTrigger,Trigger1M)),NA())</f>
        <v>7.3536633940740614E-3</v>
      </c>
      <c r="O2714" s="44">
        <f>IFERROR(_xll.qlIndexFixing(ONIndex3M,I2714,TRUE,_xll.ohTrigger(RecalcTrigger,Trigger3M)),NA())</f>
        <v>7.4303166399980469E-3</v>
      </c>
      <c r="P2714" s="44">
        <f>IFERROR(_xll.qlIndexFixing(ONIndex6M,I2714,TRUE,_xll.ohTrigger(RecalcTrigger,Trigger6M)),NA())</f>
        <v>7.5386049611259054E-3</v>
      </c>
      <c r="Q2714" s="146">
        <f>IFERROR(_xll.qlIndexFixing(ONIndex1Y,I2714,TRUE,_xll.ohTrigger(RecalcTrigger,Trigger1Y)),NA())</f>
        <v>7.6909369104305458E-3</v>
      </c>
    </row>
    <row r="2715" spans="2:17" x14ac:dyDescent="0.2">
      <c r="B2715" s="39" t="s">
        <v>42</v>
      </c>
      <c r="D2715" s="42">
        <f>_xll.qlCalendarAdvance(Calendar,$D2714,B2715,"f",FALSE)</f>
        <v>58712</v>
      </c>
      <c r="E2715" s="140">
        <f>_xll.qlInterestRateIndexValueDate(IndexON,D2715)</f>
        <v>58712</v>
      </c>
      <c r="F2715" s="156">
        <f>IFERROR(_xll.qlIndexFixing(IndexON,D2715,TRUE,_xll.ohTrigger(RecalcTrigger,TriggerON)),NA())</f>
        <v>6.5500307096233445E-3</v>
      </c>
      <c r="H2715" s="42">
        <f>_xll.qlCalendarAdvance(Calendar,$H2714,B2715,"f",FALSE)</f>
        <v>58712</v>
      </c>
      <c r="I2715" s="140">
        <f>_xll.qlInterestRateIndexValueDate(Index1M,$H2715)</f>
        <v>58712</v>
      </c>
      <c r="J2715" s="145">
        <f>IFERROR(_xll.qlIndexFixing(Index1M,$H2715,TRUE,_xll.ohTrigger(RecalcTrigger,Trigger1M)),NA())</f>
        <v>7.3639322377120342E-3</v>
      </c>
      <c r="K2715" s="44">
        <f>IFERROR(_xll.qlIndexFixing(Index3M,H2715,TRUE,_xll.ohTrigger(RecalcTrigger,Trigger3M)),NA())</f>
        <v>7.4548814438160395E-3</v>
      </c>
      <c r="L2715" s="44">
        <f>IFERROR(_xll.qlIndexFixing(Index6M,$H2715,TRUE,_xll.ohTrigger(RecalcTrigger,Trigger6M)),NA())</f>
        <v>7.5886537103990771E-3</v>
      </c>
      <c r="M2715" s="146">
        <f>IFERROR(_xll.qlIndexFixing(Index1Y,$H2715,TRUE,_xll.ohTrigger(RecalcTrigger,Trigger1Y)),NA())</f>
        <v>7.7893252606702212E-3</v>
      </c>
      <c r="N2715" s="145">
        <f>IFERROR(_xll.qlIndexFixing(ONIndex1M,I2715,TRUE,_xll.ohTrigger(RecalcTrigger,Trigger1M)),NA())</f>
        <v>7.3562956962280879E-3</v>
      </c>
      <c r="O2715" s="44">
        <f>IFERROR(_xll.qlIndexFixing(ONIndex3M,I2715,TRUE,_xll.ohTrigger(RecalcTrigger,Trigger3M)),NA())</f>
        <v>7.4326274176972351E-3</v>
      </c>
      <c r="P2715" s="44">
        <f>IFERROR(_xll.qlIndexFixing(ONIndex6M,I2715,TRUE,_xll.ohTrigger(RecalcTrigger,Trigger6M)),NA())</f>
        <v>7.5411217892684679E-3</v>
      </c>
      <c r="Q2715" s="146">
        <f>IFERROR(_xll.qlIndexFixing(ONIndex1Y,I2715,TRUE,_xll.ohTrigger(RecalcTrigger,Trigger1Y)),NA())</f>
        <v>7.693299347191207E-3</v>
      </c>
    </row>
    <row r="2716" spans="2:17" x14ac:dyDescent="0.2">
      <c r="B2716" s="39" t="s">
        <v>42</v>
      </c>
      <c r="D2716" s="42">
        <f>_xll.qlCalendarAdvance(Calendar,$D2715,B2716,"f",FALSE)</f>
        <v>58719</v>
      </c>
      <c r="E2716" s="140">
        <f>_xll.qlInterestRateIndexValueDate(IndexON,D2716)</f>
        <v>58719</v>
      </c>
      <c r="F2716" s="156">
        <f>IFERROR(_xll.qlIndexFixing(IndexON,D2716,TRUE,_xll.ohTrigger(RecalcTrigger,TriggerON)),NA())</f>
        <v>6.5525773800600984E-3</v>
      </c>
      <c r="H2716" s="42">
        <f>_xll.qlCalendarAdvance(Calendar,$H2715,B2716,"f",FALSE)</f>
        <v>58719</v>
      </c>
      <c r="I2716" s="140">
        <f>_xll.qlInterestRateIndexValueDate(Index1M,$H2716)</f>
        <v>58719</v>
      </c>
      <c r="J2716" s="145">
        <f>IFERROR(_xll.qlIndexFixing(Index1M,$H2716,TRUE,_xll.ohTrigger(RecalcTrigger,Trigger1M)),NA())</f>
        <v>7.3668547128218215E-3</v>
      </c>
      <c r="K2716" s="44">
        <f>IFERROR(_xll.qlIndexFixing(Index3M,H2716,TRUE,_xll.ohTrigger(RecalcTrigger,Trigger3M)),NA())</f>
        <v>7.4572714188017699E-3</v>
      </c>
      <c r="L2716" s="44">
        <f>IFERROR(_xll.qlIndexFixing(Index6M,$H2716,TRUE,_xll.ohTrigger(RecalcTrigger,Trigger6M)),NA())</f>
        <v>7.5915707691558672E-3</v>
      </c>
      <c r="M2716" s="146">
        <f>IFERROR(_xll.qlIndexFixing(Index1Y,$H2716,TRUE,_xll.ohTrigger(RecalcTrigger,Trigger1Y)),NA())</f>
        <v>7.7919700619553112E-3</v>
      </c>
      <c r="N2716" s="145">
        <f>IFERROR(_xll.qlIndexFixing(ONIndex1M,I2716,TRUE,_xll.ohTrigger(RecalcTrigger,Trigger1M)),NA())</f>
        <v>7.3589357353842644E-3</v>
      </c>
      <c r="O2716" s="44">
        <f>IFERROR(_xll.qlIndexFixing(ONIndex3M,I2716,TRUE,_xll.ohTrigger(RecalcTrigger,Trigger3M)),NA())</f>
        <v>7.4349481637647763E-3</v>
      </c>
      <c r="P2716" s="44">
        <f>IFERROR(_xll.qlIndexFixing(ONIndex6M,I2716,TRUE,_xll.ohTrigger(RecalcTrigger,Trigger6M)),NA())</f>
        <v>7.5436472411405386E-3</v>
      </c>
      <c r="Q2716" s="146">
        <f>IFERROR(_xll.qlIndexFixing(ONIndex1Y,I2716,TRUE,_xll.ohTrigger(RecalcTrigger,Trigger1Y)),NA())</f>
        <v>7.6956714866505127E-3</v>
      </c>
    </row>
    <row r="2717" spans="2:17" x14ac:dyDescent="0.2">
      <c r="B2717" s="39" t="s">
        <v>42</v>
      </c>
      <c r="D2717" s="42">
        <f>_xll.qlCalendarAdvance(Calendar,$D2716,B2717,"f",FALSE)</f>
        <v>58726</v>
      </c>
      <c r="E2717" s="140">
        <f>_xll.qlInterestRateIndexValueDate(IndexON,D2717)</f>
        <v>58726</v>
      </c>
      <c r="F2717" s="156">
        <f>IFERROR(_xll.qlIndexFixing(IndexON,D2717,TRUE,_xll.ohTrigger(RecalcTrigger,TriggerON)),NA())</f>
        <v>6.5551359734583592E-3</v>
      </c>
      <c r="H2717" s="42">
        <f>_xll.qlCalendarAdvance(Calendar,$H2716,B2717,"f",FALSE)</f>
        <v>58726</v>
      </c>
      <c r="I2717" s="140">
        <f>_xll.qlInterestRateIndexValueDate(Index1M,$H2717)</f>
        <v>58726</v>
      </c>
      <c r="J2717" s="145">
        <f>IFERROR(_xll.qlIndexFixing(Index1M,$H2717,TRUE,_xll.ohTrigger(RecalcTrigger,Trigger1M)),NA())</f>
        <v>7.3695206818021998E-3</v>
      </c>
      <c r="K2717" s="44">
        <f>IFERROR(_xll.qlIndexFixing(Index3M,H2717,TRUE,_xll.ohTrigger(RecalcTrigger,Trigger3M)),NA())</f>
        <v>7.4596713821240722E-3</v>
      </c>
      <c r="L2717" s="44">
        <f>IFERROR(_xll.qlIndexFixing(Index6M,$H2717,TRUE,_xll.ohTrigger(RecalcTrigger,Trigger6M)),NA())</f>
        <v>7.5942262959552758E-3</v>
      </c>
      <c r="M2717" s="146">
        <f>IFERROR(_xll.qlIndexFixing(Index1Y,$H2717,TRUE,_xll.ohTrigger(RecalcTrigger,Trigger1Y)),NA())</f>
        <v>7.7946246483608927E-3</v>
      </c>
      <c r="N2717" s="145">
        <f>IFERROR(_xll.qlIndexFixing(ONIndex1M,I2717,TRUE,_xll.ohTrigger(RecalcTrigger,Trigger1M)),NA())</f>
        <v>7.3615835114615447E-3</v>
      </c>
      <c r="O2717" s="44">
        <f>IFERROR(_xll.qlIndexFixing(ONIndex3M,I2717,TRUE,_xll.ohTrigger(RecalcTrigger,Trigger3M)),NA())</f>
        <v>7.4372788782817167E-3</v>
      </c>
      <c r="P2717" s="44">
        <f>IFERROR(_xll.qlIndexFixing(ONIndex6M,I2717,TRUE,_xll.ohTrigger(RecalcTrigger,Trigger6M)),NA())</f>
        <v>7.5461813164179325E-3</v>
      </c>
      <c r="Q2717" s="146">
        <f>IFERROR(_xll.qlIndexFixing(ONIndex1Y,I2717,TRUE,_xll.ohTrigger(RecalcTrigger,Trigger1Y)),NA())</f>
        <v>7.6980533290516018E-3</v>
      </c>
    </row>
    <row r="2718" spans="2:17" x14ac:dyDescent="0.2">
      <c r="B2718" s="39" t="s">
        <v>42</v>
      </c>
      <c r="D2718" s="42">
        <f>_xll.qlCalendarAdvance(Calendar,$D2717,B2718,"f",FALSE)</f>
        <v>58733</v>
      </c>
      <c r="E2718" s="140">
        <f>_xll.qlInterestRateIndexValueDate(IndexON,D2718)</f>
        <v>58733</v>
      </c>
      <c r="F2718" s="156">
        <f>IFERROR(_xll.qlIndexFixing(IndexON,D2718,TRUE,_xll.ohTrigger(RecalcTrigger,TriggerON)),NA())</f>
        <v>6.5577064897370807E-3</v>
      </c>
      <c r="H2718" s="42">
        <f>_xll.qlCalendarAdvance(Calendar,$H2717,B2718,"f",FALSE)</f>
        <v>58733</v>
      </c>
      <c r="I2718" s="140">
        <f>_xll.qlInterestRateIndexValueDate(Index1M,$H2718)</f>
        <v>58733</v>
      </c>
      <c r="J2718" s="145">
        <f>IFERROR(_xll.qlIndexFixing(Index1M,$H2718,TRUE,_xll.ohTrigger(RecalcTrigger,Trigger1M)),NA())</f>
        <v>7.372194393071037E-3</v>
      </c>
      <c r="K2718" s="44">
        <f>IFERROR(_xll.qlIndexFixing(Index3M,H2718,TRUE,_xll.ohTrigger(RecalcTrigger,Trigger3M)),NA())</f>
        <v>7.4620813338014446E-3</v>
      </c>
      <c r="L2718" s="44">
        <f>IFERROR(_xll.qlIndexFixing(Index6M,$H2718,TRUE,_xll.ohTrigger(RecalcTrigger,Trigger6M)),NA())</f>
        <v>7.5968904822906165E-3</v>
      </c>
      <c r="M2718" s="146">
        <f>IFERROR(_xll.qlIndexFixing(Index1Y,$H2718,TRUE,_xll.ohTrigger(RecalcTrigger,Trigger1Y)),NA())</f>
        <v>7.7972890199637934E-3</v>
      </c>
      <c r="N2718" s="145">
        <f>IFERROR(_xll.qlIndexFixing(ONIndex1M,I2718,TRUE,_xll.ohTrigger(RecalcTrigger,Trigger1M)),NA())</f>
        <v>7.3642390246220213E-3</v>
      </c>
      <c r="O2718" s="44">
        <f>IFERROR(_xll.qlIndexFixing(ONIndex3M,I2718,TRUE,_xll.ohTrigger(RecalcTrigger,Trigger3M)),NA())</f>
        <v>7.4396195610859639E-3</v>
      </c>
      <c r="P2718" s="44">
        <f>IFERROR(_xll.qlIndexFixing(ONIndex6M,I2718,TRUE,_xll.ohTrigger(RecalcTrigger,Trigger6M)),NA())</f>
        <v>7.5487240153437885E-3</v>
      </c>
      <c r="Q2718" s="146">
        <f>IFERROR(_xll.qlIndexFixing(ONIndex1Y,I2718,TRUE,_xll.ohTrigger(RecalcTrigger,Trigger1Y)),NA())</f>
        <v>7.7004448740702891E-3</v>
      </c>
    </row>
    <row r="2719" spans="2:17" x14ac:dyDescent="0.2">
      <c r="B2719" s="39" t="s">
        <v>42</v>
      </c>
      <c r="D2719" s="42">
        <f>_xll.qlCalendarAdvance(Calendar,$D2718,B2719,"f",FALSE)</f>
        <v>58740</v>
      </c>
      <c r="E2719" s="140">
        <f>_xll.qlInterestRateIndexValueDate(IndexON,D2719)</f>
        <v>58740</v>
      </c>
      <c r="F2719" s="156">
        <f>IFERROR(_xll.qlIndexFixing(IndexON,D2719,TRUE,_xll.ohTrigger(RecalcTrigger,TriggerON)),NA())</f>
        <v>6.5602889288152166E-3</v>
      </c>
      <c r="H2719" s="42">
        <f>_xll.qlCalendarAdvance(Calendar,$H2718,B2719,"f",FALSE)</f>
        <v>58740</v>
      </c>
      <c r="I2719" s="140">
        <f>_xll.qlInterestRateIndexValueDate(Index1M,$H2719)</f>
        <v>58740</v>
      </c>
      <c r="J2719" s="145">
        <f>IFERROR(_xll.qlIndexFixing(Index1M,$H2719,TRUE,_xll.ohTrigger(RecalcTrigger,Trigger1M)),NA())</f>
        <v>7.3748758466257187E-3</v>
      </c>
      <c r="K2719" s="44">
        <f>IFERROR(_xll.qlIndexFixing(Index3M,H2719,TRUE,_xll.ohTrigger(RecalcTrigger,Trigger3M)),NA())</f>
        <v>7.4645012738515067E-3</v>
      </c>
      <c r="L2719" s="44">
        <f>IFERROR(_xll.qlIndexFixing(Index6M,$H2719,TRUE,_xll.ohTrigger(RecalcTrigger,Trigger6M)),NA())</f>
        <v>7.5995633281952888E-3</v>
      </c>
      <c r="M2719" s="146">
        <f>IFERROR(_xll.qlIndexFixing(Index1Y,$H2719,TRUE,_xll.ohTrigger(RecalcTrigger,Trigger1Y)),NA())</f>
        <v>7.7999631768419508E-3</v>
      </c>
      <c r="N2719" s="145">
        <f>IFERROR(_xll.qlIndexFixing(ONIndex1M,I2719,TRUE,_xll.ohTrigger(RecalcTrigger,Trigger1M)),NA())</f>
        <v>7.3669022748656943E-3</v>
      </c>
      <c r="O2719" s="44">
        <f>IFERROR(_xll.qlIndexFixing(ONIndex3M,I2719,TRUE,_xll.ohTrigger(RecalcTrigger,Trigger3M)),NA())</f>
        <v>7.441970212258564E-3</v>
      </c>
      <c r="P2719" s="44">
        <f>IFERROR(_xll.qlIndexFixing(ONIndex6M,I2719,TRUE,_xll.ohTrigger(RecalcTrigger,Trigger6M)),NA())</f>
        <v>7.5512753377560138E-3</v>
      </c>
      <c r="Q2719" s="146">
        <f>IFERROR(_xll.qlIndexFixing(ONIndex1Y,I2719,TRUE,_xll.ohTrigger(RecalcTrigger,Trigger1Y)),NA())</f>
        <v>7.7028461218686672E-3</v>
      </c>
    </row>
    <row r="2720" spans="2:17" x14ac:dyDescent="0.2">
      <c r="B2720" s="39" t="s">
        <v>42</v>
      </c>
      <c r="D2720" s="42">
        <f>_xll.qlCalendarAdvance(Calendar,$D2719,B2720,"f",FALSE)</f>
        <v>58747</v>
      </c>
      <c r="E2720" s="140">
        <f>_xll.qlInterestRateIndexValueDate(IndexON,D2720)</f>
        <v>58747</v>
      </c>
      <c r="F2720" s="156">
        <f>IFERROR(_xll.qlIndexFixing(IndexON,D2720,TRUE,_xll.ohTrigger(RecalcTrigger,TriggerON)),NA())</f>
        <v>6.5628832909359058E-3</v>
      </c>
      <c r="H2720" s="42">
        <f>_xll.qlCalendarAdvance(Calendar,$H2719,B2720,"f",FALSE)</f>
        <v>58747</v>
      </c>
      <c r="I2720" s="140">
        <f>_xll.qlInterestRateIndexValueDate(Index1M,$H2720)</f>
        <v>58747</v>
      </c>
      <c r="J2720" s="145">
        <f>IFERROR(_xll.qlIndexFixing(Index1M,$H2720,TRUE,_xll.ohTrigger(RecalcTrigger,Trigger1M)),NA())</f>
        <v>7.3772977591500446E-3</v>
      </c>
      <c r="K2720" s="44">
        <f>IFERROR(_xll.qlIndexFixing(Index3M,H2720,TRUE,_xll.ohTrigger(RecalcTrigger,Trigger3M)),NA())</f>
        <v>7.4669312022927568E-3</v>
      </c>
      <c r="L2720" s="44">
        <f>IFERROR(_xll.qlIndexFixing(Index6M,$H2720,TRUE,_xll.ohTrigger(RecalcTrigger,Trigger6M)),NA())</f>
        <v>7.6022448337044728E-3</v>
      </c>
      <c r="M2720" s="146">
        <f>IFERROR(_xll.qlIndexFixing(Index1Y,$H2720,TRUE,_xll.ohTrigger(RecalcTrigger,Trigger1Y)),NA())</f>
        <v>7.8026471190733027E-3</v>
      </c>
      <c r="N2720" s="145">
        <f>IFERROR(_xll.qlIndexFixing(ONIndex1M,I2720,TRUE,_xll.ohTrigger(RecalcTrigger,Trigger1M)),NA())</f>
        <v>7.369573262030471E-3</v>
      </c>
      <c r="O2720" s="44">
        <f>IFERROR(_xll.qlIndexFixing(ONIndex3M,I2720,TRUE,_xll.ohTrigger(RecalcTrigger,Trigger3M)),NA())</f>
        <v>7.4443308317995172E-3</v>
      </c>
      <c r="P2720" s="44">
        <f>IFERROR(_xll.qlIndexFixing(ONIndex6M,I2720,TRUE,_xll.ohTrigger(RecalcTrigger,Trigger6M)),NA())</f>
        <v>7.5538352838167011E-3</v>
      </c>
      <c r="Q2720" s="146">
        <f>IFERROR(_xll.qlIndexFixing(ONIndex1Y,I2720,TRUE,_xll.ohTrigger(RecalcTrigger,Trigger1Y)),NA())</f>
        <v>7.7052570724467362E-3</v>
      </c>
    </row>
    <row r="2721" spans="2:17" x14ac:dyDescent="0.2">
      <c r="B2721" s="39" t="s">
        <v>42</v>
      </c>
      <c r="D2721" s="42">
        <f>_xll.qlCalendarAdvance(Calendar,$D2720,B2721,"f",FALSE)</f>
        <v>58754</v>
      </c>
      <c r="E2721" s="140">
        <f>_xll.qlInterestRateIndexValueDate(IndexON,D2721)</f>
        <v>58754</v>
      </c>
      <c r="F2721" s="156">
        <f>IFERROR(_xll.qlIndexFixing(IndexON,D2721,TRUE,_xll.ohTrigger(RecalcTrigger,TriggerON)),NA())</f>
        <v>6.565489576018102E-3</v>
      </c>
      <c r="H2721" s="42">
        <f>_xll.qlCalendarAdvance(Calendar,$H2720,B2721,"f",FALSE)</f>
        <v>58754</v>
      </c>
      <c r="I2721" s="140">
        <f>_xll.qlInterestRateIndexValueDate(Index1M,$H2721)</f>
        <v>58754</v>
      </c>
      <c r="J2721" s="145">
        <f>IFERROR(_xll.qlIndexFixing(Index1M,$H2721,TRUE,_xll.ohTrigger(RecalcTrigger,Trigger1M)),NA())</f>
        <v>7.379994089786698E-3</v>
      </c>
      <c r="K2721" s="44">
        <f>IFERROR(_xll.qlIndexFixing(Index3M,H2721,TRUE,_xll.ohTrigger(RecalcTrigger,Trigger3M)),NA())</f>
        <v>7.4693711191445777E-3</v>
      </c>
      <c r="L2721" s="44">
        <f>IFERROR(_xll.qlIndexFixing(Index6M,$H2721,TRUE,_xll.ohTrigger(RecalcTrigger,Trigger6M)),NA())</f>
        <v>7.6046607636006914E-3</v>
      </c>
      <c r="M2721" s="146">
        <f>IFERROR(_xll.qlIndexFixing(Index1Y,$H2721,TRUE,_xll.ohTrigger(RecalcTrigger,Trigger1Y)),NA())</f>
        <v>7.8053408467360086E-3</v>
      </c>
      <c r="N2721" s="145">
        <f>IFERROR(_xll.qlIndexFixing(ONIndex1M,I2721,TRUE,_xll.ohTrigger(RecalcTrigger,Trigger1M)),NA())</f>
        <v>7.3722519861973979E-3</v>
      </c>
      <c r="O2721" s="44">
        <f>IFERROR(_xll.qlIndexFixing(ONIndex3M,I2721,TRUE,_xll.ohTrigger(RecalcTrigger,Trigger3M)),NA())</f>
        <v>7.4467014197898695E-3</v>
      </c>
      <c r="P2721" s="44">
        <f>IFERROR(_xll.qlIndexFixing(ONIndex6M,I2721,TRUE,_xll.ohTrigger(RecalcTrigger,Trigger6M)),NA())</f>
        <v>7.5564038533637579E-3</v>
      </c>
      <c r="Q2721" s="146">
        <f>IFERROR(_xll.qlIndexFixing(ONIndex1Y,I2721,TRUE,_xll.ohTrigger(RecalcTrigger,Trigger1Y)),NA())</f>
        <v>7.7076777258855422E-3</v>
      </c>
    </row>
    <row r="2722" spans="2:17" x14ac:dyDescent="0.2">
      <c r="B2722" s="39" t="s">
        <v>42</v>
      </c>
      <c r="D2722" s="42">
        <f>_xll.qlCalendarAdvance(Calendar,$D2721,B2722,"f",FALSE)</f>
        <v>58761</v>
      </c>
      <c r="E2722" s="140">
        <f>_xll.qlInterestRateIndexValueDate(IndexON,D2722)</f>
        <v>58761</v>
      </c>
      <c r="F2722" s="156">
        <f>IFERROR(_xll.qlIndexFixing(IndexON,D2722,TRUE,_xll.ohTrigger(RecalcTrigger,TriggerON)),NA())</f>
        <v>6.5681077838997126E-3</v>
      </c>
      <c r="H2722" s="42">
        <f>_xll.qlCalendarAdvance(Calendar,$H2721,B2722,"f",FALSE)</f>
        <v>58761</v>
      </c>
      <c r="I2722" s="140">
        <f>_xll.qlInterestRateIndexValueDate(Index1M,$H2722)</f>
        <v>58761</v>
      </c>
      <c r="J2722" s="145">
        <f>IFERROR(_xll.qlIndexFixing(Index1M,$H2722,TRUE,_xll.ohTrigger(RecalcTrigger,Trigger1M)),NA())</f>
        <v>7.3826981625476264E-3</v>
      </c>
      <c r="K2722" s="44">
        <f>IFERROR(_xll.qlIndexFixing(Index3M,H2722,TRUE,_xll.ohTrigger(RecalcTrigger,Trigger3M)),NA())</f>
        <v>7.4718210244237061E-3</v>
      </c>
      <c r="L2722" s="44">
        <f>IFERROR(_xll.qlIndexFixing(Index6M,$H2722,TRUE,_xll.ohTrigger(RecalcTrigger,Trigger6M)),NA())</f>
        <v>7.6073589137493191E-3</v>
      </c>
      <c r="M2722" s="146">
        <f>IFERROR(_xll.qlIndexFixing(Index1Y,$H2722,TRUE,_xll.ohTrigger(RecalcTrigger,Trigger1Y)),NA())</f>
        <v>7.8080443599080063E-3</v>
      </c>
      <c r="N2722" s="145">
        <f>IFERROR(_xll.qlIndexFixing(ONIndex1M,I2722,TRUE,_xll.ohTrigger(RecalcTrigger,Trigger1M)),NA())</f>
        <v>7.374938447447521E-3</v>
      </c>
      <c r="O2722" s="44">
        <f>IFERROR(_xll.qlIndexFixing(ONIndex3M,I2722,TRUE,_xll.ohTrigger(RecalcTrigger,Trigger3M)),NA())</f>
        <v>7.4490819761485749E-3</v>
      </c>
      <c r="P2722" s="44">
        <f>IFERROR(_xll.qlIndexFixing(ONIndex6M,I2722,TRUE,_xll.ohTrigger(RecalcTrigger,Trigger6M)),NA())</f>
        <v>7.5589810465592766E-3</v>
      </c>
      <c r="Q2722" s="146">
        <f>IFERROR(_xll.qlIndexFixing(ONIndex1Y,I2722,TRUE,_xll.ohTrigger(RecalcTrigger,Trigger1Y)),NA())</f>
        <v>7.7101080820229928E-3</v>
      </c>
    </row>
    <row r="2723" spans="2:17" x14ac:dyDescent="0.2">
      <c r="B2723" s="39" t="s">
        <v>42</v>
      </c>
      <c r="D2723" s="42">
        <f>_xll.qlCalendarAdvance(Calendar,$D2722,B2723,"f",FALSE)</f>
        <v>58768</v>
      </c>
      <c r="E2723" s="140">
        <f>_xll.qlInterestRateIndexValueDate(IndexON,D2723)</f>
        <v>58768</v>
      </c>
      <c r="F2723" s="156">
        <f>IFERROR(_xll.qlIndexFixing(IndexON,D2723,TRUE,_xll.ohTrigger(RecalcTrigger,TriggerON)),NA())</f>
        <v>6.5707379145807376E-3</v>
      </c>
      <c r="H2723" s="42">
        <f>_xll.qlCalendarAdvance(Calendar,$H2722,B2723,"f",FALSE)</f>
        <v>58768</v>
      </c>
      <c r="I2723" s="140">
        <f>_xll.qlInterestRateIndexValueDate(Index1M,$H2723)</f>
        <v>58768</v>
      </c>
      <c r="J2723" s="145">
        <f>IFERROR(_xll.qlIndexFixing(Index1M,$H2723,TRUE,_xll.ohTrigger(RecalcTrigger,Trigger1M)),NA())</f>
        <v>7.3854099774436355E-3</v>
      </c>
      <c r="K2723" s="44">
        <f>IFERROR(_xll.qlIndexFixing(Index3M,H2723,TRUE,_xll.ohTrigger(RecalcTrigger,Trigger3M)),NA())</f>
        <v>7.4742809181504027E-3</v>
      </c>
      <c r="L2723" s="44">
        <f>IFERROR(_xll.qlIndexFixing(Index6M,$H2723,TRUE,_xll.ohTrigger(RecalcTrigger,Trigger6M)),NA())</f>
        <v>7.6100657234042385E-3</v>
      </c>
      <c r="M2723" s="146">
        <f>IFERROR(_xll.qlIndexFixing(Index1Y,$H2723,TRUE,_xll.ohTrigger(RecalcTrigger,Trigger1Y)),NA())</f>
        <v>7.8107576586685656E-3</v>
      </c>
      <c r="N2723" s="145">
        <f>IFERROR(_xll.qlIndexFixing(ONIndex1M,I2723,TRUE,_xll.ohTrigger(RecalcTrigger,Trigger1M)),NA())</f>
        <v>7.377632645618748E-3</v>
      </c>
      <c r="O2723" s="44">
        <f>IFERROR(_xll.qlIndexFixing(ONIndex3M,I2723,TRUE,_xll.ohTrigger(RecalcTrigger,Trigger3M)),NA())</f>
        <v>7.451472500794587E-3</v>
      </c>
      <c r="P2723" s="44">
        <f>IFERROR(_xll.qlIndexFixing(ONIndex6M,I2723,TRUE,_xll.ohTrigger(RecalcTrigger,Trigger6M)),NA())</f>
        <v>7.5615668633222111E-3</v>
      </c>
      <c r="Q2723" s="146">
        <f>IFERROR(_xll.qlIndexFixing(ONIndex1Y,I2723,TRUE,_xll.ohTrigger(RecalcTrigger,Trigger1Y)),NA())</f>
        <v>7.7125481409401342E-3</v>
      </c>
    </row>
    <row r="2724" spans="2:17" x14ac:dyDescent="0.2">
      <c r="B2724" s="39" t="s">
        <v>42</v>
      </c>
      <c r="D2724" s="42">
        <f>_xll.qlCalendarAdvance(Calendar,$D2723,B2724,"f",FALSE)</f>
        <v>58775</v>
      </c>
      <c r="E2724" s="140">
        <f>_xll.qlInterestRateIndexValueDate(IndexON,D2724)</f>
        <v>58775</v>
      </c>
      <c r="F2724" s="156">
        <f>IFERROR(_xll.qlIndexFixing(IndexON,D2724,TRUE,_xll.ohTrigger(RecalcTrigger,TriggerON)),NA())</f>
        <v>6.5733799683043159E-3</v>
      </c>
      <c r="H2724" s="42">
        <f>_xll.qlCalendarAdvance(Calendar,$H2723,B2724,"f",FALSE)</f>
        <v>58775</v>
      </c>
      <c r="I2724" s="140">
        <f>_xll.qlInterestRateIndexValueDate(Index1M,$H2724)</f>
        <v>58775</v>
      </c>
      <c r="J2724" s="145">
        <f>IFERROR(_xll.qlIndexFixing(Index1M,$H2724,TRUE,_xll.ohTrigger(RecalcTrigger,Trigger1M)),NA())</f>
        <v>7.3883992489090231E-3</v>
      </c>
      <c r="K2724" s="44">
        <f>IFERROR(_xll.qlIndexFixing(Index3M,H2724,TRUE,_xll.ohTrigger(RecalcTrigger,Trigger3M)),NA())</f>
        <v>7.476241214469906E-3</v>
      </c>
      <c r="L2724" s="44">
        <f>IFERROR(_xll.qlIndexFixing(Index6M,$H2724,TRUE,_xll.ohTrigger(RecalcTrigger,Trigger6M)),NA())</f>
        <v>7.6130574524765444E-3</v>
      </c>
      <c r="M2724" s="146">
        <f>IFERROR(_xll.qlIndexFixing(Index1Y,$H2724,TRUE,_xll.ohTrigger(RecalcTrigger,Trigger1Y)),NA())</f>
        <v>7.8134807430962905E-3</v>
      </c>
      <c r="N2724" s="145">
        <f>IFERROR(_xll.qlIndexFixing(ONIndex1M,I2724,TRUE,_xll.ohTrigger(RecalcTrigger,Trigger1M)),NA())</f>
        <v>7.3803345808731713E-3</v>
      </c>
      <c r="O2724" s="44">
        <f>IFERROR(_xll.qlIndexFixing(ONIndex3M,I2724,TRUE,_xll.ohTrigger(RecalcTrigger,Trigger3M)),NA())</f>
        <v>7.4538729939710446E-3</v>
      </c>
      <c r="P2724" s="44">
        <f>IFERROR(_xll.qlIndexFixing(ONIndex6M,I2724,TRUE,_xll.ohTrigger(RecalcTrigger,Trigger6M)),NA())</f>
        <v>7.5641613035715149E-3</v>
      </c>
      <c r="Q2724" s="146">
        <f>IFERROR(_xll.qlIndexFixing(ONIndex1Y,I2724,TRUE,_xll.ohTrigger(RecalcTrigger,Trigger1Y)),NA())</f>
        <v>7.7149979026369664E-3</v>
      </c>
    </row>
    <row r="2725" spans="2:17" x14ac:dyDescent="0.2">
      <c r="B2725" s="39" t="s">
        <v>42</v>
      </c>
      <c r="D2725" s="42">
        <f>_xll.qlCalendarAdvance(Calendar,$D2724,B2725,"f",FALSE)</f>
        <v>58782</v>
      </c>
      <c r="E2725" s="140">
        <f>_xll.qlInterestRateIndexValueDate(IndexON,D2725)</f>
        <v>58782</v>
      </c>
      <c r="F2725" s="156">
        <f>IFERROR(_xll.qlIndexFixing(IndexON,D2725,TRUE,_xll.ohTrigger(RecalcTrigger,TriggerON)),NA())</f>
        <v>6.5760339449083549E-3</v>
      </c>
      <c r="H2725" s="42">
        <f>_xll.qlCalendarAdvance(Calendar,$H2724,B2725,"f",FALSE)</f>
        <v>58782</v>
      </c>
      <c r="I2725" s="140">
        <f>_xll.qlInterestRateIndexValueDate(Index1M,$H2725)</f>
        <v>58782</v>
      </c>
      <c r="J2725" s="145">
        <f>IFERROR(_xll.qlIndexFixing(Index1M,$H2725,TRUE,_xll.ohTrigger(RecalcTrigger,Trigger1M)),NA())</f>
        <v>7.3911271563068788E-3</v>
      </c>
      <c r="K2725" s="44">
        <f>IFERROR(_xll.qlIndexFixing(Index3M,H2725,TRUE,_xll.ohTrigger(RecalcTrigger,Trigger3M)),NA())</f>
        <v>7.4787195567639483E-3</v>
      </c>
      <c r="L2725" s="44">
        <f>IFERROR(_xll.qlIndexFixing(Index6M,$H2725,TRUE,_xll.ohTrigger(RecalcTrigger,Trigger6M)),NA())</f>
        <v>7.6157822565284033E-3</v>
      </c>
      <c r="M2725" s="146">
        <f>IFERROR(_xll.qlIndexFixing(Index1Y,$H2725,TRUE,_xll.ohTrigger(RecalcTrigger,Trigger1Y)),NA())</f>
        <v>7.8162136132706728E-3</v>
      </c>
      <c r="N2725" s="145">
        <f>IFERROR(_xll.qlIndexFixing(ONIndex1M,I2725,TRUE,_xll.ohTrigger(RecalcTrigger,Trigger1M)),NA())</f>
        <v>7.3830442530486984E-3</v>
      </c>
      <c r="O2725" s="44">
        <f>IFERROR(_xll.qlIndexFixing(ONIndex3M,I2725,TRUE,_xll.ohTrigger(RecalcTrigger,Trigger3M)),NA())</f>
        <v>7.4562834553537627E-3</v>
      </c>
      <c r="P2725" s="44">
        <f>IFERROR(_xll.qlIndexFixing(ONIndex6M,I2725,TRUE,_xll.ohTrigger(RecalcTrigger,Trigger6M)),NA())</f>
        <v>7.5667643673882345E-3</v>
      </c>
      <c r="Q2725" s="146">
        <f>IFERROR(_xll.qlIndexFixing(ONIndex1Y,I2725,TRUE,_xll.ohTrigger(RecalcTrigger,Trigger1Y)),NA())</f>
        <v>7.7174573671134894E-3</v>
      </c>
    </row>
    <row r="2726" spans="2:17" x14ac:dyDescent="0.2">
      <c r="B2726" s="39" t="s">
        <v>42</v>
      </c>
      <c r="D2726" s="42">
        <f>_xll.qlCalendarAdvance(Calendar,$D2725,B2726,"f",FALSE)</f>
        <v>58789</v>
      </c>
      <c r="E2726" s="140">
        <f>_xll.qlInterestRateIndexValueDate(IndexON,D2726)</f>
        <v>58789</v>
      </c>
      <c r="F2726" s="156">
        <f>IFERROR(_xll.qlIndexFixing(IndexON,D2726,TRUE,_xll.ohTrigger(RecalcTrigger,TriggerON)),NA())</f>
        <v>6.5786998443118083E-3</v>
      </c>
      <c r="H2726" s="42">
        <f>_xll.qlCalendarAdvance(Calendar,$H2725,B2726,"f",FALSE)</f>
        <v>58789</v>
      </c>
      <c r="I2726" s="140">
        <f>_xll.qlInterestRateIndexValueDate(Index1M,$H2726)</f>
        <v>58789</v>
      </c>
      <c r="J2726" s="145">
        <f>IFERROR(_xll.qlIndexFixing(Index1M,$H2726,TRUE,_xll.ohTrigger(RecalcTrigger,Trigger1M)),NA())</f>
        <v>7.3938628060297952E-3</v>
      </c>
      <c r="K2726" s="44">
        <f>IFERROR(_xll.qlIndexFixing(Index3M,H2726,TRUE,_xll.ohTrigger(RecalcTrigger,Trigger3M)),NA())</f>
        <v>7.4812078871142858E-3</v>
      </c>
      <c r="L2726" s="44">
        <f>IFERROR(_xll.qlIndexFixing(Index6M,$H2726,TRUE,_xll.ohTrigger(RecalcTrigger,Trigger6M)),NA())</f>
        <v>7.6185157203931785E-3</v>
      </c>
      <c r="M2726" s="146">
        <f>IFERROR(_xll.qlIndexFixing(Index1Y,$H2726,TRUE,_xll.ohTrigger(RecalcTrigger,Trigger1Y)),NA())</f>
        <v>7.8189562692714265E-3</v>
      </c>
      <c r="N2726" s="145">
        <f>IFERROR(_xll.qlIndexFixing(ONIndex1M,I2726,TRUE,_xll.ohTrigger(RecalcTrigger,Trigger1M)),NA())</f>
        <v>7.3857616623074218E-3</v>
      </c>
      <c r="O2726" s="44">
        <f>IFERROR(_xll.qlIndexFixing(ONIndex3M,I2726,TRUE,_xll.ohTrigger(RecalcTrigger,Trigger3M)),NA())</f>
        <v>7.45870388518588E-3</v>
      </c>
      <c r="P2726" s="44">
        <f>IFERROR(_xll.qlIndexFixing(ONIndex6M,I2726,TRUE,_xll.ohTrigger(RecalcTrigger,Trigger6M)),NA())</f>
        <v>7.5693760547723699E-3</v>
      </c>
      <c r="Q2726" s="146">
        <f>IFERROR(_xll.qlIndexFixing(ONIndex1Y,I2726,TRUE,_xll.ohTrigger(RecalcTrigger,Trigger1Y)),NA())</f>
        <v>7.7199265342886569E-3</v>
      </c>
    </row>
    <row r="2727" spans="2:17" x14ac:dyDescent="0.2">
      <c r="B2727" s="39" t="s">
        <v>42</v>
      </c>
      <c r="D2727" s="42">
        <f>_xll.qlCalendarAdvance(Calendar,$D2726,B2727,"f",FALSE)</f>
        <v>58796</v>
      </c>
      <c r="E2727" s="140">
        <f>_xll.qlInterestRateIndexValueDate(IndexON,D2727)</f>
        <v>58796</v>
      </c>
      <c r="F2727" s="156">
        <f>IFERROR(_xll.qlIndexFixing(IndexON,D2727,TRUE,_xll.ohTrigger(RecalcTrigger,TriggerON)),NA())</f>
        <v>6.581377666757815E-3</v>
      </c>
      <c r="H2727" s="42">
        <f>_xll.qlCalendarAdvance(Calendar,$H2726,B2727,"f",FALSE)</f>
        <v>58796</v>
      </c>
      <c r="I2727" s="140">
        <f>_xll.qlInterestRateIndexValueDate(Index1M,$H2727)</f>
        <v>58796</v>
      </c>
      <c r="J2727" s="145">
        <f>IFERROR(_xll.qlIndexFixing(Index1M,$H2727,TRUE,_xll.ohTrigger(RecalcTrigger,Trigger1M)),NA())</f>
        <v>7.3966061980830005E-3</v>
      </c>
      <c r="K2727" s="44">
        <f>IFERROR(_xll.qlIndexFixing(Index3M,H2727,TRUE,_xll.ohTrigger(RecalcTrigger,Trigger3M)),NA())</f>
        <v>7.4837062055398296E-3</v>
      </c>
      <c r="L2727" s="44">
        <f>IFERROR(_xll.qlIndexFixing(Index6M,$H2727,TRUE,_xll.ohTrigger(RecalcTrigger,Trigger6M)),NA())</f>
        <v>7.6212578441069382E-3</v>
      </c>
      <c r="M2727" s="146">
        <f>IFERROR(_xll.qlIndexFixing(Index1Y,$H2727,TRUE,_xll.ohTrigger(RecalcTrigger,Trigger1Y)),NA())</f>
        <v>7.8217087111782657E-3</v>
      </c>
      <c r="N2727" s="145">
        <f>IFERROR(_xll.qlIndexFixing(ONIndex1M,I2727,TRUE,_xll.ohTrigger(RecalcTrigger,Trigger1M)),NA())</f>
        <v>7.3884868085682953E-3</v>
      </c>
      <c r="O2727" s="44">
        <f>IFERROR(_xll.qlIndexFixing(ONIndex3M,I2727,TRUE,_xll.ohTrigger(RecalcTrigger,Trigger3M)),NA())</f>
        <v>7.4611342834673966E-3</v>
      </c>
      <c r="P2727" s="44">
        <f>IFERROR(_xll.qlIndexFixing(ONIndex6M,I2727,TRUE,_xll.ohTrigger(RecalcTrigger,Trigger6M)),NA())</f>
        <v>7.5719963657239209E-3</v>
      </c>
      <c r="Q2727" s="146">
        <f>IFERROR(_xll.qlIndexFixing(ONIndex1Y,I2727,TRUE,_xll.ohTrigger(RecalcTrigger,Trigger1Y)),NA())</f>
        <v>7.7224054044056079E-3</v>
      </c>
    </row>
    <row r="2728" spans="2:17" x14ac:dyDescent="0.2">
      <c r="B2728" s="39" t="s">
        <v>42</v>
      </c>
      <c r="D2728" s="42">
        <f>_xll.qlCalendarAdvance(Calendar,$D2727,B2728,"f",FALSE)</f>
        <v>58804</v>
      </c>
      <c r="E2728" s="140">
        <f>_xll.qlInterestRateIndexValueDate(IndexON,D2728)</f>
        <v>58804</v>
      </c>
      <c r="F2728" s="156">
        <f>IFERROR(_xll.qlIndexFixing(IndexON,D2728,TRUE,_xll.ohTrigger(RecalcTrigger,TriggerON)),NA())</f>
        <v>6.5844526347014209E-3</v>
      </c>
      <c r="H2728" s="42">
        <f>_xll.qlCalendarAdvance(Calendar,$H2727,B2728,"f",FALSE)</f>
        <v>58804</v>
      </c>
      <c r="I2728" s="140">
        <f>_xll.qlInterestRateIndexValueDate(Index1M,$H2728)</f>
        <v>58804</v>
      </c>
      <c r="J2728" s="145">
        <f>IFERROR(_xll.qlIndexFixing(Index1M,$H2728,TRUE,_xll.ohTrigger(RecalcTrigger,Trigger1M)),NA())</f>
        <v>7.400295639472229E-3</v>
      </c>
      <c r="K2728" s="44">
        <f>IFERROR(_xll.qlIndexFixing(Index3M,H2728,TRUE,_xll.ohTrigger(RecalcTrigger,Trigger3M)),NA())</f>
        <v>7.4865736569173441E-3</v>
      </c>
      <c r="L2728" s="44">
        <f>IFERROR(_xll.qlIndexFixing(Index6M,$H2728,TRUE,_xll.ohTrigger(RecalcTrigger,Trigger6M)),NA())</f>
        <v>7.6244023037216188E-3</v>
      </c>
      <c r="M2728" s="146">
        <f>IFERROR(_xll.qlIndexFixing(Index1Y,$H2728,TRUE,_xll.ohTrigger(RecalcTrigger,Trigger1Y)),NA())</f>
        <v>7.824866341916481E-3</v>
      </c>
      <c r="N2728" s="145">
        <f>IFERROR(_xll.qlIndexFixing(ONIndex1M,I2728,TRUE,_xll.ohTrigger(RecalcTrigger,Trigger1M)),NA())</f>
        <v>7.3916107353544369E-3</v>
      </c>
      <c r="O2728" s="44">
        <f>IFERROR(_xll.qlIndexFixing(ONIndex3M,I2728,TRUE,_xll.ohTrigger(RecalcTrigger,Trigger3M)),NA())</f>
        <v>7.4639240875595814E-3</v>
      </c>
      <c r="P2728" s="44">
        <f>IFERROR(_xll.qlIndexFixing(ONIndex6M,I2728,TRUE,_xll.ohTrigger(RecalcTrigger,Trigger6M)),NA())</f>
        <v>7.575001566354489E-3</v>
      </c>
      <c r="Q2728" s="146">
        <f>IFERROR(_xll.qlIndexFixing(ONIndex1Y,I2728,TRUE,_xll.ohTrigger(RecalcTrigger,Trigger1Y)),NA())</f>
        <v>7.7252502795266409E-3</v>
      </c>
    </row>
    <row r="2729" spans="2:17" x14ac:dyDescent="0.2">
      <c r="B2729" s="39" t="s">
        <v>42</v>
      </c>
      <c r="D2729" s="42">
        <f>_xll.qlCalendarAdvance(Calendar,$D2728,B2729,"f",FALSE)</f>
        <v>58811</v>
      </c>
      <c r="E2729" s="140">
        <f>_xll.qlInterestRateIndexValueDate(IndexON,D2729)</f>
        <v>58811</v>
      </c>
      <c r="F2729" s="156">
        <f>IFERROR(_xll.qlIndexFixing(IndexON,D2729,TRUE,_xll.ohTrigger(RecalcTrigger,TriggerON)),NA())</f>
        <v>6.5871560062580325E-3</v>
      </c>
      <c r="H2729" s="42">
        <f>_xll.qlCalendarAdvance(Calendar,$H2728,B2729,"f",FALSE)</f>
        <v>58811</v>
      </c>
      <c r="I2729" s="140">
        <f>_xll.qlInterestRateIndexValueDate(Index1M,$H2729)</f>
        <v>58811</v>
      </c>
      <c r="J2729" s="145">
        <f>IFERROR(_xll.qlIndexFixing(Index1M,$H2729,TRUE,_xll.ohTrigger(RecalcTrigger,Trigger1M)),NA())</f>
        <v>7.4030568402492763E-3</v>
      </c>
      <c r="K2729" s="44">
        <f>IFERROR(_xll.qlIndexFixing(Index3M,H2729,TRUE,_xll.ohTrigger(RecalcTrigger,Trigger3M)),NA())</f>
        <v>7.4890933784247382E-3</v>
      </c>
      <c r="L2729" s="44">
        <f>IFERROR(_xll.qlIndexFixing(Index6M,$H2729,TRUE,_xll.ohTrigger(RecalcTrigger,Trigger6M)),NA())</f>
        <v>7.6268832494555084E-3</v>
      </c>
      <c r="M2729" s="146">
        <f>IFERROR(_xll.qlIndexFixing(Index1Y,$H2729,TRUE,_xll.ohTrigger(RecalcTrigger,Trigger1Y)),NA())</f>
        <v>7.8276397538918907E-3</v>
      </c>
      <c r="N2729" s="145">
        <f>IFERROR(_xll.qlIndexFixing(ONIndex1M,I2729,TRUE,_xll.ohTrigger(RecalcTrigger,Trigger1M)),NA())</f>
        <v>7.3943524609287881E-3</v>
      </c>
      <c r="O2729" s="44">
        <f>IFERROR(_xll.qlIndexFixing(ONIndex3M,I2729,TRUE,_xll.ohTrigger(RecalcTrigger,Trigger3M)),NA())</f>
        <v>7.4663758465609575E-3</v>
      </c>
      <c r="P2729" s="44">
        <f>IFERROR(_xll.qlIndexFixing(ONIndex6M,I2729,TRUE,_xll.ohTrigger(RecalcTrigger,Trigger6M)),NA())</f>
        <v>7.5776403564253858E-3</v>
      </c>
      <c r="Q2729" s="146">
        <f>IFERROR(_xll.qlIndexFixing(ONIndex1Y,I2729,TRUE,_xll.ohTrigger(RecalcTrigger,Trigger1Y)),NA())</f>
        <v>7.7277499412564676E-3</v>
      </c>
    </row>
    <row r="2730" spans="2:17" x14ac:dyDescent="0.2">
      <c r="B2730" s="39" t="s">
        <v>42</v>
      </c>
      <c r="D2730" s="42">
        <f>_xll.qlCalendarAdvance(Calendar,$D2729,B2730,"f",FALSE)</f>
        <v>58818</v>
      </c>
      <c r="E2730" s="140">
        <f>_xll.qlInterestRateIndexValueDate(IndexON,D2730)</f>
        <v>58818</v>
      </c>
      <c r="F2730" s="156">
        <f>IFERROR(_xll.qlIndexFixing(IndexON,D2730,TRUE,_xll.ohTrigger(RecalcTrigger,TriggerON)),NA())</f>
        <v>6.5898713005330123E-3</v>
      </c>
      <c r="H2730" s="42">
        <f>_xll.qlCalendarAdvance(Calendar,$H2729,B2730,"f",FALSE)</f>
        <v>58818</v>
      </c>
      <c r="I2730" s="140">
        <f>_xll.qlInterestRateIndexValueDate(Index1M,$H2730)</f>
        <v>58818</v>
      </c>
      <c r="J2730" s="145">
        <f>IFERROR(_xll.qlIndexFixing(Index1M,$H2730,TRUE,_xll.ohTrigger(RecalcTrigger,Trigger1M)),NA())</f>
        <v>7.4058257837311845E-3</v>
      </c>
      <c r="K2730" s="44">
        <f>IFERROR(_xll.qlIndexFixing(Index3M,H2730,TRUE,_xll.ohTrigger(RecalcTrigger,Trigger3M)),NA())</f>
        <v>7.4916230880649722E-3</v>
      </c>
      <c r="L2730" s="44">
        <f>IFERROR(_xll.qlIndexFixing(Index6M,$H2730,TRUE,_xll.ohTrigger(RecalcTrigger,Trigger6M)),NA())</f>
        <v>7.629651913739397E-3</v>
      </c>
      <c r="M2730" s="146">
        <f>IFERROR(_xll.qlIndexFixing(Index1Y,$H2730,TRUE,_xll.ohTrigger(RecalcTrigger,Trigger1Y)),NA())</f>
        <v>7.8304229520265167E-3</v>
      </c>
      <c r="N2730" s="145">
        <f>IFERROR(_xll.qlIndexFixing(ONIndex1M,I2730,TRUE,_xll.ohTrigger(RecalcTrigger,Trigger1M)),NA())</f>
        <v>7.397101923424243E-3</v>
      </c>
      <c r="O2730" s="44">
        <f>IFERROR(_xll.qlIndexFixing(ONIndex3M,I2730,TRUE,_xll.ohTrigger(RecalcTrigger,Trigger3M)),NA())</f>
        <v>7.4688375739306867E-3</v>
      </c>
      <c r="P2730" s="44">
        <f>IFERROR(_xll.qlIndexFixing(ONIndex6M,I2730,TRUE,_xll.ohTrigger(RecalcTrigger,Trigger6M)),NA())</f>
        <v>7.5802877699826521E-3</v>
      </c>
      <c r="Q2730" s="146">
        <f>IFERROR(_xll.qlIndexFixing(ONIndex1Y,I2730,TRUE,_xll.ohTrigger(RecalcTrigger,Trigger1Y)),NA())</f>
        <v>7.7302593056849389E-3</v>
      </c>
    </row>
    <row r="2731" spans="2:17" x14ac:dyDescent="0.2">
      <c r="B2731" s="39" t="s">
        <v>42</v>
      </c>
      <c r="D2731" s="42">
        <f>_xll.qlCalendarAdvance(Calendar,$D2730,B2731,"f",FALSE)</f>
        <v>58825</v>
      </c>
      <c r="E2731" s="140">
        <f>_xll.qlInterestRateIndexValueDate(IndexON,D2731)</f>
        <v>58825</v>
      </c>
      <c r="F2731" s="156">
        <f>IFERROR(_xll.qlIndexFixing(IndexON,D2731,TRUE,_xll.ohTrigger(RecalcTrigger,TriggerON)),NA())</f>
        <v>6.592598517769499E-3</v>
      </c>
      <c r="H2731" s="42">
        <f>_xll.qlCalendarAdvance(Calendar,$H2730,B2731,"f",FALSE)</f>
        <v>58825</v>
      </c>
      <c r="I2731" s="140">
        <f>_xll.qlInterestRateIndexValueDate(Index1M,$H2731)</f>
        <v>58825</v>
      </c>
      <c r="J2731" s="145">
        <f>IFERROR(_xll.qlIndexFixing(Index1M,$H2731,TRUE,_xll.ohTrigger(RecalcTrigger,Trigger1M)),NA())</f>
        <v>7.408602469925322E-3</v>
      </c>
      <c r="K2731" s="44">
        <f>IFERROR(_xll.qlIndexFixing(Index3M,H2731,TRUE,_xll.ohTrigger(RecalcTrigger,Trigger3M)),NA())</f>
        <v>7.4941627858578566E-3</v>
      </c>
      <c r="L2731" s="44">
        <f>IFERROR(_xll.qlIndexFixing(Index6M,$H2731,TRUE,_xll.ohTrigger(RecalcTrigger,Trigger6M)),NA())</f>
        <v>7.6324292378152558E-3</v>
      </c>
      <c r="M2731" s="146">
        <f>IFERROR(_xll.qlIndexFixing(Index1Y,$H2731,TRUE,_xll.ohTrigger(RecalcTrigger,Trigger1Y)),NA())</f>
        <v>7.8332159364005172E-3</v>
      </c>
      <c r="N2731" s="145">
        <f>IFERROR(_xll.qlIndexFixing(ONIndex1M,I2731,TRUE,_xll.ohTrigger(RecalcTrigger,Trigger1M)),NA())</f>
        <v>7.3998591230839406E-3</v>
      </c>
      <c r="O2731" s="44">
        <f>IFERROR(_xll.qlIndexFixing(ONIndex3M,I2731,TRUE,_xll.ohTrigger(RecalcTrigger,Trigger3M)),NA())</f>
        <v>7.4713092697498151E-3</v>
      </c>
      <c r="P2731" s="44">
        <f>IFERROR(_xll.qlIndexFixing(ONIndex6M,I2731,TRUE,_xll.ohTrigger(RecalcTrigger,Trigger6M)),NA())</f>
        <v>7.5829438071073341E-3</v>
      </c>
      <c r="Q2731" s="146">
        <f>IFERROR(_xll.qlIndexFixing(ONIndex1Y,I2731,TRUE,_xll.ohTrigger(RecalcTrigger,Trigger1Y)),NA())</f>
        <v>7.732778372893101E-3</v>
      </c>
    </row>
    <row r="2732" spans="2:17" x14ac:dyDescent="0.2">
      <c r="B2732" s="39" t="s">
        <v>42</v>
      </c>
      <c r="D2732" s="42">
        <f>_xll.qlCalendarAdvance(Calendar,$D2731,B2732,"f",FALSE)</f>
        <v>58832</v>
      </c>
      <c r="E2732" s="140">
        <f>_xll.qlInterestRateIndexValueDate(IndexON,D2732)</f>
        <v>58832</v>
      </c>
      <c r="F2732" s="156">
        <f>IFERROR(_xll.qlIndexFixing(IndexON,D2732,TRUE,_xll.ohTrigger(RecalcTrigger,TriggerON)),NA())</f>
        <v>6.595337658048539E-3</v>
      </c>
      <c r="H2732" s="42">
        <f>_xll.qlCalendarAdvance(Calendar,$H2731,B2732,"f",FALSE)</f>
        <v>58832</v>
      </c>
      <c r="I2732" s="140">
        <f>_xll.qlInterestRateIndexValueDate(Index1M,$H2732)</f>
        <v>58832</v>
      </c>
      <c r="J2732" s="145">
        <f>IFERROR(_xll.qlIndexFixing(Index1M,$H2732,TRUE,_xll.ohTrigger(RecalcTrigger,Trigger1M)),NA())</f>
        <v>7.4113868988341441E-3</v>
      </c>
      <c r="K2732" s="44">
        <f>IFERROR(_xll.qlIndexFixing(Index3M,H2732,TRUE,_xll.ohTrigger(RecalcTrigger,Trigger3M)),NA())</f>
        <v>7.4967124718214014E-3</v>
      </c>
      <c r="L2732" s="44">
        <f>IFERROR(_xll.qlIndexFixing(Index6M,$H2732,TRUE,_xll.ohTrigger(RecalcTrigger,Trigger6M)),NA())</f>
        <v>7.635215221718456E-3</v>
      </c>
      <c r="M2732" s="146">
        <f>IFERROR(_xll.qlIndexFixing(Index1Y,$H2732,TRUE,_xll.ohTrigger(RecalcTrigger,Trigger1Y)),NA())</f>
        <v>7.8360187070962706E-3</v>
      </c>
      <c r="N2732" s="145">
        <f>IFERROR(_xll.qlIndexFixing(ONIndex1M,I2732,TRUE,_xll.ohTrigger(RecalcTrigger,Trigger1M)),NA())</f>
        <v>7.4026240597457882E-3</v>
      </c>
      <c r="O2732" s="44">
        <f>IFERROR(_xll.qlIndexFixing(ONIndex3M,I2732,TRUE,_xll.ohTrigger(RecalcTrigger,Trigger3M)),NA())</f>
        <v>7.4737909339372965E-3</v>
      </c>
      <c r="P2732" s="44">
        <f>IFERROR(_xll.qlIndexFixing(ONIndex6M,I2732,TRUE,_xll.ohTrigger(RecalcTrigger,Trigger6M)),NA())</f>
        <v>7.585608467880478E-3</v>
      </c>
      <c r="Q2732" s="146">
        <f>IFERROR(_xll.qlIndexFixing(ONIndex1Y,I2732,TRUE,_xll.ohTrigger(RecalcTrigger,Trigger1Y)),NA())</f>
        <v>7.7353071429620002E-3</v>
      </c>
    </row>
    <row r="2733" spans="2:17" x14ac:dyDescent="0.2">
      <c r="B2733" s="39" t="s">
        <v>42</v>
      </c>
      <c r="D2733" s="42">
        <f>_xll.qlCalendarAdvance(Calendar,$D2732,B2733,"f",FALSE)</f>
        <v>58839</v>
      </c>
      <c r="E2733" s="140">
        <f>_xll.qlInterestRateIndexValueDate(IndexON,D2733)</f>
        <v>58839</v>
      </c>
      <c r="F2733" s="156">
        <f>IFERROR(_xll.qlIndexFixing(IndexON,D2733,TRUE,_xll.ohTrigger(RecalcTrigger,TriggerON)),NA())</f>
        <v>6.5980887211269934E-3</v>
      </c>
      <c r="H2733" s="42">
        <f>_xll.qlCalendarAdvance(Calendar,$H2732,B2733,"f",FALSE)</f>
        <v>58839</v>
      </c>
      <c r="I2733" s="140">
        <f>_xll.qlInterestRateIndexValueDate(Index1M,$H2733)</f>
        <v>58839</v>
      </c>
      <c r="J2733" s="145">
        <f>IFERROR(_xll.qlIndexFixing(Index1M,$H2733,TRUE,_xll.ohTrigger(RecalcTrigger,Trigger1M)),NA())</f>
        <v>7.4128026607183806E-3</v>
      </c>
      <c r="K2733" s="44">
        <f>IFERROR(_xll.qlIndexFixing(Index3M,H2733,TRUE,_xll.ohTrigger(RecalcTrigger,Trigger3M)),NA())</f>
        <v>7.4992721459754188E-3</v>
      </c>
      <c r="L2733" s="44">
        <f>IFERROR(_xll.qlIndexFixing(Index6M,$H2733,TRUE,_xll.ohTrigger(RecalcTrigger,Trigger6M)),NA())</f>
        <v>7.6380098654852688E-3</v>
      </c>
      <c r="M2733" s="146">
        <f>IFERROR(_xll.qlIndexFixing(Index1Y,$H2733,TRUE,_xll.ohTrigger(RecalcTrigger,Trigger1Y)),NA())</f>
        <v>7.8388312641946012E-3</v>
      </c>
      <c r="N2733" s="145">
        <f>IFERROR(_xll.qlIndexFixing(ONIndex1M,I2733,TRUE,_xll.ohTrigger(RecalcTrigger,Trigger1M)),NA())</f>
        <v>7.4053967333287396E-3</v>
      </c>
      <c r="O2733" s="44">
        <f>IFERROR(_xll.qlIndexFixing(ONIndex3M,I2733,TRUE,_xll.ohTrigger(RecalcTrigger,Trigger3M)),NA())</f>
        <v>7.4762825664120847E-3</v>
      </c>
      <c r="P2733" s="44">
        <f>IFERROR(_xll.qlIndexFixing(ONIndex6M,I2733,TRUE,_xll.ohTrigger(RecalcTrigger,Trigger6M)),NA())</f>
        <v>7.5882817522210377E-3</v>
      </c>
      <c r="Q2733" s="146">
        <f>IFERROR(_xll.qlIndexFixing(ONIndex1Y,I2733,TRUE,_xll.ohTrigger(RecalcTrigger,Trigger1Y)),NA())</f>
        <v>7.7378456156484976E-3</v>
      </c>
    </row>
    <row r="2734" spans="2:17" x14ac:dyDescent="0.2">
      <c r="B2734" s="39" t="s">
        <v>42</v>
      </c>
      <c r="D2734" s="42">
        <f>_xll.qlCalendarAdvance(Calendar,$D2733,B2734,"f",FALSE)</f>
        <v>58846</v>
      </c>
      <c r="E2734" s="140">
        <f>_xll.qlInterestRateIndexValueDate(IndexON,D2734)</f>
        <v>58846</v>
      </c>
      <c r="F2734" s="156">
        <f>IFERROR(_xll.qlIndexFixing(IndexON,D2734,TRUE,_xll.ohTrigger(RecalcTrigger,TriggerON)),NA())</f>
        <v>6.6008517070859085E-3</v>
      </c>
      <c r="H2734" s="42">
        <f>_xll.qlCalendarAdvance(Calendar,$H2733,B2734,"f",FALSE)</f>
        <v>58846</v>
      </c>
      <c r="I2734" s="140">
        <f>_xll.qlInterestRateIndexValueDate(Index1M,$H2734)</f>
        <v>58846</v>
      </c>
      <c r="J2734" s="145">
        <f>IFERROR(_xll.qlIndexFixing(Index1M,$H2734,TRUE,_xll.ohTrigger(RecalcTrigger,Trigger1M)),NA())</f>
        <v>7.4155995258230545E-3</v>
      </c>
      <c r="K2734" s="44">
        <f>IFERROR(_xll.qlIndexFixing(Index3M,H2734,TRUE,_xll.ohTrigger(RecalcTrigger,Trigger3M)),NA())</f>
        <v>7.5015793688961866E-3</v>
      </c>
      <c r="L2734" s="44">
        <f>IFERROR(_xll.qlIndexFixing(Index6M,$H2734,TRUE,_xll.ohTrigger(RecalcTrigger,Trigger6M)),NA())</f>
        <v>7.6408131691510671E-3</v>
      </c>
      <c r="M2734" s="146">
        <f>IFERROR(_xll.qlIndexFixing(Index1Y,$H2734,TRUE,_xll.ohTrigger(RecalcTrigger,Trigger1Y)),NA())</f>
        <v>7.8416536077778876E-3</v>
      </c>
      <c r="N2734" s="145">
        <f>IFERROR(_xll.qlIndexFixing(ONIndex1M,I2734,TRUE,_xll.ohTrigger(RecalcTrigger,Trigger1M)),NA())</f>
        <v>7.4081771439948874E-3</v>
      </c>
      <c r="O2734" s="44">
        <f>IFERROR(_xll.qlIndexFixing(ONIndex3M,I2734,TRUE,_xll.ohTrigger(RecalcTrigger,Trigger3M)),NA())</f>
        <v>7.478784167336272E-3</v>
      </c>
      <c r="P2734" s="44">
        <f>IFERROR(_xll.qlIndexFixing(ONIndex6M,I2734,TRUE,_xll.ohTrigger(RecalcTrigger,Trigger6M)),NA())</f>
        <v>7.5909636600479669E-3</v>
      </c>
      <c r="Q2734" s="146">
        <f>IFERROR(_xll.qlIndexFixing(ONIndex1Y,I2734,TRUE,_xll.ohTrigger(RecalcTrigger,Trigger1Y)),NA())</f>
        <v>7.7403937911957321E-3</v>
      </c>
    </row>
    <row r="2735" spans="2:17" x14ac:dyDescent="0.2">
      <c r="B2735" s="39" t="s">
        <v>42</v>
      </c>
      <c r="D2735" s="42">
        <f>_xll.qlCalendarAdvance(Calendar,$D2734,B2735,"f",FALSE)</f>
        <v>58853</v>
      </c>
      <c r="E2735" s="140">
        <f>_xll.qlInterestRateIndexValueDate(IndexON,D2735)</f>
        <v>58853</v>
      </c>
      <c r="F2735" s="156">
        <f>IFERROR(_xll.qlIndexFixing(IndexON,D2735,TRUE,_xll.ohTrigger(RecalcTrigger,TriggerON)),NA())</f>
        <v>6.6036266160873769E-3</v>
      </c>
      <c r="H2735" s="42">
        <f>_xll.qlCalendarAdvance(Calendar,$H2734,B2735,"f",FALSE)</f>
        <v>58853</v>
      </c>
      <c r="I2735" s="140">
        <f>_xll.qlInterestRateIndexValueDate(Index1M,$H2735)</f>
        <v>58853</v>
      </c>
      <c r="J2735" s="145">
        <f>IFERROR(_xll.qlIndexFixing(Index1M,$H2735,TRUE,_xll.ohTrigger(RecalcTrigger,Trigger1M)),NA())</f>
        <v>7.4184041327637097E-3</v>
      </c>
      <c r="K2735" s="44">
        <f>IFERROR(_xll.qlIndexFixing(Index3M,H2735,TRUE,_xll.ohTrigger(RecalcTrigger,Trigger3M)),NA())</f>
        <v>7.5041582530759121E-3</v>
      </c>
      <c r="L2735" s="44">
        <f>IFERROR(_xll.qlIndexFixing(Index6M,$H2735,TRUE,_xll.ohTrigger(RecalcTrigger,Trigger6M)),NA())</f>
        <v>7.6436251327516727E-3</v>
      </c>
      <c r="M2735" s="146">
        <f>IFERROR(_xll.qlIndexFixing(Index1Y,$H2735,TRUE,_xll.ohTrigger(RecalcTrigger,Trigger1Y)),NA())</f>
        <v>7.8444857379278421E-3</v>
      </c>
      <c r="N2735" s="145">
        <f>IFERROR(_xll.qlIndexFixing(ONIndex1M,I2735,TRUE,_xll.ohTrigger(RecalcTrigger,Trigger1M)),NA())</f>
        <v>7.4109652915821389E-3</v>
      </c>
      <c r="O2735" s="44">
        <f>IFERROR(_xll.qlIndexFixing(ONIndex3M,I2735,TRUE,_xll.ohTrigger(RecalcTrigger,Trigger3M)),NA())</f>
        <v>7.4812957366288124E-3</v>
      </c>
      <c r="P2735" s="44">
        <f>IFERROR(_xll.qlIndexFixing(ONIndex6M,I2735,TRUE,_xll.ohTrigger(RecalcTrigger,Trigger6M)),NA())</f>
        <v>7.5936541914423117E-3</v>
      </c>
      <c r="Q2735" s="146">
        <f>IFERROR(_xll.qlIndexFixing(ONIndex1Y,I2735,TRUE,_xll.ohTrigger(RecalcTrigger,Trigger1Y)),NA())</f>
        <v>7.7429516695226575E-3</v>
      </c>
    </row>
    <row r="2736" spans="2:17" x14ac:dyDescent="0.2">
      <c r="B2736" s="39" t="s">
        <v>42</v>
      </c>
      <c r="D2736" s="42">
        <f>_xll.qlCalendarAdvance(Calendar,$D2735,B2736,"f",FALSE)</f>
        <v>58860</v>
      </c>
      <c r="E2736" s="140">
        <f>_xll.qlInterestRateIndexValueDate(IndexON,D2736)</f>
        <v>58860</v>
      </c>
      <c r="F2736" s="156">
        <f>IFERROR(_xll.qlIndexFixing(IndexON,D2736,TRUE,_xll.ohTrigger(RecalcTrigger,TriggerON)),NA())</f>
        <v>6.6064134478882597E-3</v>
      </c>
      <c r="H2736" s="42">
        <f>_xll.qlCalendarAdvance(Calendar,$H2735,B2736,"f",FALSE)</f>
        <v>58860</v>
      </c>
      <c r="I2736" s="140">
        <f>_xll.qlInterestRateIndexValueDate(Index1M,$H2736)</f>
        <v>58860</v>
      </c>
      <c r="J2736" s="145">
        <f>IFERROR(_xll.qlIndexFixing(Index1M,$H2736,TRUE,_xll.ohTrigger(RecalcTrigger,Trigger1M)),NA())</f>
        <v>7.4212164815461359E-3</v>
      </c>
      <c r="K2736" s="44">
        <f>IFERROR(_xll.qlIndexFixing(Index3M,H2736,TRUE,_xll.ohTrigger(RecalcTrigger,Trigger3M)),NA())</f>
        <v>7.5067471252781692E-3</v>
      </c>
      <c r="L2736" s="44">
        <f>IFERROR(_xll.qlIndexFixing(Index6M,$H2736,TRUE,_xll.ohTrigger(RecalcTrigger,Trigger6M)),NA())</f>
        <v>7.646445756323803E-3</v>
      </c>
      <c r="M2736" s="146">
        <f>IFERROR(_xll.qlIndexFixing(Index1Y,$H2736,TRUE,_xll.ohTrigger(RecalcTrigger,Trigger1Y)),NA())</f>
        <v>7.8473276547270654E-3</v>
      </c>
      <c r="N2736" s="145">
        <f>IFERROR(_xll.qlIndexFixing(ONIndex1M,I2736,TRUE,_xll.ohTrigger(RecalcTrigger,Trigger1M)),NA())</f>
        <v>7.4137611763336331E-3</v>
      </c>
      <c r="O2736" s="44">
        <f>IFERROR(_xll.qlIndexFixing(ONIndex3M,I2736,TRUE,_xll.ohTrigger(RecalcTrigger,Trigger3M)),NA())</f>
        <v>7.4838172743707521E-3</v>
      </c>
      <c r="P2736" s="44">
        <f>IFERROR(_xll.qlIndexFixing(ONIndex6M,I2736,TRUE,_xll.ohTrigger(RecalcTrigger,Trigger6M)),NA())</f>
        <v>7.5963533465661648E-3</v>
      </c>
      <c r="Q2736" s="146">
        <f>IFERROR(_xll.qlIndexFixing(ONIndex1Y,I2736,TRUE,_xll.ohTrigger(RecalcTrigger,Trigger1Y)),NA())</f>
        <v>7.7455192506292736E-3</v>
      </c>
    </row>
    <row r="2737" spans="2:17" x14ac:dyDescent="0.2">
      <c r="B2737" s="39" t="s">
        <v>42</v>
      </c>
      <c r="D2737" s="42">
        <f>_xll.qlCalendarAdvance(Calendar,$D2736,B2737,"f",FALSE)</f>
        <v>58867</v>
      </c>
      <c r="E2737" s="140">
        <f>_xll.qlInterestRateIndexValueDate(IndexON,D2737)</f>
        <v>58867</v>
      </c>
      <c r="F2737" s="156">
        <f>IFERROR(_xll.qlIndexFixing(IndexON,D2737,TRUE,_xll.ohTrigger(RecalcTrigger,TriggerON)),NA())</f>
        <v>6.6092122026506495E-3</v>
      </c>
      <c r="H2737" s="42">
        <f>_xll.qlCalendarAdvance(Calendar,$H2736,B2737,"f",FALSE)</f>
        <v>58867</v>
      </c>
      <c r="I2737" s="140">
        <f>_xll.qlInterestRateIndexValueDate(Index1M,$H2737)</f>
        <v>58867</v>
      </c>
      <c r="J2737" s="145">
        <f>IFERROR(_xll.qlIndexFixing(Index1M,$H2737,TRUE,_xll.ohTrigger(RecalcTrigger,Trigger1M)),NA())</f>
        <v>7.4254251843269333E-3</v>
      </c>
      <c r="K2737" s="44">
        <f>IFERROR(_xll.qlIndexFixing(Index3M,H2737,TRUE,_xll.ohTrigger(RecalcTrigger,Trigger3M)),NA())</f>
        <v>7.5101404337029071E-3</v>
      </c>
      <c r="L2737" s="44">
        <f>IFERROR(_xll.qlIndexFixing(Index6M,$H2737,TRUE,_xll.ohTrigger(RecalcTrigger,Trigger6M)),NA())</f>
        <v>7.6501306995467163E-3</v>
      </c>
      <c r="M2737" s="146">
        <f>IFERROR(_xll.qlIndexFixing(Index1Y,$H2737,TRUE,_xll.ohTrigger(RecalcTrigger,Trigger1Y)),NA())</f>
        <v>7.8501793582583801E-3</v>
      </c>
      <c r="N2737" s="145">
        <f>IFERROR(_xll.qlIndexFixing(ONIndex1M,I2737,TRUE,_xll.ohTrigger(RecalcTrigger,Trigger1M)),NA())</f>
        <v>7.416564798006231E-3</v>
      </c>
      <c r="O2737" s="44">
        <f>IFERROR(_xll.qlIndexFixing(ONIndex3M,I2737,TRUE,_xll.ohTrigger(RecalcTrigger,Trigger3M)),NA())</f>
        <v>7.4863487803999984E-3</v>
      </c>
      <c r="P2737" s="44">
        <f>IFERROR(_xll.qlIndexFixing(ONIndex6M,I2737,TRUE,_xll.ohTrigger(RecalcTrigger,Trigger6M)),NA())</f>
        <v>7.5990611250142948E-3</v>
      </c>
      <c r="Q2737" s="146">
        <f>IFERROR(_xll.qlIndexFixing(ONIndex1Y,I2737,TRUE,_xll.ohTrigger(RecalcTrigger,Trigger1Y)),NA())</f>
        <v>7.7480965345155806E-3</v>
      </c>
    </row>
    <row r="2738" spans="2:17" x14ac:dyDescent="0.2">
      <c r="B2738" s="39" t="s">
        <v>42</v>
      </c>
      <c r="D2738" s="42">
        <f>_xll.qlCalendarAdvance(Calendar,$D2737,B2738,"f",FALSE)</f>
        <v>58874</v>
      </c>
      <c r="E2738" s="140">
        <f>_xll.qlInterestRateIndexValueDate(IndexON,D2738)</f>
        <v>58874</v>
      </c>
      <c r="F2738" s="156">
        <f>IFERROR(_xll.qlIndexFixing(IndexON,D2738,TRUE,_xll.ohTrigger(RecalcTrigger,TriggerON)),NA())</f>
        <v>6.6120228802124537E-3</v>
      </c>
      <c r="H2738" s="42">
        <f>_xll.qlCalendarAdvance(Calendar,$H2737,B2738,"f",FALSE)</f>
        <v>58874</v>
      </c>
      <c r="I2738" s="140">
        <f>_xll.qlInterestRateIndexValueDate(Index1M,$H2738)</f>
        <v>58874</v>
      </c>
      <c r="J2738" s="145">
        <f>IFERROR(_xll.qlIndexFixing(Index1M,$H2738,TRUE,_xll.ohTrigger(RecalcTrigger,Trigger1M)),NA())</f>
        <v>7.4285345884952452E-3</v>
      </c>
      <c r="K2738" s="44">
        <f>IFERROR(_xll.qlIndexFixing(Index3M,H2738,TRUE,_xll.ohTrigger(RecalcTrigger,Trigger3M)),NA())</f>
        <v>7.5127515833590649E-3</v>
      </c>
      <c r="L2738" s="44">
        <f>IFERROR(_xll.qlIndexFixing(Index6M,$H2738,TRUE,_xll.ohTrigger(RecalcTrigger,Trigger6M)),NA())</f>
        <v>7.6529706771647724E-3</v>
      </c>
      <c r="M2738" s="146">
        <f>IFERROR(_xll.qlIndexFixing(Index1Y,$H2738,TRUE,_xll.ohTrigger(RecalcTrigger,Trigger1Y)),NA())</f>
        <v>7.8530408486050529E-3</v>
      </c>
      <c r="N2738" s="145">
        <f>IFERROR(_xll.qlIndexFixing(ONIndex1M,I2738,TRUE,_xll.ohTrigger(RecalcTrigger,Trigger1M)),NA())</f>
        <v>7.4193761566809791E-3</v>
      </c>
      <c r="O2738" s="44">
        <f>IFERROR(_xll.qlIndexFixing(ONIndex3M,I2738,TRUE,_xll.ohTrigger(RecalcTrigger,Trigger3M)),NA())</f>
        <v>7.488890254878644E-3</v>
      </c>
      <c r="P2738" s="44">
        <f>IFERROR(_xll.qlIndexFixing(ONIndex6M,I2738,TRUE,_xll.ohTrigger(RecalcTrigger,Trigger6M)),NA())</f>
        <v>7.601777527191933E-3</v>
      </c>
      <c r="Q2738" s="146">
        <f>IFERROR(_xll.qlIndexFixing(ONIndex1Y,I2738,TRUE,_xll.ohTrigger(RecalcTrigger,Trigger1Y)),NA())</f>
        <v>7.7506835211815783E-3</v>
      </c>
    </row>
    <row r="2739" spans="2:17" x14ac:dyDescent="0.2">
      <c r="B2739" s="39" t="s">
        <v>42</v>
      </c>
      <c r="D2739" s="42">
        <f>_xll.qlCalendarAdvance(Calendar,$D2738,B2739,"f",FALSE)</f>
        <v>58881</v>
      </c>
      <c r="E2739" s="140">
        <f>_xll.qlInterestRateIndexValueDate(IndexON,D2739)</f>
        <v>58881</v>
      </c>
      <c r="F2739" s="156">
        <f>IFERROR(_xll.qlIndexFixing(IndexON,D2739,TRUE,_xll.ohTrigger(RecalcTrigger,TriggerON)),NA())</f>
        <v>6.6148454808168111E-3</v>
      </c>
      <c r="H2739" s="42">
        <f>_xll.qlCalendarAdvance(Calendar,$H2738,B2739,"f",FALSE)</f>
        <v>58881</v>
      </c>
      <c r="I2739" s="140">
        <f>_xll.qlInterestRateIndexValueDate(Index1M,$H2739)</f>
        <v>58881</v>
      </c>
      <c r="J2739" s="145">
        <f>IFERROR(_xll.qlIndexFixing(Index1M,$H2739,TRUE,_xll.ohTrigger(RecalcTrigger,Trigger1M)),NA())</f>
        <v>7.431094697742475E-3</v>
      </c>
      <c r="K2739" s="44">
        <f>IFERROR(_xll.qlIndexFixing(Index3M,H2739,TRUE,_xll.ohTrigger(RecalcTrigger,Trigger3M)),NA())</f>
        <v>7.5153727217693572E-3</v>
      </c>
      <c r="L2739" s="44">
        <f>IFERROR(_xll.qlIndexFixing(Index6M,$H2739,TRUE,_xll.ohTrigger(RecalcTrigger,Trigger6M)),NA())</f>
        <v>7.6558193154804529E-3</v>
      </c>
      <c r="M2739" s="146">
        <f>IFERROR(_xll.qlIndexFixing(Index1Y,$H2739,TRUE,_xll.ohTrigger(RecalcTrigger,Trigger1Y)),NA())</f>
        <v>7.8559121258501285E-3</v>
      </c>
      <c r="N2739" s="145">
        <f>IFERROR(_xll.qlIndexFixing(ONIndex1M,I2739,TRUE,_xll.ohTrigger(RecalcTrigger,Trigger1M)),NA())</f>
        <v>7.4221952523578771E-3</v>
      </c>
      <c r="O2739" s="44">
        <f>IFERROR(_xll.qlIndexFixing(ONIndex3M,I2739,TRUE,_xll.ohTrigger(RecalcTrigger,Trigger3M)),NA())</f>
        <v>7.4914416976445963E-3</v>
      </c>
      <c r="P2739" s="44">
        <f>IFERROR(_xll.qlIndexFixing(ONIndex6M,I2739,TRUE,_xll.ohTrigger(RecalcTrigger,Trigger6M)),NA())</f>
        <v>7.6045025528559407E-3</v>
      </c>
      <c r="Q2739" s="146">
        <f>IFERROR(_xll.qlIndexFixing(ONIndex1Y,I2739,TRUE,_xll.ohTrigger(RecalcTrigger,Trigger1Y)),NA())</f>
        <v>7.7532802106272669E-3</v>
      </c>
    </row>
    <row r="2740" spans="2:17" x14ac:dyDescent="0.2">
      <c r="B2740" s="39" t="s">
        <v>42</v>
      </c>
      <c r="D2740" s="42">
        <f>_xll.qlCalendarAdvance(Calendar,$D2739,B2740,"f",FALSE)</f>
        <v>58888</v>
      </c>
      <c r="E2740" s="140">
        <f>_xll.qlInterestRateIndexValueDate(IndexON,D2740)</f>
        <v>58888</v>
      </c>
      <c r="F2740" s="156">
        <f>IFERROR(_xll.qlIndexFixing(IndexON,D2740,TRUE,_xll.ohTrigger(RecalcTrigger,TriggerON)),NA())</f>
        <v>6.617680004220583E-3</v>
      </c>
      <c r="H2740" s="42">
        <f>_xll.qlCalendarAdvance(Calendar,$H2739,B2740,"f",FALSE)</f>
        <v>58888</v>
      </c>
      <c r="I2740" s="140">
        <f>_xll.qlInterestRateIndexValueDate(Index1M,$H2740)</f>
        <v>58888</v>
      </c>
      <c r="J2740" s="145">
        <f>IFERROR(_xll.qlIndexFixing(Index1M,$H2740,TRUE,_xll.ohTrigger(RecalcTrigger,Trigger1M)),NA())</f>
        <v>7.4339410685947231E-3</v>
      </c>
      <c r="K2740" s="44">
        <f>IFERROR(_xll.qlIndexFixing(Index3M,H2740,TRUE,_xll.ohTrigger(RecalcTrigger,Trigger3M)),NA())</f>
        <v>7.518003848955809E-3</v>
      </c>
      <c r="L2740" s="44">
        <f>IFERROR(_xll.qlIndexFixing(Index6M,$H2740,TRUE,_xll.ohTrigger(RecalcTrigger,Trigger6M)),NA())</f>
        <v>7.6586766145316371E-3</v>
      </c>
      <c r="M2740" s="146">
        <f>IFERROR(_xll.qlIndexFixing(Index1Y,$H2740,TRUE,_xll.ohTrigger(RecalcTrigger,Trigger1Y)),NA())</f>
        <v>7.8587931900768737E-3</v>
      </c>
      <c r="N2740" s="145">
        <f>IFERROR(_xll.qlIndexFixing(ONIndex1M,I2740,TRUE,_xll.ohTrigger(RecalcTrigger,Trigger1M)),NA())</f>
        <v>7.4250220851179716E-3</v>
      </c>
      <c r="O2740" s="44">
        <f>IFERROR(_xll.qlIndexFixing(ONIndex3M,I2740,TRUE,_xll.ohTrigger(RecalcTrigger,Trigger3M)),NA())</f>
        <v>7.4940031088599479E-3</v>
      </c>
      <c r="P2740" s="44">
        <f>IFERROR(_xll.qlIndexFixing(ONIndex6M,I2740,TRUE,_xll.ohTrigger(RecalcTrigger,Trigger6M)),NA())</f>
        <v>7.6072362021684103E-3</v>
      </c>
      <c r="Q2740" s="146">
        <f>IFERROR(_xll.qlIndexFixing(ONIndex1Y,I2740,TRUE,_xll.ohTrigger(RecalcTrigger,Trigger1Y)),NA())</f>
        <v>7.7558866027716E-3</v>
      </c>
    </row>
    <row r="2741" spans="2:17" x14ac:dyDescent="0.2">
      <c r="B2741" s="39" t="s">
        <v>42</v>
      </c>
      <c r="D2741" s="42">
        <f>_xll.qlCalendarAdvance(Calendar,$D2740,B2741,"f",FALSE)</f>
        <v>58895</v>
      </c>
      <c r="E2741" s="140">
        <f>_xll.qlInterestRateIndexValueDate(IndexON,D2741)</f>
        <v>58895</v>
      </c>
      <c r="F2741" s="156">
        <f>IFERROR(_xll.qlIndexFixing(IndexON,D2741,TRUE,_xll.ohTrigger(RecalcTrigger,TriggerON)),NA())</f>
        <v>6.6205264505048156E-3</v>
      </c>
      <c r="H2741" s="42">
        <f>_xll.qlCalendarAdvance(Calendar,$H2740,B2741,"f",FALSE)</f>
        <v>58895</v>
      </c>
      <c r="I2741" s="140">
        <f>_xll.qlInterestRateIndexValueDate(Index1M,$H2741)</f>
        <v>58895</v>
      </c>
      <c r="J2741" s="145">
        <f>IFERROR(_xll.qlIndexFixing(Index1M,$H2741,TRUE,_xll.ohTrigger(RecalcTrigger,Trigger1M)),NA())</f>
        <v>7.4359544987892363E-3</v>
      </c>
      <c r="K2741" s="44">
        <f>IFERROR(_xll.qlIndexFixing(Index3M,H2741,TRUE,_xll.ohTrigger(RecalcTrigger,Trigger3M)),NA())</f>
        <v>7.5206449649360381E-3</v>
      </c>
      <c r="L2741" s="44">
        <f>IFERROR(_xll.qlIndexFixing(Index6M,$H2741,TRUE,_xll.ohTrigger(RecalcTrigger,Trigger6M)),NA())</f>
        <v>7.6615425743548852E-3</v>
      </c>
      <c r="M2741" s="146">
        <f>IFERROR(_xll.qlIndexFixing(Index1Y,$H2741,TRUE,_xll.ohTrigger(RecalcTrigger,Trigger1Y)),NA())</f>
        <v>7.8616840413696654E-3</v>
      </c>
      <c r="N2741" s="145">
        <f>IFERROR(_xll.qlIndexFixing(ONIndex1M,I2741,TRUE,_xll.ohTrigger(RecalcTrigger,Trigger1M)),NA())</f>
        <v>7.4278566548802161E-3</v>
      </c>
      <c r="O2741" s="44">
        <f>IFERROR(_xll.qlIndexFixing(ONIndex3M,I2741,TRUE,_xll.ohTrigger(RecalcTrigger,Trigger3M)),NA())</f>
        <v>7.4965744883626062E-3</v>
      </c>
      <c r="P2741" s="44">
        <f>IFERROR(_xll.qlIndexFixing(ONIndex6M,I2741,TRUE,_xll.ohTrigger(RecalcTrigger,Trigger6M)),NA())</f>
        <v>7.6099784749672494E-3</v>
      </c>
      <c r="Q2741" s="146">
        <f>IFERROR(_xll.qlIndexFixing(ONIndex1Y,I2741,TRUE,_xll.ohTrigger(RecalcTrigger,Trigger1Y)),NA())</f>
        <v>7.7585026977766702E-3</v>
      </c>
    </row>
    <row r="2742" spans="2:17" x14ac:dyDescent="0.2">
      <c r="B2742" s="39" t="s">
        <v>42</v>
      </c>
      <c r="D2742" s="42">
        <f>_xll.qlCalendarAdvance(Calendar,$D2741,B2742,"f",FALSE)</f>
        <v>58902</v>
      </c>
      <c r="E2742" s="140">
        <f>_xll.qlInterestRateIndexValueDate(IndexON,D2742)</f>
        <v>58902</v>
      </c>
      <c r="F2742" s="156">
        <f>IFERROR(_xll.qlIndexFixing(IndexON,D2742,TRUE,_xll.ohTrigger(RecalcTrigger,TriggerON)),NA())</f>
        <v>6.6233848197505552E-3</v>
      </c>
      <c r="H2742" s="42">
        <f>_xll.qlCalendarAdvance(Calendar,$H2741,B2742,"f",FALSE)</f>
        <v>58902</v>
      </c>
      <c r="I2742" s="140">
        <f>_xll.qlInterestRateIndexValueDate(Index1M,$H2742)</f>
        <v>58902</v>
      </c>
      <c r="J2742" s="145">
        <f>IFERROR(_xll.qlIndexFixing(Index1M,$H2742,TRUE,_xll.ohTrigger(RecalcTrigger,Trigger1M)),NA())</f>
        <v>7.4388145212332208E-3</v>
      </c>
      <c r="K2742" s="44">
        <f>IFERROR(_xll.qlIndexFixing(Index3M,H2742,TRUE,_xll.ohTrigger(RecalcTrigger,Trigger3M)),NA())</f>
        <v>7.5230273389411354E-3</v>
      </c>
      <c r="L2742" s="44">
        <f>IFERROR(_xll.qlIndexFixing(Index6M,$H2742,TRUE,_xll.ohTrigger(RecalcTrigger,Trigger6M)),NA())</f>
        <v>7.6641285142913587E-3</v>
      </c>
      <c r="M2742" s="146">
        <f>IFERROR(_xll.qlIndexFixing(Index1Y,$H2742,TRUE,_xll.ohTrigger(RecalcTrigger,Trigger1Y)),NA())</f>
        <v>7.8645846798126584E-3</v>
      </c>
      <c r="N2742" s="145">
        <f>IFERROR(_xll.qlIndexFixing(ONIndex1M,I2742,TRUE,_xll.ohTrigger(RecalcTrigger,Trigger1M)),NA())</f>
        <v>7.4306989615635644E-3</v>
      </c>
      <c r="O2742" s="44">
        <f>IFERROR(_xll.qlIndexFixing(ONIndex3M,I2742,TRUE,_xll.ohTrigger(RecalcTrigger,Trigger3M)),NA())</f>
        <v>7.4991558363146638E-3</v>
      </c>
      <c r="P2742" s="44">
        <f>IFERROR(_xll.qlIndexFixing(ONIndex6M,I2742,TRUE,_xll.ohTrigger(RecalcTrigger,Trigger6M)),NA())</f>
        <v>7.6127293713335042E-3</v>
      </c>
      <c r="Q2742" s="146">
        <f>IFERROR(_xll.qlIndexFixing(ONIndex1Y,I2742,TRUE,_xll.ohTrigger(RecalcTrigger,Trigger1Y)),NA())</f>
        <v>7.7611284955614313E-3</v>
      </c>
    </row>
    <row r="2743" spans="2:17" x14ac:dyDescent="0.2">
      <c r="B2743" s="39" t="s">
        <v>42</v>
      </c>
      <c r="D2743" s="42">
        <f>_xll.qlCalendarAdvance(Calendar,$D2742,B2743,"f",FALSE)</f>
        <v>58909</v>
      </c>
      <c r="E2743" s="140">
        <f>_xll.qlInterestRateIndexValueDate(IndexON,D2743)</f>
        <v>58909</v>
      </c>
      <c r="F2743" s="156">
        <f>IFERROR(_xll.qlIndexFixing(IndexON,D2743,TRUE,_xll.ohTrigger(RecalcTrigger,TriggerON)),NA())</f>
        <v>6.6262551119578017E-3</v>
      </c>
      <c r="H2743" s="42">
        <f>_xll.qlCalendarAdvance(Calendar,$H2742,B2743,"f",FALSE)</f>
        <v>58909</v>
      </c>
      <c r="I2743" s="140">
        <f>_xll.qlInterestRateIndexValueDate(Index1M,$H2743)</f>
        <v>58909</v>
      </c>
      <c r="J2743" s="145">
        <f>IFERROR(_xll.qlIndexFixing(Index1M,$H2743,TRUE,_xll.ohTrigger(RecalcTrigger,Trigger1M)),NA())</f>
        <v>7.441682285920348E-3</v>
      </c>
      <c r="K2743" s="44">
        <f>IFERROR(_xll.qlIndexFixing(Index3M,H2743,TRUE,_xll.ohTrigger(RecalcTrigger,Trigger3M)),NA())</f>
        <v>7.5256876642895492E-3</v>
      </c>
      <c r="L2743" s="44">
        <f>IFERROR(_xll.qlIndexFixing(Index6M,$H2743,TRUE,_xll.ohTrigger(RecalcTrigger,Trigger6M)),NA())</f>
        <v>7.6670111167103138E-3</v>
      </c>
      <c r="M2743" s="146">
        <f>IFERROR(_xll.qlIndexFixing(Index1Y,$H2743,TRUE,_xll.ohTrigger(RecalcTrigger,Trigger1Y)),NA())</f>
        <v>7.8674951054902298E-3</v>
      </c>
      <c r="N2743" s="145">
        <f>IFERROR(_xll.qlIndexFixing(ONIndex1M,I2743,TRUE,_xll.ohTrigger(RecalcTrigger,Trigger1M)),NA())</f>
        <v>7.433549005330109E-3</v>
      </c>
      <c r="O2743" s="44">
        <f>IFERROR(_xll.qlIndexFixing(ONIndex3M,I2743,TRUE,_xll.ohTrigger(RecalcTrigger,Trigger3M)),NA())</f>
        <v>7.5017471526350743E-3</v>
      </c>
      <c r="P2743" s="44">
        <f>IFERROR(_xll.qlIndexFixing(ONIndex6M,I2743,TRUE,_xll.ohTrigger(RecalcTrigger,Trigger6M)),NA())</f>
        <v>7.615488891348221E-3</v>
      </c>
      <c r="Q2743" s="146">
        <f>IFERROR(_xll.qlIndexFixing(ONIndex1Y,I2743,TRUE,_xll.ohTrigger(RecalcTrigger,Trigger1Y)),NA())</f>
        <v>7.7637639960448368E-3</v>
      </c>
    </row>
    <row r="2744" spans="2:17" x14ac:dyDescent="0.2">
      <c r="B2744" s="39" t="s">
        <v>42</v>
      </c>
      <c r="D2744" s="42">
        <f>_xll.qlCalendarAdvance(Calendar,$D2743,B2744,"f",FALSE)</f>
        <v>58916</v>
      </c>
      <c r="E2744" s="140">
        <f>_xll.qlInterestRateIndexValueDate(IndexON,D2744)</f>
        <v>58916</v>
      </c>
      <c r="F2744" s="156">
        <f>IFERROR(_xll.qlIndexFixing(IndexON,D2744,TRUE,_xll.ohTrigger(RecalcTrigger,TriggerON)),NA())</f>
        <v>6.6291373269644627E-3</v>
      </c>
      <c r="H2744" s="42">
        <f>_xll.qlCalendarAdvance(Calendar,$H2743,B2744,"f",FALSE)</f>
        <v>58916</v>
      </c>
      <c r="I2744" s="140">
        <f>_xll.qlInterestRateIndexValueDate(Index1M,$H2744)</f>
        <v>58916</v>
      </c>
      <c r="J2744" s="145">
        <f>IFERROR(_xll.qlIndexFixing(Index1M,$H2744,TRUE,_xll.ohTrigger(RecalcTrigger,Trigger1M)),NA())</f>
        <v>7.4445577928533204E-3</v>
      </c>
      <c r="K2744" s="44">
        <f>IFERROR(_xll.qlIndexFixing(Index3M,H2744,TRUE,_xll.ohTrigger(RecalcTrigger,Trigger3M)),NA())</f>
        <v>7.5283579782669963E-3</v>
      </c>
      <c r="L2744" s="44">
        <f>IFERROR(_xll.qlIndexFixing(Index6M,$H2744,TRUE,_xll.ohTrigger(RecalcTrigger,Trigger6M)),NA())</f>
        <v>7.6699023798070236E-3</v>
      </c>
      <c r="M2744" s="146">
        <f>IFERROR(_xll.qlIndexFixing(Index1Y,$H2744,TRUE,_xll.ohTrigger(RecalcTrigger,Trigger1Y)),NA())</f>
        <v>7.8704153184872006E-3</v>
      </c>
      <c r="N2744" s="145">
        <f>IFERROR(_xll.qlIndexFixing(ONIndex1M,I2744,TRUE,_xll.ohTrigger(RecalcTrigger,Trigger1M)),NA())</f>
        <v>7.43640678617985E-3</v>
      </c>
      <c r="O2744" s="44">
        <f>IFERROR(_xll.qlIndexFixing(ONIndex3M,I2744,TRUE,_xll.ohTrigger(RecalcTrigger,Trigger3M)),NA())</f>
        <v>7.5043484374048841E-3</v>
      </c>
      <c r="P2744" s="44">
        <f>IFERROR(_xll.qlIndexFixing(ONIndex6M,I2744,TRUE,_xll.ohTrigger(RecalcTrigger,Trigger6M)),NA())</f>
        <v>7.6182570348493073E-3</v>
      </c>
      <c r="Q2744" s="146">
        <f>IFERROR(_xll.qlIndexFixing(ONIndex1Y,I2744,TRUE,_xll.ohTrigger(RecalcTrigger,Trigger1Y)),NA())</f>
        <v>7.7664091993889794E-3</v>
      </c>
    </row>
    <row r="2745" spans="2:17" x14ac:dyDescent="0.2">
      <c r="B2745" s="39" t="s">
        <v>42</v>
      </c>
      <c r="D2745" s="42">
        <f>_xll.qlCalendarAdvance(Calendar,$D2744,B2745,"f",FALSE)</f>
        <v>58923</v>
      </c>
      <c r="E2745" s="140">
        <f>_xll.qlInterestRateIndexValueDate(IndexON,D2745)</f>
        <v>58923</v>
      </c>
      <c r="F2745" s="156">
        <f>IFERROR(_xll.qlIndexFixing(IndexON,D2745,TRUE,_xll.ohTrigger(RecalcTrigger,TriggerON)),NA())</f>
        <v>6.6320314649326306E-3</v>
      </c>
      <c r="H2745" s="42">
        <f>_xll.qlCalendarAdvance(Calendar,$H2744,B2745,"f",FALSE)</f>
        <v>58923</v>
      </c>
      <c r="I2745" s="140">
        <f>_xll.qlInterestRateIndexValueDate(Index1M,$H2745)</f>
        <v>58923</v>
      </c>
      <c r="J2745" s="145">
        <f>IFERROR(_xll.qlIndexFixing(Index1M,$H2745,TRUE,_xll.ohTrigger(RecalcTrigger,Trigger1M)),NA())</f>
        <v>7.4474410420348382E-3</v>
      </c>
      <c r="K2745" s="44">
        <f>IFERROR(_xll.qlIndexFixing(Index3M,H2745,TRUE,_xll.ohTrigger(RecalcTrigger,Trigger3M)),NA())</f>
        <v>7.5310382808921788E-3</v>
      </c>
      <c r="L2745" s="44">
        <f>IFERROR(_xll.qlIndexFixing(Index6M,$H2745,TRUE,_xll.ohTrigger(RecalcTrigger,Trigger6M)),NA())</f>
        <v>7.6728023036186895E-3</v>
      </c>
      <c r="M2745" s="146">
        <f>IFERROR(_xll.qlIndexFixing(Index1Y,$H2745,TRUE,_xll.ohTrigger(RecalcTrigger,Trigger1Y)),NA())</f>
        <v>7.8733453188879476E-3</v>
      </c>
      <c r="N2745" s="145">
        <f>IFERROR(_xll.qlIndexFixing(ONIndex1M,I2745,TRUE,_xll.ohTrigger(RecalcTrigger,Trigger1M)),NA())</f>
        <v>7.4392723039506947E-3</v>
      </c>
      <c r="O2745" s="44">
        <f>IFERROR(_xll.qlIndexFixing(ONIndex3M,I2745,TRUE,_xll.ohTrigger(RecalcTrigger,Trigger3M)),NA())</f>
        <v>7.5069596904620006E-3</v>
      </c>
      <c r="P2745" s="44">
        <f>IFERROR(_xll.qlIndexFixing(ONIndex6M,I2745,TRUE,_xll.ohTrigger(RecalcTrigger,Trigger6M)),NA())</f>
        <v>7.6210338019988555E-3</v>
      </c>
      <c r="Q2745" s="146">
        <f>IFERROR(_xll.qlIndexFixing(ONIndex1Y,I2745,TRUE,_xll.ohTrigger(RecalcTrigger,Trigger1Y)),NA())</f>
        <v>7.7690641053507203E-3</v>
      </c>
    </row>
    <row r="2746" spans="2:17" x14ac:dyDescent="0.2">
      <c r="B2746" s="39" t="s">
        <v>42</v>
      </c>
      <c r="D2746" s="42">
        <f>_xll.qlCalendarAdvance(Calendar,$D2745,B2746,"f",FALSE)</f>
        <v>58930</v>
      </c>
      <c r="E2746" s="140">
        <f>_xll.qlInterestRateIndexValueDate(IndexON,D2746)</f>
        <v>58930</v>
      </c>
      <c r="F2746" s="156">
        <f>IFERROR(_xll.qlIndexFixing(IndexON,D2746,TRUE,_xll.ohTrigger(RecalcTrigger,TriggerON)),NA())</f>
        <v>6.6349375258623056E-3</v>
      </c>
      <c r="H2746" s="42">
        <f>_xll.qlCalendarAdvance(Calendar,$H2745,B2746,"f",FALSE)</f>
        <v>58930</v>
      </c>
      <c r="I2746" s="140">
        <f>_xll.qlInterestRateIndexValueDate(Index1M,$H2746)</f>
        <v>58930</v>
      </c>
      <c r="J2746" s="145">
        <f>IFERROR(_xll.qlIndexFixing(Index1M,$H2746,TRUE,_xll.ohTrigger(RecalcTrigger,Trigger1M)),NA())</f>
        <v>7.4511818920722818E-3</v>
      </c>
      <c r="K2746" s="44">
        <f>IFERROR(_xll.qlIndexFixing(Index3M,H2746,TRUE,_xll.ohTrigger(RecalcTrigger,Trigger3M)),NA())</f>
        <v>7.5340003774591689E-3</v>
      </c>
      <c r="L2746" s="44">
        <f>IFERROR(_xll.qlIndexFixing(Index6M,$H2746,TRUE,_xll.ohTrigger(RecalcTrigger,Trigger6M)),NA())</f>
        <v>7.6760022863655523E-3</v>
      </c>
      <c r="M2746" s="146">
        <f>IFERROR(_xll.qlIndexFixing(Index1Y,$H2746,TRUE,_xll.ohTrigger(RecalcTrigger,Trigger1Y)),NA())</f>
        <v>7.8762851067788464E-3</v>
      </c>
      <c r="N2746" s="145">
        <f>IFERROR(_xll.qlIndexFixing(ONIndex1M,I2746,TRUE,_xll.ohTrigger(RecalcTrigger,Trigger1M)),NA())</f>
        <v>7.4421455588047358E-3</v>
      </c>
      <c r="O2746" s="44">
        <f>IFERROR(_xll.qlIndexFixing(ONIndex3M,I2746,TRUE,_xll.ohTrigger(RecalcTrigger,Trigger3M)),NA())</f>
        <v>7.5095809118874701E-3</v>
      </c>
      <c r="P2746" s="44">
        <f>IFERROR(_xll.qlIndexFixing(ONIndex6M,I2746,TRUE,_xll.ohTrigger(RecalcTrigger,Trigger6M)),NA())</f>
        <v>7.6238191926347731E-3</v>
      </c>
      <c r="Q2746" s="146">
        <f>IFERROR(_xll.qlIndexFixing(ONIndex1Y,I2746,TRUE,_xll.ohTrigger(RecalcTrigger,Trigger1Y)),NA())</f>
        <v>7.7717287143352909E-3</v>
      </c>
    </row>
    <row r="2747" spans="2:17" x14ac:dyDescent="0.2">
      <c r="B2747" s="39" t="s">
        <v>42</v>
      </c>
      <c r="D2747" s="42">
        <f>_xll.qlCalendarAdvance(Calendar,$D2746,B2747,"f",FALSE)</f>
        <v>58937</v>
      </c>
      <c r="E2747" s="140">
        <f>_xll.qlInterestRateIndexValueDate(IndexON,D2747)</f>
        <v>58937</v>
      </c>
      <c r="F2747" s="156">
        <f>IFERROR(_xll.qlIndexFixing(IndexON,D2747,TRUE,_xll.ohTrigger(RecalcTrigger,TriggerON)),NA())</f>
        <v>6.6378555096724412E-3</v>
      </c>
      <c r="H2747" s="42">
        <f>_xll.qlCalendarAdvance(Calendar,$H2746,B2747,"f",FALSE)</f>
        <v>58937</v>
      </c>
      <c r="I2747" s="140">
        <f>_xll.qlInterestRateIndexValueDate(Index1M,$H2747)</f>
        <v>58937</v>
      </c>
      <c r="J2747" s="145">
        <f>IFERROR(_xll.qlIndexFixing(Index1M,$H2747,TRUE,_xll.ohTrigger(RecalcTrigger,Trigger1M)),NA())</f>
        <v>7.4540824624332496E-3</v>
      </c>
      <c r="K2747" s="44">
        <f>IFERROR(_xll.qlIndexFixing(Index3M,H2747,TRUE,_xll.ohTrigger(RecalcTrigger,Trigger3M)),NA())</f>
        <v>7.5367014266293194E-3</v>
      </c>
      <c r="L2747" s="44">
        <f>IFERROR(_xll.qlIndexFixing(Index6M,$H2747,TRUE,_xll.ohTrigger(RecalcTrigger,Trigger6M)),NA())</f>
        <v>7.6789202116109402E-3</v>
      </c>
      <c r="M2747" s="146">
        <f>IFERROR(_xll.qlIndexFixing(Index1Y,$H2747,TRUE,_xll.ohTrigger(RecalcTrigger,Trigger1Y)),NA())</f>
        <v>7.8792346822447179E-3</v>
      </c>
      <c r="N2747" s="145">
        <f>IFERROR(_xll.qlIndexFixing(ONIndex1M,I2747,TRUE,_xll.ohTrigger(RecalcTrigger,Trigger1M)),NA())</f>
        <v>7.4450265505798807E-3</v>
      </c>
      <c r="O2747" s="44">
        <f>IFERROR(_xll.qlIndexFixing(ONIndex3M,I2747,TRUE,_xll.ohTrigger(RecalcTrigger,Trigger3M)),NA())</f>
        <v>7.5122121018433852E-3</v>
      </c>
      <c r="P2747" s="44">
        <f>IFERROR(_xll.qlIndexFixing(ONIndex6M,I2747,TRUE,_xll.ohTrigger(RecalcTrigger,Trigger6M)),NA())</f>
        <v>7.6266132068381065E-3</v>
      </c>
      <c r="Q2747" s="146">
        <f>IFERROR(_xll.qlIndexFixing(ONIndex1Y,I2747,TRUE,_xll.ohTrigger(RecalcTrigger,Trigger1Y)),NA())</f>
        <v>7.7744030259374597E-3</v>
      </c>
    </row>
    <row r="2748" spans="2:17" x14ac:dyDescent="0.2">
      <c r="B2748" s="39" t="s">
        <v>42</v>
      </c>
      <c r="D2748" s="42">
        <f>_xll.qlCalendarAdvance(Calendar,$D2747,B2748,"f",FALSE)</f>
        <v>58944</v>
      </c>
      <c r="E2748" s="140">
        <f>_xll.qlInterestRateIndexValueDate(IndexON,D2748)</f>
        <v>58944</v>
      </c>
      <c r="F2748" s="156">
        <f>IFERROR(_xll.qlIndexFixing(IndexON,D2748,TRUE,_xll.ohTrigger(RecalcTrigger,TriggerON)),NA())</f>
        <v>6.6407854163630375E-3</v>
      </c>
      <c r="H2748" s="42">
        <f>_xll.qlCalendarAdvance(Calendar,$H2747,B2748,"f",FALSE)</f>
        <v>58944</v>
      </c>
      <c r="I2748" s="140">
        <f>_xll.qlInterestRateIndexValueDate(Index1M,$H2748)</f>
        <v>58944</v>
      </c>
      <c r="J2748" s="145">
        <f>IFERROR(_xll.qlIndexFixing(Index1M,$H2748,TRUE,_xll.ohTrigger(RecalcTrigger,Trigger1M)),NA())</f>
        <v>7.4569907756095967E-3</v>
      </c>
      <c r="K2748" s="44">
        <f>IFERROR(_xll.qlIndexFixing(Index3M,H2748,TRUE,_xll.ohTrigger(RecalcTrigger,Trigger3M)),NA())</f>
        <v>7.5394124647350774E-3</v>
      </c>
      <c r="L2748" s="44">
        <f>IFERROR(_xll.qlIndexFixing(Index6M,$H2748,TRUE,_xll.ohTrigger(RecalcTrigger,Trigger6M)),NA())</f>
        <v>7.6818467978931135E-3</v>
      </c>
      <c r="M2748" s="146">
        <f>IFERROR(_xll.qlIndexFixing(Index1Y,$H2748,TRUE,_xll.ohTrigger(RecalcTrigger,Trigger1Y)),NA())</f>
        <v>7.8821940453719375E-3</v>
      </c>
      <c r="N2748" s="145">
        <f>IFERROR(_xll.qlIndexFixing(ONIndex1M,I2748,TRUE,_xll.ohTrigger(RecalcTrigger,Trigger1M)),NA())</f>
        <v>7.447915279438222E-3</v>
      </c>
      <c r="O2748" s="44">
        <f>IFERROR(_xll.qlIndexFixing(ONIndex3M,I2748,TRUE,_xll.ohTrigger(RecalcTrigger,Trigger3M)),NA())</f>
        <v>7.5148532600055606E-3</v>
      </c>
      <c r="P2748" s="44">
        <f>IFERROR(_xll.qlIndexFixing(ONIndex6M,I2748,TRUE,_xll.ohTrigger(RecalcTrigger,Trigger6M)),NA())</f>
        <v>7.6294158446899019E-3</v>
      </c>
      <c r="Q2748" s="146">
        <f>IFERROR(_xll.qlIndexFixing(ONIndex1Y,I2748,TRUE,_xll.ohTrigger(RecalcTrigger,Trigger1Y)),NA())</f>
        <v>7.7770870404003656E-3</v>
      </c>
    </row>
    <row r="2749" spans="2:17" x14ac:dyDescent="0.2">
      <c r="B2749" s="39" t="s">
        <v>42</v>
      </c>
      <c r="D2749" s="42">
        <f>_xll.qlCalendarAdvance(Calendar,$D2748,B2749,"f",FALSE)</f>
        <v>58951</v>
      </c>
      <c r="E2749" s="140">
        <f>_xll.qlInterestRateIndexValueDate(IndexON,D2749)</f>
        <v>58951</v>
      </c>
      <c r="F2749" s="156">
        <f>IFERROR(_xll.qlIndexFixing(IndexON,D2749,TRUE,_xll.ohTrigger(RecalcTrigger,TriggerON)),NA())</f>
        <v>6.6437272459340946E-3</v>
      </c>
      <c r="H2749" s="42">
        <f>_xll.qlCalendarAdvance(Calendar,$H2748,B2749,"f",FALSE)</f>
        <v>58951</v>
      </c>
      <c r="I2749" s="140">
        <f>_xll.qlInterestRateIndexValueDate(Index1M,$H2749)</f>
        <v>58951</v>
      </c>
      <c r="J2749" s="145">
        <f>IFERROR(_xll.qlIndexFixing(Index1M,$H2749,TRUE,_xll.ohTrigger(RecalcTrigger,Trigger1M)),NA())</f>
        <v>7.4599068316037786E-3</v>
      </c>
      <c r="K2749" s="44">
        <f>IFERROR(_xll.qlIndexFixing(Index3M,H2749,TRUE,_xll.ohTrigger(RecalcTrigger,Trigger3M)),NA())</f>
        <v>7.5421334917958249E-3</v>
      </c>
      <c r="L2749" s="44">
        <f>IFERROR(_xll.qlIndexFixing(Index6M,$H2749,TRUE,_xll.ohTrigger(RecalcTrigger,Trigger6M)),NA())</f>
        <v>7.6847820452490721E-3</v>
      </c>
      <c r="M2749" s="146">
        <f>IFERROR(_xll.qlIndexFixing(Index1Y,$H2749,TRUE,_xll.ohTrigger(RecalcTrigger,Trigger1Y)),NA())</f>
        <v>7.8851631962459923E-3</v>
      </c>
      <c r="N2749" s="145">
        <f>IFERROR(_xll.qlIndexFixing(ONIndex1M,I2749,TRUE,_xll.ohTrigger(RecalcTrigger,Trigger1M)),NA())</f>
        <v>7.4508117452987133E-3</v>
      </c>
      <c r="O2749" s="44">
        <f>IFERROR(_xll.qlIndexFixing(ONIndex3M,I2749,TRUE,_xll.ohTrigger(RecalcTrigger,Trigger3M)),NA())</f>
        <v>7.5175043866171354E-3</v>
      </c>
      <c r="P2749" s="44">
        <f>IFERROR(_xll.qlIndexFixing(ONIndex6M,I2749,TRUE,_xll.ohTrigger(RecalcTrigger,Trigger6M)),NA())</f>
        <v>7.6322271061091129E-3</v>
      </c>
      <c r="Q2749" s="146">
        <f>IFERROR(_xll.qlIndexFixing(ONIndex1Y,I2749,TRUE,_xll.ohTrigger(RecalcTrigger,Trigger1Y)),NA())</f>
        <v>7.779780757561916E-3</v>
      </c>
    </row>
    <row r="2750" spans="2:17" x14ac:dyDescent="0.2">
      <c r="B2750" s="39" t="s">
        <v>42</v>
      </c>
      <c r="D2750" s="42">
        <f>_xll.qlCalendarAdvance(Calendar,$D2749,B2750,"f",FALSE)</f>
        <v>58958</v>
      </c>
      <c r="E2750" s="140">
        <f>_xll.qlInterestRateIndexValueDate(IndexON,D2750)</f>
        <v>58958</v>
      </c>
      <c r="F2750" s="156">
        <f>IFERROR(_xll.qlIndexFixing(IndexON,D2750,TRUE,_xll.ohTrigger(RecalcTrigger,TriggerON)),NA())</f>
        <v>6.6466809984666586E-3</v>
      </c>
      <c r="H2750" s="42">
        <f>_xll.qlCalendarAdvance(Calendar,$H2749,B2750,"f",FALSE)</f>
        <v>58958</v>
      </c>
      <c r="I2750" s="140">
        <f>_xll.qlInterestRateIndexValueDate(Index1M,$H2750)</f>
        <v>58958</v>
      </c>
      <c r="J2750" s="145">
        <f>IFERROR(_xll.qlIndexFixing(Index1M,$H2750,TRUE,_xll.ohTrigger(RecalcTrigger,Trigger1M)),NA())</f>
        <v>7.461973421892143E-3</v>
      </c>
      <c r="K2750" s="44">
        <f>IFERROR(_xll.qlIndexFixing(Index3M,H2750,TRUE,_xll.ohTrigger(RecalcTrigger,Trigger3M)),NA())</f>
        <v>7.5448645078335852E-3</v>
      </c>
      <c r="L2750" s="44">
        <f>IFERROR(_xll.qlIndexFixing(Index6M,$H2750,TRUE,_xll.ohTrigger(RecalcTrigger,Trigger6M)),NA())</f>
        <v>7.6874318347273365E-3</v>
      </c>
      <c r="M2750" s="146">
        <f>IFERROR(_xll.qlIndexFixing(Index1Y,$H2750,TRUE,_xll.ohTrigger(RecalcTrigger,Trigger1Y)),NA())</f>
        <v>7.8881421349539238E-3</v>
      </c>
      <c r="N2750" s="145">
        <f>IFERROR(_xll.qlIndexFixing(ONIndex1M,I2750,TRUE,_xll.ohTrigger(RecalcTrigger,Trigger1M)),NA())</f>
        <v>7.4537159481613546E-3</v>
      </c>
      <c r="O2750" s="44">
        <f>IFERROR(_xll.qlIndexFixing(ONIndex3M,I2750,TRUE,_xll.ohTrigger(RecalcTrigger,Trigger3M)),NA())</f>
        <v>7.5201654816781094E-3</v>
      </c>
      <c r="P2750" s="44">
        <f>IFERROR(_xll.qlIndexFixing(ONIndex6M,I2750,TRUE,_xll.ohTrigger(RecalcTrigger,Trigger6M)),NA())</f>
        <v>7.6350469910957397E-3</v>
      </c>
      <c r="Q2750" s="146">
        <f>IFERROR(_xll.qlIndexFixing(ONIndex1Y,I2750,TRUE,_xll.ohTrigger(RecalcTrigger,Trigger1Y)),NA())</f>
        <v>7.7824841775842035E-3</v>
      </c>
    </row>
    <row r="2751" spans="2:17" x14ac:dyDescent="0.2">
      <c r="B2751" s="39" t="s">
        <v>42</v>
      </c>
      <c r="D2751" s="42">
        <f>_xll.qlCalendarAdvance(Calendar,$D2750,B2751,"f",FALSE)</f>
        <v>58965</v>
      </c>
      <c r="E2751" s="140">
        <f>_xll.qlInterestRateIndexValueDate(IndexON,D2751)</f>
        <v>58965</v>
      </c>
      <c r="F2751" s="156">
        <f>IFERROR(_xll.qlIndexFixing(IndexON,D2751,TRUE,_xll.ohTrigger(RecalcTrigger,TriggerON)),NA())</f>
        <v>6.6496466739607296E-3</v>
      </c>
      <c r="H2751" s="42">
        <f>_xll.qlCalendarAdvance(Calendar,$H2750,B2751,"f",FALSE)</f>
        <v>58965</v>
      </c>
      <c r="I2751" s="140">
        <f>_xll.qlInterestRateIndexValueDate(Index1M,$H2751)</f>
        <v>58965</v>
      </c>
      <c r="J2751" s="145">
        <f>IFERROR(_xll.qlIndexFixing(Index1M,$H2751,TRUE,_xll.ohTrigger(RecalcTrigger,Trigger1M)),NA())</f>
        <v>7.4649031246946107E-3</v>
      </c>
      <c r="K2751" s="44">
        <f>IFERROR(_xll.qlIndexFixing(Index3M,H2751,TRUE,_xll.ohTrigger(RecalcTrigger,Trigger3M)),NA())</f>
        <v>7.547605512869501E-3</v>
      </c>
      <c r="L2751" s="44">
        <f>IFERROR(_xll.qlIndexFixing(Index6M,$H2751,TRUE,_xll.ohTrigger(RecalcTrigger,Trigger6M)),NA())</f>
        <v>7.6903837236241461E-3</v>
      </c>
      <c r="M2751" s="146">
        <f>IFERROR(_xll.qlIndexFixing(Index1Y,$H2751,TRUE,_xll.ohTrigger(RecalcTrigger,Trigger1Y)),NA())</f>
        <v>7.8911308615825515E-3</v>
      </c>
      <c r="N2751" s="145">
        <f>IFERROR(_xll.qlIndexFixing(ONIndex1M,I2751,TRUE,_xll.ohTrigger(RecalcTrigger,Trigger1M)),NA())</f>
        <v>7.4566278881071923E-3</v>
      </c>
      <c r="O2751" s="44">
        <f>IFERROR(_xll.qlIndexFixing(ONIndex3M,I2751,TRUE,_xll.ohTrigger(RecalcTrigger,Trigger3M)),NA())</f>
        <v>7.5228365450263901E-3</v>
      </c>
      <c r="P2751" s="44">
        <f>IFERROR(_xll.qlIndexFixing(ONIndex6M,I2751,TRUE,_xll.ohTrigger(RecalcTrigger,Trigger6M)),NA())</f>
        <v>7.6378754994876896E-3</v>
      </c>
      <c r="Q2751" s="146">
        <f>IFERROR(_xll.qlIndexFixing(ONIndex1Y,I2751,TRUE,_xll.ohTrigger(RecalcTrigger,Trigger1Y)),NA())</f>
        <v>7.7851973003051356E-3</v>
      </c>
    </row>
    <row r="2752" spans="2:17" x14ac:dyDescent="0.2">
      <c r="B2752" s="39" t="s">
        <v>42</v>
      </c>
      <c r="D2752" s="42">
        <f>_xll.qlCalendarAdvance(Calendar,$D2751,B2752,"f",FALSE)</f>
        <v>58972</v>
      </c>
      <c r="E2752" s="140">
        <f>_xll.qlInterestRateIndexValueDate(IndexON,D2752)</f>
        <v>58972</v>
      </c>
      <c r="F2752" s="156">
        <f>IFERROR(_xll.qlIndexFixing(IndexON,D2752,TRUE,_xll.ohTrigger(RecalcTrigger,TriggerON)),NA())</f>
        <v>6.652624272254215E-3</v>
      </c>
      <c r="H2752" s="42">
        <f>_xll.qlCalendarAdvance(Calendar,$H2751,B2752,"f",FALSE)</f>
        <v>58972</v>
      </c>
      <c r="I2752" s="140">
        <f>_xll.qlInterestRateIndexValueDate(Index1M,$H2752)</f>
        <v>58972</v>
      </c>
      <c r="J2752" s="145">
        <f>IFERROR(_xll.qlIndexFixing(Index1M,$H2752,TRUE,_xll.ohTrigger(RecalcTrigger,Trigger1M)),NA())</f>
        <v>7.467840569783446E-3</v>
      </c>
      <c r="K2752" s="44">
        <f>IFERROR(_xll.qlIndexFixing(Index3M,H2752,TRUE,_xll.ohTrigger(RecalcTrigger,Trigger3M)),NA())</f>
        <v>7.5503565069220714E-3</v>
      </c>
      <c r="L2752" s="44">
        <f>IFERROR(_xll.qlIndexFixing(Index6M,$H2752,TRUE,_xll.ohTrigger(RecalcTrigger,Trigger6M)),NA())</f>
        <v>7.6933442735016375E-3</v>
      </c>
      <c r="M2752" s="146">
        <f>IFERROR(_xll.qlIndexFixing(Index1Y,$H2752,TRUE,_xll.ohTrigger(RecalcTrigger,Trigger1Y)),NA())</f>
        <v>7.8941293762182507E-3</v>
      </c>
      <c r="N2752" s="145">
        <f>IFERROR(_xll.qlIndexFixing(ONIndex1M,I2752,TRUE,_xll.ohTrigger(RecalcTrigger,Trigger1M)),NA())</f>
        <v>7.4595475650551801E-3</v>
      </c>
      <c r="O2752" s="44">
        <f>IFERROR(_xll.qlIndexFixing(ONIndex3M,I2752,TRUE,_xll.ohTrigger(RecalcTrigger,Trigger3M)),NA())</f>
        <v>7.5255175768240701E-3</v>
      </c>
      <c r="P2752" s="44">
        <f>IFERROR(_xll.qlIndexFixing(ONIndex6M,I2752,TRUE,_xll.ohTrigger(RecalcTrigger,Trigger6M)),NA())</f>
        <v>7.6407126315281015E-3</v>
      </c>
      <c r="Q2752" s="146">
        <f>IFERROR(_xll.qlIndexFixing(ONIndex1Y,I2752,TRUE,_xll.ohTrigger(RecalcTrigger,Trigger1Y)),NA())</f>
        <v>7.7879201258868047E-3</v>
      </c>
    </row>
    <row r="2753" spans="2:17" x14ac:dyDescent="0.2">
      <c r="B2753" s="39" t="s">
        <v>42</v>
      </c>
      <c r="D2753" s="42">
        <f>_xll.qlCalendarAdvance(Calendar,$D2752,B2753,"f",FALSE)</f>
        <v>58979</v>
      </c>
      <c r="E2753" s="140">
        <f>_xll.qlInterestRateIndexValueDate(IndexON,D2753)</f>
        <v>58979</v>
      </c>
      <c r="F2753" s="156">
        <f>IFERROR(_xll.qlIndexFixing(IndexON,D2753,TRUE,_xll.ohTrigger(RecalcTrigger,TriggerON)),NA())</f>
        <v>6.6556137935092075E-3</v>
      </c>
      <c r="H2753" s="42">
        <f>_xll.qlCalendarAdvance(Calendar,$H2752,B2753,"f",FALSE)</f>
        <v>58979</v>
      </c>
      <c r="I2753" s="140">
        <f>_xll.qlInterestRateIndexValueDate(Index1M,$H2753)</f>
        <v>58979</v>
      </c>
      <c r="J2753" s="145">
        <f>IFERROR(_xll.qlIndexFixing(Index1M,$H2753,TRUE,_xll.ohTrigger(RecalcTrigger,Trigger1M)),NA())</f>
        <v>7.4707857571694554E-3</v>
      </c>
      <c r="K2753" s="44">
        <f>IFERROR(_xll.qlIndexFixing(Index3M,H2753,TRUE,_xll.ohTrigger(RecalcTrigger,Trigger3M)),NA())</f>
        <v>7.5531174900133197E-3</v>
      </c>
      <c r="L2753" s="44">
        <f>IFERROR(_xll.qlIndexFixing(Index6M,$H2753,TRUE,_xll.ohTrigger(RecalcTrigger,Trigger6M)),NA())</f>
        <v>7.6963134843996694E-3</v>
      </c>
      <c r="M2753" s="146">
        <f>IFERROR(_xll.qlIndexFixing(Index1Y,$H2753,TRUE,_xll.ohTrigger(RecalcTrigger,Trigger1Y)),NA())</f>
        <v>7.8971376789489511E-3</v>
      </c>
      <c r="N2753" s="145">
        <f>IFERROR(_xll.qlIndexFixing(ONIndex1M,I2753,TRUE,_xll.ohTrigger(RecalcTrigger,Trigger1M)),NA())</f>
        <v>7.4624749789242717E-3</v>
      </c>
      <c r="O2753" s="44">
        <f>IFERROR(_xll.qlIndexFixing(ONIndex3M,I2753,TRUE,_xll.ohTrigger(RecalcTrigger,Trigger3M)),NA())</f>
        <v>7.528208576990103E-3</v>
      </c>
      <c r="P2753" s="44">
        <f>IFERROR(_xll.qlIndexFixing(ONIndex6M,I2753,TRUE,_xll.ohTrigger(RecalcTrigger,Trigger6M)),NA())</f>
        <v>7.6435583872169754E-3</v>
      </c>
      <c r="Q2753" s="146">
        <f>IFERROR(_xll.qlIndexFixing(ONIndex1Y,I2753,TRUE,_xll.ohTrigger(RecalcTrigger,Trigger1Y)),NA())</f>
        <v>7.7906526541671184E-3</v>
      </c>
    </row>
    <row r="2754" spans="2:17" x14ac:dyDescent="0.2">
      <c r="B2754" s="39" t="s">
        <v>42</v>
      </c>
      <c r="D2754" s="42">
        <f>_xll.qlCalendarAdvance(Calendar,$D2753,B2754,"f",FALSE)</f>
        <v>58986</v>
      </c>
      <c r="E2754" s="140">
        <f>_xll.qlInterestRateIndexValueDate(IndexON,D2754)</f>
        <v>58986</v>
      </c>
      <c r="F2754" s="156">
        <f>IFERROR(_xll.qlIndexFixing(IndexON,D2754,TRUE,_xll.ohTrigger(RecalcTrigger,TriggerON)),NA())</f>
        <v>6.6586152377257068E-3</v>
      </c>
      <c r="H2754" s="42">
        <f>_xll.qlCalendarAdvance(Calendar,$H2753,B2754,"f",FALSE)</f>
        <v>58986</v>
      </c>
      <c r="I2754" s="140">
        <f>_xll.qlInterestRateIndexValueDate(Index1M,$H2754)</f>
        <v>58986</v>
      </c>
      <c r="J2754" s="145">
        <f>IFERROR(_xll.qlIndexFixing(Index1M,$H2754,TRUE,_xll.ohTrigger(RecalcTrigger,Trigger1M)),NA())</f>
        <v>7.4737386868553397E-3</v>
      </c>
      <c r="K2754" s="44">
        <f>IFERROR(_xll.qlIndexFixing(Index3M,H2754,TRUE,_xll.ohTrigger(RecalcTrigger,Trigger3M)),NA())</f>
        <v>7.5558884621643894E-3</v>
      </c>
      <c r="L2754" s="44">
        <f>IFERROR(_xll.qlIndexFixing(Index6M,$H2754,TRUE,_xll.ohTrigger(RecalcTrigger,Trigger6M)),NA())</f>
        <v>7.6992913563545583E-3</v>
      </c>
      <c r="M2754" s="146">
        <f>IFERROR(_xll.qlIndexFixing(Index1Y,$H2754,TRUE,_xll.ohTrigger(RecalcTrigger,Trigger1Y)),NA())</f>
        <v>7.9001557698619163E-3</v>
      </c>
      <c r="N2754" s="145">
        <f>IFERROR(_xll.qlIndexFixing(ONIndex1M,I2754,TRUE,_xll.ohTrigger(RecalcTrigger,Trigger1M)),NA())</f>
        <v>7.4654101298765596E-3</v>
      </c>
      <c r="O2754" s="44">
        <f>IFERROR(_xll.qlIndexFixing(ONIndex3M,I2754,TRUE,_xll.ohTrigger(RecalcTrigger,Trigger3M)),NA())</f>
        <v>7.5309095454434427E-3</v>
      </c>
      <c r="P2754" s="44">
        <f>IFERROR(_xll.qlIndexFixing(ONIndex6M,I2754,TRUE,_xll.ohTrigger(RecalcTrigger,Trigger6M)),NA())</f>
        <v>7.6464127664732651E-3</v>
      </c>
      <c r="Q2754" s="146">
        <f>IFERROR(_xll.qlIndexFixing(ONIndex1Y,I2754,TRUE,_xll.ohTrigger(RecalcTrigger,Trigger1Y)),NA())</f>
        <v>7.7933948853081692E-3</v>
      </c>
    </row>
    <row r="2755" spans="2:17" x14ac:dyDescent="0.2">
      <c r="B2755" s="39" t="s">
        <v>42</v>
      </c>
      <c r="D2755" s="42">
        <f>_xll.qlCalendarAdvance(Calendar,$D2754,B2755,"f",FALSE)</f>
        <v>58993</v>
      </c>
      <c r="E2755" s="140">
        <f>_xll.qlInterestRateIndexValueDate(IndexON,D2755)</f>
        <v>58993</v>
      </c>
      <c r="F2755" s="156">
        <f>IFERROR(_xll.qlIndexFixing(IndexON,D2755,TRUE,_xll.ohTrigger(RecalcTrigger,TriggerON)),NA())</f>
        <v>6.6616286048226669E-3</v>
      </c>
      <c r="H2755" s="42">
        <f>_xll.qlCalendarAdvance(Calendar,$H2754,B2755,"f",FALSE)</f>
        <v>58993</v>
      </c>
      <c r="I2755" s="140">
        <f>_xll.qlInterestRateIndexValueDate(Index1M,$H2755)</f>
        <v>58993</v>
      </c>
      <c r="J2755" s="145">
        <f>IFERROR(_xll.qlIndexFixing(Index1M,$H2755,TRUE,_xll.ohTrigger(RecalcTrigger,Trigger1M)),NA())</f>
        <v>7.4775657670847736E-3</v>
      </c>
      <c r="K2755" s="44">
        <f>IFERROR(_xll.qlIndexFixing(Index3M,H2755,TRUE,_xll.ohTrigger(RecalcTrigger,Trigger3M)),NA())</f>
        <v>7.5586694233964226E-3</v>
      </c>
      <c r="L2755" s="44">
        <f>IFERROR(_xll.qlIndexFixing(Index6M,$H2755,TRUE,_xll.ohTrigger(RecalcTrigger,Trigger6M)),NA())</f>
        <v>7.7025754141027223E-3</v>
      </c>
      <c r="M2755" s="146">
        <f>IFERROR(_xll.qlIndexFixing(Index1Y,$H2755,TRUE,_xll.ohTrigger(RecalcTrigger,Trigger1Y)),NA())</f>
        <v>7.9031836490450758E-3</v>
      </c>
      <c r="N2755" s="145">
        <f>IFERROR(_xll.qlIndexFixing(ONIndex1M,I2755,TRUE,_xll.ohTrigger(RecalcTrigger,Trigger1M)),NA())</f>
        <v>7.4683530178309976E-3</v>
      </c>
      <c r="O2755" s="44">
        <f>IFERROR(_xll.qlIndexFixing(ONIndex3M,I2755,TRUE,_xll.ohTrigger(RecalcTrigger,Trigger3M)),NA())</f>
        <v>7.5336204823461816E-3</v>
      </c>
      <c r="P2755" s="44">
        <f>IFERROR(_xll.qlIndexFixing(ONIndex6M,I2755,TRUE,_xll.ohTrigger(RecalcTrigger,Trigger6M)),NA())</f>
        <v>7.6492757692969704E-3</v>
      </c>
      <c r="Q2755" s="146">
        <f>IFERROR(_xll.qlIndexFixing(ONIndex1Y,I2755,TRUE,_xll.ohTrigger(RecalcTrigger,Trigger1Y)),NA())</f>
        <v>7.7961468190668182E-3</v>
      </c>
    </row>
    <row r="2756" spans="2:17" x14ac:dyDescent="0.2">
      <c r="B2756" s="39" t="s">
        <v>42</v>
      </c>
      <c r="D2756" s="42">
        <f>_xll.qlCalendarAdvance(Calendar,$D2755,B2756,"f",FALSE)</f>
        <v>59000</v>
      </c>
      <c r="E2756" s="140">
        <f>_xll.qlInterestRateIndexValueDate(IndexON,D2756)</f>
        <v>59000</v>
      </c>
      <c r="F2756" s="156">
        <f>IFERROR(_xll.qlIndexFixing(IndexON,D2756,TRUE,_xll.ohTrigger(RecalcTrigger,TriggerON)),NA())</f>
        <v>6.6646538948000877E-3</v>
      </c>
      <c r="H2756" s="42">
        <f>_xll.qlCalendarAdvance(Calendar,$H2755,B2756,"f",FALSE)</f>
        <v>59000</v>
      </c>
      <c r="I2756" s="140">
        <f>_xll.qlInterestRateIndexValueDate(Index1M,$H2756)</f>
        <v>59000</v>
      </c>
      <c r="J2756" s="145">
        <f>IFERROR(_xll.qlIndexFixing(Index1M,$H2756,TRUE,_xll.ohTrigger(RecalcTrigger,Trigger1M)),NA())</f>
        <v>7.4805360229757145E-3</v>
      </c>
      <c r="K2756" s="44">
        <f>IFERROR(_xll.qlIndexFixing(Index3M,H2756,TRUE,_xll.ohTrigger(RecalcTrigger,Trigger3M)),NA())</f>
        <v>7.5614603737287987E-3</v>
      </c>
      <c r="L2756" s="44">
        <f>IFERROR(_xll.qlIndexFixing(Index6M,$H2756,TRUE,_xll.ohTrigger(RecalcTrigger,Trigger6M)),NA())</f>
        <v>7.7055712900582852E-3</v>
      </c>
      <c r="M2756" s="146">
        <f>IFERROR(_xll.qlIndexFixing(Index1Y,$H2756,TRUE,_xll.ohTrigger(RecalcTrigger,Trigger1Y)),NA())</f>
        <v>7.9062213165868034E-3</v>
      </c>
      <c r="N2756" s="145">
        <f>IFERROR(_xll.qlIndexFixing(ONIndex1M,I2756,TRUE,_xll.ohTrigger(RecalcTrigger,Trigger1M)),NA())</f>
        <v>7.4713036428686319E-3</v>
      </c>
      <c r="O2756" s="44">
        <f>IFERROR(_xll.qlIndexFixing(ONIndex3M,I2756,TRUE,_xll.ohTrigger(RecalcTrigger,Trigger3M)),NA())</f>
        <v>7.5363413876983198E-3</v>
      </c>
      <c r="P2756" s="44">
        <f>IFERROR(_xll.qlIndexFixing(ONIndex6M,I2756,TRUE,_xll.ohTrigger(RecalcTrigger,Trigger6M)),NA())</f>
        <v>7.6521473955259989E-3</v>
      </c>
      <c r="Q2756" s="146">
        <f>IFERROR(_xll.qlIndexFixing(ONIndex1Y,I2756,TRUE,_xll.ohTrigger(RecalcTrigger,Trigger1Y)),NA())</f>
        <v>7.7989084557672506E-3</v>
      </c>
    </row>
    <row r="2757" spans="2:17" x14ac:dyDescent="0.2">
      <c r="B2757" s="39" t="s">
        <v>42</v>
      </c>
      <c r="D2757" s="42">
        <f>_xll.qlCalendarAdvance(Calendar,$D2756,B2757,"f",FALSE)</f>
        <v>59007</v>
      </c>
      <c r="E2757" s="140">
        <f>_xll.qlInterestRateIndexValueDate(IndexON,D2757)</f>
        <v>59007</v>
      </c>
      <c r="F2757" s="156">
        <f>IFERROR(_xll.qlIndexFixing(IndexON,D2757,TRUE,_xll.ohTrigger(RecalcTrigger,TriggerON)),NA())</f>
        <v>6.6676911076579692E-3</v>
      </c>
      <c r="H2757" s="42">
        <f>_xll.qlCalendarAdvance(Calendar,$H2756,B2757,"f",FALSE)</f>
        <v>59007</v>
      </c>
      <c r="I2757" s="140">
        <f>_xll.qlInterestRateIndexValueDate(Index1M,$H2757)</f>
        <v>59007</v>
      </c>
      <c r="J2757" s="145">
        <f>IFERROR(_xll.qlIndexFixing(Index1M,$H2757,TRUE,_xll.ohTrigger(RecalcTrigger,Trigger1M)),NA())</f>
        <v>7.483514021733609E-3</v>
      </c>
      <c r="K2757" s="44">
        <f>IFERROR(_xll.qlIndexFixing(Index3M,H2757,TRUE,_xll.ohTrigger(RecalcTrigger,Trigger3M)),NA())</f>
        <v>7.5642613131844246E-3</v>
      </c>
      <c r="L2757" s="44">
        <f>IFERROR(_xll.qlIndexFixing(Index6M,$H2757,TRUE,_xll.ohTrigger(RecalcTrigger,Trigger6M)),NA())</f>
        <v>7.7085758273981626E-3</v>
      </c>
      <c r="M2757" s="146">
        <f>IFERROR(_xll.qlIndexFixing(Index1Y,$H2757,TRUE,_xll.ohTrigger(RecalcTrigger,Trigger1Y)),NA())</f>
        <v>7.9092687725752508E-3</v>
      </c>
      <c r="N2757" s="145">
        <f>IFERROR(_xll.qlIndexFixing(ONIndex1M,I2757,TRUE,_xll.ohTrigger(RecalcTrigger,Trigger1M)),NA())</f>
        <v>7.47426200482737E-3</v>
      </c>
      <c r="O2757" s="44">
        <f>IFERROR(_xll.qlIndexFixing(ONIndex3M,I2757,TRUE,_xll.ohTrigger(RecalcTrigger,Trigger3M)),NA())</f>
        <v>7.5390722613377648E-3</v>
      </c>
      <c r="P2757" s="44">
        <f>IFERROR(_xll.qlIndexFixing(ONIndex6M,I2757,TRUE,_xll.ohTrigger(RecalcTrigger,Trigger6M)),NA())</f>
        <v>7.6550276455655819E-3</v>
      </c>
      <c r="Q2757" s="146">
        <f>IFERROR(_xll.qlIndexFixing(ONIndex1Y,I2757,TRUE,_xll.ohTrigger(RecalcTrigger,Trigger1Y)),NA())</f>
        <v>7.8016797951663275E-3</v>
      </c>
    </row>
    <row r="2758" spans="2:17" x14ac:dyDescent="0.2">
      <c r="B2758" s="39" t="s">
        <v>42</v>
      </c>
      <c r="D2758" s="42">
        <f>_xll.qlCalendarAdvance(Calendar,$D2757,B2758,"f",FALSE)</f>
        <v>59014</v>
      </c>
      <c r="E2758" s="140">
        <f>_xll.qlInterestRateIndexValueDate(IndexON,D2758)</f>
        <v>59014</v>
      </c>
      <c r="F2758" s="156">
        <f>IFERROR(_xll.qlIndexFixing(IndexON,D2758,TRUE,_xll.ohTrigger(RecalcTrigger,TriggerON)),NA())</f>
        <v>6.6707402434773577E-3</v>
      </c>
      <c r="H2758" s="42">
        <f>_xll.qlCalendarAdvance(Calendar,$H2757,B2758,"f",FALSE)</f>
        <v>59014</v>
      </c>
      <c r="I2758" s="140">
        <f>_xll.qlInterestRateIndexValueDate(Index1M,$H2758)</f>
        <v>59014</v>
      </c>
      <c r="J2758" s="145">
        <f>IFERROR(_xll.qlIndexFixing(Index1M,$H2758,TRUE,_xll.ohTrigger(RecalcTrigger,Trigger1M)),NA())</f>
        <v>7.4867905332365965E-3</v>
      </c>
      <c r="K2758" s="44">
        <f>IFERROR(_xll.qlIndexFixing(Index3M,H2758,TRUE,_xll.ohTrigger(RecalcTrigger,Trigger3M)),NA())</f>
        <v>7.5670722417826783E-3</v>
      </c>
      <c r="L2758" s="44">
        <f>IFERROR(_xll.qlIndexFixing(Index6M,$H2758,TRUE,_xll.ohTrigger(RecalcTrigger,Trigger6M)),NA())</f>
        <v>7.7115890261611171E-3</v>
      </c>
      <c r="M2758" s="146">
        <f>IFERROR(_xll.qlIndexFixing(Index1Y,$H2758,TRUE,_xll.ohTrigger(RecalcTrigger,Trigger1Y)),NA())</f>
        <v>7.912326017099458E-3</v>
      </c>
      <c r="N2758" s="145">
        <f>IFERROR(_xll.qlIndexFixing(ONIndex1M,I2758,TRUE,_xll.ohTrigger(RecalcTrigger,Trigger1M)),NA())</f>
        <v>7.4772281039503508E-3</v>
      </c>
      <c r="O2758" s="44">
        <f>IFERROR(_xll.qlIndexFixing(ONIndex3M,I2758,TRUE,_xll.ohTrigger(RecalcTrigger,Trigger3M)),NA())</f>
        <v>7.5418131034266089E-3</v>
      </c>
      <c r="P2758" s="44">
        <f>IFERROR(_xll.qlIndexFixing(ONIndex6M,I2758,TRUE,_xll.ohTrigger(RecalcTrigger,Trigger6M)),NA())</f>
        <v>7.6579165190915344E-3</v>
      </c>
      <c r="Q2758" s="146">
        <f>IFERROR(_xll.qlIndexFixing(ONIndex1Y,I2758,TRUE,_xll.ohTrigger(RecalcTrigger,Trigger1Y)),NA())</f>
        <v>7.8044608374261415E-3</v>
      </c>
    </row>
    <row r="2759" spans="2:17" x14ac:dyDescent="0.2">
      <c r="B2759" s="39" t="s">
        <v>42</v>
      </c>
      <c r="D2759" s="42">
        <f>_xll.qlCalendarAdvance(Calendar,$D2758,B2759,"f",FALSE)</f>
        <v>59021</v>
      </c>
      <c r="E2759" s="140">
        <f>_xll.qlInterestRateIndexValueDate(IndexON,D2759)</f>
        <v>59021</v>
      </c>
      <c r="F2759" s="156">
        <f>IFERROR(_xll.qlIndexFixing(IndexON,D2759,TRUE,_xll.ohTrigger(RecalcTrigger,TriggerON)),NA())</f>
        <v>6.6738013021772069E-3</v>
      </c>
      <c r="H2759" s="42">
        <f>_xll.qlCalendarAdvance(Calendar,$H2758,B2759,"f",FALSE)</f>
        <v>59021</v>
      </c>
      <c r="I2759" s="140">
        <f>_xll.qlInterestRateIndexValueDate(Index1M,$H2759)</f>
        <v>59021</v>
      </c>
      <c r="J2759" s="145">
        <f>IFERROR(_xll.qlIndexFixing(Index1M,$H2759,TRUE,_xll.ohTrigger(RecalcTrigger,Trigger1M)),NA())</f>
        <v>7.4894932478797305E-3</v>
      </c>
      <c r="K2759" s="44">
        <f>IFERROR(_xll.qlIndexFixing(Index3M,H2759,TRUE,_xll.ohTrigger(RecalcTrigger,Trigger3M)),NA())</f>
        <v>7.5698931595455854E-3</v>
      </c>
      <c r="L2759" s="44">
        <f>IFERROR(_xll.qlIndexFixing(Index6M,$H2759,TRUE,_xll.ohTrigger(RecalcTrigger,Trigger6M)),NA())</f>
        <v>7.7146108863867888E-3</v>
      </c>
      <c r="M2759" s="146">
        <f>IFERROR(_xll.qlIndexFixing(Index1Y,$H2759,TRUE,_xll.ohTrigger(RecalcTrigger,Trigger1Y)),NA())</f>
        <v>7.9153930502480208E-3</v>
      </c>
      <c r="N2759" s="145">
        <f>IFERROR(_xll.qlIndexFixing(ONIndex1M,I2759,TRUE,_xll.ohTrigger(RecalcTrigger,Trigger1M)),NA())</f>
        <v>7.4802019399944353E-3</v>
      </c>
      <c r="O2759" s="44">
        <f>IFERROR(_xll.qlIndexFixing(ONIndex3M,I2759,TRUE,_xll.ohTrigger(RecalcTrigger,Trigger3M)),NA())</f>
        <v>7.5445639139648524E-3</v>
      </c>
      <c r="P2759" s="44">
        <f>IFERROR(_xll.qlIndexFixing(ONIndex6M,I2759,TRUE,_xll.ohTrigger(RecalcTrigger,Trigger6M)),NA())</f>
        <v>7.6608140161038563E-3</v>
      </c>
      <c r="Q2759" s="146">
        <f>IFERROR(_xll.qlIndexFixing(ONIndex1Y,I2759,TRUE,_xll.ohTrigger(RecalcTrigger,Trigger1Y)),NA())</f>
        <v>7.8072515824656463E-3</v>
      </c>
    </row>
    <row r="2760" spans="2:17" x14ac:dyDescent="0.2">
      <c r="B2760" s="39" t="s">
        <v>42</v>
      </c>
      <c r="D2760" s="42">
        <f>_xll.qlCalendarAdvance(Calendar,$D2759,B2760,"f",FALSE)</f>
        <v>59028</v>
      </c>
      <c r="E2760" s="140">
        <f>_xll.qlInterestRateIndexValueDate(IndexON,D2760)</f>
        <v>59028</v>
      </c>
      <c r="F2760" s="156">
        <f>IFERROR(_xll.qlIndexFixing(IndexON,D2760,TRUE,_xll.ohTrigger(RecalcTrigger,TriggerON)),NA())</f>
        <v>6.6768742838385631E-3</v>
      </c>
      <c r="H2760" s="42">
        <f>_xll.qlCalendarAdvance(Calendar,$H2759,B2760,"f",FALSE)</f>
        <v>59028</v>
      </c>
      <c r="I2760" s="140">
        <f>_xll.qlInterestRateIndexValueDate(Index1M,$H2760)</f>
        <v>59028</v>
      </c>
      <c r="J2760" s="145">
        <f>IFERROR(_xll.qlIndexFixing(Index1M,$H2760,TRUE,_xll.ohTrigger(RecalcTrigger,Trigger1M)),NA())</f>
        <v>7.4924944752777813E-3</v>
      </c>
      <c r="K2760" s="44">
        <f>IFERROR(_xll.qlIndexFixing(Index3M,H2760,TRUE,_xll.ohTrigger(RecalcTrigger,Trigger3M)),NA())</f>
        <v>7.5727240664942869E-3</v>
      </c>
      <c r="L2760" s="44">
        <f>IFERROR(_xll.qlIndexFixing(Index6M,$H2760,TRUE,_xll.ohTrigger(RecalcTrigger,Trigger6M)),NA())</f>
        <v>7.7176414081135012E-3</v>
      </c>
      <c r="M2760" s="146">
        <f>IFERROR(_xll.qlIndexFixing(Index1Y,$H2760,TRUE,_xll.ohTrigger(RecalcTrigger,Trigger1Y)),NA())</f>
        <v>7.918469872110645E-3</v>
      </c>
      <c r="N2760" s="145">
        <f>IFERROR(_xll.qlIndexFixing(ONIndex1M,I2760,TRUE,_xll.ohTrigger(RecalcTrigger,Trigger1M)),NA())</f>
        <v>7.4831835130406699E-3</v>
      </c>
      <c r="O2760" s="44">
        <f>IFERROR(_xll.qlIndexFixing(ONIndex3M,I2760,TRUE,_xll.ohTrigger(RecalcTrigger,Trigger3M)),NA())</f>
        <v>7.5473246927093562E-3</v>
      </c>
      <c r="P2760" s="44">
        <f>IFERROR(_xll.qlIndexFixing(ONIndex6M,I2760,TRUE,_xll.ohTrigger(RecalcTrigger,Trigger6M)),NA())</f>
        <v>7.6637201366835939E-3</v>
      </c>
      <c r="Q2760" s="146">
        <f>IFERROR(_xll.qlIndexFixing(ONIndex1Y,I2760,TRUE,_xll.ohTrigger(RecalcTrigger,Trigger1Y)),NA())</f>
        <v>7.8100520302037957E-3</v>
      </c>
    </row>
    <row r="2761" spans="2:17" x14ac:dyDescent="0.2">
      <c r="B2761" s="39" t="s">
        <v>42</v>
      </c>
      <c r="D2761" s="42">
        <f>_xll.qlCalendarAdvance(Calendar,$D2760,B2761,"f",FALSE)</f>
        <v>59035</v>
      </c>
      <c r="E2761" s="140">
        <f>_xll.qlInterestRateIndexValueDate(IndexON,D2761)</f>
        <v>59035</v>
      </c>
      <c r="F2761" s="156">
        <f>IFERROR(_xll.qlIndexFixing(IndexON,D2761,TRUE,_xll.ohTrigger(RecalcTrigger,TriggerON)),NA())</f>
        <v>6.6799591883803799E-3</v>
      </c>
      <c r="H2761" s="42">
        <f>_xll.qlCalendarAdvance(Calendar,$H2760,B2761,"f",FALSE)</f>
        <v>59035</v>
      </c>
      <c r="I2761" s="140">
        <f>_xll.qlInterestRateIndexValueDate(Index1M,$H2761)</f>
        <v>59035</v>
      </c>
      <c r="J2761" s="145">
        <f>IFERROR(_xll.qlIndexFixing(Index1M,$H2761,TRUE,_xll.ohTrigger(RecalcTrigger,Trigger1M)),NA())</f>
        <v>7.4955034455673449E-3</v>
      </c>
      <c r="K2761" s="44">
        <f>IFERROR(_xll.qlIndexFixing(Index3M,H2761,TRUE,_xll.ohTrigger(RecalcTrigger,Trigger3M)),NA())</f>
        <v>7.5755649626499258E-3</v>
      </c>
      <c r="L2761" s="44">
        <f>IFERROR(_xll.qlIndexFixing(Index6M,$H2761,TRUE,_xll.ohTrigger(RecalcTrigger,Trigger6M)),NA())</f>
        <v>7.7206805913822155E-3</v>
      </c>
      <c r="M2761" s="146">
        <f>IFERROR(_xll.qlIndexFixing(Index1Y,$H2761,TRUE,_xll.ohTrigger(RecalcTrigger,Trigger1Y)),NA())</f>
        <v>7.9215564827765927E-3</v>
      </c>
      <c r="N2761" s="145">
        <f>IFERROR(_xll.qlIndexFixing(ONIndex1M,I2761,TRUE,_xll.ohTrigger(RecalcTrigger,Trigger1M)),NA())</f>
        <v>7.4861728230890545E-3</v>
      </c>
      <c r="O2761" s="44">
        <f>IFERROR(_xll.qlIndexFixing(ONIndex3M,I2761,TRUE,_xll.ohTrigger(RecalcTrigger,Trigger3M)),NA())</f>
        <v>7.5500954399843057E-3</v>
      </c>
      <c r="P2761" s="44">
        <f>IFERROR(_xll.qlIndexFixing(ONIndex6M,I2761,TRUE,_xll.ohTrigger(RecalcTrigger,Trigger6M)),NA())</f>
        <v>7.6666348809928397E-3</v>
      </c>
      <c r="Q2761" s="146">
        <f>IFERROR(_xll.qlIndexFixing(ONIndex1Y,I2761,TRUE,_xll.ohTrigger(RecalcTrigger,Trigger1Y)),NA())</f>
        <v>7.8128621807216359E-3</v>
      </c>
    </row>
    <row r="2762" spans="2:17" x14ac:dyDescent="0.2">
      <c r="B2762" s="39" t="s">
        <v>42</v>
      </c>
      <c r="D2762" s="42">
        <f>_xll.qlCalendarAdvance(Calendar,$D2761,B2762,"f",FALSE)</f>
        <v>59042</v>
      </c>
      <c r="E2762" s="140">
        <f>_xll.qlInterestRateIndexValueDate(IndexON,D2762)</f>
        <v>59042</v>
      </c>
      <c r="F2762" s="156">
        <f>IFERROR(_xll.qlIndexFixing(IndexON,D2762,TRUE,_xll.ohTrigger(RecalcTrigger,TriggerON)),NA())</f>
        <v>6.6830560158837038E-3</v>
      </c>
      <c r="H2762" s="42">
        <f>_xll.qlCalendarAdvance(Calendar,$H2761,B2762,"f",FALSE)</f>
        <v>59042</v>
      </c>
      <c r="I2762" s="140">
        <f>_xll.qlInterestRateIndexValueDate(Index1M,$H2762)</f>
        <v>59042</v>
      </c>
      <c r="J2762" s="145">
        <f>IFERROR(_xll.qlIndexFixing(Index1M,$H2762,TRUE,_xll.ohTrigger(RecalcTrigger,Trigger1M)),NA())</f>
        <v>7.4985201587557896E-3</v>
      </c>
      <c r="K2762" s="44">
        <f>IFERROR(_xll.qlIndexFixing(Index3M,H2762,TRUE,_xll.ohTrigger(RecalcTrigger,Trigger3M)),NA())</f>
        <v>7.5784158480354073E-3</v>
      </c>
      <c r="L2762" s="44">
        <f>IFERROR(_xll.qlIndexFixing(Index6M,$H2762,TRUE,_xll.ohTrigger(RecalcTrigger,Trigger6M)),NA())</f>
        <v>7.7237284362312543E-3</v>
      </c>
      <c r="M2762" s="146">
        <f>IFERROR(_xll.qlIndexFixing(Index1Y,$H2762,TRUE,_xll.ohTrigger(RecalcTrigger,Trigger1Y)),NA())</f>
        <v>7.9246528823360141E-3</v>
      </c>
      <c r="N2762" s="145">
        <f>IFERROR(_xll.qlIndexFixing(ONIndex1M,I2762,TRUE,_xll.ohTrigger(RecalcTrigger,Trigger1M)),NA())</f>
        <v>7.4891698702206355E-3</v>
      </c>
      <c r="O2762" s="44">
        <f>IFERROR(_xll.qlIndexFixing(ONIndex3M,I2762,TRUE,_xll.ohTrigger(RecalcTrigger,Trigger3M)),NA())</f>
        <v>7.5528761556276081E-3</v>
      </c>
      <c r="P2762" s="44">
        <f>IFERROR(_xll.qlIndexFixing(ONIndex6M,I2762,TRUE,_xll.ohTrigger(RecalcTrigger,Trigger6M)),NA())</f>
        <v>7.6695582487074088E-3</v>
      </c>
      <c r="Q2762" s="146">
        <f>IFERROR(_xll.qlIndexFixing(ONIndex1Y,I2762,TRUE,_xll.ohTrigger(RecalcTrigger,Trigger1Y)),NA())</f>
        <v>7.8156820340191668E-3</v>
      </c>
    </row>
    <row r="2763" spans="2:17" x14ac:dyDescent="0.2">
      <c r="B2763" s="39" t="s">
        <v>42</v>
      </c>
      <c r="D2763" s="42">
        <f>_xll.qlCalendarAdvance(Calendar,$D2762,B2763,"f",FALSE)</f>
        <v>59049</v>
      </c>
      <c r="E2763" s="140">
        <f>_xll.qlInterestRateIndexValueDate(IndexON,D2763)</f>
        <v>59049</v>
      </c>
      <c r="F2763" s="156">
        <f>IFERROR(_xll.qlIndexFixing(IndexON,D2763,TRUE,_xll.ohTrigger(RecalcTrigger,TriggerON)),NA())</f>
        <v>6.6861647661864421E-3</v>
      </c>
      <c r="H2763" s="42">
        <f>_xll.qlCalendarAdvance(Calendar,$H2762,B2763,"f",FALSE)</f>
        <v>59049</v>
      </c>
      <c r="I2763" s="140">
        <f>_xll.qlInterestRateIndexValueDate(Index1M,$H2763)</f>
        <v>59049</v>
      </c>
      <c r="J2763" s="145">
        <f>IFERROR(_xll.qlIndexFixing(Index1M,$H2763,TRUE,_xll.ohTrigger(RecalcTrigger,Trigger1M)),NA())</f>
        <v>7.5006634584898393E-3</v>
      </c>
      <c r="K2763" s="44">
        <f>IFERROR(_xll.qlIndexFixing(Index3M,H2763,TRUE,_xll.ohTrigger(RecalcTrigger,Trigger3M)),NA())</f>
        <v>7.5809918100856943E-3</v>
      </c>
      <c r="L2763" s="44">
        <f>IFERROR(_xll.qlIndexFixing(Index6M,$H2763,TRUE,_xll.ohTrigger(RecalcTrigger,Trigger6M)),NA())</f>
        <v>7.7258761967315395E-3</v>
      </c>
      <c r="M2763" s="146">
        <f>IFERROR(_xll.qlIndexFixing(Index1Y,$H2763,TRUE,_xll.ohTrigger(RecalcTrigger,Trigger1Y)),NA())</f>
        <v>7.9277590708790591E-3</v>
      </c>
      <c r="N2763" s="145">
        <f>IFERROR(_xll.qlIndexFixing(ONIndex1M,I2763,TRUE,_xll.ohTrigger(RecalcTrigger,Trigger1M)),NA())</f>
        <v>7.4921746542733203E-3</v>
      </c>
      <c r="O2763" s="44">
        <f>IFERROR(_xll.qlIndexFixing(ONIndex3M,I2763,TRUE,_xll.ohTrigger(RecalcTrigger,Trigger3M)),NA())</f>
        <v>7.5556668394771709E-3</v>
      </c>
      <c r="P2763" s="44">
        <f>IFERROR(_xll.qlIndexFixing(ONIndex6M,I2763,TRUE,_xll.ohTrigger(RecalcTrigger,Trigger6M)),NA())</f>
        <v>7.6724902400704398E-3</v>
      </c>
      <c r="Q2763" s="146">
        <f>IFERROR(_xll.qlIndexFixing(ONIndex1Y,I2763,TRUE,_xll.ohTrigger(RecalcTrigger,Trigger1Y)),NA())</f>
        <v>7.8185115901774349E-3</v>
      </c>
    </row>
    <row r="2764" spans="2:17" x14ac:dyDescent="0.2">
      <c r="B2764" s="39" t="s">
        <v>42</v>
      </c>
      <c r="D2764" s="42">
        <f>_xll.qlCalendarAdvance(Calendar,$D2763,B2764,"f",FALSE)</f>
        <v>59056</v>
      </c>
      <c r="E2764" s="140">
        <f>_xll.qlInterestRateIndexValueDate(IndexON,D2764)</f>
        <v>59056</v>
      </c>
      <c r="F2764" s="156">
        <f>IFERROR(_xll.qlIndexFixing(IndexON,D2764,TRUE,_xll.ohTrigger(RecalcTrigger,TriggerON)),NA())</f>
        <v>6.6892854395317336E-3</v>
      </c>
      <c r="H2764" s="42">
        <f>_xll.qlCalendarAdvance(Calendar,$H2763,B2764,"f",FALSE)</f>
        <v>59056</v>
      </c>
      <c r="I2764" s="140">
        <f>_xll.qlInterestRateIndexValueDate(Index1M,$H2764)</f>
        <v>59056</v>
      </c>
      <c r="J2764" s="145">
        <f>IFERROR(_xll.qlIndexFixing(Index1M,$H2764,TRUE,_xll.ohTrigger(RecalcTrigger,Trigger1M)),NA())</f>
        <v>7.5036938114959595E-3</v>
      </c>
      <c r="K2764" s="44">
        <f>IFERROR(_xll.qlIndexFixing(Index3M,H2764,TRUE,_xll.ohTrigger(RecalcTrigger,Trigger3M)),NA())</f>
        <v>7.5838619009054014E-3</v>
      </c>
      <c r="L2764" s="44">
        <f>IFERROR(_xll.qlIndexFixing(Index6M,$H2764,TRUE,_xll.ohTrigger(RecalcTrigger,Trigger6M)),NA())</f>
        <v>7.7289393145943946E-3</v>
      </c>
      <c r="M2764" s="146">
        <f>IFERROR(_xll.qlIndexFixing(Index1Y,$H2764,TRUE,_xll.ohTrigger(RecalcTrigger,Trigger1Y)),NA())</f>
        <v>7.9308750484958779E-3</v>
      </c>
      <c r="N2764" s="145">
        <f>IFERROR(_xll.qlIndexFixing(ONIndex1M,I2764,TRUE,_xll.ohTrigger(RecalcTrigger,Trigger1M)),NA())</f>
        <v>7.4951871754092014E-3</v>
      </c>
      <c r="O2764" s="44">
        <f>IFERROR(_xll.qlIndexFixing(ONIndex3M,I2764,TRUE,_xll.ohTrigger(RecalcTrigger,Trigger3M)),NA())</f>
        <v>7.5584674919382255E-3</v>
      </c>
      <c r="P2764" s="44">
        <f>IFERROR(_xll.qlIndexFixing(ONIndex6M,I2764,TRUE,_xll.ohTrigger(RecalcTrigger,Trigger6M)),NA())</f>
        <v>7.6754308550819328E-3</v>
      </c>
      <c r="Q2764" s="146">
        <f>IFERROR(_xll.qlIndexFixing(ONIndex1Y,I2764,TRUE,_xll.ohTrigger(RecalcTrigger,Trigger1Y)),NA())</f>
        <v>7.8213508490343475E-3</v>
      </c>
    </row>
    <row r="2765" spans="2:17" x14ac:dyDescent="0.2">
      <c r="B2765" s="39" t="s">
        <v>42</v>
      </c>
      <c r="D2765" s="42">
        <f>_xll.qlCalendarAdvance(Calendar,$D2764,B2765,"f",FALSE)</f>
        <v>59063</v>
      </c>
      <c r="E2765" s="140">
        <f>_xll.qlInterestRateIndexValueDate(IndexON,D2765)</f>
        <v>59063</v>
      </c>
      <c r="F2765" s="156">
        <f>IFERROR(_xll.qlIndexFixing(IndexON,D2765,TRUE,_xll.ohTrigger(RecalcTrigger,TriggerON)),NA())</f>
        <v>6.6924180357574858E-3</v>
      </c>
      <c r="H2765" s="42">
        <f>_xll.qlCalendarAdvance(Calendar,$H2764,B2765,"f",FALSE)</f>
        <v>59063</v>
      </c>
      <c r="I2765" s="140">
        <f>_xll.qlInterestRateIndexValueDate(Index1M,$H2765)</f>
        <v>59063</v>
      </c>
      <c r="J2765" s="145">
        <f>IFERROR(_xll.qlIndexFixing(Index1M,$H2765,TRUE,_xll.ohTrigger(RecalcTrigger,Trigger1M)),NA())</f>
        <v>7.5067319068613898E-3</v>
      </c>
      <c r="K2765" s="44">
        <f>IFERROR(_xll.qlIndexFixing(Index3M,H2765,TRUE,_xll.ohTrigger(RecalcTrigger,Trigger3M)),NA())</f>
        <v>7.5867419807852006E-3</v>
      </c>
      <c r="L2765" s="44">
        <f>IFERROR(_xll.qlIndexFixing(Index6M,$H2765,TRUE,_xll.ohTrigger(RecalcTrigger,Trigger6M)),NA())</f>
        <v>7.7320110935235704E-3</v>
      </c>
      <c r="M2765" s="146">
        <f>IFERROR(_xll.qlIndexFixing(Index1Y,$H2765,TRUE,_xll.ohTrigger(RecalcTrigger,Trigger1Y)),NA())</f>
        <v>7.9340008152775088E-3</v>
      </c>
      <c r="N2765" s="145">
        <f>IFERROR(_xll.qlIndexFixing(ONIndex1M,I2765,TRUE,_xll.ohTrigger(RecalcTrigger,Trigger1M)),NA())</f>
        <v>7.4982074335472326E-3</v>
      </c>
      <c r="O2765" s="44">
        <f>IFERROR(_xll.qlIndexFixing(ONIndex3M,I2765,TRUE,_xll.ohTrigger(RecalcTrigger,Trigger3M)),NA())</f>
        <v>7.5612781126865869E-3</v>
      </c>
      <c r="P2765" s="44">
        <f>IFERROR(_xll.qlIndexFixing(ONIndex6M,I2765,TRUE,_xll.ohTrigger(RecalcTrigger,Trigger6M)),NA())</f>
        <v>7.6783800935797952E-3</v>
      </c>
      <c r="Q2765" s="146">
        <f>IFERROR(_xll.qlIndexFixing(ONIndex1Y,I2765,TRUE,_xll.ohTrigger(RecalcTrigger,Trigger1Y)),NA())</f>
        <v>7.8241998108330435E-3</v>
      </c>
    </row>
    <row r="2766" spans="2:17" x14ac:dyDescent="0.2">
      <c r="B2766" s="39" t="s">
        <v>42</v>
      </c>
      <c r="D2766" s="42">
        <f>_xll.qlCalendarAdvance(Calendar,$D2765,B2766,"f",FALSE)</f>
        <v>59070</v>
      </c>
      <c r="E2766" s="140">
        <f>_xll.qlInterestRateIndexValueDate(IndexON,D2766)</f>
        <v>59070</v>
      </c>
      <c r="F2766" s="156">
        <f>IFERROR(_xll.qlIndexFixing(IndexON,D2766,TRUE,_xll.ohTrigger(RecalcTrigger,TriggerON)),NA())</f>
        <v>6.6955625548636988E-3</v>
      </c>
      <c r="H2766" s="42">
        <f>_xll.qlCalendarAdvance(Calendar,$H2765,B2766,"f",FALSE)</f>
        <v>59070</v>
      </c>
      <c r="I2766" s="140">
        <f>_xll.qlInterestRateIndexValueDate(Index1M,$H2766)</f>
        <v>59070</v>
      </c>
      <c r="J2766" s="145">
        <f>IFERROR(_xll.qlIndexFixing(Index1M,$H2766,TRUE,_xll.ohTrigger(RecalcTrigger,Trigger1M)),NA())</f>
        <v>7.5097777446023386E-3</v>
      </c>
      <c r="K2766" s="44">
        <f>IFERROR(_xll.qlIndexFixing(Index3M,H2766,TRUE,_xll.ohTrigger(RecalcTrigger,Trigger3M)),NA())</f>
        <v>7.5896320497482479E-3</v>
      </c>
      <c r="L2766" s="44">
        <f>IFERROR(_xll.qlIndexFixing(Index6M,$H2766,TRUE,_xll.ohTrigger(RecalcTrigger,Trigger6M)),NA())</f>
        <v>7.7350915335575752E-3</v>
      </c>
      <c r="M2766" s="146">
        <f>IFERROR(_xll.qlIndexFixing(Index1Y,$H2766,TRUE,_xll.ohTrigger(RecalcTrigger,Trigger1Y)),NA())</f>
        <v>7.9371363713149901E-3</v>
      </c>
      <c r="N2766" s="145">
        <f>IFERROR(_xll.qlIndexFixing(ONIndex1M,I2766,TRUE,_xll.ohTrigger(RecalcTrigger,Trigger1M)),NA())</f>
        <v>7.5012354286874139E-3</v>
      </c>
      <c r="O2766" s="44">
        <f>IFERROR(_xll.qlIndexFixing(ONIndex3M,I2766,TRUE,_xll.ohTrigger(RecalcTrigger,Trigger3M)),NA())</f>
        <v>7.5640987018033012E-3</v>
      </c>
      <c r="P2766" s="44">
        <f>IFERROR(_xll.qlIndexFixing(ONIndex6M,I2766,TRUE,_xll.ohTrigger(RecalcTrigger,Trigger6M)),NA())</f>
        <v>7.6813379556450734E-3</v>
      </c>
      <c r="Q2766" s="146">
        <f>IFERROR(_xll.qlIndexFixing(ONIndex1Y,I2766,TRUE,_xll.ohTrigger(RecalcTrigger,Trigger1Y)),NA())</f>
        <v>7.8270584752493377E-3</v>
      </c>
    </row>
    <row r="2767" spans="2:17" x14ac:dyDescent="0.2">
      <c r="B2767" s="39" t="s">
        <v>42</v>
      </c>
      <c r="D2767" s="42">
        <f>_xll.qlCalendarAdvance(Calendar,$D2766,B2767,"f",FALSE)</f>
        <v>59077</v>
      </c>
      <c r="E2767" s="140">
        <f>_xll.qlInterestRateIndexValueDate(IndexON,D2767)</f>
        <v>59077</v>
      </c>
      <c r="F2767" s="156">
        <f>IFERROR(_xll.qlIndexFixing(IndexON,D2767,TRUE,_xll.ohTrigger(RecalcTrigger,TriggerON)),NA())</f>
        <v>6.6987189968503724E-3</v>
      </c>
      <c r="H2767" s="42">
        <f>_xll.qlCalendarAdvance(Calendar,$H2766,B2767,"f",FALSE)</f>
        <v>59077</v>
      </c>
      <c r="I2767" s="140">
        <f>_xll.qlInterestRateIndexValueDate(Index1M,$H2767)</f>
        <v>59077</v>
      </c>
      <c r="J2767" s="145">
        <f>IFERROR(_xll.qlIndexFixing(Index1M,$H2767,TRUE,_xll.ohTrigger(RecalcTrigger,Trigger1M)),NA())</f>
        <v>7.5128313247107004E-3</v>
      </c>
      <c r="K2767" s="44">
        <f>IFERROR(_xll.qlIndexFixing(Index3M,H2767,TRUE,_xll.ohTrigger(RecalcTrigger,Trigger3M)),NA())</f>
        <v>7.5925321078159184E-3</v>
      </c>
      <c r="L2767" s="44">
        <f>IFERROR(_xll.qlIndexFixing(Index6M,$H2767,TRUE,_xll.ohTrigger(RecalcTrigger,Trigger6M)),NA())</f>
        <v>7.7381806347362608E-3</v>
      </c>
      <c r="M2767" s="146">
        <f>IFERROR(_xll.qlIndexFixing(Index1Y,$H2767,TRUE,_xll.ohTrigger(RecalcTrigger,Trigger1Y)),NA())</f>
        <v>7.940281716699138E-3</v>
      </c>
      <c r="N2767" s="145">
        <f>IFERROR(_xll.qlIndexFixing(ONIndex1M,I2767,TRUE,_xll.ohTrigger(RecalcTrigger,Trigger1M)),NA())</f>
        <v>7.5042711609107915E-3</v>
      </c>
      <c r="O2767" s="44">
        <f>IFERROR(_xll.qlIndexFixing(ONIndex3M,I2767,TRUE,_xll.ohTrigger(RecalcTrigger,Trigger3M)),NA())</f>
        <v>7.5669292593694149E-3</v>
      </c>
      <c r="P2767" s="44">
        <f>IFERROR(_xll.qlIndexFixing(ONIndex6M,I2767,TRUE,_xll.ohTrigger(RecalcTrigger,Trigger6M)),NA())</f>
        <v>7.6843044412777672E-3</v>
      </c>
      <c r="Q2767" s="146">
        <f>IFERROR(_xll.qlIndexFixing(ONIndex1Y,I2767,TRUE,_xll.ohTrigger(RecalcTrigger,Trigger1Y)),NA())</f>
        <v>7.8299268424453228E-3</v>
      </c>
    </row>
    <row r="2768" spans="2:17" x14ac:dyDescent="0.2">
      <c r="B2768" s="39" t="s">
        <v>42</v>
      </c>
      <c r="D2768" s="42">
        <f>_xll.qlCalendarAdvance(Calendar,$D2767,B2768,"f",FALSE)</f>
        <v>59084</v>
      </c>
      <c r="E2768" s="140">
        <f>_xll.qlInterestRateIndexValueDate(IndexON,D2768)</f>
        <v>59084</v>
      </c>
      <c r="F2768" s="156">
        <f>IFERROR(_xll.qlIndexFixing(IndexON,D2768,TRUE,_xll.ohTrigger(RecalcTrigger,TriggerON)),NA())</f>
        <v>6.7018873618795993E-3</v>
      </c>
      <c r="H2768" s="42">
        <f>_xll.qlCalendarAdvance(Calendar,$H2767,B2768,"f",FALSE)</f>
        <v>59084</v>
      </c>
      <c r="I2768" s="140">
        <f>_xll.qlInterestRateIndexValueDate(Index1M,$H2768)</f>
        <v>59084</v>
      </c>
      <c r="J2768" s="145">
        <f>IFERROR(_xll.qlIndexFixing(Index1M,$H2768,TRUE,_xll.ohTrigger(RecalcTrigger,Trigger1M)),NA())</f>
        <v>7.5167830391166153E-3</v>
      </c>
      <c r="K2768" s="44">
        <f>IFERROR(_xll.qlIndexFixing(Index3M,H2768,TRUE,_xll.ohTrigger(RecalcTrigger,Trigger3M)),NA())</f>
        <v>7.5957309353519055E-3</v>
      </c>
      <c r="L2768" s="44">
        <f>IFERROR(_xll.qlIndexFixing(Index6M,$H2768,TRUE,_xll.ohTrigger(RecalcTrigger,Trigger6M)),NA())</f>
        <v>7.7415846620843484E-3</v>
      </c>
      <c r="M2768" s="146">
        <f>IFERROR(_xll.qlIndexFixing(Index1Y,$H2768,TRUE,_xll.ohTrigger(RecalcTrigger,Trigger1Y)),NA())</f>
        <v>7.943436851522101E-3</v>
      </c>
      <c r="N2768" s="145">
        <f>IFERROR(_xll.qlIndexFixing(ONIndex1M,I2768,TRUE,_xll.ohTrigger(RecalcTrigger,Trigger1M)),NA())</f>
        <v>7.5073146301363192E-3</v>
      </c>
      <c r="O2768" s="44">
        <f>IFERROR(_xll.qlIndexFixing(ONIndex3M,I2768,TRUE,_xll.ohTrigger(RecalcTrigger,Trigger3M)),NA())</f>
        <v>7.5697697852228352E-3</v>
      </c>
      <c r="P2768" s="44">
        <f>IFERROR(_xll.qlIndexFixing(ONIndex6M,I2768,TRUE,_xll.ohTrigger(RecalcTrigger,Trigger6M)),NA())</f>
        <v>7.6872795503968305E-3</v>
      </c>
      <c r="Q2768" s="146">
        <f>IFERROR(_xll.qlIndexFixing(ONIndex1Y,I2768,TRUE,_xll.ohTrigger(RecalcTrigger,Trigger1Y)),NA())</f>
        <v>7.8328049125020449E-3</v>
      </c>
    </row>
    <row r="2769" spans="2:17" x14ac:dyDescent="0.2">
      <c r="B2769" s="39" t="s">
        <v>42</v>
      </c>
      <c r="D2769" s="42">
        <f>_xll.qlCalendarAdvance(Calendar,$D2768,B2769,"f",FALSE)</f>
        <v>59091</v>
      </c>
      <c r="E2769" s="140">
        <f>_xll.qlInterestRateIndexValueDate(IndexON,D2769)</f>
        <v>59091</v>
      </c>
      <c r="F2769" s="156">
        <f>IFERROR(_xll.qlIndexFixing(IndexON,D2769,TRUE,_xll.ohTrigger(RecalcTrigger,TriggerON)),NA())</f>
        <v>6.7050676497082407E-3</v>
      </c>
      <c r="H2769" s="42">
        <f>_xll.qlCalendarAdvance(Calendar,$H2768,B2769,"f",FALSE)</f>
        <v>59091</v>
      </c>
      <c r="I2769" s="140">
        <f>_xll.qlInterestRateIndexValueDate(Index1M,$H2769)</f>
        <v>59091</v>
      </c>
      <c r="J2769" s="145">
        <f>IFERROR(_xll.qlIndexFixing(Index1M,$H2769,TRUE,_xll.ohTrigger(RecalcTrigger,Trigger1M)),NA())</f>
        <v>7.5198539527789668E-3</v>
      </c>
      <c r="K2769" s="44">
        <f>IFERROR(_xll.qlIndexFixing(Index3M,H2769,TRUE,_xll.ohTrigger(RecalcTrigger,Trigger3M)),NA())</f>
        <v>7.5986517459435549E-3</v>
      </c>
      <c r="L2769" s="44">
        <f>IFERROR(_xll.qlIndexFixing(Index6M,$H2769,TRUE,_xll.ohTrigger(RecalcTrigger,Trigger6M)),NA())</f>
        <v>7.7446917701231429E-3</v>
      </c>
      <c r="M2769" s="146">
        <f>IFERROR(_xll.qlIndexFixing(Index1Y,$H2769,TRUE,_xll.ohTrigger(RecalcTrigger,Trigger1Y)),NA())</f>
        <v>7.9466017758753615E-3</v>
      </c>
      <c r="N2769" s="145">
        <f>IFERROR(_xll.qlIndexFixing(ONIndex1M,I2769,TRUE,_xll.ohTrigger(RecalcTrigger,Trigger1M)),NA())</f>
        <v>7.5103658363639969E-3</v>
      </c>
      <c r="O2769" s="44">
        <f>IFERROR(_xll.qlIndexFixing(ONIndex3M,I2769,TRUE,_xll.ohTrigger(RecalcTrigger,Trigger3M)),NA())</f>
        <v>7.5726202795256548E-3</v>
      </c>
      <c r="P2769" s="44">
        <f>IFERROR(_xll.qlIndexFixing(ONIndex6M,I2769,TRUE,_xll.ohTrigger(RecalcTrigger,Trigger6M)),NA())</f>
        <v>7.6902632832454021E-3</v>
      </c>
      <c r="Q2769" s="146">
        <f>IFERROR(_xll.qlIndexFixing(ONIndex1Y,I2769,TRUE,_xll.ohTrigger(RecalcTrigger,Trigger1Y)),NA())</f>
        <v>7.8356926853384579E-3</v>
      </c>
    </row>
    <row r="2770" spans="2:17" x14ac:dyDescent="0.2">
      <c r="B2770" s="39" t="s">
        <v>42</v>
      </c>
      <c r="D2770" s="42">
        <f>_xll.qlCalendarAdvance(Calendar,$D2769,B2770,"f",FALSE)</f>
        <v>59098</v>
      </c>
      <c r="E2770" s="140">
        <f>_xll.qlInterestRateIndexValueDate(IndexON,D2770)</f>
        <v>59098</v>
      </c>
      <c r="F2770" s="156">
        <f>IFERROR(_xll.qlIndexFixing(IndexON,D2770,TRUE,_xll.ohTrigger(RecalcTrigger,TriggerON)),NA())</f>
        <v>6.708259860498389E-3</v>
      </c>
      <c r="H2770" s="42">
        <f>_xll.qlCalendarAdvance(Calendar,$H2769,B2770,"f",FALSE)</f>
        <v>59098</v>
      </c>
      <c r="I2770" s="140">
        <f>_xll.qlInterestRateIndexValueDate(Index1M,$H2770)</f>
        <v>59098</v>
      </c>
      <c r="J2770" s="145">
        <f>IFERROR(_xll.qlIndexFixing(Index1M,$H2770,TRUE,_xll.ohTrigger(RecalcTrigger,Trigger1M)),NA())</f>
        <v>7.5229326093844071E-3</v>
      </c>
      <c r="K2770" s="44">
        <f>IFERROR(_xll.qlIndexFixing(Index3M,H2770,TRUE,_xll.ohTrigger(RecalcTrigger,Trigger3M)),NA())</f>
        <v>7.6015825459377108E-3</v>
      </c>
      <c r="L2770" s="44">
        <f>IFERROR(_xll.qlIndexFixing(Index6M,$H2770,TRUE,_xll.ohTrigger(RecalcTrigger,Trigger6M)),NA())</f>
        <v>7.7478075396380831E-3</v>
      </c>
      <c r="M2770" s="146">
        <f>IFERROR(_xll.qlIndexFixing(Index1Y,$H2770,TRUE,_xll.ohTrigger(RecalcTrigger,Trigger1Y)),NA())</f>
        <v>7.9497764898512902E-3</v>
      </c>
      <c r="N2770" s="145">
        <f>IFERROR(_xll.qlIndexFixing(ONIndex1M,I2770,TRUE,_xll.ohTrigger(RecalcTrigger,Trigger1M)),NA())</f>
        <v>7.5134247795938247E-3</v>
      </c>
      <c r="O2770" s="44">
        <f>IFERROR(_xll.qlIndexFixing(ONIndex3M,I2770,TRUE,_xll.ohTrigger(RecalcTrigger,Trigger3M)),NA())</f>
        <v>7.5754807422778736E-3</v>
      </c>
      <c r="P2770" s="44">
        <f>IFERROR(_xll.qlIndexFixing(ONIndex6M,I2770,TRUE,_xll.ohTrigger(RecalcTrigger,Trigger6M)),NA())</f>
        <v>7.6932556396613894E-3</v>
      </c>
      <c r="Q2770" s="146">
        <f>IFERROR(_xll.qlIndexFixing(ONIndex1Y,I2770,TRUE,_xll.ohTrigger(RecalcTrigger,Trigger1Y)),NA())</f>
        <v>7.8385901609545616E-3</v>
      </c>
    </row>
    <row r="2771" spans="2:17" x14ac:dyDescent="0.2">
      <c r="B2771" s="39" t="s">
        <v>42</v>
      </c>
      <c r="D2771" s="42">
        <f>_xll.qlCalendarAdvance(Calendar,$D2770,B2771,"f",FALSE)</f>
        <v>59105</v>
      </c>
      <c r="E2771" s="140">
        <f>_xll.qlInterestRateIndexValueDate(IndexON,D2771)</f>
        <v>59105</v>
      </c>
      <c r="F2771" s="156">
        <f>IFERROR(_xll.qlIndexFixing(IndexON,D2771,TRUE,_xll.ohTrigger(RecalcTrigger,TriggerON)),NA())</f>
        <v>6.711463994168998E-3</v>
      </c>
      <c r="H2771" s="42">
        <f>_xll.qlCalendarAdvance(Calendar,$H2770,B2771,"f",FALSE)</f>
        <v>59105</v>
      </c>
      <c r="I2771" s="140">
        <f>_xll.qlInterestRateIndexValueDate(Index1M,$H2771)</f>
        <v>59105</v>
      </c>
      <c r="J2771" s="145">
        <f>IFERROR(_xll.qlIndexFixing(Index1M,$H2771,TRUE,_xll.ohTrigger(RecalcTrigger,Trigger1M)),NA())</f>
        <v>7.5260190089476708E-3</v>
      </c>
      <c r="K2771" s="44">
        <f>IFERROR(_xll.qlIndexFixing(Index3M,H2771,TRUE,_xll.ohTrigger(RecalcTrigger,Trigger3M)),NA())</f>
        <v>7.6045233353546331E-3</v>
      </c>
      <c r="L2771" s="44">
        <f>IFERROR(_xll.qlIndexFixing(Index6M,$H2771,TRUE,_xll.ohTrigger(RecalcTrigger,Trigger6M)),NA())</f>
        <v>7.7509319706701371E-3</v>
      </c>
      <c r="M2771" s="146">
        <f>IFERROR(_xll.qlIndexFixing(Index1Y,$H2771,TRUE,_xll.ohTrigger(RecalcTrigger,Trigger1Y)),NA())</f>
        <v>7.9529609935422574E-3</v>
      </c>
      <c r="N2771" s="145">
        <f>IFERROR(_xll.qlIndexFixing(ONIndex1M,I2771,TRUE,_xll.ohTrigger(RecalcTrigger,Trigger1M)),NA())</f>
        <v>7.5164914598258026E-3</v>
      </c>
      <c r="O2771" s="44">
        <f>IFERROR(_xll.qlIndexFixing(ONIndex3M,I2771,TRUE,_xll.ohTrigger(RecalcTrigger,Trigger3M)),NA())</f>
        <v>7.5783511733173992E-3</v>
      </c>
      <c r="P2771" s="44">
        <f>IFERROR(_xll.qlIndexFixing(ONIndex6M,I2771,TRUE,_xll.ohTrigger(RecalcTrigger,Trigger6M)),NA())</f>
        <v>7.6962566195637461E-3</v>
      </c>
      <c r="Q2771" s="146">
        <f>IFERROR(_xll.qlIndexFixing(ONIndex1Y,I2771,TRUE,_xll.ohTrigger(RecalcTrigger,Trigger1Y)),NA())</f>
        <v>7.8414973393503562E-3</v>
      </c>
    </row>
    <row r="2772" spans="2:17" x14ac:dyDescent="0.2">
      <c r="B2772" s="39" t="s">
        <v>42</v>
      </c>
      <c r="D2772" s="42">
        <f>_xll.qlCalendarAdvance(Calendar,$D2771,B2772,"f",FALSE)</f>
        <v>59112</v>
      </c>
      <c r="E2772" s="140">
        <f>_xll.qlInterestRateIndexValueDate(IndexON,D2772)</f>
        <v>59112</v>
      </c>
      <c r="F2772" s="156">
        <f>IFERROR(_xll.qlIndexFixing(IndexON,D2772,TRUE,_xll.ohTrigger(RecalcTrigger,TriggerON)),NA())</f>
        <v>6.7146800508821602E-3</v>
      </c>
      <c r="H2772" s="42">
        <f>_xll.qlCalendarAdvance(Calendar,$H2771,B2772,"f",FALSE)</f>
        <v>59112</v>
      </c>
      <c r="I2772" s="140">
        <f>_xll.qlInterestRateIndexValueDate(Index1M,$H2772)</f>
        <v>59112</v>
      </c>
      <c r="J2772" s="145">
        <f>IFERROR(_xll.qlIndexFixing(Index1M,$H2772,TRUE,_xll.ohTrigger(RecalcTrigger,Trigger1M)),NA())</f>
        <v>7.5282153610987113E-3</v>
      </c>
      <c r="K2772" s="44">
        <f>IFERROR(_xll.qlIndexFixing(Index3M,H2772,TRUE,_xll.ohTrigger(RecalcTrigger,Trigger3M)),NA())</f>
        <v>7.6074741142207513E-3</v>
      </c>
      <c r="L2772" s="44">
        <f>IFERROR(_xll.qlIndexFixing(Index6M,$H2772,TRUE,_xll.ohTrigger(RecalcTrigger,Trigger6M)),NA())</f>
        <v>7.7537560591915636E-3</v>
      </c>
      <c r="M2772" s="146">
        <f>IFERROR(_xll.qlIndexFixing(Index1Y,$H2772,TRUE,_xll.ohTrigger(RecalcTrigger,Trigger1Y)),NA())</f>
        <v>7.9561552870410779E-3</v>
      </c>
      <c r="N2772" s="145">
        <f>IFERROR(_xll.qlIndexFixing(ONIndex1M,I2772,TRUE,_xll.ohTrigger(RecalcTrigger,Trigger1M)),NA())</f>
        <v>7.5195658771409768E-3</v>
      </c>
      <c r="O2772" s="44">
        <f>IFERROR(_xll.qlIndexFixing(ONIndex3M,I2772,TRUE,_xll.ohTrigger(RecalcTrigger,Trigger3M)),NA())</f>
        <v>7.581231572806324E-3</v>
      </c>
      <c r="P2772" s="44">
        <f>IFERROR(_xll.qlIndexFixing(ONIndex6M,I2772,TRUE,_xll.ohTrigger(RecalcTrigger,Trigger6M)),NA())</f>
        <v>7.6992662230335185E-3</v>
      </c>
      <c r="Q2772" s="146">
        <f>IFERROR(_xll.qlIndexFixing(ONIndex1Y,I2772,TRUE,_xll.ohTrigger(RecalcTrigger,Trigger1Y)),NA())</f>
        <v>7.8444142204447953E-3</v>
      </c>
    </row>
    <row r="2773" spans="2:17" x14ac:dyDescent="0.2">
      <c r="B2773" s="39" t="s">
        <v>42</v>
      </c>
      <c r="D2773" s="42">
        <f>_xll.qlCalendarAdvance(Calendar,$D2772,B2773,"f",FALSE)</f>
        <v>59119</v>
      </c>
      <c r="E2773" s="140">
        <f>_xll.qlInterestRateIndexValueDate(IndexON,D2773)</f>
        <v>59119</v>
      </c>
      <c r="F2773" s="156">
        <f>IFERROR(_xll.qlIndexFixing(IndexON,D2773,TRUE,_xll.ohTrigger(RecalcTrigger,TriggerON)),NA())</f>
        <v>6.7179080303136907E-3</v>
      </c>
      <c r="H2773" s="42">
        <f>_xll.qlCalendarAdvance(Calendar,$H2772,B2773,"f",FALSE)</f>
        <v>59119</v>
      </c>
      <c r="I2773" s="140">
        <f>_xll.qlInterestRateIndexValueDate(Index1M,$H2773)</f>
        <v>59119</v>
      </c>
      <c r="J2773" s="145">
        <f>IFERROR(_xll.qlIndexFixing(Index1M,$H2773,TRUE,_xll.ohTrigger(RecalcTrigger,Trigger1M)),NA())</f>
        <v>7.531315395584456E-3</v>
      </c>
      <c r="K2773" s="44">
        <f>IFERROR(_xll.qlIndexFixing(Index3M,H2773,TRUE,_xll.ohTrigger(RecalcTrigger,Trigger3M)),NA())</f>
        <v>7.6104348825554455E-3</v>
      </c>
      <c r="L2773" s="44">
        <f>IFERROR(_xll.qlIndexFixing(Index6M,$H2773,TRUE,_xll.ohTrigger(RecalcTrigger,Trigger6M)),NA())</f>
        <v>7.7568971280752132E-3</v>
      </c>
      <c r="M2773" s="146">
        <f>IFERROR(_xll.qlIndexFixing(Index1Y,$H2773,TRUE,_xll.ohTrigger(RecalcTrigger,Trigger1Y)),NA())</f>
        <v>7.9593593704403443E-3</v>
      </c>
      <c r="N2773" s="145">
        <f>IFERROR(_xll.qlIndexFixing(ONIndex1M,I2773,TRUE,_xll.ohTrigger(RecalcTrigger,Trigger1M)),NA())</f>
        <v>7.5226480315393474E-3</v>
      </c>
      <c r="O2773" s="44">
        <f>IFERROR(_xll.qlIndexFixing(ONIndex3M,I2773,TRUE,_xll.ohTrigger(RecalcTrigger,Trigger3M)),NA())</f>
        <v>7.5841219405825555E-3</v>
      </c>
      <c r="P2773" s="44">
        <f>IFERROR(_xll.qlIndexFixing(ONIndex6M,I2773,TRUE,_xll.ohTrigger(RecalcTrigger,Trigger6M)),NA())</f>
        <v>7.7022844501517529E-3</v>
      </c>
      <c r="Q2773" s="146">
        <f>IFERROR(_xll.qlIndexFixing(ONIndex1Y,I2773,TRUE,_xll.ohTrigger(RecalcTrigger,Trigger1Y)),NA())</f>
        <v>7.8473408043999715E-3</v>
      </c>
    </row>
    <row r="2774" spans="2:17" x14ac:dyDescent="0.2">
      <c r="B2774" s="39" t="s">
        <v>42</v>
      </c>
      <c r="D2774" s="42">
        <f>_xll.qlCalendarAdvance(Calendar,$D2773,B2774,"f",FALSE)</f>
        <v>59126</v>
      </c>
      <c r="E2774" s="140">
        <f>_xll.qlInterestRateIndexValueDate(IndexON,D2774)</f>
        <v>59126</v>
      </c>
      <c r="F2774" s="156">
        <f>IFERROR(_xll.qlIndexFixing(IndexON,D2774,TRUE,_xll.ohTrigger(RecalcTrigger,TriggerON)),NA())</f>
        <v>6.7211479327067281E-3</v>
      </c>
      <c r="H2774" s="42">
        <f>_xll.qlCalendarAdvance(Calendar,$H2773,B2774,"f",FALSE)</f>
        <v>59126</v>
      </c>
      <c r="I2774" s="140">
        <f>_xll.qlInterestRateIndexValueDate(Index1M,$H2774)</f>
        <v>59126</v>
      </c>
      <c r="J2774" s="145">
        <f>IFERROR(_xll.qlIndexFixing(Index1M,$H2774,TRUE,_xll.ohTrigger(RecalcTrigger,Trigger1M)),NA())</f>
        <v>7.5344231724862416E-3</v>
      </c>
      <c r="K2774" s="44">
        <f>IFERROR(_xll.qlIndexFixing(Index3M,H2774,TRUE,_xll.ohTrigger(RecalcTrigger,Trigger3M)),NA())</f>
        <v>7.6134056403807391E-3</v>
      </c>
      <c r="L2774" s="44">
        <f>IFERROR(_xll.qlIndexFixing(Index6M,$H2774,TRUE,_xll.ohTrigger(RecalcTrigger,Trigger6M)),NA())</f>
        <v>7.7600468583825036E-3</v>
      </c>
      <c r="M2774" s="146">
        <f>IFERROR(_xll.qlIndexFixing(Index1Y,$H2774,TRUE,_xll.ohTrigger(RecalcTrigger,Trigger1Y)),NA())</f>
        <v>7.9625732438342034E-3</v>
      </c>
      <c r="N2774" s="145">
        <f>IFERROR(_xll.qlIndexFixing(ONIndex1M,I2774,TRUE,_xll.ohTrigger(RecalcTrigger,Trigger1M)),NA())</f>
        <v>7.5257379228588217E-3</v>
      </c>
      <c r="O2774" s="44">
        <f>IFERROR(_xll.qlIndexFixing(ONIndex3M,I2774,TRUE,_xll.ohTrigger(RecalcTrigger,Trigger3M)),NA())</f>
        <v>7.5870222768081863E-3</v>
      </c>
      <c r="P2774" s="44">
        <f>IFERROR(_xll.qlIndexFixing(ONIndex6M,I2774,TRUE,_xll.ohTrigger(RecalcTrigger,Trigger6M)),NA())</f>
        <v>7.7053113007563567E-3</v>
      </c>
      <c r="Q2774" s="146">
        <f>IFERROR(_xll.qlIndexFixing(ONIndex1Y,I2774,TRUE,_xll.ohTrigger(RecalcTrigger,Trigger1Y)),NA())</f>
        <v>7.8502770911348385E-3</v>
      </c>
    </row>
    <row r="2775" spans="2:17" x14ac:dyDescent="0.2">
      <c r="B2775" s="39" t="s">
        <v>42</v>
      </c>
      <c r="D2775" s="42">
        <f>_xll.qlCalendarAdvance(Calendar,$D2774,B2775,"f",FALSE)</f>
        <v>59133</v>
      </c>
      <c r="E2775" s="140">
        <f>_xll.qlInterestRateIndexValueDate(IndexON,D2775)</f>
        <v>59133</v>
      </c>
      <c r="F2775" s="156">
        <f>IFERROR(_xll.qlIndexFixing(IndexON,D2775,TRUE,_xll.ohTrigger(RecalcTrigger,TriggerON)),NA())</f>
        <v>6.7243997580612724E-3</v>
      </c>
      <c r="H2775" s="42">
        <f>_xll.qlCalendarAdvance(Calendar,$H2774,B2775,"f",FALSE)</f>
        <v>59133</v>
      </c>
      <c r="I2775" s="140">
        <f>_xll.qlInterestRateIndexValueDate(Index1M,$H2775)</f>
        <v>59133</v>
      </c>
      <c r="J2775" s="145">
        <f>IFERROR(_xll.qlIndexFixing(Index1M,$H2775,TRUE,_xll.ohTrigger(RecalcTrigger,Trigger1M)),NA())</f>
        <v>7.5375386918094724E-3</v>
      </c>
      <c r="K2775" s="44">
        <f>IFERROR(_xll.qlIndexFixing(Index3M,H2775,TRUE,_xll.ohTrigger(RecalcTrigger,Trigger3M)),NA())</f>
        <v>7.6163863877204176E-3</v>
      </c>
      <c r="L2775" s="44">
        <f>IFERROR(_xll.qlIndexFixing(Index6M,$H2775,TRUE,_xll.ohTrigger(RecalcTrigger,Trigger6M)),NA())</f>
        <v>7.7632052501550777E-3</v>
      </c>
      <c r="M2775" s="146">
        <f>IFERROR(_xll.qlIndexFixing(Index1Y,$H2775,TRUE,_xll.ohTrigger(RecalcTrigger,Trigger1Y)),NA())</f>
        <v>7.96579690731547E-3</v>
      </c>
      <c r="N2775" s="145">
        <f>IFERROR(_xll.qlIndexFixing(ONIndex1M,I2775,TRUE,_xll.ohTrigger(RecalcTrigger,Trigger1M)),NA())</f>
        <v>7.5288355511804461E-3</v>
      </c>
      <c r="O2775" s="44">
        <f>IFERROR(_xll.qlIndexFixing(ONIndex3M,I2775,TRUE,_xll.ohTrigger(RecalcTrigger,Trigger3M)),NA())</f>
        <v>7.5899325814832164E-3</v>
      </c>
      <c r="P2775" s="44">
        <f>IFERROR(_xll.qlIndexFixing(ONIndex6M,I2775,TRUE,_xll.ohTrigger(RecalcTrigger,Trigger6M)),NA())</f>
        <v>7.7083467750094226E-3</v>
      </c>
      <c r="Q2775" s="146">
        <f>IFERROR(_xll.qlIndexFixing(ONIndex1Y,I2775,TRUE,_xll.ohTrigger(RecalcTrigger,Trigger1Y)),NA())</f>
        <v>7.8532230805683501E-3</v>
      </c>
    </row>
    <row r="2776" spans="2:17" x14ac:dyDescent="0.2">
      <c r="B2776" s="39" t="s">
        <v>42</v>
      </c>
      <c r="D2776" s="42">
        <f>_xll.qlCalendarAdvance(Calendar,$D2775,B2776,"f",FALSE)</f>
        <v>59140</v>
      </c>
      <c r="E2776" s="140">
        <f>_xll.qlInterestRateIndexValueDate(IndexON,D2776)</f>
        <v>59140</v>
      </c>
      <c r="F2776" s="156">
        <f>IFERROR(_xll.qlIndexFixing(IndexON,D2776,TRUE,_xll.ohTrigger(RecalcTrigger,TriggerON)),NA())</f>
        <v>6.7276635064583701E-3</v>
      </c>
      <c r="H2776" s="42">
        <f>_xll.qlCalendarAdvance(Calendar,$H2775,B2776,"f",FALSE)</f>
        <v>59140</v>
      </c>
      <c r="I2776" s="140">
        <f>_xll.qlInterestRateIndexValueDate(Index1M,$H2776)</f>
        <v>59140</v>
      </c>
      <c r="J2776" s="145">
        <f>IFERROR(_xll.qlIndexFixing(Index1M,$H2776,TRUE,_xll.ohTrigger(RecalcTrigger,Trigger1M)),NA())</f>
        <v>7.5406619535568487E-3</v>
      </c>
      <c r="K2776" s="44">
        <f>IFERROR(_xll.qlIndexFixing(Index3M,H2776,TRUE,_xll.ohTrigger(RecalcTrigger,Trigger3M)),NA())</f>
        <v>7.6187872409258324E-3</v>
      </c>
      <c r="L2776" s="44">
        <f>IFERROR(_xll.qlIndexFixing(Index6M,$H2776,TRUE,_xll.ohTrigger(RecalcTrigger,Trigger6M)),NA())</f>
        <v>7.7666840499983026E-3</v>
      </c>
      <c r="M2776" s="146">
        <f>IFERROR(_xll.qlIndexFixing(Index1Y,$H2776,TRUE,_xll.ohTrigger(RecalcTrigger,Trigger1Y)),NA())</f>
        <v>7.9690303609782909E-3</v>
      </c>
      <c r="N2776" s="145">
        <f>IFERROR(_xll.qlIndexFixing(ONIndex1M,I2776,TRUE,_xll.ohTrigger(RecalcTrigger,Trigger1M)),NA())</f>
        <v>7.5319409165852669E-3</v>
      </c>
      <c r="O2776" s="44">
        <f>IFERROR(_xll.qlIndexFixing(ONIndex3M,I2776,TRUE,_xll.ohTrigger(RecalcTrigger,Trigger3M)),NA())</f>
        <v>7.5928528544455531E-3</v>
      </c>
      <c r="P2776" s="44">
        <f>IFERROR(_xll.qlIndexFixing(ONIndex6M,I2776,TRUE,_xll.ohTrigger(RecalcTrigger,Trigger6M)),NA())</f>
        <v>7.7113908729109504E-3</v>
      </c>
      <c r="Q2776" s="146">
        <f>IFERROR(_xll.qlIndexFixing(ONIndex1Y,I2776,TRUE,_xll.ohTrigger(RecalcTrigger,Trigger1Y)),NA())</f>
        <v>7.856178772943645E-3</v>
      </c>
    </row>
    <row r="2777" spans="2:17" x14ac:dyDescent="0.2">
      <c r="B2777" s="39" t="s">
        <v>42</v>
      </c>
      <c r="D2777" s="42">
        <f>_xll.qlCalendarAdvance(Calendar,$D2776,B2777,"f",FALSE)</f>
        <v>59147</v>
      </c>
      <c r="E2777" s="140">
        <f>_xll.qlInterestRateIndexValueDate(IndexON,D2777)</f>
        <v>59147</v>
      </c>
      <c r="F2777" s="156">
        <f>IFERROR(_xll.qlIndexFixing(IndexON,D2777,TRUE,_xll.ohTrigger(RecalcTrigger,TriggerON)),NA())</f>
        <v>6.7309391776548821E-3</v>
      </c>
      <c r="H2777" s="42">
        <f>_xll.qlCalendarAdvance(Calendar,$H2776,B2777,"f",FALSE)</f>
        <v>59147</v>
      </c>
      <c r="I2777" s="140">
        <f>_xll.qlInterestRateIndexValueDate(Index1M,$H2777)</f>
        <v>59147</v>
      </c>
      <c r="J2777" s="145">
        <f>IFERROR(_xll.qlIndexFixing(Index1M,$H2777,TRUE,_xll.ohTrigger(RecalcTrigger,Trigger1M)),NA())</f>
        <v>7.5447000087804708E-3</v>
      </c>
      <c r="K2777" s="44">
        <f>IFERROR(_xll.qlIndexFixing(Index3M,H2777,TRUE,_xll.ohTrigger(RecalcTrigger,Trigger3M)),NA())</f>
        <v>7.6217864151611782E-3</v>
      </c>
      <c r="L2777" s="44">
        <f>IFERROR(_xll.qlIndexFixing(Index6M,$H2777,TRUE,_xll.ohTrigger(RecalcTrigger,Trigger6M)),NA())</f>
        <v>7.7698604509818005E-3</v>
      </c>
      <c r="M2777" s="146">
        <f>IFERROR(_xll.qlIndexFixing(Index1Y,$H2777,TRUE,_xll.ohTrigger(RecalcTrigger,Trigger1Y)),NA())</f>
        <v>7.9722736049170351E-3</v>
      </c>
      <c r="N2777" s="145">
        <f>IFERROR(_xll.qlIndexFixing(ONIndex1M,I2777,TRUE,_xll.ohTrigger(RecalcTrigger,Trigger1M)),NA())</f>
        <v>7.5350540189111914E-3</v>
      </c>
      <c r="O2777" s="44">
        <f>IFERROR(_xll.qlIndexFixing(ONIndex3M,I2777,TRUE,_xll.ohTrigger(RecalcTrigger,Trigger3M)),NA())</f>
        <v>7.5957830958572892E-3</v>
      </c>
      <c r="P2777" s="44">
        <f>IFERROR(_xll.qlIndexFixing(ONIndex6M,I2777,TRUE,_xll.ohTrigger(RecalcTrigger,Trigger6M)),NA())</f>
        <v>7.7144435942178013E-3</v>
      </c>
      <c r="Q2777" s="146">
        <f>IFERROR(_xll.qlIndexFixing(ONIndex1Y,I2777,TRUE,_xll.ohTrigger(RecalcTrigger,Trigger1Y)),NA())</f>
        <v>7.8591441680986307E-3</v>
      </c>
    </row>
    <row r="2778" spans="2:17" x14ac:dyDescent="0.2">
      <c r="B2778" s="39" t="s">
        <v>42</v>
      </c>
      <c r="D2778" s="42">
        <f>_xll.qlCalendarAdvance(Calendar,$D2777,B2778,"f",FALSE)</f>
        <v>59154</v>
      </c>
      <c r="E2778" s="140">
        <f>_xll.qlInterestRateIndexValueDate(IndexON,D2778)</f>
        <v>59154</v>
      </c>
      <c r="F2778" s="156">
        <f>IFERROR(_xll.qlIndexFixing(IndexON,D2778,TRUE,_xll.ohTrigger(RecalcTrigger,TriggerON)),NA())</f>
        <v>6.7342267717318549E-3</v>
      </c>
      <c r="H2778" s="42">
        <f>_xll.qlCalendarAdvance(Calendar,$H2777,B2778,"f",FALSE)</f>
        <v>59154</v>
      </c>
      <c r="I2778" s="140">
        <f>_xll.qlInterestRateIndexValueDate(Index1M,$H2778)</f>
        <v>59154</v>
      </c>
      <c r="J2778" s="145">
        <f>IFERROR(_xll.qlIndexFixing(Index1M,$H2778,TRUE,_xll.ohTrigger(RecalcTrigger,Trigger1M)),NA())</f>
        <v>7.5478406092204173E-3</v>
      </c>
      <c r="K2778" s="44">
        <f>IFERROR(_xll.qlIndexFixing(Index3M,H2778,TRUE,_xll.ohTrigger(RecalcTrigger,Trigger3M)),NA())</f>
        <v>7.6247955785082224E-3</v>
      </c>
      <c r="L2778" s="44">
        <f>IFERROR(_xll.qlIndexFixing(Index6M,$H2778,TRUE,_xll.ohTrigger(RecalcTrigger,Trigger6M)),NA())</f>
        <v>7.7730455137669649E-3</v>
      </c>
      <c r="M2778" s="146">
        <f>IFERROR(_xll.qlIndexFixing(Index1Y,$H2778,TRUE,_xll.ohTrigger(RecalcTrigger,Trigger1Y)),NA())</f>
        <v>7.9755266392254054E-3</v>
      </c>
      <c r="N2778" s="145">
        <f>IFERROR(_xll.qlIndexFixing(ONIndex1M,I2778,TRUE,_xll.ohTrigger(RecalcTrigger,Trigger1M)),NA())</f>
        <v>7.5381748583203123E-3</v>
      </c>
      <c r="O2778" s="44">
        <f>IFERROR(_xll.qlIndexFixing(ONIndex3M,I2778,TRUE,_xll.ohTrigger(RecalcTrigger,Trigger3M)),NA())</f>
        <v>7.5987233055563319E-3</v>
      </c>
      <c r="P2778" s="44">
        <f>IFERROR(_xll.qlIndexFixing(ONIndex6M,I2778,TRUE,_xll.ohTrigger(RecalcTrigger,Trigger6M)),NA())</f>
        <v>7.7175049391731143E-3</v>
      </c>
      <c r="Q2778" s="146">
        <f>IFERROR(_xll.qlIndexFixing(ONIndex1Y,I2778,TRUE,_xll.ohTrigger(RecalcTrigger,Trigger1Y)),NA())</f>
        <v>7.8621192658712147E-3</v>
      </c>
    </row>
    <row r="2779" spans="2:17" x14ac:dyDescent="0.2">
      <c r="B2779" s="39" t="s">
        <v>42</v>
      </c>
      <c r="D2779" s="42">
        <f>_xll.qlCalendarAdvance(Calendar,$D2778,B2779,"f",FALSE)</f>
        <v>59161</v>
      </c>
      <c r="E2779" s="140">
        <f>_xll.qlInterestRateIndexValueDate(IndexON,D2779)</f>
        <v>59161</v>
      </c>
      <c r="F2779" s="156">
        <f>IFERROR(_xll.qlIndexFixing(IndexON,D2779,TRUE,_xll.ohTrigger(RecalcTrigger,TriggerON)),NA())</f>
        <v>6.7375262887703347E-3</v>
      </c>
      <c r="H2779" s="42">
        <f>_xll.qlCalendarAdvance(Calendar,$H2778,B2779,"f",FALSE)</f>
        <v>59161</v>
      </c>
      <c r="I2779" s="140">
        <f>_xll.qlInterestRateIndexValueDate(Index1M,$H2779)</f>
        <v>59161</v>
      </c>
      <c r="J2779" s="145">
        <f>IFERROR(_xll.qlIndexFixing(Index1M,$H2779,TRUE,_xll.ohTrigger(RecalcTrigger,Trigger1M)),NA())</f>
        <v>7.5509889526697615E-3</v>
      </c>
      <c r="K2779" s="44">
        <f>IFERROR(_xll.qlIndexFixing(Index3M,H2779,TRUE,_xll.ohTrigger(RecalcTrigger,Trigger3M)),NA())</f>
        <v>7.627814730991278E-3</v>
      </c>
      <c r="L2779" s="44">
        <f>IFERROR(_xll.qlIndexFixing(Index6M,$H2779,TRUE,_xll.ohTrigger(RecalcTrigger,Trigger6M)),NA())</f>
        <v>7.7762392383943189E-3</v>
      </c>
      <c r="M2779" s="146">
        <f>IFERROR(_xll.qlIndexFixing(Index1Y,$H2779,TRUE,_xll.ohTrigger(RecalcTrigger,Trigger1Y)),NA())</f>
        <v>7.978789463998881E-3</v>
      </c>
      <c r="N2779" s="145">
        <f>IFERROR(_xll.qlIndexFixing(ONIndex1M,I2779,TRUE,_xll.ohTrigger(RecalcTrigger,Trigger1M)),NA())</f>
        <v>7.5413034348126295E-3</v>
      </c>
      <c r="O2779" s="44">
        <f>IFERROR(_xll.qlIndexFixing(ONIndex3M,I2779,TRUE,_xll.ohTrigger(RecalcTrigger,Trigger3M)),NA())</f>
        <v>7.6016734838668665E-3</v>
      </c>
      <c r="P2779" s="44">
        <f>IFERROR(_xll.qlIndexFixing(ONIndex6M,I2779,TRUE,_xll.ohTrigger(RecalcTrigger,Trigger6M)),NA())</f>
        <v>7.720574907695843E-3</v>
      </c>
      <c r="Q2779" s="146">
        <f>IFERROR(_xll.qlIndexFixing(ONIndex1Y,I2779,TRUE,_xll.ohTrigger(RecalcTrigger,Trigger1Y)),NA())</f>
        <v>7.8651040665045358E-3</v>
      </c>
    </row>
    <row r="2780" spans="2:17" x14ac:dyDescent="0.2">
      <c r="B2780" s="39" t="s">
        <v>42</v>
      </c>
      <c r="D2780" s="42">
        <f>_xll.qlCalendarAdvance(Calendar,$D2779,B2780,"f",FALSE)</f>
        <v>59168</v>
      </c>
      <c r="E2780" s="140">
        <f>_xll.qlInterestRateIndexValueDate(IndexON,D2780)</f>
        <v>59168</v>
      </c>
      <c r="F2780" s="156">
        <f>IFERROR(_xll.qlIndexFixing(IndexON,D2780,TRUE,_xll.ohTrigger(RecalcTrigger,TriggerON)),NA())</f>
        <v>6.7408377287703214E-3</v>
      </c>
      <c r="H2780" s="42">
        <f>_xll.qlCalendarAdvance(Calendar,$H2779,B2780,"f",FALSE)</f>
        <v>59168</v>
      </c>
      <c r="I2780" s="140">
        <f>_xll.qlInterestRateIndexValueDate(Index1M,$H2780)</f>
        <v>59168</v>
      </c>
      <c r="J2780" s="145">
        <f>IFERROR(_xll.qlIndexFixing(Index1M,$H2780,TRUE,_xll.ohTrigger(RecalcTrigger,Trigger1M)),NA())</f>
        <v>7.5541450391309614E-3</v>
      </c>
      <c r="K2780" s="44">
        <f>IFERROR(_xll.qlIndexFixing(Index3M,H2780,TRUE,_xll.ohTrigger(RecalcTrigger,Trigger3M)),NA())</f>
        <v>7.6308438726301582E-3</v>
      </c>
      <c r="L2780" s="44">
        <f>IFERROR(_xll.qlIndexFixing(Index6M,$H2780,TRUE,_xll.ohTrigger(RecalcTrigger,Trigger6M)),NA())</f>
        <v>7.7794416249057216E-3</v>
      </c>
      <c r="M2780" s="146">
        <f>IFERROR(_xll.qlIndexFixing(Index1Y,$H2780,TRUE,_xll.ohTrigger(RecalcTrigger,Trigger1Y)),NA())</f>
        <v>7.982062079332275E-3</v>
      </c>
      <c r="N2780" s="145">
        <f>IFERROR(_xll.qlIndexFixing(ONIndex1M,I2780,TRUE,_xll.ohTrigger(RecalcTrigger,Trigger1M)),NA())</f>
        <v>7.5444397483070968E-3</v>
      </c>
      <c r="O2780" s="44">
        <f>IFERROR(_xll.qlIndexFixing(ONIndex3M,I2780,TRUE,_xll.ohTrigger(RecalcTrigger,Trigger3M)),NA())</f>
        <v>7.6046336303836615E-3</v>
      </c>
      <c r="P2780" s="44">
        <f>IFERROR(_xll.qlIndexFixing(ONIndex6M,I2780,TRUE,_xll.ohTrigger(RecalcTrigger,Trigger6M)),NA())</f>
        <v>7.7236534997859874E-3</v>
      </c>
      <c r="Q2780" s="146">
        <f>IFERROR(_xll.qlIndexFixing(ONIndex1Y,I2780,TRUE,_xll.ohTrigger(RecalcTrigger,Trigger1Y)),NA())</f>
        <v>7.8680985699985939E-3</v>
      </c>
    </row>
    <row r="2781" spans="2:17" x14ac:dyDescent="0.2">
      <c r="B2781" s="39" t="s">
        <v>42</v>
      </c>
      <c r="D2781" s="42">
        <f>_xll.qlCalendarAdvance(Calendar,$D2780,B2781,"f",FALSE)</f>
        <v>59175</v>
      </c>
      <c r="E2781" s="140">
        <f>_xll.qlInterestRateIndexValueDate(IndexON,D2781)</f>
        <v>59175</v>
      </c>
      <c r="F2781" s="156">
        <f>IFERROR(_xll.qlIndexFixing(IndexON,D2781,TRUE,_xll.ohTrigger(RecalcTrigger,TriggerON)),NA())</f>
        <v>6.7441610915697225E-3</v>
      </c>
      <c r="H2781" s="42">
        <f>_xll.qlCalendarAdvance(Calendar,$H2780,B2781,"f",FALSE)</f>
        <v>59175</v>
      </c>
      <c r="I2781" s="140">
        <f>_xll.qlInterestRateIndexValueDate(Index1M,$H2781)</f>
        <v>59175</v>
      </c>
      <c r="J2781" s="145">
        <f>IFERROR(_xll.qlIndexFixing(Index1M,$H2781,TRUE,_xll.ohTrigger(RecalcTrigger,Trigger1M)),NA())</f>
        <v>7.5573088686212066E-3</v>
      </c>
      <c r="K2781" s="44">
        <f>IFERROR(_xll.qlIndexFixing(Index3M,H2781,TRUE,_xll.ohTrigger(RecalcTrigger,Trigger3M)),NA())</f>
        <v>7.6338830034473745E-3</v>
      </c>
      <c r="L2781" s="44">
        <f>IFERROR(_xll.qlIndexFixing(Index6M,$H2781,TRUE,_xll.ohTrigger(RecalcTrigger,Trigger6M)),NA())</f>
        <v>7.7823374938325637E-3</v>
      </c>
      <c r="M2781" s="146">
        <f>IFERROR(_xll.qlIndexFixing(Index1Y,$H2781,TRUE,_xll.ohTrigger(RecalcTrigger,Trigger1Y)),NA())</f>
        <v>7.9853444853206224E-3</v>
      </c>
      <c r="N2781" s="145">
        <f>IFERROR(_xll.qlIndexFixing(ONIndex1M,I2781,TRUE,_xll.ohTrigger(RecalcTrigger,Trigger1M)),NA())</f>
        <v>7.5475837988037142E-3</v>
      </c>
      <c r="O2781" s="44">
        <f>IFERROR(_xll.qlIndexFixing(ONIndex3M,I2781,TRUE,_xll.ohTrigger(RecalcTrigger,Trigger3M)),NA())</f>
        <v>7.6076037453498557E-3</v>
      </c>
      <c r="P2781" s="44">
        <f>IFERROR(_xll.qlIndexFixing(ONIndex6M,I2781,TRUE,_xll.ohTrigger(RecalcTrigger,Trigger6M)),NA())</f>
        <v>7.7267407155245937E-3</v>
      </c>
      <c r="Q2781" s="146">
        <f>IFERROR(_xll.qlIndexFixing(ONIndex1Y,I2781,TRUE,_xll.ohTrigger(RecalcTrigger,Trigger1Y)),NA())</f>
        <v>7.8711027761912966E-3</v>
      </c>
    </row>
    <row r="2782" spans="2:17" x14ac:dyDescent="0.2">
      <c r="B2782" s="39" t="s">
        <v>42</v>
      </c>
      <c r="D2782" s="42">
        <f>_xll.qlCalendarAdvance(Calendar,$D2781,B2782,"f",FALSE)</f>
        <v>59182</v>
      </c>
      <c r="E2782" s="140">
        <f>_xll.qlInterestRateIndexValueDate(IndexON,D2782)</f>
        <v>59182</v>
      </c>
      <c r="F2782" s="156">
        <f>IFERROR(_xll.qlIndexFixing(IndexON,D2782,TRUE,_xll.ohTrigger(RecalcTrigger,TriggerON)),NA())</f>
        <v>6.7474963773306307E-3</v>
      </c>
      <c r="H2782" s="42">
        <f>_xll.qlCalendarAdvance(Calendar,$H2781,B2782,"f",FALSE)</f>
        <v>59182</v>
      </c>
      <c r="I2782" s="140">
        <f>_xll.qlInterestRateIndexValueDate(Index1M,$H2782)</f>
        <v>59182</v>
      </c>
      <c r="J2782" s="145">
        <f>IFERROR(_xll.qlIndexFixing(Index1M,$H2782,TRUE,_xll.ohTrigger(RecalcTrigger,Trigger1M)),NA())</f>
        <v>7.5604804411331305E-3</v>
      </c>
      <c r="K2782" s="44">
        <f>IFERROR(_xll.qlIndexFixing(Index3M,H2782,TRUE,_xll.ohTrigger(RecalcTrigger,Trigger3M)),NA())</f>
        <v>7.6369321234663404E-3</v>
      </c>
      <c r="L2782" s="44">
        <f>IFERROR(_xll.qlIndexFixing(Index6M,$H2782,TRUE,_xll.ohTrigger(RecalcTrigger,Trigger6M)),NA())</f>
        <v>7.7855565170003522E-3</v>
      </c>
      <c r="M2782" s="146">
        <f>IFERROR(_xll.qlIndexFixing(Index1Y,$H2782,TRUE,_xll.ohTrigger(RecalcTrigger,Trigger1Y)),NA())</f>
        <v>7.9886366820598464E-3</v>
      </c>
      <c r="N2782" s="145">
        <f>IFERROR(_xll.qlIndexFixing(ONIndex1M,I2782,TRUE,_xll.ohTrigger(RecalcTrigger,Trigger1M)),NA())</f>
        <v>7.5507355862214354E-3</v>
      </c>
      <c r="O2782" s="44">
        <f>IFERROR(_xll.qlIndexFixing(ONIndex3M,I2782,TRUE,_xll.ohTrigger(RecalcTrigger,Trigger3M)),NA())</f>
        <v>7.6105838286033567E-3</v>
      </c>
      <c r="P2782" s="44">
        <f>IFERROR(_xll.qlIndexFixing(ONIndex6M,I2782,TRUE,_xll.ohTrigger(RecalcTrigger,Trigger6M)),NA())</f>
        <v>7.7298365546685233E-3</v>
      </c>
      <c r="Q2782" s="146">
        <f>IFERROR(_xll.qlIndexFixing(ONIndex1Y,I2782,TRUE,_xll.ohTrigger(RecalcTrigger,Trigger1Y)),NA())</f>
        <v>7.8741166851636901E-3</v>
      </c>
    </row>
    <row r="2783" spans="2:17" x14ac:dyDescent="0.2">
      <c r="B2783" s="39" t="s">
        <v>42</v>
      </c>
      <c r="D2783" s="42">
        <f>_xll.qlCalendarAdvance(Calendar,$D2782,B2783,"f",FALSE)</f>
        <v>59189</v>
      </c>
      <c r="E2783" s="140">
        <f>_xll.qlInterestRateIndexValueDate(IndexON,D2783)</f>
        <v>59189</v>
      </c>
      <c r="F2783" s="156">
        <f>IFERROR(_xll.qlIndexFixing(IndexON,D2783,TRUE,_xll.ohTrigger(RecalcTrigger,TriggerON)),NA())</f>
        <v>6.7508435861340921E-3</v>
      </c>
      <c r="H2783" s="42">
        <f>_xll.qlCalendarAdvance(Calendar,$H2782,B2783,"f",FALSE)</f>
        <v>59189</v>
      </c>
      <c r="I2783" s="140">
        <f>_xll.qlInterestRateIndexValueDate(Index1M,$H2783)</f>
        <v>59189</v>
      </c>
      <c r="J2783" s="145">
        <f>IFERROR(_xll.qlIndexFixing(Index1M,$H2783,TRUE,_xll.ohTrigger(RecalcTrigger,Trigger1M)),NA())</f>
        <v>7.5636597566839242E-3</v>
      </c>
      <c r="K2783" s="44">
        <f>IFERROR(_xll.qlIndexFixing(Index3M,H2783,TRUE,_xll.ohTrigger(RecalcTrigger,Trigger3M)),NA())</f>
        <v>7.6399912327104686E-3</v>
      </c>
      <c r="L2783" s="44">
        <f>IFERROR(_xll.qlIndexFixing(Index6M,$H2783,TRUE,_xll.ohTrigger(RecalcTrigger,Trigger6M)),NA())</f>
        <v>7.7887842019611917E-3</v>
      </c>
      <c r="M2783" s="146">
        <f>IFERROR(_xll.qlIndexFixing(Index1Y,$H2783,TRUE,_xll.ohTrigger(RecalcTrigger,Trigger1Y)),NA())</f>
        <v>7.9919386696456485E-3</v>
      </c>
      <c r="N2783" s="145">
        <f>IFERROR(_xll.qlIndexFixing(ONIndex1M,I2783,TRUE,_xll.ohTrigger(RecalcTrigger,Trigger1M)),NA())</f>
        <v>7.5538951108033991E-3</v>
      </c>
      <c r="O2783" s="44">
        <f>IFERROR(_xll.qlIndexFixing(ONIndex3M,I2783,TRUE,_xll.ohTrigger(RecalcTrigger,Trigger3M)),NA())</f>
        <v>7.6135738804683495E-3</v>
      </c>
      <c r="P2783" s="44">
        <f>IFERROR(_xll.qlIndexFixing(ONIndex6M,I2783,TRUE,_xll.ohTrigger(RecalcTrigger,Trigger6M)),NA())</f>
        <v>7.7329410175419611E-3</v>
      </c>
      <c r="Q2783" s="146">
        <f>IFERROR(_xll.qlIndexFixing(ONIndex1Y,I2783,TRUE,_xll.ohTrigger(RecalcTrigger,Trigger1Y)),NA())</f>
        <v>7.8771402969968207E-3</v>
      </c>
    </row>
    <row r="2784" spans="2:17" x14ac:dyDescent="0.2">
      <c r="B2784" s="39" t="s">
        <v>42</v>
      </c>
      <c r="D2784" s="42">
        <f>_xll.qlCalendarAdvance(Calendar,$D2783,B2784,"f",FALSE)</f>
        <v>59196</v>
      </c>
      <c r="E2784" s="140">
        <f>_xll.qlInterestRateIndexValueDate(IndexON,D2784)</f>
        <v>59196</v>
      </c>
      <c r="F2784" s="156">
        <f>IFERROR(_xll.qlIndexFixing(IndexON,D2784,TRUE,_xll.ohTrigger(RecalcTrigger,TriggerON)),NA())</f>
        <v>6.7542027177369679E-3</v>
      </c>
      <c r="H2784" s="42">
        <f>_xll.qlCalendarAdvance(Calendar,$H2783,B2784,"f",FALSE)</f>
        <v>59196</v>
      </c>
      <c r="I2784" s="140">
        <f>_xll.qlInterestRateIndexValueDate(Index1M,$H2784)</f>
        <v>59196</v>
      </c>
      <c r="J2784" s="145">
        <f>IFERROR(_xll.qlIndexFixing(Index1M,$H2784,TRUE,_xll.ohTrigger(RecalcTrigger,Trigger1M)),NA())</f>
        <v>7.5668468152735886E-3</v>
      </c>
      <c r="K2784" s="44">
        <f>IFERROR(_xll.qlIndexFixing(Index3M,H2784,TRUE,_xll.ohTrigger(RecalcTrigger,Trigger3M)),NA())</f>
        <v>7.6430603311977707E-3</v>
      </c>
      <c r="L2784" s="44">
        <f>IFERROR(_xll.qlIndexFixing(Index6M,$H2784,TRUE,_xll.ohTrigger(RecalcTrigger,Trigger6M)),NA())</f>
        <v>7.7920205487549332E-3</v>
      </c>
      <c r="M2784" s="146">
        <f>IFERROR(_xll.qlIndexFixing(Index1Y,$H2784,TRUE,_xll.ohTrigger(RecalcTrigger,Trigger1Y)),NA())</f>
        <v>7.9952504481741737E-3</v>
      </c>
      <c r="N2784" s="145">
        <f>IFERROR(_xll.qlIndexFixing(ONIndex1M,I2784,TRUE,_xll.ohTrigger(RecalcTrigger,Trigger1M)),NA())</f>
        <v>7.557062372387513E-3</v>
      </c>
      <c r="O2784" s="44">
        <f>IFERROR(_xll.qlIndexFixing(ONIndex3M,I2784,TRUE,_xll.ohTrigger(RecalcTrigger,Trigger3M)),NA())</f>
        <v>7.6165739004585564E-3</v>
      </c>
      <c r="P2784" s="44">
        <f>IFERROR(_xll.qlIndexFixing(ONIndex6M,I2784,TRUE,_xll.ohTrigger(RecalcTrigger,Trigger6M)),NA())</f>
        <v>7.7360541039828146E-3</v>
      </c>
      <c r="Q2784" s="146">
        <f>IFERROR(_xll.qlIndexFixing(ONIndex1Y,I2784,TRUE,_xll.ohTrigger(RecalcTrigger,Trigger1Y)),NA())</f>
        <v>7.8801736115285959E-3</v>
      </c>
    </row>
    <row r="2785" spans="2:17" x14ac:dyDescent="0.2">
      <c r="B2785" s="39" t="s">
        <v>42</v>
      </c>
      <c r="D2785" s="42">
        <f>_xll.qlCalendarAdvance(Calendar,$D2784,B2785,"f",FALSE)</f>
        <v>59203</v>
      </c>
      <c r="E2785" s="140">
        <f>_xll.qlInterestRateIndexValueDate(IndexON,D2785)</f>
        <v>59203</v>
      </c>
      <c r="F2785" s="156">
        <f>IFERROR(_xll.qlIndexFixing(IndexON,D2785,TRUE,_xll.ohTrigger(RecalcTrigger,TriggerON)),NA())</f>
        <v>6.7575737723013507E-3</v>
      </c>
      <c r="H2785" s="42">
        <f>_xll.qlCalendarAdvance(Calendar,$H2784,B2785,"f",FALSE)</f>
        <v>59203</v>
      </c>
      <c r="I2785" s="140">
        <f>_xll.qlInterestRateIndexValueDate(Index1M,$H2785)</f>
        <v>59203</v>
      </c>
      <c r="J2785" s="145">
        <f>IFERROR(_xll.qlIndexFixing(Index1M,$H2785,TRUE,_xll.ohTrigger(RecalcTrigger,Trigger1M)),NA())</f>
        <v>7.5685054375159867E-3</v>
      </c>
      <c r="K2785" s="44">
        <f>IFERROR(_xll.qlIndexFixing(Index3M,H2785,TRUE,_xll.ohTrigger(RecalcTrigger,Trigger3M)),NA())</f>
        <v>7.6461394189561629E-3</v>
      </c>
      <c r="L2785" s="44">
        <f>IFERROR(_xll.qlIndexFixing(Index6M,$H2785,TRUE,_xll.ohTrigger(RecalcTrigger,Trigger6M)),NA())</f>
        <v>7.7952655574241156E-3</v>
      </c>
      <c r="M2785" s="146">
        <f>IFERROR(_xll.qlIndexFixing(Index1Y,$H2785,TRUE,_xll.ohTrigger(RecalcTrigger,Trigger1Y)),NA())</f>
        <v>7.9985720177417896E-3</v>
      </c>
      <c r="N2785" s="145">
        <f>IFERROR(_xll.qlIndexFixing(ONIndex1M,I2785,TRUE,_xll.ohTrigger(RecalcTrigger,Trigger1M)),NA())</f>
        <v>7.5602373709737769E-3</v>
      </c>
      <c r="O2785" s="44">
        <f>IFERROR(_xll.qlIndexFixing(ONIndex3M,I2785,TRUE,_xll.ohTrigger(RecalcTrigger,Trigger3M)),NA())</f>
        <v>7.6195838890602552E-3</v>
      </c>
      <c r="P2785" s="44">
        <f>IFERROR(_xll.qlIndexFixing(ONIndex6M,I2785,TRUE,_xll.ohTrigger(RecalcTrigger,Trigger6M)),NA())</f>
        <v>7.7391758139100375E-3</v>
      </c>
      <c r="Q2785" s="146">
        <f>IFERROR(_xll.qlIndexFixing(ONIndex1Y,I2785,TRUE,_xll.ohTrigger(RecalcTrigger,Trigger1Y)),NA())</f>
        <v>7.8832166289211081E-3</v>
      </c>
    </row>
    <row r="2786" spans="2:17" x14ac:dyDescent="0.2">
      <c r="B2786" s="39" t="s">
        <v>42</v>
      </c>
      <c r="D2786" s="42">
        <f>_xll.qlCalendarAdvance(Calendar,$D2785,B2786,"f",FALSE)</f>
        <v>59210</v>
      </c>
      <c r="E2786" s="140">
        <f>_xll.qlInterestRateIndexValueDate(IndexON,D2786)</f>
        <v>59210</v>
      </c>
      <c r="F2786" s="156">
        <f>IFERROR(_xll.qlIndexFixing(IndexON,D2786,TRUE,_xll.ohTrigger(RecalcTrigger,TriggerON)),NA())</f>
        <v>6.7609567497461942E-3</v>
      </c>
      <c r="H2786" s="42">
        <f>_xll.qlCalendarAdvance(Calendar,$H2785,B2786,"f",FALSE)</f>
        <v>59210</v>
      </c>
      <c r="I2786" s="140">
        <f>_xll.qlInterestRateIndexValueDate(Index1M,$H2786)</f>
        <v>59210</v>
      </c>
      <c r="J2786" s="145">
        <f>IFERROR(_xll.qlIndexFixing(Index1M,$H2786,TRUE,_xll.ohTrigger(RecalcTrigger,Trigger1M)),NA())</f>
        <v>7.5717048851311631E-3</v>
      </c>
      <c r="K2786" s="44">
        <f>IFERROR(_xll.qlIndexFixing(Index3M,H2786,TRUE,_xll.ohTrigger(RecalcTrigger,Trigger3M)),NA())</f>
        <v>7.6489259001666487E-3</v>
      </c>
      <c r="L2786" s="44">
        <f>IFERROR(_xll.qlIndexFixing(Index6M,$H2786,TRUE,_xll.ohTrigger(RecalcTrigger,Trigger6M)),NA())</f>
        <v>7.7985192280103808E-3</v>
      </c>
      <c r="M2786" s="146">
        <f>IFERROR(_xll.qlIndexFixing(Index1Y,$H2786,TRUE,_xll.ohTrigger(RecalcTrigger,Trigger1Y)),NA())</f>
        <v>8.0019033784453075E-3</v>
      </c>
      <c r="N2786" s="145">
        <f>IFERROR(_xll.qlIndexFixing(ONIndex1M,I2786,TRUE,_xll.ohTrigger(RecalcTrigger,Trigger1M)),NA())</f>
        <v>7.5634201066432372E-3</v>
      </c>
      <c r="O2786" s="44">
        <f>IFERROR(_xll.qlIndexFixing(ONIndex3M,I2786,TRUE,_xll.ohTrigger(RecalcTrigger,Trigger3M)),NA())</f>
        <v>7.6226038459492607E-3</v>
      </c>
      <c r="P2786" s="44">
        <f>IFERROR(_xll.qlIndexFixing(ONIndex6M,I2786,TRUE,_xll.ohTrigger(RecalcTrigger,Trigger6M)),NA())</f>
        <v>7.7423061474857224E-3</v>
      </c>
      <c r="Q2786" s="146">
        <f>IFERROR(_xll.qlIndexFixing(ONIndex1Y,I2786,TRUE,_xll.ohTrigger(RecalcTrigger,Trigger1Y)),NA())</f>
        <v>7.8862693490933111E-3</v>
      </c>
    </row>
    <row r="2787" spans="2:17" x14ac:dyDescent="0.2">
      <c r="B2787" s="39" t="s">
        <v>42</v>
      </c>
      <c r="D2787" s="42">
        <f>_xll.qlCalendarAdvance(Calendar,$D2786,B2787,"f",FALSE)</f>
        <v>59217</v>
      </c>
      <c r="E2787" s="140">
        <f>_xll.qlInterestRateIndexValueDate(IndexON,D2787)</f>
        <v>59217</v>
      </c>
      <c r="F2787" s="156">
        <f>IFERROR(_xll.qlIndexFixing(IndexON,D2787,TRUE,_xll.ohTrigger(RecalcTrigger,TriggerON)),NA())</f>
        <v>6.7643516501525447E-3</v>
      </c>
      <c r="H2787" s="42">
        <f>_xll.qlCalendarAdvance(Calendar,$H2786,B2787,"f",FALSE)</f>
        <v>59217</v>
      </c>
      <c r="I2787" s="140">
        <f>_xll.qlInterestRateIndexValueDate(Index1M,$H2787)</f>
        <v>59217</v>
      </c>
      <c r="J2787" s="145">
        <f>IFERROR(_xll.qlIndexFixing(Index1M,$H2787,TRUE,_xll.ohTrigger(RecalcTrigger,Trigger1M)),NA())</f>
        <v>7.5749120748544053E-3</v>
      </c>
      <c r="K2787" s="44">
        <f>IFERROR(_xll.qlIndexFixing(Index3M,H2787,TRUE,_xll.ohTrigger(RecalcTrigger,Trigger3M)),NA())</f>
        <v>7.6520241881248632E-3</v>
      </c>
      <c r="L2787" s="44">
        <f>IFERROR(_xll.qlIndexFixing(Index6M,$H2787,TRUE,_xll.ohTrigger(RecalcTrigger,Trigger6M)),NA())</f>
        <v>7.8017815605549235E-3</v>
      </c>
      <c r="M2787" s="146">
        <f>IFERROR(_xll.qlIndexFixing(Index1Y,$H2787,TRUE,_xll.ohTrigger(RecalcTrigger,Trigger1Y)),NA())</f>
        <v>8.005244530381761E-3</v>
      </c>
      <c r="N2787" s="145">
        <f>IFERROR(_xll.qlIndexFixing(ONIndex1M,I2787,TRUE,_xll.ohTrigger(RecalcTrigger,Trigger1M)),NA())</f>
        <v>7.5666105791527549E-3</v>
      </c>
      <c r="O2787" s="44">
        <f>IFERROR(_xll.qlIndexFixing(ONIndex3M,I2787,TRUE,_xll.ohTrigger(RecalcTrigger,Trigger3M)),NA())</f>
        <v>7.6256337712876654E-3</v>
      </c>
      <c r="P2787" s="44">
        <f>IFERROR(_xll.qlIndexFixing(ONIndex6M,I2787,TRUE,_xll.ohTrigger(RecalcTrigger,Trigger6M)),NA())</f>
        <v>7.7454451046288231E-3</v>
      </c>
      <c r="Q2787" s="146">
        <f>IFERROR(_xll.qlIndexFixing(ONIndex1Y,I2787,TRUE,_xll.ohTrigger(RecalcTrigger,Trigger1Y)),NA())</f>
        <v>7.889331772045205E-3</v>
      </c>
    </row>
    <row r="2788" spans="2:17" x14ac:dyDescent="0.2">
      <c r="B2788" s="39" t="s">
        <v>42</v>
      </c>
      <c r="D2788" s="42">
        <f>_xll.qlCalendarAdvance(Calendar,$D2787,B2788,"f",FALSE)</f>
        <v>59224</v>
      </c>
      <c r="E2788" s="140">
        <f>_xll.qlInterestRateIndexValueDate(IndexON,D2788)</f>
        <v>59224</v>
      </c>
      <c r="F2788" s="156">
        <f>IFERROR(_xll.qlIndexFixing(IndexON,D2788,TRUE,_xll.ohTrigger(RecalcTrigger,TriggerON)),NA())</f>
        <v>6.7677584735204022E-3</v>
      </c>
      <c r="H2788" s="42">
        <f>_xll.qlCalendarAdvance(Calendar,$H2787,B2788,"f",FALSE)</f>
        <v>59224</v>
      </c>
      <c r="I2788" s="140">
        <f>_xll.qlInterestRateIndexValueDate(Index1M,$H2788)</f>
        <v>59224</v>
      </c>
      <c r="J2788" s="145">
        <f>IFERROR(_xll.qlIndexFixing(Index1M,$H2788,TRUE,_xll.ohTrigger(RecalcTrigger,Trigger1M)),NA())</f>
        <v>7.5781270067088692E-3</v>
      </c>
      <c r="K2788" s="44">
        <f>IFERROR(_xll.qlIndexFixing(Index3M,H2788,TRUE,_xll.ohTrigger(RecalcTrigger,Trigger3M)),NA())</f>
        <v>7.655132465183798E-3</v>
      </c>
      <c r="L2788" s="44">
        <f>IFERROR(_xll.qlIndexFixing(Index6M,$H2788,TRUE,_xll.ohTrigger(RecalcTrigger,Trigger6M)),NA())</f>
        <v>7.805052555099834E-3</v>
      </c>
      <c r="M2788" s="146">
        <f>IFERROR(_xll.qlIndexFixing(Index1Y,$H2788,TRUE,_xll.ohTrigger(RecalcTrigger,Trigger1Y)),NA())</f>
        <v>8.0085954736484055E-3</v>
      </c>
      <c r="N2788" s="145">
        <f>IFERROR(_xll.qlIndexFixing(ONIndex1M,I2788,TRUE,_xll.ohTrigger(RecalcTrigger,Trigger1M)),NA())</f>
        <v>7.5698087888265153E-3</v>
      </c>
      <c r="O2788" s="44">
        <f>IFERROR(_xll.qlIndexFixing(ONIndex3M,I2788,TRUE,_xll.ohTrigger(RecalcTrigger,Trigger3M)),NA())</f>
        <v>7.6286736649133768E-3</v>
      </c>
      <c r="P2788" s="44">
        <f>IFERROR(_xll.qlIndexFixing(ONIndex6M,I2788,TRUE,_xll.ohTrigger(RecalcTrigger,Trigger6M)),NA())</f>
        <v>7.7485926853393394E-3</v>
      </c>
      <c r="Q2788" s="146">
        <f>IFERROR(_xll.qlIndexFixing(ONIndex1Y,I2788,TRUE,_xll.ohTrigger(RecalcTrigger,Trigger1Y)),NA())</f>
        <v>7.8924038977767896E-3</v>
      </c>
    </row>
    <row r="2789" spans="2:17" x14ac:dyDescent="0.2">
      <c r="B2789" s="39" t="s">
        <v>42</v>
      </c>
      <c r="D2789" s="42">
        <f>_xll.qlCalendarAdvance(Calendar,$D2788,B2789,"f",FALSE)</f>
        <v>59231</v>
      </c>
      <c r="E2789" s="140">
        <f>_xll.qlInterestRateIndexValueDate(IndexON,D2789)</f>
        <v>59231</v>
      </c>
      <c r="F2789" s="156">
        <f>IFERROR(_xll.qlIndexFixing(IndexON,D2789,TRUE,_xll.ohTrigger(RecalcTrigger,TriggerON)),NA())</f>
        <v>6.7711772197687203E-3</v>
      </c>
      <c r="H2789" s="42">
        <f>_xll.qlCalendarAdvance(Calendar,$H2788,B2789,"f",FALSE)</f>
        <v>59231</v>
      </c>
      <c r="I2789" s="140">
        <f>_xll.qlInterestRateIndexValueDate(Index1M,$H2789)</f>
        <v>59231</v>
      </c>
      <c r="J2789" s="145">
        <f>IFERROR(_xll.qlIndexFixing(Index1M,$H2789,TRUE,_xll.ohTrigger(RecalcTrigger,Trigger1M)),NA())</f>
        <v>7.5828982540898475E-3</v>
      </c>
      <c r="K2789" s="44">
        <f>IFERROR(_xll.qlIndexFixing(Index3M,H2789,TRUE,_xll.ohTrigger(RecalcTrigger,Trigger3M)),NA())</f>
        <v>7.6591657621533195E-3</v>
      </c>
      <c r="L2789" s="44">
        <f>IFERROR(_xll.qlIndexFixing(Index6M,$H2789,TRUE,_xll.ohTrigger(RecalcTrigger,Trigger6M)),NA())</f>
        <v>7.809294472735903E-3</v>
      </c>
      <c r="M2789" s="146">
        <f>IFERROR(_xll.qlIndexFixing(Index1Y,$H2789,TRUE,_xll.ohTrigger(RecalcTrigger,Trigger1Y)),NA())</f>
        <v>8.0119562083427187E-3</v>
      </c>
      <c r="N2789" s="145">
        <f>IFERROR(_xll.qlIndexFixing(ONIndex1M,I2789,TRUE,_xll.ohTrigger(RecalcTrigger,Trigger1M)),NA())</f>
        <v>7.5730147354213795E-3</v>
      </c>
      <c r="O2789" s="44">
        <f>IFERROR(_xll.qlIndexFixing(ONIndex3M,I2789,TRUE,_xll.ohTrigger(RecalcTrigger,Trigger3M)),NA())</f>
        <v>7.6317235270695338E-3</v>
      </c>
      <c r="P2789" s="44">
        <f>IFERROR(_xll.qlIndexFixing(ONIndex6M,I2789,TRUE,_xll.ohTrigger(RecalcTrigger,Trigger6M)),NA())</f>
        <v>7.7517488896983178E-3</v>
      </c>
      <c r="Q2789" s="146">
        <f>IFERROR(_xll.qlIndexFixing(ONIndex1Y,I2789,TRUE,_xll.ohTrigger(RecalcTrigger,Trigger1Y)),NA())</f>
        <v>7.8954857262070188E-3</v>
      </c>
    </row>
    <row r="2790" spans="2:17" x14ac:dyDescent="0.2">
      <c r="B2790" s="39" t="s">
        <v>42</v>
      </c>
      <c r="D2790" s="42">
        <f>_xll.qlCalendarAdvance(Calendar,$D2789,B2790,"f",FALSE)</f>
        <v>59238</v>
      </c>
      <c r="E2790" s="140">
        <f>_xll.qlInterestRateIndexValueDate(IndexON,D2790)</f>
        <v>59238</v>
      </c>
      <c r="F2790" s="156">
        <f>IFERROR(_xll.qlIndexFixing(IndexON,D2790,TRUE,_xll.ohTrigger(RecalcTrigger,TriggerON)),NA())</f>
        <v>6.7746078888974992E-3</v>
      </c>
      <c r="H2790" s="42">
        <f>_xll.qlCalendarAdvance(Calendar,$H2789,B2790,"f",FALSE)</f>
        <v>59238</v>
      </c>
      <c r="I2790" s="140">
        <f>_xll.qlInterestRateIndexValueDate(Index1M,$H2790)</f>
        <v>59238</v>
      </c>
      <c r="J2790" s="145">
        <f>IFERROR(_xll.qlIndexFixing(Index1M,$H2790,TRUE,_xll.ohTrigger(RecalcTrigger,Trigger1M)),NA())</f>
        <v>7.5861317710699122E-3</v>
      </c>
      <c r="K2790" s="44">
        <f>IFERROR(_xll.qlIndexFixing(Index3M,H2790,TRUE,_xll.ohTrigger(RecalcTrigger,Trigger3M)),NA())</f>
        <v>7.6622963549387961E-3</v>
      </c>
      <c r="L2790" s="44">
        <f>IFERROR(_xll.qlIndexFixing(Index6M,$H2790,TRUE,_xll.ohTrigger(RecalcTrigger,Trigger6M)),NA())</f>
        <v>7.8125848584070911E-3</v>
      </c>
      <c r="M2790" s="146">
        <f>IFERROR(_xll.qlIndexFixing(Index1Y,$H2790,TRUE,_xll.ohTrigger(RecalcTrigger,Trigger1Y)),NA())</f>
        <v>8.0153267345626222E-3</v>
      </c>
      <c r="N2790" s="145">
        <f>IFERROR(_xll.qlIndexFixing(ONIndex1M,I2790,TRUE,_xll.ohTrigger(RecalcTrigger,Trigger1M)),NA())</f>
        <v>7.5762284191804863E-3</v>
      </c>
      <c r="O2790" s="44">
        <f>IFERROR(_xll.qlIndexFixing(ONIndex3M,I2790,TRUE,_xll.ohTrigger(RecalcTrigger,Trigger3M)),NA())</f>
        <v>7.6347833575129975E-3</v>
      </c>
      <c r="P2790" s="44">
        <f>IFERROR(_xll.qlIndexFixing(ONIndex6M,I2790,TRUE,_xll.ohTrigger(RecalcTrigger,Trigger6M)),NA())</f>
        <v>7.7549137174626193E-3</v>
      </c>
      <c r="Q2790" s="146">
        <f>IFERROR(_xll.qlIndexFixing(ONIndex1Y,I2790,TRUE,_xll.ohTrigger(RecalcTrigger,Trigger1Y)),NA())</f>
        <v>7.8985772575790314E-3</v>
      </c>
    </row>
    <row r="2791" spans="2:17" x14ac:dyDescent="0.2">
      <c r="B2791" s="39" t="s">
        <v>42</v>
      </c>
      <c r="D2791" s="42">
        <f>_xll.qlCalendarAdvance(Calendar,$D2790,B2791,"f",FALSE)</f>
        <v>59245</v>
      </c>
      <c r="E2791" s="140">
        <f>_xll.qlInterestRateIndexValueDate(IndexON,D2791)</f>
        <v>59245</v>
      </c>
      <c r="F2791" s="156">
        <f>IFERROR(_xll.qlIndexFixing(IndexON,D2791,TRUE,_xll.ohTrigger(RecalcTrigger,TriggerON)),NA())</f>
        <v>6.7780504809877851E-3</v>
      </c>
      <c r="H2791" s="42">
        <f>_xll.qlCalendarAdvance(Calendar,$H2790,B2791,"f",FALSE)</f>
        <v>59245</v>
      </c>
      <c r="I2791" s="140">
        <f>_xll.qlInterestRateIndexValueDate(Index1M,$H2791)</f>
        <v>59245</v>
      </c>
      <c r="J2791" s="145">
        <f>IFERROR(_xll.qlIndexFixing(Index1M,$H2791,TRUE,_xll.ohTrigger(RecalcTrigger,Trigger1M)),NA())</f>
        <v>7.5893730311428782E-3</v>
      </c>
      <c r="K2791" s="44">
        <f>IFERROR(_xll.qlIndexFixing(Index3M,H2791,TRUE,_xll.ohTrigger(RecalcTrigger,Trigger3M)),NA())</f>
        <v>7.6654369376077695E-3</v>
      </c>
      <c r="L2791" s="44">
        <f>IFERROR(_xll.qlIndexFixing(Index6M,$H2791,TRUE,_xll.ohTrigger(RecalcTrigger,Trigger6M)),NA())</f>
        <v>7.8158839068579976E-3</v>
      </c>
      <c r="M2791" s="146">
        <f>IFERROR(_xll.qlIndexFixing(Index1Y,$H2791,TRUE,_xll.ohTrigger(RecalcTrigger,Trigger1Y)),NA())</f>
        <v>8.0187070524064818E-3</v>
      </c>
      <c r="N2791" s="145">
        <f>IFERROR(_xll.qlIndexFixing(ONIndex1M,I2791,TRUE,_xll.ohTrigger(RecalcTrigger,Trigger1M)),NA())</f>
        <v>7.5794498399417432E-3</v>
      </c>
      <c r="O2791" s="44">
        <f>IFERROR(_xll.qlIndexFixing(ONIndex3M,I2791,TRUE,_xll.ohTrigger(RecalcTrigger,Trigger3M)),NA())</f>
        <v>7.6378531563248142E-3</v>
      </c>
      <c r="P2791" s="44">
        <f>IFERROR(_xll.qlIndexFixing(ONIndex6M,I2791,TRUE,_xll.ohTrigger(RecalcTrigger,Trigger6M)),NA())</f>
        <v>7.758087168956429E-3</v>
      </c>
      <c r="Q2791" s="146">
        <f>IFERROR(_xll.qlIndexFixing(ONIndex1Y,I2791,TRUE,_xll.ohTrigger(RecalcTrigger,Trigger1Y)),NA())</f>
        <v>7.9016784917307348E-3</v>
      </c>
    </row>
    <row r="2792" spans="2:17" x14ac:dyDescent="0.2">
      <c r="B2792" s="39" t="s">
        <v>42</v>
      </c>
      <c r="D2792" s="42">
        <f>_xll.qlCalendarAdvance(Calendar,$D2791,B2792,"f",FALSE)</f>
        <v>59252</v>
      </c>
      <c r="E2792" s="140">
        <f>_xll.qlInterestRateIndexValueDate(IndexON,D2792)</f>
        <v>59252</v>
      </c>
      <c r="F2792" s="156">
        <f>IFERROR(_xll.qlIndexFixing(IndexON,D2792,TRUE,_xll.ohTrigger(RecalcTrigger,TriggerON)),NA())</f>
        <v>6.7815049960395779E-3</v>
      </c>
      <c r="H2792" s="42">
        <f>_xll.qlCalendarAdvance(Calendar,$H2791,B2792,"f",FALSE)</f>
        <v>59252</v>
      </c>
      <c r="I2792" s="140">
        <f>_xll.qlInterestRateIndexValueDate(Index1M,$H2792)</f>
        <v>59252</v>
      </c>
      <c r="J2792" s="145">
        <f>IFERROR(_xll.qlIndexFixing(Index1M,$H2792,TRUE,_xll.ohTrigger(RecalcTrigger,Trigger1M)),NA())</f>
        <v>7.5926220343112E-3</v>
      </c>
      <c r="K2792" s="44">
        <f>IFERROR(_xll.qlIndexFixing(Index3M,H2792,TRUE,_xll.ohTrigger(RecalcTrigger,Trigger3M)),NA())</f>
        <v>7.6685875101822646E-3</v>
      </c>
      <c r="L2792" s="44">
        <f>IFERROR(_xll.qlIndexFixing(Index6M,$H2792,TRUE,_xll.ohTrigger(RecalcTrigger,Trigger6M)),NA())</f>
        <v>7.8191916181313513E-3</v>
      </c>
      <c r="M2792" s="146">
        <f>IFERROR(_xll.qlIndexFixing(Index1Y,$H2792,TRUE,_xll.ohTrigger(RecalcTrigger,Trigger1Y)),NA())</f>
        <v>8.0220971619722192E-3</v>
      </c>
      <c r="N2792" s="145">
        <f>IFERROR(_xll.qlIndexFixing(ONIndex1M,I2792,TRUE,_xll.ohTrigger(RecalcTrigger,Trigger1M)),NA())</f>
        <v>7.5826789977051501E-3</v>
      </c>
      <c r="O2792" s="44">
        <f>IFERROR(_xll.qlIndexFixing(ONIndex3M,I2792,TRUE,_xll.ohTrigger(RecalcTrigger,Trigger3M)),NA())</f>
        <v>7.6409329235860302E-3</v>
      </c>
      <c r="P2792" s="44">
        <f>IFERROR(_xll.qlIndexFixing(ONIndex6M,I2792,TRUE,_xll.ohTrigger(RecalcTrigger,Trigger6M)),NA())</f>
        <v>7.7612692440176545E-3</v>
      </c>
      <c r="Q2792" s="146">
        <f>IFERROR(_xll.qlIndexFixing(ONIndex1Y,I2792,TRUE,_xll.ohTrigger(RecalcTrigger,Trigger1Y)),NA())</f>
        <v>7.9047894285000364E-3</v>
      </c>
    </row>
    <row r="2793" spans="2:17" x14ac:dyDescent="0.2">
      <c r="B2793" s="39" t="s">
        <v>42</v>
      </c>
      <c r="D2793" s="42">
        <f>_xll.qlCalendarAdvance(Calendar,$D2792,B2793,"f",FALSE)</f>
        <v>59259</v>
      </c>
      <c r="E2793" s="140">
        <f>_xll.qlInterestRateIndexValueDate(IndexON,D2793)</f>
        <v>59259</v>
      </c>
      <c r="F2793" s="156">
        <f>IFERROR(_xll.qlIndexFixing(IndexON,D2793,TRUE,_xll.ohTrigger(RecalcTrigger,TriggerON)),NA())</f>
        <v>6.7849714338907852E-3</v>
      </c>
      <c r="H2793" s="42">
        <f>_xll.qlCalendarAdvance(Calendar,$H2792,B2793,"f",FALSE)</f>
        <v>59259</v>
      </c>
      <c r="I2793" s="140">
        <f>_xll.qlInterestRateIndexValueDate(Index1M,$H2793)</f>
        <v>59259</v>
      </c>
      <c r="J2793" s="145">
        <f>IFERROR(_xll.qlIndexFixing(Index1M,$H2793,TRUE,_xll.ohTrigger(RecalcTrigger,Trigger1M)),NA())</f>
        <v>7.5949420006268253E-3</v>
      </c>
      <c r="K2793" s="44">
        <f>IFERROR(_xll.qlIndexFixing(Index3M,H2793,TRUE,_xll.ohTrigger(RecalcTrigger,Trigger3M)),NA())</f>
        <v>7.6717480726869475E-3</v>
      </c>
      <c r="L2793" s="44">
        <f>IFERROR(_xll.qlIndexFixing(Index6M,$H2793,TRUE,_xll.ohTrigger(RecalcTrigger,Trigger6M)),NA())</f>
        <v>7.8225079922711986E-3</v>
      </c>
      <c r="M2793" s="146">
        <f>IFERROR(_xll.qlIndexFixing(Index1Y,$H2793,TRUE,_xll.ohTrigger(RecalcTrigger,Trigger1Y)),NA())</f>
        <v>8.0254970633590883E-3</v>
      </c>
      <c r="N2793" s="145">
        <f>IFERROR(_xll.qlIndexFixing(ONIndex1M,I2793,TRUE,_xll.ohTrigger(RecalcTrigger,Trigger1M)),NA())</f>
        <v>7.5859158924707071E-3</v>
      </c>
      <c r="O2793" s="44">
        <f>IFERROR(_xll.qlIndexFixing(ONIndex3M,I2793,TRUE,_xll.ohTrigger(RecalcTrigger,Trigger3M)),NA())</f>
        <v>7.6440226592155991E-3</v>
      </c>
      <c r="P2793" s="44">
        <f>IFERROR(_xll.qlIndexFixing(ONIndex6M,I2793,TRUE,_xll.ohTrigger(RecalcTrigger,Trigger6M)),NA())</f>
        <v>7.7644599425652494E-3</v>
      </c>
      <c r="Q2793" s="146">
        <f>IFERROR(_xll.qlIndexFixing(ONIndex1Y,I2793,TRUE,_xll.ohTrigger(RecalcTrigger,Trigger1Y)),NA())</f>
        <v>7.9079100681300751E-3</v>
      </c>
    </row>
    <row r="2794" spans="2:17" x14ac:dyDescent="0.2">
      <c r="B2794" s="39" t="s">
        <v>42</v>
      </c>
      <c r="D2794" s="42">
        <f>_xll.qlCalendarAdvance(Calendar,$D2793,B2794,"f",FALSE)</f>
        <v>59266</v>
      </c>
      <c r="E2794" s="140">
        <f>_xll.qlInterestRateIndexValueDate(IndexON,D2794)</f>
        <v>59266</v>
      </c>
      <c r="F2794" s="156">
        <f>IFERROR(_xll.qlIndexFixing(IndexON,D2794,TRUE,_xll.ohTrigger(RecalcTrigger,TriggerON)),NA())</f>
        <v>6.7884497947845457E-3</v>
      </c>
      <c r="H2794" s="42">
        <f>_xll.qlCalendarAdvance(Calendar,$H2793,B2794,"f",FALSE)</f>
        <v>59266</v>
      </c>
      <c r="I2794" s="140">
        <f>_xll.qlInterestRateIndexValueDate(Index1M,$H2794)</f>
        <v>59266</v>
      </c>
      <c r="J2794" s="145">
        <f>IFERROR(_xll.qlIndexFixing(Index1M,$H2794,TRUE,_xll.ohTrigger(RecalcTrigger,Trigger1M)),NA())</f>
        <v>7.5982046271137662E-3</v>
      </c>
      <c r="K2794" s="44">
        <f>IFERROR(_xll.qlIndexFixing(Index3M,H2794,TRUE,_xll.ohTrigger(RecalcTrigger,Trigger3M)),NA())</f>
        <v>7.6746096380621619E-3</v>
      </c>
      <c r="L2794" s="44">
        <f>IFERROR(_xll.qlIndexFixing(Index6M,$H2794,TRUE,_xll.ohTrigger(RecalcTrigger,Trigger6M)),NA())</f>
        <v>7.8255087580533702E-3</v>
      </c>
      <c r="M2794" s="146">
        <f>IFERROR(_xll.qlIndexFixing(Index1Y,$H2794,TRUE,_xll.ohTrigger(RecalcTrigger,Trigger1Y)),NA())</f>
        <v>8.0289067566658989E-3</v>
      </c>
      <c r="N2794" s="145">
        <f>IFERROR(_xll.qlIndexFixing(ONIndex1M,I2794,TRUE,_xll.ohTrigger(RecalcTrigger,Trigger1M)),NA())</f>
        <v>7.5891605242384141E-3</v>
      </c>
      <c r="O2794" s="44">
        <f>IFERROR(_xll.qlIndexFixing(ONIndex3M,I2794,TRUE,_xll.ohTrigger(RecalcTrigger,Trigger3M)),NA())</f>
        <v>7.647122363213521E-3</v>
      </c>
      <c r="P2794" s="44">
        <f>IFERROR(_xll.qlIndexFixing(ONIndex6M,I2794,TRUE,_xll.ohTrigger(RecalcTrigger,Trigger6M)),NA())</f>
        <v>7.7676592647613063E-3</v>
      </c>
      <c r="Q2794" s="146">
        <f>IFERROR(_xll.qlIndexFixing(ONIndex1Y,I2794,TRUE,_xll.ohTrigger(RecalcTrigger,Trigger1Y)),NA())</f>
        <v>7.9110404106208509E-3</v>
      </c>
    </row>
    <row r="2795" spans="2:17" x14ac:dyDescent="0.2">
      <c r="B2795" s="39" t="s">
        <v>42</v>
      </c>
      <c r="D2795" s="42">
        <f>_xll.qlCalendarAdvance(Calendar,$D2794,B2795,"f",FALSE)</f>
        <v>59273</v>
      </c>
      <c r="E2795" s="140">
        <f>_xll.qlInterestRateIndexValueDate(IndexON,D2795)</f>
        <v>59273</v>
      </c>
      <c r="F2795" s="156">
        <f>IFERROR(_xll.qlIndexFixing(IndexON,D2795,TRUE,_xll.ohTrigger(RecalcTrigger,TriggerON)),NA())</f>
        <v>6.7919400785587669E-3</v>
      </c>
      <c r="H2795" s="42">
        <f>_xll.qlCalendarAdvance(Calendar,$H2794,B2795,"f",FALSE)</f>
        <v>59273</v>
      </c>
      <c r="I2795" s="140">
        <f>_xll.qlInterestRateIndexValueDate(Index1M,$H2795)</f>
        <v>59273</v>
      </c>
      <c r="J2795" s="145">
        <f>IFERROR(_xll.qlIndexFixing(Index1M,$H2795,TRUE,_xll.ohTrigger(RecalcTrigger,Trigger1M)),NA())</f>
        <v>7.6014749961464219E-3</v>
      </c>
      <c r="K2795" s="44">
        <f>IFERROR(_xll.qlIndexFixing(Index3M,H2795,TRUE,_xll.ohTrigger(RecalcTrigger,Trigger3M)),NA())</f>
        <v>7.6777894001159707E-3</v>
      </c>
      <c r="L2795" s="44">
        <f>IFERROR(_xll.qlIndexFixing(Index6M,$H2795,TRUE,_xll.ohTrigger(RecalcTrigger,Trigger6M)),NA())</f>
        <v>7.8288417679315235E-3</v>
      </c>
      <c r="M2795" s="146">
        <f>IFERROR(_xll.qlIndexFixing(Index1Y,$H2795,TRUE,_xll.ohTrigger(RecalcTrigger,Trigger1Y)),NA())</f>
        <v>8.032326241991683E-3</v>
      </c>
      <c r="N2795" s="145">
        <f>IFERROR(_xll.qlIndexFixing(ONIndex1M,I2795,TRUE,_xll.ohTrigger(RecalcTrigger,Trigger1M)),NA())</f>
        <v>7.5924128930893175E-3</v>
      </c>
      <c r="O2795" s="44">
        <f>IFERROR(_xll.qlIndexFixing(ONIndex3M,I2795,TRUE,_xll.ohTrigger(RecalcTrigger,Trigger3M)),NA())</f>
        <v>7.6502320356608422E-3</v>
      </c>
      <c r="P2795" s="44">
        <f>IFERROR(_xll.qlIndexFixing(ONIndex6M,I2795,TRUE,_xll.ohTrigger(RecalcTrigger,Trigger6M)),NA())</f>
        <v>7.7708672105247789E-3</v>
      </c>
      <c r="Q2795" s="146">
        <f>IFERROR(_xll.qlIndexFixing(ONIndex1Y,I2795,TRUE,_xll.ohTrigger(RecalcTrigger,Trigger1Y)),NA())</f>
        <v>7.9141804558913176E-3</v>
      </c>
    </row>
    <row r="2796" spans="2:17" x14ac:dyDescent="0.2">
      <c r="B2796" s="39" t="s">
        <v>42</v>
      </c>
      <c r="D2796" s="42">
        <f>_xll.qlCalendarAdvance(Calendar,$D2795,B2796,"f",FALSE)</f>
        <v>59280</v>
      </c>
      <c r="E2796" s="140">
        <f>_xll.qlInterestRateIndexValueDate(IndexON,D2796)</f>
        <v>59280</v>
      </c>
      <c r="F2796" s="156">
        <f>IFERROR(_xll.qlIndexFixing(IndexON,D2796,TRUE,_xll.ohTrigger(RecalcTrigger,TriggerON)),NA())</f>
        <v>6.7954422852134488E-3</v>
      </c>
      <c r="H2796" s="42">
        <f>_xll.qlCalendarAdvance(Calendar,$H2795,B2796,"f",FALSE)</f>
        <v>59280</v>
      </c>
      <c r="I2796" s="140">
        <f>_xll.qlInterestRateIndexValueDate(Index1M,$H2796)</f>
        <v>59280</v>
      </c>
      <c r="J2796" s="145">
        <f>IFERROR(_xll.qlIndexFixing(Index1M,$H2796,TRUE,_xll.ohTrigger(RecalcTrigger,Trigger1M)),NA())</f>
        <v>7.6047531077247932E-3</v>
      </c>
      <c r="K2796" s="44">
        <f>IFERROR(_xll.qlIndexFixing(Index3M,H2796,TRUE,_xll.ohTrigger(RecalcTrigger,Trigger3M)),NA())</f>
        <v>7.6809791519334598E-3</v>
      </c>
      <c r="L2796" s="44">
        <f>IFERROR(_xll.qlIndexFixing(Index6M,$H2796,TRUE,_xll.ohTrigger(RecalcTrigger,Trigger6M)),NA())</f>
        <v>7.8321834405871062E-3</v>
      </c>
      <c r="M2796" s="146">
        <f>IFERROR(_xll.qlIndexFixing(Index1Y,$H2796,TRUE,_xll.ohTrigger(RecalcTrigger,Trigger1Y)),NA())</f>
        <v>8.0357555194365826E-3</v>
      </c>
      <c r="N2796" s="145">
        <f>IFERROR(_xll.qlIndexFixing(ONIndex1M,I2796,TRUE,_xll.ohTrigger(RecalcTrigger,Trigger1M)),NA())</f>
        <v>7.595672998942371E-3</v>
      </c>
      <c r="O2796" s="44">
        <f>IFERROR(_xll.qlIndexFixing(ONIndex3M,I2796,TRUE,_xll.ohTrigger(RecalcTrigger,Trigger3M)),NA())</f>
        <v>7.6533516764765164E-3</v>
      </c>
      <c r="P2796" s="44">
        <f>IFERROR(_xll.qlIndexFixing(ONIndex6M,I2796,TRUE,_xll.ohTrigger(RecalcTrigger,Trigger6M)),NA())</f>
        <v>7.7740837798556672E-3</v>
      </c>
      <c r="Q2796" s="146">
        <f>IFERROR(_xll.qlIndexFixing(ONIndex1Y,I2796,TRUE,_xll.ohTrigger(RecalcTrigger,Trigger1Y)),NA())</f>
        <v>7.917330203941475E-3</v>
      </c>
    </row>
    <row r="2797" spans="2:17" x14ac:dyDescent="0.2">
      <c r="B2797" s="39" t="s">
        <v>42</v>
      </c>
      <c r="D2797" s="42">
        <f>_xll.qlCalendarAdvance(Calendar,$D2796,B2797,"f",FALSE)</f>
        <v>59287</v>
      </c>
      <c r="E2797" s="140">
        <f>_xll.qlInterestRateIndexValueDate(IndexON,D2797)</f>
        <v>59287</v>
      </c>
      <c r="F2797" s="156">
        <f>IFERROR(_xll.qlIndexFixing(IndexON,D2797,TRUE,_xll.ohTrigger(RecalcTrigger,TriggerON)),NA())</f>
        <v>6.7989564148296378E-3</v>
      </c>
      <c r="H2797" s="42">
        <f>_xll.qlCalendarAdvance(Calendar,$H2796,B2797,"f",FALSE)</f>
        <v>59287</v>
      </c>
      <c r="I2797" s="140">
        <f>_xll.qlInterestRateIndexValueDate(Index1M,$H2797)</f>
        <v>59287</v>
      </c>
      <c r="J2797" s="145">
        <f>IFERROR(_xll.qlIndexFixing(Index1M,$H2797,TRUE,_xll.ohTrigger(RecalcTrigger,Trigger1M)),NA())</f>
        <v>7.6080389618623885E-3</v>
      </c>
      <c r="K2797" s="44">
        <f>IFERROR(_xll.qlIndexFixing(Index3M,H2797,TRUE,_xll.ohTrigger(RecalcTrigger,Trigger3M)),NA())</f>
        <v>7.6841788935360037E-3</v>
      </c>
      <c r="L2797" s="44">
        <f>IFERROR(_xll.qlIndexFixing(Index6M,$H2797,TRUE,_xll.ohTrigger(RecalcTrigger,Trigger6M)),NA())</f>
        <v>7.8355337760626347E-3</v>
      </c>
      <c r="M2797" s="146">
        <f>IFERROR(_xll.qlIndexFixing(Index1Y,$H2797,TRUE,_xll.ohTrigger(RecalcTrigger,Trigger1Y)),NA())</f>
        <v>8.0391945890996297E-3</v>
      </c>
      <c r="N2797" s="145">
        <f>IFERROR(_xll.qlIndexFixing(ONIndex1M,I2797,TRUE,_xll.ohTrigger(RecalcTrigger,Trigger1M)),NA())</f>
        <v>7.5989408417975746E-3</v>
      </c>
      <c r="O2797" s="44">
        <f>IFERROR(_xll.qlIndexFixing(ONIndex3M,I2797,TRUE,_xll.ohTrigger(RecalcTrigger,Trigger3M)),NA())</f>
        <v>7.6564812856605435E-3</v>
      </c>
      <c r="P2797" s="44">
        <f>IFERROR(_xll.qlIndexFixing(ONIndex6M,I2797,TRUE,_xll.ohTrigger(RecalcTrigger,Trigger6M)),NA())</f>
        <v>7.7773089728350175E-3</v>
      </c>
      <c r="Q2797" s="146">
        <f>IFERROR(_xll.qlIndexFixing(ONIndex1Y,I2797,TRUE,_xll.ohTrigger(RecalcTrigger,Trigger1Y)),NA())</f>
        <v>7.920489654690277E-3</v>
      </c>
    </row>
    <row r="2798" spans="2:17" x14ac:dyDescent="0.2">
      <c r="B2798" s="39" t="s">
        <v>42</v>
      </c>
      <c r="D2798" s="42">
        <f>_xll.qlCalendarAdvance(Calendar,$D2797,B2798,"f",FALSE)</f>
        <v>59294</v>
      </c>
      <c r="E2798" s="140">
        <f>_xll.qlInterestRateIndexValueDate(IndexON,D2798)</f>
        <v>59294</v>
      </c>
      <c r="F2798" s="156">
        <f>IFERROR(_xll.qlIndexFixing(IndexON,D2798,TRUE,_xll.ohTrigger(RecalcTrigger,TriggerON)),NA())</f>
        <v>6.8024824674073336E-3</v>
      </c>
      <c r="H2798" s="42">
        <f>_xll.qlCalendarAdvance(Calendar,$H2797,B2798,"f",FALSE)</f>
        <v>59294</v>
      </c>
      <c r="I2798" s="140">
        <f>_xll.qlInterestRateIndexValueDate(Index1M,$H2798)</f>
        <v>59294</v>
      </c>
      <c r="J2798" s="145">
        <f>IFERROR(_xll.qlIndexFixing(Index1M,$H2798,TRUE,_xll.ohTrigger(RecalcTrigger,Trigger1M)),NA())</f>
        <v>7.612278658706755E-3</v>
      </c>
      <c r="K2798" s="44">
        <f>IFERROR(_xll.qlIndexFixing(Index3M,H2798,TRUE,_xll.ohTrigger(RecalcTrigger,Trigger3M)),NA())</f>
        <v>7.6877007349947773E-3</v>
      </c>
      <c r="L2798" s="44">
        <f>IFERROR(_xll.qlIndexFixing(Index6M,$H2798,TRUE,_xll.ohTrigger(RecalcTrigger,Trigger6M)),NA())</f>
        <v>7.8392198074768733E-3</v>
      </c>
      <c r="M2798" s="146">
        <f>IFERROR(_xll.qlIndexFixing(Index1Y,$H2798,TRUE,_xll.ohTrigger(RecalcTrigger,Trigger1Y)),NA())</f>
        <v>8.0426434510818545E-3</v>
      </c>
      <c r="N2798" s="145">
        <f>IFERROR(_xll.qlIndexFixing(ONIndex1M,I2798,TRUE,_xll.ohTrigger(RecalcTrigger,Trigger1M)),NA())</f>
        <v>7.6022164217359744E-3</v>
      </c>
      <c r="O2798" s="44">
        <f>IFERROR(_xll.qlIndexFixing(ONIndex3M,I2798,TRUE,_xll.ohTrigger(RecalcTrigger,Trigger3M)),NA())</f>
        <v>7.6596208633750162E-3</v>
      </c>
      <c r="P2798" s="44">
        <f>IFERROR(_xll.qlIndexFixing(ONIndex6M,I2798,TRUE,_xll.ohTrigger(RecalcTrigger,Trigger6M)),NA())</f>
        <v>7.7805427893007373E-3</v>
      </c>
      <c r="Q2798" s="146">
        <f>IFERROR(_xll.qlIndexFixing(ONIndex1Y,I2798,TRUE,_xll.ohTrigger(RecalcTrigger,Trigger1Y)),NA())</f>
        <v>7.9236588083808623E-3</v>
      </c>
    </row>
    <row r="2799" spans="2:17" x14ac:dyDescent="0.2">
      <c r="B2799" s="39" t="s">
        <v>42</v>
      </c>
      <c r="D2799" s="42">
        <f>_xll.qlCalendarAdvance(Calendar,$D2798,B2799,"f",FALSE)</f>
        <v>59301</v>
      </c>
      <c r="E2799" s="140">
        <f>_xll.qlInterestRateIndexValueDate(IndexON,D2799)</f>
        <v>59301</v>
      </c>
      <c r="F2799" s="156">
        <f>IFERROR(_xll.qlIndexFixing(IndexON,D2799,TRUE,_xll.ohTrigger(RecalcTrigger,TriggerON)),NA())</f>
        <v>6.8060204428654902E-3</v>
      </c>
      <c r="H2799" s="42">
        <f>_xll.qlCalendarAdvance(Calendar,$H2798,B2799,"f",FALSE)</f>
        <v>59301</v>
      </c>
      <c r="I2799" s="140">
        <f>_xll.qlInterestRateIndexValueDate(Index1M,$H2799)</f>
        <v>59301</v>
      </c>
      <c r="J2799" s="145">
        <f>IFERROR(_xll.qlIndexFixing(Index1M,$H2799,TRUE,_xll.ohTrigger(RecalcTrigger,Trigger1M)),NA())</f>
        <v>7.615581863736595E-3</v>
      </c>
      <c r="K2799" s="44">
        <f>IFERROR(_xll.qlIndexFixing(Index3M,H2799,TRUE,_xll.ohTrigger(RecalcTrigger,Trigger3M)),NA())</f>
        <v>7.6909212375809574E-3</v>
      </c>
      <c r="L2799" s="44">
        <f>IFERROR(_xll.qlIndexFixing(Index6M,$H2799,TRUE,_xll.ohTrigger(RecalcTrigger,Trigger6M)),NA())</f>
        <v>7.8425881597252462E-3</v>
      </c>
      <c r="M2799" s="146">
        <f>IFERROR(_xll.qlIndexFixing(Index1Y,$H2799,TRUE,_xll.ohTrigger(RecalcTrigger,Trigger1Y)),NA())</f>
        <v>8.0461021054829551E-3</v>
      </c>
      <c r="N2799" s="145">
        <f>IFERROR(_xll.qlIndexFixing(ONIndex1M,I2799,TRUE,_xll.ohTrigger(RecalcTrigger,Trigger1M)),NA())</f>
        <v>7.6054997385954781E-3</v>
      </c>
      <c r="O2799" s="44">
        <f>IFERROR(_xll.qlIndexFixing(ONIndex3M,I2799,TRUE,_xll.ohTrigger(RecalcTrigger,Trigger3M)),NA())</f>
        <v>7.6627704092957494E-3</v>
      </c>
      <c r="P2799" s="44">
        <f>IFERROR(_xll.qlIndexFixing(ONIndex6M,I2799,TRUE,_xll.ohTrigger(RecalcTrigger,Trigger6M)),NA())</f>
        <v>7.7837852293338727E-3</v>
      </c>
      <c r="Q2799" s="146">
        <f>IFERROR(_xll.qlIndexFixing(ONIndex1Y,I2799,TRUE,_xll.ohTrigger(RecalcTrigger,Trigger1Y)),NA())</f>
        <v>7.9268376647700922E-3</v>
      </c>
    </row>
    <row r="2800" spans="2:17" x14ac:dyDescent="0.2">
      <c r="B2800" s="39" t="s">
        <v>42</v>
      </c>
      <c r="D2800" s="42">
        <f>_xll.qlCalendarAdvance(Calendar,$D2799,B2800,"f",FALSE)</f>
        <v>59308</v>
      </c>
      <c r="E2800" s="140">
        <f>_xll.qlInterestRateIndexValueDate(IndexON,D2800)</f>
        <v>59308</v>
      </c>
      <c r="F2800" s="156">
        <f>IFERROR(_xll.qlIndexFixing(IndexON,D2800,TRUE,_xll.ohTrigger(RecalcTrigger,TriggerON)),NA())</f>
        <v>6.8095703412851538E-3</v>
      </c>
      <c r="H2800" s="42">
        <f>_xll.qlCalendarAdvance(Calendar,$H2799,B2800,"f",FALSE)</f>
        <v>59308</v>
      </c>
      <c r="I2800" s="140">
        <f>_xll.qlInterestRateIndexValueDate(Index1M,$H2800)</f>
        <v>59308</v>
      </c>
      <c r="J2800" s="145">
        <f>IFERROR(_xll.qlIndexFixing(Index1M,$H2800,TRUE,_xll.ohTrigger(RecalcTrigger,Trigger1M)),NA())</f>
        <v>7.6188928119133659E-3</v>
      </c>
      <c r="K2800" s="44">
        <f>IFERROR(_xll.qlIndexFixing(Index3M,H2800,TRUE,_xll.ohTrigger(RecalcTrigger,Trigger3M)),NA())</f>
        <v>7.6941517302647026E-3</v>
      </c>
      <c r="L2800" s="44">
        <f>IFERROR(_xll.qlIndexFixing(Index6M,$H2800,TRUE,_xll.ohTrigger(RecalcTrigger,Trigger6M)),NA())</f>
        <v>7.8459651751440363E-3</v>
      </c>
      <c r="M2800" s="146">
        <f>IFERROR(_xll.qlIndexFixing(Index1Y,$H2800,TRUE,_xll.ohTrigger(RecalcTrigger,Trigger1Y)),NA())</f>
        <v>8.0495705524041838E-3</v>
      </c>
      <c r="N2800" s="145">
        <f>IFERROR(_xll.qlIndexFixing(ONIndex1M,I2800,TRUE,_xll.ohTrigger(RecalcTrigger,Trigger1M)),NA())</f>
        <v>7.6087907925381781E-3</v>
      </c>
      <c r="O2800" s="44">
        <f>IFERROR(_xll.qlIndexFixing(ONIndex3M,I2800,TRUE,_xll.ohTrigger(RecalcTrigger,Trigger3M)),NA())</f>
        <v>7.6659299236658818E-3</v>
      </c>
      <c r="P2800" s="44">
        <f>IFERROR(_xll.qlIndexFixing(ONIndex6M,I2800,TRUE,_xll.ohTrigger(RecalcTrigger,Trigger6M)),NA())</f>
        <v>7.7870362929344239E-3</v>
      </c>
      <c r="Q2800" s="146">
        <f>IFERROR(_xll.qlIndexFixing(ONIndex1Y,I2800,TRUE,_xll.ohTrigger(RecalcTrigger,Trigger1Y)),NA())</f>
        <v>7.9300262239390129E-3</v>
      </c>
    </row>
    <row r="2801" spans="2:17" x14ac:dyDescent="0.2">
      <c r="B2801" s="39" t="s">
        <v>42</v>
      </c>
      <c r="D2801" s="42">
        <f>_xll.qlCalendarAdvance(Calendar,$D2800,B2801,"f",FALSE)</f>
        <v>59315</v>
      </c>
      <c r="E2801" s="140">
        <f>_xll.qlInterestRateIndexValueDate(IndexON,D2801)</f>
        <v>59315</v>
      </c>
      <c r="F2801" s="156">
        <f>IFERROR(_xll.qlIndexFixing(IndexON,D2801,TRUE,_xll.ohTrigger(RecalcTrigger,TriggerON)),NA())</f>
        <v>6.8131321625852781E-3</v>
      </c>
      <c r="H2801" s="42">
        <f>_xll.qlCalendarAdvance(Calendar,$H2800,B2801,"f",FALSE)</f>
        <v>59315</v>
      </c>
      <c r="I2801" s="140">
        <f>_xll.qlInterestRateIndexValueDate(Index1M,$H2801)</f>
        <v>59315</v>
      </c>
      <c r="J2801" s="145">
        <f>IFERROR(_xll.qlIndexFixing(Index1M,$H2801,TRUE,_xll.ohTrigger(RecalcTrigger,Trigger1M)),NA())</f>
        <v>7.6222115032542614E-3</v>
      </c>
      <c r="K2801" s="44">
        <f>IFERROR(_xll.qlIndexFixing(Index3M,H2801,TRUE,_xll.ohTrigger(RecalcTrigger,Trigger3M)),NA())</f>
        <v>7.6973922130724416E-3</v>
      </c>
      <c r="L2801" s="44">
        <f>IFERROR(_xll.qlIndexFixing(Index6M,$H2801,TRUE,_xll.ohTrigger(RecalcTrigger,Trigger6M)),NA())</f>
        <v>7.84935085377861E-3</v>
      </c>
      <c r="M2801" s="146">
        <f>IFERROR(_xll.qlIndexFixing(Index1Y,$H2801,TRUE,_xll.ohTrigger(RecalcTrigger,Trigger1Y)),NA())</f>
        <v>8.0530487919461269E-3</v>
      </c>
      <c r="N2801" s="145">
        <f>IFERROR(_xll.qlIndexFixing(ONIndex1M,I2801,TRUE,_xll.ohTrigger(RecalcTrigger,Trigger1M)),NA())</f>
        <v>7.6120895835640745E-3</v>
      </c>
      <c r="O2801" s="44">
        <f>IFERROR(_xll.qlIndexFixing(ONIndex3M,I2801,TRUE,_xll.ohTrigger(RecalcTrigger,Trigger3M)),NA())</f>
        <v>7.6690994064854134E-3</v>
      </c>
      <c r="P2801" s="44">
        <f>IFERROR(_xll.qlIndexFixing(ONIndex6M,I2801,TRUE,_xll.ohTrigger(RecalcTrigger,Trigger6M)),NA())</f>
        <v>7.7902959802644833E-3</v>
      </c>
      <c r="Q2801" s="146">
        <f>IFERROR(_xll.qlIndexFixing(ONIndex1Y,I2801,TRUE,_xll.ohTrigger(RecalcTrigger,Trigger1Y)),NA())</f>
        <v>7.9332244858876244E-3</v>
      </c>
    </row>
    <row r="2802" spans="2:17" x14ac:dyDescent="0.2">
      <c r="B2802" s="39" t="s">
        <v>42</v>
      </c>
      <c r="D2802" s="42">
        <f>_xll.qlCalendarAdvance(Calendar,$D2801,B2802,"f",FALSE)</f>
        <v>59322</v>
      </c>
      <c r="E2802" s="140">
        <f>_xll.qlInterestRateIndexValueDate(IndexON,D2802)</f>
        <v>59322</v>
      </c>
      <c r="F2802" s="156">
        <f>IFERROR(_xll.qlIndexFixing(IndexON,D2802,TRUE,_xll.ohTrigger(RecalcTrigger,TriggerON)),NA())</f>
        <v>6.8167059069279556E-3</v>
      </c>
      <c r="H2802" s="42">
        <f>_xll.qlCalendarAdvance(Calendar,$H2801,B2802,"f",FALSE)</f>
        <v>59322</v>
      </c>
      <c r="I2802" s="140">
        <f>_xll.qlInterestRateIndexValueDate(Index1M,$H2802)</f>
        <v>59322</v>
      </c>
      <c r="J2802" s="145">
        <f>IFERROR(_xll.qlIndexFixing(Index1M,$H2802,TRUE,_xll.ohTrigger(RecalcTrigger,Trigger1M)),NA())</f>
        <v>7.624584371111613E-3</v>
      </c>
      <c r="K2802" s="44">
        <f>IFERROR(_xll.qlIndexFixing(Index3M,H2802,TRUE,_xll.ohTrigger(RecalcTrigger,Trigger3M)),NA())</f>
        <v>7.7006426860270786E-3</v>
      </c>
      <c r="L2802" s="44">
        <f>IFERROR(_xll.qlIndexFixing(Index6M,$H2802,TRUE,_xll.ohTrigger(RecalcTrigger,Trigger6M)),NA())</f>
        <v>7.8524153972740172E-3</v>
      </c>
      <c r="M2802" s="146">
        <f>IFERROR(_xll.qlIndexFixing(Index1Y,$H2802,TRUE,_xll.ohTrigger(RecalcTrigger,Trigger1Y)),NA())</f>
        <v>8.0565368242104807E-3</v>
      </c>
      <c r="N2802" s="145">
        <f>IFERROR(_xll.qlIndexFixing(ONIndex1M,I2802,TRUE,_xll.ohTrigger(RecalcTrigger,Trigger1M)),NA())</f>
        <v>7.6153961115110747E-3</v>
      </c>
      <c r="O2802" s="44">
        <f>IFERROR(_xll.qlIndexFixing(ONIndex3M,I2802,TRUE,_xll.ohTrigger(RecalcTrigger,Trigger3M)),NA())</f>
        <v>7.6722788576732981E-3</v>
      </c>
      <c r="P2802" s="44">
        <f>IFERROR(_xll.qlIndexFixing(ONIndex6M,I2802,TRUE,_xll.ohTrigger(RecalcTrigger,Trigger6M)),NA())</f>
        <v>7.7935642909998659E-3</v>
      </c>
      <c r="Q2802" s="146">
        <f>IFERROR(_xll.qlIndexFixing(ONIndex1Y,I2802,TRUE,_xll.ohTrigger(RecalcTrigger,Trigger1Y)),NA())</f>
        <v>7.936432450696973E-3</v>
      </c>
    </row>
    <row r="2803" spans="2:17" x14ac:dyDescent="0.2">
      <c r="B2803" s="39" t="s">
        <v>42</v>
      </c>
      <c r="D2803" s="42">
        <f>_xll.qlCalendarAdvance(Calendar,$D2802,B2803,"f",FALSE)</f>
        <v>59329</v>
      </c>
      <c r="E2803" s="140">
        <f>_xll.qlInterestRateIndexValueDate(IndexON,D2803)</f>
        <v>59329</v>
      </c>
      <c r="F2803" s="156">
        <f>IFERROR(_xll.qlIndexFixing(IndexON,D2803,TRUE,_xll.ohTrigger(RecalcTrigger,TriggerON)),NA())</f>
        <v>6.8202915739890013E-3</v>
      </c>
      <c r="H2803" s="42">
        <f>_xll.qlCalendarAdvance(Calendar,$H2802,B2803,"f",FALSE)</f>
        <v>59329</v>
      </c>
      <c r="I2803" s="140">
        <f>_xll.qlInterestRateIndexValueDate(Index1M,$H2803)</f>
        <v>59329</v>
      </c>
      <c r="J2803" s="145">
        <f>IFERROR(_xll.qlIndexFixing(Index1M,$H2803,TRUE,_xll.ohTrigger(RecalcTrigger,Trigger1M)),NA())</f>
        <v>7.6279166807153116E-3</v>
      </c>
      <c r="K2803" s="44">
        <f>IFERROR(_xll.qlIndexFixing(Index3M,H2803,TRUE,_xll.ohTrigger(RecalcTrigger,Trigger3M)),NA())</f>
        <v>7.7039031491523994E-3</v>
      </c>
      <c r="L2803" s="44">
        <f>IFERROR(_xll.qlIndexFixing(Index6M,$H2803,TRUE,_xll.ohTrigger(RecalcTrigger,Trigger6M)),NA())</f>
        <v>7.8558177105895119E-3</v>
      </c>
      <c r="M2803" s="146">
        <f>IFERROR(_xll.qlIndexFixing(Index1Y,$H2803,TRUE,_xll.ohTrigger(RecalcTrigger,Trigger1Y)),NA())</f>
        <v>8.0600346492987196E-3</v>
      </c>
      <c r="N2803" s="145">
        <f>IFERROR(_xll.qlIndexFixing(ONIndex1M,I2803,TRUE,_xll.ohTrigger(RecalcTrigger,Trigger1M)),NA())</f>
        <v>7.6187103766223174E-3</v>
      </c>
      <c r="O2803" s="44">
        <f>IFERROR(_xll.qlIndexFixing(ONIndex3M,I2803,TRUE,_xll.ohTrigger(RecalcTrigger,Trigger3M)),NA())</f>
        <v>7.6754682772295357E-3</v>
      </c>
      <c r="P2803" s="44">
        <f>IFERROR(_xll.qlIndexFixing(ONIndex6M,I2803,TRUE,_xll.ohTrigger(RecalcTrigger,Trigger6M)),NA())</f>
        <v>7.7968412254647568E-3</v>
      </c>
      <c r="Q2803" s="146">
        <f>IFERROR(_xll.qlIndexFixing(ONIndex1Y,I2803,TRUE,_xll.ohTrigger(RecalcTrigger,Trigger1Y)),NA())</f>
        <v>7.9396501182860124E-3</v>
      </c>
    </row>
    <row r="2804" spans="2:17" x14ac:dyDescent="0.2">
      <c r="B2804" s="39" t="s">
        <v>42</v>
      </c>
      <c r="D2804" s="42">
        <f>_xll.qlCalendarAdvance(Calendar,$D2803,B2804,"f",FALSE)</f>
        <v>59336</v>
      </c>
      <c r="E2804" s="140">
        <f>_xll.qlInterestRateIndexValueDate(IndexON,D2804)</f>
        <v>59336</v>
      </c>
      <c r="F2804" s="156">
        <f>IFERROR(_xll.qlIndexFixing(IndexON,D2804,TRUE,_xll.ohTrigger(RecalcTrigger,TriggerON)),NA())</f>
        <v>6.8238891641736465E-3</v>
      </c>
      <c r="H2804" s="42">
        <f>_xll.qlCalendarAdvance(Calendar,$H2803,B2804,"f",FALSE)</f>
        <v>59336</v>
      </c>
      <c r="I2804" s="140">
        <f>_xll.qlInterestRateIndexValueDate(Index1M,$H2804)</f>
        <v>59336</v>
      </c>
      <c r="J2804" s="145">
        <f>IFERROR(_xll.qlIndexFixing(Index1M,$H2804,TRUE,_xll.ohTrigger(RecalcTrigger,Trigger1M)),NA())</f>
        <v>7.6312567329214582E-3</v>
      </c>
      <c r="K2804" s="44">
        <f>IFERROR(_xll.qlIndexFixing(Index3M,H2804,TRUE,_xll.ohTrigger(RecalcTrigger,Trigger3M)),NA())</f>
        <v>7.7071736024739513E-3</v>
      </c>
      <c r="L2804" s="44">
        <f>IFERROR(_xll.qlIndexFixing(Index6M,$H2804,TRUE,_xll.ohTrigger(RecalcTrigger,Trigger6M)),NA())</f>
        <v>7.8592286870318665E-3</v>
      </c>
      <c r="M2804" s="146">
        <f>IFERROR(_xll.qlIndexFixing(Index1Y,$H2804,TRUE,_xll.ohTrigger(RecalcTrigger,Trigger1Y)),NA())</f>
        <v>8.063542267312318E-3</v>
      </c>
      <c r="N2804" s="145">
        <f>IFERROR(_xll.qlIndexFixing(ONIndex1M,I2804,TRUE,_xll.ohTrigger(RecalcTrigger,Trigger1M)),NA())</f>
        <v>7.622032378654664E-3</v>
      </c>
      <c r="O2804" s="44">
        <f>IFERROR(_xll.qlIndexFixing(ONIndex3M,I2804,TRUE,_xll.ohTrigger(RecalcTrigger,Trigger3M)),NA())</f>
        <v>7.6786676651541264E-3</v>
      </c>
      <c r="P2804" s="44">
        <f>IFERROR(_xll.qlIndexFixing(ONIndex6M,I2804,TRUE,_xll.ohTrigger(RecalcTrigger,Trigger6M)),NA())</f>
        <v>7.8001267834160171E-3</v>
      </c>
      <c r="Q2804" s="146">
        <f>IFERROR(_xll.qlIndexFixing(ONIndex1Y,I2804,TRUE,_xll.ohTrigger(RecalcTrigger,Trigger1Y)),NA())</f>
        <v>7.9428774885736964E-3</v>
      </c>
    </row>
    <row r="2805" spans="2:17" x14ac:dyDescent="0.2">
      <c r="B2805" s="39" t="s">
        <v>42</v>
      </c>
      <c r="D2805" s="42">
        <f>_xll.qlCalendarAdvance(Calendar,$D2804,B2805,"f",FALSE)</f>
        <v>59343</v>
      </c>
      <c r="E2805" s="140">
        <f>_xll.qlInterestRateIndexValueDate(IndexON,D2805)</f>
        <v>59343</v>
      </c>
      <c r="F2805" s="156">
        <f>IFERROR(_xll.qlIndexFixing(IndexON,D2805,TRUE,_xll.ohTrigger(RecalcTrigger,TriggerON)),NA())</f>
        <v>6.8274986772387525E-3</v>
      </c>
      <c r="H2805" s="42">
        <f>_xll.qlCalendarAdvance(Calendar,$H2804,B2805,"f",FALSE)</f>
        <v>59343</v>
      </c>
      <c r="I2805" s="140">
        <f>_xll.qlInterestRateIndexValueDate(Index1M,$H2805)</f>
        <v>59343</v>
      </c>
      <c r="J2805" s="145">
        <f>IFERROR(_xll.qlIndexFixing(Index1M,$H2805,TRUE,_xll.ohTrigger(RecalcTrigger,Trigger1M)),NA())</f>
        <v>7.6346045277354557E-3</v>
      </c>
      <c r="K2805" s="44">
        <f>IFERROR(_xll.qlIndexFixing(Index3M,H2805,TRUE,_xll.ohTrigger(RecalcTrigger,Trigger3M)),NA())</f>
        <v>7.7104540460163993E-3</v>
      </c>
      <c r="L2805" s="44">
        <f>IFERROR(_xll.qlIndexFixing(Index6M,$H2805,TRUE,_xll.ohTrigger(RecalcTrigger,Trigger6M)),NA())</f>
        <v>7.8626483266458092E-3</v>
      </c>
      <c r="M2805" s="146">
        <f>IFERROR(_xll.qlIndexFixing(Index1Y,$H2805,TRUE,_xll.ohTrigger(RecalcTrigger,Trigger1Y)),NA())</f>
        <v>8.0670596783538606E-3</v>
      </c>
      <c r="N2805" s="145">
        <f>IFERROR(_xll.qlIndexFixing(ONIndex1M,I2805,TRUE,_xll.ohTrigger(RecalcTrigger,Trigger1M)),NA())</f>
        <v>7.6253621177702069E-3</v>
      </c>
      <c r="O2805" s="44">
        <f>IFERROR(_xll.qlIndexFixing(ONIndex3M,I2805,TRUE,_xll.ohTrigger(RecalcTrigger,Trigger3M)),NA())</f>
        <v>7.6818770215281162E-3</v>
      </c>
      <c r="P2805" s="44">
        <f>IFERROR(_xll.qlIndexFixing(ONIndex6M,I2805,TRUE,_xll.ohTrigger(RecalcTrigger,Trigger6M)),NA())</f>
        <v>7.8034209650157393E-3</v>
      </c>
      <c r="Q2805" s="146">
        <f>IFERROR(_xll.qlIndexFixing(ONIndex1Y,I2805,TRUE,_xll.ohTrigger(RecalcTrigger,Trigger1Y)),NA())</f>
        <v>7.9461145618031637E-3</v>
      </c>
    </row>
    <row r="2806" spans="2:17" x14ac:dyDescent="0.2">
      <c r="B2806" s="39" t="s">
        <v>42</v>
      </c>
      <c r="D2806" s="42">
        <f>_xll.qlCalendarAdvance(Calendar,$D2805,B2806,"f",FALSE)</f>
        <v>59350</v>
      </c>
      <c r="E2806" s="140">
        <f>_xll.qlInterestRateIndexValueDate(IndexON,D2806)</f>
        <v>59350</v>
      </c>
      <c r="F2806" s="156">
        <f>IFERROR(_xll.qlIndexFixing(IndexON,D2806,TRUE,_xll.ohTrigger(RecalcTrigger,TriggerON)),NA())</f>
        <v>6.8311201131843191E-3</v>
      </c>
      <c r="H2806" s="42">
        <f>_xll.qlCalendarAdvance(Calendar,$H2805,B2806,"f",FALSE)</f>
        <v>59350</v>
      </c>
      <c r="I2806" s="140">
        <f>_xll.qlInterestRateIndexValueDate(Index1M,$H2806)</f>
        <v>59350</v>
      </c>
      <c r="J2806" s="145">
        <f>IFERROR(_xll.qlIndexFixing(Index1M,$H2806,TRUE,_xll.ohTrigger(RecalcTrigger,Trigger1M)),NA())</f>
        <v>7.6379600651627078E-3</v>
      </c>
      <c r="K2806" s="44">
        <f>IFERROR(_xll.qlIndexFixing(Index3M,H2806,TRUE,_xll.ohTrigger(RecalcTrigger,Trigger3M)),NA())</f>
        <v>7.7137444798052925E-3</v>
      </c>
      <c r="L2806" s="44">
        <f>IFERROR(_xll.qlIndexFixing(Index6M,$H2806,TRUE,_xll.ohTrigger(RecalcTrigger,Trigger6M)),NA())</f>
        <v>7.8660766294756275E-3</v>
      </c>
      <c r="M2806" s="146">
        <f>IFERROR(_xll.qlIndexFixing(Index1Y,$H2806,TRUE,_xll.ohTrigger(RecalcTrigger,Trigger1Y)),NA())</f>
        <v>8.0705868825254878E-3</v>
      </c>
      <c r="N2806" s="145">
        <f>IFERROR(_xll.qlIndexFixing(ONIndex1M,I2806,TRUE,_xll.ohTrigger(RecalcTrigger,Trigger1M)),NA())</f>
        <v>7.6286995938878999E-3</v>
      </c>
      <c r="O2806" s="44">
        <f>IFERROR(_xll.qlIndexFixing(ONIndex3M,I2806,TRUE,_xll.ohTrigger(RecalcTrigger,Trigger3M)),NA())</f>
        <v>7.6850963463515054E-3</v>
      </c>
      <c r="P2806" s="44">
        <f>IFERROR(_xll.qlIndexFixing(ONIndex6M,I2806,TRUE,_xll.ohTrigger(RecalcTrigger,Trigger6M)),NA())</f>
        <v>7.8067237701018311E-3</v>
      </c>
      <c r="Q2806" s="146">
        <f>IFERROR(_xll.qlIndexFixing(ONIndex1Y,I2806,TRUE,_xll.ohTrigger(RecalcTrigger,Trigger1Y)),NA())</f>
        <v>7.9493613377312755E-3</v>
      </c>
    </row>
    <row r="2807" spans="2:17" x14ac:dyDescent="0.2">
      <c r="B2807" s="39" t="s">
        <v>42</v>
      </c>
      <c r="D2807" s="42">
        <f>_xll.qlCalendarAdvance(Calendar,$D2806,B2807,"f",FALSE)</f>
        <v>59357</v>
      </c>
      <c r="E2807" s="140">
        <f>_xll.qlInterestRateIndexValueDate(IndexON,D2807)</f>
        <v>59357</v>
      </c>
      <c r="F2807" s="156">
        <f>IFERROR(_xll.qlIndexFixing(IndexON,D2807,TRUE,_xll.ohTrigger(RecalcTrigger,TriggerON)),NA())</f>
        <v>6.8347534720913927E-3</v>
      </c>
      <c r="H2807" s="42">
        <f>_xll.qlCalendarAdvance(Calendar,$H2806,B2807,"f",FALSE)</f>
        <v>59357</v>
      </c>
      <c r="I2807" s="140">
        <f>_xll.qlInterestRateIndexValueDate(Index1M,$H2807)</f>
        <v>59357</v>
      </c>
      <c r="J2807" s="145">
        <f>IFERROR(_xll.qlIndexFixing(Index1M,$H2807,TRUE,_xll.ohTrigger(RecalcTrigger,Trigger1M)),NA())</f>
        <v>7.6422862579770805E-3</v>
      </c>
      <c r="K2807" s="44">
        <f>IFERROR(_xll.qlIndexFixing(Index3M,H2807,TRUE,_xll.ohTrigger(RecalcTrigger,Trigger3M)),NA())</f>
        <v>7.7170449038635328E-3</v>
      </c>
      <c r="L2807" s="44">
        <f>IFERROR(_xll.qlIndexFixing(Index6M,$H2807,TRUE,_xll.ohTrigger(RecalcTrigger,Trigger6M)),NA())</f>
        <v>7.8698468555841641E-3</v>
      </c>
      <c r="M2807" s="146">
        <f>IFERROR(_xll.qlIndexFixing(Index1Y,$H2807,TRUE,_xll.ohTrigger(RecalcTrigger,Trigger1Y)),NA())</f>
        <v>8.0741238799300064E-3</v>
      </c>
      <c r="N2807" s="145">
        <f>IFERROR(_xll.qlIndexFixing(ONIndex1M,I2807,TRUE,_xll.ohTrigger(RecalcTrigger,Trigger1M)),NA())</f>
        <v>7.6320448070077429E-3</v>
      </c>
      <c r="O2807" s="44">
        <f>IFERROR(_xll.qlIndexFixing(ONIndex3M,I2807,TRUE,_xll.ohTrigger(RecalcTrigger,Trigger3M)),NA())</f>
        <v>7.6883256395432475E-3</v>
      </c>
      <c r="P2807" s="44">
        <f>IFERROR(_xll.qlIndexFixing(ONIndex6M,I2807,TRUE,_xll.ohTrigger(RecalcTrigger,Trigger6M)),NA())</f>
        <v>7.8100351988363848E-3</v>
      </c>
      <c r="Q2807" s="146">
        <f>IFERROR(_xll.qlIndexFixing(ONIndex1Y,I2807,TRUE,_xll.ohTrigger(RecalcTrigger,Trigger1Y)),NA())</f>
        <v>7.9526178164390782E-3</v>
      </c>
    </row>
    <row r="2808" spans="2:17" x14ac:dyDescent="0.2">
      <c r="B2808" s="39" t="s">
        <v>42</v>
      </c>
      <c r="D2808" s="42">
        <f>_xll.qlCalendarAdvance(Calendar,$D2807,B2808,"f",FALSE)</f>
        <v>59364</v>
      </c>
      <c r="E2808" s="140">
        <f>_xll.qlInterestRateIndexValueDate(IndexON,D2808)</f>
        <v>59364</v>
      </c>
      <c r="F2808" s="156">
        <f>IFERROR(_xll.qlIndexFixing(IndexON,D2808,TRUE,_xll.ohTrigger(RecalcTrigger,TriggerON)),NA())</f>
        <v>6.838398753878927E-3</v>
      </c>
      <c r="H2808" s="42">
        <f>_xll.qlCalendarAdvance(Calendar,$H2807,B2808,"f",FALSE)</f>
        <v>59364</v>
      </c>
      <c r="I2808" s="140">
        <f>_xll.qlInterestRateIndexValueDate(Index1M,$H2808)</f>
        <v>59364</v>
      </c>
      <c r="J2808" s="145">
        <f>IFERROR(_xll.qlIndexFixing(Index1M,$H2808,TRUE,_xll.ohTrigger(RecalcTrigger,Trigger1M)),NA())</f>
        <v>7.645659151614196E-3</v>
      </c>
      <c r="K2808" s="44">
        <f>IFERROR(_xll.qlIndexFixing(Index3M,H2808,TRUE,_xll.ohTrigger(RecalcTrigger,Trigger3M)),NA())</f>
        <v>7.72035531821667E-3</v>
      </c>
      <c r="L2808" s="44">
        <f>IFERROR(_xll.qlIndexFixing(Index6M,$H2808,TRUE,_xll.ohTrigger(RecalcTrigger,Trigger6M)),NA())</f>
        <v>7.8732931779678297E-3</v>
      </c>
      <c r="M2808" s="146">
        <f>IFERROR(_xll.qlIndexFixing(Index1Y,$H2808,TRUE,_xll.ohTrigger(RecalcTrigger,Trigger1Y)),NA())</f>
        <v>8.0776706706704449E-3</v>
      </c>
      <c r="N2808" s="145">
        <f>IFERROR(_xll.qlIndexFixing(ONIndex1M,I2808,TRUE,_xll.ohTrigger(RecalcTrigger,Trigger1M)),NA())</f>
        <v>7.6353977572107823E-3</v>
      </c>
      <c r="O2808" s="44">
        <f>IFERROR(_xll.qlIndexFixing(ONIndex3M,I2808,TRUE,_xll.ohTrigger(RecalcTrigger,Trigger3M)),NA())</f>
        <v>7.6915649011033427E-3</v>
      </c>
      <c r="P2808" s="44">
        <f>IFERROR(_xll.qlIndexFixing(ONIndex6M,I2808,TRUE,_xll.ohTrigger(RecalcTrigger,Trigger6M)),NA())</f>
        <v>7.8133552511383542E-3</v>
      </c>
      <c r="Q2808" s="146">
        <f>IFERROR(_xll.qlIndexFixing(ONIndex1Y,I2808,TRUE,_xll.ohTrigger(RecalcTrigger,Trigger1Y)),NA())</f>
        <v>7.9558839980076179E-3</v>
      </c>
    </row>
    <row r="2809" spans="2:17" x14ac:dyDescent="0.2">
      <c r="B2809" s="39" t="s">
        <v>42</v>
      </c>
      <c r="D2809" s="42">
        <f>_xll.qlCalendarAdvance(Calendar,$D2808,B2809,"f",FALSE)</f>
        <v>59371</v>
      </c>
      <c r="E2809" s="140">
        <f>_xll.qlInterestRateIndexValueDate(IndexON,D2809)</f>
        <v>59371</v>
      </c>
      <c r="F2809" s="156">
        <f>IFERROR(_xll.qlIndexFixing(IndexON,D2809,TRUE,_xll.ohTrigger(RecalcTrigger,TriggerON)),NA())</f>
        <v>6.8420559586279683E-3</v>
      </c>
      <c r="H2809" s="42">
        <f>_xll.qlCalendarAdvance(Calendar,$H2808,B2809,"f",FALSE)</f>
        <v>59371</v>
      </c>
      <c r="I2809" s="140">
        <f>_xll.qlInterestRateIndexValueDate(Index1M,$H2809)</f>
        <v>59371</v>
      </c>
      <c r="J2809" s="145">
        <f>IFERROR(_xll.qlIndexFixing(Index1M,$H2809,TRUE,_xll.ohTrigger(RecalcTrigger,Trigger1M)),NA())</f>
        <v>7.649039788464553E-3</v>
      </c>
      <c r="K2809" s="44">
        <f>IFERROR(_xll.qlIndexFixing(Index3M,H2809,TRUE,_xll.ohTrigger(RecalcTrigger,Trigger3M)),NA())</f>
        <v>7.7236757228893683E-3</v>
      </c>
      <c r="L2809" s="44">
        <f>IFERROR(_xll.qlIndexFixing(Index6M,$H2809,TRUE,_xll.ohTrigger(RecalcTrigger,Trigger6M)),NA())</f>
        <v>7.8767481639236223E-3</v>
      </c>
      <c r="M2809" s="146">
        <f>IFERROR(_xll.qlIndexFixing(Index1Y,$H2809,TRUE,_xll.ohTrigger(RecalcTrigger,Trigger1Y)),NA())</f>
        <v>8.0812272548502762E-3</v>
      </c>
      <c r="N2809" s="145">
        <f>IFERROR(_xll.qlIndexFixing(ONIndex1M,I2809,TRUE,_xll.ohTrigger(RecalcTrigger,Trigger1M)),NA())</f>
        <v>7.6387584443349255E-3</v>
      </c>
      <c r="O2809" s="44">
        <f>IFERROR(_xll.qlIndexFixing(ONIndex3M,I2809,TRUE,_xll.ohTrigger(RecalcTrigger,Trigger3M)),NA())</f>
        <v>7.6948141310317908E-3</v>
      </c>
      <c r="P2809" s="44">
        <f>IFERROR(_xll.qlIndexFixing(ONIndex6M,I2809,TRUE,_xll.ohTrigger(RecalcTrigger,Trigger6M)),NA())</f>
        <v>7.8166839270077393E-3</v>
      </c>
      <c r="Q2809" s="146">
        <f>IFERROR(_xll.qlIndexFixing(ONIndex1Y,I2809,TRUE,_xll.ohTrigger(RecalcTrigger,Trigger1Y)),NA())</f>
        <v>7.9591598822748022E-3</v>
      </c>
    </row>
    <row r="2810" spans="2:17" x14ac:dyDescent="0.2">
      <c r="B2810" s="39" t="s">
        <v>42</v>
      </c>
      <c r="D2810" s="42">
        <f>_xll.qlCalendarAdvance(Calendar,$D2809,B2810,"f",FALSE)</f>
        <v>59378</v>
      </c>
      <c r="E2810" s="140">
        <f>_xll.qlInterestRateIndexValueDate(IndexON,D2810)</f>
        <v>59378</v>
      </c>
      <c r="F2810" s="156">
        <f>IFERROR(_xll.qlIndexFixing(IndexON,D2810,TRUE,_xll.ohTrigger(RecalcTrigger,TriggerON)),NA())</f>
        <v>6.8457250863385166E-3</v>
      </c>
      <c r="H2810" s="42">
        <f>_xll.qlCalendarAdvance(Calendar,$H2809,B2810,"f",FALSE)</f>
        <v>59378</v>
      </c>
      <c r="I2810" s="140">
        <f>_xll.qlInterestRateIndexValueDate(Index1M,$H2810)</f>
        <v>59378</v>
      </c>
      <c r="J2810" s="145">
        <f>IFERROR(_xll.qlIndexFixing(Index1M,$H2810,TRUE,_xll.ohTrigger(RecalcTrigger,Trigger1M)),NA())</f>
        <v>7.6527511389369827E-3</v>
      </c>
      <c r="K2810" s="44">
        <f>IFERROR(_xll.qlIndexFixing(Index3M,H2810,TRUE,_xll.ohTrigger(RecalcTrigger,Trigger3M)),NA())</f>
        <v>7.7270061179089385E-3</v>
      </c>
      <c r="L2810" s="44">
        <f>IFERROR(_xll.qlIndexFixing(Index6M,$H2810,TRUE,_xll.ohTrigger(RecalcTrigger,Trigger6M)),NA())</f>
        <v>7.8802118134951426E-3</v>
      </c>
      <c r="M2810" s="146">
        <f>IFERROR(_xll.qlIndexFixing(Index1Y,$H2810,TRUE,_xll.ohTrigger(RecalcTrigger,Trigger1Y)),NA())</f>
        <v>8.0847936325725289E-3</v>
      </c>
      <c r="N2810" s="145">
        <f>IFERROR(_xll.qlIndexFixing(ONIndex1M,I2810,TRUE,_xll.ohTrigger(RecalcTrigger,Trigger1M)),NA())</f>
        <v>7.6421268686233113E-3</v>
      </c>
      <c r="O2810" s="44">
        <f>IFERROR(_xll.qlIndexFixing(ONIndex3M,I2810,TRUE,_xll.ohTrigger(RecalcTrigger,Trigger3M)),NA())</f>
        <v>7.6980733293285919E-3</v>
      </c>
      <c r="P2810" s="44">
        <f>IFERROR(_xll.qlIndexFixing(ONIndex6M,I2810,TRUE,_xll.ohTrigger(RecalcTrigger,Trigger6M)),NA())</f>
        <v>7.8200212264445401E-3</v>
      </c>
      <c r="Q2810" s="146">
        <f>IFERROR(_xll.qlIndexFixing(ONIndex1Y,I2810,TRUE,_xll.ohTrigger(RecalcTrigger,Trigger1Y)),NA())</f>
        <v>7.9624454694027236E-3</v>
      </c>
    </row>
    <row r="2811" spans="2:17" x14ac:dyDescent="0.2">
      <c r="B2811" s="39" t="s">
        <v>42</v>
      </c>
      <c r="D2811" s="42">
        <f>_xll.qlCalendarAdvance(Calendar,$D2810,B2811,"f",FALSE)</f>
        <v>59385</v>
      </c>
      <c r="E2811" s="140">
        <f>_xll.qlInterestRateIndexValueDate(IndexON,D2811)</f>
        <v>59385</v>
      </c>
      <c r="F2811" s="156">
        <f>IFERROR(_xll.qlIndexFixing(IndexON,D2811,TRUE,_xll.ohTrigger(RecalcTrigger,TriggerON)),NA())</f>
        <v>6.8494061369295256E-3</v>
      </c>
      <c r="H2811" s="42">
        <f>_xll.qlCalendarAdvance(Calendar,$H2810,B2811,"f",FALSE)</f>
        <v>59385</v>
      </c>
      <c r="I2811" s="140">
        <f>_xll.qlInterestRateIndexValueDate(Index1M,$H2811)</f>
        <v>59385</v>
      </c>
      <c r="J2811" s="145">
        <f>IFERROR(_xll.qlIndexFixing(Index1M,$H2811,TRUE,_xll.ohTrigger(RecalcTrigger,Trigger1M)),NA())</f>
        <v>7.6558242918344666E-3</v>
      </c>
      <c r="K2811" s="44">
        <f>IFERROR(_xll.qlIndexFixing(Index3M,H2811,TRUE,_xll.ohTrigger(RecalcTrigger,Trigger3M)),NA())</f>
        <v>7.7303465032974019E-3</v>
      </c>
      <c r="L2811" s="44">
        <f>IFERROR(_xll.qlIndexFixing(Index6M,$H2811,TRUE,_xll.ohTrigger(RecalcTrigger,Trigger6M)),NA())</f>
        <v>7.8836841267295264E-3</v>
      </c>
      <c r="M2811" s="146">
        <f>IFERROR(_xll.qlIndexFixing(Index1Y,$H2811,TRUE,_xll.ohTrigger(RecalcTrigger,Trigger1Y)),NA())</f>
        <v>8.0883698039415641E-3</v>
      </c>
      <c r="N2811" s="145">
        <f>IFERROR(_xll.qlIndexFixing(ONIndex1M,I2811,TRUE,_xll.ohTrigger(RecalcTrigger,Trigger1M)),NA())</f>
        <v>7.6455030299138471E-3</v>
      </c>
      <c r="O2811" s="44">
        <f>IFERROR(_xll.qlIndexFixing(ONIndex3M,I2811,TRUE,_xll.ohTrigger(RecalcTrigger,Trigger3M)),NA())</f>
        <v>7.7013424960747923E-3</v>
      </c>
      <c r="P2811" s="44">
        <f>IFERROR(_xll.qlIndexFixing(ONIndex6M,I2811,TRUE,_xll.ohTrigger(RecalcTrigger,Trigger6M)),NA())</f>
        <v>7.8233671494487567E-3</v>
      </c>
      <c r="Q2811" s="146">
        <f>IFERROR(_xll.qlIndexFixing(ONIndex1Y,I2811,TRUE,_xll.ohTrigger(RecalcTrigger,Trigger1Y)),NA())</f>
        <v>7.9657407593103358E-3</v>
      </c>
    </row>
    <row r="2812" spans="2:17" x14ac:dyDescent="0.2">
      <c r="B2812" s="39" t="s">
        <v>42</v>
      </c>
      <c r="D2812" s="42">
        <f>_xll.qlCalendarAdvance(Calendar,$D2811,B2812,"f",FALSE)</f>
        <v>59392</v>
      </c>
      <c r="E2812" s="140">
        <f>_xll.qlInterestRateIndexValueDate(IndexON,D2812)</f>
        <v>59392</v>
      </c>
      <c r="F2812" s="156">
        <f>IFERROR(_xll.qlIndexFixing(IndexON,D2812,TRUE,_xll.ohTrigger(RecalcTrigger,TriggerON)),NA())</f>
        <v>6.8530991104820416E-3</v>
      </c>
      <c r="H2812" s="42">
        <f>_xll.qlCalendarAdvance(Calendar,$H2811,B2812,"f",FALSE)</f>
        <v>59392</v>
      </c>
      <c r="I2812" s="140">
        <f>_xll.qlInterestRateIndexValueDate(Index1M,$H2812)</f>
        <v>59392</v>
      </c>
      <c r="J2812" s="145">
        <f>IFERROR(_xll.qlIndexFixing(Index1M,$H2812,TRUE,_xll.ohTrigger(RecalcTrigger,Trigger1M)),NA())</f>
        <v>7.6592281583712143E-3</v>
      </c>
      <c r="K2812" s="44">
        <f>IFERROR(_xll.qlIndexFixing(Index3M,H2812,TRUE,_xll.ohTrigger(RecalcTrigger,Trigger3M)),NA())</f>
        <v>7.7336968790811889E-3</v>
      </c>
      <c r="L2812" s="44">
        <f>IFERROR(_xll.qlIndexFixing(Index6M,$H2812,TRUE,_xll.ohTrigger(RecalcTrigger,Trigger6M)),NA())</f>
        <v>7.8871651036708148E-3</v>
      </c>
      <c r="M2812" s="146">
        <f>IFERROR(_xll.qlIndexFixing(Index1Y,$H2812,TRUE,_xll.ohTrigger(RecalcTrigger,Trigger1Y)),NA())</f>
        <v>8.0919557690610766E-3</v>
      </c>
      <c r="N2812" s="145">
        <f>IFERROR(_xll.qlIndexFixing(ONIndex1M,I2812,TRUE,_xll.ohTrigger(RecalcTrigger,Trigger1M)),NA())</f>
        <v>7.6488869281254868E-3</v>
      </c>
      <c r="O2812" s="44">
        <f>IFERROR(_xll.qlIndexFixing(ONIndex3M,I2812,TRUE,_xll.ohTrigger(RecalcTrigger,Trigger3M)),NA())</f>
        <v>7.7046216311893456E-3</v>
      </c>
      <c r="P2812" s="44">
        <f>IFERROR(_xll.qlIndexFixing(ONIndex6M,I2812,TRUE,_xll.ohTrigger(RecalcTrigger,Trigger6M)),NA())</f>
        <v>7.8267216961014352E-3</v>
      </c>
      <c r="Q2812" s="146">
        <f>IFERROR(_xll.qlIndexFixing(ONIndex1Y,I2812,TRUE,_xll.ohTrigger(RecalcTrigger,Trigger1Y)),NA())</f>
        <v>7.9690457519976388E-3</v>
      </c>
    </row>
    <row r="2813" spans="2:17" x14ac:dyDescent="0.2">
      <c r="B2813" s="39" t="s">
        <v>42</v>
      </c>
      <c r="D2813" s="42">
        <f>_xll.qlCalendarAdvance(Calendar,$D2812,B2813,"f",FALSE)</f>
        <v>59399</v>
      </c>
      <c r="E2813" s="140">
        <f>_xll.qlInterestRateIndexValueDate(IndexON,D2813)</f>
        <v>59399</v>
      </c>
      <c r="F2813" s="156">
        <f>IFERROR(_xll.qlIndexFixing(IndexON,D2813,TRUE,_xll.ohTrigger(RecalcTrigger,TriggerON)),NA())</f>
        <v>6.8568040069150182E-3</v>
      </c>
      <c r="H2813" s="42">
        <f>_xll.qlCalendarAdvance(Calendar,$H2812,B2813,"f",FALSE)</f>
        <v>59399</v>
      </c>
      <c r="I2813" s="140">
        <f>_xll.qlInterestRateIndexValueDate(Index1M,$H2813)</f>
        <v>59399</v>
      </c>
      <c r="J2813" s="145">
        <f>IFERROR(_xll.qlIndexFixing(Index1M,$H2813,TRUE,_xll.ohTrigger(RecalcTrigger,Trigger1M)),NA())</f>
        <v>7.6626397681482192E-3</v>
      </c>
      <c r="K2813" s="44">
        <f>IFERROR(_xll.qlIndexFixing(Index3M,H2813,TRUE,_xll.ohTrigger(RecalcTrigger,Trigger3M)),NA())</f>
        <v>7.7370572452858458E-3</v>
      </c>
      <c r="L2813" s="44">
        <f>IFERROR(_xll.qlIndexFixing(Index6M,$H2813,TRUE,_xll.ohTrigger(RecalcTrigger,Trigger6M)),NA())</f>
        <v>7.8906547443643813E-3</v>
      </c>
      <c r="M2813" s="146">
        <f>IFERROR(_xll.qlIndexFixing(Index1Y,$H2813,TRUE,_xll.ohTrigger(RecalcTrigger,Trigger1Y)),NA())</f>
        <v>8.0955515280358714E-3</v>
      </c>
      <c r="N2813" s="145">
        <f>IFERROR(_xll.qlIndexFixing(ONIndex1M,I2813,TRUE,_xll.ohTrigger(RecalcTrigger,Trigger1M)),NA())</f>
        <v>7.6522785634203228E-3</v>
      </c>
      <c r="O2813" s="44">
        <f>IFERROR(_xll.qlIndexFixing(ONIndex3M,I2813,TRUE,_xll.ohTrigger(RecalcTrigger,Trigger3M)),NA())</f>
        <v>7.7079107347532982E-3</v>
      </c>
      <c r="P2813" s="44">
        <f>IFERROR(_xll.qlIndexFixing(ONIndex6M,I2813,TRUE,_xll.ohTrigger(RecalcTrigger,Trigger6M)),NA())</f>
        <v>7.8300848663215294E-3</v>
      </c>
      <c r="Q2813" s="146">
        <f>IFERROR(_xll.qlIndexFixing(ONIndex1Y,I2813,TRUE,_xll.ohTrigger(RecalcTrigger,Trigger1Y)),NA())</f>
        <v>7.9723604474646326E-3</v>
      </c>
    </row>
    <row r="2814" spans="2:17" x14ac:dyDescent="0.2">
      <c r="B2814" s="39" t="s">
        <v>42</v>
      </c>
      <c r="D2814" s="42">
        <f>_xll.qlCalendarAdvance(Calendar,$D2813,B2814,"f",FALSE)</f>
        <v>59406</v>
      </c>
      <c r="E2814" s="140">
        <f>_xll.qlInterestRateIndexValueDate(IndexON,D2814)</f>
        <v>59406</v>
      </c>
      <c r="F2814" s="156">
        <f>IFERROR(_xll.qlIndexFixing(IndexON,D2814,TRUE,_xll.ohTrigger(RecalcTrigger,TriggerON)),NA())</f>
        <v>6.8605208263095019E-3</v>
      </c>
      <c r="H2814" s="42">
        <f>_xll.qlCalendarAdvance(Calendar,$H2813,B2814,"f",FALSE)</f>
        <v>59406</v>
      </c>
      <c r="I2814" s="140">
        <f>_xll.qlInterestRateIndexValueDate(Index1M,$H2814)</f>
        <v>59406</v>
      </c>
      <c r="J2814" s="145">
        <f>IFERROR(_xll.qlIndexFixing(Index1M,$H2814,TRUE,_xll.ohTrigger(RecalcTrigger,Trigger1M)),NA())</f>
        <v>7.6660591211728506E-3</v>
      </c>
      <c r="K2814" s="44">
        <f>IFERROR(_xll.qlIndexFixing(Index3M,H2814,TRUE,_xll.ohTrigger(RecalcTrigger,Trigger3M)),NA())</f>
        <v>7.740427601936919E-3</v>
      </c>
      <c r="L2814" s="44">
        <f>IFERROR(_xll.qlIndexFixing(Index6M,$H2814,TRUE,_xll.ohTrigger(RecalcTrigger,Trigger6M)),NA())</f>
        <v>7.8941530488564737E-3</v>
      </c>
      <c r="M2814" s="146">
        <f>IFERROR(_xll.qlIndexFixing(Index1Y,$H2814,TRUE,_xll.ohTrigger(RecalcTrigger,Trigger1Y)),NA())</f>
        <v>8.0991570809705316E-3</v>
      </c>
      <c r="N2814" s="145">
        <f>IFERROR(_xll.qlIndexFixing(ONIndex1M,I2814,TRUE,_xll.ohTrigger(RecalcTrigger,Trigger1M)),NA())</f>
        <v>7.6556779357983551E-3</v>
      </c>
      <c r="O2814" s="44">
        <f>IFERROR(_xll.qlIndexFixing(ONIndex3M,I2814,TRUE,_xll.ohTrigger(RecalcTrigger,Trigger3M)),NA())</f>
        <v>7.7112098066856039E-3</v>
      </c>
      <c r="P2814" s="44">
        <f>IFERROR(_xll.qlIndexFixing(ONIndex6M,I2814,TRUE,_xll.ohTrigger(RecalcTrigger,Trigger6M)),NA())</f>
        <v>7.8334566601090394E-3</v>
      </c>
      <c r="Q2814" s="146">
        <f>IFERROR(_xll.qlIndexFixing(ONIndex1Y,I2814,TRUE,_xll.ohTrigger(RecalcTrigger,Trigger1Y)),NA())</f>
        <v>7.9756848457113172E-3</v>
      </c>
    </row>
    <row r="2815" spans="2:17" x14ac:dyDescent="0.2">
      <c r="B2815" s="39" t="s">
        <v>42</v>
      </c>
      <c r="D2815" s="42">
        <f>_xll.qlCalendarAdvance(Calendar,$D2814,B2815,"f",FALSE)</f>
        <v>59413</v>
      </c>
      <c r="E2815" s="140">
        <f>_xll.qlInterestRateIndexValueDate(IndexON,D2815)</f>
        <v>59413</v>
      </c>
      <c r="F2815" s="156">
        <f>IFERROR(_xll.qlIndexFixing(IndexON,D2815,TRUE,_xll.ohTrigger(RecalcTrigger,TriggerON)),NA())</f>
        <v>6.8642495686654925E-3</v>
      </c>
      <c r="H2815" s="42">
        <f>_xll.qlCalendarAdvance(Calendar,$H2814,B2815,"f",FALSE)</f>
        <v>59413</v>
      </c>
      <c r="I2815" s="140">
        <f>_xll.qlInterestRateIndexValueDate(Index1M,$H2815)</f>
        <v>59413</v>
      </c>
      <c r="J2815" s="145">
        <f>IFERROR(_xll.qlIndexFixing(Index1M,$H2815,TRUE,_xll.ohTrigger(RecalcTrigger,Trigger1M)),NA())</f>
        <v>7.6685083206499138E-3</v>
      </c>
      <c r="K2815" s="44">
        <f>IFERROR(_xll.qlIndexFixing(Index3M,H2815,TRUE,_xll.ohTrigger(RecalcTrigger,Trigger3M)),NA())</f>
        <v>7.7438079490590754E-3</v>
      </c>
      <c r="L2815" s="44">
        <f>IFERROR(_xll.qlIndexFixing(Index6M,$H2815,TRUE,_xll.ohTrigger(RecalcTrigger,Trigger6M)),NA())</f>
        <v>7.8969824679560752E-3</v>
      </c>
      <c r="M2815" s="146">
        <f>IFERROR(_xll.qlIndexFixing(Index1Y,$H2815,TRUE,_xll.ohTrigger(RecalcTrigger,Trigger1Y)),NA())</f>
        <v>8.1027724279703062E-3</v>
      </c>
      <c r="N2815" s="145">
        <f>IFERROR(_xll.qlIndexFixing(ONIndex1M,I2815,TRUE,_xll.ohTrigger(RecalcTrigger,Trigger1M)),NA())</f>
        <v>7.6590850451785375E-3</v>
      </c>
      <c r="O2815" s="44">
        <f>IFERROR(_xll.qlIndexFixing(ONIndex3M,I2815,TRUE,_xll.ohTrigger(RecalcTrigger,Trigger3M)),NA())</f>
        <v>7.7145188470673087E-3</v>
      </c>
      <c r="P2815" s="44">
        <f>IFERROR(_xll.qlIndexFixing(ONIndex6M,I2815,TRUE,_xll.ohTrigger(RecalcTrigger,Trigger6M)),NA())</f>
        <v>7.8368370774639651E-3</v>
      </c>
      <c r="Q2815" s="146">
        <f>IFERROR(_xll.qlIndexFixing(ONIndex1Y,I2815,TRUE,_xll.ohTrigger(RecalcTrigger,Trigger1Y)),NA())</f>
        <v>7.9790189468187389E-3</v>
      </c>
    </row>
    <row r="2816" spans="2:17" x14ac:dyDescent="0.2">
      <c r="B2816" s="39" t="s">
        <v>42</v>
      </c>
      <c r="D2816" s="42">
        <f>_xll.qlCalendarAdvance(Calendar,$D2815,B2816,"f",FALSE)</f>
        <v>59420</v>
      </c>
      <c r="E2816" s="140">
        <f>_xll.qlInterestRateIndexValueDate(IndexON,D2816)</f>
        <v>59420</v>
      </c>
      <c r="F2816" s="156">
        <f>IFERROR(_xll.qlIndexFixing(IndexON,D2816,TRUE,_xll.ohTrigger(RecalcTrigger,TriggerON)),NA())</f>
        <v>6.8679902339019439E-3</v>
      </c>
      <c r="H2816" s="42">
        <f>_xll.qlCalendarAdvance(Calendar,$H2815,B2816,"f",FALSE)</f>
        <v>59420</v>
      </c>
      <c r="I2816" s="140">
        <f>_xll.qlInterestRateIndexValueDate(Index1M,$H2816)</f>
        <v>59420</v>
      </c>
      <c r="J2816" s="145">
        <f>IFERROR(_xll.qlIndexFixing(Index1M,$H2816,TRUE,_xll.ohTrigger(RecalcTrigger,Trigger1M)),NA())</f>
        <v>7.6719412845636104E-3</v>
      </c>
      <c r="K2816" s="44">
        <f>IFERROR(_xll.qlIndexFixing(Index3M,H2816,TRUE,_xll.ohTrigger(RecalcTrigger,Trigger3M)),NA())</f>
        <v>7.7468720754912358E-3</v>
      </c>
      <c r="L2816" s="44">
        <f>IFERROR(_xll.qlIndexFixing(Index6M,$H2816,TRUE,_xll.ohTrigger(RecalcTrigger,Trigger6M)),NA())</f>
        <v>7.9001573479892395E-3</v>
      </c>
      <c r="M2816" s="146">
        <f>IFERROR(_xll.qlIndexFixing(Index1Y,$H2816,TRUE,_xll.ohTrigger(RecalcTrigger,Trigger1Y)),NA())</f>
        <v>8.1063975691402224E-3</v>
      </c>
      <c r="N2816" s="145">
        <f>IFERROR(_xll.qlIndexFixing(ONIndex1M,I2816,TRUE,_xll.ohTrigger(RecalcTrigger,Trigger1M)),NA())</f>
        <v>7.66249989156087E-3</v>
      </c>
      <c r="O2816" s="44">
        <f>IFERROR(_xll.qlIndexFixing(ONIndex3M,I2816,TRUE,_xll.ohTrigger(RecalcTrigger,Trigger3M)),NA())</f>
        <v>7.7178378558173666E-3</v>
      </c>
      <c r="P2816" s="44">
        <f>IFERROR(_xll.qlIndexFixing(ONIndex6M,I2816,TRUE,_xll.ohTrigger(RecalcTrigger,Trigger6M)),NA())</f>
        <v>7.8402261183863065E-3</v>
      </c>
      <c r="Q2816" s="146">
        <f>IFERROR(_xll.qlIndexFixing(ONIndex1Y,I2816,TRUE,_xll.ohTrigger(RecalcTrigger,Trigger1Y)),NA())</f>
        <v>7.9823627507868977E-3</v>
      </c>
    </row>
    <row r="2817" spans="2:17" x14ac:dyDescent="0.2">
      <c r="B2817" s="39" t="s">
        <v>42</v>
      </c>
      <c r="D2817" s="42">
        <f>_xll.qlCalendarAdvance(Calendar,$D2816,B2817,"f",FALSE)</f>
        <v>59427</v>
      </c>
      <c r="E2817" s="140">
        <f>_xll.qlInterestRateIndexValueDate(IndexON,D2817)</f>
        <v>59427</v>
      </c>
      <c r="F2817" s="156">
        <f>IFERROR(_xll.qlIndexFixing(IndexON,D2817,TRUE,_xll.ohTrigger(RecalcTrigger,TriggerON)),NA())</f>
        <v>6.8717428221809485E-3</v>
      </c>
      <c r="H2817" s="42">
        <f>_xll.qlCalendarAdvance(Calendar,$H2816,B2817,"f",FALSE)</f>
        <v>59427</v>
      </c>
      <c r="I2817" s="140">
        <f>_xll.qlInterestRateIndexValueDate(Index1M,$H2817)</f>
        <v>59427</v>
      </c>
      <c r="J2817" s="145">
        <f>IFERROR(_xll.qlIndexFixing(Index1M,$H2817,TRUE,_xll.ohTrigger(RecalcTrigger,Trigger1M)),NA())</f>
        <v>7.6753819911608012E-3</v>
      </c>
      <c r="K2817" s="44">
        <f>IFERROR(_xll.qlIndexFixing(Index3M,H2817,TRUE,_xll.ohTrigger(RecalcTrigger,Trigger3M)),NA())</f>
        <v>7.7502716179212866E-3</v>
      </c>
      <c r="L2817" s="44">
        <f>IFERROR(_xll.qlIndexFixing(Index6M,$H2817,TRUE,_xll.ohTrigger(RecalcTrigger,Trigger6M)),NA())</f>
        <v>7.9036795592562162E-3</v>
      </c>
      <c r="M2817" s="146">
        <f>IFERROR(_xll.qlIndexFixing(Index1Y,$H2817,TRUE,_xll.ohTrigger(RecalcTrigger,Trigger1Y)),NA())</f>
        <v>8.1100325045857513E-3</v>
      </c>
      <c r="N2817" s="145">
        <f>IFERROR(_xll.qlIndexFixing(ONIndex1M,I2817,TRUE,_xll.ohTrigger(RecalcTrigger,Trigger1M)),NA())</f>
        <v>7.6659224750263988E-3</v>
      </c>
      <c r="O2817" s="44">
        <f>IFERROR(_xll.qlIndexFixing(ONIndex3M,I2817,TRUE,_xll.ohTrigger(RecalcTrigger,Trigger3M)),NA())</f>
        <v>7.7211668329357774E-3</v>
      </c>
      <c r="P2817" s="44">
        <f>IFERROR(_xll.qlIndexFixing(ONIndex6M,I2817,TRUE,_xll.ohTrigger(RecalcTrigger,Trigger6M)),NA())</f>
        <v>7.8436237830381561E-3</v>
      </c>
      <c r="Q2817" s="146">
        <f>IFERROR(_xll.qlIndexFixing(ONIndex1Y,I2817,TRUE,_xll.ohTrigger(RecalcTrigger,Trigger1Y)),NA())</f>
        <v>7.9857162573726548E-3</v>
      </c>
    </row>
    <row r="2818" spans="2:17" x14ac:dyDescent="0.2">
      <c r="B2818" s="39" t="s">
        <v>42</v>
      </c>
      <c r="D2818" s="42">
        <f>_xll.qlCalendarAdvance(Calendar,$D2817,B2818,"f",FALSE)</f>
        <v>59434</v>
      </c>
      <c r="E2818" s="140">
        <f>_xll.qlInterestRateIndexValueDate(IndexON,D2818)</f>
        <v>59434</v>
      </c>
      <c r="F2818" s="156">
        <f>IFERROR(_xll.qlIndexFixing(IndexON,D2818,TRUE,_xll.ohTrigger(RecalcTrigger,TriggerON)),NA())</f>
        <v>6.8755073332593675E-3</v>
      </c>
      <c r="H2818" s="42">
        <f>_xll.qlCalendarAdvance(Calendar,$H2817,B2818,"f",FALSE)</f>
        <v>59434</v>
      </c>
      <c r="I2818" s="140">
        <f>_xll.qlInterestRateIndexValueDate(Index1M,$H2818)</f>
        <v>59434</v>
      </c>
      <c r="J2818" s="145">
        <f>IFERROR(_xll.qlIndexFixing(Index1M,$H2818,TRUE,_xll.ohTrigger(RecalcTrigger,Trigger1M)),NA())</f>
        <v>7.6788304404468901E-3</v>
      </c>
      <c r="K2818" s="44">
        <f>IFERROR(_xll.qlIndexFixing(Index3M,H2818,TRUE,_xll.ohTrigger(RecalcTrigger,Trigger3M)),NA())</f>
        <v>7.7536811506547336E-3</v>
      </c>
      <c r="L2818" s="44">
        <f>IFERROR(_xll.qlIndexFixing(Index6M,$H2818,TRUE,_xll.ohTrigger(RecalcTrigger,Trigger6M)),NA())</f>
        <v>7.9072104338305995E-3</v>
      </c>
      <c r="M2818" s="146">
        <f>IFERROR(_xll.qlIndexFixing(Index1Y,$H2818,TRUE,_xll.ohTrigger(RecalcTrigger,Trigger1Y)),NA())</f>
        <v>8.1136772344128083E-3</v>
      </c>
      <c r="N2818" s="145">
        <f>IFERROR(_xll.qlIndexFixing(ONIndex1M,I2818,TRUE,_xll.ohTrigger(RecalcTrigger,Trigger1M)),NA())</f>
        <v>7.6693527954940777E-3</v>
      </c>
      <c r="O2818" s="44">
        <f>IFERROR(_xll.qlIndexFixing(ONIndex3M,I2818,TRUE,_xll.ohTrigger(RecalcTrigger,Trigger3M)),NA())</f>
        <v>7.7245057784225413E-3</v>
      </c>
      <c r="P2818" s="44">
        <f>IFERROR(_xll.qlIndexFixing(ONIndex6M,I2818,TRUE,_xll.ohTrigger(RecalcTrigger,Trigger6M)),NA())</f>
        <v>7.8470300710953289E-3</v>
      </c>
      <c r="Q2818" s="146">
        <f>IFERROR(_xll.qlIndexFixing(ONIndex1Y,I2818,TRUE,_xll.ohTrigger(RecalcTrigger,Trigger1Y)),NA())</f>
        <v>7.9890794668191489E-3</v>
      </c>
    </row>
    <row r="2819" spans="2:17" x14ac:dyDescent="0.2">
      <c r="B2819" s="39" t="s">
        <v>42</v>
      </c>
      <c r="D2819" s="42">
        <f>_xll.qlCalendarAdvance(Calendar,$D2818,B2819,"f",FALSE)</f>
        <v>59441</v>
      </c>
      <c r="E2819" s="140">
        <f>_xll.qlInterestRateIndexValueDate(IndexON,D2819)</f>
        <v>59441</v>
      </c>
      <c r="F2819" s="156">
        <f>IFERROR(_xll.qlIndexFixing(IndexON,D2819,TRUE,_xll.ohTrigger(RecalcTrigger,TriggerON)),NA())</f>
        <v>6.8792837672992935E-3</v>
      </c>
      <c r="H2819" s="42">
        <f>_xll.qlCalendarAdvance(Calendar,$H2818,B2819,"f",FALSE)</f>
        <v>59441</v>
      </c>
      <c r="I2819" s="140">
        <f>_xll.qlInterestRateIndexValueDate(Index1M,$H2819)</f>
        <v>59441</v>
      </c>
      <c r="J2819" s="145">
        <f>IFERROR(_xll.qlIndexFixing(Index1M,$H2819,TRUE,_xll.ohTrigger(RecalcTrigger,Trigger1M)),NA())</f>
        <v>7.6822866324326817E-3</v>
      </c>
      <c r="K2819" s="44">
        <f>IFERROR(_xll.qlIndexFixing(Index3M,H2819,TRUE,_xll.ohTrigger(RecalcTrigger,Trigger3M)),NA())</f>
        <v>7.7571006737156218E-3</v>
      </c>
      <c r="L2819" s="44">
        <f>IFERROR(_xll.qlIndexFixing(Index6M,$H2819,TRUE,_xll.ohTrigger(RecalcTrigger,Trigger6M)),NA())</f>
        <v>7.9107499717585104E-3</v>
      </c>
      <c r="M2819" s="146">
        <f>IFERROR(_xll.qlIndexFixing(Index1Y,$H2819,TRUE,_xll.ohTrigger(RecalcTrigger,Trigger1Y)),NA())</f>
        <v>8.1173317587275307E-3</v>
      </c>
      <c r="N2819" s="145">
        <f>IFERROR(_xll.qlIndexFixing(ONIndex1M,I2819,TRUE,_xll.ohTrigger(RecalcTrigger,Trigger1M)),NA())</f>
        <v>7.6727908529639066E-3</v>
      </c>
      <c r="O2819" s="44">
        <f>IFERROR(_xll.qlIndexFixing(ONIndex3M,I2819,TRUE,_xll.ohTrigger(RecalcTrigger,Trigger3M)),NA())</f>
        <v>7.7278546923587044E-3</v>
      </c>
      <c r="P2819" s="44">
        <f>IFERROR(_xll.qlIndexFixing(ONIndex6M,I2819,TRUE,_xll.ohTrigger(RecalcTrigger,Trigger6M)),NA())</f>
        <v>7.8504449828009637E-3</v>
      </c>
      <c r="Q2819" s="146">
        <f>IFERROR(_xll.qlIndexFixing(ONIndex1Y,I2819,TRUE,_xll.ohTrigger(RecalcTrigger,Trigger1Y)),NA())</f>
        <v>7.9924523791263802E-3</v>
      </c>
    </row>
    <row r="2820" spans="2:17" x14ac:dyDescent="0.2">
      <c r="B2820" s="39" t="s">
        <v>42</v>
      </c>
      <c r="D2820" s="42">
        <f>_xll.qlCalendarAdvance(Calendar,$D2819,B2820,"f",FALSE)</f>
        <v>59448</v>
      </c>
      <c r="E2820" s="140">
        <f>_xll.qlInterestRateIndexValueDate(IndexON,D2820)</f>
        <v>59448</v>
      </c>
      <c r="F2820" s="156">
        <f>IFERROR(_xll.qlIndexFixing(IndexON,D2820,TRUE,_xll.ohTrigger(RecalcTrigger,TriggerON)),NA())</f>
        <v>6.8830721243007265E-3</v>
      </c>
      <c r="H2820" s="42">
        <f>_xll.qlCalendarAdvance(Calendar,$H2819,B2820,"f",FALSE)</f>
        <v>59448</v>
      </c>
      <c r="I2820" s="140">
        <f>_xll.qlInterestRateIndexValueDate(Index1M,$H2820)</f>
        <v>59448</v>
      </c>
      <c r="J2820" s="145">
        <f>IFERROR(_xll.qlIndexFixing(Index1M,$H2820,TRUE,_xll.ohTrigger(RecalcTrigger,Trigger1M)),NA())</f>
        <v>7.6867378479726677E-3</v>
      </c>
      <c r="K2820" s="44">
        <f>IFERROR(_xll.qlIndexFixing(Index3M,H2820,TRUE,_xll.ohTrigger(RecalcTrigger,Trigger3M)),NA())</f>
        <v>7.7608595426346657E-3</v>
      </c>
      <c r="L2820" s="44">
        <f>IFERROR(_xll.qlIndexFixing(Index6M,$H2820,TRUE,_xll.ohTrigger(RecalcTrigger,Trigger6M)),NA())</f>
        <v>7.914640316835227E-3</v>
      </c>
      <c r="M2820" s="146">
        <f>IFERROR(_xll.qlIndexFixing(Index1Y,$H2820,TRUE,_xll.ohTrigger(RecalcTrigger,Trigger1Y)),NA())</f>
        <v>8.1209960776364998E-3</v>
      </c>
      <c r="N2820" s="145">
        <f>IFERROR(_xll.qlIndexFixing(ONIndex1M,I2820,TRUE,_xll.ohTrigger(RecalcTrigger,Trigger1M)),NA())</f>
        <v>7.6762366475169319E-3</v>
      </c>
      <c r="O2820" s="44">
        <f>IFERROR(_xll.qlIndexFixing(ONIndex3M,I2820,TRUE,_xll.ohTrigger(RecalcTrigger,Trigger3M)),NA())</f>
        <v>7.7312135746632205E-3</v>
      </c>
      <c r="P2820" s="44">
        <f>IFERROR(_xll.qlIndexFixing(ONIndex6M,I2820,TRUE,_xll.ohTrigger(RecalcTrigger,Trigger6M)),NA())</f>
        <v>7.8538685180740142E-3</v>
      </c>
      <c r="Q2820" s="146">
        <f>IFERROR(_xll.qlIndexFixing(ONIndex1Y,I2820,TRUE,_xll.ohTrigger(RecalcTrigger,Trigger1Y)),NA())</f>
        <v>7.9958349942133022E-3</v>
      </c>
    </row>
    <row r="2821" spans="2:17" x14ac:dyDescent="0.2">
      <c r="B2821" s="39" t="s">
        <v>42</v>
      </c>
      <c r="D2821" s="42">
        <f>_xll.qlCalendarAdvance(Calendar,$D2820,B2821,"f",FALSE)</f>
        <v>59455</v>
      </c>
      <c r="E2821" s="140">
        <f>_xll.qlInterestRateIndexValueDate(IndexON,D2821)</f>
        <v>59455</v>
      </c>
      <c r="F2821" s="156">
        <f>IFERROR(_xll.qlIndexFixing(IndexON,D2821,TRUE,_xll.ohTrigger(RecalcTrigger,TriggerON)),NA())</f>
        <v>6.8868724041826201E-3</v>
      </c>
      <c r="H2821" s="42">
        <f>_xll.qlCalendarAdvance(Calendar,$H2820,B2821,"f",FALSE)</f>
        <v>59455</v>
      </c>
      <c r="I2821" s="140">
        <f>_xll.qlInterestRateIndexValueDate(Index1M,$H2821)</f>
        <v>59455</v>
      </c>
      <c r="J2821" s="145">
        <f>IFERROR(_xll.qlIndexFixing(Index1M,$H2821,TRUE,_xll.ohTrigger(RecalcTrigger,Trigger1M)),NA())</f>
        <v>7.6902114039468002E-3</v>
      </c>
      <c r="K2821" s="44">
        <f>IFERROR(_xll.qlIndexFixing(Index3M,H2821,TRUE,_xll.ohTrigger(RecalcTrigger,Trigger3M)),NA())</f>
        <v>7.7642998331224553E-3</v>
      </c>
      <c r="L2821" s="44">
        <f>IFERROR(_xll.qlIndexFixing(Index6M,$H2821,TRUE,_xll.ohTrigger(RecalcTrigger,Trigger6M)),NA())</f>
        <v>7.9181978774361828E-3</v>
      </c>
      <c r="M2821" s="146">
        <f>IFERROR(_xll.qlIndexFixing(Index1Y,$H2821,TRUE,_xll.ohTrigger(RecalcTrigger,Trigger1Y)),NA())</f>
        <v>8.124670191246075E-3</v>
      </c>
      <c r="N2821" s="145">
        <f>IFERROR(_xll.qlIndexFixing(ONIndex1M,I2821,TRUE,_xll.ohTrigger(RecalcTrigger,Trigger1M)),NA())</f>
        <v>7.6796901790721073E-3</v>
      </c>
      <c r="O2821" s="44">
        <f>IFERROR(_xll.qlIndexFixing(ONIndex3M,I2821,TRUE,_xll.ohTrigger(RecalcTrigger,Trigger3M)),NA())</f>
        <v>7.7345824253360895E-3</v>
      </c>
      <c r="P2821" s="44">
        <f>IFERROR(_xll.qlIndexFixing(ONIndex6M,I2821,TRUE,_xll.ohTrigger(RecalcTrigger,Trigger6M)),NA())</f>
        <v>7.8573006769955267E-3</v>
      </c>
      <c r="Q2821" s="146">
        <f>IFERROR(_xll.qlIndexFixing(ONIndex1Y,I2821,TRUE,_xll.ohTrigger(RecalcTrigger,Trigger1Y)),NA())</f>
        <v>7.9992273119988688E-3</v>
      </c>
    </row>
    <row r="2822" spans="2:17" x14ac:dyDescent="0.2">
      <c r="B2822" s="39" t="s">
        <v>42</v>
      </c>
      <c r="D2822" s="42">
        <f>_xll.qlCalendarAdvance(Calendar,$D2821,B2822,"f",FALSE)</f>
        <v>59462</v>
      </c>
      <c r="E2822" s="140">
        <f>_xll.qlInterestRateIndexValueDate(IndexON,D2822)</f>
        <v>59462</v>
      </c>
      <c r="F2822" s="156">
        <f>IFERROR(_xll.qlIndexFixing(IndexON,D2822,TRUE,_xll.ohTrigger(RecalcTrigger,TriggerON)),NA())</f>
        <v>6.8906846070260208E-3</v>
      </c>
      <c r="H2822" s="42">
        <f>_xll.qlCalendarAdvance(Calendar,$H2821,B2822,"f",FALSE)</f>
        <v>59462</v>
      </c>
      <c r="I2822" s="140">
        <f>_xll.qlInterestRateIndexValueDate(Index1M,$H2822)</f>
        <v>59462</v>
      </c>
      <c r="J2822" s="145">
        <f>IFERROR(_xll.qlIndexFixing(Index1M,$H2822,TRUE,_xll.ohTrigger(RecalcTrigger,Trigger1M)),NA())</f>
        <v>7.693692703229958E-3</v>
      </c>
      <c r="K2822" s="44">
        <f>IFERROR(_xll.qlIndexFixing(Index3M,H2822,TRUE,_xll.ohTrigger(RecalcTrigger,Trigger3M)),NA())</f>
        <v>7.7677501142610402E-3</v>
      </c>
      <c r="L2822" s="44">
        <f>IFERROR(_xll.qlIndexFixing(Index6M,$H2822,TRUE,_xll.ohTrigger(RecalcTrigger,Trigger6M)),NA())</f>
        <v>7.9217641017527447E-3</v>
      </c>
      <c r="M2822" s="146">
        <f>IFERROR(_xll.qlIndexFixing(Index1Y,$H2822,TRUE,_xll.ohTrigger(RecalcTrigger,Trigger1Y)),NA())</f>
        <v>8.128354099663726E-3</v>
      </c>
      <c r="N2822" s="145">
        <f>IFERROR(_xll.qlIndexFixing(ONIndex1M,I2822,TRUE,_xll.ohTrigger(RecalcTrigger,Trigger1M)),NA())</f>
        <v>7.6831514476294327E-3</v>
      </c>
      <c r="O2822" s="44">
        <f>IFERROR(_xll.qlIndexFixing(ONIndex3M,I2822,TRUE,_xll.ohTrigger(RecalcTrigger,Trigger3M)),NA())</f>
        <v>7.7379612444583579E-3</v>
      </c>
      <c r="P2822" s="44">
        <f>IFERROR(_xll.qlIndexFixing(ONIndex6M,I2822,TRUE,_xll.ohTrigger(RecalcTrigger,Trigger6M)),NA())</f>
        <v>7.8607414594844549E-3</v>
      </c>
      <c r="Q2822" s="146">
        <f>IFERROR(_xll.qlIndexFixing(ONIndex1Y,I2822,TRUE,_xll.ohTrigger(RecalcTrigger,Trigger1Y)),NA())</f>
        <v>8.0026293326451725E-3</v>
      </c>
    </row>
    <row r="2823" spans="2:17" x14ac:dyDescent="0.2">
      <c r="B2823" s="39" t="s">
        <v>42</v>
      </c>
      <c r="D2823" s="42">
        <f>_xll.qlCalendarAdvance(Calendar,$D2822,B2823,"f",FALSE)</f>
        <v>59469</v>
      </c>
      <c r="E2823" s="140">
        <f>_xll.qlInterestRateIndexValueDate(IndexON,D2823)</f>
        <v>59469</v>
      </c>
      <c r="F2823" s="156">
        <f>IFERROR(_xll.qlIndexFixing(IndexON,D2823,TRUE,_xll.ohTrigger(RecalcTrigger,TriggerON)),NA())</f>
        <v>6.8945087328309285E-3</v>
      </c>
      <c r="H2823" s="42">
        <f>_xll.qlCalendarAdvance(Calendar,$H2822,B2823,"f",FALSE)</f>
        <v>59469</v>
      </c>
      <c r="I2823" s="140">
        <f>_xll.qlInterestRateIndexValueDate(Index1M,$H2823)</f>
        <v>59469</v>
      </c>
      <c r="J2823" s="145">
        <f>IFERROR(_xll.qlIndexFixing(Index1M,$H2823,TRUE,_xll.ohTrigger(RecalcTrigger,Trigger1M)),NA())</f>
        <v>7.6971817458245965E-3</v>
      </c>
      <c r="K2823" s="44">
        <f>IFERROR(_xll.qlIndexFixing(Index3M,H2823,TRUE,_xll.ohTrigger(RecalcTrigger,Trigger3M)),NA())</f>
        <v>7.7712103860786098E-3</v>
      </c>
      <c r="L2823" s="44">
        <f>IFERROR(_xll.qlIndexFixing(Index6M,$H2823,TRUE,_xll.ohTrigger(RecalcTrigger,Trigger6M)),NA())</f>
        <v>7.9253389898303328E-3</v>
      </c>
      <c r="M2823" s="146">
        <f>IFERROR(_xll.qlIndexFixing(Index1Y,$H2823,TRUE,_xll.ohTrigger(RecalcTrigger,Trigger1Y)),NA())</f>
        <v>8.1320478029962562E-3</v>
      </c>
      <c r="N2823" s="145">
        <f>IFERROR(_xll.qlIndexFixing(ONIndex1M,I2823,TRUE,_xll.ohTrigger(RecalcTrigger,Trigger1M)),NA())</f>
        <v>7.6866204533510007E-3</v>
      </c>
      <c r="O2823" s="44">
        <f>IFERROR(_xll.qlIndexFixing(ONIndex3M,I2823,TRUE,_xll.ohTrigger(RecalcTrigger,Trigger3M)),NA())</f>
        <v>7.7413500321110718E-3</v>
      </c>
      <c r="P2823" s="44">
        <f>IFERROR(_xll.qlIndexFixing(ONIndex6M,I2823,TRUE,_xll.ohTrigger(RecalcTrigger,Trigger6M)),NA())</f>
        <v>7.8641908654597525E-3</v>
      </c>
      <c r="Q2823" s="146">
        <f>IFERROR(_xll.qlIndexFixing(ONIndex1Y,I2823,TRUE,_xll.ohTrigger(RecalcTrigger,Trigger1Y)),NA())</f>
        <v>8.006041056071167E-3</v>
      </c>
    </row>
    <row r="2824" spans="2:17" x14ac:dyDescent="0.2">
      <c r="B2824" s="39" t="s">
        <v>42</v>
      </c>
      <c r="D2824" s="42">
        <f>_xll.qlCalendarAdvance(Calendar,$D2823,B2824,"f",FALSE)</f>
        <v>59476</v>
      </c>
      <c r="E2824" s="140">
        <f>_xll.qlInterestRateIndexValueDate(IndexON,D2824)</f>
        <v>59476</v>
      </c>
      <c r="F2824" s="156">
        <f>IFERROR(_xll.qlIndexFixing(IndexON,D2824,TRUE,_xll.ohTrigger(RecalcTrigger,TriggerON)),NA())</f>
        <v>6.8983447815973431E-3</v>
      </c>
      <c r="H2824" s="42">
        <f>_xll.qlCalendarAdvance(Calendar,$H2823,B2824,"f",FALSE)</f>
        <v>59476</v>
      </c>
      <c r="I2824" s="140">
        <f>_xll.qlInterestRateIndexValueDate(Index1M,$H2824)</f>
        <v>59476</v>
      </c>
      <c r="J2824" s="145">
        <f>IFERROR(_xll.qlIndexFixing(Index1M,$H2824,TRUE,_xll.ohTrigger(RecalcTrigger,Trigger1M)),NA())</f>
        <v>7.6996837330517067E-3</v>
      </c>
      <c r="K2824" s="44">
        <f>IFERROR(_xll.qlIndexFixing(Index3M,H2824,TRUE,_xll.ohTrigger(RecalcTrigger,Trigger3M)),NA())</f>
        <v>7.7746806485998301E-3</v>
      </c>
      <c r="L2824" s="44">
        <f>IFERROR(_xll.qlIndexFixing(Index6M,$H2824,TRUE,_xll.ohTrigger(RecalcTrigger,Trigger6M)),NA())</f>
        <v>7.9285776132896647E-3</v>
      </c>
      <c r="M2824" s="146">
        <f>IFERROR(_xll.qlIndexFixing(Index1Y,$H2824,TRUE,_xll.ohTrigger(RecalcTrigger,Trigger1Y)),NA())</f>
        <v>8.1357513013515792E-3</v>
      </c>
      <c r="N2824" s="145">
        <f>IFERROR(_xll.qlIndexFixing(ONIndex1M,I2824,TRUE,_xll.ohTrigger(RecalcTrigger,Trigger1M)),NA())</f>
        <v>7.6900971959126263E-3</v>
      </c>
      <c r="O2824" s="44">
        <f>IFERROR(_xll.qlIndexFixing(ONIndex3M,I2824,TRUE,_xll.ohTrigger(RecalcTrigger,Trigger3M)),NA())</f>
        <v>7.7447487879700461E-3</v>
      </c>
      <c r="P2824" s="44">
        <f>IFERROR(_xll.qlIndexFixing(ONIndex6M,I2824,TRUE,_xll.ohTrigger(RecalcTrigger,Trigger6M)),NA())</f>
        <v>7.8676488950835122E-3</v>
      </c>
      <c r="Q2824" s="146">
        <f>IFERROR(_xll.qlIndexFixing(ONIndex1Y,I2824,TRUE,_xll.ohTrigger(RecalcTrigger,Trigger1Y)),NA())</f>
        <v>8.0094624822768523E-3</v>
      </c>
    </row>
    <row r="2825" spans="2:17" x14ac:dyDescent="0.2">
      <c r="B2825" s="39" t="s">
        <v>42</v>
      </c>
      <c r="D2825" s="42">
        <f>_xll.qlCalendarAdvance(Calendar,$D2824,B2825,"f",FALSE)</f>
        <v>59483</v>
      </c>
      <c r="E2825" s="140">
        <f>_xll.qlInterestRateIndexValueDate(IndexON,D2825)</f>
        <v>59483</v>
      </c>
      <c r="F2825" s="156">
        <f>IFERROR(_xll.qlIndexFixing(IndexON,D2825,TRUE,_xll.ohTrigger(RecalcTrigger,TriggerON)),NA())</f>
        <v>6.9021927532442184E-3</v>
      </c>
      <c r="H2825" s="42">
        <f>_xll.qlCalendarAdvance(Calendar,$H2824,B2825,"f",FALSE)</f>
        <v>59483</v>
      </c>
      <c r="I2825" s="140">
        <f>_xll.qlInterestRateIndexValueDate(Index1M,$H2825)</f>
        <v>59483</v>
      </c>
      <c r="J2825" s="145">
        <f>IFERROR(_xll.qlIndexFixing(Index1M,$H2825,TRUE,_xll.ohTrigger(RecalcTrigger,Trigger1M)),NA())</f>
        <v>7.7031863813599912E-3</v>
      </c>
      <c r="K2825" s="44">
        <f>IFERROR(_xll.qlIndexFixing(Index3M,H2825,TRUE,_xll.ohTrigger(RecalcTrigger,Trigger3M)),NA())</f>
        <v>7.7781609018484866E-3</v>
      </c>
      <c r="L2825" s="44">
        <f>IFERROR(_xll.qlIndexFixing(Index6M,$H2825,TRUE,_xll.ohTrigger(RecalcTrigger,Trigger6M)),NA())</f>
        <v>7.9321691322947283E-3</v>
      </c>
      <c r="M2825" s="146">
        <f>IFERROR(_xll.qlIndexFixing(Index1Y,$H2825,TRUE,_xll.ohTrigger(RecalcTrigger,Trigger1Y)),NA())</f>
        <v>8.1394645948376088E-3</v>
      </c>
      <c r="N2825" s="145">
        <f>IFERROR(_xll.qlIndexFixing(ONIndex1M,I2825,TRUE,_xll.ohTrigger(RecalcTrigger,Trigger1M)),NA())</f>
        <v>7.6935816755574482E-3</v>
      </c>
      <c r="O2825" s="44">
        <f>IFERROR(_xll.qlIndexFixing(ONIndex3M,I2825,TRUE,_xll.ohTrigger(RecalcTrigger,Trigger3M)),NA())</f>
        <v>7.7481575122784196E-3</v>
      </c>
      <c r="P2825" s="44">
        <f>IFERROR(_xll.qlIndexFixing(ONIndex6M,I2825,TRUE,_xll.ohTrigger(RecalcTrigger,Trigger6M)),NA())</f>
        <v>7.8711155482746875E-3</v>
      </c>
      <c r="Q2825" s="146">
        <f>IFERROR(_xll.qlIndexFixing(ONIndex1Y,I2825,TRUE,_xll.ohTrigger(RecalcTrigger,Trigger1Y)),NA())</f>
        <v>8.0128936113432747E-3</v>
      </c>
    </row>
    <row r="2826" spans="2:17" x14ac:dyDescent="0.2">
      <c r="B2826" s="39" t="s">
        <v>42</v>
      </c>
      <c r="D2826" s="42">
        <f>_xll.qlCalendarAdvance(Calendar,$D2825,B2826,"f",FALSE)</f>
        <v>59490</v>
      </c>
      <c r="E2826" s="140">
        <f>_xll.qlInterestRateIndexValueDate(IndexON,D2826)</f>
        <v>59490</v>
      </c>
      <c r="F2826" s="156">
        <f>IFERROR(_xll.qlIndexFixing(IndexON,D2826,TRUE,_xll.ohTrigger(RecalcTrigger,TriggerON)),NA())</f>
        <v>6.9060526478526008E-3</v>
      </c>
      <c r="H2826" s="42">
        <f>_xll.qlCalendarAdvance(Calendar,$H2825,B2826,"f",FALSE)</f>
        <v>59490</v>
      </c>
      <c r="I2826" s="140">
        <f>_xll.qlInterestRateIndexValueDate(Index1M,$H2826)</f>
        <v>59490</v>
      </c>
      <c r="J2826" s="145">
        <f>IFERROR(_xll.qlIndexFixing(Index1M,$H2826,TRUE,_xll.ohTrigger(RecalcTrigger,Trigger1M)),NA())</f>
        <v>7.7066967724139053E-3</v>
      </c>
      <c r="K2826" s="44">
        <f>IFERROR(_xll.qlIndexFixing(Index3M,H2826,TRUE,_xll.ohTrigger(RecalcTrigger,Trigger3M)),NA())</f>
        <v>7.7816511458545312E-3</v>
      </c>
      <c r="L2826" s="44">
        <f>IFERROR(_xll.qlIndexFixing(Index6M,$H2826,TRUE,_xll.ohTrigger(RecalcTrigger,Trigger6M)),NA())</f>
        <v>7.9357693149734749E-3</v>
      </c>
      <c r="M2826" s="146">
        <f>IFERROR(_xll.qlIndexFixing(Index1Y,$H2826,TRUE,_xll.ohTrigger(RecalcTrigger,Trigger1Y)),NA())</f>
        <v>8.1431876835622585E-3</v>
      </c>
      <c r="N2826" s="145">
        <f>IFERROR(_xll.qlIndexFixing(ONIndex1M,I2826,TRUE,_xll.ohTrigger(RecalcTrigger,Trigger1M)),NA())</f>
        <v>7.6970738922854665E-3</v>
      </c>
      <c r="O2826" s="44">
        <f>IFERROR(_xll.qlIndexFixing(ONIndex3M,I2826,TRUE,_xll.ohTrigger(RecalcTrigger,Trigger3M)),NA())</f>
        <v>7.7515762050361925E-3</v>
      </c>
      <c r="P2826" s="44">
        <f>IFERROR(_xll.qlIndexFixing(ONIndex6M,I2826,TRUE,_xll.ohTrigger(RecalcTrigger,Trigger6M)),NA())</f>
        <v>7.8745908251143248E-3</v>
      </c>
      <c r="Q2826" s="146">
        <f>IFERROR(_xll.qlIndexFixing(ONIndex1Y,I2826,TRUE,_xll.ohTrigger(RecalcTrigger,Trigger1Y)),NA())</f>
        <v>8.0163344431893879E-3</v>
      </c>
    </row>
    <row r="2827" spans="2:17" x14ac:dyDescent="0.2">
      <c r="B2827" s="39" t="s">
        <v>42</v>
      </c>
      <c r="D2827" s="42">
        <f>_xll.qlCalendarAdvance(Calendar,$D2826,B2827,"f",FALSE)</f>
        <v>59497</v>
      </c>
      <c r="E2827" s="140">
        <f>_xll.qlInterestRateIndexValueDate(IndexON,D2827)</f>
        <v>59497</v>
      </c>
      <c r="F2827" s="156">
        <f>IFERROR(_xll.qlIndexFixing(IndexON,D2827,TRUE,_xll.ohTrigger(RecalcTrigger,TriggerON)),NA())</f>
        <v>6.9099244653414438E-3</v>
      </c>
      <c r="H2827" s="42">
        <f>_xll.qlCalendarAdvance(Calendar,$H2826,B2827,"f",FALSE)</f>
        <v>59497</v>
      </c>
      <c r="I2827" s="140">
        <f>_xll.qlInterestRateIndexValueDate(Index1M,$H2827)</f>
        <v>59497</v>
      </c>
      <c r="J2827" s="145">
        <f>IFERROR(_xll.qlIndexFixing(Index1M,$H2827,TRUE,_xll.ohTrigger(RecalcTrigger,Trigger1M)),NA())</f>
        <v>7.7102149062161507E-3</v>
      </c>
      <c r="K2827" s="44">
        <f>IFERROR(_xll.qlIndexFixing(Index3M,H2827,TRUE,_xll.ohTrigger(RecalcTrigger,Trigger3M)),NA())</f>
        <v>7.78515138064263E-3</v>
      </c>
      <c r="L2827" s="44">
        <f>IFERROR(_xll.qlIndexFixing(Index6M,$H2827,TRUE,_xll.ohTrigger(RecalcTrigger,Trigger6M)),NA())</f>
        <v>7.939378161371578E-3</v>
      </c>
      <c r="M2827" s="146">
        <f>IFERROR(_xll.qlIndexFixing(Index1Y,$H2827,TRUE,_xll.ohTrigger(RecalcTrigger,Trigger1Y)),NA())</f>
        <v>8.1469205676336642E-3</v>
      </c>
      <c r="N2827" s="145">
        <f>IFERROR(_xll.qlIndexFixing(ONIndex1M,I2827,TRUE,_xll.ohTrigger(RecalcTrigger,Trigger1M)),NA())</f>
        <v>7.7005738460156348E-3</v>
      </c>
      <c r="O2827" s="44">
        <f>IFERROR(_xll.qlIndexFixing(ONIndex3M,I2827,TRUE,_xll.ohTrigger(RecalcTrigger,Trigger3M)),NA())</f>
        <v>7.7550048662433646E-3</v>
      </c>
      <c r="P2827" s="44">
        <f>IFERROR(_xll.qlIndexFixing(ONIndex6M,I2827,TRUE,_xll.ohTrigger(RecalcTrigger,Trigger6M)),NA())</f>
        <v>7.8780747255213779E-3</v>
      </c>
      <c r="Q2827" s="146">
        <f>IFERROR(_xll.qlIndexFixing(ONIndex1Y,I2827,TRUE,_xll.ohTrigger(RecalcTrigger,Trigger1Y)),NA())</f>
        <v>8.019784977815192E-3</v>
      </c>
    </row>
    <row r="2828" spans="2:17" x14ac:dyDescent="0.2">
      <c r="B2828" s="39" t="s">
        <v>42</v>
      </c>
      <c r="D2828" s="42">
        <f>_xll.qlCalendarAdvance(Calendar,$D2827,B2828,"f",FALSE)</f>
        <v>59504</v>
      </c>
      <c r="E2828" s="140">
        <f>_xll.qlInterestRateIndexValueDate(IndexON,D2828)</f>
        <v>59504</v>
      </c>
      <c r="F2828" s="156">
        <f>IFERROR(_xll.qlIndexFixing(IndexON,D2828,TRUE,_xll.ohTrigger(RecalcTrigger,TriggerON)),NA())</f>
        <v>6.9138082057917938E-3</v>
      </c>
      <c r="H2828" s="42">
        <f>_xll.qlCalendarAdvance(Calendar,$H2827,B2828,"f",FALSE)</f>
        <v>59504</v>
      </c>
      <c r="I2828" s="140">
        <f>_xll.qlInterestRateIndexValueDate(Index1M,$H2828)</f>
        <v>59504</v>
      </c>
      <c r="J2828" s="145">
        <f>IFERROR(_xll.qlIndexFixing(Index1M,$H2828,TRUE,_xll.ohTrigger(RecalcTrigger,Trigger1M)),NA())</f>
        <v>7.7137407827775339E-3</v>
      </c>
      <c r="K2828" s="44">
        <f>IFERROR(_xll.qlIndexFixing(Index3M,H2828,TRUE,_xll.ohTrigger(RecalcTrigger,Trigger3M)),NA())</f>
        <v>7.788325950258336E-3</v>
      </c>
      <c r="L2828" s="44">
        <f>IFERROR(_xll.qlIndexFixing(Index6M,$H2828,TRUE,_xll.ohTrigger(RecalcTrigger,Trigger6M)),NA())</f>
        <v>7.9429956715360503E-3</v>
      </c>
      <c r="M2828" s="146">
        <f>IFERROR(_xll.qlIndexFixing(Index1Y,$H2828,TRUE,_xll.ohTrigger(RecalcTrigger,Trigger1Y)),NA())</f>
        <v>8.1506632471610718E-3</v>
      </c>
      <c r="N2828" s="145">
        <f>IFERROR(_xll.qlIndexFixing(ONIndex1M,I2828,TRUE,_xll.ohTrigger(RecalcTrigger,Trigger1M)),NA())</f>
        <v>7.7040815367479532E-3</v>
      </c>
      <c r="O2828" s="44">
        <f>IFERROR(_xll.qlIndexFixing(ONIndex3M,I2828,TRUE,_xll.ohTrigger(RecalcTrigger,Trigger3M)),NA())</f>
        <v>7.7584434956567971E-3</v>
      </c>
      <c r="P2828" s="44">
        <f>IFERROR(_xll.qlIndexFixing(ONIndex6M,I2828,TRUE,_xll.ohTrigger(RecalcTrigger,Trigger6M)),NA())</f>
        <v>7.8815672494958466E-3</v>
      </c>
      <c r="Q2828" s="146">
        <f>IFERROR(_xll.qlIndexFixing(ONIndex1Y,I2828,TRUE,_xll.ohTrigger(RecalcTrigger,Trigger1Y)),NA())</f>
        <v>8.0232452152206868E-3</v>
      </c>
    </row>
    <row r="2829" spans="2:17" x14ac:dyDescent="0.2">
      <c r="B2829" s="39" t="s">
        <v>42</v>
      </c>
      <c r="D2829" s="42">
        <f>_xll.qlCalendarAdvance(Calendar,$D2828,B2829,"f",FALSE)</f>
        <v>59511</v>
      </c>
      <c r="E2829" s="140">
        <f>_xll.qlInterestRateIndexValueDate(IndexON,D2829)</f>
        <v>59511</v>
      </c>
      <c r="F2829" s="156">
        <f>IFERROR(_xll.qlIndexFixing(IndexON,D2829,TRUE,_xll.ohTrigger(RecalcTrigger,TriggerON)),NA())</f>
        <v>6.9177038692036508E-3</v>
      </c>
      <c r="H2829" s="42">
        <f>_xll.qlCalendarAdvance(Calendar,$H2828,B2829,"f",FALSE)</f>
        <v>59511</v>
      </c>
      <c r="I2829" s="140">
        <f>_xll.qlInterestRateIndexValueDate(Index1M,$H2829)</f>
        <v>59511</v>
      </c>
      <c r="J2829" s="145">
        <f>IFERROR(_xll.qlIndexFixing(Index1M,$H2829,TRUE,_xll.ohTrigger(RecalcTrigger,Trigger1M)),NA())</f>
        <v>7.7182786114222421E-3</v>
      </c>
      <c r="K2829" s="44">
        <f>IFERROR(_xll.qlIndexFixing(Index3M,H2829,TRUE,_xll.ohTrigger(RecalcTrigger,Trigger3M)),NA())</f>
        <v>7.7915090133020073E-3</v>
      </c>
      <c r="L2829" s="44">
        <f>IFERROR(_xll.qlIndexFixing(Index6M,$H2829,TRUE,_xll.ohTrigger(RecalcTrigger,Trigger6M)),NA())</f>
        <v>7.9469702598753741E-3</v>
      </c>
      <c r="M2829" s="146">
        <f>IFERROR(_xll.qlIndexFixing(Index1Y,$H2829,TRUE,_xll.ohTrigger(RecalcTrigger,Trigger1Y)),NA())</f>
        <v>8.1544157222532831E-3</v>
      </c>
      <c r="N2829" s="145">
        <f>IFERROR(_xll.qlIndexFixing(ONIndex1M,I2829,TRUE,_xll.ohTrigger(RecalcTrigger,Trigger1M)),NA())</f>
        <v>7.7075969646445142E-3</v>
      </c>
      <c r="O2829" s="44">
        <f>IFERROR(_xll.qlIndexFixing(ONIndex3M,I2829,TRUE,_xll.ohTrigger(RecalcTrigger,Trigger3M)),NA())</f>
        <v>7.7618920936006752E-3</v>
      </c>
      <c r="P2829" s="44">
        <f>IFERROR(_xll.qlIndexFixing(ONIndex6M,I2829,TRUE,_xll.ohTrigger(RecalcTrigger,Trigger6M)),NA())</f>
        <v>7.8850683970377311E-3</v>
      </c>
      <c r="Q2829" s="146">
        <f>IFERROR(_xll.qlIndexFixing(ONIndex1Y,I2829,TRUE,_xll.ohTrigger(RecalcTrigger,Trigger1Y)),NA())</f>
        <v>8.0267151554058724E-3</v>
      </c>
    </row>
    <row r="2830" spans="2:17" x14ac:dyDescent="0.2">
      <c r="B2830" s="39" t="s">
        <v>42</v>
      </c>
      <c r="D2830" s="42">
        <f>_xll.qlCalendarAdvance(Calendar,$D2829,B2830,"f",FALSE)</f>
        <v>59518</v>
      </c>
      <c r="E2830" s="140">
        <f>_xll.qlInterestRateIndexValueDate(IndexON,D2830)</f>
        <v>59518</v>
      </c>
      <c r="F2830" s="156">
        <f>IFERROR(_xll.qlIndexFixing(IndexON,D2830,TRUE,_xll.ohTrigger(RecalcTrigger,TriggerON)),NA())</f>
        <v>6.921611455658061E-3</v>
      </c>
      <c r="H2830" s="42">
        <f>_xll.qlCalendarAdvance(Calendar,$H2829,B2830,"f",FALSE)</f>
        <v>59518</v>
      </c>
      <c r="I2830" s="140">
        <f>_xll.qlInterestRateIndexValueDate(Index1M,$H2830)</f>
        <v>59518</v>
      </c>
      <c r="J2830" s="145">
        <f>IFERROR(_xll.qlIndexFixing(Index1M,$H2830,TRUE,_xll.ohTrigger(RecalcTrigger,Trigger1M)),NA())</f>
        <v>7.7218218574256446E-3</v>
      </c>
      <c r="K2830" s="44">
        <f>IFERROR(_xll.qlIndexFixing(Index3M,H2830,TRUE,_xll.ohTrigger(RecalcTrigger,Trigger3M)),NA())</f>
        <v>7.7950376427840225E-3</v>
      </c>
      <c r="L2830" s="44">
        <f>IFERROR(_xll.qlIndexFixing(Index6M,$H2830,TRUE,_xll.ohTrigger(RecalcTrigger,Trigger6M)),NA())</f>
        <v>7.9506057955809027E-3</v>
      </c>
      <c r="M2830" s="146">
        <f>IFERROR(_xll.qlIndexFixing(Index1Y,$H2830,TRUE,_xll.ohTrigger(RecalcTrigger,Trigger1Y)),NA())</f>
        <v>8.1581779930195442E-3</v>
      </c>
      <c r="N2830" s="145">
        <f>IFERROR(_xll.qlIndexFixing(ONIndex1M,I2830,TRUE,_xll.ohTrigger(RecalcTrigger,Trigger1M)),NA())</f>
        <v>7.7111201295432252E-3</v>
      </c>
      <c r="O2830" s="44">
        <f>IFERROR(_xll.qlIndexFixing(ONIndex3M,I2830,TRUE,_xll.ohTrigger(RecalcTrigger,Trigger3M)),NA())</f>
        <v>7.7653506599939526E-3</v>
      </c>
      <c r="P2830" s="44">
        <f>IFERROR(_xll.qlIndexFixing(ONIndex6M,I2830,TRUE,_xll.ohTrigger(RecalcTrigger,Trigger6M)),NA())</f>
        <v>7.8885781682280776E-3</v>
      </c>
      <c r="Q2830" s="146">
        <f>IFERROR(_xll.qlIndexFixing(ONIndex1Y,I2830,TRUE,_xll.ohTrigger(RecalcTrigger,Trigger1Y)),NA())</f>
        <v>8.0301947984517952E-3</v>
      </c>
    </row>
    <row r="2831" spans="2:17" x14ac:dyDescent="0.2">
      <c r="B2831" s="39" t="s">
        <v>42</v>
      </c>
      <c r="D2831" s="42">
        <f>_xll.qlCalendarAdvance(Calendar,$D2830,B2831,"f",FALSE)</f>
        <v>59525</v>
      </c>
      <c r="E2831" s="140">
        <f>_xll.qlInterestRateIndexValueDate(IndexON,D2831)</f>
        <v>59525</v>
      </c>
      <c r="F2831" s="156">
        <f>IFERROR(_xll.qlIndexFixing(IndexON,D2831,TRUE,_xll.ohTrigger(RecalcTrigger,TriggerON)),NA())</f>
        <v>6.9255309648308394E-3</v>
      </c>
      <c r="H2831" s="42">
        <f>_xll.qlCalendarAdvance(Calendar,$H2830,B2831,"f",FALSE)</f>
        <v>59525</v>
      </c>
      <c r="I2831" s="140">
        <f>_xll.qlInterestRateIndexValueDate(Index1M,$H2831)</f>
        <v>59525</v>
      </c>
      <c r="J2831" s="145">
        <f>IFERROR(_xll.qlIndexFixing(Index1M,$H2831,TRUE,_xll.ohTrigger(RecalcTrigger,Trigger1M)),NA())</f>
        <v>7.7253728468043821E-3</v>
      </c>
      <c r="K2831" s="44">
        <f>IFERROR(_xll.qlIndexFixing(Index3M,H2831,TRUE,_xll.ohTrigger(RecalcTrigger,Trigger3M)),NA())</f>
        <v>7.7985762626555655E-3</v>
      </c>
      <c r="L2831" s="44">
        <f>IFERROR(_xll.qlIndexFixing(Index6M,$H2831,TRUE,_xll.ohTrigger(RecalcTrigger,Trigger6M)),NA())</f>
        <v>7.9542499954192904E-3</v>
      </c>
      <c r="M2831" s="146">
        <f>IFERROR(_xll.qlIndexFixing(Index1Y,$H2831,TRUE,_xll.ohTrigger(RecalcTrigger,Trigger1Y)),NA())</f>
        <v>8.1619500595693228E-3</v>
      </c>
      <c r="N2831" s="145">
        <f>IFERROR(_xll.qlIndexFixing(ONIndex1M,I2831,TRUE,_xll.ohTrigger(RecalcTrigger,Trigger1M)),NA())</f>
        <v>7.7146510312819938E-3</v>
      </c>
      <c r="O2831" s="44">
        <f>IFERROR(_xll.qlIndexFixing(ONIndex3M,I2831,TRUE,_xll.ohTrigger(RecalcTrigger,Trigger3M)),NA())</f>
        <v>7.7688191946745366E-3</v>
      </c>
      <c r="P2831" s="44">
        <f>IFERROR(_xll.qlIndexFixing(ONIndex6M,I2831,TRUE,_xll.ohTrigger(RecalcTrigger,Trigger6M)),NA())</f>
        <v>7.8920965629858397E-3</v>
      </c>
      <c r="Q2831" s="146">
        <f>IFERROR(_xll.qlIndexFixing(ONIndex1Y,I2831,TRUE,_xll.ohTrigger(RecalcTrigger,Trigger1Y)),NA())</f>
        <v>8.0336841442774087E-3</v>
      </c>
    </row>
    <row r="2832" spans="2:17" x14ac:dyDescent="0.2">
      <c r="B2832" s="39" t="s">
        <v>42</v>
      </c>
      <c r="D2832" s="42">
        <f>_xll.qlCalendarAdvance(Calendar,$D2831,B2832,"f",FALSE)</f>
        <v>59532</v>
      </c>
      <c r="E2832" s="140">
        <f>_xll.qlInterestRateIndexValueDate(IndexON,D2832)</f>
        <v>59532</v>
      </c>
      <c r="F2832" s="156">
        <f>IFERROR(_xll.qlIndexFixing(IndexON,D2832,TRUE,_xll.ohTrigger(RecalcTrigger,TriggerON)),NA())</f>
        <v>6.9294623970461711E-3</v>
      </c>
      <c r="H2832" s="42">
        <f>_xll.qlCalendarAdvance(Calendar,$H2831,B2832,"f",FALSE)</f>
        <v>59532</v>
      </c>
      <c r="I2832" s="140">
        <f>_xll.qlInterestRateIndexValueDate(Index1M,$H2832)</f>
        <v>59532</v>
      </c>
      <c r="J2832" s="145">
        <f>IFERROR(_xll.qlIndexFixing(Index1M,$H2832,TRUE,_xll.ohTrigger(RecalcTrigger,Trigger1M)),NA())</f>
        <v>7.7289315795633666E-3</v>
      </c>
      <c r="K2832" s="44">
        <f>IFERROR(_xll.qlIndexFixing(Index3M,H2832,TRUE,_xll.ohTrigger(RecalcTrigger,Trigger3M)),NA())</f>
        <v>7.8021248729418513E-3</v>
      </c>
      <c r="L2832" s="44">
        <f>IFERROR(_xll.qlIndexFixing(Index6M,$H2832,TRUE,_xll.ohTrigger(RecalcTrigger,Trigger6M)),NA())</f>
        <v>7.9579028594377425E-3</v>
      </c>
      <c r="M2832" s="146">
        <f>IFERROR(_xll.qlIndexFixing(Index1Y,$H2832,TRUE,_xll.ohTrigger(RecalcTrigger,Trigger1Y)),NA())</f>
        <v>8.1657319220127533E-3</v>
      </c>
      <c r="N2832" s="145">
        <f>IFERROR(_xll.qlIndexFixing(ONIndex1M,I2832,TRUE,_xll.ohTrigger(RecalcTrigger,Trigger1M)),NA())</f>
        <v>7.7181896702660513E-3</v>
      </c>
      <c r="O2832" s="44">
        <f>IFERROR(_xll.qlIndexFixing(ONIndex3M,I2832,TRUE,_xll.ohTrigger(RecalcTrigger,Trigger3M)),NA())</f>
        <v>7.77229769780452E-3</v>
      </c>
      <c r="P2832" s="44">
        <f>IFERROR(_xll.qlIndexFixing(ONIndex6M,I2832,TRUE,_xll.ohTrigger(RecalcTrigger,Trigger6M)),NA())</f>
        <v>7.8956235813110176E-3</v>
      </c>
      <c r="Q2832" s="146">
        <f>IFERROR(_xll.qlIndexFixing(ONIndex1Y,I2832,TRUE,_xll.ohTrigger(RecalcTrigger,Trigger1Y)),NA())</f>
        <v>8.0371831928827131E-3</v>
      </c>
    </row>
    <row r="2833" spans="2:17" x14ac:dyDescent="0.2">
      <c r="B2833" s="39" t="s">
        <v>42</v>
      </c>
      <c r="D2833" s="42">
        <f>_xll.qlCalendarAdvance(Calendar,$D2832,B2833,"f",FALSE)</f>
        <v>59539</v>
      </c>
      <c r="E2833" s="140">
        <f>_xll.qlInterestRateIndexValueDate(IndexON,D2833)</f>
        <v>59539</v>
      </c>
      <c r="F2833" s="156">
        <f>IFERROR(_xll.qlIndexFixing(IndexON,D2833,TRUE,_xll.ohTrigger(RecalcTrigger,TriggerON)),NA())</f>
        <v>6.9334057522230097E-3</v>
      </c>
      <c r="H2833" s="42">
        <f>_xll.qlCalendarAdvance(Calendar,$H2832,B2833,"f",FALSE)</f>
        <v>59539</v>
      </c>
      <c r="I2833" s="140">
        <f>_xll.qlInterestRateIndexValueDate(Index1M,$H2833)</f>
        <v>59539</v>
      </c>
      <c r="J2833" s="145">
        <f>IFERROR(_xll.qlIndexFixing(Index1M,$H2833,TRUE,_xll.ohTrigger(RecalcTrigger,Trigger1M)),NA())</f>
        <v>7.7324980557099653E-3</v>
      </c>
      <c r="K2833" s="44">
        <f>IFERROR(_xll.qlIndexFixing(Index3M,H2833,TRUE,_xll.ohTrigger(RecalcTrigger,Trigger3M)),NA())</f>
        <v>7.8056834736707961E-3</v>
      </c>
      <c r="L2833" s="44">
        <f>IFERROR(_xll.qlIndexFixing(Index6M,$H2833,TRUE,_xll.ohTrigger(RecalcTrigger,Trigger6M)),NA())</f>
        <v>7.9612131804762485E-3</v>
      </c>
      <c r="M2833" s="146">
        <f>IFERROR(_xll.qlIndexFixing(Index1Y,$H2833,TRUE,_xll.ohTrigger(RecalcTrigger,Trigger1Y)),NA())</f>
        <v>8.1695235804597477E-3</v>
      </c>
      <c r="N2833" s="145">
        <f>IFERROR(_xll.qlIndexFixing(ONIndex1M,I2833,TRUE,_xll.ohTrigger(RecalcTrigger,Trigger1M)),NA())</f>
        <v>7.7217360461712126E-3</v>
      </c>
      <c r="O2833" s="44">
        <f>IFERROR(_xll.qlIndexFixing(ONIndex3M,I2833,TRUE,_xll.ohTrigger(RecalcTrigger,Trigger3M)),NA())</f>
        <v>7.7757861693839025E-3</v>
      </c>
      <c r="P2833" s="44">
        <f>IFERROR(_xll.qlIndexFixing(ONIndex6M,I2833,TRUE,_xll.ohTrigger(RecalcTrigger,Trigger6M)),NA())</f>
        <v>7.8991592232036112E-3</v>
      </c>
      <c r="Q2833" s="146">
        <f>IFERROR(_xll.qlIndexFixing(ONIndex1Y,I2833,TRUE,_xll.ohTrigger(RecalcTrigger,Trigger1Y)),NA())</f>
        <v>8.0406919443487546E-3</v>
      </c>
    </row>
    <row r="2834" spans="2:17" x14ac:dyDescent="0.2">
      <c r="B2834" s="39" t="s">
        <v>42</v>
      </c>
      <c r="D2834" s="42">
        <f>_xll.qlCalendarAdvance(Calendar,$D2833,B2834,"f",FALSE)</f>
        <v>59546</v>
      </c>
      <c r="E2834" s="140">
        <f>_xll.qlInterestRateIndexValueDate(IndexON,D2834)</f>
        <v>59546</v>
      </c>
      <c r="F2834" s="156">
        <f>IFERROR(_xll.qlIndexFixing(IndexON,D2834,TRUE,_xll.ohTrigger(RecalcTrigger,TriggerON)),NA())</f>
        <v>6.9373610303613553E-3</v>
      </c>
      <c r="H2834" s="42">
        <f>_xll.qlCalendarAdvance(Calendar,$H2833,B2834,"f",FALSE)</f>
        <v>59546</v>
      </c>
      <c r="I2834" s="140">
        <f>_xll.qlInterestRateIndexValueDate(Index1M,$H2834)</f>
        <v>59546</v>
      </c>
      <c r="J2834" s="145">
        <f>IFERROR(_xll.qlIndexFixing(Index1M,$H2834,TRUE,_xll.ohTrigger(RecalcTrigger,Trigger1M)),NA())</f>
        <v>7.736072275254002E-3</v>
      </c>
      <c r="K2834" s="44">
        <f>IFERROR(_xll.qlIndexFixing(Index3M,H2834,TRUE,_xll.ohTrigger(RecalcTrigger,Trigger3M)),NA())</f>
        <v>7.8092520648685134E-3</v>
      </c>
      <c r="L2834" s="44">
        <f>IFERROR(_xll.qlIndexFixing(Index6M,$H2834,TRUE,_xll.ohTrigger(RecalcTrigger,Trigger6M)),NA())</f>
        <v>7.9648826742155336E-3</v>
      </c>
      <c r="M2834" s="146">
        <f>IFERROR(_xll.qlIndexFixing(Index1Y,$H2834,TRUE,_xll.ohTrigger(RecalcTrigger,Trigger1Y)),NA())</f>
        <v>8.1733250350204401E-3</v>
      </c>
      <c r="N2834" s="145">
        <f>IFERROR(_xll.qlIndexFixing(ONIndex1M,I2834,TRUE,_xll.ohTrigger(RecalcTrigger,Trigger1M)),NA())</f>
        <v>7.7252901591595702E-3</v>
      </c>
      <c r="O2834" s="44">
        <f>IFERROR(_xll.qlIndexFixing(ONIndex3M,I2834,TRUE,_xll.ohTrigger(RecalcTrigger,Trigger3M)),NA())</f>
        <v>7.7792846093316381E-3</v>
      </c>
      <c r="P2834" s="44">
        <f>IFERROR(_xll.qlIndexFixing(ONIndex6M,I2834,TRUE,_xll.ohTrigger(RecalcTrigger,Trigger6M)),NA())</f>
        <v>7.9027034886636205E-3</v>
      </c>
      <c r="Q2834" s="146">
        <f>IFERROR(_xll.qlIndexFixing(ONIndex1Y,I2834,TRUE,_xll.ohTrigger(RecalcTrigger,Trigger1Y)),NA())</f>
        <v>8.0442103985134406E-3</v>
      </c>
    </row>
    <row r="2835" spans="2:17" x14ac:dyDescent="0.2">
      <c r="B2835" s="39" t="s">
        <v>42</v>
      </c>
      <c r="D2835" s="42">
        <f>_xll.qlCalendarAdvance(Calendar,$D2834,B2835,"f",FALSE)</f>
        <v>59553</v>
      </c>
      <c r="E2835" s="140">
        <f>_xll.qlInterestRateIndexValueDate(IndexON,D2835)</f>
        <v>59553</v>
      </c>
      <c r="F2835" s="156">
        <f>IFERROR(_xll.qlIndexFixing(IndexON,D2835,TRUE,_xll.ohTrigger(RecalcTrigger,TriggerON)),NA())</f>
        <v>6.9413282313801616E-3</v>
      </c>
      <c r="H2835" s="42">
        <f>_xll.qlCalendarAdvance(Calendar,$H2834,B2835,"f",FALSE)</f>
        <v>59553</v>
      </c>
      <c r="I2835" s="140">
        <f>_xll.qlInterestRateIndexValueDate(Index1M,$H2835)</f>
        <v>59553</v>
      </c>
      <c r="J2835" s="145">
        <f>IFERROR(_xll.qlIndexFixing(Index1M,$H2835,TRUE,_xll.ohTrigger(RecalcTrigger,Trigger1M)),NA())</f>
        <v>7.7396542382028458E-3</v>
      </c>
      <c r="K2835" s="44">
        <f>IFERROR(_xll.qlIndexFixing(Index3M,H2835,TRUE,_xll.ohTrigger(RecalcTrigger,Trigger3M)),NA())</f>
        <v>7.812830646559318E-3</v>
      </c>
      <c r="L2835" s="44">
        <f>IFERROR(_xll.qlIndexFixing(Index6M,$H2835,TRUE,_xll.ohTrigger(RecalcTrigger,Trigger6M)),NA())</f>
        <v>7.9685608320476126E-3</v>
      </c>
      <c r="M2835" s="146">
        <f>IFERROR(_xll.qlIndexFixing(Index1Y,$H2835,TRUE,_xll.ohTrigger(RecalcTrigger,Trigger1Y)),NA())</f>
        <v>8.1771362858062968E-3</v>
      </c>
      <c r="N2835" s="145">
        <f>IFERROR(_xll.qlIndexFixing(ONIndex1M,I2835,TRUE,_xll.ohTrigger(RecalcTrigger,Trigger1M)),NA())</f>
        <v>7.7288520092311241E-3</v>
      </c>
      <c r="O2835" s="44">
        <f>IFERROR(_xll.qlIndexFixing(ONIndex3M,I2835,TRUE,_xll.ohTrigger(RecalcTrigger,Trigger3M)),NA())</f>
        <v>7.7827930175666804E-3</v>
      </c>
      <c r="P2835" s="44">
        <f>IFERROR(_xll.qlIndexFixing(ONIndex6M,I2835,TRUE,_xll.ohTrigger(RecalcTrigger,Trigger6M)),NA())</f>
        <v>7.9062563777720918E-3</v>
      </c>
      <c r="Q2835" s="146">
        <f>IFERROR(_xll.qlIndexFixing(ONIndex1Y,I2835,TRUE,_xll.ohTrigger(RecalcTrigger,Trigger1Y)),NA())</f>
        <v>8.0477385555388636E-3</v>
      </c>
    </row>
    <row r="2836" spans="2:17" x14ac:dyDescent="0.2">
      <c r="B2836" s="39" t="s">
        <v>42</v>
      </c>
      <c r="D2836" s="42">
        <f>_xll.qlCalendarAdvance(Calendar,$D2835,B2836,"f",FALSE)</f>
        <v>59560</v>
      </c>
      <c r="E2836" s="140">
        <f>_xll.qlInterestRateIndexValueDate(IndexON,D2836)</f>
        <v>59560</v>
      </c>
      <c r="F2836" s="156">
        <f>IFERROR(_xll.qlIndexFixing(IndexON,D2836,TRUE,_xll.ohTrigger(RecalcTrigger,TriggerON)),NA())</f>
        <v>6.9453073553604749E-3</v>
      </c>
      <c r="H2836" s="42">
        <f>_xll.qlCalendarAdvance(Calendar,$H2835,B2836,"f",FALSE)</f>
        <v>59560</v>
      </c>
      <c r="I2836" s="140">
        <f>_xll.qlInterestRateIndexValueDate(Index1M,$H2836)</f>
        <v>59560</v>
      </c>
      <c r="J2836" s="145">
        <f>IFERROR(_xll.qlIndexFixing(Index1M,$H2836,TRUE,_xll.ohTrigger(RecalcTrigger,Trigger1M)),NA())</f>
        <v>7.7432439445614077E-3</v>
      </c>
      <c r="K2836" s="44">
        <f>IFERROR(_xll.qlIndexFixing(Index3M,H2836,TRUE,_xll.ohTrigger(RecalcTrigger,Trigger3M)),NA())</f>
        <v>7.8164192187729267E-3</v>
      </c>
      <c r="L2836" s="44">
        <f>IFERROR(_xll.qlIndexFixing(Index6M,$H2836,TRUE,_xll.ohTrigger(RecalcTrigger,Trigger6M)),NA())</f>
        <v>7.9722476540212937E-3</v>
      </c>
      <c r="M2836" s="146">
        <f>IFERROR(_xll.qlIndexFixing(Index1Y,$H2836,TRUE,_xll.ohTrigger(RecalcTrigger,Trigger1Y)),NA())</f>
        <v>8.1809573329276741E-3</v>
      </c>
      <c r="N2836" s="145">
        <f>IFERROR(_xll.qlIndexFixing(ONIndex1M,I2836,TRUE,_xll.ohTrigger(RecalcTrigger,Trigger1M)),NA())</f>
        <v>7.7324215962237819E-3</v>
      </c>
      <c r="O2836" s="44">
        <f>IFERROR(_xll.qlIndexFixing(ONIndex3M,I2836,TRUE,_xll.ohTrigger(RecalcTrigger,Trigger3M)),NA())</f>
        <v>7.7863113944132145E-3</v>
      </c>
      <c r="P2836" s="44">
        <f>IFERROR(_xll.qlIndexFixing(ONIndex6M,I2836,TRUE,_xll.ohTrigger(RecalcTrigger,Trigger6M)),NA())</f>
        <v>7.9098178905290251E-3</v>
      </c>
      <c r="Q2836" s="146">
        <f>IFERROR(_xll.qlIndexFixing(ONIndex1Y,I2836,TRUE,_xll.ohTrigger(RecalcTrigger,Trigger1Y)),NA())</f>
        <v>8.0512764153439775E-3</v>
      </c>
    </row>
    <row r="2837" spans="2:17" x14ac:dyDescent="0.2">
      <c r="B2837" s="39" t="s">
        <v>42</v>
      </c>
      <c r="D2837" s="42">
        <f>_xll.qlCalendarAdvance(Calendar,$D2836,B2837,"f",FALSE)</f>
        <v>59567</v>
      </c>
      <c r="E2837" s="140">
        <f>_xll.qlInterestRateIndexValueDate(IndexON,D2837)</f>
        <v>59567</v>
      </c>
      <c r="F2837" s="156">
        <f>IFERROR(_xll.qlIndexFixing(IndexON,D2837,TRUE,_xll.ohTrigger(RecalcTrigger,TriggerON)),NA())</f>
        <v>6.9492984022212489E-3</v>
      </c>
      <c r="H2837" s="42">
        <f>_xll.qlCalendarAdvance(Calendar,$H2836,B2837,"f",FALSE)</f>
        <v>59567</v>
      </c>
      <c r="I2837" s="140">
        <f>_xll.qlInterestRateIndexValueDate(Index1M,$H2837)</f>
        <v>59567</v>
      </c>
      <c r="J2837" s="145">
        <f>IFERROR(_xll.qlIndexFixing(Index1M,$H2837,TRUE,_xll.ohTrigger(RecalcTrigger,Trigger1M)),NA())</f>
        <v>7.7451428892796083E-3</v>
      </c>
      <c r="K2837" s="44">
        <f>IFERROR(_xll.qlIndexFixing(Index3M,H2837,TRUE,_xll.ohTrigger(RecalcTrigger,Trigger3M)),NA())</f>
        <v>7.8196751789650805E-3</v>
      </c>
      <c r="L2837" s="44">
        <f>IFERROR(_xll.qlIndexFixing(Index6M,$H2837,TRUE,_xll.ohTrigger(RecalcTrigger,Trigger6M)),NA())</f>
        <v>7.9759431401813536E-3</v>
      </c>
      <c r="M2837" s="146">
        <f>IFERROR(_xll.qlIndexFixing(Index1Y,$H2837,TRUE,_xll.ohTrigger(RecalcTrigger,Trigger1Y)),NA())</f>
        <v>8.1847881764962604E-3</v>
      </c>
      <c r="N2837" s="145">
        <f>IFERROR(_xll.qlIndexFixing(ONIndex1M,I2837,TRUE,_xll.ohTrigger(RecalcTrigger,Trigger1M)),NA())</f>
        <v>7.735998920299636E-3</v>
      </c>
      <c r="O2837" s="44">
        <f>IFERROR(_xll.qlIndexFixing(ONIndex3M,I2837,TRUE,_xll.ohTrigger(RecalcTrigger,Trigger3M)),NA())</f>
        <v>7.7898397395470553E-3</v>
      </c>
      <c r="P2837" s="44">
        <f>IFERROR(_xll.qlIndexFixing(ONIndex6M,I2837,TRUE,_xll.ohTrigger(RecalcTrigger,Trigger6M)),NA())</f>
        <v>7.9133880266912815E-3</v>
      </c>
      <c r="Q2837" s="146">
        <f>IFERROR(_xll.qlIndexFixing(ONIndex1Y,I2837,TRUE,_xll.ohTrigger(RecalcTrigger,Trigger1Y)),NA())</f>
        <v>8.0548239780098285E-3</v>
      </c>
    </row>
    <row r="2838" spans="2:17" x14ac:dyDescent="0.2">
      <c r="B2838" s="39" t="s">
        <v>42</v>
      </c>
      <c r="D2838" s="42">
        <f>_xll.qlCalendarAdvance(Calendar,$D2837,B2838,"f",FALSE)</f>
        <v>59574</v>
      </c>
      <c r="E2838" s="140">
        <f>_xll.qlInterestRateIndexValueDate(IndexON,D2838)</f>
        <v>59574</v>
      </c>
      <c r="F2838" s="156">
        <f>IFERROR(_xll.qlIndexFixing(IndexON,D2838,TRUE,_xll.ohTrigger(RecalcTrigger,TriggerON)),NA())</f>
        <v>6.9533013720435299E-3</v>
      </c>
      <c r="H2838" s="42">
        <f>_xll.qlCalendarAdvance(Calendar,$H2837,B2838,"f",FALSE)</f>
        <v>59574</v>
      </c>
      <c r="I2838" s="140">
        <f>_xll.qlInterestRateIndexValueDate(Index1M,$H2838)</f>
        <v>59574</v>
      </c>
      <c r="J2838" s="145">
        <f>IFERROR(_xll.qlIndexFixing(Index1M,$H2838,TRUE,_xll.ohTrigger(RecalcTrigger,Trigger1M)),NA())</f>
        <v>7.7487449348098703E-3</v>
      </c>
      <c r="K2838" s="44">
        <f>IFERROR(_xll.qlIndexFixing(Index3M,H2838,TRUE,_xll.ohTrigger(RecalcTrigger,Trigger3M)),NA())</f>
        <v>7.8236263348667127E-3</v>
      </c>
      <c r="L2838" s="44">
        <f>IFERROR(_xll.qlIndexFixing(Index6M,$H2838,TRUE,_xll.ohTrigger(RecalcTrigger,Trigger6M)),NA())</f>
        <v>7.9796472905774938E-3</v>
      </c>
      <c r="M2838" s="146">
        <f>IFERROR(_xll.qlIndexFixing(Index1Y,$H2838,TRUE,_xll.ohTrigger(RecalcTrigger,Trigger1Y)),NA())</f>
        <v>8.1886288166233001E-3</v>
      </c>
      <c r="N2838" s="145">
        <f>IFERROR(_xll.qlIndexFixing(ONIndex1M,I2838,TRUE,_xll.ohTrigger(RecalcTrigger,Trigger1M)),NA())</f>
        <v>7.7395839814586864E-3</v>
      </c>
      <c r="O2838" s="44">
        <f>IFERROR(_xll.qlIndexFixing(ONIndex3M,I2838,TRUE,_xll.ohTrigger(RecalcTrigger,Trigger3M)),NA())</f>
        <v>7.7933780530492491E-3</v>
      </c>
      <c r="P2838" s="44">
        <f>IFERROR(_xll.qlIndexFixing(ONIndex6M,I2838,TRUE,_xll.ohTrigger(RecalcTrigger,Trigger6M)),NA())</f>
        <v>7.9169667865830462E-3</v>
      </c>
      <c r="Q2838" s="146">
        <f>IFERROR(_xll.qlIndexFixing(ONIndex1Y,I2838,TRUE,_xll.ohTrigger(RecalcTrigger,Trigger1Y)),NA())</f>
        <v>8.058381243374324E-3</v>
      </c>
    </row>
    <row r="2839" spans="2:17" x14ac:dyDescent="0.2">
      <c r="B2839" s="39" t="s">
        <v>42</v>
      </c>
      <c r="D2839" s="42">
        <f>_xll.qlCalendarAdvance(Calendar,$D2838,B2839,"f",FALSE)</f>
        <v>59581</v>
      </c>
      <c r="E2839" s="140">
        <f>_xll.qlInterestRateIndexValueDate(IndexON,D2839)</f>
        <v>59581</v>
      </c>
      <c r="F2839" s="156">
        <f>IFERROR(_xll.qlIndexFixing(IndexON,D2839,TRUE,_xll.ohTrigger(RecalcTrigger,TriggerON)),NA())</f>
        <v>6.9573162648273179E-3</v>
      </c>
      <c r="H2839" s="42">
        <f>_xll.qlCalendarAdvance(Calendar,$H2838,B2839,"f",FALSE)</f>
        <v>59581</v>
      </c>
      <c r="I2839" s="140">
        <f>_xll.qlInterestRateIndexValueDate(Index1M,$H2839)</f>
        <v>59581</v>
      </c>
      <c r="J2839" s="145">
        <f>IFERROR(_xll.qlIndexFixing(Index1M,$H2839,TRUE,_xll.ohTrigger(RecalcTrigger,Trigger1M)),NA())</f>
        <v>7.7523547227665935E-3</v>
      </c>
      <c r="K2839" s="44">
        <f>IFERROR(_xll.qlIndexFixing(Index3M,H2839,TRUE,_xll.ohTrigger(RecalcTrigger,Trigger3M)),NA())</f>
        <v>7.8269006942788509E-3</v>
      </c>
      <c r="L2839" s="44">
        <f>IFERROR(_xll.qlIndexFixing(Index6M,$H2839,TRUE,_xll.ohTrigger(RecalcTrigger,Trigger6M)),NA())</f>
        <v>7.9833601052562847E-3</v>
      </c>
      <c r="M2839" s="146">
        <f>IFERROR(_xll.qlIndexFixing(Index1Y,$H2839,TRUE,_xll.ohTrigger(RecalcTrigger,Trigger1Y)),NA())</f>
        <v>8.1924792534207036E-3</v>
      </c>
      <c r="N2839" s="145">
        <f>IFERROR(_xll.qlIndexFixing(ONIndex1M,I2839,TRUE,_xll.ohTrigger(RecalcTrigger,Trigger1M)),NA())</f>
        <v>7.7431767795388406E-3</v>
      </c>
      <c r="O2839" s="44">
        <f>IFERROR(_xll.qlIndexFixing(ONIndex3M,I2839,TRUE,_xll.ohTrigger(RecalcTrigger,Trigger3M)),NA())</f>
        <v>7.7969263350008422E-3</v>
      </c>
      <c r="P2839" s="44">
        <f>IFERROR(_xll.qlIndexFixing(ONIndex6M,I2839,TRUE,_xll.ohTrigger(RecalcTrigger,Trigger6M)),NA())</f>
        <v>7.9205541700422266E-3</v>
      </c>
      <c r="Q2839" s="146">
        <f>IFERROR(_xll.qlIndexFixing(ONIndex1Y,I2839,TRUE,_xll.ohTrigger(RecalcTrigger,Trigger1Y)),NA())</f>
        <v>8.0619482115995567E-3</v>
      </c>
    </row>
    <row r="2840" spans="2:17" x14ac:dyDescent="0.2">
      <c r="B2840" s="39" t="s">
        <v>42</v>
      </c>
      <c r="D2840" s="42">
        <f>_xll.qlCalendarAdvance(Calendar,$D2839,B2840,"f",FALSE)</f>
        <v>59588</v>
      </c>
      <c r="E2840" s="140">
        <f>_xll.qlInterestRateIndexValueDate(IndexON,D2840)</f>
        <v>59588</v>
      </c>
      <c r="F2840" s="156">
        <f>IFERROR(_xll.qlIndexFixing(IndexON,D2840,TRUE,_xll.ohTrigger(RecalcTrigger,TriggerON)),NA())</f>
        <v>6.9613430805726129E-3</v>
      </c>
      <c r="H2840" s="42">
        <f>_xll.qlCalendarAdvance(Calendar,$H2839,B2840,"f",FALSE)</f>
        <v>59588</v>
      </c>
      <c r="I2840" s="140">
        <f>_xll.qlInterestRateIndexValueDate(Index1M,$H2840)</f>
        <v>59588</v>
      </c>
      <c r="J2840" s="145">
        <f>IFERROR(_xll.qlIndexFixing(Index1M,$H2840,TRUE,_xll.ohTrigger(RecalcTrigger,Trigger1M)),NA())</f>
        <v>7.7559722531613563E-3</v>
      </c>
      <c r="K2840" s="44">
        <f>IFERROR(_xll.qlIndexFixing(Index3M,H2840,TRUE,_xll.ohTrigger(RecalcTrigger,Trigger3M)),NA())</f>
        <v>7.8305284374854869E-3</v>
      </c>
      <c r="L2840" s="44">
        <f>IFERROR(_xll.qlIndexFixing(Index6M,$H2840,TRUE,_xll.ohTrigger(RecalcTrigger,Trigger6M)),NA())</f>
        <v>7.9870815842651866E-3</v>
      </c>
      <c r="M2840" s="146">
        <f>IFERROR(_xll.qlIndexFixing(Index1Y,$H2840,TRUE,_xll.ohTrigger(RecalcTrigger,Trigger1Y)),NA())</f>
        <v>8.1963394870003814E-3</v>
      </c>
      <c r="N2840" s="145">
        <f>IFERROR(_xll.qlIndexFixing(ONIndex1M,I2840,TRUE,_xll.ohTrigger(RecalcTrigger,Trigger1M)),NA())</f>
        <v>7.7467773147021912E-3</v>
      </c>
      <c r="O2840" s="44">
        <f>IFERROR(_xll.qlIndexFixing(ONIndex3M,I2840,TRUE,_xll.ohTrigger(RecalcTrigger,Trigger3M)),NA())</f>
        <v>7.8004845853207883E-3</v>
      </c>
      <c r="P2840" s="44">
        <f>IFERROR(_xll.qlIndexFixing(ONIndex6M,I2840,TRUE,_xll.ohTrigger(RecalcTrigger,Trigger6M)),NA())</f>
        <v>7.9241501769877765E-3</v>
      </c>
      <c r="Q2840" s="146">
        <f>IFERROR(_xll.qlIndexFixing(ONIndex1Y,I2840,TRUE,_xll.ohTrigger(RecalcTrigger,Trigger1Y)),NA())</f>
        <v>8.0655248826044801E-3</v>
      </c>
    </row>
    <row r="2841" spans="2:17" x14ac:dyDescent="0.2">
      <c r="B2841" s="39" t="s">
        <v>42</v>
      </c>
      <c r="D2841" s="42">
        <f>_xll.qlCalendarAdvance(Calendar,$D2840,B2841,"f",FALSE)</f>
        <v>59595</v>
      </c>
      <c r="E2841" s="140">
        <f>_xll.qlInterestRateIndexValueDate(IndexON,D2841)</f>
        <v>59595</v>
      </c>
      <c r="F2841" s="156">
        <f>IFERROR(_xll.qlIndexFixing(IndexON,D2841,TRUE,_xll.ohTrigger(RecalcTrigger,TriggerON)),NA())</f>
        <v>6.9653818192794148E-3</v>
      </c>
      <c r="H2841" s="42">
        <f>_xll.qlCalendarAdvance(Calendar,$H2840,B2841,"f",FALSE)</f>
        <v>59595</v>
      </c>
      <c r="I2841" s="140">
        <f>_xll.qlInterestRateIndexValueDate(Index1M,$H2841)</f>
        <v>59595</v>
      </c>
      <c r="J2841" s="145">
        <f>IFERROR(_xll.qlIndexFixing(Index1M,$H2841,TRUE,_xll.ohTrigger(RecalcTrigger,Trigger1M)),NA())</f>
        <v>7.7602817720719974E-3</v>
      </c>
      <c r="K2841" s="44">
        <f>IFERROR(_xll.qlIndexFixing(Index3M,H2841,TRUE,_xll.ohTrigger(RecalcTrigger,Trigger3M)),NA())</f>
        <v>7.8352037147103992E-3</v>
      </c>
      <c r="L2841" s="44">
        <f>IFERROR(_xll.qlIndexFixing(Index6M,$H2841,TRUE,_xll.ohTrigger(RecalcTrigger,Trigger6M)),NA())</f>
        <v>7.9918823552744128E-3</v>
      </c>
      <c r="M2841" s="146">
        <f>IFERROR(_xll.qlIndexFixing(Index1Y,$H2841,TRUE,_xll.ohTrigger(RecalcTrigger,Trigger1Y)),NA())</f>
        <v>8.2005842742117335E-3</v>
      </c>
      <c r="N2841" s="145">
        <f>IFERROR(_xll.qlIndexFixing(ONIndex1M,I2841,TRUE,_xll.ohTrigger(RecalcTrigger,Trigger1M)),NA())</f>
        <v>7.7503855870297844E-3</v>
      </c>
      <c r="O2841" s="44">
        <f>IFERROR(_xll.qlIndexFixing(ONIndex3M,I2841,TRUE,_xll.ohTrigger(RecalcTrigger,Trigger3M)),NA())</f>
        <v>7.8040528041711799E-3</v>
      </c>
      <c r="P2841" s="44">
        <f>IFERROR(_xll.qlIndexFixing(ONIndex6M,I2841,TRUE,_xll.ohTrigger(RecalcTrigger,Trigger6M)),NA())</f>
        <v>7.9277548076628346E-3</v>
      </c>
      <c r="Q2841" s="146">
        <f>IFERROR(_xll.qlIndexFixing(ONIndex1Y,I2841,TRUE,_xll.ohTrigger(RecalcTrigger,Trigger1Y)),NA())</f>
        <v>8.0691112564701406E-3</v>
      </c>
    </row>
    <row r="2842" spans="2:17" x14ac:dyDescent="0.2">
      <c r="B2842" s="39" t="s">
        <v>42</v>
      </c>
      <c r="D2842" s="42">
        <f>_xll.qlCalendarAdvance(Calendar,$D2841,B2842,"f",FALSE)</f>
        <v>59602</v>
      </c>
      <c r="E2842" s="140">
        <f>_xll.qlInterestRateIndexValueDate(IndexON,D2842)</f>
        <v>59602</v>
      </c>
      <c r="F2842" s="156">
        <f>IFERROR(_xll.qlIndexFixing(IndexON,D2842,TRUE,_xll.ohTrigger(RecalcTrigger,TriggerON)),NA())</f>
        <v>6.9694324808666774E-3</v>
      </c>
      <c r="H2842" s="42">
        <f>_xll.qlCalendarAdvance(Calendar,$H2841,B2842,"f",FALSE)</f>
        <v>59602</v>
      </c>
      <c r="I2842" s="140">
        <f>_xll.qlInterestRateIndexValueDate(Index1M,$H2842)</f>
        <v>59602</v>
      </c>
      <c r="J2842" s="145">
        <f>IFERROR(_xll.qlIndexFixing(Index1M,$H2842,TRUE,_xll.ohTrigger(RecalcTrigger,Trigger1M)),NA())</f>
        <v>7.7649447947662972E-3</v>
      </c>
      <c r="K2842" s="44">
        <f>IFERROR(_xll.qlIndexFixing(Index3M,H2842,TRUE,_xll.ohTrigger(RecalcTrigger,Trigger3M)),NA())</f>
        <v>7.8388538144394514E-3</v>
      </c>
      <c r="L2842" s="44">
        <f>IFERROR(_xll.qlIndexFixing(Index6M,$H2842,TRUE,_xll.ohTrigger(RecalcTrigger,Trigger6M)),NA())</f>
        <v>7.9956232650548031E-3</v>
      </c>
      <c r="M2842" s="146">
        <f>IFERROR(_xll.qlIndexFixing(Index1Y,$H2842,TRUE,_xll.ohTrigger(RecalcTrigger,Trigger1Y)),NA())</f>
        <v>8.2044648883584891E-3</v>
      </c>
      <c r="N2842" s="145">
        <f>IFERROR(_xll.qlIndexFixing(ONIndex1M,I2842,TRUE,_xll.ohTrigger(RecalcTrigger,Trigger1M)),NA())</f>
        <v>7.7540015961974351E-3</v>
      </c>
      <c r="O2842" s="44">
        <f>IFERROR(_xll.qlIndexFixing(ONIndex3M,I2842,TRUE,_xll.ohTrigger(RecalcTrigger,Trigger3M)),NA())</f>
        <v>7.8076309913899244E-3</v>
      </c>
      <c r="P2842" s="44">
        <f>IFERROR(_xll.qlIndexFixing(ONIndex6M,I2842,TRUE,_xll.ohTrigger(RecalcTrigger,Trigger6M)),NA())</f>
        <v>7.9313680619053084E-3</v>
      </c>
      <c r="Q2842" s="146">
        <f>IFERROR(_xll.qlIndexFixing(ONIndex1Y,I2842,TRUE,_xll.ohTrigger(RecalcTrigger,Trigger1Y)),NA())</f>
        <v>8.0727073331154919E-3</v>
      </c>
    </row>
    <row r="2843" spans="2:17" x14ac:dyDescent="0.2">
      <c r="B2843" s="39" t="s">
        <v>42</v>
      </c>
      <c r="D2843" s="42">
        <f>_xll.qlCalendarAdvance(Calendar,$D2842,B2843,"f",FALSE)</f>
        <v>59609</v>
      </c>
      <c r="E2843" s="140">
        <f>_xll.qlInterestRateIndexValueDate(IndexON,D2843)</f>
        <v>59609</v>
      </c>
      <c r="F2843" s="156">
        <f>IFERROR(_xll.qlIndexFixing(IndexON,D2843,TRUE,_xll.ohTrigger(RecalcTrigger,TriggerON)),NA())</f>
        <v>6.9734950654154471E-3</v>
      </c>
      <c r="H2843" s="42">
        <f>_xll.qlCalendarAdvance(Calendar,$H2842,B2843,"f",FALSE)</f>
        <v>59609</v>
      </c>
      <c r="I2843" s="140">
        <f>_xll.qlInterestRateIndexValueDate(Index1M,$H2843)</f>
        <v>59609</v>
      </c>
      <c r="J2843" s="145">
        <f>IFERROR(_xll.qlIndexFixing(Index1M,$H2843,TRUE,_xll.ohTrigger(RecalcTrigger,Trigger1M)),NA())</f>
        <v>7.7689323812929799E-3</v>
      </c>
      <c r="K2843" s="44">
        <f>IFERROR(_xll.qlIndexFixing(Index3M,H2843,TRUE,_xll.ohTrigger(RecalcTrigger,Trigger3M)),NA())</f>
        <v>7.8425139053813347E-3</v>
      </c>
      <c r="L2843" s="44">
        <f>IFERROR(_xll.qlIndexFixing(Index6M,$H2843,TRUE,_xll.ohTrigger(RecalcTrigger,Trigger6M)),NA())</f>
        <v>7.9993728400031359E-3</v>
      </c>
      <c r="M2843" s="146">
        <f>IFERROR(_xll.qlIndexFixing(Index1Y,$H2843,TRUE,_xll.ohTrigger(RecalcTrigger,Trigger1Y)),NA())</f>
        <v>8.2083552998940684E-3</v>
      </c>
      <c r="N2843" s="145">
        <f>IFERROR(_xll.qlIndexFixing(ONIndex1M,I2843,TRUE,_xll.ohTrigger(RecalcTrigger,Trigger1M)),NA())</f>
        <v>7.7576253425293284E-3</v>
      </c>
      <c r="O2843" s="44">
        <f>IFERROR(_xll.qlIndexFixing(ONIndex3M,I2843,TRUE,_xll.ohTrigger(RecalcTrigger,Trigger3M)),NA())</f>
        <v>7.811219146977022E-3</v>
      </c>
      <c r="P2843" s="44">
        <f>IFERROR(_xll.qlIndexFixing(ONIndex6M,I2843,TRUE,_xll.ohTrigger(RecalcTrigger,Trigger6M)),NA())</f>
        <v>7.9349899396341517E-3</v>
      </c>
      <c r="Q2843" s="146">
        <f>IFERROR(_xll.qlIndexFixing(ONIndex1Y,I2843,TRUE,_xll.ohTrigger(RecalcTrigger,Trigger1Y)),NA())</f>
        <v>8.0763131124594878E-3</v>
      </c>
    </row>
    <row r="2844" spans="2:17" x14ac:dyDescent="0.2">
      <c r="B2844" s="39" t="s">
        <v>42</v>
      </c>
      <c r="D2844" s="42">
        <f>_xll.qlCalendarAdvance(Calendar,$D2843,B2844,"f",FALSE)</f>
        <v>59616</v>
      </c>
      <c r="E2844" s="140">
        <f>_xll.qlInterestRateIndexValueDate(IndexON,D2844)</f>
        <v>59616</v>
      </c>
      <c r="F2844" s="156">
        <f>IFERROR(_xll.qlIndexFixing(IndexON,D2844,TRUE,_xll.ohTrigger(RecalcTrigger,TriggerON)),NA())</f>
        <v>6.9775695729257237E-3</v>
      </c>
      <c r="H2844" s="42">
        <f>_xll.qlCalendarAdvance(Calendar,$H2843,B2844,"f",FALSE)</f>
        <v>59616</v>
      </c>
      <c r="I2844" s="140">
        <f>_xll.qlInterestRateIndexValueDate(Index1M,$H2844)</f>
        <v>59616</v>
      </c>
      <c r="J2844" s="145">
        <f>IFERROR(_xll.qlIndexFixing(Index1M,$H2844,TRUE,_xll.ohTrigger(RecalcTrigger,Trigger1M)),NA())</f>
        <v>7.772240359135118E-3</v>
      </c>
      <c r="K2844" s="44">
        <f>IFERROR(_xll.qlIndexFixing(Index3M,H2844,TRUE,_xll.ohTrigger(RecalcTrigger,Trigger3M)),NA())</f>
        <v>7.8461839875642418E-3</v>
      </c>
      <c r="L2844" s="44">
        <f>IFERROR(_xll.qlIndexFixing(Index6M,$H2844,TRUE,_xll.ohTrigger(RecalcTrigger,Trigger6M)),NA())</f>
        <v>8.0031310801674214E-3</v>
      </c>
      <c r="M2844" s="146">
        <f>IFERROR(_xll.qlIndexFixing(Index1Y,$H2844,TRUE,_xll.ohTrigger(RecalcTrigger,Trigger1Y)),NA())</f>
        <v>8.2122555089329547E-3</v>
      </c>
      <c r="N2844" s="145">
        <f>IFERROR(_xll.qlIndexFixing(ONIndex1M,I2844,TRUE,_xll.ohTrigger(RecalcTrigger,Trigger1M)),NA())</f>
        <v>7.7612568258633718E-3</v>
      </c>
      <c r="O2844" s="44">
        <f>IFERROR(_xll.qlIndexFixing(ONIndex3M,I2844,TRUE,_xll.ohTrigger(RecalcTrigger,Trigger3M)),NA())</f>
        <v>7.8148172710135189E-3</v>
      </c>
      <c r="P2844" s="44">
        <f>IFERROR(_xll.qlIndexFixing(ONIndex6M,I2844,TRUE,_xll.ohTrigger(RecalcTrigger,Trigger6M)),NA())</f>
        <v>7.9386204410925032E-3</v>
      </c>
      <c r="Q2844" s="146">
        <f>IFERROR(_xll.qlIndexFixing(ONIndex1Y,I2844,TRUE,_xll.ohTrigger(RecalcTrigger,Trigger1Y)),NA())</f>
        <v>8.079928594745267E-3</v>
      </c>
    </row>
    <row r="2845" spans="2:17" x14ac:dyDescent="0.2">
      <c r="B2845" s="39" t="s">
        <v>42</v>
      </c>
      <c r="D2845" s="42">
        <f>_xll.qlCalendarAdvance(Calendar,$D2844,B2845,"f",FALSE)</f>
        <v>59623</v>
      </c>
      <c r="E2845" s="140">
        <f>_xll.qlInterestRateIndexValueDate(IndexON,D2845)</f>
        <v>59623</v>
      </c>
      <c r="F2845" s="156">
        <f>IFERROR(_xll.qlIndexFixing(IndexON,D2845,TRUE,_xll.ohTrigger(RecalcTrigger,TriggerON)),NA())</f>
        <v>6.981656003316461E-3</v>
      </c>
      <c r="H2845" s="42">
        <f>_xll.qlCalendarAdvance(Calendar,$H2844,B2845,"f",FALSE)</f>
        <v>59623</v>
      </c>
      <c r="I2845" s="140">
        <f>_xll.qlInterestRateIndexValueDate(Index1M,$H2845)</f>
        <v>59623</v>
      </c>
      <c r="J2845" s="145">
        <f>IFERROR(_xll.qlIndexFixing(Index1M,$H2845,TRUE,_xll.ohTrigger(RecalcTrigger,Trigger1M)),NA())</f>
        <v>7.7758997565372558E-3</v>
      </c>
      <c r="K2845" s="44">
        <f>IFERROR(_xll.qlIndexFixing(Index3M,H2845,TRUE,_xll.ohTrigger(RecalcTrigger,Trigger3M)),NA())</f>
        <v>7.8498640610154807E-3</v>
      </c>
      <c r="L2845" s="44">
        <f>IFERROR(_xll.qlIndexFixing(Index6M,$H2845,TRUE,_xll.ohTrigger(RecalcTrigger,Trigger6M)),NA())</f>
        <v>8.0068979855974359E-3</v>
      </c>
      <c r="M2845" s="146">
        <f>IFERROR(_xll.qlIndexFixing(Index1Y,$H2845,TRUE,_xll.ohTrigger(RecalcTrigger,Trigger1Y)),NA())</f>
        <v>8.2161655155878598E-3</v>
      </c>
      <c r="N2845" s="145">
        <f>IFERROR(_xll.qlIndexFixing(ONIndex1M,I2845,TRUE,_xll.ohTrigger(RecalcTrigger,Trigger1M)),NA())</f>
        <v>7.7648960462806116E-3</v>
      </c>
      <c r="O2845" s="44">
        <f>IFERROR(_xll.qlIndexFixing(ONIndex3M,I2845,TRUE,_xll.ohTrigger(RecalcTrigger,Trigger3M)),NA())</f>
        <v>7.8184253633373224E-3</v>
      </c>
      <c r="P2845" s="44">
        <f>IFERROR(_xll.qlIndexFixing(ONIndex6M,I2845,TRUE,_xll.ohTrigger(RecalcTrigger,Trigger6M)),NA())</f>
        <v>7.9422595660372242E-3</v>
      </c>
      <c r="Q2845" s="146">
        <f>IFERROR(_xll.qlIndexFixing(ONIndex1Y,I2845,TRUE,_xll.ohTrigger(RecalcTrigger,Trigger1Y)),NA())</f>
        <v>8.0835537797296908E-3</v>
      </c>
    </row>
    <row r="2846" spans="2:17" x14ac:dyDescent="0.2">
      <c r="B2846" s="39" t="s">
        <v>42</v>
      </c>
      <c r="D2846" s="42">
        <f>_xll.qlCalendarAdvance(Calendar,$D2845,B2846,"f",FALSE)</f>
        <v>59630</v>
      </c>
      <c r="E2846" s="140">
        <f>_xll.qlInterestRateIndexValueDate(IndexON,D2846)</f>
        <v>59630</v>
      </c>
      <c r="F2846" s="156">
        <f>IFERROR(_xll.qlIndexFixing(IndexON,D2846,TRUE,_xll.ohTrigger(RecalcTrigger,TriggerON)),NA())</f>
        <v>6.9857543567497515E-3</v>
      </c>
      <c r="H2846" s="42">
        <f>_xll.qlCalendarAdvance(Calendar,$H2845,B2846,"f",FALSE)</f>
        <v>59630</v>
      </c>
      <c r="I2846" s="140">
        <f>_xll.qlInterestRateIndexValueDate(Index1M,$H2846)</f>
        <v>59630</v>
      </c>
      <c r="J2846" s="145">
        <f>IFERROR(_xll.qlIndexFixing(Index1M,$H2846,TRUE,_xll.ohTrigger(RecalcTrigger,Trigger1M)),NA())</f>
        <v>7.7785305801295985E-3</v>
      </c>
      <c r="K2846" s="44">
        <f>IFERROR(_xll.qlIndexFixing(Index3M,H2846,TRUE,_xll.ohTrigger(RecalcTrigger,Trigger3M)),NA())</f>
        <v>7.8532042352943768E-3</v>
      </c>
      <c r="L2846" s="44">
        <f>IFERROR(_xll.qlIndexFixing(Index6M,$H2846,TRUE,_xll.ohTrigger(RecalcTrigger,Trigger6M)),NA())</f>
        <v>8.0103131027162433E-3</v>
      </c>
      <c r="M2846" s="146">
        <f>IFERROR(_xll.qlIndexFixing(Index1Y,$H2846,TRUE,_xll.ohTrigger(RecalcTrigger,Trigger1Y)),NA())</f>
        <v>8.2216008995976749E-3</v>
      </c>
      <c r="N2846" s="145">
        <f>IFERROR(_xll.qlIndexFixing(ONIndex1M,I2846,TRUE,_xll.ohTrigger(RecalcTrigger,Trigger1M)),NA())</f>
        <v>7.7685430035379088E-3</v>
      </c>
      <c r="O2846" s="44">
        <f>IFERROR(_xll.qlIndexFixing(ONIndex3M,I2846,TRUE,_xll.ohTrigger(RecalcTrigger,Trigger3M)),NA())</f>
        <v>7.8220434241915715E-3</v>
      </c>
      <c r="P2846" s="44">
        <f>IFERROR(_xll.qlIndexFixing(ONIndex6M,I2846,TRUE,_xll.ohTrigger(RecalcTrigger,Trigger6M)),NA())</f>
        <v>7.9459073146304071E-3</v>
      </c>
      <c r="Q2846" s="146">
        <f>IFERROR(_xll.qlIndexFixing(ONIndex1Y,I2846,TRUE,_xll.ohTrigger(RecalcTrigger,Trigger1Y)),NA())</f>
        <v>8.0871886675748517E-3</v>
      </c>
    </row>
    <row r="2847" spans="2:17" x14ac:dyDescent="0.2">
      <c r="B2847" s="39" t="s">
        <v>42</v>
      </c>
      <c r="D2847" s="42">
        <f>_xll.qlCalendarAdvance(Calendar,$D2846,B2847,"f",FALSE)</f>
        <v>59637</v>
      </c>
      <c r="E2847" s="140">
        <f>_xll.qlInterestRateIndexValueDate(IndexON,D2847)</f>
        <v>59637</v>
      </c>
      <c r="F2847" s="156">
        <f>IFERROR(_xll.qlIndexFixing(IndexON,D2847,TRUE,_xll.ohTrigger(RecalcTrigger,TriggerON)),NA())</f>
        <v>6.9898646330635028E-3</v>
      </c>
      <c r="H2847" s="42">
        <f>_xll.qlCalendarAdvance(Calendar,$H2846,B2847,"f",FALSE)</f>
        <v>59637</v>
      </c>
      <c r="I2847" s="140">
        <f>_xll.qlInterestRateIndexValueDate(Index1M,$H2847)</f>
        <v>59637</v>
      </c>
      <c r="J2847" s="145">
        <f>IFERROR(_xll.qlIndexFixing(Index1M,$H2847,TRUE,_xll.ohTrigger(RecalcTrigger,Trigger1M)),NA())</f>
        <v>7.7822035703762156E-3</v>
      </c>
      <c r="K2847" s="44">
        <f>IFERROR(_xll.qlIndexFixing(Index3M,H2847,TRUE,_xll.ohTrigger(RecalcTrigger,Trigger3M)),NA())</f>
        <v>7.8569034981647492E-3</v>
      </c>
      <c r="L2847" s="44">
        <f>IFERROR(_xll.qlIndexFixing(Index6M,$H2847,TRUE,_xll.ohTrigger(RecalcTrigger,Trigger6M)),NA())</f>
        <v>8.0140966369754776E-3</v>
      </c>
      <c r="M2847" s="146">
        <f>IFERROR(_xll.qlIndexFixing(Index1Y,$H2847,TRUE,_xll.ohTrigger(RecalcTrigger,Trigger1Y)),NA())</f>
        <v>8.224014922205208E-3</v>
      </c>
      <c r="N2847" s="145">
        <f>IFERROR(_xll.qlIndexFixing(ONIndex1M,I2847,TRUE,_xll.ohTrigger(RecalcTrigger,Trigger1M)),NA())</f>
        <v>7.7721976979594487E-3</v>
      </c>
      <c r="O2847" s="44">
        <f>IFERROR(_xll.qlIndexFixing(ONIndex3M,I2847,TRUE,_xll.ohTrigger(RecalcTrigger,Trigger3M)),NA())</f>
        <v>7.8256714533331273E-3</v>
      </c>
      <c r="P2847" s="44">
        <f>IFERROR(_xll.qlIndexFixing(ONIndex6M,I2847,TRUE,_xll.ohTrigger(RecalcTrigger,Trigger6M)),NA())</f>
        <v>7.9495636867099595E-3</v>
      </c>
      <c r="Q2847" s="146">
        <f>IFERROR(_xll.qlIndexFixing(ONIndex1Y,I2847,TRUE,_xll.ohTrigger(RecalcTrigger,Trigger1Y)),NA())</f>
        <v>8.0908332581997033E-3</v>
      </c>
    </row>
    <row r="2848" spans="2:17" x14ac:dyDescent="0.2">
      <c r="B2848" s="39" t="s">
        <v>42</v>
      </c>
      <c r="D2848" s="42">
        <f>_xll.qlCalendarAdvance(Calendar,$D2847,B2848,"f",FALSE)</f>
        <v>59644</v>
      </c>
      <c r="E2848" s="140">
        <f>_xll.qlInterestRateIndexValueDate(IndexON,D2848)</f>
        <v>59644</v>
      </c>
      <c r="F2848" s="156">
        <f>IFERROR(_xll.qlIndexFixing(IndexON,D2848,TRUE,_xll.ohTrigger(RecalcTrigger,TriggerON)),NA())</f>
        <v>6.9939868322577148E-3</v>
      </c>
      <c r="H2848" s="42">
        <f>_xll.qlCalendarAdvance(Calendar,$H2847,B2848,"f",FALSE)</f>
        <v>59644</v>
      </c>
      <c r="I2848" s="140">
        <f>_xll.qlInterestRateIndexValueDate(Index1M,$H2848)</f>
        <v>59644</v>
      </c>
      <c r="J2848" s="145">
        <f>IFERROR(_xll.qlIndexFixing(Index1M,$H2848,TRUE,_xll.ohTrigger(RecalcTrigger,Trigger1M)),NA())</f>
        <v>7.7858843035143455E-3</v>
      </c>
      <c r="K2848" s="44">
        <f>IFERROR(_xll.qlIndexFixing(Index3M,H2848,TRUE,_xll.ohTrigger(RecalcTrigger,Trigger3M)),NA())</f>
        <v>7.8606127521320592E-3</v>
      </c>
      <c r="L2848" s="44">
        <f>IFERROR(_xll.qlIndexFixing(Index6M,$H2848,TRUE,_xll.ohTrigger(RecalcTrigger,Trigger6M)),NA())</f>
        <v>8.0178888364151844E-3</v>
      </c>
      <c r="M2848" s="146">
        <f>IFERROR(_xll.qlIndexFixing(Index1Y,$H2848,TRUE,_xll.ohTrigger(RecalcTrigger,Trigger1Y)),NA())</f>
        <v>8.2279543223966172E-3</v>
      </c>
      <c r="N2848" s="145">
        <f>IFERROR(_xll.qlIndexFixing(ONIndex1M,I2848,TRUE,_xll.ohTrigger(RecalcTrigger,Trigger1M)),NA())</f>
        <v>7.7758601295452312E-3</v>
      </c>
      <c r="O2848" s="44">
        <f>IFERROR(_xll.qlIndexFixing(ONIndex3M,I2848,TRUE,_xll.ohTrigger(RecalcTrigger,Trigger3M)),NA())</f>
        <v>7.8293094510051287E-3</v>
      </c>
      <c r="P2848" s="44">
        <f>IFERROR(_xll.qlIndexFixing(ONIndex6M,I2848,TRUE,_xll.ohTrigger(RecalcTrigger,Trigger6M)),NA())</f>
        <v>7.9532286826000664E-3</v>
      </c>
      <c r="Q2848" s="146">
        <f>IFERROR(_xll.qlIndexFixing(ONIndex1Y,I2848,TRUE,_xll.ohTrigger(RecalcTrigger,Trigger1Y)),NA())</f>
        <v>8.0944875516042458E-3</v>
      </c>
    </row>
    <row r="2849" spans="2:17" x14ac:dyDescent="0.2">
      <c r="B2849" s="39" t="s">
        <v>42</v>
      </c>
      <c r="D2849" s="42">
        <f>_xll.qlCalendarAdvance(Calendar,$D2848,B2849,"f",FALSE)</f>
        <v>59651</v>
      </c>
      <c r="E2849" s="140">
        <f>_xll.qlInterestRateIndexValueDate(IndexON,D2849)</f>
        <v>59651</v>
      </c>
      <c r="F2849" s="156">
        <f>IFERROR(_xll.qlIndexFixing(IndexON,D2849,TRUE,_xll.ohTrigger(RecalcTrigger,TriggerON)),NA())</f>
        <v>6.99812095449448E-3</v>
      </c>
      <c r="H2849" s="42">
        <f>_xll.qlCalendarAdvance(Calendar,$H2848,B2849,"f",FALSE)</f>
        <v>59651</v>
      </c>
      <c r="I2849" s="140">
        <f>_xll.qlInterestRateIndexValueDate(Index1M,$H2849)</f>
        <v>59651</v>
      </c>
      <c r="J2849" s="145">
        <f>IFERROR(_xll.qlIndexFixing(Index1M,$H2849,TRUE,_xll.ohTrigger(RecalcTrigger,Trigger1M)),NA())</f>
        <v>7.7895727795574965E-3</v>
      </c>
      <c r="K2849" s="44">
        <f>IFERROR(_xll.qlIndexFixing(Index3M,H2849,TRUE,_xll.ohTrigger(RecalcTrigger,Trigger3M)),NA())</f>
        <v>7.8643319972248067E-3</v>
      </c>
      <c r="L2849" s="44">
        <f>IFERROR(_xll.qlIndexFixing(Index6M,$H2849,TRUE,_xll.ohTrigger(RecalcTrigger,Trigger6M)),NA())</f>
        <v>8.021689701084524E-3</v>
      </c>
      <c r="M2849" s="146">
        <f>IFERROR(_xll.qlIndexFixing(Index1Y,$H2849,TRUE,_xll.ohTrigger(RecalcTrigger,Trigger1Y)),NA())</f>
        <v>8.231903520663086E-3</v>
      </c>
      <c r="N2849" s="145">
        <f>IFERROR(_xll.qlIndexFixing(ONIndex1M,I2849,TRUE,_xll.ohTrigger(RecalcTrigger,Trigger1M)),NA())</f>
        <v>7.7795302980521175E-3</v>
      </c>
      <c r="O2849" s="44">
        <f>IFERROR(_xll.qlIndexFixing(ONIndex3M,I2849,TRUE,_xll.ohTrigger(RecalcTrigger,Trigger3M)),NA())</f>
        <v>7.832957417045483E-3</v>
      </c>
      <c r="P2849" s="44">
        <f>IFERROR(_xll.qlIndexFixing(ONIndex6M,I2849,TRUE,_xll.ohTrigger(RecalcTrigger,Trigger6M)),NA())</f>
        <v>7.9569023018954965E-3</v>
      </c>
      <c r="Q2849" s="146">
        <f>IFERROR(_xll.qlIndexFixing(ONIndex1Y,I2849,TRUE,_xll.ohTrigger(RecalcTrigger,Trigger1Y)),NA())</f>
        <v>8.0981515478695254E-3</v>
      </c>
    </row>
    <row r="2850" spans="2:17" x14ac:dyDescent="0.2">
      <c r="B2850" s="39" t="s">
        <v>42</v>
      </c>
      <c r="D2850" s="42">
        <f>_xll.qlCalendarAdvance(Calendar,$D2849,B2850,"f",FALSE)</f>
        <v>59658</v>
      </c>
      <c r="E2850" s="140">
        <f>_xll.qlInterestRateIndexValueDate(IndexON,D2850)</f>
        <v>59658</v>
      </c>
      <c r="F2850" s="156">
        <f>IFERROR(_xll.qlIndexFixing(IndexON,D2850,TRUE,_xll.ohTrigger(RecalcTrigger,TriggerON)),NA())</f>
        <v>7.0022669996927522E-3</v>
      </c>
      <c r="H2850" s="42">
        <f>_xll.qlCalendarAdvance(Calendar,$H2849,B2850,"f",FALSE)</f>
        <v>59658</v>
      </c>
      <c r="I2850" s="140">
        <f>_xll.qlInterestRateIndexValueDate(Index1M,$H2850)</f>
        <v>59658</v>
      </c>
      <c r="J2850" s="145">
        <f>IFERROR(_xll.qlIndexFixing(Index1M,$H2850,TRUE,_xll.ohTrigger(RecalcTrigger,Trigger1M)),NA())</f>
        <v>7.7943128959929112E-3</v>
      </c>
      <c r="K2850" s="44">
        <f>IFERROR(_xll.qlIndexFixing(Index3M,H2850,TRUE,_xll.ohTrigger(RecalcTrigger,Trigger3M)),NA())</f>
        <v>7.8684142982753773E-3</v>
      </c>
      <c r="L2850" s="44">
        <f>IFERROR(_xll.qlIndexFixing(Index6M,$H2850,TRUE,_xll.ohTrigger(RecalcTrigger,Trigger6M)),NA())</f>
        <v>8.0258624934516822E-3</v>
      </c>
      <c r="M2850" s="146">
        <f>IFERROR(_xll.qlIndexFixing(Index1Y,$H2850,TRUE,_xll.ohTrigger(RecalcTrigger,Trigger1Y)),NA())</f>
        <v>8.235862517119984E-3</v>
      </c>
      <c r="N2850" s="145">
        <f>IFERROR(_xll.qlIndexFixing(ONIndex1M,I2850,TRUE,_xll.ohTrigger(RecalcTrigger,Trigger1M)),NA())</f>
        <v>7.7832082035611538E-3</v>
      </c>
      <c r="O2850" s="44">
        <f>IFERROR(_xll.qlIndexFixing(ONIndex3M,I2850,TRUE,_xll.ohTrigger(RecalcTrigger,Trigger3M)),NA())</f>
        <v>7.8366153514541903E-3</v>
      </c>
      <c r="P2850" s="44">
        <f>IFERROR(_xll.qlIndexFixing(ONIndex6M,I2850,TRUE,_xll.ohTrigger(RecalcTrigger,Trigger6M)),NA())</f>
        <v>7.9605845448393886E-3</v>
      </c>
      <c r="Q2850" s="146">
        <f>IFERROR(_xll.qlIndexFixing(ONIndex1Y,I2850,TRUE,_xll.ohTrigger(RecalcTrigger,Trigger1Y)),NA())</f>
        <v>8.1018252469144958E-3</v>
      </c>
    </row>
    <row r="2851" spans="2:17" x14ac:dyDescent="0.2">
      <c r="B2851" s="39" t="s">
        <v>42</v>
      </c>
      <c r="D2851" s="42">
        <f>_xll.qlCalendarAdvance(Calendar,$D2850,B2851,"f",FALSE)</f>
        <v>59665</v>
      </c>
      <c r="E2851" s="140">
        <f>_xll.qlInterestRateIndexValueDate(IndexON,D2851)</f>
        <v>59665</v>
      </c>
      <c r="F2851" s="156">
        <f>IFERROR(_xll.qlIndexFixing(IndexON,D2851,TRUE,_xll.ohTrigger(RecalcTrigger,TriggerON)),NA())</f>
        <v>7.0064249677714852E-3</v>
      </c>
      <c r="H2851" s="42">
        <f>_xll.qlCalendarAdvance(Calendar,$H2850,B2851,"f",FALSE)</f>
        <v>59665</v>
      </c>
      <c r="I2851" s="140">
        <f>_xll.qlInterestRateIndexValueDate(Index1M,$H2851)</f>
        <v>59665</v>
      </c>
      <c r="J2851" s="145">
        <f>IFERROR(_xll.qlIndexFixing(Index1M,$H2851,TRUE,_xll.ohTrigger(RecalcTrigger,Trigger1M)),NA())</f>
        <v>7.7980187544305054E-3</v>
      </c>
      <c r="K2851" s="44">
        <f>IFERROR(_xll.qlIndexFixing(Index3M,H2851,TRUE,_xll.ohTrigger(RecalcTrigger,Trigger3M)),NA())</f>
        <v>7.8721543199233128E-3</v>
      </c>
      <c r="L2851" s="44">
        <f>IFERROR(_xll.qlIndexFixing(Index6M,$H2851,TRUE,_xll.ohTrigger(RecalcTrigger,Trigger6M)),NA())</f>
        <v>8.0296813915093999E-3</v>
      </c>
      <c r="M2851" s="146">
        <f>IFERROR(_xll.qlIndexFixing(Index1Y,$H2851,TRUE,_xll.ohTrigger(RecalcTrigger,Trigger1Y)),NA())</f>
        <v>8.239831311882901E-3</v>
      </c>
      <c r="N2851" s="145">
        <f>IFERROR(_xll.qlIndexFixing(ONIndex1M,I2851,TRUE,_xll.ohTrigger(RecalcTrigger,Trigger1M)),NA())</f>
        <v>7.7868938461533865E-3</v>
      </c>
      <c r="O2851" s="44">
        <f>IFERROR(_xll.qlIndexFixing(ONIndex3M,I2851,TRUE,_xll.ohTrigger(RecalcTrigger,Trigger3M)),NA())</f>
        <v>7.8402832543122969E-3</v>
      </c>
      <c r="P2851" s="44">
        <f>IFERROR(_xll.qlIndexFixing(ONIndex6M,I2851,TRUE,_xll.ohTrigger(RecalcTrigger,Trigger6M)),NA())</f>
        <v>7.9642754114317427E-3</v>
      </c>
      <c r="Q2851" s="146">
        <f>IFERROR(_xll.qlIndexFixing(ONIndex1Y,I2851,TRUE,_xll.ohTrigger(RecalcTrigger,Trigger1Y)),NA())</f>
        <v>8.105508648739157E-3</v>
      </c>
    </row>
    <row r="2852" spans="2:17" x14ac:dyDescent="0.2">
      <c r="B2852" s="39" t="s">
        <v>42</v>
      </c>
      <c r="D2852" s="42">
        <f>_xll.qlCalendarAdvance(Calendar,$D2851,B2852,"f",FALSE)</f>
        <v>59672</v>
      </c>
      <c r="E2852" s="140">
        <f>_xll.qlInterestRateIndexValueDate(IndexON,D2852)</f>
        <v>59672</v>
      </c>
      <c r="F2852" s="156">
        <f>IFERROR(_xll.qlIndexFixing(IndexON,D2852,TRUE,_xll.ohTrigger(RecalcTrigger,TriggerON)),NA())</f>
        <v>7.0105948588117251E-3</v>
      </c>
      <c r="H2852" s="42">
        <f>_xll.qlCalendarAdvance(Calendar,$H2851,B2852,"f",FALSE)</f>
        <v>59672</v>
      </c>
      <c r="I2852" s="140">
        <f>_xll.qlInterestRateIndexValueDate(Index1M,$H2852)</f>
        <v>59672</v>
      </c>
      <c r="J2852" s="145">
        <f>IFERROR(_xll.qlIndexFixing(Index1M,$H2852,TRUE,_xll.ohTrigger(RecalcTrigger,Trigger1M)),NA())</f>
        <v>7.8017323564030707E-3</v>
      </c>
      <c r="K2852" s="44">
        <f>IFERROR(_xll.qlIndexFixing(Index3M,H2852,TRUE,_xll.ohTrigger(RecalcTrigger,Trigger3M)),NA())</f>
        <v>7.8759043330360289E-3</v>
      </c>
      <c r="L2852" s="44">
        <f>IFERROR(_xll.qlIndexFixing(Index6M,$H2852,TRUE,_xll.ohTrigger(RecalcTrigger,Trigger6M)),NA())</f>
        <v>8.0335089551794945E-3</v>
      </c>
      <c r="M2852" s="146">
        <f>IFERROR(_xll.qlIndexFixing(Index1Y,$H2852,TRUE,_xll.ohTrigger(RecalcTrigger,Trigger1Y)),NA())</f>
        <v>8.2438099050676488E-3</v>
      </c>
      <c r="N2852" s="145">
        <f>IFERROR(_xll.qlIndexFixing(ONIndex1M,I2852,TRUE,_xll.ohTrigger(RecalcTrigger,Trigger1M)),NA())</f>
        <v>7.7905872258288156E-3</v>
      </c>
      <c r="O2852" s="44">
        <f>IFERROR(_xll.qlIndexFixing(ONIndex3M,I2852,TRUE,_xll.ohTrigger(RecalcTrigger,Trigger3M)),NA())</f>
        <v>7.8439611255387565E-3</v>
      </c>
      <c r="P2852" s="44">
        <f>IFERROR(_xll.qlIndexFixing(ONIndex6M,I2852,TRUE,_xll.ohTrigger(RecalcTrigger,Trigger6M)),NA())</f>
        <v>7.9679749015104662E-3</v>
      </c>
      <c r="Q2852" s="146">
        <f>IFERROR(_xll.qlIndexFixing(ONIndex1Y,I2852,TRUE,_xll.ohTrigger(RecalcTrigger,Trigger1Y)),NA())</f>
        <v>8.109201753343509E-3</v>
      </c>
    </row>
    <row r="2853" spans="2:17" x14ac:dyDescent="0.2">
      <c r="B2853" s="39" t="s">
        <v>42</v>
      </c>
      <c r="D2853" s="42">
        <f>_xll.qlCalendarAdvance(Calendar,$D2852,B2853,"f",FALSE)</f>
        <v>59679</v>
      </c>
      <c r="E2853" s="140">
        <f>_xll.qlInterestRateIndexValueDate(IndexON,D2853)</f>
        <v>59679</v>
      </c>
      <c r="F2853" s="156">
        <f>IFERROR(_xll.qlIndexFixing(IndexON,D2853,TRUE,_xll.ohTrigger(RecalcTrigger,TriggerON)),NA())</f>
        <v>7.0147766728134719E-3</v>
      </c>
      <c r="H2853" s="42">
        <f>_xll.qlCalendarAdvance(Calendar,$H2852,B2853,"f",FALSE)</f>
        <v>59679</v>
      </c>
      <c r="I2853" s="140">
        <f>_xll.qlInterestRateIndexValueDate(Index1M,$H2853)</f>
        <v>59679</v>
      </c>
      <c r="J2853" s="145">
        <f>IFERROR(_xll.qlIndexFixing(Index1M,$H2853,TRUE,_xll.ohTrigger(RecalcTrigger,Trigger1M)),NA())</f>
        <v>7.8054537019179755E-3</v>
      </c>
      <c r="K2853" s="44">
        <f>IFERROR(_xll.qlIndexFixing(Index3M,H2853,TRUE,_xll.ohTrigger(RecalcTrigger,Trigger3M)),NA())</f>
        <v>7.8796643376408369E-3</v>
      </c>
      <c r="L2853" s="44">
        <f>IFERROR(_xll.qlIndexFixing(Index6M,$H2853,TRUE,_xll.ohTrigger(RecalcTrigger,Trigger6M)),NA())</f>
        <v>8.0373451845104152E-3</v>
      </c>
      <c r="M2853" s="146">
        <f>IFERROR(_xll.qlIndexFixing(Index1Y,$H2853,TRUE,_xll.ohTrigger(RecalcTrigger,Trigger1Y)),NA())</f>
        <v>8.2477982967907055E-3</v>
      </c>
      <c r="N2853" s="145">
        <f>IFERROR(_xll.qlIndexFixing(ONIndex1M,I2853,TRUE,_xll.ohTrigger(RecalcTrigger,Trigger1M)),NA())</f>
        <v>7.7942883424253484E-3</v>
      </c>
      <c r="O2853" s="44">
        <f>IFERROR(_xll.qlIndexFixing(ONIndex3M,I2853,TRUE,_xll.ohTrigger(RecalcTrigger,Trigger3M)),NA())</f>
        <v>7.847648965133569E-3</v>
      </c>
      <c r="P2853" s="44">
        <f>IFERROR(_xll.qlIndexFixing(ONIndex6M,I2853,TRUE,_xll.ohTrigger(RecalcTrigger,Trigger6M)),NA())</f>
        <v>7.9716830152376517E-3</v>
      </c>
      <c r="Q2853" s="146">
        <f>IFERROR(_xll.qlIndexFixing(ONIndex1Y,I2853,TRUE,_xll.ohTrigger(RecalcTrigger,Trigger1Y)),NA())</f>
        <v>8.1129045608896444E-3</v>
      </c>
    </row>
    <row r="2854" spans="2:17" x14ac:dyDescent="0.2">
      <c r="B2854" s="39" t="s">
        <v>42</v>
      </c>
      <c r="D2854" s="42">
        <f>_xll.qlCalendarAdvance(Calendar,$D2853,B2854,"f",FALSE)</f>
        <v>59686</v>
      </c>
      <c r="E2854" s="140">
        <f>_xll.qlInterestRateIndexValueDate(IndexON,D2854)</f>
        <v>59686</v>
      </c>
      <c r="F2854" s="156">
        <f>IFERROR(_xll.qlIndexFixing(IndexON,D2854,TRUE,_xll.ohTrigger(RecalcTrigger,TriggerON)),NA())</f>
        <v>7.0189704096956795E-3</v>
      </c>
      <c r="H2854" s="42">
        <f>_xll.qlCalendarAdvance(Calendar,$H2853,B2854,"f",FALSE)</f>
        <v>59686</v>
      </c>
      <c r="I2854" s="140">
        <f>_xll.qlInterestRateIndexValueDate(Index1M,$H2854)</f>
        <v>59686</v>
      </c>
      <c r="J2854" s="145">
        <f>IFERROR(_xll.qlIndexFixing(Index1M,$H2854,TRUE,_xll.ohTrigger(RecalcTrigger,Trigger1M)),NA())</f>
        <v>7.8081313035430755E-3</v>
      </c>
      <c r="K2854" s="44">
        <f>IFERROR(_xll.qlIndexFixing(Index3M,H2854,TRUE,_xll.ohTrigger(RecalcTrigger,Trigger3M)),NA())</f>
        <v>7.8834343337668041E-3</v>
      </c>
      <c r="L2854" s="44">
        <f>IFERROR(_xll.qlIndexFixing(Index6M,$H2854,TRUE,_xll.ohTrigger(RecalcTrigger,Trigger6M)),NA())</f>
        <v>8.0411900795532582E-3</v>
      </c>
      <c r="M2854" s="146">
        <f>IFERROR(_xll.qlIndexFixing(Index1Y,$H2854,TRUE,_xll.ohTrigger(RecalcTrigger,Trigger1Y)),NA())</f>
        <v>8.2517964871681015E-3</v>
      </c>
      <c r="N2854" s="145">
        <f>IFERROR(_xll.qlIndexFixing(ONIndex1M,I2854,TRUE,_xll.ohTrigger(RecalcTrigger,Trigger1M)),NA())</f>
        <v>7.7979971961050776E-3</v>
      </c>
      <c r="O2854" s="44">
        <f>IFERROR(_xll.qlIndexFixing(ONIndex3M,I2854,TRUE,_xll.ohTrigger(RecalcTrigger,Trigger3M)),NA())</f>
        <v>7.8513467731777808E-3</v>
      </c>
      <c r="P2854" s="44">
        <f>IFERROR(_xll.qlIndexFixing(ONIndex6M,I2854,TRUE,_xll.ohTrigger(RecalcTrigger,Trigger6M)),NA())</f>
        <v>7.9753997524512066E-3</v>
      </c>
      <c r="Q2854" s="146">
        <f>IFERROR(_xll.qlIndexFixing(ONIndex1Y,I2854,TRUE,_xll.ohTrigger(RecalcTrigger,Trigger1Y)),NA())</f>
        <v>8.116617071053378E-3</v>
      </c>
    </row>
    <row r="2855" spans="2:17" x14ac:dyDescent="0.2">
      <c r="B2855" s="39" t="s">
        <v>42</v>
      </c>
      <c r="D2855" s="42">
        <f>_xll.qlCalendarAdvance(Calendar,$D2854,B2855,"f",FALSE)</f>
        <v>59693</v>
      </c>
      <c r="E2855" s="140">
        <f>_xll.qlInterestRateIndexValueDate(IndexON,D2855)</f>
        <v>59693</v>
      </c>
      <c r="F2855" s="156">
        <f>IFERROR(_xll.qlIndexFixing(IndexON,D2855,TRUE,_xll.ohTrigger(RecalcTrigger,TriggerON)),NA())</f>
        <v>7.0231760696204404E-3</v>
      </c>
      <c r="H2855" s="42">
        <f>_xll.qlCalendarAdvance(Calendar,$H2854,B2855,"f",FALSE)</f>
        <v>59693</v>
      </c>
      <c r="I2855" s="140">
        <f>_xll.qlInterestRateIndexValueDate(Index1M,$H2855)</f>
        <v>59693</v>
      </c>
      <c r="J2855" s="145">
        <f>IFERROR(_xll.qlIndexFixing(Index1M,$H2855,TRUE,_xll.ohTrigger(RecalcTrigger,Trigger1M)),NA())</f>
        <v>7.8118662371460257E-3</v>
      </c>
      <c r="K2855" s="44">
        <f>IFERROR(_xll.qlIndexFixing(Index3M,H2855,TRUE,_xll.ohTrigger(RecalcTrigger,Trigger3M)),NA())</f>
        <v>7.8872143214430042E-3</v>
      </c>
      <c r="L2855" s="44">
        <f>IFERROR(_xll.qlIndexFixing(Index6M,$H2855,TRUE,_xll.ohTrigger(RecalcTrigger,Trigger6M)),NA())</f>
        <v>8.0446768616948116E-3</v>
      </c>
      <c r="M2855" s="146">
        <f>IFERROR(_xll.qlIndexFixing(Index1Y,$H2855,TRUE,_xll.ohTrigger(RecalcTrigger,Trigger1Y)),NA())</f>
        <v>8.2558044763171995E-3</v>
      </c>
      <c r="N2855" s="145">
        <f>IFERROR(_xll.qlIndexFixing(ONIndex1M,I2855,TRUE,_xll.ohTrigger(RecalcTrigger,Trigger1M)),NA())</f>
        <v>7.8017137867869568E-3</v>
      </c>
      <c r="O2855" s="44">
        <f>IFERROR(_xll.qlIndexFixing(ONIndex3M,I2855,TRUE,_xll.ohTrigger(RecalcTrigger,Trigger3M)),NA())</f>
        <v>7.8550545497524382E-3</v>
      </c>
      <c r="P2855" s="44">
        <f>IFERROR(_xll.qlIndexFixing(ONIndex6M,I2855,TRUE,_xll.ohTrigger(RecalcTrigger,Trigger6M)),NA())</f>
        <v>7.9791251133942698E-3</v>
      </c>
      <c r="Q2855" s="146">
        <f>IFERROR(_xll.qlIndexFixing(ONIndex1Y,I2855,TRUE,_xll.ohTrigger(RecalcTrigger,Trigger1Y)),NA())</f>
        <v>8.1203392842399413E-3</v>
      </c>
    </row>
    <row r="2856" spans="2:17" x14ac:dyDescent="0.2">
      <c r="B2856" s="39" t="s">
        <v>42</v>
      </c>
      <c r="D2856" s="42">
        <f>_xll.qlCalendarAdvance(Calendar,$D2855,B2856,"f",FALSE)</f>
        <v>59700</v>
      </c>
      <c r="E2856" s="140">
        <f>_xll.qlInterestRateIndexValueDate(IndexON,D2856)</f>
        <v>59700</v>
      </c>
      <c r="F2856" s="156">
        <f>IFERROR(_xll.qlIndexFixing(IndexON,D2856,TRUE,_xll.ohTrigger(RecalcTrigger,TriggerON)),NA())</f>
        <v>7.0273936524256619E-3</v>
      </c>
      <c r="H2856" s="42">
        <f>_xll.qlCalendarAdvance(Calendar,$H2855,B2856,"f",FALSE)</f>
        <v>59700</v>
      </c>
      <c r="I2856" s="140">
        <f>_xll.qlInterestRateIndexValueDate(Index1M,$H2856)</f>
        <v>59700</v>
      </c>
      <c r="J2856" s="145">
        <f>IFERROR(_xll.qlIndexFixing(Index1M,$H2856,TRUE,_xll.ohTrigger(RecalcTrigger,Trigger1M)),NA())</f>
        <v>7.8156089136999229E-3</v>
      </c>
      <c r="K2856" s="44">
        <f>IFERROR(_xll.qlIndexFixing(Index3M,H2856,TRUE,_xll.ohTrigger(RecalcTrigger,Trigger3M)),NA())</f>
        <v>7.8910043006967454E-3</v>
      </c>
      <c r="L2856" s="44">
        <f>IFERROR(_xll.qlIndexFixing(Index6M,$H2856,TRUE,_xll.ohTrigger(RecalcTrigger,Trigger6M)),NA())</f>
        <v>8.0485383843595538E-3</v>
      </c>
      <c r="M2856" s="146">
        <f>IFERROR(_xll.qlIndexFixing(Index1Y,$H2856,TRUE,_xll.ohTrigger(RecalcTrigger,Trigger1Y)),NA())</f>
        <v>8.2598222643544793E-3</v>
      </c>
      <c r="N2856" s="145">
        <f>IFERROR(_xll.qlIndexFixing(ONIndex1M,I2856,TRUE,_xll.ohTrigger(RecalcTrigger,Trigger1M)),NA())</f>
        <v>7.8054381146330787E-3</v>
      </c>
      <c r="O2856" s="44">
        <f>IFERROR(_xll.qlIndexFixing(ONIndex3M,I2856,TRUE,_xll.ohTrigger(RecalcTrigger,Trigger3M)),NA())</f>
        <v>7.8587722946144023E-3</v>
      </c>
      <c r="P2856" s="44">
        <f>IFERROR(_xll.qlIndexFixing(ONIndex6M,I2856,TRUE,_xll.ohTrigger(RecalcTrigger,Trigger6M)),NA())</f>
        <v>7.9828590979047487E-3</v>
      </c>
      <c r="Q2856" s="146">
        <f>IFERROR(_xll.qlIndexFixing(ONIndex1Y,I2856,TRUE,_xll.ohTrigger(RecalcTrigger,Trigger1Y)),NA())</f>
        <v>8.1240712000441029E-3</v>
      </c>
    </row>
    <row r="2857" spans="2:17" x14ac:dyDescent="0.2">
      <c r="B2857" s="39" t="s">
        <v>42</v>
      </c>
      <c r="D2857" s="42">
        <f>_xll.qlCalendarAdvance(Calendar,$D2856,B2857,"f",FALSE)</f>
        <v>59707</v>
      </c>
      <c r="E2857" s="140">
        <f>_xll.qlInterestRateIndexValueDate(IndexON,D2857)</f>
        <v>59707</v>
      </c>
      <c r="F2857" s="156">
        <f>IFERROR(_xll.qlIndexFixing(IndexON,D2857,TRUE,_xll.ohTrigger(RecalcTrigger,TriggerON)),NA())</f>
        <v>7.0316231581923905E-3</v>
      </c>
      <c r="H2857" s="42">
        <f>_xll.qlCalendarAdvance(Calendar,$H2856,B2857,"f",FALSE)</f>
        <v>59707</v>
      </c>
      <c r="I2857" s="140">
        <f>_xll.qlInterestRateIndexValueDate(Index1M,$H2857)</f>
        <v>59707</v>
      </c>
      <c r="J2857" s="145">
        <f>IFERROR(_xll.qlIndexFixing(Index1M,$H2857,TRUE,_xll.ohTrigger(RecalcTrigger,Trigger1M)),NA())</f>
        <v>7.81935933320747E-3</v>
      </c>
      <c r="K2857" s="44">
        <f>IFERROR(_xll.qlIndexFixing(Index3M,H2857,TRUE,_xll.ohTrigger(RecalcTrigger,Trigger3M)),NA())</f>
        <v>7.8948042715579793E-3</v>
      </c>
      <c r="L2857" s="44">
        <f>IFERROR(_xll.qlIndexFixing(Index6M,$H2857,TRUE,_xll.ohTrigger(RecalcTrigger,Trigger6M)),NA())</f>
        <v>8.0524085726516315E-3</v>
      </c>
      <c r="M2857" s="146">
        <f>IFERROR(_xll.qlIndexFixing(Index1Y,$H2857,TRUE,_xll.ohTrigger(RecalcTrigger,Trigger1Y)),NA())</f>
        <v>8.2638498513975204E-3</v>
      </c>
      <c r="N2857" s="145">
        <f>IFERROR(_xll.qlIndexFixing(ONIndex1M,I2857,TRUE,_xll.ohTrigger(RecalcTrigger,Trigger1M)),NA())</f>
        <v>7.8091701794003043E-3</v>
      </c>
      <c r="O2857" s="44">
        <f>IFERROR(_xll.qlIndexFixing(ONIndex3M,I2857,TRUE,_xll.ohTrigger(RecalcTrigger,Trigger3M)),NA())</f>
        <v>7.8625000079257656E-3</v>
      </c>
      <c r="P2857" s="44">
        <f>IFERROR(_xll.qlIndexFixing(ONIndex6M,I2857,TRUE,_xll.ohTrigger(RecalcTrigger,Trigger6M)),NA())</f>
        <v>7.9866017059826433E-3</v>
      </c>
      <c r="Q2857" s="146">
        <f>IFERROR(_xll.qlIndexFixing(ONIndex1Y,I2857,TRUE,_xll.ohTrigger(RecalcTrigger,Trigger1Y)),NA())</f>
        <v>8.1278128187090015E-3</v>
      </c>
    </row>
    <row r="2858" spans="2:17" x14ac:dyDescent="0.2">
      <c r="B2858" s="39" t="s">
        <v>42</v>
      </c>
      <c r="D2858" s="42">
        <f>_xll.qlCalendarAdvance(Calendar,$D2857,B2858,"f",FALSE)</f>
        <v>59714</v>
      </c>
      <c r="E2858" s="140">
        <f>_xll.qlInterestRateIndexValueDate(IndexON,D2858)</f>
        <v>59714</v>
      </c>
      <c r="F2858" s="156">
        <f>IFERROR(_xll.qlIndexFixing(IndexON,D2858,TRUE,_xll.ohTrigger(RecalcTrigger,TriggerON)),NA())</f>
        <v>7.035864586920626E-3</v>
      </c>
      <c r="H2858" s="42">
        <f>_xll.qlCalendarAdvance(Calendar,$H2857,B2858,"f",FALSE)</f>
        <v>59714</v>
      </c>
      <c r="I2858" s="140">
        <f>_xll.qlInterestRateIndexValueDate(Index1M,$H2858)</f>
        <v>59714</v>
      </c>
      <c r="J2858" s="145">
        <f>IFERROR(_xll.qlIndexFixing(Index1M,$H2858,TRUE,_xll.ohTrigger(RecalcTrigger,Trigger1M)),NA())</f>
        <v>7.8231174956875753E-3</v>
      </c>
      <c r="K2858" s="44">
        <f>IFERROR(_xll.qlIndexFixing(Index3M,H2858,TRUE,_xll.ohTrigger(RecalcTrigger,Trigger3M)),NA())</f>
        <v>7.8986142340531362E-3</v>
      </c>
      <c r="L2858" s="44">
        <f>IFERROR(_xll.qlIndexFixing(Index6M,$H2858,TRUE,_xll.ohTrigger(RecalcTrigger,Trigger6M)),NA())</f>
        <v>8.0562874266210897E-3</v>
      </c>
      <c r="M2858" s="146">
        <f>IFERROR(_xll.qlIndexFixing(Index1Y,$H2858,TRUE,_xll.ohTrigger(RecalcTrigger,Trigger1Y)),NA())</f>
        <v>8.2678872375639076E-3</v>
      </c>
      <c r="N2858" s="145">
        <f>IFERROR(_xll.qlIndexFixing(ONIndex1M,I2858,TRUE,_xll.ohTrigger(RecalcTrigger,Trigger1M)),NA())</f>
        <v>7.8129099812507263E-3</v>
      </c>
      <c r="O2858" s="44">
        <f>IFERROR(_xll.qlIndexFixing(ONIndex3M,I2858,TRUE,_xll.ohTrigger(RecalcTrigger,Trigger3M)),NA())</f>
        <v>7.866237689605482E-3</v>
      </c>
      <c r="P2858" s="44">
        <f>IFERROR(_xll.qlIndexFixing(ONIndex6M,I2858,TRUE,_xll.ohTrigger(RecalcTrigger,Trigger6M)),NA())</f>
        <v>7.9903529377089999E-3</v>
      </c>
      <c r="Q2858" s="146">
        <f>IFERROR(_xll.qlIndexFixing(ONIndex1Y,I2858,TRUE,_xll.ohTrigger(RecalcTrigger,Trigger1Y)),NA())</f>
        <v>8.1315641402346373E-3</v>
      </c>
    </row>
    <row r="2859" spans="2:17" x14ac:dyDescent="0.2">
      <c r="B2859" s="39" t="s">
        <v>42</v>
      </c>
      <c r="D2859" s="42">
        <f>_xll.qlCalendarAdvance(Calendar,$D2858,B2859,"f",FALSE)</f>
        <v>59721</v>
      </c>
      <c r="E2859" s="140">
        <f>_xll.qlInterestRateIndexValueDate(IndexON,D2859)</f>
        <v>59721</v>
      </c>
      <c r="F2859" s="156">
        <f>IFERROR(_xll.qlIndexFixing(IndexON,D2859,TRUE,_xll.ohTrigger(RecalcTrigger,TriggerON)),NA())</f>
        <v>7.0401179386103685E-3</v>
      </c>
      <c r="H2859" s="42">
        <f>_xll.qlCalendarAdvance(Calendar,$H2858,B2859,"f",FALSE)</f>
        <v>59721</v>
      </c>
      <c r="I2859" s="140">
        <f>_xll.qlInterestRateIndexValueDate(Index1M,$H2859)</f>
        <v>59721</v>
      </c>
      <c r="J2859" s="145">
        <f>IFERROR(_xll.qlIndexFixing(Index1M,$H2859,TRUE,_xll.ohTrigger(RecalcTrigger,Trigger1M)),NA())</f>
        <v>7.8279443897968509E-3</v>
      </c>
      <c r="K2859" s="44">
        <f>IFERROR(_xll.qlIndexFixing(Index3M,H2859,TRUE,_xll.ohTrigger(RecalcTrigger,Trigger3M)),NA())</f>
        <v>7.9024341882112832E-3</v>
      </c>
      <c r="L2859" s="44">
        <f>IFERROR(_xll.qlIndexFixing(Index6M,$H2859,TRUE,_xll.ohTrigger(RecalcTrigger,Trigger6M)),NA())</f>
        <v>8.0605445422037795E-3</v>
      </c>
      <c r="M2859" s="146">
        <f>IFERROR(_xll.qlIndexFixing(Index1Y,$H2859,TRUE,_xll.ohTrigger(RecalcTrigger,Trigger1Y)),NA())</f>
        <v>8.271934422971668E-3</v>
      </c>
      <c r="N2859" s="145">
        <f>IFERROR(_xll.qlIndexFixing(ONIndex1M,I2859,TRUE,_xll.ohTrigger(RecalcTrigger,Trigger1M)),NA())</f>
        <v>7.8166575201843447E-3</v>
      </c>
      <c r="O2859" s="44">
        <f>IFERROR(_xll.qlIndexFixing(ONIndex3M,I2859,TRUE,_xll.ohTrigger(RecalcTrigger,Trigger3M)),NA())</f>
        <v>7.8699853397345976E-3</v>
      </c>
      <c r="P2859" s="44">
        <f>IFERROR(_xll.qlIndexFixing(ONIndex6M,I2859,TRUE,_xll.ohTrigger(RecalcTrigger,Trigger6M)),NA())</f>
        <v>7.9941127929217259E-3</v>
      </c>
      <c r="Q2859" s="146">
        <f>IFERROR(_xll.qlIndexFixing(ONIndex1Y,I2859,TRUE,_xll.ohTrigger(RecalcTrigger,Trigger1Y)),NA())</f>
        <v>8.1353251645399638E-3</v>
      </c>
    </row>
    <row r="2860" spans="2:17" x14ac:dyDescent="0.2">
      <c r="B2860" s="39" t="s">
        <v>42</v>
      </c>
      <c r="D2860" s="42">
        <f>_xll.qlCalendarAdvance(Calendar,$D2859,B2860,"f",FALSE)</f>
        <v>59728</v>
      </c>
      <c r="E2860" s="140">
        <f>_xll.qlInterestRateIndexValueDate(IndexON,D2860)</f>
        <v>59728</v>
      </c>
      <c r="F2860" s="156">
        <f>IFERROR(_xll.qlIndexFixing(IndexON,D2860,TRUE,_xll.ohTrigger(RecalcTrigger,TriggerON)),NA())</f>
        <v>7.0443832131805717E-3</v>
      </c>
      <c r="H2860" s="42">
        <f>_xll.qlCalendarAdvance(Calendar,$H2859,B2860,"f",FALSE)</f>
        <v>59728</v>
      </c>
      <c r="I2860" s="140">
        <f>_xll.qlInterestRateIndexValueDate(Index1M,$H2860)</f>
        <v>59728</v>
      </c>
      <c r="J2860" s="145">
        <f>IFERROR(_xll.qlIndexFixing(Index1M,$H2860,TRUE,_xll.ohTrigger(RecalcTrigger,Trigger1M)),NA())</f>
        <v>7.8317199403217987E-3</v>
      </c>
      <c r="K2860" s="44">
        <f>IFERROR(_xll.qlIndexFixing(Index3M,H2860,TRUE,_xll.ohTrigger(RecalcTrigger,Trigger3M)),NA())</f>
        <v>7.9062641340632567E-3</v>
      </c>
      <c r="L2860" s="44">
        <f>IFERROR(_xll.qlIndexFixing(Index6M,$H2860,TRUE,_xll.ohTrigger(RecalcTrigger,Trigger6M)),NA())</f>
        <v>8.0644414325744002E-3</v>
      </c>
      <c r="M2860" s="146">
        <f>IFERROR(_xll.qlIndexFixing(Index1Y,$H2860,TRUE,_xll.ohTrigger(RecalcTrigger,Trigger1Y)),NA())</f>
        <v>8.2759914077388287E-3</v>
      </c>
      <c r="N2860" s="145">
        <f>IFERROR(_xll.qlIndexFixing(ONIndex1M,I2860,TRUE,_xll.ohTrigger(RecalcTrigger,Trigger1M)),NA())</f>
        <v>7.8204127961201131E-3</v>
      </c>
      <c r="O2860" s="44">
        <f>IFERROR(_xll.qlIndexFixing(ONIndex3M,I2860,TRUE,_xll.ohTrigger(RecalcTrigger,Trigger3M)),NA())</f>
        <v>7.8737429583131124E-3</v>
      </c>
      <c r="P2860" s="44">
        <f>IFERROR(_xll.qlIndexFixing(ONIndex6M,I2860,TRUE,_xll.ohTrigger(RecalcTrigger,Trigger6M)),NA())</f>
        <v>7.9978812718639603E-3</v>
      </c>
      <c r="Q2860" s="146">
        <f>IFERROR(_xll.qlIndexFixing(ONIndex1Y,I2860,TRUE,_xll.ohTrigger(RecalcTrigger,Trigger1Y)),NA())</f>
        <v>8.1390958916249811E-3</v>
      </c>
    </row>
    <row r="2861" spans="2:17" x14ac:dyDescent="0.2">
      <c r="B2861" s="39" t="s">
        <v>42</v>
      </c>
      <c r="D2861" s="42">
        <f>_xll.qlCalendarAdvance(Calendar,$D2860,B2861,"f",FALSE)</f>
        <v>59735</v>
      </c>
      <c r="E2861" s="140">
        <f>_xll.qlInterestRateIndexValueDate(IndexON,D2861)</f>
        <v>59735</v>
      </c>
      <c r="F2861" s="156">
        <f>IFERROR(_xll.qlIndexFixing(IndexON,D2861,TRUE,_xll.ohTrigger(RecalcTrigger,TriggerON)),NA())</f>
        <v>7.0486604107933282E-3</v>
      </c>
      <c r="H2861" s="42">
        <f>_xll.qlCalendarAdvance(Calendar,$H2860,B2861,"f",FALSE)</f>
        <v>59735</v>
      </c>
      <c r="I2861" s="140">
        <f>_xll.qlInterestRateIndexValueDate(Index1M,$H2861)</f>
        <v>59735</v>
      </c>
      <c r="J2861" s="145">
        <f>IFERROR(_xll.qlIndexFixing(Index1M,$H2861,TRUE,_xll.ohTrigger(RecalcTrigger,Trigger1M)),NA())</f>
        <v>7.8355032344455712E-3</v>
      </c>
      <c r="K2861" s="44">
        <f>IFERROR(_xll.qlIndexFixing(Index3M,H2861,TRUE,_xll.ohTrigger(RecalcTrigger,Trigger3M)),NA())</f>
        <v>7.9101040716363629E-3</v>
      </c>
      <c r="L2861" s="44">
        <f>IFERROR(_xll.qlIndexFixing(Index6M,$H2861,TRUE,_xll.ohTrigger(RecalcTrigger,Trigger6M)),NA())</f>
        <v>8.0683469890101989E-3</v>
      </c>
      <c r="M2861" s="146">
        <f>IFERROR(_xll.qlIndexFixing(Index1Y,$H2861,TRUE,_xll.ohTrigger(RecalcTrigger,Trigger1Y)),NA())</f>
        <v>8.2800581919836354E-3</v>
      </c>
      <c r="N2861" s="145">
        <f>IFERROR(_xll.qlIndexFixing(ONIndex1M,I2861,TRUE,_xll.ohTrigger(RecalcTrigger,Trigger1M)),NA())</f>
        <v>7.8241758090580316E-3</v>
      </c>
      <c r="O2861" s="44">
        <f>IFERROR(_xll.qlIndexFixing(ONIndex3M,I2861,TRUE,_xll.ohTrigger(RecalcTrigger,Trigger3M)),NA())</f>
        <v>7.877510545178934E-3</v>
      </c>
      <c r="P2861" s="44">
        <f>IFERROR(_xll.qlIndexFixing(ONIndex6M,I2861,TRUE,_xll.ohTrigger(RecalcTrigger,Trigger6M)),NA())</f>
        <v>8.0016583742115177E-3</v>
      </c>
      <c r="Q2861" s="146">
        <f>IFERROR(_xll.qlIndexFixing(ONIndex1Y,I2861,TRUE,_xll.ohTrigger(RecalcTrigger,Trigger1Y)),NA())</f>
        <v>8.1428763215707356E-3</v>
      </c>
    </row>
    <row r="2862" spans="2:17" x14ac:dyDescent="0.2">
      <c r="B2862" s="39" t="s">
        <v>42</v>
      </c>
      <c r="D2862" s="42">
        <f>_xll.qlCalendarAdvance(Calendar,$D2861,B2862,"f",FALSE)</f>
        <v>59742</v>
      </c>
      <c r="E2862" s="140">
        <f>_xll.qlInterestRateIndexValueDate(IndexON,D2862)</f>
        <v>59742</v>
      </c>
      <c r="F2862" s="156">
        <f>IFERROR(_xll.qlIndexFixing(IndexON,D2862,TRUE,_xll.ohTrigger(RecalcTrigger,TriggerON)),NA())</f>
        <v>7.0529495312865453E-3</v>
      </c>
      <c r="H2862" s="42">
        <f>_xll.qlCalendarAdvance(Calendar,$H2861,B2862,"f",FALSE)</f>
        <v>59742</v>
      </c>
      <c r="I2862" s="140">
        <f>_xll.qlInterestRateIndexValueDate(Index1M,$H2862)</f>
        <v>59742</v>
      </c>
      <c r="J2862" s="145">
        <f>IFERROR(_xll.qlIndexFixing(Index1M,$H2862,TRUE,_xll.ohTrigger(RecalcTrigger,Trigger1M)),NA())</f>
        <v>7.8396499688526029E-3</v>
      </c>
      <c r="K2862" s="44">
        <f>IFERROR(_xll.qlIndexFixing(Index3M,H2862,TRUE,_xll.ohTrigger(RecalcTrigger,Trigger3M)),NA())</f>
        <v>7.9139540009605554E-3</v>
      </c>
      <c r="L2862" s="44">
        <f>IFERROR(_xll.qlIndexFixing(Index6M,$H2862,TRUE,_xll.ohTrigger(RecalcTrigger,Trigger6M)),NA())</f>
        <v>8.0722612115618313E-3</v>
      </c>
      <c r="M2862" s="146">
        <f>IFERROR(_xll.qlIndexFixing(Index1Y,$H2862,TRUE,_xll.ohTrigger(RecalcTrigger,Trigger1Y)),NA())</f>
        <v>8.2841347758256644E-3</v>
      </c>
      <c r="N2862" s="145">
        <f>IFERROR(_xll.qlIndexFixing(ONIndex1M,I2862,TRUE,_xll.ohTrigger(RecalcTrigger,Trigger1M)),NA())</f>
        <v>7.8279465591601927E-3</v>
      </c>
      <c r="O2862" s="44">
        <f>IFERROR(_xll.qlIndexFixing(ONIndex3M,I2862,TRUE,_xll.ohTrigger(RecalcTrigger,Trigger3M)),NA())</f>
        <v>7.8812881005752011E-3</v>
      </c>
      <c r="P2862" s="44">
        <f>IFERROR(_xll.qlIndexFixing(ONIndex6M,I2862,TRUE,_xll.ohTrigger(RecalcTrigger,Trigger6M)),NA())</f>
        <v>8.0054441003696297E-3</v>
      </c>
      <c r="Q2862" s="146">
        <f>IFERROR(_xll.qlIndexFixing(ONIndex1Y,I2862,TRUE,_xll.ohTrigger(RecalcTrigger,Trigger1Y)),NA())</f>
        <v>8.1466664542961809E-3</v>
      </c>
    </row>
    <row r="2863" spans="2:17" x14ac:dyDescent="0.2">
      <c r="B2863" s="39" t="s">
        <v>42</v>
      </c>
      <c r="D2863" s="42">
        <f>_xll.qlCalendarAdvance(Calendar,$D2862,B2863,"f",FALSE)</f>
        <v>59749</v>
      </c>
      <c r="E2863" s="140">
        <f>_xll.qlInterestRateIndexValueDate(IndexON,D2863)</f>
        <v>59749</v>
      </c>
      <c r="F2863" s="156">
        <f>IFERROR(_xll.qlIndexFixing(IndexON,D2863,TRUE,_xll.ohTrigger(RecalcTrigger,TriggerON)),NA())</f>
        <v>7.0572505748223158E-3</v>
      </c>
      <c r="H2863" s="42">
        <f>_xll.qlCalendarAdvance(Calendar,$H2862,B2863,"f",FALSE)</f>
        <v>59749</v>
      </c>
      <c r="I2863" s="140">
        <f>_xll.qlInterestRateIndexValueDate(Index1M,$H2863)</f>
        <v>59749</v>
      </c>
      <c r="J2863" s="145">
        <f>IFERROR(_xll.qlIndexFixing(Index1M,$H2863,TRUE,_xll.ohTrigger(RecalcTrigger,Trigger1M)),NA())</f>
        <v>7.8430930535436285E-3</v>
      </c>
      <c r="K2863" s="44">
        <f>IFERROR(_xll.qlIndexFixing(Index3M,H2863,TRUE,_xll.ohTrigger(RecalcTrigger,Trigger3M)),NA())</f>
        <v>7.9178139220640233E-3</v>
      </c>
      <c r="L2863" s="44">
        <f>IFERROR(_xll.qlIndexFixing(Index6M,$H2863,TRUE,_xll.ohTrigger(RecalcTrigger,Trigger6M)),NA())</f>
        <v>8.0761841002808289E-3</v>
      </c>
      <c r="M2863" s="146">
        <f>IFERROR(_xll.qlIndexFixing(Index1Y,$H2863,TRUE,_xll.ohTrigger(RecalcTrigger,Trigger1Y)),NA())</f>
        <v>8.2882211593831665E-3</v>
      </c>
      <c r="N2863" s="145">
        <f>IFERROR(_xll.qlIndexFixing(ONIndex1M,I2863,TRUE,_xll.ohTrigger(RecalcTrigger,Trigger1M)),NA())</f>
        <v>7.8317250461024113E-3</v>
      </c>
      <c r="O2863" s="44">
        <f>IFERROR(_xll.qlIndexFixing(ONIndex3M,I2863,TRUE,_xll.ohTrigger(RecalcTrigger,Trigger3M)),NA())</f>
        <v>7.8850756243398212E-3</v>
      </c>
      <c r="P2863" s="44">
        <f>IFERROR(_xll.qlIndexFixing(ONIndex6M,I2863,TRUE,_xll.ohTrigger(RecalcTrigger,Trigger6M)),NA())</f>
        <v>8.0092384500141112E-3</v>
      </c>
      <c r="Q2863" s="146">
        <f>IFERROR(_xll.qlIndexFixing(ONIndex1Y,I2863,TRUE,_xll.ohTrigger(RecalcTrigger,Trigger1Y)),NA())</f>
        <v>8.1504662898013169E-3</v>
      </c>
    </row>
    <row r="2864" spans="2:17" x14ac:dyDescent="0.2">
      <c r="B2864" s="39" t="s">
        <v>42</v>
      </c>
      <c r="D2864" s="42">
        <f>_xll.qlCalendarAdvance(Calendar,$D2863,B2864,"f",FALSE)</f>
        <v>59756</v>
      </c>
      <c r="E2864" s="140">
        <f>_xll.qlInterestRateIndexValueDate(IndexON,D2864)</f>
        <v>59756</v>
      </c>
      <c r="F2864" s="156">
        <f>IFERROR(_xll.qlIndexFixing(IndexON,D2864,TRUE,_xll.ohTrigger(RecalcTrigger,TriggerON)),NA())</f>
        <v>7.0615635411575006E-3</v>
      </c>
      <c r="H2864" s="42">
        <f>_xll.qlCalendarAdvance(Calendar,$H2863,B2864,"f",FALSE)</f>
        <v>59756</v>
      </c>
      <c r="I2864" s="140">
        <f>_xll.qlInterestRateIndexValueDate(Index1M,$H2864)</f>
        <v>59756</v>
      </c>
      <c r="J2864" s="145">
        <f>IFERROR(_xll.qlIndexFixing(Index1M,$H2864,TRUE,_xll.ohTrigger(RecalcTrigger,Trigger1M)),NA())</f>
        <v>7.8468995785301917E-3</v>
      </c>
      <c r="K2864" s="44">
        <f>IFERROR(_xll.qlIndexFixing(Index3M,H2864,TRUE,_xll.ohTrigger(RecalcTrigger,Trigger3M)),NA())</f>
        <v>7.9216838349767203E-3</v>
      </c>
      <c r="L2864" s="44">
        <f>IFERROR(_xll.qlIndexFixing(Index6M,$H2864,TRUE,_xll.ohTrigger(RecalcTrigger,Trigger6M)),NA())</f>
        <v>8.0801156552182899E-3</v>
      </c>
      <c r="M2864" s="146">
        <f>IFERROR(_xll.qlIndexFixing(Index1Y,$H2864,TRUE,_xll.ohTrigger(RecalcTrigger,Trigger1Y)),NA())</f>
        <v>8.2923173427757162E-3</v>
      </c>
      <c r="N2864" s="145">
        <f>IFERROR(_xll.qlIndexFixing(ONIndex1M,I2864,TRUE,_xll.ohTrigger(RecalcTrigger,Trigger1M)),NA())</f>
        <v>7.8355112702088725E-3</v>
      </c>
      <c r="O2864" s="44">
        <f>IFERROR(_xll.qlIndexFixing(ONIndex3M,I2864,TRUE,_xll.ohTrigger(RecalcTrigger,Trigger3M)),NA())</f>
        <v>7.8888731164727943E-3</v>
      </c>
      <c r="P2864" s="44">
        <f>IFERROR(_xll.qlIndexFixing(ONIndex6M,I2864,TRUE,_xll.ohTrigger(RecalcTrigger,Trigger6M)),NA())</f>
        <v>8.0130414233070546E-3</v>
      </c>
      <c r="Q2864" s="146">
        <f>IFERROR(_xll.qlIndexFixing(ONIndex1Y,I2864,TRUE,_xll.ohTrigger(RecalcTrigger,Trigger1Y)),NA())</f>
        <v>8.1542758280861438E-3</v>
      </c>
    </row>
    <row r="2865" spans="2:17" x14ac:dyDescent="0.2">
      <c r="B2865" s="39" t="s">
        <v>42</v>
      </c>
      <c r="D2865" s="42">
        <f>_xll.qlCalendarAdvance(Calendar,$D2864,B2865,"f",FALSE)</f>
        <v>59763</v>
      </c>
      <c r="E2865" s="140">
        <f>_xll.qlInterestRateIndexValueDate(IndexON,D2865)</f>
        <v>59763</v>
      </c>
      <c r="F2865" s="156">
        <f>IFERROR(_xll.qlIndexFixing(IndexON,D2865,TRUE,_xll.ohTrigger(RecalcTrigger,TriggerON)),NA())</f>
        <v>7.0658884305352387E-3</v>
      </c>
      <c r="H2865" s="42">
        <f>_xll.qlCalendarAdvance(Calendar,$H2864,B2865,"f",FALSE)</f>
        <v>59763</v>
      </c>
      <c r="I2865" s="140">
        <f>_xll.qlInterestRateIndexValueDate(Index1M,$H2865)</f>
        <v>59763</v>
      </c>
      <c r="J2865" s="145">
        <f>IFERROR(_xll.qlIndexFixing(Index1M,$H2865,TRUE,_xll.ohTrigger(RecalcTrigger,Trigger1M)),NA())</f>
        <v>7.8507138471524199E-3</v>
      </c>
      <c r="K2865" s="44">
        <f>IFERROR(_xll.qlIndexFixing(Index3M,H2865,TRUE,_xll.ohTrigger(RecalcTrigger,Trigger3M)),NA())</f>
        <v>7.9255637397250729E-3</v>
      </c>
      <c r="L2865" s="44">
        <f>IFERROR(_xll.qlIndexFixing(Index6M,$H2865,TRUE,_xll.ohTrigger(RecalcTrigger,Trigger6M)),NA())</f>
        <v>8.0840558764253053E-3</v>
      </c>
      <c r="M2865" s="146">
        <f>IFERROR(_xll.qlIndexFixing(Index1Y,$H2865,TRUE,_xll.ohTrigger(RecalcTrigger,Trigger1Y)),NA())</f>
        <v>8.2964233261228915E-3</v>
      </c>
      <c r="N2865" s="145">
        <f>IFERROR(_xll.qlIndexFixing(ONIndex1M,I2865,TRUE,_xll.ohTrigger(RecalcTrigger,Trigger1M)),NA())</f>
        <v>7.8393052313985301E-3</v>
      </c>
      <c r="O2865" s="44">
        <f>IFERROR(_xll.qlIndexFixing(ONIndex3M,I2865,TRUE,_xll.ohTrigger(RecalcTrigger,Trigger3M)),NA())</f>
        <v>7.8926805770551667E-3</v>
      </c>
      <c r="P2865" s="44">
        <f>IFERROR(_xll.qlIndexFixing(ONIndex6M,I2865,TRUE,_xll.ohTrigger(RecalcTrigger,Trigger6M)),NA())</f>
        <v>8.0168530200863675E-3</v>
      </c>
      <c r="Q2865" s="146">
        <f>IFERROR(_xll.qlIndexFixing(ONIndex1Y,I2865,TRUE,_xll.ohTrigger(RecalcTrigger,Trigger1Y)),NA())</f>
        <v>8.1580950692317078E-3</v>
      </c>
    </row>
    <row r="2866" spans="2:17" x14ac:dyDescent="0.2">
      <c r="B2866" s="39" t="s">
        <v>42</v>
      </c>
      <c r="D2866" s="42">
        <f>_xll.qlCalendarAdvance(Calendar,$D2865,B2866,"f",FALSE)</f>
        <v>59770</v>
      </c>
      <c r="E2866" s="140">
        <f>_xll.qlInterestRateIndexValueDate(IndexON,D2866)</f>
        <v>59770</v>
      </c>
      <c r="F2866" s="156">
        <f>IFERROR(_xll.qlIndexFixing(IndexON,D2866,TRUE,_xll.ohTrigger(RecalcTrigger,TriggerON)),NA())</f>
        <v>7.0702252428744838E-3</v>
      </c>
      <c r="H2866" s="42">
        <f>_xll.qlCalendarAdvance(Calendar,$H2865,B2866,"f",FALSE)</f>
        <v>59770</v>
      </c>
      <c r="I2866" s="140">
        <f>_xll.qlInterestRateIndexValueDate(Index1M,$H2866)</f>
        <v>59770</v>
      </c>
      <c r="J2866" s="145">
        <f>IFERROR(_xll.qlIndexFixing(Index1M,$H2866,TRUE,_xll.ohTrigger(RecalcTrigger,Trigger1M)),NA())</f>
        <v>7.8545358594201368E-3</v>
      </c>
      <c r="K2866" s="44">
        <f>IFERROR(_xll.qlIndexFixing(Index3M,H2866,TRUE,_xll.ohTrigger(RecalcTrigger,Trigger3M)),NA())</f>
        <v>7.9294536363416768E-3</v>
      </c>
      <c r="L2866" s="44">
        <f>IFERROR(_xll.qlIndexFixing(Index6M,$H2866,TRUE,_xll.ohTrigger(RecalcTrigger,Trigger6M)),NA())</f>
        <v>8.088004763953412E-3</v>
      </c>
      <c r="M2866" s="146">
        <f>IFERROR(_xll.qlIndexFixing(Index1Y,$H2866,TRUE,_xll.ohTrigger(RecalcTrigger,Trigger1Y)),NA())</f>
        <v>8.3005391095449296E-3</v>
      </c>
      <c r="N2866" s="145">
        <f>IFERROR(_xll.qlIndexFixing(ONIndex1M,I2866,TRUE,_xll.ohTrigger(RecalcTrigger,Trigger1M)),NA())</f>
        <v>7.8431069295903377E-3</v>
      </c>
      <c r="O2866" s="44">
        <f>IFERROR(_xll.qlIndexFixing(ONIndex3M,I2866,TRUE,_xll.ohTrigger(RecalcTrigger,Trigger3M)),NA())</f>
        <v>7.896498006005892E-3</v>
      </c>
      <c r="P2866" s="44">
        <f>IFERROR(_xll.qlIndexFixing(ONIndex6M,I2866,TRUE,_xll.ohTrigger(RecalcTrigger,Trigger6M)),NA())</f>
        <v>8.0206732405951886E-3</v>
      </c>
      <c r="Q2866" s="146">
        <f>IFERROR(_xll.qlIndexFixing(ONIndex1Y,I2866,TRUE,_xll.ohTrigger(RecalcTrigger,Trigger1Y)),NA())</f>
        <v>8.1619240131569626E-3</v>
      </c>
    </row>
    <row r="2867" spans="2:17" x14ac:dyDescent="0.2">
      <c r="B2867" s="39" t="s">
        <v>42</v>
      </c>
      <c r="D2867" s="42">
        <f>_xll.qlCalendarAdvance(Calendar,$D2866,B2867,"f",FALSE)</f>
        <v>59777</v>
      </c>
      <c r="E2867" s="140">
        <f>_xll.qlInterestRateIndexValueDate(IndexON,D2867)</f>
        <v>59777</v>
      </c>
      <c r="F2867" s="156">
        <f>IFERROR(_xll.qlIndexFixing(IndexON,D2867,TRUE,_xll.ohTrigger(RecalcTrigger,TriggerON)),NA())</f>
        <v>7.0745739781752359E-3</v>
      </c>
      <c r="H2867" s="42">
        <f>_xll.qlCalendarAdvance(Calendar,$H2866,B2867,"f",FALSE)</f>
        <v>59777</v>
      </c>
      <c r="I2867" s="140">
        <f>_xll.qlInterestRateIndexValueDate(Index1M,$H2867)</f>
        <v>59777</v>
      </c>
      <c r="J2867" s="145">
        <f>IFERROR(_xll.qlIndexFixing(Index1M,$H2867,TRUE,_xll.ohTrigger(RecalcTrigger,Trigger1M)),NA())</f>
        <v>7.857289392619279E-3</v>
      </c>
      <c r="K2867" s="44">
        <f>IFERROR(_xll.qlIndexFixing(Index3M,H2867,TRUE,_xll.ohTrigger(RecalcTrigger,Trigger3M)),NA())</f>
        <v>7.9333535248556006E-3</v>
      </c>
      <c r="L2867" s="44">
        <f>IFERROR(_xll.qlIndexFixing(Index6M,$H2867,TRUE,_xll.ohTrigger(RecalcTrigger,Trigger6M)),NA())</f>
        <v>8.0919623178541435E-3</v>
      </c>
      <c r="M2867" s="146">
        <f>IFERROR(_xll.qlIndexFixing(Index1Y,$H2867,TRUE,_xll.ohTrigger(RecalcTrigger,Trigger1Y)),NA())</f>
        <v>8.3046646931616321E-3</v>
      </c>
      <c r="N2867" s="145">
        <f>IFERROR(_xll.qlIndexFixing(ONIndex1M,I2867,TRUE,_xll.ohTrigger(RecalcTrigger,Trigger1M)),NA())</f>
        <v>7.8469163647842954E-3</v>
      </c>
      <c r="O2867" s="44">
        <f>IFERROR(_xll.qlIndexFixing(ONIndex3M,I2867,TRUE,_xll.ohTrigger(RecalcTrigger,Trigger3M)),NA())</f>
        <v>7.9003254034870629E-3</v>
      </c>
      <c r="P2867" s="44">
        <f>IFERROR(_xll.qlIndexFixing(ONIndex6M,I2867,TRUE,_xll.ohTrigger(RecalcTrigger,Trigger6M)),NA())</f>
        <v>8.0245020845903792E-3</v>
      </c>
      <c r="Q2867" s="146">
        <f>IFERROR(_xll.qlIndexFixing(ONIndex1Y,I2867,TRUE,_xll.ohTrigger(RecalcTrigger,Trigger1Y)),NA())</f>
        <v>8.1657626599429545E-3</v>
      </c>
    </row>
    <row r="2868" spans="2:17" x14ac:dyDescent="0.2">
      <c r="B2868" s="39" t="s">
        <v>42</v>
      </c>
      <c r="D2868" s="42">
        <f>_xll.qlCalendarAdvance(Calendar,$D2867,B2868,"f",FALSE)</f>
        <v>59784</v>
      </c>
      <c r="E2868" s="140">
        <f>_xll.qlInterestRateIndexValueDate(IndexON,D2868)</f>
        <v>59784</v>
      </c>
      <c r="F2868" s="156">
        <f>IFERROR(_xll.qlIndexFixing(IndexON,D2868,TRUE,_xll.ohTrigger(RecalcTrigger,TriggerON)),NA())</f>
        <v>7.078934636437495E-3</v>
      </c>
      <c r="H2868" s="42">
        <f>_xll.qlCalendarAdvance(Calendar,$H2867,B2868,"f",FALSE)</f>
        <v>59784</v>
      </c>
      <c r="I2868" s="140">
        <f>_xll.qlInterestRateIndexValueDate(Index1M,$H2868)</f>
        <v>59784</v>
      </c>
      <c r="J2868" s="145">
        <f>IFERROR(_xll.qlIndexFixing(Index1M,$H2868,TRUE,_xll.ohTrigger(RecalcTrigger,Trigger1M)),NA())</f>
        <v>7.8611249851464615E-3</v>
      </c>
      <c r="K2868" s="44">
        <f>IFERROR(_xll.qlIndexFixing(Index3M,H2868,TRUE,_xll.ohTrigger(RecalcTrigger,Trigger3M)),NA())</f>
        <v>7.9368960051358732E-3</v>
      </c>
      <c r="L2868" s="44">
        <f>IFERROR(_xll.qlIndexFixing(Index6M,$H2868,TRUE,_xll.ohTrigger(RecalcTrigger,Trigger6M)),NA())</f>
        <v>8.0951767141884731E-3</v>
      </c>
      <c r="M2868" s="146">
        <f>IFERROR(_xll.qlIndexFixing(Index1Y,$H2868,TRUE,_xll.ohTrigger(RecalcTrigger,Trigger1Y)),NA())</f>
        <v>8.308800077093682E-3</v>
      </c>
      <c r="N2868" s="145">
        <f>IFERROR(_xll.qlIndexFixing(ONIndex1M,I2868,TRUE,_xll.ohTrigger(RecalcTrigger,Trigger1M)),NA())</f>
        <v>7.8507335369804032E-3</v>
      </c>
      <c r="O2868" s="44">
        <f>IFERROR(_xll.qlIndexFixing(ONIndex3M,I2868,TRUE,_xll.ohTrigger(RecalcTrigger,Trigger3M)),NA())</f>
        <v>7.9041627692555405E-3</v>
      </c>
      <c r="P2868" s="44">
        <f>IFERROR(_xll.qlIndexFixing(ONIndex6M,I2868,TRUE,_xll.ohTrigger(RecalcTrigger,Trigger6M)),NA())</f>
        <v>8.0283395521529854E-3</v>
      </c>
      <c r="Q2868" s="146">
        <f>IFERROR(_xll.qlIndexFixing(ONIndex1Y,I2868,TRUE,_xll.ohTrigger(RecalcTrigger,Trigger1Y)),NA())</f>
        <v>8.1696110095086372E-3</v>
      </c>
    </row>
    <row r="2869" spans="2:17" x14ac:dyDescent="0.2">
      <c r="B2869" s="39" t="s">
        <v>42</v>
      </c>
      <c r="D2869" s="42">
        <f>_xll.qlCalendarAdvance(Calendar,$D2868,B2869,"f",FALSE)</f>
        <v>59791</v>
      </c>
      <c r="E2869" s="140">
        <f>_xll.qlInterestRateIndexValueDate(IndexON,D2869)</f>
        <v>59791</v>
      </c>
      <c r="F2869" s="156">
        <f>IFERROR(_xll.qlIndexFixing(IndexON,D2869,TRUE,_xll.ohTrigger(RecalcTrigger,TriggerON)),NA())</f>
        <v>7.0833072174991685E-3</v>
      </c>
      <c r="H2869" s="42">
        <f>_xll.qlCalendarAdvance(Calendar,$H2868,B2869,"f",FALSE)</f>
        <v>59791</v>
      </c>
      <c r="I2869" s="140">
        <f>_xll.qlInterestRateIndexValueDate(Index1M,$H2869)</f>
        <v>59791</v>
      </c>
      <c r="J2869" s="145">
        <f>IFERROR(_xll.qlIndexFixing(Index1M,$H2869,TRUE,_xll.ohTrigger(RecalcTrigger,Trigger1M)),NA())</f>
        <v>7.8649683207218483E-3</v>
      </c>
      <c r="K2869" s="44">
        <f>IFERROR(_xll.qlIndexFixing(Index3M,H2869,TRUE,_xll.ohTrigger(RecalcTrigger,Trigger3M)),NA())</f>
        <v>7.9408150786581741E-3</v>
      </c>
      <c r="L2869" s="44">
        <f>IFERROR(_xll.qlIndexFixing(Index6M,$H2869,TRUE,_xll.ohTrigger(RecalcTrigger,Trigger6M)),NA())</f>
        <v>8.099150186963033E-3</v>
      </c>
      <c r="M2869" s="146">
        <f>IFERROR(_xll.qlIndexFixing(Index1Y,$H2869,TRUE,_xll.ohTrigger(RecalcTrigger,Trigger1Y)),NA())</f>
        <v>8.3129452614619827E-3</v>
      </c>
      <c r="N2869" s="145">
        <f>IFERROR(_xll.qlIndexFixing(ONIndex1M,I2869,TRUE,_xll.ohTrigger(RecalcTrigger,Trigger1M)),NA())</f>
        <v>7.8545584464217999E-3</v>
      </c>
      <c r="O2869" s="44">
        <f>IFERROR(_xll.qlIndexFixing(ONIndex3M,I2869,TRUE,_xll.ohTrigger(RecalcTrigger,Trigger3M)),NA())</f>
        <v>7.9080101035544637E-3</v>
      </c>
      <c r="P2869" s="44">
        <f>IFERROR(_xll.qlIndexFixing(ONIndex6M,I2869,TRUE,_xll.ohTrigger(RecalcTrigger,Trigger6M)),NA())</f>
        <v>8.0321856434451E-3</v>
      </c>
      <c r="Q2869" s="146">
        <f>IFERROR(_xll.qlIndexFixing(ONIndex1Y,I2869,TRUE,_xll.ohTrigger(RecalcTrigger,Trigger1Y)),NA())</f>
        <v>8.1734690618540107E-3</v>
      </c>
    </row>
    <row r="2870" spans="2:17" x14ac:dyDescent="0.2">
      <c r="B2870" s="39" t="s">
        <v>42</v>
      </c>
      <c r="D2870" s="42">
        <f>_xll.qlCalendarAdvance(Calendar,$D2869,B2870,"f",FALSE)</f>
        <v>59798</v>
      </c>
      <c r="E2870" s="140">
        <f>_xll.qlInterestRateIndexValueDate(IndexON,D2870)</f>
        <v>59798</v>
      </c>
      <c r="F2870" s="156">
        <f>IFERROR(_xll.qlIndexFixing(IndexON,D2870,TRUE,_xll.ohTrigger(RecalcTrigger,TriggerON)),NA())</f>
        <v>7.0876917216844415E-3</v>
      </c>
      <c r="H2870" s="42">
        <f>_xll.qlCalendarAdvance(Calendar,$H2869,B2870,"f",FALSE)</f>
        <v>59798</v>
      </c>
      <c r="I2870" s="140">
        <f>_xll.qlInterestRateIndexValueDate(Index1M,$H2870)</f>
        <v>59798</v>
      </c>
      <c r="J2870" s="145">
        <f>IFERROR(_xll.qlIndexFixing(Index1M,$H2870,TRUE,_xll.ohTrigger(RecalcTrigger,Trigger1M)),NA())</f>
        <v>7.8688193993508397E-3</v>
      </c>
      <c r="K2870" s="44">
        <f>IFERROR(_xll.qlIndexFixing(Index3M,H2870,TRUE,_xll.ohTrigger(RecalcTrigger,Trigger3M)),NA())</f>
        <v>7.9447441439044059E-3</v>
      </c>
      <c r="L2870" s="44">
        <f>IFERROR(_xll.qlIndexFixing(Index6M,$H2870,TRUE,_xll.ohTrigger(RecalcTrigger,Trigger6M)),NA())</f>
        <v>8.1031323257879529E-3</v>
      </c>
      <c r="M2870" s="146">
        <f>IFERROR(_xll.qlIndexFixing(Index1Y,$H2870,TRUE,_xll.ohTrigger(RecalcTrigger,Trigger1Y)),NA())</f>
        <v>8.3171002463872188E-3</v>
      </c>
      <c r="N2870" s="145">
        <f>IFERROR(_xll.qlIndexFixing(ONIndex1M,I2870,TRUE,_xll.ohTrigger(RecalcTrigger,Trigger1M)),NA())</f>
        <v>7.8583910927032541E-3</v>
      </c>
      <c r="O2870" s="44">
        <f>IFERROR(_xll.qlIndexFixing(ONIndex3M,I2870,TRUE,_xll.ohTrigger(RecalcTrigger,Trigger3M)),NA())</f>
        <v>7.9118674063027861E-3</v>
      </c>
      <c r="P2870" s="44">
        <f>IFERROR(_xll.qlIndexFixing(ONIndex6M,I2870,TRUE,_xll.ohTrigger(RecalcTrigger,Trigger6M)),NA())</f>
        <v>8.0360403583046303E-3</v>
      </c>
      <c r="Q2870" s="146">
        <f>IFERROR(_xll.qlIndexFixing(ONIndex1Y,I2870,TRUE,_xll.ohTrigger(RecalcTrigger,Trigger1Y)),NA())</f>
        <v>8.1773368170601213E-3</v>
      </c>
    </row>
    <row r="2871" spans="2:17" x14ac:dyDescent="0.2">
      <c r="B2871" s="39" t="s">
        <v>42</v>
      </c>
      <c r="D2871" s="42">
        <f>_xll.qlCalendarAdvance(Calendar,$D2870,B2871,"f",FALSE)</f>
        <v>59805</v>
      </c>
      <c r="E2871" s="140">
        <f>_xll.qlInterestRateIndexValueDate(IndexON,D2871)</f>
        <v>59805</v>
      </c>
      <c r="F2871" s="156">
        <f>IFERROR(_xll.qlIndexFixing(IndexON,D2871,TRUE,_xll.ohTrigger(RecalcTrigger,TriggerON)),NA())</f>
        <v>7.0920881487501752E-3</v>
      </c>
      <c r="H2871" s="42">
        <f>_xll.qlCalendarAdvance(Calendar,$H2870,B2871,"f",FALSE)</f>
        <v>59805</v>
      </c>
      <c r="I2871" s="140">
        <f>_xll.qlInterestRateIndexValueDate(Index1M,$H2871)</f>
        <v>59805</v>
      </c>
      <c r="J2871" s="145">
        <f>IFERROR(_xll.qlIndexFixing(Index1M,$H2871,TRUE,_xll.ohTrigger(RecalcTrigger,Trigger1M)),NA())</f>
        <v>7.8726782210388393E-3</v>
      </c>
      <c r="K2871" s="44">
        <f>IFERROR(_xll.qlIndexFixing(Index3M,H2871,TRUE,_xll.ohTrigger(RecalcTrigger,Trigger3M)),NA())</f>
        <v>7.9490529984606491E-3</v>
      </c>
      <c r="L2871" s="44">
        <f>IFERROR(_xll.qlIndexFixing(Index6M,$H2871,TRUE,_xll.ohTrigger(RecalcTrigger,Trigger6M)),NA())</f>
        <v>8.1071231307148911E-3</v>
      </c>
      <c r="M2871" s="146">
        <f>IFERROR(_xll.qlIndexFixing(Index1Y,$H2871,TRUE,_xll.ohTrigger(RecalcTrigger,Trigger1Y)),NA())</f>
        <v>8.3212650319909598E-3</v>
      </c>
      <c r="N2871" s="145">
        <f>IFERROR(_xll.qlIndexFixing(ONIndex1M,I2871,TRUE,_xll.ohTrigger(RecalcTrigger,Trigger1M)),NA())</f>
        <v>7.8622314761489509E-3</v>
      </c>
      <c r="O2871" s="44">
        <f>IFERROR(_xll.qlIndexFixing(ONIndex3M,I2871,TRUE,_xll.ohTrigger(RecalcTrigger,Trigger3M)),NA())</f>
        <v>7.9157346772573689E-3</v>
      </c>
      <c r="P2871" s="44">
        <f>IFERROR(_xll.qlIndexFixing(ONIndex6M,I2871,TRUE,_xll.ohTrigger(RecalcTrigger,Trigger6M)),NA())</f>
        <v>8.0399036967315762E-3</v>
      </c>
      <c r="Q2871" s="146">
        <f>IFERROR(_xll.qlIndexFixing(ONIndex1Y,I2871,TRUE,_xll.ohTrigger(RecalcTrigger,Trigger1Y)),NA())</f>
        <v>8.1812142750459227E-3</v>
      </c>
    </row>
    <row r="2872" spans="2:17" x14ac:dyDescent="0.2">
      <c r="B2872" s="39" t="s">
        <v>42</v>
      </c>
      <c r="D2872" s="42">
        <f>_xll.qlCalendarAdvance(Calendar,$D2871,B2872,"f",FALSE)</f>
        <v>59812</v>
      </c>
      <c r="E2872" s="140">
        <f>_xll.qlInterestRateIndexValueDate(IndexON,D2872)</f>
        <v>59812</v>
      </c>
      <c r="F2872" s="156">
        <f>IFERROR(_xll.qlIndexFixing(IndexON,D2872,TRUE,_xll.ohTrigger(RecalcTrigger,TriggerON)),NA())</f>
        <v>7.0964964988584622E-3</v>
      </c>
      <c r="H2872" s="42">
        <f>_xll.qlCalendarAdvance(Calendar,$H2871,B2872,"f",FALSE)</f>
        <v>59812</v>
      </c>
      <c r="I2872" s="140">
        <f>_xll.qlInterestRateIndexValueDate(Index1M,$H2872)</f>
        <v>59812</v>
      </c>
      <c r="J2872" s="145">
        <f>IFERROR(_xll.qlIndexFixing(Index1M,$H2872,TRUE,_xll.ohTrigger(RecalcTrigger,Trigger1M)),NA())</f>
        <v>7.8776305499992233E-3</v>
      </c>
      <c r="K2872" s="44">
        <f>IFERROR(_xll.qlIndexFixing(Index3M,H2872,TRUE,_xll.ohTrigger(RecalcTrigger,Trigger3M)),NA())</f>
        <v>7.9530028468972457E-3</v>
      </c>
      <c r="L2872" s="44">
        <f>IFERROR(_xll.qlIndexFixing(Index6M,$H2872,TRUE,_xll.ohTrigger(RecalcTrigger,Trigger6M)),NA())</f>
        <v>8.1115013067346742E-3</v>
      </c>
      <c r="M2872" s="146">
        <f>IFERROR(_xll.qlIndexFixing(Index1Y,$H2872,TRUE,_xll.ohTrigger(RecalcTrigger,Trigger1Y)),NA())</f>
        <v>8.3254396183947751E-3</v>
      </c>
      <c r="N2872" s="145">
        <f>IFERROR(_xll.qlIndexFixing(ONIndex1M,I2872,TRUE,_xll.ohTrigger(RecalcTrigger,Trigger1M)),NA())</f>
        <v>7.8660795965157515E-3</v>
      </c>
      <c r="O2872" s="44">
        <f>IFERROR(_xll.qlIndexFixing(ONIndex3M,I2872,TRUE,_xll.ohTrigger(RecalcTrigger,Trigger3M)),NA())</f>
        <v>7.919611916661351E-3</v>
      </c>
      <c r="P2872" s="44">
        <f>IFERROR(_xll.qlIndexFixing(ONIndex6M,I2872,TRUE,_xll.ohTrigger(RecalcTrigger,Trigger6M)),NA())</f>
        <v>8.0437756587259379E-3</v>
      </c>
      <c r="Q2872" s="146">
        <f>IFERROR(_xll.qlIndexFixing(ONIndex1Y,I2872,TRUE,_xll.ohTrigger(RecalcTrigger,Trigger1Y)),NA())</f>
        <v>8.1851014358924612E-3</v>
      </c>
    </row>
    <row r="2873" spans="2:17" x14ac:dyDescent="0.2">
      <c r="B2873" s="39" t="s">
        <v>42</v>
      </c>
      <c r="D2873" s="42">
        <f>_xll.qlCalendarAdvance(Calendar,$D2872,B2873,"f",FALSE)</f>
        <v>59819</v>
      </c>
      <c r="E2873" s="140">
        <f>_xll.qlInterestRateIndexValueDate(IndexON,D2873)</f>
        <v>59819</v>
      </c>
      <c r="F2873" s="156">
        <f>IFERROR(_xll.qlIndexFixing(IndexON,D2873,TRUE,_xll.ohTrigger(RecalcTrigger,TriggerON)),NA())</f>
        <v>7.1009167718472099E-3</v>
      </c>
      <c r="H2873" s="42">
        <f>_xll.qlCalendarAdvance(Calendar,$H2872,B2873,"f",FALSE)</f>
        <v>59819</v>
      </c>
      <c r="I2873" s="140">
        <f>_xll.qlInterestRateIndexValueDate(Index1M,$H2873)</f>
        <v>59819</v>
      </c>
      <c r="J2873" s="145">
        <f>IFERROR(_xll.qlIndexFixing(Index1M,$H2873,TRUE,_xll.ohTrigger(RecalcTrigger,Trigger1M)),NA())</f>
        <v>7.8815067680014887E-3</v>
      </c>
      <c r="K2873" s="44">
        <f>IFERROR(_xll.qlIndexFixing(Index3M,H2873,TRUE,_xll.ohTrigger(RecalcTrigger,Trigger3M)),NA())</f>
        <v>7.9569626874082342E-3</v>
      </c>
      <c r="L2873" s="44">
        <f>IFERROR(_xll.qlIndexFixing(Index6M,$H2873,TRUE,_xll.ohTrigger(RecalcTrigger,Trigger6M)),NA())</f>
        <v>8.1155101519707652E-3</v>
      </c>
      <c r="M2873" s="146">
        <f>IFERROR(_xll.qlIndexFixing(Index1Y,$H2873,TRUE,_xll.ohTrigger(RecalcTrigger,Trigger1Y)),NA())</f>
        <v>8.3296240057208985E-3</v>
      </c>
      <c r="N2873" s="145">
        <f>IFERROR(_xll.qlIndexFixing(ONIndex1M,I2873,TRUE,_xll.ohTrigger(RecalcTrigger,Trigger1M)),NA())</f>
        <v>7.8699354539657485E-3</v>
      </c>
      <c r="O2873" s="44">
        <f>IFERROR(_xll.qlIndexFixing(ONIndex3M,I2873,TRUE,_xll.ohTrigger(RecalcTrigger,Trigger3M)),NA())</f>
        <v>7.9234991245957787E-3</v>
      </c>
      <c r="P2873" s="44">
        <f>IFERROR(_xll.qlIndexFixing(ONIndex6M,I2873,TRUE,_xll.ohTrigger(RecalcTrigger,Trigger6M)),NA())</f>
        <v>8.0476562443687616E-3</v>
      </c>
      <c r="Q2873" s="146">
        <f>IFERROR(_xll.qlIndexFixing(ONIndex1Y,I2873,TRUE,_xll.ohTrigger(RecalcTrigger,Trigger1Y)),NA())</f>
        <v>8.1889982995186905E-3</v>
      </c>
    </row>
    <row r="2874" spans="2:17" x14ac:dyDescent="0.2">
      <c r="B2874" s="39" t="s">
        <v>42</v>
      </c>
      <c r="D2874" s="42">
        <f>_xll.qlCalendarAdvance(Calendar,$D2873,B2874,"f",FALSE)</f>
        <v>59826</v>
      </c>
      <c r="E2874" s="140">
        <f>_xll.qlInterestRateIndexValueDate(IndexON,D2874)</f>
        <v>59826</v>
      </c>
      <c r="F2874" s="156">
        <f>IFERROR(_xll.qlIndexFixing(IndexON,D2874,TRUE,_xll.ohTrigger(RecalcTrigger,TriggerON)),NA())</f>
        <v>7.1053489677164183E-3</v>
      </c>
      <c r="H2874" s="42">
        <f>_xll.qlCalendarAdvance(Calendar,$H2873,B2874,"f",FALSE)</f>
        <v>59826</v>
      </c>
      <c r="I2874" s="140">
        <f>_xll.qlInterestRateIndexValueDate(Index1M,$H2874)</f>
        <v>59826</v>
      </c>
      <c r="J2874" s="145">
        <f>IFERROR(_xll.qlIndexFixing(Index1M,$H2874,TRUE,_xll.ohTrigger(RecalcTrigger,Trigger1M)),NA())</f>
        <v>7.8853907297130963E-3</v>
      </c>
      <c r="K2874" s="44">
        <f>IFERROR(_xll.qlIndexFixing(Index3M,H2874,TRUE,_xll.ohTrigger(RecalcTrigger,Trigger3M)),NA())</f>
        <v>7.9609325200235628E-3</v>
      </c>
      <c r="L2874" s="44">
        <f>IFERROR(_xll.qlIndexFixing(Index6M,$H2874,TRUE,_xll.ohTrigger(RecalcTrigger,Trigger6M)),NA())</f>
        <v>8.1195276637031147E-3</v>
      </c>
      <c r="M2874" s="146">
        <f>IFERROR(_xll.qlIndexFixing(Index1Y,$H2874,TRUE,_xll.ohTrigger(RecalcTrigger,Trigger1Y)),NA())</f>
        <v>8.3338181940909011E-3</v>
      </c>
      <c r="N2874" s="145">
        <f>IFERROR(_xll.qlIndexFixing(ONIndex1M,I2874,TRUE,_xll.ohTrigger(RecalcTrigger,Trigger1M)),NA())</f>
        <v>7.8737990484989417E-3</v>
      </c>
      <c r="O2874" s="44">
        <f>IFERROR(_xll.qlIndexFixing(ONIndex3M,I2874,TRUE,_xll.ohTrigger(RecalcTrigger,Trigger3M)),NA())</f>
        <v>7.9273963008985593E-3</v>
      </c>
      <c r="P2874" s="44">
        <f>IFERROR(_xll.qlIndexFixing(ONIndex6M,I2874,TRUE,_xll.ohTrigger(RecalcTrigger,Trigger6M)),NA())</f>
        <v>8.051545453579001E-3</v>
      </c>
      <c r="Q2874" s="146">
        <f>IFERROR(_xll.qlIndexFixing(ONIndex1Y,I2874,TRUE,_xll.ohTrigger(RecalcTrigger,Trigger1Y)),NA())</f>
        <v>8.1929048659246106E-3</v>
      </c>
    </row>
    <row r="2875" spans="2:17" x14ac:dyDescent="0.2">
      <c r="B2875" s="39" t="s">
        <v>42</v>
      </c>
      <c r="D2875" s="42">
        <f>_xll.qlCalendarAdvance(Calendar,$D2874,B2875,"f",FALSE)</f>
        <v>59833</v>
      </c>
      <c r="E2875" s="140">
        <f>_xll.qlInterestRateIndexValueDate(IndexON,D2875)</f>
        <v>59833</v>
      </c>
      <c r="F2875" s="156">
        <f>IFERROR(_xll.qlIndexFixing(IndexON,D2875,TRUE,_xll.ohTrigger(RecalcTrigger,TriggerON)),NA())</f>
        <v>7.10979308662818E-3</v>
      </c>
      <c r="H2875" s="42">
        <f>_xll.qlCalendarAdvance(Calendar,$H2874,B2875,"f",FALSE)</f>
        <v>59833</v>
      </c>
      <c r="I2875" s="140">
        <f>_xll.qlInterestRateIndexValueDate(Index1M,$H2875)</f>
        <v>59833</v>
      </c>
      <c r="J2875" s="145">
        <f>IFERROR(_xll.qlIndexFixing(Index1M,$H2875,TRUE,_xll.ohTrigger(RecalcTrigger,Trigger1M)),NA())</f>
        <v>7.8892824351389605E-3</v>
      </c>
      <c r="K2875" s="44">
        <f>IFERROR(_xll.qlIndexFixing(Index3M,H2875,TRUE,_xll.ohTrigger(RecalcTrigger,Trigger3M)),NA())</f>
        <v>7.9649123447714243E-3</v>
      </c>
      <c r="L2875" s="44">
        <f>IFERROR(_xll.qlIndexFixing(Index6M,$H2875,TRUE,_xll.ohTrigger(RecalcTrigger,Trigger6M)),NA())</f>
        <v>8.1235538419839812E-3</v>
      </c>
      <c r="M2875" s="146">
        <f>IFERROR(_xll.qlIndexFixing(Index1Y,$H2875,TRUE,_xll.ohTrigger(RecalcTrigger,Trigger1Y)),NA())</f>
        <v>8.3380221836276778E-3</v>
      </c>
      <c r="N2875" s="145">
        <f>IFERROR(_xll.qlIndexFixing(ONIndex1M,I2875,TRUE,_xll.ohTrigger(RecalcTrigger,Trigger1M)),NA())</f>
        <v>7.8776703801153314E-3</v>
      </c>
      <c r="O2875" s="44">
        <f>IFERROR(_xll.qlIndexFixing(ONIndex3M,I2875,TRUE,_xll.ohTrigger(RecalcTrigger,Trigger3M)),NA())</f>
        <v>7.9313034455696929E-3</v>
      </c>
      <c r="P2875" s="44">
        <f>IFERROR(_xll.qlIndexFixing(ONIndex6M,I2875,TRUE,_xll.ohTrigger(RecalcTrigger,Trigger6M)),NA())</f>
        <v>8.0554432863566561E-3</v>
      </c>
      <c r="Q2875" s="146">
        <f>IFERROR(_xll.qlIndexFixing(ONIndex1Y,I2875,TRUE,_xll.ohTrigger(RecalcTrigger,Trigger1Y)),NA())</f>
        <v>8.1968211351102216E-3</v>
      </c>
    </row>
    <row r="2876" spans="2:17" x14ac:dyDescent="0.2">
      <c r="B2876" s="39" t="s">
        <v>42</v>
      </c>
      <c r="D2876" s="42">
        <f>_xll.qlCalendarAdvance(Calendar,$D2875,B2876,"f",FALSE)</f>
        <v>59840</v>
      </c>
      <c r="E2876" s="140">
        <f>_xll.qlInterestRateIndexValueDate(IndexON,D2876)</f>
        <v>59840</v>
      </c>
      <c r="F2876" s="156">
        <f>IFERROR(_xll.qlIndexFixing(IndexON,D2876,TRUE,_xll.ohTrigger(RecalcTrigger,TriggerON)),NA())</f>
        <v>7.1142491285014486E-3</v>
      </c>
      <c r="H2876" s="42">
        <f>_xll.qlCalendarAdvance(Calendar,$H2875,B2876,"f",FALSE)</f>
        <v>59840</v>
      </c>
      <c r="I2876" s="140">
        <f>_xll.qlInterestRateIndexValueDate(Index1M,$H2876)</f>
        <v>59840</v>
      </c>
      <c r="J2876" s="145">
        <f>IFERROR(_xll.qlIndexFixing(Index1M,$H2876,TRUE,_xll.ohTrigger(RecalcTrigger,Trigger1M)),NA())</f>
        <v>7.8920884756341261E-3</v>
      </c>
      <c r="K2876" s="44">
        <f>IFERROR(_xll.qlIndexFixing(Index3M,H2876,TRUE,_xll.ohTrigger(RecalcTrigger,Trigger3M)),NA())</f>
        <v>7.9689021616835311E-3</v>
      </c>
      <c r="L2876" s="44">
        <f>IFERROR(_xll.qlIndexFixing(Index6M,$H2876,TRUE,_xll.ohTrigger(RecalcTrigger,Trigger6M)),NA())</f>
        <v>8.1272071486766743E-3</v>
      </c>
      <c r="M2876" s="146">
        <f>IFERROR(_xll.qlIndexFixing(Index1Y,$H2876,TRUE,_xll.ohTrigger(RecalcTrigger,Trigger1Y)),NA())</f>
        <v>8.3422359744541284E-3</v>
      </c>
      <c r="N2876" s="145">
        <f>IFERROR(_xll.qlIndexFixing(ONIndex1M,I2876,TRUE,_xll.ohTrigger(RecalcTrigger,Trigger1M)),NA())</f>
        <v>7.8815494486528248E-3</v>
      </c>
      <c r="O2876" s="44">
        <f>IFERROR(_xll.qlIndexFixing(ONIndex3M,I2876,TRUE,_xll.ohTrigger(RecalcTrigger,Trigger3M)),NA())</f>
        <v>7.9352205587712721E-3</v>
      </c>
      <c r="P2876" s="44">
        <f>IFERROR(_xll.qlIndexFixing(ONIndex6M,I2876,TRUE,_xll.ohTrigger(RecalcTrigger,Trigger6M)),NA())</f>
        <v>8.0593497428638194E-3</v>
      </c>
      <c r="Q2876" s="146">
        <f>IFERROR(_xll.qlIndexFixing(ONIndex1Y,I2876,TRUE,_xll.ohTrigger(RecalcTrigger,Trigger1Y)),NA())</f>
        <v>8.2007471071565696E-3</v>
      </c>
    </row>
    <row r="2877" spans="2:17" x14ac:dyDescent="0.2">
      <c r="B2877" s="39" t="s">
        <v>42</v>
      </c>
      <c r="D2877" s="42">
        <f>_xll.qlCalendarAdvance(Calendar,$D2876,B2877,"f",FALSE)</f>
        <v>59847</v>
      </c>
      <c r="E2877" s="140">
        <f>_xll.qlInterestRateIndexValueDate(IndexON,D2877)</f>
        <v>59847</v>
      </c>
      <c r="F2877" s="156">
        <f>IFERROR(_xll.qlIndexFixing(IndexON,D2877,TRUE,_xll.ohTrigger(RecalcTrigger,TriggerON)),NA())</f>
        <v>7.1187170933362243E-3</v>
      </c>
      <c r="H2877" s="42">
        <f>_xll.qlCalendarAdvance(Calendar,$H2876,B2877,"f",FALSE)</f>
        <v>59847</v>
      </c>
      <c r="I2877" s="140">
        <f>_xll.qlInterestRateIndexValueDate(Index1M,$H2877)</f>
        <v>59847</v>
      </c>
      <c r="J2877" s="145">
        <f>IFERROR(_xll.qlIndexFixing(Index1M,$H2877,TRUE,_xll.ohTrigger(RecalcTrigger,Trigger1M)),NA())</f>
        <v>7.8959937558355699E-3</v>
      </c>
      <c r="K2877" s="44">
        <f>IFERROR(_xll.qlIndexFixing(Index3M,H2877,TRUE,_xll.ohTrigger(RecalcTrigger,Trigger3M)),NA())</f>
        <v>7.9729019707889537E-3</v>
      </c>
      <c r="L2877" s="44">
        <f>IFERROR(_xll.qlIndexFixing(Index6M,$H2877,TRUE,_xll.ohTrigger(RecalcTrigger,Trigger6M)),NA())</f>
        <v>8.1312499512973761E-3</v>
      </c>
      <c r="M2877" s="146">
        <f>IFERROR(_xll.qlIndexFixing(Index1Y,$H2877,TRUE,_xll.ohTrigger(RecalcTrigger,Trigger1Y)),NA())</f>
        <v>8.3464595666931495E-3</v>
      </c>
      <c r="N2877" s="145">
        <f>IFERROR(_xll.qlIndexFixing(ONIndex1M,I2877,TRUE,_xll.ohTrigger(RecalcTrigger,Trigger1M)),NA())</f>
        <v>7.8854362542735146E-3</v>
      </c>
      <c r="O2877" s="44">
        <f>IFERROR(_xll.qlIndexFixing(ONIndex3M,I2877,TRUE,_xll.ohTrigger(RecalcTrigger,Trigger3M)),NA())</f>
        <v>7.9391476404222505E-3</v>
      </c>
      <c r="P2877" s="44">
        <f>IFERROR(_xll.qlIndexFixing(ONIndex6M,I2877,TRUE,_xll.ohTrigger(RecalcTrigger,Trigger6M)),NA())</f>
        <v>8.0632648228573522E-3</v>
      </c>
      <c r="Q2877" s="146">
        <f>IFERROR(_xll.qlIndexFixing(ONIndex1Y,I2877,TRUE,_xll.ohTrigger(RecalcTrigger,Trigger1Y)),NA())</f>
        <v>8.2046827820636548E-3</v>
      </c>
    </row>
    <row r="2878" spans="2:17" x14ac:dyDescent="0.2">
      <c r="B2878" s="39" t="s">
        <v>42</v>
      </c>
      <c r="D2878" s="42">
        <f>_xll.qlCalendarAdvance(Calendar,$D2877,B2878,"f",FALSE)</f>
        <v>59854</v>
      </c>
      <c r="E2878" s="140">
        <f>_xll.qlInterestRateIndexValueDate(IndexON,D2878)</f>
        <v>59854</v>
      </c>
      <c r="F2878" s="156">
        <f>IFERROR(_xll.qlIndexFixing(IndexON,D2878,TRUE,_xll.ohTrigger(RecalcTrigger,TriggerON)),NA())</f>
        <v>7.1231969810514606E-3</v>
      </c>
      <c r="H2878" s="42">
        <f>_xll.qlCalendarAdvance(Calendar,$H2877,B2878,"f",FALSE)</f>
        <v>59854</v>
      </c>
      <c r="I2878" s="140">
        <f>_xll.qlInterestRateIndexValueDate(Index1M,$H2878)</f>
        <v>59854</v>
      </c>
      <c r="J2878" s="145">
        <f>IFERROR(_xll.qlIndexFixing(Index1M,$H2878,TRUE,_xll.ohTrigger(RecalcTrigger,Trigger1M)),NA())</f>
        <v>7.8999067791500534E-3</v>
      </c>
      <c r="K2878" s="44">
        <f>IFERROR(_xll.qlIndexFixing(Index3M,H2878,TRUE,_xll.ohTrigger(RecalcTrigger,Trigger3M)),NA())</f>
        <v>7.9769117721194081E-3</v>
      </c>
      <c r="L2878" s="44">
        <f>IFERROR(_xll.qlIndexFixing(Index6M,$H2878,TRUE,_xll.ohTrigger(RecalcTrigger,Trigger6M)),NA())</f>
        <v>8.1353014203830246E-3</v>
      </c>
      <c r="M2878" s="146">
        <f>IFERROR(_xll.qlIndexFixing(Index1Y,$H2878,TRUE,_xll.ohTrigger(RecalcTrigger,Trigger1Y)),NA())</f>
        <v>8.3506929604678631E-3</v>
      </c>
      <c r="N2878" s="145">
        <f>IFERROR(_xll.qlIndexFixing(ONIndex1M,I2878,TRUE,_xll.ohTrigger(RecalcTrigger,Trigger1M)),NA())</f>
        <v>7.889330797058447E-3</v>
      </c>
      <c r="O2878" s="44">
        <f>IFERROR(_xll.qlIndexFixing(ONIndex3M,I2878,TRUE,_xll.ohTrigger(RecalcTrigger,Trigger3M)),NA())</f>
        <v>7.9430846903605357E-3</v>
      </c>
      <c r="P2878" s="44">
        <f>IFERROR(_xll.qlIndexFixing(ONIndex6M,I2878,TRUE,_xll.ohTrigger(RecalcTrigger,Trigger6M)),NA())</f>
        <v>8.0671885264183008E-3</v>
      </c>
      <c r="Q2878" s="146">
        <f>IFERROR(_xll.qlIndexFixing(ONIndex1Y,I2878,TRUE,_xll.ohTrigger(RecalcTrigger,Trigger1Y)),NA())</f>
        <v>8.2086281597504307E-3</v>
      </c>
    </row>
    <row r="2879" spans="2:17" x14ac:dyDescent="0.2">
      <c r="B2879" s="39" t="s">
        <v>42</v>
      </c>
      <c r="D2879" s="42">
        <f>_xll.qlCalendarAdvance(Calendar,$D2878,B2879,"f",FALSE)</f>
        <v>59861</v>
      </c>
      <c r="E2879" s="140">
        <f>_xll.qlInterestRateIndexValueDate(IndexON,D2879)</f>
        <v>59861</v>
      </c>
      <c r="F2879" s="156">
        <f>IFERROR(_xll.qlIndexFixing(IndexON,D2879,TRUE,_xll.ohTrigger(RecalcTrigger,TriggerON)),NA())</f>
        <v>7.1276887918092502E-3</v>
      </c>
      <c r="H2879" s="42">
        <f>_xll.qlCalendarAdvance(Calendar,$H2878,B2879,"f",FALSE)</f>
        <v>59861</v>
      </c>
      <c r="I2879" s="140">
        <f>_xll.qlInterestRateIndexValueDate(Index1M,$H2879)</f>
        <v>59861</v>
      </c>
      <c r="J2879" s="145">
        <f>IFERROR(_xll.qlIndexFixing(Index1M,$H2879,TRUE,_xll.ohTrigger(RecalcTrigger,Trigger1M)),NA())</f>
        <v>7.9038275455829803E-3</v>
      </c>
      <c r="K2879" s="44">
        <f>IFERROR(_xll.qlIndexFixing(Index3M,H2879,TRUE,_xll.ohTrigger(RecalcTrigger,Trigger3M)),NA())</f>
        <v>7.9809315657030835E-3</v>
      </c>
      <c r="L2879" s="44">
        <f>IFERROR(_xll.qlIndexFixing(Index6M,$H2879,TRUE,_xll.ohTrigger(RecalcTrigger,Trigger6M)),NA())</f>
        <v>8.1393615559848271E-3</v>
      </c>
      <c r="M2879" s="146">
        <f>IFERROR(_xll.qlIndexFixing(Index1Y,$H2879,TRUE,_xll.ohTrigger(RecalcTrigger,Trigger1Y)),NA())</f>
        <v>8.3549361559022723E-3</v>
      </c>
      <c r="N2879" s="145">
        <f>IFERROR(_xll.qlIndexFixing(ONIndex1M,I2879,TRUE,_xll.ohTrigger(RecalcTrigger,Trigger1M)),NA())</f>
        <v>7.8932330766834369E-3</v>
      </c>
      <c r="O2879" s="44">
        <f>IFERROR(_xll.qlIndexFixing(ONIndex3M,I2879,TRUE,_xll.ohTrigger(RecalcTrigger,Trigger3M)),NA())</f>
        <v>7.9470317087482201E-3</v>
      </c>
      <c r="P2879" s="44">
        <f>IFERROR(_xll.qlIndexFixing(ONIndex6M,I2879,TRUE,_xll.ohTrigger(RecalcTrigger,Trigger6M)),NA())</f>
        <v>8.0711208536277113E-3</v>
      </c>
      <c r="Q2879" s="146">
        <f>IFERROR(_xll.qlIndexFixing(ONIndex1Y,I2879,TRUE,_xll.ohTrigger(RecalcTrigger,Trigger1Y)),NA())</f>
        <v>8.2125832402168975E-3</v>
      </c>
    </row>
    <row r="2880" spans="2:17" x14ac:dyDescent="0.2">
      <c r="B2880" s="39" t="s">
        <v>42</v>
      </c>
      <c r="D2880" s="42">
        <f>_xll.qlCalendarAdvance(Calendar,$D2879,B2880,"f",FALSE)</f>
        <v>59868</v>
      </c>
      <c r="E2880" s="140">
        <f>_xll.qlInterestRateIndexValueDate(IndexON,D2880)</f>
        <v>59868</v>
      </c>
      <c r="F2880" s="156">
        <f>IFERROR(_xll.qlIndexFixing(IndexON,D2880,TRUE,_xll.ohTrigger(RecalcTrigger,TriggerON)),NA())</f>
        <v>7.1321925254475005E-3</v>
      </c>
      <c r="H2880" s="42">
        <f>_xll.qlCalendarAdvance(Calendar,$H2879,B2880,"f",FALSE)</f>
        <v>59868</v>
      </c>
      <c r="I2880" s="140">
        <f>_xll.qlInterestRateIndexValueDate(Index1M,$H2880)</f>
        <v>59868</v>
      </c>
      <c r="J2880" s="145">
        <f>IFERROR(_xll.qlIndexFixing(Index1M,$H2880,TRUE,_xll.ohTrigger(RecalcTrigger,Trigger1M)),NA())</f>
        <v>7.9077560551451542E-3</v>
      </c>
      <c r="K2880" s="44">
        <f>IFERROR(_xll.qlIndexFixing(Index3M,H2880,TRUE,_xll.ohTrigger(RecalcTrigger,Trigger3M)),NA())</f>
        <v>7.9849613515708111E-3</v>
      </c>
      <c r="L2880" s="44">
        <f>IFERROR(_xll.qlIndexFixing(Index6M,$H2880,TRUE,_xll.ohTrigger(RecalcTrigger,Trigger6M)),NA())</f>
        <v>8.143430358155776E-3</v>
      </c>
      <c r="M2880" s="146">
        <f>IFERROR(_xll.qlIndexFixing(Index1Y,$H2880,TRUE,_xll.ohTrigger(RecalcTrigger,Trigger1Y)),NA())</f>
        <v>8.3591891531199416E-3</v>
      </c>
      <c r="N2880" s="145">
        <f>IFERROR(_xll.qlIndexFixing(ONIndex1M,I2880,TRUE,_xll.ohTrigger(RecalcTrigger,Trigger1M)),NA())</f>
        <v>7.8971430935537157E-3</v>
      </c>
      <c r="O2880" s="44">
        <f>IFERROR(_xll.qlIndexFixing(ONIndex3M,I2880,TRUE,_xll.ohTrigger(RecalcTrigger,Trigger3M)),NA())</f>
        <v>7.9509886955853037E-3</v>
      </c>
      <c r="P2880" s="44">
        <f>IFERROR(_xll.qlIndexFixing(ONIndex6M,I2880,TRUE,_xll.ohTrigger(RecalcTrigger,Trigger6M)),NA())</f>
        <v>8.0750618044855837E-3</v>
      </c>
      <c r="Q2880" s="146">
        <f>IFERROR(_xll.qlIndexFixing(ONIndex1Y,I2880,TRUE,_xll.ohTrigger(RecalcTrigger,Trigger1Y)),NA())</f>
        <v>8.216548023463055E-3</v>
      </c>
    </row>
    <row r="2881" spans="2:17" x14ac:dyDescent="0.2">
      <c r="B2881" s="39" t="s">
        <v>42</v>
      </c>
      <c r="D2881" s="42">
        <f>_xll.qlCalendarAdvance(Calendar,$D2880,B2881,"f",FALSE)</f>
        <v>59875</v>
      </c>
      <c r="E2881" s="140">
        <f>_xll.qlInterestRateIndexValueDate(IndexON,D2881)</f>
        <v>59875</v>
      </c>
      <c r="F2881" s="156">
        <f>IFERROR(_xll.qlIndexFixing(IndexON,D2881,TRUE,_xll.ohTrigger(RecalcTrigger,TriggerON)),NA())</f>
        <v>7.136708182128304E-3</v>
      </c>
      <c r="H2881" s="42">
        <f>_xll.qlCalendarAdvance(Calendar,$H2880,B2881,"f",FALSE)</f>
        <v>59875</v>
      </c>
      <c r="I2881" s="140">
        <f>_xll.qlInterestRateIndexValueDate(Index1M,$H2881)</f>
        <v>59875</v>
      </c>
      <c r="J2881" s="145">
        <f>IFERROR(_xll.qlIndexFixing(Index1M,$H2881,TRUE,_xll.ohTrigger(RecalcTrigger,Trigger1M)),NA())</f>
        <v>7.9127952862166322E-3</v>
      </c>
      <c r="K2881" s="44">
        <f>IFERROR(_xll.qlIndexFixing(Index3M,H2881,TRUE,_xll.ohTrigger(RecalcTrigger,Trigger3M)),NA())</f>
        <v>7.988623323786536E-3</v>
      </c>
      <c r="L2881" s="44">
        <f>IFERROR(_xll.qlIndexFixing(Index6M,$H2881,TRUE,_xll.ohTrigger(RecalcTrigger,Trigger6M)),NA())</f>
        <v>8.1478929121198765E-3</v>
      </c>
      <c r="M2881" s="146">
        <f>IFERROR(_xll.qlIndexFixing(Index1Y,$H2881,TRUE,_xll.ohTrigger(RecalcTrigger,Trigger1Y)),NA())</f>
        <v>8.3634519522455385E-3</v>
      </c>
      <c r="N2881" s="145">
        <f>IFERROR(_xll.qlIndexFixing(ONIndex1M,I2881,TRUE,_xll.ohTrigger(RecalcTrigger,Trigger1M)),NA())</f>
        <v>7.9010608473450983E-3</v>
      </c>
      <c r="O2881" s="44">
        <f>IFERROR(_xll.qlIndexFixing(ONIndex3M,I2881,TRUE,_xll.ohTrigger(RecalcTrigger,Trigger3M)),NA())</f>
        <v>7.9549556507907404E-3</v>
      </c>
      <c r="P2881" s="44">
        <f>IFERROR(_xll.qlIndexFixing(ONIndex6M,I2881,TRUE,_xll.ohTrigger(RecalcTrigger,Trigger6M)),NA())</f>
        <v>8.079011378910872E-3</v>
      </c>
      <c r="Q2881" s="146">
        <f>IFERROR(_xll.qlIndexFixing(ONIndex1Y,I2881,TRUE,_xll.ohTrigger(RecalcTrigger,Trigger1Y)),NA())</f>
        <v>8.2205225095699497E-3</v>
      </c>
    </row>
    <row r="2882" spans="2:17" x14ac:dyDescent="0.2">
      <c r="B2882" s="39" t="s">
        <v>42</v>
      </c>
      <c r="D2882" s="42">
        <f>_xll.qlCalendarAdvance(Calendar,$D2881,B2882,"f",FALSE)</f>
        <v>59882</v>
      </c>
      <c r="E2882" s="140">
        <f>_xll.qlInterestRateIndexValueDate(IndexON,D2882)</f>
        <v>59882</v>
      </c>
      <c r="F2882" s="156">
        <f>IFERROR(_xll.qlIndexFixing(IndexON,D2882,TRUE,_xll.ohTrigger(RecalcTrigger,TriggerON)),NA())</f>
        <v>7.1412357617706146E-3</v>
      </c>
      <c r="H2882" s="42">
        <f>_xll.qlCalendarAdvance(Calendar,$H2881,B2882,"f",FALSE)</f>
        <v>59882</v>
      </c>
      <c r="I2882" s="140">
        <f>_xll.qlInterestRateIndexValueDate(Index1M,$H2882)</f>
        <v>59882</v>
      </c>
      <c r="J2882" s="145">
        <f>IFERROR(_xll.qlIndexFixing(Index1M,$H2882,TRUE,_xll.ohTrigger(RecalcTrigger,Trigger1M)),NA())</f>
        <v>7.9167411978903375E-3</v>
      </c>
      <c r="K2882" s="44">
        <f>IFERROR(_xll.qlIndexFixing(Index3M,H2882,TRUE,_xll.ohTrigger(RecalcTrigger,Trigger3M)),NA())</f>
        <v>7.9926722920204175E-3</v>
      </c>
      <c r="L2882" s="44">
        <f>IFERROR(_xll.qlIndexFixing(Index6M,$H2882,TRUE,_xll.ohTrigger(RecalcTrigger,Trigger6M)),NA())</f>
        <v>8.1519797577093815E-3</v>
      </c>
      <c r="M2882" s="146">
        <f>IFERROR(_xll.qlIndexFixing(Index1Y,$H2882,TRUE,_xll.ohTrigger(RecalcTrigger,Trigger1Y)),NA())</f>
        <v>8.3677245534032902E-3</v>
      </c>
      <c r="N2882" s="145">
        <f>IFERROR(_xll.qlIndexFixing(ONIndex1M,I2882,TRUE,_xll.ohTrigger(RecalcTrigger,Trigger1M)),NA())</f>
        <v>7.9049863382196772E-3</v>
      </c>
      <c r="O2882" s="44">
        <f>IFERROR(_xll.qlIndexFixing(ONIndex3M,I2882,TRUE,_xll.ohTrigger(RecalcTrigger,Trigger3M)),NA())</f>
        <v>7.9589325744455763E-3</v>
      </c>
      <c r="P2882" s="44">
        <f>IFERROR(_xll.qlIndexFixing(ONIndex6M,I2882,TRUE,_xll.ohTrigger(RecalcTrigger,Trigger6M)),NA())</f>
        <v>8.0829695769035759E-3</v>
      </c>
      <c r="Q2882" s="146">
        <f>IFERROR(_xll.qlIndexFixing(ONIndex1Y,I2882,TRUE,_xll.ohTrigger(RecalcTrigger,Trigger1Y)),NA())</f>
        <v>8.2245066985375814E-3</v>
      </c>
    </row>
    <row r="2883" spans="2:17" x14ac:dyDescent="0.2">
      <c r="B2883" s="39" t="s">
        <v>42</v>
      </c>
      <c r="D2883" s="42">
        <f>_xll.qlCalendarAdvance(Calendar,$D2882,B2883,"f",FALSE)</f>
        <v>59889</v>
      </c>
      <c r="E2883" s="140">
        <f>_xll.qlInterestRateIndexValueDate(IndexON,D2883)</f>
        <v>59889</v>
      </c>
      <c r="F2883" s="156">
        <f>IFERROR(_xll.qlIndexFixing(IndexON,D2883,TRUE,_xll.ohTrigger(RecalcTrigger,TriggerON)),NA())</f>
        <v>7.1457752642933858E-3</v>
      </c>
      <c r="H2883" s="42">
        <f>_xll.qlCalendarAdvance(Calendar,$H2882,B2883,"f",FALSE)</f>
        <v>59889</v>
      </c>
      <c r="I2883" s="140">
        <f>_xll.qlInterestRateIndexValueDate(Index1M,$H2883)</f>
        <v>59889</v>
      </c>
      <c r="J2883" s="145">
        <f>IFERROR(_xll.qlIndexFixing(Index1M,$H2883,TRUE,_xll.ohTrigger(RecalcTrigger,Trigger1M)),NA())</f>
        <v>7.9206948533470638E-3</v>
      </c>
      <c r="K2883" s="44">
        <f>IFERROR(_xll.qlIndexFixing(Index3M,H2883,TRUE,_xll.ohTrigger(RecalcTrigger,Trigger3M)),NA())</f>
        <v>7.996731252362976E-3</v>
      </c>
      <c r="L2883" s="44">
        <f>IFERROR(_xll.qlIndexFixing(Index6M,$H2883,TRUE,_xll.ohTrigger(RecalcTrigger,Trigger6M)),NA())</f>
        <v>8.1560752702676941E-3</v>
      </c>
      <c r="M2883" s="146">
        <f>IFERROR(_xll.qlIndexFixing(Index1Y,$H2883,TRUE,_xll.ohTrigger(RecalcTrigger,Trigger1Y)),NA())</f>
        <v>8.3720069567178659E-3</v>
      </c>
      <c r="N2883" s="145">
        <f>IFERROR(_xll.qlIndexFixing(ONIndex1M,I2883,TRUE,_xll.ohTrigger(RecalcTrigger,Trigger1M)),NA())</f>
        <v>7.9089195660964062E-3</v>
      </c>
      <c r="O2883" s="44">
        <f>IFERROR(_xll.qlIndexFixing(ONIndex3M,I2883,TRUE,_xll.ohTrigger(RecalcTrigger,Trigger3M)),NA())</f>
        <v>7.962919466387719E-3</v>
      </c>
      <c r="P2883" s="44">
        <f>IFERROR(_xll.qlIndexFixing(ONIndex6M,I2883,TRUE,_xll.ohTrigger(RecalcTrigger,Trigger6M)),NA())</f>
        <v>8.0869363985447418E-3</v>
      </c>
      <c r="Q2883" s="146">
        <f>IFERROR(_xll.qlIndexFixing(ONIndex1Y,I2883,TRUE,_xll.ohTrigger(RecalcTrigger,Trigger1Y)),NA())</f>
        <v>8.228500590284904E-3</v>
      </c>
    </row>
    <row r="2884" spans="2:17" x14ac:dyDescent="0.2">
      <c r="B2884" s="39" t="s">
        <v>42</v>
      </c>
      <c r="D2884" s="42">
        <f>_xll.qlCalendarAdvance(Calendar,$D2883,B2884,"f",FALSE)</f>
        <v>59897</v>
      </c>
      <c r="E2884" s="140">
        <f>_xll.qlInterestRateIndexValueDate(IndexON,D2884)</f>
        <v>59897</v>
      </c>
      <c r="F2884" s="156">
        <f>IFERROR(_xll.qlIndexFixing(IndexON,D2884,TRUE,_xll.ohTrigger(RecalcTrigger,TriggerON)),NA())</f>
        <v>7.1509778667377955E-3</v>
      </c>
      <c r="H2884" s="42">
        <f>_xll.qlCalendarAdvance(Calendar,$H2883,B2884,"f",FALSE)</f>
        <v>59897</v>
      </c>
      <c r="I2884" s="140">
        <f>_xll.qlInterestRateIndexValueDate(Index1M,$H2884)</f>
        <v>59897</v>
      </c>
      <c r="J2884" s="145">
        <f>IFERROR(_xll.qlIndexFixing(Index1M,$H2884,TRUE,_xll.ohTrigger(RecalcTrigger,Trigger1M)),NA())</f>
        <v>7.9248530654513899E-3</v>
      </c>
      <c r="K2884" s="44">
        <f>IFERROR(_xll.qlIndexFixing(Index3M,H2884,TRUE,_xll.ohTrigger(RecalcTrigger,Trigger3M)),NA())</f>
        <v>8.0013822994591307E-3</v>
      </c>
      <c r="L2884" s="44">
        <f>IFERROR(_xll.qlIndexFixing(Index6M,$H2884,TRUE,_xll.ohTrigger(RecalcTrigger,Trigger6M)),NA())</f>
        <v>8.1607664687329447E-3</v>
      </c>
      <c r="M2884" s="146">
        <f>IFERROR(_xll.qlIndexFixing(Index1Y,$H2884,TRUE,_xll.ohTrigger(RecalcTrigger,Trigger1Y)),NA())</f>
        <v>8.3777312700446215E-3</v>
      </c>
      <c r="N2884" s="145">
        <f>IFERROR(_xll.qlIndexFixing(ONIndex1M,I2884,TRUE,_xll.ohTrigger(RecalcTrigger,Trigger1M)),NA())</f>
        <v>7.913424157690585E-3</v>
      </c>
      <c r="O2884" s="44">
        <f>IFERROR(_xll.qlIndexFixing(ONIndex3M,I2884,TRUE,_xll.ohTrigger(RecalcTrigger,Trigger3M)),NA())</f>
        <v>7.9674881207714154E-3</v>
      </c>
      <c r="P2884" s="44">
        <f>IFERROR(_xll.qlIndexFixing(ONIndex6M,I2884,TRUE,_xll.ohTrigger(RecalcTrigger,Trigger6M)),NA())</f>
        <v>8.0914804684306674E-3</v>
      </c>
      <c r="Q2884" s="146">
        <f>IFERROR(_xll.qlIndexFixing(ONIndex1Y,I2884,TRUE,_xll.ohTrigger(RecalcTrigger,Trigger1Y)),NA())</f>
        <v>8.2330769189409292E-3</v>
      </c>
    </row>
    <row r="2885" spans="2:17" x14ac:dyDescent="0.2">
      <c r="B2885" s="39" t="s">
        <v>42</v>
      </c>
      <c r="D2885" s="42">
        <f>_xll.qlCalendarAdvance(Calendar,$D2884,B2885,"f",FALSE)</f>
        <v>59904</v>
      </c>
      <c r="E2885" s="140">
        <f>_xll.qlInterestRateIndexValueDate(IndexON,D2885)</f>
        <v>59904</v>
      </c>
      <c r="F2885" s="156">
        <f>IFERROR(_xll.qlIndexFixing(IndexON,D2885,TRUE,_xll.ohTrigger(RecalcTrigger,TriggerON)),NA())</f>
        <v>7.1555429185332642E-3</v>
      </c>
      <c r="H2885" s="42">
        <f>_xll.qlCalendarAdvance(Calendar,$H2884,B2885,"f",FALSE)</f>
        <v>59904</v>
      </c>
      <c r="I2885" s="140">
        <f>_xll.qlInterestRateIndexValueDate(Index1M,$H2885)</f>
        <v>59904</v>
      </c>
      <c r="J2885" s="145">
        <f>IFERROR(_xll.qlIndexFixing(Index1M,$H2885,TRUE,_xll.ohTrigger(RecalcTrigger,Trigger1M)),NA())</f>
        <v>7.9288226754467908E-3</v>
      </c>
      <c r="K2885" s="44">
        <f>IFERROR(_xll.qlIndexFixing(Index3M,H2885,TRUE,_xll.ohTrigger(RecalcTrigger,Trigger3M)),NA())</f>
        <v>8.0054626715691281E-3</v>
      </c>
      <c r="L2885" s="44">
        <f>IFERROR(_xll.qlIndexFixing(Index6M,$H2885,TRUE,_xll.ohTrigger(RecalcTrigger,Trigger6M)),NA())</f>
        <v>8.1644925248605758E-3</v>
      </c>
      <c r="M2885" s="146">
        <f>IFERROR(_xll.qlIndexFixing(Index1Y,$H2885,TRUE,_xll.ohTrigger(RecalcTrigger,Trigger1Y)),NA())</f>
        <v>8.3820362756509403E-3</v>
      </c>
      <c r="N2885" s="145">
        <f>IFERROR(_xll.qlIndexFixing(ONIndex1M,I2885,TRUE,_xll.ohTrigger(RecalcTrigger,Trigger1M)),NA())</f>
        <v>7.917373964961838E-3</v>
      </c>
      <c r="O2885" s="44">
        <f>IFERROR(_xll.qlIndexFixing(ONIndex3M,I2885,TRUE,_xll.ohTrigger(RecalcTrigger,Trigger3M)),NA())</f>
        <v>7.9714963737576028E-3</v>
      </c>
      <c r="P2885" s="44">
        <f>IFERROR(_xll.qlIndexFixing(ONIndex6M,I2885,TRUE,_xll.ohTrigger(RecalcTrigger,Trigger6M)),NA())</f>
        <v>8.0954657691911791E-3</v>
      </c>
      <c r="Q2885" s="146">
        <f>IFERROR(_xll.qlIndexFixing(ONIndex1Y,I2885,TRUE,_xll.ohTrigger(RecalcTrigger,Trigger1Y)),NA())</f>
        <v>8.2370916025442664E-3</v>
      </c>
    </row>
    <row r="2886" spans="2:17" x14ac:dyDescent="0.2">
      <c r="B2886" s="39" t="s">
        <v>42</v>
      </c>
      <c r="D2886" s="42">
        <f>_xll.qlCalendarAdvance(Calendar,$D2885,B2886,"f",FALSE)</f>
        <v>59911</v>
      </c>
      <c r="E2886" s="140">
        <f>_xll.qlInterestRateIndexValueDate(IndexON,D2886)</f>
        <v>59911</v>
      </c>
      <c r="F2886" s="156">
        <f>IFERROR(_xll.qlIndexFixing(IndexON,D2886,TRUE,_xll.ohTrigger(RecalcTrigger,TriggerON)),NA())</f>
        <v>7.1601198932091936E-3</v>
      </c>
      <c r="H2886" s="42">
        <f>_xll.qlCalendarAdvance(Calendar,$H2885,B2886,"f",FALSE)</f>
        <v>59911</v>
      </c>
      <c r="I2886" s="140">
        <f>_xll.qlInterestRateIndexValueDate(Index1M,$H2886)</f>
        <v>59911</v>
      </c>
      <c r="J2886" s="145">
        <f>IFERROR(_xll.qlIndexFixing(Index1M,$H2886,TRUE,_xll.ohTrigger(RecalcTrigger,Trigger1M)),NA())</f>
        <v>7.9328000290394829E-3</v>
      </c>
      <c r="K2886" s="44">
        <f>IFERROR(_xll.qlIndexFixing(Index3M,H2886,TRUE,_xll.ohTrigger(RecalcTrigger,Trigger3M)),NA())</f>
        <v>8.0095530358839928E-3</v>
      </c>
      <c r="L2886" s="44">
        <f>IFERROR(_xll.qlIndexFixing(Index6M,$H2886,TRUE,_xll.ohTrigger(RecalcTrigger,Trigger6M)),NA())</f>
        <v>8.1686145656836764E-3</v>
      </c>
      <c r="M2886" s="146">
        <f>IFERROR(_xll.qlIndexFixing(Index1Y,$H2886,TRUE,_xll.ohTrigger(RecalcTrigger,Trigger1Y)),NA())</f>
        <v>8.3863510843753281E-3</v>
      </c>
      <c r="N2886" s="145">
        <f>IFERROR(_xll.qlIndexFixing(ONIndex1M,I2886,TRUE,_xll.ohTrigger(RecalcTrigger,Trigger1M)),NA())</f>
        <v>7.9213315093162873E-3</v>
      </c>
      <c r="O2886" s="44">
        <f>IFERROR(_xll.qlIndexFixing(ONIndex3M,I2886,TRUE,_xll.ohTrigger(RecalcTrigger,Trigger3M)),NA())</f>
        <v>7.9755145951121431E-3</v>
      </c>
      <c r="P2886" s="44">
        <f>IFERROR(_xll.qlIndexFixing(ONIndex6M,I2886,TRUE,_xll.ohTrigger(RecalcTrigger,Trigger6M)),NA())</f>
        <v>8.0994596936001528E-3</v>
      </c>
      <c r="Q2886" s="146">
        <f>IFERROR(_xll.qlIndexFixing(ONIndex1Y,I2886,TRUE,_xll.ohTrigger(RecalcTrigger,Trigger1Y)),NA())</f>
        <v>8.2411159888462482E-3</v>
      </c>
    </row>
    <row r="2887" spans="2:17" x14ac:dyDescent="0.2">
      <c r="B2887" s="39" t="s">
        <v>42</v>
      </c>
      <c r="D2887" s="42">
        <f>_xll.qlCalendarAdvance(Calendar,$D2886,B2887,"f",FALSE)</f>
        <v>59918</v>
      </c>
      <c r="E2887" s="140">
        <f>_xll.qlInterestRateIndexValueDate(IndexON,D2887)</f>
        <v>59918</v>
      </c>
      <c r="F2887" s="156">
        <f>IFERROR(_xll.qlIndexFixing(IndexON,D2887,TRUE,_xll.ohTrigger(RecalcTrigger,TriggerON)),NA())</f>
        <v>7.1647087909276763E-3</v>
      </c>
      <c r="H2887" s="42">
        <f>_xll.qlCalendarAdvance(Calendar,$H2886,B2887,"f",FALSE)</f>
        <v>59918</v>
      </c>
      <c r="I2887" s="140">
        <f>_xll.qlInterestRateIndexValueDate(Index1M,$H2887)</f>
        <v>59918</v>
      </c>
      <c r="J2887" s="145">
        <f>IFERROR(_xll.qlIndexFixing(Index1M,$H2887,TRUE,_xll.ohTrigger(RecalcTrigger,Trigger1M)),NA())</f>
        <v>7.9367851262395969E-3</v>
      </c>
      <c r="K2887" s="44">
        <f>IFERROR(_xll.qlIndexFixing(Index3M,H2887,TRUE,_xll.ohTrigger(RecalcTrigger,Trigger3M)),NA())</f>
        <v>8.0136533924357843E-3</v>
      </c>
      <c r="L2887" s="44">
        <f>IFERROR(_xll.qlIndexFixing(Index6M,$H2887,TRUE,_xll.ohTrigger(RecalcTrigger,Trigger6M)),NA())</f>
        <v>8.172745273452655E-3</v>
      </c>
      <c r="M2887" s="146">
        <f>IFERROR(_xll.qlIndexFixing(Index1Y,$H2887,TRUE,_xll.ohTrigger(RecalcTrigger,Trigger1Y)),NA())</f>
        <v>8.3906756963448605E-3</v>
      </c>
      <c r="N2887" s="145">
        <f>IFERROR(_xll.qlIndexFixing(ONIndex1M,I2887,TRUE,_xll.ohTrigger(RecalcTrigger,Trigger1M)),NA())</f>
        <v>7.9252967907539329E-3</v>
      </c>
      <c r="O2887" s="44">
        <f>IFERROR(_xll.qlIndexFixing(ONIndex3M,I2887,TRUE,_xll.ohTrigger(RecalcTrigger,Trigger3M)),NA())</f>
        <v>7.9795427849160827E-3</v>
      </c>
      <c r="P2887" s="44">
        <f>IFERROR(_xll.qlIndexFixing(ONIndex6M,I2887,TRUE,_xll.ohTrigger(RecalcTrigger,Trigger6M)),NA())</f>
        <v>8.1034622415765423E-3</v>
      </c>
      <c r="Q2887" s="146">
        <f>IFERROR(_xll.qlIndexFixing(ONIndex1Y,I2887,TRUE,_xll.ohTrigger(RecalcTrigger,Trigger1Y)),NA())</f>
        <v>8.2451500778468745E-3</v>
      </c>
    </row>
    <row r="2888" spans="2:17" x14ac:dyDescent="0.2">
      <c r="B2888" s="39" t="s">
        <v>42</v>
      </c>
      <c r="D2888" s="42">
        <f>_xll.qlCalendarAdvance(Calendar,$D2887,B2888,"f",FALSE)</f>
        <v>59925</v>
      </c>
      <c r="E2888" s="140">
        <f>_xll.qlInterestRateIndexValueDate(IndexON,D2888)</f>
        <v>59925</v>
      </c>
      <c r="F2888" s="156">
        <f>IFERROR(_xll.qlIndexFixing(IndexON,D2888,TRUE,_xll.ohTrigger(RecalcTrigger,TriggerON)),NA())</f>
        <v>7.1693096115266197E-3</v>
      </c>
      <c r="H2888" s="42">
        <f>_xll.qlCalendarAdvance(Calendar,$H2887,B2888,"f",FALSE)</f>
        <v>59925</v>
      </c>
      <c r="I2888" s="140">
        <f>_xll.qlInterestRateIndexValueDate(Index1M,$H2888)</f>
        <v>59925</v>
      </c>
      <c r="J2888" s="145">
        <f>IFERROR(_xll.qlIndexFixing(Index1M,$H2888,TRUE,_xll.ohTrigger(RecalcTrigger,Trigger1M)),NA())</f>
        <v>7.9407779670496656E-3</v>
      </c>
      <c r="K2888" s="44">
        <f>IFERROR(_xll.qlIndexFixing(Index3M,H2888,TRUE,_xll.ohTrigger(RecalcTrigger,Trigger3M)),NA())</f>
        <v>8.0177637412530041E-3</v>
      </c>
      <c r="L2888" s="44">
        <f>IFERROR(_xll.qlIndexFixing(Index6M,$H2888,TRUE,_xll.ohTrigger(RecalcTrigger,Trigger6M)),NA())</f>
        <v>8.1768846482213938E-3</v>
      </c>
      <c r="M2888" s="146">
        <f>IFERROR(_xll.qlIndexFixing(Index1Y,$H2888,TRUE,_xll.ohTrigger(RecalcTrigger,Trigger1Y)),NA())</f>
        <v>8.3950101116863941E-3</v>
      </c>
      <c r="N2888" s="145">
        <f>IFERROR(_xll.qlIndexFixing(ONIndex1M,I2888,TRUE,_xll.ohTrigger(RecalcTrigger,Trigger1M)),NA())</f>
        <v>7.9292698091126823E-3</v>
      </c>
      <c r="O2888" s="44">
        <f>IFERROR(_xll.qlIndexFixing(ONIndex3M,I2888,TRUE,_xll.ohTrigger(RecalcTrigger,Trigger3M)),NA())</f>
        <v>7.9835809430883753E-3</v>
      </c>
      <c r="P2888" s="44">
        <f>IFERROR(_xll.qlIndexFixing(ONIndex6M,I2888,TRUE,_xll.ohTrigger(RecalcTrigger,Trigger6M)),NA())</f>
        <v>8.1074734131203474E-3</v>
      </c>
      <c r="Q2888" s="146">
        <f>IFERROR(_xll.qlIndexFixing(ONIndex1Y,I2888,TRUE,_xll.ohTrigger(RecalcTrigger,Trigger1Y)),NA())</f>
        <v>8.2491938697892842E-3</v>
      </c>
    </row>
    <row r="2889" spans="2:17" x14ac:dyDescent="0.2">
      <c r="B2889" s="39" t="s">
        <v>42</v>
      </c>
      <c r="D2889" s="42">
        <f>_xll.qlCalendarAdvance(Calendar,$D2888,B2889,"f",FALSE)</f>
        <v>59932</v>
      </c>
      <c r="E2889" s="140">
        <f>_xll.qlInterestRateIndexValueDate(IndexON,D2889)</f>
        <v>59932</v>
      </c>
      <c r="F2889" s="156">
        <f>IFERROR(_xll.qlIndexFixing(IndexON,D2889,TRUE,_xll.ohTrigger(RecalcTrigger,TriggerON)),NA())</f>
        <v>7.1739223551681164E-3</v>
      </c>
      <c r="H2889" s="42">
        <f>_xll.qlCalendarAdvance(Calendar,$H2888,B2889,"f",FALSE)</f>
        <v>59932</v>
      </c>
      <c r="I2889" s="140">
        <f>_xll.qlInterestRateIndexValueDate(Index1M,$H2889)</f>
        <v>59932</v>
      </c>
      <c r="J2889" s="145">
        <f>IFERROR(_xll.qlIndexFixing(Index1M,$H2889,TRUE,_xll.ohTrigger(RecalcTrigger,Trigger1M)),NA())</f>
        <v>7.9436601534100468E-3</v>
      </c>
      <c r="K2889" s="44">
        <f>IFERROR(_xll.qlIndexFixing(Index3M,H2889,TRUE,_xll.ohTrigger(RecalcTrigger,Trigger3M)),NA())</f>
        <v>8.0214998179432388E-3</v>
      </c>
      <c r="L2889" s="44">
        <f>IFERROR(_xll.qlIndexFixing(Index6M,$H2889,TRUE,_xll.ohTrigger(RecalcTrigger,Trigger6M)),NA())</f>
        <v>8.1810326900437786E-3</v>
      </c>
      <c r="M2889" s="146">
        <f>IFERROR(_xll.qlIndexFixing(Index1Y,$H2889,TRUE,_xll.ohTrigger(RecalcTrigger,Trigger1Y)),NA())</f>
        <v>8.3981152636509737E-3</v>
      </c>
      <c r="N2889" s="145">
        <f>IFERROR(_xll.qlIndexFixing(ONIndex1M,I2889,TRUE,_xll.ohTrigger(RecalcTrigger,Trigger1M)),NA())</f>
        <v>7.9332505646356744E-3</v>
      </c>
      <c r="O2889" s="44">
        <f>IFERROR(_xll.qlIndexFixing(ONIndex3M,I2889,TRUE,_xll.ohTrigger(RecalcTrigger,Trigger3M)),NA())</f>
        <v>7.9876290697911134E-3</v>
      </c>
      <c r="P2889" s="44">
        <f>IFERROR(_xll.qlIndexFixing(ONIndex6M,I2889,TRUE,_xll.ohTrigger(RecalcTrigger,Trigger6M)),NA())</f>
        <v>8.1114932083126146E-3</v>
      </c>
      <c r="Q2889" s="146">
        <f>IFERROR(_xll.qlIndexFixing(ONIndex1Y,I2889,TRUE,_xll.ohTrigger(RecalcTrigger,Trigger1Y)),NA())</f>
        <v>8.2532473645113846E-3</v>
      </c>
    </row>
    <row r="2890" spans="2:17" x14ac:dyDescent="0.2">
      <c r="B2890" s="39" t="s">
        <v>42</v>
      </c>
      <c r="D2890" s="42">
        <f>_xll.qlCalendarAdvance(Calendar,$D2889,B2890,"f",FALSE)</f>
        <v>59939</v>
      </c>
      <c r="E2890" s="140">
        <f>_xll.qlInterestRateIndexValueDate(IndexON,D2890)</f>
        <v>59939</v>
      </c>
      <c r="F2890" s="156">
        <f>IFERROR(_xll.qlIndexFixing(IndexON,D2890,TRUE,_xll.ohTrigger(RecalcTrigger,TriggerON)),NA())</f>
        <v>7.1785470216900737E-3</v>
      </c>
      <c r="H2890" s="42">
        <f>_xll.qlCalendarAdvance(Calendar,$H2889,B2890,"f",FALSE)</f>
        <v>59939</v>
      </c>
      <c r="I2890" s="140">
        <f>_xll.qlInterestRateIndexValueDate(Index1M,$H2890)</f>
        <v>59939</v>
      </c>
      <c r="J2890" s="145">
        <f>IFERROR(_xll.qlIndexFixing(Index1M,$H2890,TRUE,_xll.ohTrigger(RecalcTrigger,Trigger1M)),NA())</f>
        <v>7.9476665605504211E-3</v>
      </c>
      <c r="K2890" s="44">
        <f>IFERROR(_xll.qlIndexFixing(Index3M,H2890,TRUE,_xll.ohTrigger(RecalcTrigger,Trigger3M)),NA())</f>
        <v>8.0256293469567822E-3</v>
      </c>
      <c r="L2890" s="44">
        <f>IFERROR(_xll.qlIndexFixing(Index6M,$H2890,TRUE,_xll.ohTrigger(RecalcTrigger,Trigger6M)),NA())</f>
        <v>8.1851893989727965E-3</v>
      </c>
      <c r="M2890" s="146">
        <f>IFERROR(_xll.qlIndexFixing(Index1Y,$H2890,TRUE,_xll.ohTrigger(RecalcTrigger,Trigger1Y)),NA())</f>
        <v>8.4037083529950821E-3</v>
      </c>
      <c r="N2890" s="145">
        <f>IFERROR(_xll.qlIndexFixing(ONIndex1M,I2890,TRUE,_xll.ohTrigger(RecalcTrigger,Trigger1M)),NA())</f>
        <v>7.9372390571608165E-3</v>
      </c>
      <c r="O2890" s="44">
        <f>IFERROR(_xll.qlIndexFixing(ONIndex3M,I2890,TRUE,_xll.ohTrigger(RecalcTrigger,Trigger3M)),NA())</f>
        <v>7.9916871648622045E-3</v>
      </c>
      <c r="P2890" s="44">
        <f>IFERROR(_xll.qlIndexFixing(ONIndex6M,I2890,TRUE,_xll.ohTrigger(RecalcTrigger,Trigger6M)),NA())</f>
        <v>8.1155216270722974E-3</v>
      </c>
      <c r="Q2890" s="146">
        <f>IFERROR(_xll.qlIndexFixing(ONIndex1Y,I2890,TRUE,_xll.ohTrigger(RecalcTrigger,Trigger1Y)),NA())</f>
        <v>8.2573105620942222E-3</v>
      </c>
    </row>
    <row r="2891" spans="2:17" x14ac:dyDescent="0.2">
      <c r="B2891" s="39" t="s">
        <v>42</v>
      </c>
      <c r="D2891" s="42">
        <f>_xll.qlCalendarAdvance(Calendar,$D2890,B2891,"f",FALSE)</f>
        <v>59946</v>
      </c>
      <c r="E2891" s="140">
        <f>_xll.qlInterestRateIndexValueDate(IndexON,D2891)</f>
        <v>59946</v>
      </c>
      <c r="F2891" s="156">
        <f>IFERROR(_xll.qlIndexFixing(IndexON,D2891,TRUE,_xll.ohTrigger(RecalcTrigger,TriggerON)),NA())</f>
        <v>7.1831836111735381E-3</v>
      </c>
      <c r="H2891" s="42">
        <f>_xll.qlCalendarAdvance(Calendar,$H2890,B2891,"f",FALSE)</f>
        <v>59946</v>
      </c>
      <c r="I2891" s="140">
        <f>_xll.qlInterestRateIndexValueDate(Index1M,$H2891)</f>
        <v>59946</v>
      </c>
      <c r="J2891" s="145">
        <f>IFERROR(_xll.qlIndexFixing(Index1M,$H2891,TRUE,_xll.ohTrigger(RecalcTrigger,Trigger1M)),NA())</f>
        <v>7.9516807106903686E-3</v>
      </c>
      <c r="K2891" s="44">
        <f>IFERROR(_xll.qlIndexFixing(Index3M,H2891,TRUE,_xll.ohTrigger(RecalcTrigger,Trigger3M)),NA())</f>
        <v>8.0297688680618252E-3</v>
      </c>
      <c r="L2891" s="44">
        <f>IFERROR(_xll.qlIndexFixing(Index6M,$H2891,TRUE,_xll.ohTrigger(RecalcTrigger,Trigger6M)),NA())</f>
        <v>8.1893547750623349E-3</v>
      </c>
      <c r="M2891" s="146">
        <f>IFERROR(_xll.qlIndexFixing(Index1Y,$H2891,TRUE,_xll.ohTrigger(RecalcTrigger,Trigger1Y)),NA())</f>
        <v>8.4080721792177109E-3</v>
      </c>
      <c r="N2891" s="145">
        <f>IFERROR(_xll.qlIndexFixing(ONIndex1M,I2891,TRUE,_xll.ohTrigger(RecalcTrigger,Trigger1M)),NA())</f>
        <v>7.9412352867691549E-3</v>
      </c>
      <c r="O2891" s="44">
        <f>IFERROR(_xll.qlIndexFixing(ONIndex3M,I2891,TRUE,_xll.ohTrigger(RecalcTrigger,Trigger3M)),NA())</f>
        <v>7.9957552283016486E-3</v>
      </c>
      <c r="P2891" s="44">
        <f>IFERROR(_xll.qlIndexFixing(ONIndex6M,I2891,TRUE,_xll.ohTrigger(RecalcTrigger,Trigger6M)),NA())</f>
        <v>8.1195586694804422E-3</v>
      </c>
      <c r="Q2891" s="146">
        <f>IFERROR(_xll.qlIndexFixing(ONIndex1Y,I2891,TRUE,_xll.ohTrigger(RecalcTrigger,Trigger1Y)),NA())</f>
        <v>8.2613834624567506E-3</v>
      </c>
    </row>
    <row r="2892" spans="2:17" x14ac:dyDescent="0.2">
      <c r="B2892" s="39" t="s">
        <v>42</v>
      </c>
      <c r="D2892" s="42">
        <f>_xll.qlCalendarAdvance(Calendar,$D2891,B2892,"f",FALSE)</f>
        <v>59953</v>
      </c>
      <c r="E2892" s="140">
        <f>_xll.qlInterestRateIndexValueDate(IndexON,D2892)</f>
        <v>59953</v>
      </c>
      <c r="F2892" s="156">
        <f>IFERROR(_xll.qlIndexFixing(IndexON,D2892,TRUE,_xll.ohTrigger(RecalcTrigger,TriggerON)),NA())</f>
        <v>7.1878321236995557E-3</v>
      </c>
      <c r="H2892" s="42">
        <f>_xll.qlCalendarAdvance(Calendar,$H2891,B2892,"f",FALSE)</f>
        <v>59953</v>
      </c>
      <c r="I2892" s="140">
        <f>_xll.qlInterestRateIndexValueDate(Index1M,$H2892)</f>
        <v>59953</v>
      </c>
      <c r="J2892" s="145">
        <f>IFERROR(_xll.qlIndexFixing(Index1M,$H2892,TRUE,_xll.ohTrigger(RecalcTrigger,Trigger1M)),NA())</f>
        <v>7.9557026038326872E-3</v>
      </c>
      <c r="K2892" s="44">
        <f>IFERROR(_xll.qlIndexFixing(Index3M,H2892,TRUE,_xll.ohTrigger(RecalcTrigger,Trigger3M)),NA())</f>
        <v>8.0339183812862848E-3</v>
      </c>
      <c r="L2892" s="44">
        <f>IFERROR(_xll.qlIndexFixing(Index6M,$H2892,TRUE,_xll.ohTrigger(RecalcTrigger,Trigger6M)),NA())</f>
        <v>8.1935288183658268E-3</v>
      </c>
      <c r="M2892" s="146">
        <f>IFERROR(_xll.qlIndexFixing(Index1Y,$H2892,TRUE,_xll.ohTrigger(RecalcTrigger,Trigger1Y)),NA())</f>
        <v>8.4124458093235016E-3</v>
      </c>
      <c r="N2892" s="145">
        <f>IFERROR(_xll.qlIndexFixing(ONIndex1M,I2892,TRUE,_xll.ohTrigger(RecalcTrigger,Trigger1M)),NA())</f>
        <v>7.9452392533796434E-3</v>
      </c>
      <c r="O2892" s="44">
        <f>IFERROR(_xll.qlIndexFixing(ONIndex3M,I2892,TRUE,_xll.ohTrigger(RecalcTrigger,Trigger3M)),NA())</f>
        <v>7.999833260190492E-3</v>
      </c>
      <c r="P2892" s="44">
        <f>IFERROR(_xll.qlIndexFixing(ONIndex6M,I2892,TRUE,_xll.ohTrigger(RecalcTrigger,Trigger6M)),NA())</f>
        <v>8.1236043354560028E-3</v>
      </c>
      <c r="Q2892" s="146">
        <f>IFERROR(_xll.qlIndexFixing(ONIndex1Y,I2892,TRUE,_xll.ohTrigger(RecalcTrigger,Trigger1Y)),NA())</f>
        <v>8.2654660656800161E-3</v>
      </c>
    </row>
    <row r="2893" spans="2:17" x14ac:dyDescent="0.2">
      <c r="B2893" s="39" t="s">
        <v>42</v>
      </c>
      <c r="D2893" s="42">
        <f>_xll.qlCalendarAdvance(Calendar,$D2892,B2893,"f",FALSE)</f>
        <v>59960</v>
      </c>
      <c r="E2893" s="140">
        <f>_xll.qlInterestRateIndexValueDate(IndexON,D2893)</f>
        <v>59960</v>
      </c>
      <c r="F2893" s="156">
        <f>IFERROR(_xll.qlIndexFixing(IndexON,D2893,TRUE,_xll.ohTrigger(RecalcTrigger,TriggerON)),NA())</f>
        <v>7.192492559106034E-3</v>
      </c>
      <c r="H2893" s="42">
        <f>_xll.qlCalendarAdvance(Calendar,$H2892,B2893,"f",FALSE)</f>
        <v>59960</v>
      </c>
      <c r="I2893" s="140">
        <f>_xll.qlInterestRateIndexValueDate(Index1M,$H2893)</f>
        <v>59960</v>
      </c>
      <c r="J2893" s="145">
        <f>IFERROR(_xll.qlIndexFixing(Index1M,$H2893,TRUE,_xll.ohTrigger(RecalcTrigger,Trigger1M)),NA())</f>
        <v>7.9597322399885539E-3</v>
      </c>
      <c r="K2893" s="44">
        <f>IFERROR(_xll.qlIndexFixing(Index3M,H2893,TRUE,_xll.ohTrigger(RecalcTrigger,Trigger3M)),NA())</f>
        <v>8.0380778866634799E-3</v>
      </c>
      <c r="L2893" s="44">
        <f>IFERROR(_xll.qlIndexFixing(Index6M,$H2893,TRUE,_xll.ohTrigger(RecalcTrigger,Trigger6M)),NA())</f>
        <v>8.1977115289371561E-3</v>
      </c>
      <c r="M2893" s="146">
        <f>IFERROR(_xll.qlIndexFixing(Index1Y,$H2893,TRUE,_xll.ohTrigger(RecalcTrigger,Trigger1Y)),NA())</f>
        <v>8.4155805711243481E-3</v>
      </c>
      <c r="N2893" s="145">
        <f>IFERROR(_xll.qlIndexFixing(ONIndex1M,I2893,TRUE,_xll.ohTrigger(RecalcTrigger,Trigger1M)),NA())</f>
        <v>7.9492509570733283E-3</v>
      </c>
      <c r="O2893" s="44">
        <f>IFERROR(_xll.qlIndexFixing(ONIndex3M,I2893,TRUE,_xll.ohTrigger(RecalcTrigger,Trigger3M)),NA())</f>
        <v>8.0039212605287346E-3</v>
      </c>
      <c r="P2893" s="44">
        <f>IFERROR(_xll.qlIndexFixing(ONIndex6M,I2893,TRUE,_xll.ohTrigger(RecalcTrigger,Trigger6M)),NA())</f>
        <v>8.1276586250800253E-3</v>
      </c>
      <c r="Q2893" s="146">
        <f>IFERROR(_xll.qlIndexFixing(ONIndex1Y,I2893,TRUE,_xll.ohTrigger(RecalcTrigger,Trigger1Y)),NA())</f>
        <v>8.2695583717640186E-3</v>
      </c>
    </row>
    <row r="2894" spans="2:17" x14ac:dyDescent="0.2">
      <c r="B2894" s="39" t="s">
        <v>42</v>
      </c>
      <c r="D2894" s="42">
        <f>_xll.qlCalendarAdvance(Calendar,$D2893,B2894,"f",FALSE)</f>
        <v>59967</v>
      </c>
      <c r="E2894" s="140">
        <f>_xll.qlInterestRateIndexValueDate(IndexON,D2894)</f>
        <v>59967</v>
      </c>
      <c r="F2894" s="156">
        <f>IFERROR(_xll.qlIndexFixing(IndexON,D2894,TRUE,_xll.ohTrigger(RecalcTrigger,TriggerON)),NA())</f>
        <v>7.1971649175550656E-3</v>
      </c>
      <c r="H2894" s="42">
        <f>_xll.qlCalendarAdvance(Calendar,$H2893,B2894,"f",FALSE)</f>
        <v>59967</v>
      </c>
      <c r="I2894" s="140">
        <f>_xll.qlInterestRateIndexValueDate(Index1M,$H2894)</f>
        <v>59967</v>
      </c>
      <c r="J2894" s="145">
        <f>IFERROR(_xll.qlIndexFixing(Index1M,$H2894,TRUE,_xll.ohTrigger(RecalcTrigger,Trigger1M)),NA())</f>
        <v>7.9652737643850797E-3</v>
      </c>
      <c r="K2894" s="44">
        <f>IFERROR(_xll.qlIndexFixing(Index3M,H2894,TRUE,_xll.ohTrigger(RecalcTrigger,Trigger3M)),NA())</f>
        <v>8.0430240451975655E-3</v>
      </c>
      <c r="L2894" s="44">
        <f>IFERROR(_xll.qlIndexFixing(Index6M,$H2894,TRUE,_xll.ohTrigger(RecalcTrigger,Trigger6M)),NA())</f>
        <v>8.2034811008181285E-3</v>
      </c>
      <c r="M2894" s="146">
        <f>IFERROR(_xll.qlIndexFixing(Index1Y,$H2894,TRUE,_xll.ohTrigger(RecalcTrigger,Trigger1Y)),NA())</f>
        <v>8.4199714058743602E-3</v>
      </c>
      <c r="N2894" s="145">
        <f>IFERROR(_xll.qlIndexFixing(ONIndex1M,I2894,TRUE,_xll.ohTrigger(RecalcTrigger,Trigger1M)),NA())</f>
        <v>7.9532703977691632E-3</v>
      </c>
      <c r="O2894" s="44">
        <f>IFERROR(_xll.qlIndexFixing(ONIndex3M,I2894,TRUE,_xll.ohTrigger(RecalcTrigger,Trigger3M)),NA())</f>
        <v>8.0080192293163766E-3</v>
      </c>
      <c r="P2894" s="44">
        <f>IFERROR(_xll.qlIndexFixing(ONIndex6M,I2894,TRUE,_xll.ohTrigger(RecalcTrigger,Trigger6M)),NA())</f>
        <v>8.1317215381904173E-3</v>
      </c>
      <c r="Q2894" s="146">
        <f>IFERROR(_xll.qlIndexFixing(ONIndex1Y,I2894,TRUE,_xll.ohTrigger(RecalcTrigger,Trigger1Y)),NA())</f>
        <v>8.2736603805466657E-3</v>
      </c>
    </row>
    <row r="2895" spans="2:17" x14ac:dyDescent="0.2">
      <c r="B2895" s="39" t="s">
        <v>42</v>
      </c>
      <c r="D2895" s="42">
        <f>_xll.qlCalendarAdvance(Calendar,$D2894,B2895,"f",FALSE)</f>
        <v>59974</v>
      </c>
      <c r="E2895" s="140">
        <f>_xll.qlInterestRateIndexValueDate(IndexON,D2895)</f>
        <v>59974</v>
      </c>
      <c r="F2895" s="156">
        <f>IFERROR(_xll.qlIndexFixing(IndexON,D2895,TRUE,_xll.ohTrigger(RecalcTrigger,TriggerON)),NA())</f>
        <v>7.2018491988845579E-3</v>
      </c>
      <c r="H2895" s="42">
        <f>_xll.qlCalendarAdvance(Calendar,$H2894,B2895,"f",FALSE)</f>
        <v>59974</v>
      </c>
      <c r="I2895" s="140">
        <f>_xll.qlInterestRateIndexValueDate(Index1M,$H2895)</f>
        <v>59974</v>
      </c>
      <c r="J2895" s="145">
        <f>IFERROR(_xll.qlIndexFixing(Index1M,$H2895,TRUE,_xll.ohTrigger(RecalcTrigger,Trigger1M)),NA())</f>
        <v>7.9689446745789469E-3</v>
      </c>
      <c r="K2895" s="44">
        <f>IFERROR(_xll.qlIndexFixing(Index3M,H2895,TRUE,_xll.ohTrigger(RecalcTrigger,Trigger3M)),NA())</f>
        <v>8.0472051465576028E-3</v>
      </c>
      <c r="L2895" s="44">
        <f>IFERROR(_xll.qlIndexFixing(Index6M,$H2895,TRUE,_xll.ohTrigger(RecalcTrigger,Trigger6M)),NA())</f>
        <v>8.2076839996507878E-3</v>
      </c>
      <c r="M2895" s="146">
        <f>IFERROR(_xll.qlIndexFixing(Index1Y,$H2895,TRUE,_xll.ohTrigger(RecalcTrigger,Trigger1Y)),NA())</f>
        <v>8.4243720440329017E-3</v>
      </c>
      <c r="N2895" s="145">
        <f>IFERROR(_xll.qlIndexFixing(ONIndex1M,I2895,TRUE,_xll.ohTrigger(RecalcTrigger,Trigger1M)),NA())</f>
        <v>7.9572975755481945E-3</v>
      </c>
      <c r="O2895" s="44">
        <f>IFERROR(_xll.qlIndexFixing(ONIndex3M,I2895,TRUE,_xll.ohTrigger(RecalcTrigger,Trigger3M)),NA())</f>
        <v>8.0121271664723714E-3</v>
      </c>
      <c r="P2895" s="44">
        <f>IFERROR(_xll.qlIndexFixing(ONIndex6M,I2895,TRUE,_xll.ohTrigger(RecalcTrigger,Trigger6M)),NA())</f>
        <v>8.1357930749492713E-3</v>
      </c>
      <c r="Q2895" s="146">
        <f>IFERROR(_xll.qlIndexFixing(ONIndex1Y,I2895,TRUE,_xll.ohTrigger(RecalcTrigger,Trigger1Y)),NA())</f>
        <v>8.2777720921090037E-3</v>
      </c>
    </row>
    <row r="2896" spans="2:17" x14ac:dyDescent="0.2">
      <c r="B2896" s="39" t="s">
        <v>42</v>
      </c>
      <c r="D2896" s="42">
        <f>_xll.qlCalendarAdvance(Calendar,$D2895,B2896,"f",FALSE)</f>
        <v>59981</v>
      </c>
      <c r="E2896" s="140">
        <f>_xll.qlInterestRateIndexValueDate(IndexON,D2896)</f>
        <v>59981</v>
      </c>
      <c r="F2896" s="156">
        <f>IFERROR(_xll.qlIndexFixing(IndexON,D2896,TRUE,_xll.ohTrigger(RecalcTrigger,TriggerON)),NA())</f>
        <v>7.2065454032566034E-3</v>
      </c>
      <c r="H2896" s="42">
        <f>_xll.qlCalendarAdvance(Calendar,$H2895,B2896,"f",FALSE)</f>
        <v>59981</v>
      </c>
      <c r="I2896" s="140">
        <f>_xll.qlInterestRateIndexValueDate(Index1M,$H2896)</f>
        <v>59981</v>
      </c>
      <c r="J2896" s="145">
        <f>IFERROR(_xll.qlIndexFixing(Index1M,$H2896,TRUE,_xll.ohTrigger(RecalcTrigger,Trigger1M)),NA())</f>
        <v>7.9729994645903052E-3</v>
      </c>
      <c r="K2896" s="44">
        <f>IFERROR(_xll.qlIndexFixing(Index3M,H2896,TRUE,_xll.ohTrigger(RecalcTrigger,Trigger3M)),NA())</f>
        <v>8.0513962407011853E-3</v>
      </c>
      <c r="L2896" s="44">
        <f>IFERROR(_xll.qlIndexFixing(Index6M,$H2896,TRUE,_xll.ohTrigger(RecalcTrigger,Trigger6M)),NA())</f>
        <v>8.2118955669003933E-3</v>
      </c>
      <c r="M2896" s="146">
        <f>IFERROR(_xll.qlIndexFixing(Index1Y,$H2896,TRUE,_xll.ohTrigger(RecalcTrigger,Trigger1Y)),NA())</f>
        <v>8.4287824857274263E-3</v>
      </c>
      <c r="N2896" s="145">
        <f>IFERROR(_xll.qlIndexFixing(ONIndex1M,I2896,TRUE,_xll.ohTrigger(RecalcTrigger,Trigger1M)),NA())</f>
        <v>7.9613324904104221E-3</v>
      </c>
      <c r="O2896" s="44">
        <f>IFERROR(_xll.qlIndexFixing(ONIndex3M,I2896,TRUE,_xll.ohTrigger(RecalcTrigger,Trigger3M)),NA())</f>
        <v>8.0162450720777656E-3</v>
      </c>
      <c r="P2896" s="44">
        <f>IFERROR(_xll.qlIndexFixing(ONIndex6M,I2896,TRUE,_xll.ohTrigger(RecalcTrigger,Trigger6M)),NA())</f>
        <v>8.1398732354376335E-3</v>
      </c>
      <c r="Q2896" s="146">
        <f>IFERROR(_xll.qlIndexFixing(ONIndex1Y,I2896,TRUE,_xll.ohTrigger(RecalcTrigger,Trigger1Y)),NA())</f>
        <v>8.2818935066941712E-3</v>
      </c>
    </row>
    <row r="2897" spans="2:17" x14ac:dyDescent="0.2">
      <c r="B2897" s="39" t="s">
        <v>42</v>
      </c>
      <c r="D2897" s="42">
        <f>_xll.qlCalendarAdvance(Calendar,$D2896,B2897,"f",FALSE)</f>
        <v>59988</v>
      </c>
      <c r="E2897" s="140">
        <f>_xll.qlInterestRateIndexValueDate(IndexON,D2897)</f>
        <v>59988</v>
      </c>
      <c r="F2897" s="156">
        <f>IFERROR(_xll.qlIndexFixing(IndexON,D2897,TRUE,_xll.ohTrigger(RecalcTrigger,TriggerON)),NA())</f>
        <v>7.2112535305091097E-3</v>
      </c>
      <c r="H2897" s="42">
        <f>_xll.qlCalendarAdvance(Calendar,$H2896,B2897,"f",FALSE)</f>
        <v>59988</v>
      </c>
      <c r="I2897" s="140">
        <f>_xll.qlInterestRateIndexValueDate(Index1M,$H2897)</f>
        <v>59988</v>
      </c>
      <c r="J2897" s="145">
        <f>IFERROR(_xll.qlIndexFixing(Index1M,$H2897,TRUE,_xll.ohTrigger(RecalcTrigger,Trigger1M)),NA())</f>
        <v>7.977061998287599E-3</v>
      </c>
      <c r="K2897" s="44">
        <f>IFERROR(_xll.qlIndexFixing(Index3M,H2897,TRUE,_xll.ohTrigger(RecalcTrigger,Trigger3M)),NA())</f>
        <v>8.0555973276609082E-3</v>
      </c>
      <c r="L2897" s="44">
        <f>IFERROR(_xll.qlIndexFixing(Index6M,$H2897,TRUE,_xll.ohTrigger(RecalcTrigger,Trigger6M)),NA())</f>
        <v>8.2161158026227178E-3</v>
      </c>
      <c r="M2897" s="146">
        <f>IFERROR(_xll.qlIndexFixing(Index1Y,$H2897,TRUE,_xll.ohTrigger(RecalcTrigger,Trigger1Y)),NA())</f>
        <v>8.4348806190913377E-3</v>
      </c>
      <c r="N2897" s="145">
        <f>IFERROR(_xll.qlIndexFixing(ONIndex1M,I2897,TRUE,_xll.ohTrigger(RecalcTrigger,Trigger1M)),NA())</f>
        <v>7.9653751422747998E-3</v>
      </c>
      <c r="O2897" s="44">
        <f>IFERROR(_xll.qlIndexFixing(ONIndex3M,I2897,TRUE,_xll.ohTrigger(RecalcTrigger,Trigger3M)),NA())</f>
        <v>8.0203729460515127E-3</v>
      </c>
      <c r="P2897" s="44">
        <f>IFERROR(_xll.qlIndexFixing(ONIndex6M,I2897,TRUE,_xll.ohTrigger(RecalcTrigger,Trigger6M)),NA())</f>
        <v>8.1439620194123652E-3</v>
      </c>
      <c r="Q2897" s="146">
        <f>IFERROR(_xll.qlIndexFixing(ONIndex1Y,I2897,TRUE,_xll.ohTrigger(RecalcTrigger,Trigger1Y)),NA())</f>
        <v>8.2860246239779833E-3</v>
      </c>
    </row>
    <row r="2898" spans="2:17" x14ac:dyDescent="0.2">
      <c r="B2898" s="39" t="s">
        <v>42</v>
      </c>
      <c r="D2898" s="42">
        <f>_xll.qlCalendarAdvance(Calendar,$D2897,B2898,"f",FALSE)</f>
        <v>59995</v>
      </c>
      <c r="E2898" s="140">
        <f>_xll.qlInterestRateIndexValueDate(IndexON,D2898)</f>
        <v>59995</v>
      </c>
      <c r="F2898" s="156">
        <f>IFERROR(_xll.qlIndexFixing(IndexON,D2898,TRUE,_xll.ohTrigger(RecalcTrigger,TriggerON)),NA())</f>
        <v>7.2176100289225165E-3</v>
      </c>
      <c r="H2898" s="42">
        <f>_xll.qlCalendarAdvance(Calendar,$H2897,B2898,"f",FALSE)</f>
        <v>59995</v>
      </c>
      <c r="I2898" s="140">
        <f>_xll.qlInterestRateIndexValueDate(Index1M,$H2898)</f>
        <v>59995</v>
      </c>
      <c r="J2898" s="145">
        <f>IFERROR(_xll.qlIndexFixing(Index1M,$H2898,TRUE,_xll.ohTrigger(RecalcTrigger,Trigger1M)),NA())</f>
        <v>7.9815109788664261E-3</v>
      </c>
      <c r="K2898" s="44">
        <f>IFERROR(_xll.qlIndexFixing(Index3M,H2898,TRUE,_xll.ohTrigger(RecalcTrigger,Trigger3M)),NA())</f>
        <v>8.0594168108654596E-3</v>
      </c>
      <c r="L2898" s="44">
        <f>IFERROR(_xll.qlIndexFixing(Index6M,$H2898,TRUE,_xll.ohTrigger(RecalcTrigger,Trigger6M)),NA())</f>
        <v>8.2191523851845878E-3</v>
      </c>
      <c r="M2898" s="146">
        <f>IFERROR(_xll.qlIndexFixing(Index1Y,$H2898,TRUE,_xll.ohTrigger(RecalcTrigger,Trigger1Y)),NA())</f>
        <v>8.437632780240012E-3</v>
      </c>
      <c r="N2898" s="145">
        <f>IFERROR(_xll.qlIndexFixing(ONIndex1M,I2898,TRUE,_xll.ohTrigger(RecalcTrigger,Trigger1M)),NA())</f>
        <v>7.9709324825072425E-3</v>
      </c>
      <c r="O2898" s="44">
        <f>IFERROR(_xll.qlIndexFixing(ONIndex3M,I2898,TRUE,_xll.ohTrigger(RecalcTrigger,Trigger3M)),NA())</f>
        <v>8.0260480125715628E-3</v>
      </c>
      <c r="P2898" s="44">
        <f>IFERROR(_xll.qlIndexFixing(ONIndex6M,I2898,TRUE,_xll.ohTrigger(RecalcTrigger,Trigger6M)),NA())</f>
        <v>8.1495957732553581E-3</v>
      </c>
      <c r="Q2898" s="146">
        <f>IFERROR(_xll.qlIndexFixing(ONIndex1Y,I2898,TRUE,_xll.ohTrigger(RecalcTrigger,Trigger1Y)),NA())</f>
        <v>8.2917272173648193E-3</v>
      </c>
    </row>
    <row r="2899" spans="2:17" x14ac:dyDescent="0.2">
      <c r="B2899" s="39" t="s">
        <v>42</v>
      </c>
      <c r="D2899" s="42">
        <f>_xll.qlCalendarAdvance(Calendar,$D2898,B2899,"f",FALSE)</f>
        <v>60002</v>
      </c>
      <c r="E2899" s="140">
        <f>_xll.qlInterestRateIndexValueDate(IndexON,D2899)</f>
        <v>60002</v>
      </c>
      <c r="F2899" s="156">
        <f>IFERROR(_xll.qlIndexFixing(IndexON,D2899,TRUE,_xll.ohTrigger(RecalcTrigger,TriggerON)),NA())</f>
        <v>7.2207055540607357E-3</v>
      </c>
      <c r="H2899" s="42">
        <f>_xll.qlCalendarAdvance(Calendar,$H2898,B2899,"f",FALSE)</f>
        <v>60002</v>
      </c>
      <c r="I2899" s="140">
        <f>_xll.qlInterestRateIndexValueDate(Index1M,$H2899)</f>
        <v>60002</v>
      </c>
      <c r="J2899" s="145">
        <f>IFERROR(_xll.qlIndexFixing(Index1M,$H2899,TRUE,_xll.ohTrigger(RecalcTrigger,Trigger1M)),NA())</f>
        <v>7.9852102967729183E-3</v>
      </c>
      <c r="K2899" s="44">
        <f>IFERROR(_xll.qlIndexFixing(Index3M,H2899,TRUE,_xll.ohTrigger(RecalcTrigger,Trigger3M)),NA())</f>
        <v>8.0636370766543706E-3</v>
      </c>
      <c r="L2899" s="44">
        <f>IFERROR(_xll.qlIndexFixing(Index6M,$H2899,TRUE,_xll.ohTrigger(RecalcTrigger,Trigger6M)),NA())</f>
        <v>8.2233878148246023E-3</v>
      </c>
      <c r="M2899" s="146">
        <f>IFERROR(_xll.qlIndexFixing(Index1Y,$H2899,TRUE,_xll.ohTrigger(RecalcTrigger,Trigger1Y)),NA())</f>
        <v>8.4420726333154228E-3</v>
      </c>
      <c r="N2899" s="145">
        <f>IFERROR(_xll.qlIndexFixing(ONIndex1M,I2899,TRUE,_xll.ohTrigger(RecalcTrigger,Trigger1M)),NA())</f>
        <v>7.9734836571720979E-3</v>
      </c>
      <c r="O2899" s="44">
        <f>IFERROR(_xll.qlIndexFixing(ONIndex3M,I2899,TRUE,_xll.ohTrigger(RecalcTrigger,Trigger3M)),NA())</f>
        <v>8.0286585993472048E-3</v>
      </c>
      <c r="P2899" s="44">
        <f>IFERROR(_xll.qlIndexFixing(ONIndex6M,I2899,TRUE,_xll.ohTrigger(RecalcTrigger,Trigger6M)),NA())</f>
        <v>8.1521654582261682E-3</v>
      </c>
      <c r="Q2899" s="146">
        <f>IFERROR(_xll.qlIndexFixing(ONIndex1Y,I2899,TRUE,_xll.ohTrigger(RecalcTrigger,Trigger1Y)),NA())</f>
        <v>8.2943159670467725E-3</v>
      </c>
    </row>
    <row r="2900" spans="2:17" x14ac:dyDescent="0.2">
      <c r="B2900" s="39" t="s">
        <v>42</v>
      </c>
      <c r="D2900" s="42">
        <f>_xll.qlCalendarAdvance(Calendar,$D2899,B2900,"f",FALSE)</f>
        <v>60009</v>
      </c>
      <c r="E2900" s="140">
        <f>_xll.qlInterestRateIndexValueDate(IndexON,D2900)</f>
        <v>60009</v>
      </c>
      <c r="F2900" s="156">
        <f>IFERROR(_xll.qlIndexFixing(IndexON,D2900,TRUE,_xll.ohTrigger(RecalcTrigger,TriggerON)),NA())</f>
        <v>7.2254494501977629E-3</v>
      </c>
      <c r="H2900" s="42">
        <f>_xll.qlCalendarAdvance(Calendar,$H2899,B2900,"f",FALSE)</f>
        <v>60009</v>
      </c>
      <c r="I2900" s="140">
        <f>_xll.qlInterestRateIndexValueDate(Index1M,$H2900)</f>
        <v>60009</v>
      </c>
      <c r="J2900" s="145">
        <f>IFERROR(_xll.qlIndexFixing(Index1M,$H2900,TRUE,_xll.ohTrigger(RecalcTrigger,Trigger1M)),NA())</f>
        <v>7.9892960615812053E-3</v>
      </c>
      <c r="K2900" s="44">
        <f>IFERROR(_xll.qlIndexFixing(Index3M,H2900,TRUE,_xll.ohTrigger(RecalcTrigger,Trigger3M)),NA())</f>
        <v>8.0678673350818783E-3</v>
      </c>
      <c r="L2900" s="44">
        <f>IFERROR(_xll.qlIndexFixing(Index6M,$H2900,TRUE,_xll.ohTrigger(RecalcTrigger,Trigger6M)),NA())</f>
        <v>8.2276319123608058E-3</v>
      </c>
      <c r="M2900" s="146">
        <f>IFERROR(_xll.qlIndexFixing(Index1Y,$H2900,TRUE,_xll.ohTrigger(RecalcTrigger,Trigger1Y)),NA())</f>
        <v>8.4465222904428483E-3</v>
      </c>
      <c r="N2900" s="145">
        <f>IFERROR(_xll.qlIndexFixing(ONIndex1M,I2900,TRUE,_xll.ohTrigger(RecalcTrigger,Trigger1M)),NA())</f>
        <v>7.9775495202050184E-3</v>
      </c>
      <c r="O2900" s="44">
        <f>IFERROR(_xll.qlIndexFixing(ONIndex3M,I2900,TRUE,_xll.ohTrigger(RecalcTrigger,Trigger3M)),NA())</f>
        <v>8.0328163785881035E-3</v>
      </c>
      <c r="P2900" s="44">
        <f>IFERROR(_xll.qlIndexFixing(ONIndex6M,I2900,TRUE,_xll.ohTrigger(RecalcTrigger,Trigger6M)),NA())</f>
        <v>8.1562801131462859E-3</v>
      </c>
      <c r="Q2900" s="146">
        <f>IFERROR(_xll.qlIndexFixing(ONIndex1Y,I2900,TRUE,_xll.ohTrigger(RecalcTrigger,Trigger1Y)),NA())</f>
        <v>8.2984761927507034E-3</v>
      </c>
    </row>
    <row r="2901" spans="2:17" x14ac:dyDescent="0.2">
      <c r="B2901" s="39" t="s">
        <v>42</v>
      </c>
      <c r="D2901" s="42">
        <f>_xll.qlCalendarAdvance(Calendar,$D2900,B2901,"f",FALSE)</f>
        <v>60016</v>
      </c>
      <c r="E2901" s="140">
        <f>_xll.qlInterestRateIndexValueDate(IndexON,D2901)</f>
        <v>60016</v>
      </c>
      <c r="F2901" s="156">
        <f>IFERROR(_xll.qlIndexFixing(IndexON,D2901,TRUE,_xll.ohTrigger(RecalcTrigger,TriggerON)),NA())</f>
        <v>7.2302052693773433E-3</v>
      </c>
      <c r="H2901" s="42">
        <f>_xll.qlCalendarAdvance(Calendar,$H2900,B2901,"f",FALSE)</f>
        <v>60016</v>
      </c>
      <c r="I2901" s="140">
        <f>_xll.qlInterestRateIndexValueDate(Index1M,$H2901)</f>
        <v>60016</v>
      </c>
      <c r="J2901" s="145">
        <f>IFERROR(_xll.qlIndexFixing(Index1M,$H2901,TRUE,_xll.ohTrigger(RecalcTrigger,Trigger1M)),NA())</f>
        <v>7.9937702008423071E-3</v>
      </c>
      <c r="K2901" s="44">
        <f>IFERROR(_xll.qlIndexFixing(Index3M,H2901,TRUE,_xll.ohTrigger(RecalcTrigger,Trigger3M)),NA())</f>
        <v>8.072107586180044E-3</v>
      </c>
      <c r="L2901" s="44">
        <f>IFERROR(_xll.qlIndexFixing(Index6M,$H2901,TRUE,_xll.ohTrigger(RecalcTrigger,Trigger6M)),NA())</f>
        <v>8.2318846778481128E-3</v>
      </c>
      <c r="M2901" s="146">
        <f>IFERROR(_xll.qlIndexFixing(Index1Y,$H2901,TRUE,_xll.ohTrigger(RecalcTrigger,Trigger1Y)),NA())</f>
        <v>8.4509817517517405E-3</v>
      </c>
      <c r="N2901" s="145">
        <f>IFERROR(_xll.qlIndexFixing(ONIndex1M,I2901,TRUE,_xll.ohTrigger(RecalcTrigger,Trigger1M)),NA())</f>
        <v>7.9816231202400889E-3</v>
      </c>
      <c r="O2901" s="44">
        <f>IFERROR(_xll.qlIndexFixing(ONIndex3M,I2901,TRUE,_xll.ohTrigger(RecalcTrigger,Trigger3M)),NA())</f>
        <v>8.0369841263594477E-3</v>
      </c>
      <c r="P2901" s="44">
        <f>IFERROR(_xll.qlIndexFixing(ONIndex6M,I2901,TRUE,_xll.ohTrigger(RecalcTrigger,Trigger6M)),NA())</f>
        <v>8.1604033914717267E-3</v>
      </c>
      <c r="Q2901" s="146">
        <f>IFERROR(_xll.qlIndexFixing(ONIndex1Y,I2901,TRUE,_xll.ohTrigger(RecalcTrigger,Trigger1Y)),NA())</f>
        <v>8.3026461213153713E-3</v>
      </c>
    </row>
    <row r="2902" spans="2:17" x14ac:dyDescent="0.2">
      <c r="B2902" s="39" t="s">
        <v>42</v>
      </c>
      <c r="D2902" s="42">
        <f>_xll.qlCalendarAdvance(Calendar,$D2901,B2902,"f",FALSE)</f>
        <v>60023</v>
      </c>
      <c r="E2902" s="140">
        <f>_xll.qlInterestRateIndexValueDate(IndexON,D2902)</f>
        <v>60023</v>
      </c>
      <c r="F2902" s="156">
        <f>IFERROR(_xll.qlIndexFixing(IndexON,D2902,TRUE,_xll.ohTrigger(RecalcTrigger,TriggerON)),NA())</f>
        <v>7.2349730115184308E-3</v>
      </c>
      <c r="H2902" s="42">
        <f>_xll.qlCalendarAdvance(Calendar,$H2901,B2902,"f",FALSE)</f>
        <v>60023</v>
      </c>
      <c r="I2902" s="140">
        <f>_xll.qlInterestRateIndexValueDate(Index1M,$H2902)</f>
        <v>60023</v>
      </c>
      <c r="J2902" s="145">
        <f>IFERROR(_xll.qlIndexFixing(Index1M,$H2902,TRUE,_xll.ohTrigger(RecalcTrigger,Trigger1M)),NA())</f>
        <v>7.9974908223594265E-3</v>
      </c>
      <c r="K2902" s="44">
        <f>IFERROR(_xll.qlIndexFixing(Index3M,H2902,TRUE,_xll.ohTrigger(RecalcTrigger,Trigger3M)),NA())</f>
        <v>8.0767526558045543E-3</v>
      </c>
      <c r="L2902" s="44">
        <f>IFERROR(_xll.qlIndexFixing(Index6M,$H2902,TRUE,_xll.ohTrigger(RecalcTrigger,Trigger6M)),NA())</f>
        <v>8.2373470102737358E-3</v>
      </c>
      <c r="M2902" s="146">
        <f>IFERROR(_xll.qlIndexFixing(Index1Y,$H2902,TRUE,_xll.ohTrigger(RecalcTrigger,Trigger1Y)),NA())</f>
        <v>8.4554510173719954E-3</v>
      </c>
      <c r="N2902" s="145">
        <f>IFERROR(_xll.qlIndexFixing(ONIndex1M,I2902,TRUE,_xll.ohTrigger(RecalcTrigger,Trigger1M)),NA())</f>
        <v>7.9857044573583558E-3</v>
      </c>
      <c r="O2902" s="44">
        <f>IFERROR(_xll.qlIndexFixing(ONIndex3M,I2902,TRUE,_xll.ohTrigger(RecalcTrigger,Trigger3M)),NA())</f>
        <v>8.0411618424180986E-3</v>
      </c>
      <c r="P2902" s="44">
        <f>IFERROR(_xll.qlIndexFixing(ONIndex6M,I2902,TRUE,_xll.ohTrigger(RecalcTrigger,Trigger6M)),NA())</f>
        <v>8.1645352935266757E-3</v>
      </c>
      <c r="Q2902" s="146">
        <f>IFERROR(_xll.qlIndexFixing(ONIndex1Y,I2902,TRUE,_xll.ohTrigger(RecalcTrigger,Trigger1Y)),NA())</f>
        <v>8.30682575265973E-3</v>
      </c>
    </row>
    <row r="2903" spans="2:17" x14ac:dyDescent="0.2">
      <c r="B2903" s="39" t="s">
        <v>42</v>
      </c>
      <c r="D2903" s="42">
        <f>_xll.qlCalendarAdvance(Calendar,$D2902,B2903,"f",FALSE)</f>
        <v>60030</v>
      </c>
      <c r="E2903" s="140">
        <f>_xll.qlInterestRateIndexValueDate(IndexON,D2903)</f>
        <v>60030</v>
      </c>
      <c r="F2903" s="156">
        <f>IFERROR(_xll.qlIndexFixing(IndexON,D2903,TRUE,_xll.ohTrigger(RecalcTrigger,TriggerON)),NA())</f>
        <v>7.2397526766210252E-3</v>
      </c>
      <c r="H2903" s="42">
        <f>_xll.qlCalendarAdvance(Calendar,$H2902,B2903,"f",FALSE)</f>
        <v>60030</v>
      </c>
      <c r="I2903" s="140">
        <f>_xll.qlInterestRateIndexValueDate(Index1M,$H2903)</f>
        <v>60030</v>
      </c>
      <c r="J2903" s="145">
        <f>IFERROR(_xll.qlIndexFixing(Index1M,$H2903,TRUE,_xll.ohTrigger(RecalcTrigger,Trigger1M)),NA())</f>
        <v>8.001599818352155E-3</v>
      </c>
      <c r="K2903" s="44">
        <f>IFERROR(_xll.qlIndexFixing(Index3M,H2903,TRUE,_xll.ohTrigger(RecalcTrigger,Trigger3M)),NA())</f>
        <v>8.0810137003262238E-3</v>
      </c>
      <c r="L2903" s="44">
        <f>IFERROR(_xll.qlIndexFixing(Index6M,$H2903,TRUE,_xll.ohTrigger(RecalcTrigger,Trigger6M)),NA())</f>
        <v>8.2416192580040647E-3</v>
      </c>
      <c r="M2903" s="146">
        <f>IFERROR(_xll.qlIndexFixing(Index1Y,$H2903,TRUE,_xll.ohTrigger(RecalcTrigger,Trigger1Y)),NA())</f>
        <v>8.4599300874337313E-3</v>
      </c>
      <c r="N2903" s="145">
        <f>IFERROR(_xll.qlIndexFixing(ONIndex1M,I2903,TRUE,_xll.ohTrigger(RecalcTrigger,Trigger1M)),NA())</f>
        <v>7.9897935314787727E-3</v>
      </c>
      <c r="O2903" s="44">
        <f>IFERROR(_xll.qlIndexFixing(ONIndex3M,I2903,TRUE,_xll.ohTrigger(RecalcTrigger,Trigger3M)),NA())</f>
        <v>8.0453495270071951E-3</v>
      </c>
      <c r="P2903" s="44">
        <f>IFERROR(_xll.qlIndexFixing(ONIndex6M,I2903,TRUE,_xll.ohTrigger(RecalcTrigger,Trigger6M)),NA())</f>
        <v>8.1686758191490405E-3</v>
      </c>
      <c r="Q2903" s="146">
        <f>IFERROR(_xll.qlIndexFixing(ONIndex1Y,I2903,TRUE,_xll.ohTrigger(RecalcTrigger,Trigger1Y)),NA())</f>
        <v>8.3110150869458721E-3</v>
      </c>
    </row>
    <row r="2904" spans="2:17" x14ac:dyDescent="0.2">
      <c r="B2904" s="39" t="s">
        <v>42</v>
      </c>
      <c r="D2904" s="42">
        <f>_xll.qlCalendarAdvance(Calendar,$D2903,B2904,"f",FALSE)</f>
        <v>60037</v>
      </c>
      <c r="E2904" s="140">
        <f>_xll.qlInterestRateIndexValueDate(IndexON,D2904)</f>
        <v>60037</v>
      </c>
      <c r="F2904" s="156">
        <f>IFERROR(_xll.qlIndexFixing(IndexON,D2904,TRUE,_xll.ohTrigger(RecalcTrigger,TriggerON)),NA())</f>
        <v>7.2445442646851266E-3</v>
      </c>
      <c r="H2904" s="42">
        <f>_xll.qlCalendarAdvance(Calendar,$H2903,B2904,"f",FALSE)</f>
        <v>60037</v>
      </c>
      <c r="I2904" s="140">
        <f>_xll.qlInterestRateIndexValueDate(Index1M,$H2904)</f>
        <v>60037</v>
      </c>
      <c r="J2904" s="145">
        <f>IFERROR(_xll.qlIndexFixing(Index1M,$H2904,TRUE,_xll.ohTrigger(RecalcTrigger,Trigger1M)),NA())</f>
        <v>8.005716558089071E-3</v>
      </c>
      <c r="K2904" s="44">
        <f>IFERROR(_xll.qlIndexFixing(Index3M,H2904,TRUE,_xll.ohTrigger(RecalcTrigger,Trigger3M)),NA())</f>
        <v>8.0852847378860282E-3</v>
      </c>
      <c r="L2904" s="44">
        <f>IFERROR(_xll.qlIndexFixing(Index6M,$H2904,TRUE,_xll.ohTrigger(RecalcTrigger,Trigger6M)),NA())</f>
        <v>8.2459001745984022E-3</v>
      </c>
      <c r="M2904" s="146">
        <f>IFERROR(_xll.qlIndexFixing(Index1Y,$H2904,TRUE,_xll.ohTrigger(RecalcTrigger,Trigger1Y)),NA())</f>
        <v>8.4644189620672883E-3</v>
      </c>
      <c r="N2904" s="145">
        <f>IFERROR(_xll.qlIndexFixing(ONIndex1M,I2904,TRUE,_xll.ohTrigger(RecalcTrigger,Trigger1M)),NA())</f>
        <v>7.993890342682386E-3</v>
      </c>
      <c r="O2904" s="44">
        <f>IFERROR(_xll.qlIndexFixing(ONIndex3M,I2904,TRUE,_xll.ohTrigger(RecalcTrigger,Trigger3M)),NA())</f>
        <v>8.0495471800456908E-3</v>
      </c>
      <c r="P2904" s="44">
        <f>IFERROR(_xll.qlIndexFixing(ONIndex6M,I2904,TRUE,_xll.ohTrigger(RecalcTrigger,Trigger6M)),NA())</f>
        <v>8.1728249684198673E-3</v>
      </c>
      <c r="Q2904" s="146">
        <f>IFERROR(_xll.qlIndexFixing(ONIndex1Y,I2904,TRUE,_xll.ohTrigger(RecalcTrigger,Trigger1Y)),NA())</f>
        <v>8.3152141238496124E-3</v>
      </c>
    </row>
    <row r="2905" spans="2:17" x14ac:dyDescent="0.2">
      <c r="B2905" s="39" t="s">
        <v>42</v>
      </c>
      <c r="D2905" s="42">
        <f>_xll.qlCalendarAdvance(Calendar,$D2904,B2905,"f",FALSE)</f>
        <v>60044</v>
      </c>
      <c r="E2905" s="140">
        <f>_xll.qlInterestRateIndexValueDate(IndexON,D2905)</f>
        <v>60044</v>
      </c>
      <c r="F2905" s="156">
        <f>IFERROR(_xll.qlIndexFixing(IndexON,D2905,TRUE,_xll.ohTrigger(RecalcTrigger,TriggerON)),NA())</f>
        <v>7.249347775710735E-3</v>
      </c>
      <c r="H2905" s="42">
        <f>_xll.qlCalendarAdvance(Calendar,$H2904,B2905,"f",FALSE)</f>
        <v>60044</v>
      </c>
      <c r="I2905" s="140">
        <f>_xll.qlInterestRateIndexValueDate(Index1M,$H2905)</f>
        <v>60044</v>
      </c>
      <c r="J2905" s="145">
        <f>IFERROR(_xll.qlIndexFixing(Index1M,$H2905,TRUE,_xll.ohTrigger(RecalcTrigger,Trigger1M)),NA())</f>
        <v>8.00984104157524E-3</v>
      </c>
      <c r="K2905" s="44">
        <f>IFERROR(_xll.qlIndexFixing(Index3M,H2905,TRUE,_xll.ohTrigger(RecalcTrigger,Trigger3M)),NA())</f>
        <v>8.0895657685165646E-3</v>
      </c>
      <c r="L2905" s="44">
        <f>IFERROR(_xll.qlIndexFixing(Index6M,$H2905,TRUE,_xll.ohTrigger(RecalcTrigger,Trigger6M)),NA())</f>
        <v>8.2501897601146984E-3</v>
      </c>
      <c r="M2905" s="146">
        <f>IFERROR(_xll.qlIndexFixing(Index1Y,$H2905,TRUE,_xll.ohTrigger(RecalcTrigger,Trigger1Y)),NA())</f>
        <v>8.4689176414038947E-3</v>
      </c>
      <c r="N2905" s="145">
        <f>IFERROR(_xll.qlIndexFixing(ONIndex1M,I2905,TRUE,_xll.ohTrigger(RecalcTrigger,Trigger1M)),NA())</f>
        <v>7.9979948909691956E-3</v>
      </c>
      <c r="O2905" s="44">
        <f>IFERROR(_xll.qlIndexFixing(ONIndex3M,I2905,TRUE,_xll.ohTrigger(RecalcTrigger,Trigger3M)),NA())</f>
        <v>8.0537548014525395E-3</v>
      </c>
      <c r="P2905" s="44">
        <f>IFERROR(_xll.qlIndexFixing(ONIndex6M,I2905,TRUE,_xll.ohTrigger(RecalcTrigger,Trigger6M)),NA())</f>
        <v>8.1769827412581098E-3</v>
      </c>
      <c r="Q2905" s="146">
        <f>IFERROR(_xll.qlIndexFixing(ONIndex1Y,I2905,TRUE,_xll.ohTrigger(RecalcTrigger,Trigger1Y)),NA())</f>
        <v>8.3194228637761825E-3</v>
      </c>
    </row>
    <row r="2906" spans="2:17" x14ac:dyDescent="0.2">
      <c r="B2906" s="39" t="s">
        <v>42</v>
      </c>
      <c r="D2906" s="42">
        <f>_xll.qlCalendarAdvance(Calendar,$D2905,B2906,"f",FALSE)</f>
        <v>60051</v>
      </c>
      <c r="E2906" s="140">
        <f>_xll.qlInterestRateIndexValueDate(IndexON,D2906)</f>
        <v>60051</v>
      </c>
      <c r="F2906" s="156">
        <f>IFERROR(_xll.qlIndexFixing(IndexON,D2906,TRUE,_xll.ohTrigger(RecalcTrigger,TriggerON)),NA())</f>
        <v>7.2541632097788966E-3</v>
      </c>
      <c r="H2906" s="42">
        <f>_xll.qlCalendarAdvance(Calendar,$H2905,B2906,"f",FALSE)</f>
        <v>60051</v>
      </c>
      <c r="I2906" s="140">
        <f>_xll.qlInterestRateIndexValueDate(Index1M,$H2906)</f>
        <v>60051</v>
      </c>
      <c r="J2906" s="145">
        <f>IFERROR(_xll.qlIndexFixing(Index1M,$H2906,TRUE,_xll.ohTrigger(RecalcTrigger,Trigger1M)),NA())</f>
        <v>8.0139732688283907E-3</v>
      </c>
      <c r="K2906" s="44">
        <f>IFERROR(_xll.qlIndexFixing(Index3M,H2906,TRUE,_xll.ohTrigger(RecalcTrigger,Trigger3M)),NA())</f>
        <v>8.0938567922513079E-3</v>
      </c>
      <c r="L2906" s="44">
        <f>IFERROR(_xll.qlIndexFixing(Index6M,$H2906,TRUE,_xll.ohTrigger(RecalcTrigger,Trigger6M)),NA())</f>
        <v>8.2532785264861509E-3</v>
      </c>
      <c r="M2906" s="146">
        <f>IFERROR(_xll.qlIndexFixing(Index1Y,$H2906,TRUE,_xll.ohTrigger(RecalcTrigger,Trigger1Y)),NA())</f>
        <v>8.4734261255743348E-3</v>
      </c>
      <c r="N2906" s="145">
        <f>IFERROR(_xll.qlIndexFixing(ONIndex1M,I2906,TRUE,_xll.ohTrigger(RecalcTrigger,Trigger1M)),NA())</f>
        <v>8.0021071762581553E-3</v>
      </c>
      <c r="O2906" s="44">
        <f>IFERROR(_xll.qlIndexFixing(ONIndex3M,I2906,TRUE,_xll.ohTrigger(RecalcTrigger,Trigger3M)),NA())</f>
        <v>8.0579723912277412E-3</v>
      </c>
      <c r="P2906" s="44">
        <f>IFERROR(_xll.qlIndexFixing(ONIndex6M,I2906,TRUE,_xll.ohTrigger(RecalcTrigger,Trigger6M)),NA())</f>
        <v>8.1811491377448142E-3</v>
      </c>
      <c r="Q2906" s="146">
        <f>IFERROR(_xll.qlIndexFixing(ONIndex1Y,I2906,TRUE,_xll.ohTrigger(RecalcTrigger,Trigger1Y)),NA())</f>
        <v>8.3236413064824433E-3</v>
      </c>
    </row>
    <row r="2907" spans="2:17" x14ac:dyDescent="0.2">
      <c r="B2907" s="39" t="s">
        <v>42</v>
      </c>
      <c r="D2907" s="42">
        <f>_xll.qlCalendarAdvance(Calendar,$D2906,B2907,"f",FALSE)</f>
        <v>60058</v>
      </c>
      <c r="E2907" s="140">
        <f>_xll.qlInterestRateIndexValueDate(IndexON,D2907)</f>
        <v>60058</v>
      </c>
      <c r="F2907" s="156">
        <f>IFERROR(_xll.qlIndexFixing(IndexON,D2907,TRUE,_xll.ohTrigger(RecalcTrigger,TriggerON)),NA())</f>
        <v>7.258990566727519E-3</v>
      </c>
      <c r="H2907" s="42">
        <f>_xll.qlCalendarAdvance(Calendar,$H2906,B2907,"f",FALSE)</f>
        <v>60058</v>
      </c>
      <c r="I2907" s="140">
        <f>_xll.qlInterestRateIndexValueDate(Index1M,$H2907)</f>
        <v>60058</v>
      </c>
      <c r="J2907" s="145">
        <f>IFERROR(_xll.qlIndexFixing(Index1M,$H2907,TRUE,_xll.ohTrigger(RecalcTrigger,Trigger1M)),NA())</f>
        <v>8.0181132398485233E-3</v>
      </c>
      <c r="K2907" s="44">
        <f>IFERROR(_xll.qlIndexFixing(Index3M,H2907,TRUE,_xll.ohTrigger(RecalcTrigger,Trigger3M)),NA())</f>
        <v>8.0981578091219707E-3</v>
      </c>
      <c r="L2907" s="44">
        <f>IFERROR(_xll.qlIndexFixing(Index6M,$H2907,TRUE,_xll.ohTrigger(RecalcTrigger,Trigger6M)),NA())</f>
        <v>8.2575833008426379E-3</v>
      </c>
      <c r="M2907" s="146">
        <f>IFERROR(_xll.qlIndexFixing(Index1Y,$H2907,TRUE,_xll.ohTrigger(RecalcTrigger,Trigger1Y)),NA())</f>
        <v>8.477944414709615E-3</v>
      </c>
      <c r="N2907" s="145">
        <f>IFERROR(_xll.qlIndexFixing(ONIndex1M,I2907,TRUE,_xll.ohTrigger(RecalcTrigger,Trigger1M)),NA())</f>
        <v>8.0062271987113576E-3</v>
      </c>
      <c r="O2907" s="44">
        <f>IFERROR(_xll.qlIndexFixing(ONIndex3M,I2907,TRUE,_xll.ohTrigger(RecalcTrigger,Trigger3M)),NA())</f>
        <v>8.0621999494523422E-3</v>
      </c>
      <c r="P2907" s="44">
        <f>IFERROR(_xll.qlIndexFixing(ONIndex6M,I2907,TRUE,_xll.ohTrigger(RecalcTrigger,Trigger6M)),NA())</f>
        <v>8.1853241577989344E-3</v>
      </c>
      <c r="Q2907" s="146">
        <f>IFERROR(_xll.qlIndexFixing(ONIndex1Y,I2907,TRUE,_xll.ohTrigger(RecalcTrigger,Trigger1Y)),NA())</f>
        <v>8.3278694519683949E-3</v>
      </c>
    </row>
    <row r="2908" spans="2:17" x14ac:dyDescent="0.2">
      <c r="B2908" s="39" t="s">
        <v>42</v>
      </c>
      <c r="D2908" s="42">
        <f>_xll.qlCalendarAdvance(Calendar,$D2907,B2908,"f",FALSE)</f>
        <v>60065</v>
      </c>
      <c r="E2908" s="140">
        <f>_xll.qlInterestRateIndexValueDate(IndexON,D2908)</f>
        <v>60065</v>
      </c>
      <c r="F2908" s="156">
        <f>IFERROR(_xll.qlIndexFixing(IndexON,D2908,TRUE,_xll.ohTrigger(RecalcTrigger,TriggerON)),NA())</f>
        <v>7.2638298467186946E-3</v>
      </c>
      <c r="H2908" s="42">
        <f>_xll.qlCalendarAdvance(Calendar,$H2907,B2908,"f",FALSE)</f>
        <v>60065</v>
      </c>
      <c r="I2908" s="140">
        <f>_xll.qlInterestRateIndexValueDate(Index1M,$H2908)</f>
        <v>60065</v>
      </c>
      <c r="J2908" s="145">
        <f>IFERROR(_xll.qlIndexFixing(Index1M,$H2908,TRUE,_xll.ohTrigger(RecalcTrigger,Trigger1M)),NA())</f>
        <v>8.0222609546508339E-3</v>
      </c>
      <c r="K2908" s="44">
        <f>IFERROR(_xll.qlIndexFixing(Index3M,H2908,TRUE,_xll.ohTrigger(RecalcTrigger,Trigger3M)),NA())</f>
        <v>8.102468819160269E-3</v>
      </c>
      <c r="L2908" s="44">
        <f>IFERROR(_xll.qlIndexFixing(Index6M,$H2908,TRUE,_xll.ohTrigger(RecalcTrigger,Trigger6M)),NA())</f>
        <v>8.2618967435386312E-3</v>
      </c>
      <c r="M2908" s="146">
        <f>IFERROR(_xll.qlIndexFixing(Index1Y,$H2908,TRUE,_xll.ohTrigger(RecalcTrigger,Trigger1Y)),NA())</f>
        <v>8.4824725089420738E-3</v>
      </c>
      <c r="N2908" s="145">
        <f>IFERROR(_xll.qlIndexFixing(ONIndex1M,I2908,TRUE,_xll.ohTrigger(RecalcTrigger,Trigger1M)),NA())</f>
        <v>8.0103549580856637E-3</v>
      </c>
      <c r="O2908" s="44">
        <f>IFERROR(_xll.qlIndexFixing(ONIndex3M,I2908,TRUE,_xll.ohTrigger(RecalcTrigger,Trigger3M)),NA())</f>
        <v>8.0664374761263424E-3</v>
      </c>
      <c r="P2908" s="44">
        <f>IFERROR(_xll.qlIndexFixing(ONIndex6M,I2908,TRUE,_xll.ohTrigger(RecalcTrigger,Trigger6M)),NA())</f>
        <v>8.1895078014204703E-3</v>
      </c>
      <c r="Q2908" s="146">
        <f>IFERROR(_xll.qlIndexFixing(ONIndex1Y,I2908,TRUE,_xll.ohTrigger(RecalcTrigger,Trigger1Y)),NA())</f>
        <v>8.3321073002340373E-3</v>
      </c>
    </row>
    <row r="2909" spans="2:17" x14ac:dyDescent="0.2">
      <c r="B2909" s="39" t="s">
        <v>42</v>
      </c>
      <c r="D2909" s="42">
        <f>_xll.qlCalendarAdvance(Calendar,$D2908,B2909,"f",FALSE)</f>
        <v>60072</v>
      </c>
      <c r="E2909" s="140">
        <f>_xll.qlInterestRateIndexValueDate(IndexON,D2909)</f>
        <v>60072</v>
      </c>
      <c r="F2909" s="156">
        <f>IFERROR(_xll.qlIndexFixing(IndexON,D2909,TRUE,_xll.ohTrigger(RecalcTrigger,TriggerON)),NA())</f>
        <v>7.2686810495903309E-3</v>
      </c>
      <c r="H2909" s="42">
        <f>_xll.qlCalendarAdvance(Calendar,$H2908,B2909,"f",FALSE)</f>
        <v>60072</v>
      </c>
      <c r="I2909" s="140">
        <f>_xll.qlInterestRateIndexValueDate(Index1M,$H2909)</f>
        <v>60072</v>
      </c>
      <c r="J2909" s="145">
        <f>IFERROR(_xll.qlIndexFixing(Index1M,$H2909,TRUE,_xll.ohTrigger(RecalcTrigger,Trigger1M)),NA())</f>
        <v>8.0264164132378552E-3</v>
      </c>
      <c r="K2909" s="44">
        <f>IFERROR(_xll.qlIndexFixing(Index3M,H2909,TRUE,_xll.ohTrigger(RecalcTrigger,Trigger3M)),NA())</f>
        <v>8.1067898223987946E-3</v>
      </c>
      <c r="L2909" s="44">
        <f>IFERROR(_xll.qlIndexFixing(Index6M,$H2909,TRUE,_xll.ohTrigger(RecalcTrigger,Trigger6M)),NA())</f>
        <v>8.2662188546303774E-3</v>
      </c>
      <c r="M2909" s="146">
        <f>IFERROR(_xll.qlIndexFixing(Index1Y,$H2909,TRUE,_xll.ohTrigger(RecalcTrigger,Trigger1Y)),NA())</f>
        <v>8.4870104084027176E-3</v>
      </c>
      <c r="N2909" s="145">
        <f>IFERROR(_xll.qlIndexFixing(ONIndex1M,I2909,TRUE,_xll.ohTrigger(RecalcTrigger,Trigger1M)),NA())</f>
        <v>8.0144904546242124E-3</v>
      </c>
      <c r="O2909" s="44">
        <f>IFERROR(_xll.qlIndexFixing(ONIndex3M,I2909,TRUE,_xll.ohTrigger(RecalcTrigger,Trigger3M)),NA())</f>
        <v>8.0706849712497419E-3</v>
      </c>
      <c r="P2909" s="44">
        <f>IFERROR(_xll.qlIndexFixing(ONIndex6M,I2909,TRUE,_xll.ohTrigger(RecalcTrigger,Trigger6M)),NA())</f>
        <v>8.1937000686904682E-3</v>
      </c>
      <c r="Q2909" s="146">
        <f>IFERROR(_xll.qlIndexFixing(ONIndex1Y,I2909,TRUE,_xll.ohTrigger(RecalcTrigger,Trigger1Y)),NA())</f>
        <v>8.3363548513604169E-3</v>
      </c>
    </row>
    <row r="2910" spans="2:17" x14ac:dyDescent="0.2">
      <c r="B2910" s="39" t="s">
        <v>42</v>
      </c>
      <c r="D2910" s="42">
        <f>_xll.qlCalendarAdvance(Calendar,$D2909,B2910,"f",FALSE)</f>
        <v>60079</v>
      </c>
      <c r="E2910" s="140">
        <f>_xll.qlInterestRateIndexValueDate(IndexON,D2910)</f>
        <v>60079</v>
      </c>
      <c r="F2910" s="156">
        <f>IFERROR(_xll.qlIndexFixing(IndexON,D2910,TRUE,_xll.ohTrigger(RecalcTrigger,TriggerON)),NA())</f>
        <v>7.2735441755045205E-3</v>
      </c>
      <c r="H2910" s="42">
        <f>_xll.qlCalendarAdvance(Calendar,$H2909,B2910,"f",FALSE)</f>
        <v>60079</v>
      </c>
      <c r="I2910" s="140">
        <f>_xll.qlInterestRateIndexValueDate(Index1M,$H2910)</f>
        <v>60079</v>
      </c>
      <c r="J2910" s="145">
        <f>IFERROR(_xll.qlIndexFixing(Index1M,$H2910,TRUE,_xll.ohTrigger(RecalcTrigger,Trigger1M)),NA())</f>
        <v>8.0305796156197179E-3</v>
      </c>
      <c r="K2910" s="44">
        <f>IFERROR(_xll.qlIndexFixing(Index3M,H2910,TRUE,_xll.ohTrigger(RecalcTrigger,Trigger3M)),NA())</f>
        <v>8.1111208188710242E-3</v>
      </c>
      <c r="L2910" s="44">
        <f>IFERROR(_xll.qlIndexFixing(Index6M,$H2910,TRUE,_xll.ohTrigger(RecalcTrigger,Trigger6M)),NA())</f>
        <v>8.2717677234920486E-3</v>
      </c>
      <c r="M2910" s="146">
        <f>IFERROR(_xll.qlIndexFixing(Index1Y,$H2910,TRUE,_xll.ohTrigger(RecalcTrigger,Trigger1Y)),NA())</f>
        <v>8.491558113224329E-3</v>
      </c>
      <c r="N2910" s="145">
        <f>IFERROR(_xll.qlIndexFixing(ONIndex1M,I2910,TRUE,_xll.ohTrigger(RecalcTrigger,Trigger1M)),NA())</f>
        <v>8.0186336881649112E-3</v>
      </c>
      <c r="O2910" s="44">
        <f>IFERROR(_xll.qlIndexFixing(ONIndex3M,I2910,TRUE,_xll.ohTrigger(RecalcTrigger,Trigger3M)),NA())</f>
        <v>8.0749424348225407E-3</v>
      </c>
      <c r="P2910" s="44">
        <f>IFERROR(_xll.qlIndexFixing(ONIndex6M,I2910,TRUE,_xll.ohTrigger(RecalcTrigger,Trigger6M)),NA())</f>
        <v>8.1979009596899743E-3</v>
      </c>
      <c r="Q2910" s="146">
        <f>IFERROR(_xll.qlIndexFixing(ONIndex1Y,I2910,TRUE,_xll.ohTrigger(RecalcTrigger,Trigger1Y)),NA())</f>
        <v>8.3406121053475335E-3</v>
      </c>
    </row>
    <row r="2911" spans="2:17" x14ac:dyDescent="0.2">
      <c r="B2911" s="39" t="s">
        <v>42</v>
      </c>
      <c r="D2911" s="42">
        <f>_xll.qlCalendarAdvance(Calendar,$D2910,B2911,"f",FALSE)</f>
        <v>60086</v>
      </c>
      <c r="E2911" s="140">
        <f>_xll.qlInterestRateIndexValueDate(IndexON,D2911)</f>
        <v>60086</v>
      </c>
      <c r="F2911" s="156">
        <f>IFERROR(_xll.qlIndexFixing(IndexON,D2911,TRUE,_xll.ohTrigger(RecalcTrigger,TriggerON)),NA())</f>
        <v>7.2784192242991708E-3</v>
      </c>
      <c r="H2911" s="42">
        <f>_xll.qlCalendarAdvance(Calendar,$H2910,B2911,"f",FALSE)</f>
        <v>60086</v>
      </c>
      <c r="I2911" s="140">
        <f>_xll.qlInterestRateIndexValueDate(Index1M,$H2911)</f>
        <v>60086</v>
      </c>
      <c r="J2911" s="145">
        <f>IFERROR(_xll.qlIndexFixing(Index1M,$H2911,TRUE,_xll.ohTrigger(RecalcTrigger,Trigger1M)),NA())</f>
        <v>8.0347505618065529E-3</v>
      </c>
      <c r="K2911" s="44">
        <f>IFERROR(_xll.qlIndexFixing(Index3M,H2911,TRUE,_xll.ohTrigger(RecalcTrigger,Trigger3M)),NA())</f>
        <v>8.1154618086095535E-3</v>
      </c>
      <c r="L2911" s="44">
        <f>IFERROR(_xll.qlIndexFixing(Index6M,$H2911,TRUE,_xll.ohTrigger(RecalcTrigger,Trigger6M)),NA())</f>
        <v>8.2761093237257357E-3</v>
      </c>
      <c r="M2911" s="146">
        <f>IFERROR(_xll.qlIndexFixing(Index1Y,$H2911,TRUE,_xll.ohTrigger(RecalcTrigger,Trigger1Y)),NA())</f>
        <v>8.4961156235390245E-3</v>
      </c>
      <c r="N2911" s="145">
        <f>IFERROR(_xll.qlIndexFixing(ONIndex1M,I2911,TRUE,_xll.ohTrigger(RecalcTrigger,Trigger1M)),NA())</f>
        <v>8.02278465870776E-3</v>
      </c>
      <c r="O2911" s="44">
        <f>IFERROR(_xll.qlIndexFixing(ONIndex3M,I2911,TRUE,_xll.ohTrigger(RecalcTrigger,Trigger3M)),NA())</f>
        <v>8.0792098668447387E-3</v>
      </c>
      <c r="P2911" s="44">
        <f>IFERROR(_xll.qlIndexFixing(ONIndex6M,I2911,TRUE,_xll.ohTrigger(RecalcTrigger,Trigger6M)),NA())</f>
        <v>8.2021104740948036E-3</v>
      </c>
      <c r="Q2911" s="146">
        <f>IFERROR(_xll.qlIndexFixing(ONIndex1Y,I2911,TRUE,_xll.ohTrigger(RecalcTrigger,Trigger1Y)),NA())</f>
        <v>8.3448790621143409E-3</v>
      </c>
    </row>
    <row r="2912" spans="2:17" x14ac:dyDescent="0.2">
      <c r="B2912" s="39" t="s">
        <v>42</v>
      </c>
      <c r="D2912" s="42">
        <f>_xll.qlCalendarAdvance(Calendar,$D2911,B2912,"f",FALSE)</f>
        <v>60093</v>
      </c>
      <c r="E2912" s="140">
        <f>_xll.qlInterestRateIndexValueDate(IndexON,D2912)</f>
        <v>60093</v>
      </c>
      <c r="F2912" s="156">
        <f>IFERROR(_xll.qlIndexFixing(IndexON,D2912,TRUE,_xll.ohTrigger(RecalcTrigger,TriggerON)),NA())</f>
        <v>7.2833061961363743E-3</v>
      </c>
      <c r="H2912" s="42">
        <f>_xll.qlCalendarAdvance(Calendar,$H2911,B2912,"f",FALSE)</f>
        <v>60093</v>
      </c>
      <c r="I2912" s="140">
        <f>_xll.qlInterestRateIndexValueDate(Index1M,$H2912)</f>
        <v>60093</v>
      </c>
      <c r="J2912" s="145">
        <f>IFERROR(_xll.qlIndexFixing(Index1M,$H2912,TRUE,_xll.ohTrigger(RecalcTrigger,Trigger1M)),NA())</f>
        <v>8.0389292518084909E-3</v>
      </c>
      <c r="K2912" s="44">
        <f>IFERROR(_xll.qlIndexFixing(Index3M,H2912,TRUE,_xll.ohTrigger(RecalcTrigger,Trigger3M)),NA())</f>
        <v>8.1198127916452135E-3</v>
      </c>
      <c r="L2912" s="44">
        <f>IFERROR(_xll.qlIndexFixing(Index6M,$H2912,TRUE,_xll.ohTrigger(RecalcTrigger,Trigger6M)),NA())</f>
        <v>8.2804595932787703E-3</v>
      </c>
      <c r="M2912" s="146">
        <f>IFERROR(_xll.qlIndexFixing(Index1Y,$H2912,TRUE,_xll.ohTrigger(RecalcTrigger,Trigger1Y)),NA())</f>
        <v>8.500682939480031E-3</v>
      </c>
      <c r="N2912" s="145">
        <f>IFERROR(_xll.qlIndexFixing(ONIndex1M,I2912,TRUE,_xll.ohTrigger(RecalcTrigger,Trigger1M)),NA())</f>
        <v>8.0269433664148515E-3</v>
      </c>
      <c r="O2912" s="44">
        <f>IFERROR(_xll.qlIndexFixing(ONIndex3M,I2912,TRUE,_xll.ohTrigger(RecalcTrigger,Trigger3M)),NA())</f>
        <v>8.0834872671542435E-3</v>
      </c>
      <c r="P2912" s="44">
        <f>IFERROR(_xll.qlIndexFixing(ONIndex6M,I2912,TRUE,_xll.ohTrigger(RecalcTrigger,Trigger6M)),NA())</f>
        <v>8.2063286122291412E-3</v>
      </c>
      <c r="Q2912" s="146">
        <f>IFERROR(_xll.qlIndexFixing(ONIndex1Y,I2912,TRUE,_xll.ohTrigger(RecalcTrigger,Trigger1Y)),NA())</f>
        <v>8.3491557217418855E-3</v>
      </c>
    </row>
    <row r="2913" spans="2:17" x14ac:dyDescent="0.2">
      <c r="B2913" s="39" t="s">
        <v>42</v>
      </c>
      <c r="D2913" s="42">
        <f>_xll.qlCalendarAdvance(Calendar,$D2912,B2913,"f",FALSE)</f>
        <v>60100</v>
      </c>
      <c r="E2913" s="140">
        <f>_xll.qlInterestRateIndexValueDate(IndexON,D2913)</f>
        <v>60100</v>
      </c>
      <c r="F2913" s="156">
        <f>IFERROR(_xll.qlIndexFixing(IndexON,D2913,TRUE,_xll.ohTrigger(RecalcTrigger,TriggerON)),NA())</f>
        <v>7.2882050909350848E-3</v>
      </c>
      <c r="H2913" s="42">
        <f>_xll.qlCalendarAdvance(Calendar,$H2912,B2913,"f",FALSE)</f>
        <v>60100</v>
      </c>
      <c r="I2913" s="140">
        <f>_xll.qlInterestRateIndexValueDate(Index1M,$H2913)</f>
        <v>60100</v>
      </c>
      <c r="J2913" s="145">
        <f>IFERROR(_xll.qlIndexFixing(Index1M,$H2913,TRUE,_xll.ohTrigger(RecalcTrigger,Trigger1M)),NA())</f>
        <v>8.043115685625532E-3</v>
      </c>
      <c r="K2913" s="44">
        <f>IFERROR(_xll.qlIndexFixing(Index3M,H2913,TRUE,_xll.ohTrigger(RecalcTrigger,Trigger3M)),NA())</f>
        <v>8.1241737680132452E-3</v>
      </c>
      <c r="L2913" s="44">
        <f>IFERROR(_xll.qlIndexFixing(Index6M,$H2913,TRUE,_xll.ohTrigger(RecalcTrigger,Trigger6M)),NA())</f>
        <v>8.2848185322086706E-3</v>
      </c>
      <c r="M2913" s="146">
        <f>IFERROR(_xll.qlIndexFixing(Index1Y,$H2913,TRUE,_xll.ohTrigger(RecalcTrigger,Trigger1Y)),NA())</f>
        <v>8.505260061179909E-3</v>
      </c>
      <c r="N2913" s="145">
        <f>IFERROR(_xll.qlIndexFixing(ONIndex1M,I2913,TRUE,_xll.ohTrigger(RecalcTrigger,Trigger1M)),NA())</f>
        <v>8.0311098110430468E-3</v>
      </c>
      <c r="O2913" s="44">
        <f>IFERROR(_xll.qlIndexFixing(ONIndex3M,I2913,TRUE,_xll.ohTrigger(RecalcTrigger,Trigger3M)),NA())</f>
        <v>8.0877746359941938E-3</v>
      </c>
      <c r="P2913" s="44">
        <f>IFERROR(_xll.qlIndexFixing(ONIndex6M,I2913,TRUE,_xll.ohTrigger(RecalcTrigger,Trigger6M)),NA())</f>
        <v>8.2105553740119408E-3</v>
      </c>
      <c r="Q2913" s="146">
        <f>IFERROR(_xll.qlIndexFixing(ONIndex1Y,I2913,TRUE,_xll.ohTrigger(RecalcTrigger,Trigger1Y)),NA())</f>
        <v>8.3534420841491208E-3</v>
      </c>
    </row>
    <row r="2914" spans="2:17" x14ac:dyDescent="0.2">
      <c r="B2914" s="39" t="s">
        <v>42</v>
      </c>
      <c r="D2914" s="42">
        <f>_xll.qlCalendarAdvance(Calendar,$D2913,B2914,"f",FALSE)</f>
        <v>60107</v>
      </c>
      <c r="E2914" s="140">
        <f>_xll.qlInterestRateIndexValueDate(IndexON,D2914)</f>
        <v>60107</v>
      </c>
      <c r="F2914" s="156">
        <f>IFERROR(_xll.qlIndexFixing(IndexON,D2914,TRUE,_xll.ohTrigger(RecalcTrigger,TriggerON)),NA())</f>
        <v>7.2931159087763486E-3</v>
      </c>
      <c r="H2914" s="42">
        <f>_xll.qlCalendarAdvance(Calendar,$H2913,B2914,"f",FALSE)</f>
        <v>60107</v>
      </c>
      <c r="I2914" s="140">
        <f>_xll.qlInterestRateIndexValueDate(Index1M,$H2914)</f>
        <v>60107</v>
      </c>
      <c r="J2914" s="145">
        <f>IFERROR(_xll.qlIndexFixing(Index1M,$H2914,TRUE,_xll.ohTrigger(RecalcTrigger,Trigger1M)),NA())</f>
        <v>8.0476988692872713E-3</v>
      </c>
      <c r="K2914" s="44">
        <f>IFERROR(_xll.qlIndexFixing(Index3M,H2914,TRUE,_xll.ohTrigger(RecalcTrigger,Trigger3M)),NA())</f>
        <v>8.1285447377462388E-3</v>
      </c>
      <c r="L2914" s="44">
        <f>IFERROR(_xll.qlIndexFixing(Index6M,$H2914,TRUE,_xll.ohTrigger(RecalcTrigger,Trigger6M)),NA())</f>
        <v>8.2891861405725176E-3</v>
      </c>
      <c r="M2914" s="146">
        <f>IFERROR(_xll.qlIndexFixing(Index1Y,$H2914,TRUE,_xll.ohTrigger(RecalcTrigger,Trigger1Y)),NA())</f>
        <v>8.5098469887721073E-3</v>
      </c>
      <c r="N2914" s="145">
        <f>IFERROR(_xll.qlIndexFixing(ONIndex1M,I2914,TRUE,_xll.ohTrigger(RecalcTrigger,Trigger1M)),NA())</f>
        <v>8.0352839927544384E-3</v>
      </c>
      <c r="O2914" s="44">
        <f>IFERROR(_xll.qlIndexFixing(ONIndex3M,I2914,TRUE,_xll.ohTrigger(RecalcTrigger,Trigger3M)),NA())</f>
        <v>8.0920719732835433E-3</v>
      </c>
      <c r="P2914" s="44">
        <f>IFERROR(_xll.qlIndexFixing(ONIndex6M,I2914,TRUE,_xll.ohTrigger(RecalcTrigger,Trigger6M)),NA())</f>
        <v>8.2147907592811098E-3</v>
      </c>
      <c r="Q2914" s="146">
        <f>IFERROR(_xll.qlIndexFixing(ONIndex1Y,I2914,TRUE,_xll.ohTrigger(RecalcTrigger,Trigger1Y)),NA())</f>
        <v>8.3577381494981395E-3</v>
      </c>
    </row>
    <row r="2915" spans="2:17" x14ac:dyDescent="0.2">
      <c r="B2915" s="39" t="s">
        <v>42</v>
      </c>
      <c r="D2915" s="42">
        <f>_xll.qlCalendarAdvance(Calendar,$D2914,B2915,"f",FALSE)</f>
        <v>60114</v>
      </c>
      <c r="E2915" s="140">
        <f>_xll.qlInterestRateIndexValueDate(IndexON,D2915)</f>
        <v>60114</v>
      </c>
      <c r="F2915" s="156">
        <f>IFERROR(_xll.qlIndexFixing(IndexON,D2915,TRUE,_xll.ohTrigger(RecalcTrigger,TriggerON)),NA())</f>
        <v>7.2980386494980731E-3</v>
      </c>
      <c r="H2915" s="42">
        <f>_xll.qlCalendarAdvance(Calendar,$H2914,B2915,"f",FALSE)</f>
        <v>60114</v>
      </c>
      <c r="I2915" s="140">
        <f>_xll.qlInterestRateIndexValueDate(Index1M,$H2915)</f>
        <v>60114</v>
      </c>
      <c r="J2915" s="145">
        <f>IFERROR(_xll.qlIndexFixing(Index1M,$H2915,TRUE,_xll.ohTrigger(RecalcTrigger,Trigger1M)),NA())</f>
        <v>8.0503432328528877E-3</v>
      </c>
      <c r="K2915" s="44">
        <f>IFERROR(_xll.qlIndexFixing(Index3M,H2915,TRUE,_xll.ohTrigger(RecalcTrigger,Trigger3M)),NA())</f>
        <v>8.1329257008759103E-3</v>
      </c>
      <c r="L2915" s="44">
        <f>IFERROR(_xll.qlIndexFixing(Index6M,$H2915,TRUE,_xll.ohTrigger(RecalcTrigger,Trigger6M)),NA())</f>
        <v>8.2923335606391677E-3</v>
      </c>
      <c r="M2915" s="146">
        <f>IFERROR(_xll.qlIndexFixing(Index1Y,$H2915,TRUE,_xll.ohTrigger(RecalcTrigger,Trigger1Y)),NA())</f>
        <v>8.5144437223902969E-3</v>
      </c>
      <c r="N2915" s="145">
        <f>IFERROR(_xll.qlIndexFixing(ONIndex1M,I2915,TRUE,_xll.ohTrigger(RecalcTrigger,Trigger1M)),NA())</f>
        <v>8.0394659115490263E-3</v>
      </c>
      <c r="O2915" s="44">
        <f>IFERROR(_xll.qlIndexFixing(ONIndex3M,I2915,TRUE,_xll.ohTrigger(RecalcTrigger,Trigger3M)),NA())</f>
        <v>8.0963792789412459E-3</v>
      </c>
      <c r="P2915" s="44">
        <f>IFERROR(_xll.qlIndexFixing(ONIndex6M,I2915,TRUE,_xll.ohTrigger(RecalcTrigger,Trigger6M)),NA())</f>
        <v>8.2190347681987408E-3</v>
      </c>
      <c r="Q2915" s="146">
        <f>IFERROR(_xll.qlIndexFixing(ONIndex1Y,I2915,TRUE,_xll.ohTrigger(RecalcTrigger,Trigger1Y)),NA())</f>
        <v>8.3620439175458028E-3</v>
      </c>
    </row>
    <row r="2916" spans="2:17" x14ac:dyDescent="0.2">
      <c r="B2916" s="39" t="s">
        <v>42</v>
      </c>
      <c r="D2916" s="42">
        <f>_xll.qlCalendarAdvance(Calendar,$D2915,B2916,"f",FALSE)</f>
        <v>60121</v>
      </c>
      <c r="E2916" s="140">
        <f>_xll.qlInterestRateIndexValueDate(IndexON,D2916)</f>
        <v>60121</v>
      </c>
      <c r="F2916" s="156">
        <f>IFERROR(_xll.qlIndexFixing(IndexON,D2916,TRUE,_xll.ohTrigger(RecalcTrigger,TriggerON)),NA())</f>
        <v>7.3029733131813046E-3</v>
      </c>
      <c r="H2916" s="42">
        <f>_xll.qlCalendarAdvance(Calendar,$H2915,B2916,"f",FALSE)</f>
        <v>60121</v>
      </c>
      <c r="I2916" s="140">
        <f>_xll.qlInterestRateIndexValueDate(Index1M,$H2916)</f>
        <v>60121</v>
      </c>
      <c r="J2916" s="145">
        <f>IFERROR(_xll.qlIndexFixing(Index1M,$H2916,TRUE,_xll.ohTrigger(RecalcTrigger,Trigger1M)),NA())</f>
        <v>8.0557214500939084E-3</v>
      </c>
      <c r="K2916" s="44">
        <f>IFERROR(_xll.qlIndexFixing(Index3M,H2916,TRUE,_xll.ohTrigger(RecalcTrigger,Trigger3M)),NA())</f>
        <v>8.1373166574348552E-3</v>
      </c>
      <c r="L2916" s="44">
        <f>IFERROR(_xll.qlIndexFixing(Index6M,$H2916,TRUE,_xll.ohTrigger(RecalcTrigger,Trigger6M)),NA())</f>
        <v>8.297947365833858E-3</v>
      </c>
      <c r="M2916" s="146">
        <f>IFERROR(_xll.qlIndexFixing(Index1Y,$H2916,TRUE,_xll.ohTrigger(RecalcTrigger,Trigger1Y)),NA())</f>
        <v>8.5190502621683706E-3</v>
      </c>
      <c r="N2916" s="145">
        <f>IFERROR(_xll.qlIndexFixing(ONIndex1M,I2916,TRUE,_xll.ohTrigger(RecalcTrigger,Trigger1M)),NA())</f>
        <v>8.0436555674268106E-3</v>
      </c>
      <c r="O2916" s="44">
        <f>IFERROR(_xll.qlIndexFixing(ONIndex3M,I2916,TRUE,_xll.ohTrigger(RecalcTrigger,Trigger3M)),NA())</f>
        <v>8.1006965530483477E-3</v>
      </c>
      <c r="P2916" s="44">
        <f>IFERROR(_xll.qlIndexFixing(ONIndex6M,I2916,TRUE,_xll.ohTrigger(RecalcTrigger,Trigger6M)),NA())</f>
        <v>8.2232874007648338E-3</v>
      </c>
      <c r="Q2916" s="146">
        <f>IFERROR(_xll.qlIndexFixing(ONIndex1Y,I2916,TRUE,_xll.ohTrigger(RecalcTrigger,Trigger1Y)),NA())</f>
        <v>8.3663593883731568E-3</v>
      </c>
    </row>
    <row r="2917" spans="2:17" x14ac:dyDescent="0.2">
      <c r="B2917" s="39" t="s">
        <v>42</v>
      </c>
      <c r="D2917" s="42">
        <f>_xll.qlCalendarAdvance(Calendar,$D2916,B2917,"f",FALSE)</f>
        <v>60128</v>
      </c>
      <c r="E2917" s="140">
        <f>_xll.qlInterestRateIndexValueDate(IndexON,D2917)</f>
        <v>60128</v>
      </c>
      <c r="F2917" s="156">
        <f>IFERROR(_xll.qlIndexFixing(IndexON,D2917,TRUE,_xll.ohTrigger(RecalcTrigger,TriggerON)),NA())</f>
        <v>7.3079198999070893E-3</v>
      </c>
      <c r="H2917" s="42">
        <f>_xll.qlCalendarAdvance(Calendar,$H2916,B2917,"f",FALSE)</f>
        <v>60128</v>
      </c>
      <c r="I2917" s="140">
        <f>_xll.qlInterestRateIndexValueDate(Index1M,$H2917)</f>
        <v>60128</v>
      </c>
      <c r="J2917" s="145">
        <f>IFERROR(_xll.qlIndexFixing(Index1M,$H2917,TRUE,_xll.ohTrigger(RecalcTrigger,Trigger1M)),NA())</f>
        <v>8.059938859285333E-3</v>
      </c>
      <c r="K2917" s="44">
        <f>IFERROR(_xll.qlIndexFixing(Index3M,H2917,TRUE,_xll.ohTrigger(RecalcTrigger,Trigger3M)),NA())</f>
        <v>8.1417176074583108E-3</v>
      </c>
      <c r="L2917" s="44">
        <f>IFERROR(_xll.qlIndexFixing(Index6M,$H2917,TRUE,_xll.ohTrigger(RecalcTrigger,Trigger6M)),NA())</f>
        <v>8.3023409828463859E-3</v>
      </c>
      <c r="M2917" s="146">
        <f>IFERROR(_xll.qlIndexFixing(Index1Y,$H2917,TRUE,_xll.ohTrigger(RecalcTrigger,Trigger1Y)),NA())</f>
        <v>8.5236666082406654E-3</v>
      </c>
      <c r="N2917" s="145">
        <f>IFERROR(_xll.qlIndexFixing(ONIndex1M,I2917,TRUE,_xll.ohTrigger(RecalcTrigger,Trigger1M)),NA())</f>
        <v>8.047852960306745E-3</v>
      </c>
      <c r="O2917" s="44">
        <f>IFERROR(_xll.qlIndexFixing(ONIndex3M,I2917,TRUE,_xll.ohTrigger(RecalcTrigger,Trigger3M)),NA())</f>
        <v>8.1050237956048488E-3</v>
      </c>
      <c r="P2917" s="44">
        <f>IFERROR(_xll.qlIndexFixing(ONIndex6M,I2917,TRUE,_xll.ohTrigger(RecalcTrigger,Trigger6M)),NA())</f>
        <v>8.2275486568983425E-3</v>
      </c>
      <c r="Q2917" s="146">
        <f>IFERROR(_xll.qlIndexFixing(ONIndex1Y,I2917,TRUE,_xll.ohTrigger(RecalcTrigger,Trigger1Y)),NA())</f>
        <v>8.370684562061248E-3</v>
      </c>
    </row>
    <row r="2918" spans="2:17" x14ac:dyDescent="0.2">
      <c r="B2918" s="39" t="s">
        <v>42</v>
      </c>
      <c r="D2918" s="42">
        <f>_xll.qlCalendarAdvance(Calendar,$D2917,B2918,"f",FALSE)</f>
        <v>60135</v>
      </c>
      <c r="E2918" s="140">
        <f>_xll.qlInterestRateIndexValueDate(IndexON,D2918)</f>
        <v>60135</v>
      </c>
      <c r="F2918" s="156">
        <f>IFERROR(_xll.qlIndexFixing(IndexON,D2918,TRUE,_xll.ohTrigger(RecalcTrigger,TriggerON)),NA())</f>
        <v>7.3128784095943811E-3</v>
      </c>
      <c r="H2918" s="42">
        <f>_xll.qlCalendarAdvance(Calendar,$H2917,B2918,"f",FALSE)</f>
        <v>60135</v>
      </c>
      <c r="I2918" s="140">
        <f>_xll.qlInterestRateIndexValueDate(Index1M,$H2918)</f>
        <v>60135</v>
      </c>
      <c r="J2918" s="145">
        <f>IFERROR(_xll.qlIndexFixing(Index1M,$H2918,TRUE,_xll.ohTrigger(RecalcTrigger,Trigger1M)),NA())</f>
        <v>8.0641640123374492E-3</v>
      </c>
      <c r="K2918" s="44">
        <f>IFERROR(_xll.qlIndexFixing(Index3M,H2918,TRUE,_xll.ohTrigger(RecalcTrigger,Trigger3M)),NA())</f>
        <v>8.1461285509779879E-3</v>
      </c>
      <c r="L2918" s="44">
        <f>IFERROR(_xll.qlIndexFixing(Index6M,$H2918,TRUE,_xll.ohTrigger(RecalcTrigger,Trigger6M)),NA())</f>
        <v>8.3067432695251055E-3</v>
      </c>
      <c r="M2918" s="146">
        <f>IFERROR(_xll.qlIndexFixing(Index1Y,$H2918,TRUE,_xll.ohTrigger(RecalcTrigger,Trigger1Y)),NA())</f>
        <v>8.5282927607412962E-3</v>
      </c>
      <c r="N2918" s="145">
        <f>IFERROR(_xll.qlIndexFixing(ONIndex1M,I2918,TRUE,_xll.ohTrigger(RecalcTrigger,Trigger1M)),NA())</f>
        <v>8.052058090350922E-3</v>
      </c>
      <c r="O2918" s="44">
        <f>IFERROR(_xll.qlIndexFixing(ONIndex3M,I2918,TRUE,_xll.ohTrigger(RecalcTrigger,Trigger3M)),NA())</f>
        <v>8.1093610065297028E-3</v>
      </c>
      <c r="P2918" s="44">
        <f>IFERROR(_xll.qlIndexFixing(ONIndex6M,I2918,TRUE,_xll.ohTrigger(RecalcTrigger,Trigger6M)),NA())</f>
        <v>8.2318185366803132E-3</v>
      </c>
      <c r="Q2918" s="146">
        <f>IFERROR(_xll.qlIndexFixing(ONIndex1Y,I2918,TRUE,_xll.ohTrigger(RecalcTrigger,Trigger1Y)),NA())</f>
        <v>8.3750194386911225E-3</v>
      </c>
    </row>
    <row r="2919" spans="2:17" x14ac:dyDescent="0.2">
      <c r="B2919" s="39" t="s">
        <v>42</v>
      </c>
      <c r="D2919" s="42">
        <f>_xll.qlCalendarAdvance(Calendar,$D2918,B2919,"f",FALSE)</f>
        <v>60142</v>
      </c>
      <c r="E2919" s="140">
        <f>_xll.qlInterestRateIndexValueDate(IndexON,D2919)</f>
        <v>60142</v>
      </c>
      <c r="F2919" s="156">
        <f>IFERROR(_xll.qlIndexFixing(IndexON,D2919,TRUE,_xll.ohTrigger(RecalcTrigger,TriggerON)),NA())</f>
        <v>7.3178488422431798E-3</v>
      </c>
      <c r="H2919" s="42">
        <f>_xll.qlCalendarAdvance(Calendar,$H2918,B2919,"f",FALSE)</f>
        <v>60142</v>
      </c>
      <c r="I2919" s="140">
        <f>_xll.qlInterestRateIndexValueDate(Index1M,$H2919)</f>
        <v>60142</v>
      </c>
      <c r="J2919" s="145">
        <f>IFERROR(_xll.qlIndexFixing(Index1M,$H2919,TRUE,_xll.ohTrigger(RecalcTrigger,Trigger1M)),NA())</f>
        <v>8.0683969092603877E-3</v>
      </c>
      <c r="K2919" s="44">
        <f>IFERROR(_xll.qlIndexFixing(Index3M,H2919,TRUE,_xll.ohTrigger(RecalcTrigger,Trigger3M)),NA())</f>
        <v>8.1505494880273668E-3</v>
      </c>
      <c r="L2919" s="44">
        <f>IFERROR(_xll.qlIndexFixing(Index6M,$H2919,TRUE,_xll.ohTrigger(RecalcTrigger,Trigger6M)),NA())</f>
        <v>8.309916739704104E-3</v>
      </c>
      <c r="M2919" s="146">
        <f>IFERROR(_xll.qlIndexFixing(Index1Y,$H2919,TRUE,_xll.ohTrigger(RecalcTrigger,Trigger1Y)),NA())</f>
        <v>8.5329287198052661E-3</v>
      </c>
      <c r="N2919" s="145">
        <f>IFERROR(_xll.qlIndexFixing(ONIndex1M,I2919,TRUE,_xll.ohTrigger(RecalcTrigger,Trigger1M)),NA())</f>
        <v>8.0562709572351565E-3</v>
      </c>
      <c r="O2919" s="44">
        <f>IFERROR(_xll.qlIndexFixing(ONIndex3M,I2919,TRUE,_xll.ohTrigger(RecalcTrigger,Trigger3M)),NA())</f>
        <v>8.1137081859039561E-3</v>
      </c>
      <c r="P2919" s="44">
        <f>IFERROR(_xll.qlIndexFixing(ONIndex6M,I2919,TRUE,_xll.ohTrigger(RecalcTrigger,Trigger6M)),NA())</f>
        <v>8.2360970401107458E-3</v>
      </c>
      <c r="Q2919" s="146">
        <f>IFERROR(_xll.qlIndexFixing(ONIndex1Y,I2919,TRUE,_xll.ohTrigger(RecalcTrigger,Trigger1Y)),NA())</f>
        <v>8.3793640180196416E-3</v>
      </c>
    </row>
    <row r="2920" spans="2:17" x14ac:dyDescent="0.2">
      <c r="B2920" s="39" t="s">
        <v>42</v>
      </c>
      <c r="D2920" s="42">
        <f>_xll.qlCalendarAdvance(Calendar,$D2919,B2920,"f",FALSE)</f>
        <v>60149</v>
      </c>
      <c r="E2920" s="140">
        <f>_xll.qlInterestRateIndexValueDate(IndexON,D2920)</f>
        <v>60149</v>
      </c>
      <c r="F2920" s="156">
        <f>IFERROR(_xll.qlIndexFixing(IndexON,D2920,TRUE,_xll.ohTrigger(RecalcTrigger,TriggerON)),NA())</f>
        <v>7.3228311978534855E-3</v>
      </c>
      <c r="H2920" s="42">
        <f>_xll.qlCalendarAdvance(Calendar,$H2919,B2920,"f",FALSE)</f>
        <v>60149</v>
      </c>
      <c r="I2920" s="140">
        <f>_xll.qlInterestRateIndexValueDate(Index1M,$H2920)</f>
        <v>60149</v>
      </c>
      <c r="J2920" s="145">
        <f>IFERROR(_xll.qlIndexFixing(Index1M,$H2920,TRUE,_xll.ohTrigger(RecalcTrigger,Trigger1M)),NA())</f>
        <v>8.0726375500693448E-3</v>
      </c>
      <c r="K2920" s="44">
        <f>IFERROR(_xll.qlIndexFixing(Index3M,H2920,TRUE,_xll.ohTrigger(RecalcTrigger,Trigger3M)),NA())</f>
        <v>8.1545710069921389E-3</v>
      </c>
      <c r="L2920" s="44">
        <f>IFERROR(_xll.qlIndexFixing(Index6M,$H2920,TRUE,_xll.ohTrigger(RecalcTrigger,Trigger6M)),NA())</f>
        <v>8.3135081510911212E-3</v>
      </c>
      <c r="M2920" s="146">
        <f>IFERROR(_xll.qlIndexFixing(Index1Y,$H2920,TRUE,_xll.ohTrigger(RecalcTrigger,Trigger1Y)),NA())</f>
        <v>8.5375744855678004E-3</v>
      </c>
      <c r="N2920" s="145">
        <f>IFERROR(_xll.qlIndexFixing(ONIndex1M,I2920,TRUE,_xll.ohTrigger(RecalcTrigger,Trigger1M)),NA())</f>
        <v>8.0604915613646799E-3</v>
      </c>
      <c r="O2920" s="44">
        <f>IFERROR(_xll.qlIndexFixing(ONIndex3M,I2920,TRUE,_xll.ohTrigger(RecalcTrigger,Trigger3M)),NA())</f>
        <v>8.118065333808655E-3</v>
      </c>
      <c r="P2920" s="44">
        <f>IFERROR(_xll.qlIndexFixing(ONIndex6M,I2920,TRUE,_xll.ohTrigger(RecalcTrigger,Trigger6M)),NA())</f>
        <v>8.2403841671085942E-3</v>
      </c>
      <c r="Q2920" s="146">
        <f>IFERROR(_xll.qlIndexFixing(ONIndex1Y,I2920,TRUE,_xll.ohTrigger(RecalcTrigger,Trigger1Y)),NA())</f>
        <v>8.3837183002088977E-3</v>
      </c>
    </row>
    <row r="2921" spans="2:17" x14ac:dyDescent="0.2">
      <c r="B2921" s="39" t="s">
        <v>42</v>
      </c>
      <c r="D2921" s="42">
        <f>_xll.qlCalendarAdvance(Calendar,$D2920,B2921,"f",FALSE)</f>
        <v>60156</v>
      </c>
      <c r="E2921" s="140">
        <f>_xll.qlInterestRateIndexValueDate(IndexON,D2921)</f>
        <v>60156</v>
      </c>
      <c r="F2921" s="156">
        <f>IFERROR(_xll.qlIndexFixing(IndexON,D2921,TRUE,_xll.ohTrigger(RecalcTrigger,TriggerON)),NA())</f>
        <v>7.3278254764252981E-3</v>
      </c>
      <c r="H2921" s="42">
        <f>_xll.qlCalendarAdvance(Calendar,$H2920,B2921,"f",FALSE)</f>
        <v>60156</v>
      </c>
      <c r="I2921" s="140">
        <f>_xll.qlInterestRateIndexValueDate(Index1M,$H2921)</f>
        <v>60156</v>
      </c>
      <c r="J2921" s="145">
        <f>IFERROR(_xll.qlIndexFixing(Index1M,$H2921,TRUE,_xll.ohTrigger(RecalcTrigger,Trigger1M)),NA())</f>
        <v>8.0768859347643204E-3</v>
      </c>
      <c r="K2921" s="44">
        <f>IFERROR(_xll.qlIndexFixing(Index3M,H2921,TRUE,_xll.ohTrigger(RecalcTrigger,Trigger3M)),NA())</f>
        <v>8.1590111182454697E-3</v>
      </c>
      <c r="L2921" s="44">
        <f>IFERROR(_xll.qlIndexFixing(Index6M,$H2921,TRUE,_xll.ohTrigger(RecalcTrigger,Trigger6M)),NA())</f>
        <v>8.3179328476785629E-3</v>
      </c>
      <c r="M2921" s="146">
        <f>IFERROR(_xll.qlIndexFixing(Index1Y,$H2921,TRUE,_xll.ohTrigger(RecalcTrigger,Trigger1Y)),NA())</f>
        <v>8.5422300581636801E-3</v>
      </c>
      <c r="N2921" s="145">
        <f>IFERROR(_xll.qlIndexFixing(ONIndex1M,I2921,TRUE,_xll.ohTrigger(RecalcTrigger,Trigger1M)),NA())</f>
        <v>8.0647199024963534E-3</v>
      </c>
      <c r="O2921" s="44">
        <f>IFERROR(_xll.qlIndexFixing(ONIndex3M,I2921,TRUE,_xll.ohTrigger(RecalcTrigger,Trigger3M)),NA())</f>
        <v>8.1224324500817069E-3</v>
      </c>
      <c r="P2921" s="44">
        <f>IFERROR(_xll.qlIndexFixing(ONIndex6M,I2921,TRUE,_xll.ohTrigger(RecalcTrigger,Trigger6M)),NA())</f>
        <v>8.2446799176738583E-3</v>
      </c>
      <c r="Q2921" s="146">
        <f>IFERROR(_xll.qlIndexFixing(ONIndex1Y,I2921,TRUE,_xll.ohTrigger(RecalcTrigger,Trigger1Y)),NA())</f>
        <v>8.388082285258891E-3</v>
      </c>
    </row>
    <row r="2922" spans="2:17" x14ac:dyDescent="0.2">
      <c r="B2922" s="39" t="s">
        <v>42</v>
      </c>
      <c r="D2922" s="42">
        <f>_xll.qlCalendarAdvance(Calendar,$D2921,B2922,"f",FALSE)</f>
        <v>60163</v>
      </c>
      <c r="E2922" s="140">
        <f>_xll.qlInterestRateIndexValueDate(IndexON,D2922)</f>
        <v>60163</v>
      </c>
      <c r="F2922" s="156">
        <f>IFERROR(_xll.qlIndexFixing(IndexON,D2922,TRUE,_xll.ohTrigger(RecalcTrigger,TriggerON)),NA())</f>
        <v>7.3328316780396641E-3</v>
      </c>
      <c r="H2922" s="42">
        <f>_xll.qlCalendarAdvance(Calendar,$H2921,B2922,"f",FALSE)</f>
        <v>60163</v>
      </c>
      <c r="I2922" s="140">
        <f>_xll.qlInterestRateIndexValueDate(Index1M,$H2922)</f>
        <v>60163</v>
      </c>
      <c r="J2922" s="145">
        <f>IFERROR(_xll.qlIndexFixing(Index1M,$H2922,TRUE,_xll.ohTrigger(RecalcTrigger,Trigger1M)),NA())</f>
        <v>8.0811420633554454E-3</v>
      </c>
      <c r="K2922" s="44">
        <f>IFERROR(_xll.qlIndexFixing(Index3M,H2922,TRUE,_xll.ohTrigger(RecalcTrigger,Trigger3M)),NA())</f>
        <v>8.1634612228472219E-3</v>
      </c>
      <c r="L2922" s="44">
        <f>IFERROR(_xll.qlIndexFixing(Index6M,$H2922,TRUE,_xll.ohTrigger(RecalcTrigger,Trigger6M)),NA())</f>
        <v>8.3223662128902275E-3</v>
      </c>
      <c r="M2922" s="146">
        <f>IFERROR(_xll.qlIndexFixing(Index1Y,$H2922,TRUE,_xll.ohTrigger(RecalcTrigger,Trigger1Y)),NA())</f>
        <v>8.5468954377287965E-3</v>
      </c>
      <c r="N2922" s="145">
        <f>IFERROR(_xll.qlIndexFixing(ONIndex1M,I2922,TRUE,_xll.ohTrigger(RecalcTrigger,Trigger1M)),NA())</f>
        <v>8.0689559806301769E-3</v>
      </c>
      <c r="O2922" s="44">
        <f>IFERROR(_xll.qlIndexFixing(ONIndex3M,I2922,TRUE,_xll.ohTrigger(RecalcTrigger,Trigger3M)),NA())</f>
        <v>8.1268095347231117E-3</v>
      </c>
      <c r="P2922" s="44">
        <f>IFERROR(_xll.qlIndexFixing(ONIndex6M,I2922,TRUE,_xll.ohTrigger(RecalcTrigger,Trigger6M)),NA())</f>
        <v>8.2489842918875844E-3</v>
      </c>
      <c r="Q2922" s="146">
        <f>IFERROR(_xll.qlIndexFixing(ONIndex1Y,I2922,TRUE,_xll.ohTrigger(RecalcTrigger,Trigger1Y)),NA())</f>
        <v>8.3924559731696213E-3</v>
      </c>
    </row>
    <row r="2923" spans="2:17" x14ac:dyDescent="0.2">
      <c r="B2923" s="39" t="s">
        <v>42</v>
      </c>
      <c r="D2923" s="42">
        <f>_xll.qlCalendarAdvance(Calendar,$D2922,B2923,"f",FALSE)</f>
        <v>60170</v>
      </c>
      <c r="E2923" s="140">
        <f>_xll.qlInterestRateIndexValueDate(IndexON,D2923)</f>
        <v>60170</v>
      </c>
      <c r="F2923" s="156">
        <f>IFERROR(_xll.qlIndexFixing(IndexON,D2923,TRUE,_xll.ohTrigger(RecalcTrigger,TriggerON)),NA())</f>
        <v>7.3378498025344907E-3</v>
      </c>
      <c r="H2923" s="42">
        <f>_xll.qlCalendarAdvance(Calendar,$H2922,B2923,"f",FALSE)</f>
        <v>60170</v>
      </c>
      <c r="I2923" s="140">
        <f>_xll.qlInterestRateIndexValueDate(Index1M,$H2923)</f>
        <v>60170</v>
      </c>
      <c r="J2923" s="145">
        <f>IFERROR(_xll.qlIndexFixing(Index1M,$H2923,TRUE,_xll.ohTrigger(RecalcTrigger,Trigger1M)),NA())</f>
        <v>8.0854059358579158E-3</v>
      </c>
      <c r="K2923" s="44">
        <f>IFERROR(_xll.qlIndexFixing(Index3M,H2923,TRUE,_xll.ohTrigger(RecalcTrigger,Trigger3M)),NA())</f>
        <v>8.1695692283013256E-3</v>
      </c>
      <c r="L2923" s="44">
        <f>IFERROR(_xll.qlIndexFixing(Index6M,$H2923,TRUE,_xll.ohTrigger(RecalcTrigger,Trigger6M)),NA())</f>
        <v>8.3268082467825317E-3</v>
      </c>
      <c r="M2923" s="146">
        <f>IFERROR(_xll.qlIndexFixing(Index1Y,$H2923,TRUE,_xll.ohTrigger(RecalcTrigger,Trigger1Y)),NA())</f>
        <v>8.5515706243990408E-3</v>
      </c>
      <c r="N2923" s="145">
        <f>IFERROR(_xll.qlIndexFixing(ONIndex1M,I2923,TRUE,_xll.ohTrigger(RecalcTrigger,Trigger1M)),NA())</f>
        <v>8.0731997959282431E-3</v>
      </c>
      <c r="O2923" s="44">
        <f>IFERROR(_xll.qlIndexFixing(ONIndex3M,I2923,TRUE,_xll.ohTrigger(RecalcTrigger,Trigger3M)),NA())</f>
        <v>8.1311965878949621E-3</v>
      </c>
      <c r="P2923" s="44">
        <f>IFERROR(_xll.qlIndexFixing(ONIndex6M,I2923,TRUE,_xll.ohTrigger(RecalcTrigger,Trigger6M)),NA())</f>
        <v>8.2532972897497725E-3</v>
      </c>
      <c r="Q2923" s="146">
        <f>IFERROR(_xll.qlIndexFixing(ONIndex1Y,I2923,TRUE,_xll.ohTrigger(RecalcTrigger,Trigger1Y)),NA())</f>
        <v>8.3968393638600425E-3</v>
      </c>
    </row>
    <row r="2924" spans="2:17" x14ac:dyDescent="0.2">
      <c r="B2924" s="39" t="s">
        <v>42</v>
      </c>
      <c r="D2924" s="42">
        <f>_xll.qlCalendarAdvance(Calendar,$D2923,B2924,"f",FALSE)</f>
        <v>60177</v>
      </c>
      <c r="E2924" s="140">
        <f>_xll.qlInterestRateIndexValueDate(IndexON,D2924)</f>
        <v>60177</v>
      </c>
      <c r="F2924" s="156">
        <f>IFERROR(_xll.qlIndexFixing(IndexON,D2924,TRUE,_xll.ohTrigger(RecalcTrigger,TriggerON)),NA())</f>
        <v>7.3428798501529169E-3</v>
      </c>
      <c r="H2924" s="42">
        <f>_xll.qlCalendarAdvance(Calendar,$H2923,B2924,"f",FALSE)</f>
        <v>60177</v>
      </c>
      <c r="I2924" s="140">
        <f>_xll.qlInterestRateIndexValueDate(Index1M,$H2924)</f>
        <v>60177</v>
      </c>
      <c r="J2924" s="145">
        <f>IFERROR(_xll.qlIndexFixing(Index1M,$H2924,TRUE,_xll.ohTrigger(RecalcTrigger,Trigger1M)),NA())</f>
        <v>8.0896775522717318E-3</v>
      </c>
      <c r="K2924" s="44">
        <f>IFERROR(_xll.qlIndexFixing(Index3M,H2924,TRUE,_xll.ohTrigger(RecalcTrigger,Trigger3M)),NA())</f>
        <v>8.1728040773896317E-3</v>
      </c>
      <c r="L2924" s="44">
        <f>IFERROR(_xll.qlIndexFixing(Index6M,$H2924,TRUE,_xll.ohTrigger(RecalcTrigger,Trigger6M)),NA())</f>
        <v>8.3316748206402769E-3</v>
      </c>
      <c r="M2924" s="146">
        <f>IFERROR(_xll.qlIndexFixing(Index1Y,$H2924,TRUE,_xll.ohTrigger(RecalcTrigger,Trigger1Y)),NA())</f>
        <v>8.5562556183109706E-3</v>
      </c>
      <c r="N2924" s="145">
        <f>IFERROR(_xll.qlIndexFixing(ONIndex1M,I2924,TRUE,_xll.ohTrigger(RecalcTrigger,Trigger1M)),NA())</f>
        <v>8.0774513481474131E-3</v>
      </c>
      <c r="O2924" s="44">
        <f>IFERROR(_xll.qlIndexFixing(ONIndex3M,I2924,TRUE,_xll.ohTrigger(RecalcTrigger,Trigger3M)),NA())</f>
        <v>8.1355936094351655E-3</v>
      </c>
      <c r="P2924" s="44">
        <f>IFERROR(_xll.qlIndexFixing(ONIndex6M,I2924,TRUE,_xll.ohTrigger(RecalcTrigger,Trigger6M)),NA())</f>
        <v>8.2576189111793763E-3</v>
      </c>
      <c r="Q2924" s="146">
        <f>IFERROR(_xll.qlIndexFixing(ONIndex1Y,I2924,TRUE,_xll.ohTrigger(RecalcTrigger,Trigger1Y)),NA())</f>
        <v>8.4012324572491082E-3</v>
      </c>
    </row>
    <row r="2925" spans="2:17" x14ac:dyDescent="0.2">
      <c r="B2925" s="39" t="s">
        <v>42</v>
      </c>
      <c r="D2925" s="42">
        <f>_xll.qlCalendarAdvance(Calendar,$D2924,B2925,"f",FALSE)</f>
        <v>60184</v>
      </c>
      <c r="E2925" s="140">
        <f>_xll.qlInterestRateIndexValueDate(IndexON,D2925)</f>
        <v>60184</v>
      </c>
      <c r="F2925" s="156">
        <f>IFERROR(_xll.qlIndexFixing(IndexON,D2925,TRUE,_xll.ohTrigger(RecalcTrigger,TriggerON)),NA())</f>
        <v>7.3479218206518038E-3</v>
      </c>
      <c r="H2925" s="42">
        <f>_xll.qlCalendarAdvance(Calendar,$H2924,B2925,"f",FALSE)</f>
        <v>60184</v>
      </c>
      <c r="I2925" s="140">
        <f>_xll.qlInterestRateIndexValueDate(Index1M,$H2925)</f>
        <v>60184</v>
      </c>
      <c r="J2925" s="145">
        <f>IFERROR(_xll.qlIndexFixing(Index1M,$H2925,TRUE,_xll.ohTrigger(RecalcTrigger,Trigger1M)),NA())</f>
        <v>8.0939569126146221E-3</v>
      </c>
      <c r="K2925" s="44">
        <f>IFERROR(_xll.qlIndexFixing(Index3M,H2925,TRUE,_xll.ohTrigger(RecalcTrigger,Trigger3M)),NA())</f>
        <v>8.1772849763201948E-3</v>
      </c>
      <c r="L2925" s="44">
        <f>IFERROR(_xll.qlIndexFixing(Index6M,$H2925,TRUE,_xll.ohTrigger(RecalcTrigger,Trigger6M)),NA())</f>
        <v>8.3361349128967237E-3</v>
      </c>
      <c r="M2925" s="146">
        <f>IFERROR(_xll.qlIndexFixing(Index1Y,$H2925,TRUE,_xll.ohTrigger(RecalcTrigger,Trigger1Y)),NA())</f>
        <v>8.560950419600255E-3</v>
      </c>
      <c r="N2925" s="145">
        <f>IFERROR(_xll.qlIndexFixing(ONIndex1M,I2925,TRUE,_xll.ohTrigger(RecalcTrigger,Trigger1M)),NA())</f>
        <v>8.0817106375308256E-3</v>
      </c>
      <c r="O2925" s="44">
        <f>IFERROR(_xll.qlIndexFixing(ONIndex3M,I2925,TRUE,_xll.ohTrigger(RecalcTrigger,Trigger3M)),NA())</f>
        <v>8.1400005993437219E-3</v>
      </c>
      <c r="P2925" s="44">
        <f>IFERROR(_xll.qlIndexFixing(ONIndex6M,I2925,TRUE,_xll.ohTrigger(RecalcTrigger,Trigger6M)),NA())</f>
        <v>8.2619491561763958E-3</v>
      </c>
      <c r="Q2925" s="146">
        <f>IFERROR(_xll.qlIndexFixing(ONIndex1Y,I2925,TRUE,_xll.ohTrigger(RecalcTrigger,Trigger1Y)),NA())</f>
        <v>8.4056352536610035E-3</v>
      </c>
    </row>
    <row r="2926" spans="2:17" x14ac:dyDescent="0.2">
      <c r="B2926" s="39" t="s">
        <v>42</v>
      </c>
      <c r="D2926" s="42">
        <f>_xll.qlCalendarAdvance(Calendar,$D2925,B2926,"f",FALSE)</f>
        <v>60191</v>
      </c>
      <c r="E2926" s="140">
        <f>_xll.qlInterestRateIndexValueDate(IndexON,D2926)</f>
        <v>60191</v>
      </c>
      <c r="F2926" s="156">
        <f>IFERROR(_xll.qlIndexFixing(IndexON,D2926,TRUE,_xll.ohTrigger(RecalcTrigger,TriggerON)),NA())</f>
        <v>7.3529757141932439E-3</v>
      </c>
      <c r="H2926" s="42">
        <f>_xll.qlCalendarAdvance(Calendar,$H2925,B2926,"f",FALSE)</f>
        <v>60191</v>
      </c>
      <c r="I2926" s="140">
        <f>_xll.qlInterestRateIndexValueDate(Index1M,$H2926)</f>
        <v>60191</v>
      </c>
      <c r="J2926" s="145">
        <f>IFERROR(_xll.qlIndexFixing(Index1M,$H2926,TRUE,_xll.ohTrigger(RecalcTrigger,Trigger1M)),NA())</f>
        <v>8.0982440168865868E-3</v>
      </c>
      <c r="K2926" s="44">
        <f>IFERROR(_xll.qlIndexFixing(Index3M,H2926,TRUE,_xll.ohTrigger(RecalcTrigger,Trigger3M)),NA())</f>
        <v>8.1817758690156672E-3</v>
      </c>
      <c r="L2926" s="44">
        <f>IFERROR(_xll.qlIndexFixing(Index6M,$H2926,TRUE,_xll.ohTrigger(RecalcTrigger,Trigger6M)),NA())</f>
        <v>8.3406036742610275E-3</v>
      </c>
      <c r="M2926" s="146">
        <f>IFERROR(_xll.qlIndexFixing(Index1Y,$H2926,TRUE,_xll.ohTrigger(RecalcTrigger,Trigger1Y)),NA())</f>
        <v>8.5656550284045618E-3</v>
      </c>
      <c r="N2926" s="145">
        <f>IFERROR(_xll.qlIndexFixing(ONIndex1M,I2926,TRUE,_xll.ohTrigger(RecalcTrigger,Trigger1M)),NA())</f>
        <v>8.0859776639163883E-3</v>
      </c>
      <c r="O2926" s="44">
        <f>IFERROR(_xll.qlIndexFixing(ONIndex3M,I2926,TRUE,_xll.ohTrigger(RecalcTrigger,Trigger3M)),NA())</f>
        <v>8.1444175577827238E-3</v>
      </c>
      <c r="P2926" s="44">
        <f>IFERROR(_xll.qlIndexFixing(ONIndex6M,I2926,TRUE,_xll.ohTrigger(RecalcTrigger,Trigger6M)),NA())</f>
        <v>8.2662880249029236E-3</v>
      </c>
      <c r="Q2926" s="146">
        <f>IFERROR(_xll.qlIndexFixing(ONIndex1Y,I2926,TRUE,_xll.ohTrigger(RecalcTrigger,Trigger1Y)),NA())</f>
        <v>8.4100477528525897E-3</v>
      </c>
    </row>
    <row r="2927" spans="2:17" x14ac:dyDescent="0.2">
      <c r="B2927" s="39" t="s">
        <v>42</v>
      </c>
      <c r="D2927" s="42">
        <f>_xll.qlCalendarAdvance(Calendar,$D2926,B2927,"f",FALSE)</f>
        <v>60198</v>
      </c>
      <c r="E2927" s="140">
        <f>_xll.qlInterestRateIndexValueDate(IndexON,D2927)</f>
        <v>60198</v>
      </c>
      <c r="F2927" s="156">
        <f>IFERROR(_xll.qlIndexFixing(IndexON,D2927,TRUE,_xll.ohTrigger(RecalcTrigger,TriggerON)),NA())</f>
        <v>7.3580415306151448E-3</v>
      </c>
      <c r="H2927" s="42">
        <f>_xll.qlCalendarAdvance(Calendar,$H2926,B2927,"f",FALSE)</f>
        <v>60198</v>
      </c>
      <c r="I2927" s="140">
        <f>_xll.qlInterestRateIndexValueDate(Index1M,$H2927)</f>
        <v>60198</v>
      </c>
      <c r="J2927" s="145">
        <f>IFERROR(_xll.qlIndexFixing(Index1M,$H2927,TRUE,_xll.ohTrigger(RecalcTrigger,Trigger1M)),NA())</f>
        <v>8.1025388651002894E-3</v>
      </c>
      <c r="K2927" s="44">
        <f>IFERROR(_xll.qlIndexFixing(Index3M,H2927,TRUE,_xll.ohTrigger(RecalcTrigger,Trigger3M)),NA())</f>
        <v>8.1862767555095257E-3</v>
      </c>
      <c r="L2927" s="44">
        <f>IFERROR(_xll.qlIndexFixing(Index6M,$H2927,TRUE,_xll.ohTrigger(RecalcTrigger,Trigger6M)),NA())</f>
        <v>8.3450811047915199E-3</v>
      </c>
      <c r="M2927" s="146">
        <f>IFERROR(_xll.qlIndexFixing(Index1Y,$H2927,TRUE,_xll.ohTrigger(RecalcTrigger,Trigger1Y)),NA())</f>
        <v>8.5703694448600043E-3</v>
      </c>
      <c r="N2927" s="145">
        <f>IFERROR(_xll.qlIndexFixing(ONIndex1M,I2927,TRUE,_xll.ohTrigger(RecalcTrigger,Trigger1M)),NA())</f>
        <v>8.0902524273851473E-3</v>
      </c>
      <c r="O2927" s="44">
        <f>IFERROR(_xll.qlIndexFixing(ONIndex3M,I2927,TRUE,_xll.ohTrigger(RecalcTrigger,Trigger3M)),NA())</f>
        <v>8.148844484671125E-3</v>
      </c>
      <c r="P2927" s="44">
        <f>IFERROR(_xll.qlIndexFixing(ONIndex6M,I2927,TRUE,_xll.ohTrigger(RecalcTrigger,Trigger6M)),NA())</f>
        <v>8.2706355171158208E-3</v>
      </c>
      <c r="Q2927" s="146">
        <f>IFERROR(_xll.qlIndexFixing(ONIndex1Y,I2927,TRUE,_xll.ohTrigger(RecalcTrigger,Trigger1Y)),NA())</f>
        <v>8.4144699547428203E-3</v>
      </c>
    </row>
    <row r="2928" spans="2:17" x14ac:dyDescent="0.2">
      <c r="B2928" s="39" t="s">
        <v>42</v>
      </c>
      <c r="D2928" s="42">
        <f>_xll.qlCalendarAdvance(Calendar,$D2927,B2928,"f",FALSE)</f>
        <v>60205</v>
      </c>
      <c r="E2928" s="140">
        <f>_xll.qlInterestRateIndexValueDate(IndexON,D2928)</f>
        <v>60205</v>
      </c>
      <c r="F2928" s="156">
        <f>IFERROR(_xll.qlIndexFixing(IndexON,D2928,TRUE,_xll.ohTrigger(RecalcTrigger,TriggerON)),NA())</f>
        <v>7.3631192699985526E-3</v>
      </c>
      <c r="H2928" s="42">
        <f>_xll.qlCalendarAdvance(Calendar,$H2927,B2928,"f",FALSE)</f>
        <v>60205</v>
      </c>
      <c r="I2928" s="140">
        <f>_xll.qlInterestRateIndexValueDate(Index1M,$H2928)</f>
        <v>60205</v>
      </c>
      <c r="J2928" s="145">
        <f>IFERROR(_xll.qlIndexFixing(Index1M,$H2928,TRUE,_xll.ohTrigger(RecalcTrigger,Trigger1M)),NA())</f>
        <v>8.1056476622013152E-3</v>
      </c>
      <c r="K2928" s="44">
        <f>IFERROR(_xll.qlIndexFixing(Index3M,H2928,TRUE,_xll.ohTrigger(RecalcTrigger,Trigger3M)),NA())</f>
        <v>8.1907876358361265E-3</v>
      </c>
      <c r="L2928" s="44">
        <f>IFERROR(_xll.qlIndexFixing(Index6M,$H2928,TRUE,_xll.ohTrigger(RecalcTrigger,Trigger6M)),NA())</f>
        <v>8.3495672045452041E-3</v>
      </c>
      <c r="M2928" s="146">
        <f>IFERROR(_xll.qlIndexFixing(Index1Y,$H2928,TRUE,_xll.ohTrigger(RecalcTrigger,Trigger1Y)),NA())</f>
        <v>8.5750936691049162E-3</v>
      </c>
      <c r="N2928" s="145">
        <f>IFERROR(_xll.qlIndexFixing(ONIndex1M,I2928,TRUE,_xll.ohTrigger(RecalcTrigger,Trigger1M)),NA())</f>
        <v>8.0945349279371026E-3</v>
      </c>
      <c r="O2928" s="44">
        <f>IFERROR(_xll.qlIndexFixing(ONIndex3M,I2928,TRUE,_xll.ohTrigger(RecalcTrigger,Trigger3M)),NA())</f>
        <v>8.1532813800089254E-3</v>
      </c>
      <c r="P2928" s="44">
        <f>IFERROR(_xll.qlIndexFixing(ONIndex6M,I2928,TRUE,_xll.ohTrigger(RecalcTrigger,Trigger6M)),NA())</f>
        <v>8.2749916330582263E-3</v>
      </c>
      <c r="Q2928" s="146">
        <f>IFERROR(_xll.qlIndexFixing(ONIndex1Y,I2928,TRUE,_xll.ohTrigger(RecalcTrigger,Trigger1Y)),NA())</f>
        <v>8.4189018596558807E-3</v>
      </c>
    </row>
    <row r="2929" spans="2:17" x14ac:dyDescent="0.2">
      <c r="B2929" s="39" t="s">
        <v>42</v>
      </c>
      <c r="D2929" s="42">
        <f>_xll.qlCalendarAdvance(Calendar,$D2928,B2929,"f",FALSE)</f>
        <v>60212</v>
      </c>
      <c r="E2929" s="140">
        <f>_xll.qlInterestRateIndexValueDate(IndexON,D2929)</f>
        <v>60212</v>
      </c>
      <c r="F2929" s="156">
        <f>IFERROR(_xll.qlIndexFixing(IndexON,D2929,TRUE,_xll.ohTrigger(RecalcTrigger,TriggerON)),NA())</f>
        <v>7.36820893250556E-3</v>
      </c>
      <c r="H2929" s="42">
        <f>_xll.qlCalendarAdvance(Calendar,$H2928,B2929,"f",FALSE)</f>
        <v>60212</v>
      </c>
      <c r="I2929" s="140">
        <f>_xll.qlInterestRateIndexValueDate(Index1M,$H2929)</f>
        <v>60212</v>
      </c>
      <c r="J2929" s="145">
        <f>IFERROR(_xll.qlIndexFixing(Index1M,$H2929,TRUE,_xll.ohTrigger(RecalcTrigger,Trigger1M)),NA())</f>
        <v>8.1111517933908986E-3</v>
      </c>
      <c r="K2929" s="44">
        <f>IFERROR(_xll.qlIndexFixing(Index3M,H2929,TRUE,_xll.ohTrigger(RecalcTrigger,Trigger3M)),NA())</f>
        <v>8.1953085100289445E-3</v>
      </c>
      <c r="L2929" s="44">
        <f>IFERROR(_xll.qlIndexFixing(Index6M,$H2929,TRUE,_xll.ohTrigger(RecalcTrigger,Trigger6M)),NA())</f>
        <v>8.3536424956331765E-3</v>
      </c>
      <c r="M2929" s="146">
        <f>IFERROR(_xll.qlIndexFixing(Index1Y,$H2929,TRUE,_xll.ohTrigger(RecalcTrigger,Trigger1Y)),NA())</f>
        <v>8.5798277012760771E-3</v>
      </c>
      <c r="N2929" s="145">
        <f>IFERROR(_xll.qlIndexFixing(ONIndex1M,I2929,TRUE,_xll.ohTrigger(RecalcTrigger,Trigger1M)),NA())</f>
        <v>8.098825165491208E-3</v>
      </c>
      <c r="O2929" s="44">
        <f>IFERROR(_xll.qlIndexFixing(ONIndex3M,I2929,TRUE,_xll.ohTrigger(RecalcTrigger,Trigger3M)),NA())</f>
        <v>8.1577282437150789E-3</v>
      </c>
      <c r="P2929" s="44">
        <f>IFERROR(_xll.qlIndexFixing(ONIndex6M,I2929,TRUE,_xll.ohTrigger(RecalcTrigger,Trigger6M)),NA())</f>
        <v>8.2793563726490937E-3</v>
      </c>
      <c r="Q2929" s="146">
        <f>IFERROR(_xll.qlIndexFixing(ONIndex1Y,I2929,TRUE,_xll.ohTrigger(RecalcTrigger,Trigger1Y)),NA())</f>
        <v>8.4233434673486318E-3</v>
      </c>
    </row>
    <row r="2930" spans="2:17" x14ac:dyDescent="0.2">
      <c r="B2930" s="39" t="s">
        <v>42</v>
      </c>
      <c r="D2930" s="42">
        <f>_xll.qlCalendarAdvance(Calendar,$D2929,B2930,"f",FALSE)</f>
        <v>60219</v>
      </c>
      <c r="E2930" s="140">
        <f>_xll.qlInterestRateIndexValueDate(IndexON,D2930)</f>
        <v>60219</v>
      </c>
      <c r="F2930" s="156">
        <f>IFERROR(_xll.qlIndexFixing(IndexON,D2930,TRUE,_xll.ohTrigger(RecalcTrigger,TriggerON)),NA())</f>
        <v>7.373310517893028E-3</v>
      </c>
      <c r="H2930" s="42">
        <f>_xll.qlCalendarAdvance(Calendar,$H2929,B2930,"f",FALSE)</f>
        <v>60219</v>
      </c>
      <c r="I2930" s="140">
        <f>_xll.qlInterestRateIndexValueDate(Index1M,$H2930)</f>
        <v>60219</v>
      </c>
      <c r="J2930" s="145">
        <f>IFERROR(_xll.qlIndexFixing(Index1M,$H2930,TRUE,_xll.ohTrigger(RecalcTrigger,Trigger1M)),NA())</f>
        <v>8.1154698734830014E-3</v>
      </c>
      <c r="K2930" s="44">
        <f>IFERROR(_xll.qlIndexFixing(Index3M,H2930,TRUE,_xll.ohTrigger(RecalcTrigger,Trigger3M)),NA())</f>
        <v>8.1998393781214547E-3</v>
      </c>
      <c r="L2930" s="44">
        <f>IFERROR(_xll.qlIndexFixing(Index6M,$H2930,TRUE,_xll.ohTrigger(RecalcTrigger,Trigger6M)),NA())</f>
        <v>8.3581452118934342E-3</v>
      </c>
      <c r="M2930" s="146">
        <f>IFERROR(_xll.qlIndexFixing(Index1Y,$H2930,TRUE,_xll.ohTrigger(RecalcTrigger,Trigger1Y)),NA())</f>
        <v>8.5845715415115986E-3</v>
      </c>
      <c r="N2930" s="145">
        <f>IFERROR(_xll.qlIndexFixing(ONIndex1M,I2930,TRUE,_xll.ohTrigger(RecalcTrigger,Trigger1M)),NA())</f>
        <v>8.1031231401285098E-3</v>
      </c>
      <c r="O2930" s="44">
        <f>IFERROR(_xll.qlIndexFixing(ONIndex3M,I2930,TRUE,_xll.ohTrigger(RecalcTrigger,Trigger3M)),NA())</f>
        <v>8.1621850758706316E-3</v>
      </c>
      <c r="P2930" s="44">
        <f>IFERROR(_xll.qlIndexFixing(ONIndex6M,I2930,TRUE,_xll.ohTrigger(RecalcTrigger,Trigger6M)),NA())</f>
        <v>8.2837297357263306E-3</v>
      </c>
      <c r="Q2930" s="146">
        <f>IFERROR(_xll.qlIndexFixing(ONIndex1Y,I2930,TRUE,_xll.ohTrigger(RecalcTrigger,Trigger1Y)),NA())</f>
        <v>8.4277947778210738E-3</v>
      </c>
    </row>
    <row r="2931" spans="2:17" x14ac:dyDescent="0.2">
      <c r="B2931" s="39" t="s">
        <v>42</v>
      </c>
      <c r="D2931" s="42">
        <f>_xll.qlCalendarAdvance(Calendar,$D2930,B2931,"f",FALSE)</f>
        <v>60226</v>
      </c>
      <c r="E2931" s="140">
        <f>_xll.qlInterestRateIndexValueDate(IndexON,D2931)</f>
        <v>60226</v>
      </c>
      <c r="F2931" s="156">
        <f>IFERROR(_xll.qlIndexFixing(IndexON,D2931,TRUE,_xll.ohTrigger(RecalcTrigger,TriggerON)),NA())</f>
        <v>7.3784240262420031E-3</v>
      </c>
      <c r="H2931" s="42">
        <f>_xll.qlCalendarAdvance(Calendar,$H2930,B2931,"f",FALSE)</f>
        <v>60226</v>
      </c>
      <c r="I2931" s="140">
        <f>_xll.qlInterestRateIndexValueDate(Index1M,$H2931)</f>
        <v>60226</v>
      </c>
      <c r="J2931" s="145">
        <f>IFERROR(_xll.qlIndexFixing(Index1M,$H2931,TRUE,_xll.ohTrigger(RecalcTrigger,Trigger1M)),NA())</f>
        <v>8.119795697549767E-3</v>
      </c>
      <c r="K2931" s="44">
        <f>IFERROR(_xll.qlIndexFixing(Index3M,H2931,TRUE,_xll.ohTrigger(RecalcTrigger,Trigger3M)),NA())</f>
        <v>8.2043802401497775E-3</v>
      </c>
      <c r="L2931" s="44">
        <f>IFERROR(_xll.qlIndexFixing(Index6M,$H2931,TRUE,_xll.ohTrigger(RecalcTrigger,Trigger6M)),NA())</f>
        <v>8.3626565972937453E-3</v>
      </c>
      <c r="M2931" s="146">
        <f>IFERROR(_xll.qlIndexFixing(Index1Y,$H2931,TRUE,_xll.ohTrigger(RecalcTrigger,Trigger1Y)),NA())</f>
        <v>8.5893251899500367E-3</v>
      </c>
      <c r="N2931" s="145">
        <f>IFERROR(_xll.qlIndexFixing(ONIndex1M,I2931,TRUE,_xll.ohTrigger(RecalcTrigger,Trigger1M)),NA())</f>
        <v>8.1074288517679616E-3</v>
      </c>
      <c r="O2931" s="44">
        <f>IFERROR(_xll.qlIndexFixing(ONIndex3M,I2931,TRUE,_xll.ohTrigger(RecalcTrigger,Trigger3M)),NA())</f>
        <v>8.1666518764755835E-3</v>
      </c>
      <c r="P2931" s="44">
        <f>IFERROR(_xll.qlIndexFixing(ONIndex6M,I2931,TRUE,_xll.ohTrigger(RecalcTrigger,Trigger6M)),NA())</f>
        <v>8.2881117224520295E-3</v>
      </c>
      <c r="Q2931" s="146">
        <f>IFERROR(_xll.qlIndexFixing(ONIndex1Y,I2931,TRUE,_xll.ohTrigger(RecalcTrigger,Trigger1Y)),NA())</f>
        <v>8.4322557911542528E-3</v>
      </c>
    </row>
    <row r="2932" spans="2:17" x14ac:dyDescent="0.2">
      <c r="B2932" s="39" t="s">
        <v>42</v>
      </c>
      <c r="D2932" s="42">
        <f>_xll.qlCalendarAdvance(Calendar,$D2931,B2932,"f",FALSE)</f>
        <v>60233</v>
      </c>
      <c r="E2932" s="140">
        <f>_xll.qlInterestRateIndexValueDate(IndexON,D2932)</f>
        <v>60233</v>
      </c>
      <c r="F2932" s="156">
        <f>IFERROR(_xll.qlIndexFixing(IndexON,D2932,TRUE,_xll.ohTrigger(RecalcTrigger,TriggerON)),NA())</f>
        <v>7.3835494576335314E-3</v>
      </c>
      <c r="H2932" s="42">
        <f>_xll.qlCalendarAdvance(Calendar,$H2931,B2932,"f",FALSE)</f>
        <v>60233</v>
      </c>
      <c r="I2932" s="140">
        <f>_xll.qlInterestRateIndexValueDate(Index1M,$H2932)</f>
        <v>60233</v>
      </c>
      <c r="J2932" s="145">
        <f>IFERROR(_xll.qlIndexFixing(Index1M,$H2932,TRUE,_xll.ohTrigger(RecalcTrigger,Trigger1M)),NA())</f>
        <v>8.1241292656038591E-3</v>
      </c>
      <c r="K2932" s="44">
        <f>IFERROR(_xll.qlIndexFixing(Index3M,H2932,TRUE,_xll.ohTrigger(RecalcTrigger,Trigger3M)),NA())</f>
        <v>8.2089310961465066E-3</v>
      </c>
      <c r="L2932" s="44">
        <f>IFERROR(_xll.qlIndexFixing(Index6M,$H2932,TRUE,_xll.ohTrigger(RecalcTrigger,Trigger6M)),NA())</f>
        <v>8.3671766518918708E-3</v>
      </c>
      <c r="M2932" s="146">
        <f>IFERROR(_xll.qlIndexFixing(Index1Y,$H2932,TRUE,_xll.ohTrigger(RecalcTrigger,Trigger1Y)),NA())</f>
        <v>8.594088646729281E-3</v>
      </c>
      <c r="N2932" s="145">
        <f>IFERROR(_xll.qlIndexFixing(ONIndex1M,I2932,TRUE,_xll.ohTrigger(RecalcTrigger,Trigger1M)),NA())</f>
        <v>8.111742300571656E-3</v>
      </c>
      <c r="O2932" s="44">
        <f>IFERROR(_xll.qlIndexFixing(ONIndex3M,I2932,TRUE,_xll.ohTrigger(RecalcTrigger,Trigger3M)),NA())</f>
        <v>8.1711286455299348E-3</v>
      </c>
      <c r="P2932" s="44">
        <f>IFERROR(_xll.qlIndexFixing(ONIndex6M,I2932,TRUE,_xll.ohTrigger(RecalcTrigger,Trigger6M)),NA())</f>
        <v>8.2925023328261904E-3</v>
      </c>
      <c r="Q2932" s="146">
        <f>IFERROR(_xll.qlIndexFixing(ONIndex1Y,I2932,TRUE,_xll.ohTrigger(RecalcTrigger,Trigger1Y)),NA())</f>
        <v>8.4367265072671227E-3</v>
      </c>
    </row>
    <row r="2933" spans="2:17" x14ac:dyDescent="0.2">
      <c r="B2933" s="39" t="s">
        <v>42</v>
      </c>
      <c r="D2933" s="42">
        <f>_xll.qlCalendarAdvance(Calendar,$D2932,B2933,"f",FALSE)</f>
        <v>60240</v>
      </c>
      <c r="E2933" s="140">
        <f>_xll.qlInterestRateIndexValueDate(IndexON,D2933)</f>
        <v>60240</v>
      </c>
      <c r="F2933" s="156">
        <f>IFERROR(_xll.qlIndexFixing(IndexON,D2933,TRUE,_xll.ohTrigger(RecalcTrigger,TriggerON)),NA())</f>
        <v>7.3886868119865667E-3</v>
      </c>
      <c r="H2933" s="42">
        <f>_xll.qlCalendarAdvance(Calendar,$H2932,B2933,"f",FALSE)</f>
        <v>60240</v>
      </c>
      <c r="I2933" s="140">
        <f>_xll.qlInterestRateIndexValueDate(Index1M,$H2933)</f>
        <v>60240</v>
      </c>
      <c r="J2933" s="145">
        <f>IFERROR(_xll.qlIndexFixing(Index1M,$H2933,TRUE,_xll.ohTrigger(RecalcTrigger,Trigger1M)),NA())</f>
        <v>8.1284705776528757E-3</v>
      </c>
      <c r="K2933" s="44">
        <f>IFERROR(_xll.qlIndexFixing(Index3M,H2933,TRUE,_xll.ohTrigger(RecalcTrigger,Trigger3M)),NA())</f>
        <v>8.212652026247682E-3</v>
      </c>
      <c r="L2933" s="44">
        <f>IFERROR(_xll.qlIndexFixing(Index6M,$H2933,TRUE,_xll.ohTrigger(RecalcTrigger,Trigger6M)),NA())</f>
        <v>8.3721277436996609E-3</v>
      </c>
      <c r="M2933" s="146">
        <f>IFERROR(_xll.qlIndexFixing(Index1Y,$H2933,TRUE,_xll.ohTrigger(RecalcTrigger,Trigger1Y)),NA())</f>
        <v>8.5988619119885534E-3</v>
      </c>
      <c r="N2933" s="145">
        <f>IFERROR(_xll.qlIndexFixing(ONIndex1M,I2933,TRUE,_xll.ohTrigger(RecalcTrigger,Trigger1M)),NA())</f>
        <v>8.1160634863775005E-3</v>
      </c>
      <c r="O2933" s="44">
        <f>IFERROR(_xll.qlIndexFixing(ONIndex3M,I2933,TRUE,_xll.ohTrigger(RecalcTrigger,Trigger3M)),NA())</f>
        <v>8.175615382952639E-3</v>
      </c>
      <c r="P2933" s="44">
        <f>IFERROR(_xll.qlIndexFixing(ONIndex6M,I2933,TRUE,_xll.ohTrigger(RecalcTrigger,Trigger6M)),NA())</f>
        <v>8.2969015668488133E-3</v>
      </c>
      <c r="Q2933" s="146">
        <f>IFERROR(_xll.qlIndexFixing(ONIndex1Y,I2933,TRUE,_xll.ohTrigger(RecalcTrigger,Trigger1Y)),NA())</f>
        <v>8.4412069262407297E-3</v>
      </c>
    </row>
    <row r="2934" spans="2:17" x14ac:dyDescent="0.2">
      <c r="B2934" s="39" t="s">
        <v>42</v>
      </c>
      <c r="D2934" s="42">
        <f>_xll.qlCalendarAdvance(Calendar,$D2933,B2934,"f",FALSE)</f>
        <v>60247</v>
      </c>
      <c r="E2934" s="140">
        <f>_xll.qlInterestRateIndexValueDate(IndexON,D2934)</f>
        <v>60247</v>
      </c>
      <c r="F2934" s="156">
        <f>IFERROR(_xll.qlIndexFixing(IndexON,D2934,TRUE,_xll.ohTrigger(RecalcTrigger,TriggerON)),NA())</f>
        <v>7.393836089301109E-3</v>
      </c>
      <c r="H2934" s="42">
        <f>_xll.qlCalendarAdvance(Calendar,$H2933,B2934,"f",FALSE)</f>
        <v>60247</v>
      </c>
      <c r="I2934" s="140">
        <f>_xll.qlInterestRateIndexValueDate(Index1M,$H2934)</f>
        <v>60247</v>
      </c>
      <c r="J2934" s="145">
        <f>IFERROR(_xll.qlIndexFixing(Index1M,$H2934,TRUE,_xll.ohTrigger(RecalcTrigger,Trigger1M)),NA())</f>
        <v>8.1328196337044148E-3</v>
      </c>
      <c r="K2934" s="44">
        <f>IFERROR(_xll.qlIndexFixing(Index3M,H2934,TRUE,_xll.ohTrigger(RecalcTrigger,Trigger3M)),NA())</f>
        <v>8.2172212370879398E-3</v>
      </c>
      <c r="L2934" s="44">
        <f>IFERROR(_xll.qlIndexFixing(Index6M,$H2934,TRUE,_xll.ohTrigger(RecalcTrigger,Trigger6M)),NA())</f>
        <v>8.3766658600157515E-3</v>
      </c>
      <c r="M2934" s="146">
        <f>IFERROR(_xll.qlIndexFixing(Index1Y,$H2934,TRUE,_xll.ohTrigger(RecalcTrigger,Trigger1Y)),NA())</f>
        <v>8.603644985867076E-3</v>
      </c>
      <c r="N2934" s="145">
        <f>IFERROR(_xll.qlIndexFixing(ONIndex1M,I2934,TRUE,_xll.ohTrigger(RecalcTrigger,Trigger1M)),NA())</f>
        <v>8.1203924091854951E-3</v>
      </c>
      <c r="O2934" s="44">
        <f>IFERROR(_xll.qlIndexFixing(ONIndex3M,I2934,TRUE,_xll.ohTrigger(RecalcTrigger,Trigger3M)),NA())</f>
        <v>8.1801120888247425E-3</v>
      </c>
      <c r="P2934" s="44">
        <f>IFERROR(_xll.qlIndexFixing(ONIndex6M,I2934,TRUE,_xll.ohTrigger(RecalcTrigger,Trigger6M)),NA())</f>
        <v>8.3013094244388519E-3</v>
      </c>
      <c r="Q2934" s="146">
        <f>IFERROR(_xll.qlIndexFixing(ONIndex1Y,I2934,TRUE,_xll.ohTrigger(RecalcTrigger,Trigger1Y)),NA())</f>
        <v>8.4456970480750737E-3</v>
      </c>
    </row>
    <row r="2935" spans="2:17" x14ac:dyDescent="0.2">
      <c r="B2935" s="39" t="s">
        <v>42</v>
      </c>
      <c r="D2935" s="42">
        <f>_xll.qlCalendarAdvance(Calendar,$D2934,B2935,"f",FALSE)</f>
        <v>60254</v>
      </c>
      <c r="E2935" s="140">
        <f>_xll.qlInterestRateIndexValueDate(IndexON,D2935)</f>
        <v>60254</v>
      </c>
      <c r="F2935" s="156">
        <f>IFERROR(_xll.qlIndexFixing(IndexON,D2935,TRUE,_xll.ohTrigger(RecalcTrigger,TriggerON)),NA())</f>
        <v>7.3989972896582046E-3</v>
      </c>
      <c r="H2935" s="42">
        <f>_xll.qlCalendarAdvance(Calendar,$H2934,B2935,"f",FALSE)</f>
        <v>60254</v>
      </c>
      <c r="I2935" s="140">
        <f>_xll.qlInterestRateIndexValueDate(Index1M,$H2935)</f>
        <v>60254</v>
      </c>
      <c r="J2935" s="145">
        <f>IFERROR(_xll.qlIndexFixing(Index1M,$H2935,TRUE,_xll.ohTrigger(RecalcTrigger,Trigger1M)),NA())</f>
        <v>8.1371764337686073E-3</v>
      </c>
      <c r="K2935" s="44">
        <f>IFERROR(_xll.qlIndexFixing(Index3M,H2935,TRUE,_xll.ohTrigger(RecalcTrigger,Trigger3M)),NA())</f>
        <v>8.2218004414317016E-3</v>
      </c>
      <c r="L2935" s="44">
        <f>IFERROR(_xll.qlIndexFixing(Index6M,$H2935,TRUE,_xll.ohTrigger(RecalcTrigger,Trigger6M)),NA())</f>
        <v>8.3812126459624908E-3</v>
      </c>
      <c r="M2935" s="146">
        <f>IFERROR(_xll.qlIndexFixing(Index1Y,$H2935,TRUE,_xll.ohTrigger(RecalcTrigger,Trigger1Y)),NA())</f>
        <v>8.6084378685031826E-3</v>
      </c>
      <c r="N2935" s="145">
        <f>IFERROR(_xll.qlIndexFixing(ONIndex1M,I2935,TRUE,_xll.ohTrigger(RecalcTrigger,Trigger1M)),NA())</f>
        <v>8.1247290691577323E-3</v>
      </c>
      <c r="O2935" s="44">
        <f>IFERROR(_xll.qlIndexFixing(ONIndex3M,I2935,TRUE,_xll.ohTrigger(RecalcTrigger,Trigger3M)),NA())</f>
        <v>8.1846187632272915E-3</v>
      </c>
      <c r="P2935" s="44">
        <f>IFERROR(_xll.qlIndexFixing(ONIndex6M,I2935,TRUE,_xll.ohTrigger(RecalcTrigger,Trigger6M)),NA())</f>
        <v>8.3057259056773525E-3</v>
      </c>
      <c r="Q2935" s="146">
        <f>IFERROR(_xll.qlIndexFixing(ONIndex1Y,I2935,TRUE,_xll.ohTrigger(RecalcTrigger,Trigger1Y)),NA())</f>
        <v>8.4501968726891086E-3</v>
      </c>
    </row>
    <row r="2936" spans="2:17" x14ac:dyDescent="0.2">
      <c r="B2936" s="39" t="s">
        <v>42</v>
      </c>
      <c r="D2936" s="42">
        <f>_xll.qlCalendarAdvance(Calendar,$D2935,B2936,"f",FALSE)</f>
        <v>60265</v>
      </c>
      <c r="E2936" s="140">
        <f>_xll.qlInterestRateIndexValueDate(IndexON,D2936)</f>
        <v>60265</v>
      </c>
      <c r="F2936" s="156">
        <f>IFERROR(_xll.qlIndexFixing(IndexON,D2936,TRUE,_xll.ohTrigger(RecalcTrigger,TriggerON)),NA())</f>
        <v>7.4071318365398486E-3</v>
      </c>
      <c r="H2936" s="42">
        <f>_xll.qlCalendarAdvance(Calendar,$H2935,B2936,"f",FALSE)</f>
        <v>60265</v>
      </c>
      <c r="I2936" s="140">
        <f>_xll.qlInterestRateIndexValueDate(Index1M,$H2936)</f>
        <v>60265</v>
      </c>
      <c r="J2936" s="145">
        <f>IFERROR(_xll.qlIndexFixing(Index1M,$H2936,TRUE,_xll.ohTrigger(RecalcTrigger,Trigger1M)),NA())</f>
        <v>8.1436349117419878E-3</v>
      </c>
      <c r="K2936" s="44">
        <f>IFERROR(_xll.qlIndexFixing(Index3M,H2936,TRUE,_xll.ohTrigger(RecalcTrigger,Trigger3M)),NA())</f>
        <v>8.2298622803685401E-3</v>
      </c>
      <c r="L2936" s="44">
        <f>IFERROR(_xll.qlIndexFixing(Index6M,$H2936,TRUE,_xll.ohTrigger(RecalcTrigger,Trigger6M)),NA())</f>
        <v>8.3883751116425077E-3</v>
      </c>
      <c r="M2936" s="146">
        <f>IFERROR(_xll.qlIndexFixing(Index1Y,$H2936,TRUE,_xll.ohTrigger(RecalcTrigger,Trigger1Y)),NA())</f>
        <v>8.6159893592487879E-3</v>
      </c>
      <c r="N2936" s="145">
        <f>IFERROR(_xll.qlIndexFixing(ONIndex1M,I2936,TRUE,_xll.ohTrigger(RecalcTrigger,Trigger1M)),NA())</f>
        <v>8.1315594525177559E-3</v>
      </c>
      <c r="O2936" s="44">
        <f>IFERROR(_xll.qlIndexFixing(ONIndex3M,I2936,TRUE,_xll.ohTrigger(RecalcTrigger,Trigger3M)),NA())</f>
        <v>8.1917208203663439E-3</v>
      </c>
      <c r="P2936" s="44">
        <f>IFERROR(_xll.qlIndexFixing(ONIndex6M,I2936,TRUE,_xll.ohTrigger(RecalcTrigger,Trigger6M)),NA())</f>
        <v>8.3126835136249078E-3</v>
      </c>
      <c r="Q2936" s="146">
        <f>IFERROR(_xll.qlIndexFixing(ONIndex1Y,I2936,TRUE,_xll.ohTrigger(RecalcTrigger,Trigger1Y)),NA())</f>
        <v>8.457287629464183E-3</v>
      </c>
    </row>
    <row r="2937" spans="2:17" x14ac:dyDescent="0.2">
      <c r="B2937" s="39" t="s">
        <v>42</v>
      </c>
      <c r="D2937" s="42">
        <f>_xll.qlCalendarAdvance(Calendar,$D2936,B2937,"f",FALSE)</f>
        <v>60272</v>
      </c>
      <c r="E2937" s="140">
        <f>_xll.qlInterestRateIndexValueDate(IndexON,D2937)</f>
        <v>60272</v>
      </c>
      <c r="F2937" s="156">
        <f>IFERROR(_xll.qlIndexFixing(IndexON,D2937,TRUE,_xll.ohTrigger(RecalcTrigger,TriggerON)),NA())</f>
        <v>7.4123236959755534E-3</v>
      </c>
      <c r="H2937" s="42">
        <f>_xll.qlCalendarAdvance(Calendar,$H2936,B2937,"f",FALSE)</f>
        <v>60272</v>
      </c>
      <c r="I2937" s="140">
        <f>_xll.qlInterestRateIndexValueDate(Index1M,$H2937)</f>
        <v>60272</v>
      </c>
      <c r="J2937" s="145">
        <f>IFERROR(_xll.qlIndexFixing(Index1M,$H2937,TRUE,_xll.ohTrigger(RecalcTrigger,Trigger1M)),NA())</f>
        <v>8.1480109742460005E-3</v>
      </c>
      <c r="K2937" s="44">
        <f>IFERROR(_xll.qlIndexFixing(Index3M,H2937,TRUE,_xll.ohTrigger(RecalcTrigger,Trigger3M)),NA())</f>
        <v>8.2340450802403254E-3</v>
      </c>
      <c r="L2937" s="44">
        <f>IFERROR(_xll.qlIndexFixing(Index6M,$H2937,TRUE,_xll.ohTrigger(RecalcTrigger,Trigger6M)),NA())</f>
        <v>8.392944191196329E-3</v>
      </c>
      <c r="M2937" s="146">
        <f>IFERROR(_xll.qlIndexFixing(Index1Y,$H2937,TRUE,_xll.ohTrigger(RecalcTrigger,Trigger1Y)),NA())</f>
        <v>8.6208074650482303E-3</v>
      </c>
      <c r="N2937" s="145">
        <f>IFERROR(_xll.qlIndexFixing(ONIndex1M,I2937,TRUE,_xll.ohTrigger(RecalcTrigger,Trigger1M)),NA())</f>
        <v>8.135916007649957E-3</v>
      </c>
      <c r="O2937" s="44">
        <f>IFERROR(_xll.qlIndexFixing(ONIndex3M,I2937,TRUE,_xll.ohTrigger(RecalcTrigger,Trigger3M)),NA())</f>
        <v>8.1962531277623984E-3</v>
      </c>
      <c r="P2937" s="44">
        <f>IFERROR(_xll.qlIndexFixing(ONIndex6M,I2937,TRUE,_xll.ohTrigger(RecalcTrigger,Trigger6M)),NA())</f>
        <v>8.3171221697742048E-3</v>
      </c>
      <c r="Q2937" s="146">
        <f>IFERROR(_xll.qlIndexFixing(ONIndex1Y,I2937,TRUE,_xll.ohTrigger(RecalcTrigger,Trigger1Y)),NA())</f>
        <v>8.4618124041757614E-3</v>
      </c>
    </row>
    <row r="2938" spans="2:17" x14ac:dyDescent="0.2">
      <c r="B2938" s="39" t="s">
        <v>42</v>
      </c>
      <c r="D2938" s="42">
        <f>_xll.qlCalendarAdvance(Calendar,$D2937,B2938,"f",FALSE)</f>
        <v>60279</v>
      </c>
      <c r="E2938" s="140">
        <f>_xll.qlInterestRateIndexValueDate(IndexON,D2938)</f>
        <v>60279</v>
      </c>
      <c r="F2938" s="156">
        <f>IFERROR(_xll.qlIndexFixing(IndexON,D2938,TRUE,_xll.ohTrigger(RecalcTrigger,TriggerON)),NA())</f>
        <v>7.4175274784538114E-3</v>
      </c>
      <c r="H2938" s="42">
        <f>_xll.qlCalendarAdvance(Calendar,$H2937,B2938,"f",FALSE)</f>
        <v>60279</v>
      </c>
      <c r="I2938" s="140">
        <f>_xll.qlInterestRateIndexValueDate(Index1M,$H2938)</f>
        <v>60279</v>
      </c>
      <c r="J2938" s="145">
        <f>IFERROR(_xll.qlIndexFixing(Index1M,$H2938,TRUE,_xll.ohTrigger(RecalcTrigger,Trigger1M)),NA())</f>
        <v>8.1523947805652794E-3</v>
      </c>
      <c r="K2938" s="44">
        <f>IFERROR(_xll.qlIndexFixing(Index3M,H2938,TRUE,_xll.ohTrigger(RecalcTrigger,Trigger3M)),NA())</f>
        <v>8.2386607938227819E-3</v>
      </c>
      <c r="L2938" s="44">
        <f>IFERROR(_xll.qlIndexFixing(Index6M,$H2938,TRUE,_xll.ohTrigger(RecalcTrigger,Trigger6M)),NA())</f>
        <v>8.3975219405914309E-3</v>
      </c>
      <c r="M2938" s="146">
        <f>IFERROR(_xll.qlIndexFixing(Index1Y,$H2938,TRUE,_xll.ohTrigger(RecalcTrigger,Trigger1Y)),NA())</f>
        <v>8.6256353801059671E-3</v>
      </c>
      <c r="N2938" s="145">
        <f>IFERROR(_xll.qlIndexFixing(ONIndex1M,I2938,TRUE,_xll.ohTrigger(RecalcTrigger,Trigger1M)),NA())</f>
        <v>8.1402803000274471E-3</v>
      </c>
      <c r="O2938" s="44">
        <f>IFERROR(_xll.qlIndexFixing(ONIndex3M,I2938,TRUE,_xll.ohTrigger(RecalcTrigger,Trigger3M)),NA())</f>
        <v>8.2007954036078523E-3</v>
      </c>
      <c r="P2938" s="44">
        <f>IFERROR(_xll.qlIndexFixing(ONIndex6M,I2938,TRUE,_xll.ohTrigger(RecalcTrigger,Trigger6M)),NA())</f>
        <v>8.3215694496530102E-3</v>
      </c>
      <c r="Q2938" s="146">
        <f>IFERROR(_xll.qlIndexFixing(ONIndex1Y,I2938,TRUE,_xll.ohTrigger(RecalcTrigger,Trigger1Y)),NA())</f>
        <v>8.4663468817480769E-3</v>
      </c>
    </row>
    <row r="2939" spans="2:17" x14ac:dyDescent="0.2">
      <c r="B2939" s="39" t="s">
        <v>42</v>
      </c>
      <c r="D2939" s="42">
        <f>_xll.qlCalendarAdvance(Calendar,$D2938,B2939,"f",FALSE)</f>
        <v>60286</v>
      </c>
      <c r="E2939" s="140">
        <f>_xll.qlInterestRateIndexValueDate(IndexON,D2939)</f>
        <v>60286</v>
      </c>
      <c r="F2939" s="156">
        <f>IFERROR(_xll.qlIndexFixing(IndexON,D2939,TRUE,_xll.ohTrigger(RecalcTrigger,TriggerON)),NA())</f>
        <v>7.4227431838125302E-3</v>
      </c>
      <c r="H2939" s="42">
        <f>_xll.qlCalendarAdvance(Calendar,$H2938,B2939,"f",FALSE)</f>
        <v>60286</v>
      </c>
      <c r="I2939" s="140">
        <f>_xll.qlInterestRateIndexValueDate(Index1M,$H2939)</f>
        <v>60286</v>
      </c>
      <c r="J2939" s="145">
        <f>IFERROR(_xll.qlIndexFixing(Index1M,$H2939,TRUE,_xll.ohTrigger(RecalcTrigger,Trigger1M)),NA())</f>
        <v>8.1567863307128972E-3</v>
      </c>
      <c r="K2939" s="44">
        <f>IFERROR(_xll.qlIndexFixing(Index3M,H2939,TRUE,_xll.ohTrigger(RecalcTrigger,Trigger3M)),NA())</f>
        <v>8.2432865013512633E-3</v>
      </c>
      <c r="L2939" s="44">
        <f>IFERROR(_xll.qlIndexFixing(Index6M,$H2939,TRUE,_xll.ohTrigger(RecalcTrigger,Trigger6M)),NA())</f>
        <v>8.402108359887037E-3</v>
      </c>
      <c r="M2939" s="146">
        <f>IFERROR(_xll.qlIndexFixing(Index1Y,$H2939,TRUE,_xll.ohTrigger(RecalcTrigger,Trigger1Y)),NA())</f>
        <v>8.6304731045625527E-3</v>
      </c>
      <c r="N2939" s="145">
        <f>IFERROR(_xll.qlIndexFixing(ONIndex1M,I2939,TRUE,_xll.ohTrigger(RecalcTrigger,Trigger1M)),NA())</f>
        <v>8.1446523293260409E-3</v>
      </c>
      <c r="O2939" s="44">
        <f>IFERROR(_xll.qlIndexFixing(ONIndex3M,I2939,TRUE,_xll.ohTrigger(RecalcTrigger,Trigger3M)),NA())</f>
        <v>8.2053476479837517E-3</v>
      </c>
      <c r="P2939" s="44">
        <f>IFERROR(_xll.qlIndexFixing(ONIndex6M,I2939,TRUE,_xll.ohTrigger(RecalcTrigger,Trigger6M)),NA())</f>
        <v>8.3260253530992312E-3</v>
      </c>
      <c r="Q2939" s="146">
        <f>IFERROR(_xll.qlIndexFixing(ONIndex1Y,I2939,TRUE,_xll.ohTrigger(RecalcTrigger,Trigger1Y)),NA())</f>
        <v>8.4708910621811295E-3</v>
      </c>
    </row>
    <row r="2940" spans="2:17" x14ac:dyDescent="0.2">
      <c r="B2940" s="39" t="s">
        <v>42</v>
      </c>
      <c r="D2940" s="42">
        <f>_xll.qlCalendarAdvance(Calendar,$D2939,B2940,"f",FALSE)</f>
        <v>60293</v>
      </c>
      <c r="E2940" s="140">
        <f>_xll.qlInterestRateIndexValueDate(IndexON,D2940)</f>
        <v>60293</v>
      </c>
      <c r="F2940" s="156">
        <f>IFERROR(_xll.qlIndexFixing(IndexON,D2940,TRUE,_xll.ohTrigger(RecalcTrigger,TriggerON)),NA())</f>
        <v>7.4279708121327559E-3</v>
      </c>
      <c r="H2940" s="42">
        <f>_xll.qlCalendarAdvance(Calendar,$H2939,B2940,"f",FALSE)</f>
        <v>60293</v>
      </c>
      <c r="I2940" s="140">
        <f>_xll.qlInterestRateIndexValueDate(Index1M,$H2940)</f>
        <v>60293</v>
      </c>
      <c r="J2940" s="145">
        <f>IFERROR(_xll.qlIndexFixing(Index1M,$H2940,TRUE,_xll.ohTrigger(RecalcTrigger,Trigger1M)),NA())</f>
        <v>8.1611856246993093E-3</v>
      </c>
      <c r="K2940" s="44">
        <f>IFERROR(_xll.qlIndexFixing(Index3M,H2940,TRUE,_xll.ohTrigger(RecalcTrigger,Trigger3M)),NA())</f>
        <v>8.2479222028569409E-3</v>
      </c>
      <c r="L2940" s="44">
        <f>IFERROR(_xll.qlIndexFixing(Index6M,$H2940,TRUE,_xll.ohTrigger(RecalcTrigger,Trigger6M)),NA())</f>
        <v>8.4067034491428216E-3</v>
      </c>
      <c r="M2940" s="146">
        <f>IFERROR(_xll.qlIndexFixing(Index1Y,$H2940,TRUE,_xll.ohTrigger(RecalcTrigger,Trigger1Y)),NA())</f>
        <v>8.6353206385587633E-3</v>
      </c>
      <c r="N2940" s="145">
        <f>IFERROR(_xll.qlIndexFixing(ONIndex1M,I2940,TRUE,_xll.ohTrigger(RecalcTrigger,Trigger1M)),NA())</f>
        <v>8.149032095707831E-3</v>
      </c>
      <c r="O2940" s="44">
        <f>IFERROR(_xll.qlIndexFixing(ONIndex3M,I2940,TRUE,_xll.ohTrigger(RecalcTrigger,Trigger3M)),NA())</f>
        <v>8.2099098607280041E-3</v>
      </c>
      <c r="P2940" s="44">
        <f>IFERROR(_xll.qlIndexFixing(ONIndex6M,I2940,TRUE,_xll.ohTrigger(RecalcTrigger,Trigger6M)),NA())</f>
        <v>8.3304898801939142E-3</v>
      </c>
      <c r="Q2940" s="146">
        <f>IFERROR(_xll.qlIndexFixing(ONIndex1Y,I2940,TRUE,_xll.ohTrigger(RecalcTrigger,Trigger1Y)),NA())</f>
        <v>8.4754449455559655E-3</v>
      </c>
    </row>
    <row r="2941" spans="2:17" x14ac:dyDescent="0.2">
      <c r="B2941" s="39" t="s">
        <v>42</v>
      </c>
      <c r="D2941" s="42">
        <f>_xll.qlCalendarAdvance(Calendar,$D2940,B2941,"f",FALSE)</f>
        <v>60300</v>
      </c>
      <c r="E2941" s="140">
        <f>_xll.qlInterestRateIndexValueDate(IndexON,D2941)</f>
        <v>60300</v>
      </c>
      <c r="F2941" s="156">
        <f>IFERROR(_xll.qlIndexFixing(IndexON,D2941,TRUE,_xll.ohTrigger(RecalcTrigger,TriggerON)),NA())</f>
        <v>7.4332103634955349E-3</v>
      </c>
      <c r="H2941" s="42">
        <f>_xll.qlCalendarAdvance(Calendar,$H2940,B2941,"f",FALSE)</f>
        <v>60300</v>
      </c>
      <c r="I2941" s="140">
        <f>_xll.qlInterestRateIndexValueDate(Index1M,$H2941)</f>
        <v>60300</v>
      </c>
      <c r="J2941" s="145">
        <f>IFERROR(_xll.qlIndexFixing(Index1M,$H2941,TRUE,_xll.ohTrigger(RecalcTrigger,Trigger1M)),NA())</f>
        <v>8.1643725983396708E-3</v>
      </c>
      <c r="K2941" s="44">
        <f>IFERROR(_xll.qlIndexFixing(Index3M,H2941,TRUE,_xll.ohTrigger(RecalcTrigger,Trigger3M)),NA())</f>
        <v>8.2529949092298733E-3</v>
      </c>
      <c r="L2941" s="44">
        <f>IFERROR(_xll.qlIndexFixing(Index6M,$H2941,TRUE,_xll.ohTrigger(RecalcTrigger,Trigger6M)),NA())</f>
        <v>8.4113072084171184E-3</v>
      </c>
      <c r="M2941" s="146">
        <f>IFERROR(_xll.qlIndexFixing(Index1Y,$H2941,TRUE,_xll.ohTrigger(RecalcTrigger,Trigger1Y)),NA())</f>
        <v>8.6401779822360414E-3</v>
      </c>
      <c r="N2941" s="145">
        <f>IFERROR(_xll.qlIndexFixing(ONIndex1M,I2941,TRUE,_xll.ohTrigger(RecalcTrigger,Trigger1M)),NA())</f>
        <v>8.1534195991728176E-3</v>
      </c>
      <c r="O2941" s="44">
        <f>IFERROR(_xll.qlIndexFixing(ONIndex3M,I2941,TRUE,_xll.ohTrigger(RecalcTrigger,Trigger3M)),NA())</f>
        <v>8.2144820419216558E-3</v>
      </c>
      <c r="P2941" s="44">
        <f>IFERROR(_xll.qlIndexFixing(ONIndex6M,I2941,TRUE,_xll.ohTrigger(RecalcTrigger,Trigger6M)),NA())</f>
        <v>8.334963030856013E-3</v>
      </c>
      <c r="Q2941" s="146">
        <f>IFERROR(_xll.qlIndexFixing(ONIndex1Y,I2941,TRUE,_xll.ohTrigger(RecalcTrigger,Trigger1Y)),NA())</f>
        <v>8.4800085315483997E-3</v>
      </c>
    </row>
    <row r="2942" spans="2:17" x14ac:dyDescent="0.2">
      <c r="B2942" s="39" t="s">
        <v>42</v>
      </c>
      <c r="D2942" s="42">
        <f>_xll.qlCalendarAdvance(Calendar,$D2941,B2942,"f",FALSE)</f>
        <v>60307</v>
      </c>
      <c r="E2942" s="140">
        <f>_xll.qlInterestRateIndexValueDate(IndexON,D2942)</f>
        <v>60307</v>
      </c>
      <c r="F2942" s="156">
        <f>IFERROR(_xll.qlIndexFixing(IndexON,D2942,TRUE,_xll.ohTrigger(RecalcTrigger,TriggerON)),NA())</f>
        <v>7.4384618379008671E-3</v>
      </c>
      <c r="H2942" s="42">
        <f>_xll.qlCalendarAdvance(Calendar,$H2941,B2942,"f",FALSE)</f>
        <v>60307</v>
      </c>
      <c r="I2942" s="140">
        <f>_xll.qlInterestRateIndexValueDate(Index1M,$H2942)</f>
        <v>60307</v>
      </c>
      <c r="J2942" s="145">
        <f>IFERROR(_xll.qlIndexFixing(Index1M,$H2942,TRUE,_xll.ohTrigger(RecalcTrigger,Trigger1M)),NA())</f>
        <v>8.1687854245008976E-3</v>
      </c>
      <c r="K2942" s="44">
        <f>IFERROR(_xll.qlIndexFixing(Index3M,H2942,TRUE,_xll.ohTrigger(RecalcTrigger,Trigger3M)),NA())</f>
        <v>8.2572235879441666E-3</v>
      </c>
      <c r="L2942" s="44">
        <f>IFERROR(_xll.qlIndexFixing(Index6M,$H2942,TRUE,_xll.ohTrigger(RecalcTrigger,Trigger6M)),NA())</f>
        <v>8.4159196377691526E-3</v>
      </c>
      <c r="M2942" s="146">
        <f>IFERROR(_xll.qlIndexFixing(Index1Y,$H2942,TRUE,_xll.ohTrigger(RecalcTrigger,Trigger1Y)),NA())</f>
        <v>8.6450451357356073E-3</v>
      </c>
      <c r="N2942" s="145">
        <f>IFERROR(_xll.qlIndexFixing(ONIndex1M,I2942,TRUE,_xll.ohTrigger(RecalcTrigger,Trigger1M)),NA())</f>
        <v>8.1578148397210004E-3</v>
      </c>
      <c r="O2942" s="44">
        <f>IFERROR(_xll.qlIndexFixing(ONIndex3M,I2942,TRUE,_xll.ohTrigger(RecalcTrigger,Trigger3M)),NA())</f>
        <v>8.219064191645753E-3</v>
      </c>
      <c r="P2942" s="44">
        <f>IFERROR(_xll.qlIndexFixing(ONIndex6M,I2942,TRUE,_xll.ohTrigger(RecalcTrigger,Trigger6M)),NA())</f>
        <v>8.3394448051665737E-3</v>
      </c>
      <c r="Q2942" s="146">
        <f>IFERROR(_xll.qlIndexFixing(ONIndex1Y,I2942,TRUE,_xll.ohTrigger(RecalcTrigger,Trigger1Y)),NA())</f>
        <v>8.4845818206447099E-3</v>
      </c>
    </row>
    <row r="2943" spans="2:17" x14ac:dyDescent="0.2">
      <c r="B2943" s="39" t="s">
        <v>42</v>
      </c>
      <c r="D2943" s="42">
        <f>_xll.qlCalendarAdvance(Calendar,$D2942,B2943,"f",FALSE)</f>
        <v>60314</v>
      </c>
      <c r="E2943" s="140">
        <f>_xll.qlInterestRateIndexValueDate(IndexON,D2943)</f>
        <v>60314</v>
      </c>
      <c r="F2943" s="156">
        <f>IFERROR(_xll.qlIndexFixing(IndexON,D2943,TRUE,_xll.ohTrigger(RecalcTrigger,TriggerON)),NA())</f>
        <v>7.4437252352677064E-3</v>
      </c>
      <c r="H2943" s="42">
        <f>_xll.qlCalendarAdvance(Calendar,$H2942,B2943,"f",FALSE)</f>
        <v>60314</v>
      </c>
      <c r="I2943" s="140">
        <f>_xll.qlInterestRateIndexValueDate(Index1M,$H2943)</f>
        <v>60314</v>
      </c>
      <c r="J2943" s="145">
        <f>IFERROR(_xll.qlIndexFixing(Index1M,$H2943,TRUE,_xll.ohTrigger(RecalcTrigger,Trigger1M)),NA())</f>
        <v>8.173205993844055E-3</v>
      </c>
      <c r="K2943" s="44">
        <f>IFERROR(_xll.qlIndexFixing(Index3M,H2943,TRUE,_xll.ohTrigger(RecalcTrigger,Trigger3M)),NA())</f>
        <v>8.2618892715951818E-3</v>
      </c>
      <c r="L2943" s="44">
        <f>IFERROR(_xll.qlIndexFixing(Index6M,$H2943,TRUE,_xll.ohTrigger(RecalcTrigger,Trigger6M)),NA())</f>
        <v>8.4205407372594885E-3</v>
      </c>
      <c r="M2943" s="146">
        <f>IFERROR(_xll.qlIndexFixing(Index1Y,$H2943,TRUE,_xll.ohTrigger(RecalcTrigger,Trigger1Y)),NA())</f>
        <v>8.6499220991997916E-3</v>
      </c>
      <c r="N2943" s="145">
        <f>IFERROR(_xll.qlIndexFixing(ONIndex1M,I2943,TRUE,_xll.ohTrigger(RecalcTrigger,Trigger1M)),NA())</f>
        <v>8.1622178172713333E-3</v>
      </c>
      <c r="O2943" s="44">
        <f>IFERROR(_xll.qlIndexFixing(ONIndex3M,I2943,TRUE,_xll.ohTrigger(RecalcTrigger,Trigger3M)),NA())</f>
        <v>8.2236563097382032E-3</v>
      </c>
      <c r="P2943" s="44">
        <f>IFERROR(_xll.qlIndexFixing(ONIndex6M,I2943,TRUE,_xll.ohTrigger(RecalcTrigger,Trigger6M)),NA())</f>
        <v>8.3439352031255964E-3</v>
      </c>
      <c r="Q2943" s="146">
        <f>IFERROR(_xll.qlIndexFixing(ONIndex1Y,I2943,TRUE,_xll.ohTrigger(RecalcTrigger,Trigger1Y)),NA())</f>
        <v>8.4891648123586183E-3</v>
      </c>
    </row>
    <row r="2944" spans="2:17" x14ac:dyDescent="0.2">
      <c r="B2944" s="39" t="s">
        <v>42</v>
      </c>
      <c r="D2944" s="42">
        <f>_xll.qlCalendarAdvance(Calendar,$D2943,B2944,"f",FALSE)</f>
        <v>60321</v>
      </c>
      <c r="E2944" s="140">
        <f>_xll.qlInterestRateIndexValueDate(IndexON,D2944)</f>
        <v>60321</v>
      </c>
      <c r="F2944" s="156">
        <f>IFERROR(_xll.qlIndexFixing(IndexON,D2944,TRUE,_xll.ohTrigger(RecalcTrigger,TriggerON)),NA())</f>
        <v>7.4490005555960526E-3</v>
      </c>
      <c r="H2944" s="42">
        <f>_xll.qlCalendarAdvance(Calendar,$H2943,B2944,"f",FALSE)</f>
        <v>60321</v>
      </c>
      <c r="I2944" s="140">
        <f>_xll.qlInterestRateIndexValueDate(Index1M,$H2944)</f>
        <v>60321</v>
      </c>
      <c r="J2944" s="145">
        <f>IFERROR(_xll.qlIndexFixing(Index1M,$H2944,TRUE,_xll.ohTrigger(RecalcTrigger,Trigger1M)),NA())</f>
        <v>8.1776343063749302E-3</v>
      </c>
      <c r="K2944" s="44">
        <f>IFERROR(_xll.qlIndexFixing(Index3M,H2944,TRUE,_xll.ohTrigger(RecalcTrigger,Trigger3M)),NA())</f>
        <v>8.266994418291573E-3</v>
      </c>
      <c r="L2944" s="44">
        <f>IFERROR(_xll.qlIndexFixing(Index6M,$H2944,TRUE,_xll.ohTrigger(RecalcTrigger,Trigger6M)),NA())</f>
        <v>8.4251705069473531E-3</v>
      </c>
      <c r="M2944" s="146">
        <f>IFERROR(_xll.qlIndexFixing(Index1Y,$H2944,TRUE,_xll.ohTrigger(RecalcTrigger,Trigger1Y)),NA())</f>
        <v>8.6548088727700367E-3</v>
      </c>
      <c r="N2944" s="145">
        <f>IFERROR(_xll.qlIndexFixing(ONIndex1M,I2944,TRUE,_xll.ohTrigger(RecalcTrigger,Trigger1M)),NA())</f>
        <v>8.1666285319048626E-3</v>
      </c>
      <c r="O2944" s="44">
        <f>IFERROR(_xll.qlIndexFixing(ONIndex3M,I2944,TRUE,_xll.ohTrigger(RecalcTrigger,Trigger3M)),NA())</f>
        <v>8.2282583961990063E-3</v>
      </c>
      <c r="P2944" s="44">
        <f>IFERROR(_xll.qlIndexFixing(ONIndex6M,I2944,TRUE,_xll.ohTrigger(RecalcTrigger,Trigger6M)),NA())</f>
        <v>8.3484342246520349E-3</v>
      </c>
      <c r="Q2944" s="146">
        <f>IFERROR(_xll.qlIndexFixing(ONIndex1Y,I2944,TRUE,_xll.ohTrigger(RecalcTrigger,Trigger1Y)),NA())</f>
        <v>8.4937575069332638E-3</v>
      </c>
    </row>
    <row r="2945" spans="2:17" x14ac:dyDescent="0.2">
      <c r="B2945" s="39" t="s">
        <v>42</v>
      </c>
      <c r="D2945" s="42">
        <f>_xll.qlCalendarAdvance(Calendar,$D2944,B2945,"f",FALSE)</f>
        <v>60328</v>
      </c>
      <c r="E2945" s="140">
        <f>_xll.qlInterestRateIndexValueDate(IndexON,D2945)</f>
        <v>60328</v>
      </c>
      <c r="F2945" s="156">
        <f>IFERROR(_xll.qlIndexFixing(IndexON,D2945,TRUE,_xll.ohTrigger(RecalcTrigger,TriggerON)),NA())</f>
        <v>7.4542877988859058E-3</v>
      </c>
      <c r="H2945" s="42">
        <f>_xll.qlCalendarAdvance(Calendar,$H2944,B2945,"f",FALSE)</f>
        <v>60328</v>
      </c>
      <c r="I2945" s="140">
        <f>_xll.qlInterestRateIndexValueDate(Index1M,$H2945)</f>
        <v>60328</v>
      </c>
      <c r="J2945" s="145">
        <f>IFERROR(_xll.qlIndexFixing(Index1M,$H2945,TRUE,_xll.ohTrigger(RecalcTrigger,Trigger1M)),NA())</f>
        <v>8.1832982524381523E-3</v>
      </c>
      <c r="K2945" s="44">
        <f>IFERROR(_xll.qlIndexFixing(Index3M,H2945,TRUE,_xll.ohTrigger(RecalcTrigger,Trigger3M)),NA())</f>
        <v>8.2716809101478026E-3</v>
      </c>
      <c r="L2945" s="44">
        <f>IFERROR(_xll.qlIndexFixing(Index6M,$H2945,TRUE,_xll.ohTrigger(RecalcTrigger,Trigger6M)),NA())</f>
        <v>8.4306721302539432E-3</v>
      </c>
      <c r="M2945" s="146">
        <f>IFERROR(_xll.qlIndexFixing(Index1Y,$H2945,TRUE,_xll.ohTrigger(RecalcTrigger,Trigger1Y)),NA())</f>
        <v>8.6597054565888953E-3</v>
      </c>
      <c r="N2945" s="145">
        <f>IFERROR(_xll.qlIndexFixing(ONIndex1M,I2945,TRUE,_xll.ohTrigger(RecalcTrigger,Trigger1M)),NA())</f>
        <v>8.1710469836215882E-3</v>
      </c>
      <c r="O2945" s="44">
        <f>IFERROR(_xll.qlIndexFixing(ONIndex3M,I2945,TRUE,_xll.ohTrigger(RecalcTrigger,Trigger3M)),NA())</f>
        <v>8.2328704512713013E-3</v>
      </c>
      <c r="P2945" s="44">
        <f>IFERROR(_xll.qlIndexFixing(ONIndex6M,I2945,TRUE,_xll.ohTrigger(RecalcTrigger,Trigger6M)),NA())</f>
        <v>8.3529418698269353E-3</v>
      </c>
      <c r="Q2945" s="146">
        <f>IFERROR(_xll.qlIndexFixing(ONIndex1Y,I2945,TRUE,_xll.ohTrigger(RecalcTrigger,Trigger1Y)),NA())</f>
        <v>8.4983599044496927E-3</v>
      </c>
    </row>
    <row r="2946" spans="2:17" x14ac:dyDescent="0.2">
      <c r="B2946" s="39" t="s">
        <v>42</v>
      </c>
      <c r="D2946" s="42">
        <f>_xll.qlCalendarAdvance(Calendar,$D2945,B2946,"f",FALSE)</f>
        <v>60335</v>
      </c>
      <c r="E2946" s="140">
        <f>_xll.qlInterestRateIndexValueDate(IndexON,D2946)</f>
        <v>60335</v>
      </c>
      <c r="F2946" s="156">
        <f>IFERROR(_xll.qlIndexFixing(IndexON,D2946,TRUE,_xll.ohTrigger(RecalcTrigger,TriggerON)),NA())</f>
        <v>7.4595869652183122E-3</v>
      </c>
      <c r="H2946" s="42">
        <f>_xll.qlCalendarAdvance(Calendar,$H2945,B2946,"f",FALSE)</f>
        <v>60335</v>
      </c>
      <c r="I2946" s="140">
        <f>_xll.qlInterestRateIndexValueDate(Index1M,$H2946)</f>
        <v>60335</v>
      </c>
      <c r="J2946" s="145">
        <f>IFERROR(_xll.qlIndexFixing(Index1M,$H2946,TRUE,_xll.ohTrigger(RecalcTrigger,Trigger1M)),NA())</f>
        <v>8.1877440096142055E-3</v>
      </c>
      <c r="K2946" s="44">
        <f>IFERROR(_xll.qlIndexFixing(Index3M,H2946,TRUE,_xll.ohTrigger(RecalcTrigger,Trigger3M)),NA())</f>
        <v>8.2763773964798591E-3</v>
      </c>
      <c r="L2946" s="44">
        <f>IFERROR(_xll.qlIndexFixing(Index6M,$H2946,TRUE,_xll.ohTrigger(RecalcTrigger,Trigger6M)),NA())</f>
        <v>8.4353206934915867E-3</v>
      </c>
      <c r="M2946" s="146">
        <f>IFERROR(_xll.qlIndexFixing(Index1Y,$H2946,TRUE,_xll.ohTrigger(RecalcTrigger,Trigger1Y)),NA())</f>
        <v>8.6646118507993641E-3</v>
      </c>
      <c r="N2946" s="145">
        <f>IFERROR(_xll.qlIndexFixing(ONIndex1M,I2946,TRUE,_xll.ohTrigger(RecalcTrigger,Trigger1M)),NA())</f>
        <v>8.1754731724215102E-3</v>
      </c>
      <c r="O2946" s="44">
        <f>IFERROR(_xll.qlIndexFixing(ONIndex3M,I2946,TRUE,_xll.ohTrigger(RecalcTrigger,Trigger3M)),NA())</f>
        <v>8.2374924746309031E-3</v>
      </c>
      <c r="P2946" s="44">
        <f>IFERROR(_xll.qlIndexFixing(ONIndex6M,I2946,TRUE,_xll.ohTrigger(RecalcTrigger,Trigger6M)),NA())</f>
        <v>8.3574581386502977E-3</v>
      </c>
      <c r="Q2946" s="146">
        <f>IFERROR(_xll.qlIndexFixing(ONIndex1Y,I2946,TRUE,_xll.ohTrigger(RecalcTrigger,Trigger1Y)),NA())</f>
        <v>8.5029720047458124E-3</v>
      </c>
    </row>
    <row r="2947" spans="2:17" x14ac:dyDescent="0.2">
      <c r="B2947" s="39" t="s">
        <v>42</v>
      </c>
      <c r="D2947" s="42">
        <f>_xll.qlCalendarAdvance(Calendar,$D2946,B2947,"f",FALSE)</f>
        <v>60342</v>
      </c>
      <c r="E2947" s="140">
        <f>_xll.qlInterestRateIndexValueDate(IndexON,D2947)</f>
        <v>60342</v>
      </c>
      <c r="F2947" s="156">
        <f>IFERROR(_xll.qlIndexFixing(IndexON,D2947,TRUE,_xll.ohTrigger(RecalcTrigger,TriggerON)),NA())</f>
        <v>7.4648980545122257E-3</v>
      </c>
      <c r="H2947" s="42">
        <f>_xll.qlCalendarAdvance(Calendar,$H2946,B2947,"f",FALSE)</f>
        <v>60342</v>
      </c>
      <c r="I2947" s="140">
        <f>_xll.qlInterestRateIndexValueDate(Index1M,$H2947)</f>
        <v>60342</v>
      </c>
      <c r="J2947" s="145">
        <f>IFERROR(_xll.qlIndexFixing(Index1M,$H2947,TRUE,_xll.ohTrigger(RecalcTrigger,Trigger1M)),NA())</f>
        <v>8.1921975106839569E-3</v>
      </c>
      <c r="K2947" s="44">
        <f>IFERROR(_xll.qlIndexFixing(Index3M,H2947,TRUE,_xll.ohTrigger(RecalcTrigger,Trigger3M)),NA())</f>
        <v>8.2810838773247422E-3</v>
      </c>
      <c r="L2947" s="44">
        <f>IFERROR(_xll.qlIndexFixing(Index6M,$H2947,TRUE,_xll.ohTrigger(RecalcTrigger,Trigger6M)),NA())</f>
        <v>8.4399779276329613E-3</v>
      </c>
      <c r="M2947" s="146">
        <f>IFERROR(_xll.qlIndexFixing(Index1Y,$H2947,TRUE,_xll.ohTrigger(RecalcTrigger,Trigger1Y)),NA())</f>
        <v>8.6695280555437737E-3</v>
      </c>
      <c r="N2947" s="145">
        <f>IFERROR(_xll.qlIndexFixing(ONIndex1M,I2947,TRUE,_xll.ohTrigger(RecalcTrigger,Trigger1M)),NA())</f>
        <v>8.1799070983046285E-3</v>
      </c>
      <c r="O2947" s="44">
        <f>IFERROR(_xll.qlIndexFixing(ONIndex3M,I2947,TRUE,_xll.ohTrigger(RecalcTrigger,Trigger3M)),NA())</f>
        <v>8.2421244665209503E-3</v>
      </c>
      <c r="P2947" s="44">
        <f>IFERROR(_xll.qlIndexFixing(ONIndex6M,I2947,TRUE,_xll.ohTrigger(RecalcTrigger,Trigger6M)),NA())</f>
        <v>8.3619830310410759E-3</v>
      </c>
      <c r="Q2947" s="146">
        <f>IFERROR(_xll.qlIndexFixing(ONIndex1Y,I2947,TRUE,_xll.ohTrigger(RecalcTrigger,Trigger1Y)),NA())</f>
        <v>8.5075938078216229E-3</v>
      </c>
    </row>
    <row r="2948" spans="2:17" x14ac:dyDescent="0.2">
      <c r="B2948" s="39" t="s">
        <v>42</v>
      </c>
      <c r="D2948" s="42">
        <f>_xll.qlCalendarAdvance(Calendar,$D2947,B2948,"f",FALSE)</f>
        <v>60349</v>
      </c>
      <c r="E2948" s="140">
        <f>_xll.qlInterestRateIndexValueDate(IndexON,D2948)</f>
        <v>60349</v>
      </c>
      <c r="F2948" s="156">
        <f>IFERROR(_xll.qlIndexFixing(IndexON,D2948,TRUE,_xll.ohTrigger(RecalcTrigger,TriggerON)),NA())</f>
        <v>7.4702210667676461E-3</v>
      </c>
      <c r="H2948" s="42">
        <f>_xll.qlCalendarAdvance(Calendar,$H2947,B2948,"f",FALSE)</f>
        <v>60349</v>
      </c>
      <c r="I2948" s="140">
        <f>_xll.qlInterestRateIndexValueDate(Index1M,$H2948)</f>
        <v>60349</v>
      </c>
      <c r="J2948" s="145">
        <f>IFERROR(_xll.qlIndexFixing(Index1M,$H2948,TRUE,_xll.ohTrigger(RecalcTrigger,Trigger1M)),NA())</f>
        <v>8.1966587556630936E-3</v>
      </c>
      <c r="K2948" s="44">
        <f>IFERROR(_xll.qlIndexFixing(Index3M,H2948,TRUE,_xll.ohTrigger(RecalcTrigger,Trigger3M)),NA())</f>
        <v>8.2858003527150458E-3</v>
      </c>
      <c r="L2948" s="44">
        <f>IFERROR(_xll.qlIndexFixing(Index6M,$H2948,TRUE,_xll.ohTrigger(RecalcTrigger,Trigger6M)),NA())</f>
        <v>8.4446438327384077E-3</v>
      </c>
      <c r="M2948" s="146">
        <f>IFERROR(_xll.qlIndexFixing(Index1Y,$H2948,TRUE,_xll.ohTrigger(RecalcTrigger,Trigger1Y)),NA())</f>
        <v>8.674454070966231E-3</v>
      </c>
      <c r="N2948" s="145">
        <f>IFERROR(_xll.qlIndexFixing(ONIndex1M,I2948,TRUE,_xll.ohTrigger(RecalcTrigger,Trigger1M)),NA())</f>
        <v>8.1843487611088506E-3</v>
      </c>
      <c r="O2948" s="44">
        <f>IFERROR(_xll.qlIndexFixing(ONIndex3M,I2948,TRUE,_xll.ohTrigger(RecalcTrigger,Trigger3M)),NA())</f>
        <v>8.2467664267793506E-3</v>
      </c>
      <c r="P2948" s="44">
        <f>IFERROR(_xll.qlIndexFixing(ONIndex6M,I2948,TRUE,_xll.ohTrigger(RecalcTrigger,Trigger6M)),NA())</f>
        <v>8.366516547080316E-3</v>
      </c>
      <c r="Q2948" s="146">
        <f>IFERROR(_xll.qlIndexFixing(ONIndex1Y,I2948,TRUE,_xll.ohTrigger(RecalcTrigger,Trigger1Y)),NA())</f>
        <v>8.5122253138392168E-3</v>
      </c>
    </row>
    <row r="2949" spans="2:17" x14ac:dyDescent="0.2">
      <c r="B2949" s="39" t="s">
        <v>42</v>
      </c>
      <c r="D2949" s="42">
        <f>_xll.qlCalendarAdvance(Calendar,$D2948,B2949,"f",FALSE)</f>
        <v>60357</v>
      </c>
      <c r="E2949" s="140">
        <f>_xll.qlInterestRateIndexValueDate(IndexON,D2949)</f>
        <v>60357</v>
      </c>
      <c r="F2949" s="156">
        <f>IFERROR(_xll.qlIndexFixing(IndexON,D2949,TRUE,_xll.ohTrigger(RecalcTrigger,TriggerON)),NA())</f>
        <v>7.4763191089644021E-3</v>
      </c>
      <c r="H2949" s="42">
        <f>_xll.qlCalendarAdvance(Calendar,$H2948,B2949,"f",FALSE)</f>
        <v>60357</v>
      </c>
      <c r="I2949" s="140">
        <f>_xll.qlInterestRateIndexValueDate(Index1M,$H2949)</f>
        <v>60357</v>
      </c>
      <c r="J2949" s="145">
        <f>IFERROR(_xll.qlIndexFixing(Index1M,$H2949,TRUE,_xll.ohTrigger(RecalcTrigger,Trigger1M)),NA())</f>
        <v>8.2013547327522609E-3</v>
      </c>
      <c r="K2949" s="44">
        <f>IFERROR(_xll.qlIndexFixing(Index3M,H2949,TRUE,_xll.ohTrigger(RecalcTrigger,Trigger3M)),NA())</f>
        <v>8.2907691597500707E-3</v>
      </c>
      <c r="L2949" s="44">
        <f>IFERROR(_xll.qlIndexFixing(Index6M,$H2949,TRUE,_xll.ohTrigger(RecalcTrigger,Trigger6M)),NA())</f>
        <v>8.4495522721505997E-3</v>
      </c>
      <c r="M2949" s="146">
        <f>IFERROR(_xll.qlIndexFixing(Index1Y,$H2949,TRUE,_xll.ohTrigger(RecalcTrigger,Trigger1Y)),NA())</f>
        <v>8.6800958161357133E-3</v>
      </c>
      <c r="N2949" s="145">
        <f>IFERROR(_xll.qlIndexFixing(ONIndex1M,I2949,TRUE,_xll.ohTrigger(RecalcTrigger,Trigger1M)),NA())</f>
        <v>8.189434421226327E-3</v>
      </c>
      <c r="O2949" s="44">
        <f>IFERROR(_xll.qlIndexFixing(ONIndex3M,I2949,TRUE,_xll.ohTrigger(RecalcTrigger,Trigger3M)),NA())</f>
        <v>8.252083730539983E-3</v>
      </c>
      <c r="P2949" s="44">
        <f>IFERROR(_xll.qlIndexFixing(ONIndex6M,I2949,TRUE,_xll.ohTrigger(RecalcTrigger,Trigger6M)),NA())</f>
        <v>8.3717082676837418E-3</v>
      </c>
      <c r="Q2949" s="146">
        <f>IFERROR(_xll.qlIndexFixing(ONIndex1Y,I2949,TRUE,_xll.ohTrigger(RecalcTrigger,Trigger1Y)),NA())</f>
        <v>8.5175303445184092E-3</v>
      </c>
    </row>
    <row r="2950" spans="2:17" x14ac:dyDescent="0.2">
      <c r="B2950" s="39" t="s">
        <v>42</v>
      </c>
      <c r="D2950" s="42">
        <f>_xll.qlCalendarAdvance(Calendar,$D2949,B2950,"f",FALSE)</f>
        <v>60364</v>
      </c>
      <c r="E2950" s="140">
        <f>_xll.qlInterestRateIndexValueDate(IndexON,D2950)</f>
        <v>60364</v>
      </c>
      <c r="F2950" s="156">
        <f>IFERROR(_xll.qlIndexFixing(IndexON,D2950,TRUE,_xll.ohTrigger(RecalcTrigger,TriggerON)),NA())</f>
        <v>7.4816676705735663E-3</v>
      </c>
      <c r="H2950" s="42">
        <f>_xll.qlCalendarAdvance(Calendar,$H2949,B2950,"f",FALSE)</f>
        <v>60364</v>
      </c>
      <c r="I2950" s="140">
        <f>_xll.qlInterestRateIndexValueDate(Index1M,$H2950)</f>
        <v>60364</v>
      </c>
      <c r="J2950" s="145">
        <f>IFERROR(_xll.qlIndexFixing(Index1M,$H2950,TRUE,_xll.ohTrigger(RecalcTrigger,Trigger1M)),NA())</f>
        <v>8.2058319181062371E-3</v>
      </c>
      <c r="K2950" s="44">
        <f>IFERROR(_xll.qlIndexFixing(Index3M,H2950,TRUE,_xll.ohTrigger(RecalcTrigger,Trigger3M)),NA())</f>
        <v>8.2955062307224041E-3</v>
      </c>
      <c r="L2950" s="44">
        <f>IFERROR(_xll.qlIndexFixing(Index6M,$H2950,TRUE,_xll.ohTrigger(RecalcTrigger,Trigger6M)),NA())</f>
        <v>8.4542360304990707E-3</v>
      </c>
      <c r="M2950" s="146">
        <f>IFERROR(_xll.qlIndexFixing(Index1Y,$H2950,TRUE,_xll.ohTrigger(RecalcTrigger,Trigger1Y)),NA())</f>
        <v>8.6850428549216652E-3</v>
      </c>
      <c r="N2950" s="145">
        <f>IFERROR(_xll.qlIndexFixing(ONIndex1M,I2950,TRUE,_xll.ohTrigger(RecalcTrigger,Trigger1M)),NA())</f>
        <v>8.1938926635871656E-3</v>
      </c>
      <c r="O2950" s="44">
        <f>IFERROR(_xll.qlIndexFixing(ONIndex3M,I2950,TRUE,_xll.ohTrigger(RecalcTrigger,Trigger3M)),NA())</f>
        <v>8.2567470517613817E-3</v>
      </c>
      <c r="P2950" s="44">
        <f>IFERROR(_xll.qlIndexFixing(ONIndex6M,I2950,TRUE,_xll.ohTrigger(RecalcTrigger,Trigger6M)),NA())</f>
        <v>8.3762602630044203E-3</v>
      </c>
      <c r="Q2950" s="146">
        <f>IFERROR(_xll.qlIndexFixing(ONIndex1Y,I2950,TRUE,_xll.ohTrigger(RecalcTrigger,Trigger1Y)),NA())</f>
        <v>8.5221826423109714E-3</v>
      </c>
    </row>
    <row r="2951" spans="2:17" x14ac:dyDescent="0.2">
      <c r="B2951" s="39" t="s">
        <v>42</v>
      </c>
      <c r="D2951" s="42">
        <f>_xll.qlCalendarAdvance(Calendar,$D2950,B2951,"f",FALSE)</f>
        <v>60371</v>
      </c>
      <c r="E2951" s="140">
        <f>_xll.qlInterestRateIndexValueDate(IndexON,D2951)</f>
        <v>60371</v>
      </c>
      <c r="F2951" s="156">
        <f>IFERROR(_xll.qlIndexFixing(IndexON,D2951,TRUE,_xll.ohTrigger(RecalcTrigger,TriggerON)),NA())</f>
        <v>7.4870281550631912E-3</v>
      </c>
      <c r="H2951" s="42">
        <f>_xll.qlCalendarAdvance(Calendar,$H2950,B2951,"f",FALSE)</f>
        <v>60371</v>
      </c>
      <c r="I2951" s="140">
        <f>_xll.qlInterestRateIndexValueDate(Index1M,$H2951)</f>
        <v>60371</v>
      </c>
      <c r="J2951" s="145">
        <f>IFERROR(_xll.qlIndexFixing(Index1M,$H2951,TRUE,_xll.ohTrigger(RecalcTrigger,Trigger1M)),NA())</f>
        <v>8.2103168471675918E-3</v>
      </c>
      <c r="K2951" s="44">
        <f>IFERROR(_xll.qlIndexFixing(Index3M,H2951,TRUE,_xll.ohTrigger(RecalcTrigger,Trigger3M)),NA())</f>
        <v>8.3002532960629143E-3</v>
      </c>
      <c r="L2951" s="44">
        <f>IFERROR(_xll.qlIndexFixing(Index6M,$H2951,TRUE,_xll.ohTrigger(RecalcTrigger,Trigger6M)),NA())</f>
        <v>8.4589284597380143E-3</v>
      </c>
      <c r="M2951" s="146">
        <f>IFERROR(_xll.qlIndexFixing(Index1Y,$H2951,TRUE,_xll.ohTrigger(RecalcTrigger,Trigger1Y)),NA())</f>
        <v>8.6899997048370814E-3</v>
      </c>
      <c r="N2951" s="145">
        <f>IFERROR(_xll.qlIndexFixing(ONIndex1M,I2951,TRUE,_xll.ohTrigger(RecalcTrigger,Trigger1M)),NA())</f>
        <v>8.1983586430312005E-3</v>
      </c>
      <c r="O2951" s="44">
        <f>IFERROR(_xll.qlIndexFixing(ONIndex3M,I2951,TRUE,_xll.ohTrigger(RecalcTrigger,Trigger3M)),NA())</f>
        <v>8.2614203414321796E-3</v>
      </c>
      <c r="P2951" s="44">
        <f>IFERROR(_xll.qlIndexFixing(ONIndex6M,I2951,TRUE,_xll.ohTrigger(RecalcTrigger,Trigger6M)),NA())</f>
        <v>8.3808208818925145E-3</v>
      </c>
      <c r="Q2951" s="146">
        <f>IFERROR(_xll.qlIndexFixing(ONIndex1Y,I2951,TRUE,_xll.ohTrigger(RecalcTrigger,Trigger1Y)),NA())</f>
        <v>8.5268446428021782E-3</v>
      </c>
    </row>
    <row r="2952" spans="2:17" x14ac:dyDescent="0.2">
      <c r="B2952" s="39" t="s">
        <v>42</v>
      </c>
      <c r="D2952" s="42">
        <f>_xll.qlCalendarAdvance(Calendar,$D2951,B2952,"f",FALSE)</f>
        <v>60378</v>
      </c>
      <c r="E2952" s="140">
        <f>_xll.qlInterestRateIndexValueDate(IndexON,D2952)</f>
        <v>60378</v>
      </c>
      <c r="F2952" s="156">
        <f>IFERROR(_xll.qlIndexFixing(IndexON,D2952,TRUE,_xll.ohTrigger(RecalcTrigger,TriggerON)),NA())</f>
        <v>7.4924005625953694E-3</v>
      </c>
      <c r="H2952" s="42">
        <f>_xll.qlCalendarAdvance(Calendar,$H2951,B2952,"f",FALSE)</f>
        <v>60378</v>
      </c>
      <c r="I2952" s="140">
        <f>_xll.qlInterestRateIndexValueDate(Index1M,$H2952)</f>
        <v>60378</v>
      </c>
      <c r="J2952" s="145">
        <f>IFERROR(_xll.qlIndexFixing(Index1M,$H2952,TRUE,_xll.ohTrigger(RecalcTrigger,Trigger1M)),NA())</f>
        <v>8.2148095199363249E-3</v>
      </c>
      <c r="K2952" s="44">
        <f>IFERROR(_xll.qlIndexFixing(Index3M,H2952,TRUE,_xll.ohTrigger(RecalcTrigger,Trigger3M)),NA())</f>
        <v>8.3050103558072273E-3</v>
      </c>
      <c r="L2952" s="44">
        <f>IFERROR(_xll.qlIndexFixing(Index6M,$H2952,TRUE,_xll.ohTrigger(RecalcTrigger,Trigger6M)),NA())</f>
        <v>8.4636295599298753E-3</v>
      </c>
      <c r="M2952" s="146">
        <f>IFERROR(_xll.qlIndexFixing(Index1Y,$H2952,TRUE,_xll.ohTrigger(RecalcTrigger,Trigger1Y)),NA())</f>
        <v>8.694966366026291E-3</v>
      </c>
      <c r="N2952" s="145">
        <f>IFERROR(_xll.qlIndexFixing(ONIndex1M,I2952,TRUE,_xll.ohTrigger(RecalcTrigger,Trigger1M)),NA())</f>
        <v>8.2028323593963393E-3</v>
      </c>
      <c r="O2952" s="44">
        <f>IFERROR(_xll.qlIndexFixing(ONIndex3M,I2952,TRUE,_xll.ohTrigger(RecalcTrigger,Trigger3M)),NA())</f>
        <v>8.2661035995523768E-3</v>
      </c>
      <c r="P2952" s="44">
        <f>IFERROR(_xll.qlIndexFixing(ONIndex6M,I2952,TRUE,_xll.ohTrigger(RecalcTrigger,Trigger6M)),NA())</f>
        <v>8.3853901242669782E-3</v>
      </c>
      <c r="Q2952" s="146">
        <f>IFERROR(_xll.qlIndexFixing(ONIndex1Y,I2952,TRUE,_xll.ohTrigger(RecalcTrigger,Trigger1Y)),NA())</f>
        <v>8.5315163462351684E-3</v>
      </c>
    </row>
    <row r="2953" spans="2:17" x14ac:dyDescent="0.2">
      <c r="B2953" s="39" t="s">
        <v>42</v>
      </c>
      <c r="D2953" s="42">
        <f>_xll.qlCalendarAdvance(Calendar,$D2952,B2953,"f",FALSE)</f>
        <v>60385</v>
      </c>
      <c r="E2953" s="140">
        <f>_xll.qlInterestRateIndexValueDate(IndexON,D2953)</f>
        <v>60385</v>
      </c>
      <c r="F2953" s="156">
        <f>IFERROR(_xll.qlIndexFixing(IndexON,D2953,TRUE,_xll.ohTrigger(RecalcTrigger,TriggerON)),NA())</f>
        <v>7.4977848930890545E-3</v>
      </c>
      <c r="H2953" s="42">
        <f>_xll.qlCalendarAdvance(Calendar,$H2952,B2953,"f",FALSE)</f>
        <v>60385</v>
      </c>
      <c r="I2953" s="140">
        <f>_xll.qlInterestRateIndexValueDate(Index1M,$H2953)</f>
        <v>60385</v>
      </c>
      <c r="J2953" s="145">
        <f>IFERROR(_xll.qlIndexFixing(Index1M,$H2953,TRUE,_xll.ohTrigger(RecalcTrigger,Trigger1M)),NA())</f>
        <v>8.2193099364232438E-3</v>
      </c>
      <c r="K2953" s="44">
        <f>IFERROR(_xll.qlIndexFixing(Index3M,H2953,TRUE,_xll.ohTrigger(RecalcTrigger,Trigger3M)),NA())</f>
        <v>8.3097774099900774E-3</v>
      </c>
      <c r="L2953" s="44">
        <f>IFERROR(_xll.qlIndexFixing(Index6M,$H2953,TRUE,_xll.ohTrigger(RecalcTrigger,Trigger6M)),NA())</f>
        <v>8.4683393311344411E-3</v>
      </c>
      <c r="M2953" s="146">
        <f>IFERROR(_xll.qlIndexFixing(Index1Y,$H2953,TRUE,_xll.ohTrigger(RecalcTrigger,Trigger1Y)),NA())</f>
        <v>8.6999428386340671E-3</v>
      </c>
      <c r="N2953" s="145">
        <f>IFERROR(_xll.qlIndexFixing(ONIndex1M,I2953,TRUE,_xll.ohTrigger(RecalcTrigger,Trigger1M)),NA())</f>
        <v>8.2073138129257206E-3</v>
      </c>
      <c r="O2953" s="44">
        <f>IFERROR(_xll.qlIndexFixing(ONIndex3M,I2953,TRUE,_xll.ohTrigger(RecalcTrigger,Trigger3M)),NA())</f>
        <v>8.2707968261219733E-3</v>
      </c>
      <c r="P2953" s="44">
        <f>IFERROR(_xll.qlIndexFixing(ONIndex6M,I2953,TRUE,_xll.ohTrigger(RecalcTrigger,Trigger6M)),NA())</f>
        <v>8.3899679903709501E-3</v>
      </c>
      <c r="Q2953" s="146">
        <f>IFERROR(_xll.qlIndexFixing(ONIndex1Y,I2953,TRUE,_xll.ohTrigger(RecalcTrigger,Trigger1Y)),NA())</f>
        <v>8.5361977525288957E-3</v>
      </c>
    </row>
    <row r="2954" spans="2:17" x14ac:dyDescent="0.2">
      <c r="B2954" s="39" t="s">
        <v>42</v>
      </c>
      <c r="D2954" s="42">
        <f>_xll.qlCalendarAdvance(Calendar,$D2953,B2954,"f",FALSE)</f>
        <v>60392</v>
      </c>
      <c r="E2954" s="140">
        <f>_xll.qlInterestRateIndexValueDate(IndexON,D2954)</f>
        <v>60392</v>
      </c>
      <c r="F2954" s="156">
        <f>IFERROR(_xll.qlIndexFixing(IndexON,D2954,TRUE,_xll.ohTrigger(RecalcTrigger,TriggerON)),NA())</f>
        <v>7.5031811466252929E-3</v>
      </c>
      <c r="H2954" s="42">
        <f>_xll.qlCalendarAdvance(Calendar,$H2953,B2954,"f",FALSE)</f>
        <v>60392</v>
      </c>
      <c r="I2954" s="140">
        <f>_xll.qlInterestRateIndexValueDate(Index1M,$H2954)</f>
        <v>60392</v>
      </c>
      <c r="J2954" s="145">
        <f>IFERROR(_xll.qlIndexFixing(Index1M,$H2954,TRUE,_xll.ohTrigger(RecalcTrigger,Trigger1M)),NA())</f>
        <v>8.2242334385442747E-3</v>
      </c>
      <c r="K2954" s="44">
        <f>IFERROR(_xll.qlIndexFixing(Index3M,H2954,TRUE,_xll.ohTrigger(RecalcTrigger,Trigger3M)),NA())</f>
        <v>8.3149922575108445E-3</v>
      </c>
      <c r="L2954" s="44">
        <f>IFERROR(_xll.qlIndexFixing(Index6M,$H2954,TRUE,_xll.ohTrigger(RecalcTrigger,Trigger6M)),NA())</f>
        <v>8.4734960552204329E-3</v>
      </c>
      <c r="M2954" s="146">
        <f>IFERROR(_xll.qlIndexFixing(Index1Y,$H2954,TRUE,_xll.ohTrigger(RecalcTrigger,Trigger1Y)),NA())</f>
        <v>8.7049291228054049E-3</v>
      </c>
      <c r="N2954" s="145">
        <f>IFERROR(_xll.qlIndexFixing(ONIndex1M,I2954,TRUE,_xll.ohTrigger(RecalcTrigger,Trigger1M)),NA())</f>
        <v>8.2118030035382983E-3</v>
      </c>
      <c r="O2954" s="44">
        <f>IFERROR(_xll.qlIndexFixing(ONIndex3M,I2954,TRUE,_xll.ohTrigger(RecalcTrigger,Trigger3M)),NA())</f>
        <v>8.2755000211409691E-3</v>
      </c>
      <c r="P2954" s="44">
        <f>IFERROR(_xll.qlIndexFixing(ONIndex6M,I2954,TRUE,_xll.ohTrigger(RecalcTrigger,Trigger6M)),NA())</f>
        <v>8.3945544800423377E-3</v>
      </c>
      <c r="Q2954" s="146">
        <f>IFERROR(_xll.qlIndexFixing(ONIndex1Y,I2954,TRUE,_xll.ohTrigger(RecalcTrigger,Trigger1Y)),NA())</f>
        <v>8.54088886168336E-3</v>
      </c>
    </row>
    <row r="2955" spans="2:17" x14ac:dyDescent="0.2">
      <c r="B2955" s="39" t="s">
        <v>42</v>
      </c>
      <c r="D2955" s="42">
        <f>_xll.qlCalendarAdvance(Calendar,$D2954,B2955,"f",FALSE)</f>
        <v>60399</v>
      </c>
      <c r="E2955" s="140">
        <f>_xll.qlInterestRateIndexValueDate(IndexON,D2955)</f>
        <v>60399</v>
      </c>
      <c r="F2955" s="156">
        <f>IFERROR(_xll.qlIndexFixing(IndexON,D2955,TRUE,_xll.ohTrigger(RecalcTrigger,TriggerON)),NA())</f>
        <v>7.5085893232040846E-3</v>
      </c>
      <c r="H2955" s="42">
        <f>_xll.qlCalendarAdvance(Calendar,$H2954,B2955,"f",FALSE)</f>
        <v>60399</v>
      </c>
      <c r="I2955" s="140">
        <f>_xll.qlInterestRateIndexValueDate(Index1M,$H2955)</f>
        <v>60399</v>
      </c>
      <c r="J2955" s="145">
        <f>IFERROR(_xll.qlIndexFixing(Index1M,$H2955,TRUE,_xll.ohTrigger(RecalcTrigger,Trigger1M)),NA())</f>
        <v>8.2287499973852166E-3</v>
      </c>
      <c r="K2955" s="44">
        <f>IFERROR(_xll.qlIndexFixing(Index3M,H2955,TRUE,_xll.ohTrigger(RecalcTrigger,Trigger3M)),NA())</f>
        <v>8.3197801235632609E-3</v>
      </c>
      <c r="L2955" s="44">
        <f>IFERROR(_xll.qlIndexFixing(Index6M,$H2955,TRUE,_xll.ohTrigger(RecalcTrigger,Trigger6M)),NA())</f>
        <v>8.4782238975639242E-3</v>
      </c>
      <c r="M2955" s="146">
        <f>IFERROR(_xll.qlIndexFixing(Index1Y,$H2955,TRUE,_xll.ohTrigger(RecalcTrigger,Trigger1Y)),NA())</f>
        <v>8.7099252186855214E-3</v>
      </c>
      <c r="N2955" s="145">
        <f>IFERROR(_xll.qlIndexFixing(ONIndex1M,I2955,TRUE,_xll.ohTrigger(RecalcTrigger,Trigger1M)),NA())</f>
        <v>8.216299931153026E-3</v>
      </c>
      <c r="O2955" s="44">
        <f>IFERROR(_xll.qlIndexFixing(ONIndex3M,I2955,TRUE,_xll.ohTrigger(RecalcTrigger,Trigger3M)),NA())</f>
        <v>8.2802131846093641E-3</v>
      </c>
      <c r="P2955" s="44">
        <f>IFERROR(_xll.qlIndexFixing(ONIndex6M,I2955,TRUE,_xll.ohTrigger(RecalcTrigger,Trigger6M)),NA())</f>
        <v>8.3991495933621874E-3</v>
      </c>
      <c r="Q2955" s="146">
        <f>IFERROR(_xll.qlIndexFixing(ONIndex1Y,I2955,TRUE,_xll.ohTrigger(RecalcTrigger,Trigger1Y)),NA())</f>
        <v>8.5455896736985615E-3</v>
      </c>
    </row>
    <row r="2956" spans="2:17" x14ac:dyDescent="0.2">
      <c r="B2956" s="39" t="s">
        <v>42</v>
      </c>
      <c r="D2956" s="42">
        <f>_xll.qlCalendarAdvance(Calendar,$D2955,B2956,"f",FALSE)</f>
        <v>60406</v>
      </c>
      <c r="E2956" s="140">
        <f>_xll.qlInterestRateIndexValueDate(IndexON,D2956)</f>
        <v>60406</v>
      </c>
      <c r="F2956" s="156">
        <f>IFERROR(_xll.qlIndexFixing(IndexON,D2956,TRUE,_xll.ohTrigger(RecalcTrigger,TriggerON)),NA())</f>
        <v>7.5140094226633369E-3</v>
      </c>
      <c r="H2956" s="42">
        <f>_xll.qlCalendarAdvance(Calendar,$H2955,B2956,"f",FALSE)</f>
        <v>60406</v>
      </c>
      <c r="I2956" s="140">
        <f>_xll.qlInterestRateIndexValueDate(Index1M,$H2956)</f>
        <v>60406</v>
      </c>
      <c r="J2956" s="145">
        <f>IFERROR(_xll.qlIndexFixing(Index1M,$H2956,TRUE,_xll.ohTrigger(RecalcTrigger,Trigger1M)),NA())</f>
        <v>8.2332743002009046E-3</v>
      </c>
      <c r="K2956" s="44">
        <f>IFERROR(_xll.qlIndexFixing(Index3M,H2956,TRUE,_xll.ohTrigger(RecalcTrigger,Trigger3M)),NA())</f>
        <v>8.3245779844544517E-3</v>
      </c>
      <c r="L2956" s="44">
        <f>IFERROR(_xll.qlIndexFixing(Index6M,$H2956,TRUE,_xll.ohTrigger(RecalcTrigger,Trigger6M)),NA())</f>
        <v>8.4829604113701006E-3</v>
      </c>
      <c r="M2956" s="146">
        <f>IFERROR(_xll.qlIndexFixing(Index1Y,$H2956,TRUE,_xll.ohTrigger(RecalcTrigger,Trigger1Y)),NA())</f>
        <v>8.7149311264198559E-3</v>
      </c>
      <c r="N2956" s="145">
        <f>IFERROR(_xll.qlIndexFixing(ONIndex1M,I2956,TRUE,_xll.ohTrigger(RecalcTrigger,Trigger1M)),NA())</f>
        <v>8.2208045957699039E-3</v>
      </c>
      <c r="O2956" s="44">
        <f>IFERROR(_xll.qlIndexFixing(ONIndex3M,I2956,TRUE,_xll.ohTrigger(RecalcTrigger,Trigger3M)),NA())</f>
        <v>8.2849363164461121E-3</v>
      </c>
      <c r="P2956" s="44">
        <f>IFERROR(_xll.qlIndexFixing(ONIndex6M,I2956,TRUE,_xll.ohTrigger(RecalcTrigger,Trigger6M)),NA())</f>
        <v>8.403753330330499E-3</v>
      </c>
      <c r="Q2956" s="146">
        <f>IFERROR(_xll.qlIndexFixing(ONIndex1Y,I2956,TRUE,_xll.ohTrigger(RecalcTrigger,Trigger1Y)),NA())</f>
        <v>8.5503001884124075E-3</v>
      </c>
    </row>
    <row r="2957" spans="2:17" x14ac:dyDescent="0.2">
      <c r="B2957" s="39" t="s">
        <v>42</v>
      </c>
      <c r="D2957" s="42">
        <f>_xll.qlCalendarAdvance(Calendar,$D2956,B2957,"f",FALSE)</f>
        <v>60413</v>
      </c>
      <c r="E2957" s="140">
        <f>_xll.qlInterestRateIndexValueDate(IndexON,D2957)</f>
        <v>60413</v>
      </c>
      <c r="F2957" s="156">
        <f>IFERROR(_xll.qlIndexFixing(IndexON,D2957,TRUE,_xll.ohTrigger(RecalcTrigger,TriggerON)),NA())</f>
        <v>7.5194414451651426E-3</v>
      </c>
      <c r="H2957" s="42">
        <f>_xll.qlCalendarAdvance(Calendar,$H2956,B2957,"f",FALSE)</f>
        <v>60413</v>
      </c>
      <c r="I2957" s="140">
        <f>_xll.qlInterestRateIndexValueDate(Index1M,$H2957)</f>
        <v>60413</v>
      </c>
      <c r="J2957" s="145">
        <f>IFERROR(_xll.qlIndexFixing(Index1M,$H2957,TRUE,_xll.ohTrigger(RecalcTrigger,Trigger1M)),NA())</f>
        <v>8.2378063470044081E-3</v>
      </c>
      <c r="K2957" s="44">
        <f>IFERROR(_xll.qlIndexFixing(Index3M,H2957,TRUE,_xll.ohTrigger(RecalcTrigger,Trigger3M)),NA())</f>
        <v>8.3293858402214149E-3</v>
      </c>
      <c r="L2957" s="44">
        <f>IFERROR(_xll.qlIndexFixing(Index6M,$H2957,TRUE,_xll.ohTrigger(RecalcTrigger,Trigger6M)),NA())</f>
        <v>8.4877055967015058E-3</v>
      </c>
      <c r="M2957" s="146">
        <f>IFERROR(_xll.qlIndexFixing(Index1Y,$H2957,TRUE,_xll.ohTrigger(RecalcTrigger,Trigger1Y)),NA())</f>
        <v>8.7199468461547358E-3</v>
      </c>
      <c r="N2957" s="145">
        <f>IFERROR(_xll.qlIndexFixing(ONIndex1M,I2957,TRUE,_xll.ohTrigger(RecalcTrigger,Trigger1M)),NA())</f>
        <v>8.2253169976320706E-3</v>
      </c>
      <c r="O2957" s="44">
        <f>IFERROR(_xll.qlIndexFixing(ONIndex3M,I2957,TRUE,_xll.ohTrigger(RecalcTrigger,Trigger3M)),NA())</f>
        <v>8.2896694168943519E-3</v>
      </c>
      <c r="P2957" s="44">
        <f>IFERROR(_xll.qlIndexFixing(ONIndex6M,I2957,TRUE,_xll.ohTrigger(RecalcTrigger,Trigger6M)),NA())</f>
        <v>8.4083656908662263E-3</v>
      </c>
      <c r="Q2957" s="146">
        <f>IFERROR(_xll.qlIndexFixing(ONIndex1Y,I2957,TRUE,_xll.ohTrigger(RecalcTrigger,Trigger1Y)),NA())</f>
        <v>8.5550204060680368E-3</v>
      </c>
    </row>
    <row r="2958" spans="2:17" x14ac:dyDescent="0.2">
      <c r="B2958" s="39" t="s">
        <v>42</v>
      </c>
      <c r="D2958" s="42">
        <f>_xll.qlCalendarAdvance(Calendar,$D2957,B2958,"f",FALSE)</f>
        <v>60420</v>
      </c>
      <c r="E2958" s="140">
        <f>_xll.qlInterestRateIndexValueDate(IndexON,D2958)</f>
        <v>60420</v>
      </c>
      <c r="F2958" s="156">
        <f>IFERROR(_xll.qlIndexFixing(IndexON,D2958,TRUE,_xll.ohTrigger(RecalcTrigger,TriggerON)),NA())</f>
        <v>7.5248853906284552E-3</v>
      </c>
      <c r="H2958" s="42">
        <f>_xll.qlCalendarAdvance(Calendar,$H2957,B2958,"f",FALSE)</f>
        <v>60420</v>
      </c>
      <c r="I2958" s="140">
        <f>_xll.qlInterestRateIndexValueDate(Index1M,$H2958)</f>
        <v>60420</v>
      </c>
      <c r="J2958" s="145">
        <f>IFERROR(_xll.qlIndexFixing(Index1M,$H2958,TRUE,_xll.ohTrigger(RecalcTrigger,Trigger1M)),NA())</f>
        <v>8.2419281749764144E-3</v>
      </c>
      <c r="K2958" s="44">
        <f>IFERROR(_xll.qlIndexFixing(Index3M,H2958,TRUE,_xll.ohTrigger(RecalcTrigger,Trigger3M)),NA())</f>
        <v>8.3342036908985052E-3</v>
      </c>
      <c r="L2958" s="44">
        <f>IFERROR(_xll.qlIndexFixing(Index6M,$H2958,TRUE,_xll.ohTrigger(RecalcTrigger,Trigger6M)),NA())</f>
        <v>8.492018254500678E-3</v>
      </c>
      <c r="M2958" s="146">
        <f>IFERROR(_xll.qlIndexFixing(Index1Y,$H2958,TRUE,_xll.ohTrigger(RecalcTrigger,Trigger1Y)),NA())</f>
        <v>8.7249723780356003E-3</v>
      </c>
      <c r="N2958" s="145">
        <f>IFERROR(_xll.qlIndexFixing(ONIndex1M,I2958,TRUE,_xll.ohTrigger(RecalcTrigger,Trigger1M)),NA())</f>
        <v>8.2298371364963874E-3</v>
      </c>
      <c r="O2958" s="44">
        <f>IFERROR(_xll.qlIndexFixing(ONIndex3M,I2958,TRUE,_xll.ohTrigger(RecalcTrigger,Trigger3M)),NA())</f>
        <v>8.2944124856298984E-3</v>
      </c>
      <c r="P2958" s="44">
        <f>IFERROR(_xll.qlIndexFixing(ONIndex6M,I2958,TRUE,_xll.ohTrigger(RecalcTrigger,Trigger6M)),NA())</f>
        <v>8.4129866751314619E-3</v>
      </c>
      <c r="Q2958" s="146">
        <f>IFERROR(_xll.qlIndexFixing(ONIndex1Y,I2958,TRUE,_xll.ohTrigger(RecalcTrigger,Trigger1Y)),NA())</f>
        <v>8.5597503265844033E-3</v>
      </c>
    </row>
    <row r="2959" spans="2:17" x14ac:dyDescent="0.2">
      <c r="B2959" s="39" t="s">
        <v>42</v>
      </c>
      <c r="D2959" s="42">
        <f>_xll.qlCalendarAdvance(Calendar,$D2958,B2959,"f",FALSE)</f>
        <v>60427</v>
      </c>
      <c r="E2959" s="140">
        <f>_xll.qlInterestRateIndexValueDate(IndexON,D2959)</f>
        <v>60427</v>
      </c>
      <c r="F2959" s="156">
        <f>IFERROR(_xll.qlIndexFixing(IndexON,D2959,TRUE,_xll.ohTrigger(RecalcTrigger,TriggerON)),NA())</f>
        <v>7.5303412592153673E-3</v>
      </c>
      <c r="H2959" s="42">
        <f>_xll.qlCalendarAdvance(Calendar,$H2958,B2959,"f",FALSE)</f>
        <v>60427</v>
      </c>
      <c r="I2959" s="140">
        <f>_xll.qlInterestRateIndexValueDate(Index1M,$H2959)</f>
        <v>60427</v>
      </c>
      <c r="J2959" s="145">
        <f>IFERROR(_xll.qlIndexFixing(Index1M,$H2959,TRUE,_xll.ohTrigger(RecalcTrigger,Trigger1M)),NA())</f>
        <v>8.2464750539669555E-3</v>
      </c>
      <c r="K2959" s="44">
        <f>IFERROR(_xll.qlIndexFixing(Index3M,H2959,TRUE,_xll.ohTrigger(RecalcTrigger,Trigger3M)),NA())</f>
        <v>8.3390315365244883E-3</v>
      </c>
      <c r="L2959" s="44">
        <f>IFERROR(_xll.qlIndexFixing(Index6M,$H2959,TRUE,_xll.ohTrigger(RecalcTrigger,Trigger6M)),NA())</f>
        <v>8.4967800530724603E-3</v>
      </c>
      <c r="M2959" s="146">
        <f>IFERROR(_xll.qlIndexFixing(Index1Y,$H2959,TRUE,_xll.ohTrigger(RecalcTrigger,Trigger1Y)),NA())</f>
        <v>8.7300077222089989E-3</v>
      </c>
      <c r="N2959" s="145">
        <f>IFERROR(_xll.qlIndexFixing(ONIndex1M,I2959,TRUE,_xll.ohTrigger(RecalcTrigger,Trigger1M)),NA())</f>
        <v>8.2343650123628542E-3</v>
      </c>
      <c r="O2959" s="44">
        <f>IFERROR(_xll.qlIndexFixing(ONIndex3M,I2959,TRUE,_xll.ohTrigger(RecalcTrigger,Trigger3M)),NA())</f>
        <v>8.2991655228958905E-3</v>
      </c>
      <c r="P2959" s="44">
        <f>IFERROR(_xll.qlIndexFixing(ONIndex6M,I2959,TRUE,_xll.ohTrigger(RecalcTrigger,Trigger6M)),NA())</f>
        <v>8.4176162829641132E-3</v>
      </c>
      <c r="Q2959" s="146">
        <f>IFERROR(_xll.qlIndexFixing(ONIndex1Y,I2959,TRUE,_xll.ohTrigger(RecalcTrigger,Trigger1Y)),NA())</f>
        <v>8.5644899497994142E-3</v>
      </c>
    </row>
    <row r="2960" spans="2:17" x14ac:dyDescent="0.2">
      <c r="B2960" s="39" t="s">
        <v>42</v>
      </c>
      <c r="D2960" s="42">
        <f>_xll.qlCalendarAdvance(Calendar,$D2959,B2960,"f",FALSE)</f>
        <v>60434</v>
      </c>
      <c r="E2960" s="140">
        <f>_xll.qlInterestRateIndexValueDate(IndexON,D2960)</f>
        <v>60434</v>
      </c>
      <c r="F2960" s="156">
        <f>IFERROR(_xll.qlIndexFixing(IndexON,D2960,TRUE,_xll.ohTrigger(RecalcTrigger,TriggerON)),NA())</f>
        <v>7.5358090506827402E-3</v>
      </c>
      <c r="H2960" s="42">
        <f>_xll.qlCalendarAdvance(Calendar,$H2959,B2960,"f",FALSE)</f>
        <v>60434</v>
      </c>
      <c r="I2960" s="140">
        <f>_xll.qlInterestRateIndexValueDate(Index1M,$H2960)</f>
        <v>60434</v>
      </c>
      <c r="J2960" s="145">
        <f>IFERROR(_xll.qlIndexFixing(Index1M,$H2960,TRUE,_xll.ohTrigger(RecalcTrigger,Trigger1M)),NA())</f>
        <v>8.2510296767378168E-3</v>
      </c>
      <c r="K2960" s="44">
        <f>IFERROR(_xll.qlIndexFixing(Index3M,H2960,TRUE,_xll.ohTrigger(RecalcTrigger,Trigger3M)),NA())</f>
        <v>8.3438693771337169E-3</v>
      </c>
      <c r="L2960" s="44">
        <f>IFERROR(_xll.qlIndexFixing(Index6M,$H2960,TRUE,_xll.ohTrigger(RecalcTrigger,Trigger6M)),NA())</f>
        <v>8.5015505230878682E-3</v>
      </c>
      <c r="M2960" s="146">
        <f>IFERROR(_xll.qlIndexFixing(Index1Y,$H2960,TRUE,_xll.ohTrigger(RecalcTrigger,Trigger1Y)),NA())</f>
        <v>8.735052878821925E-3</v>
      </c>
      <c r="N2960" s="145">
        <f>IFERROR(_xll.qlIndexFixing(ONIndex1M,I2960,TRUE,_xll.ohTrigger(RecalcTrigger,Trigger1M)),NA())</f>
        <v>8.2389006253935637E-3</v>
      </c>
      <c r="O2960" s="44">
        <f>IFERROR(_xll.qlIndexFixing(ONIndex3M,I2960,TRUE,_xll.ohTrigger(RecalcTrigger,Trigger3M)),NA())</f>
        <v>8.3039285285302356E-3</v>
      </c>
      <c r="P2960" s="44">
        <f>IFERROR(_xll.qlIndexFixing(ONIndex6M,I2960,TRUE,_xll.ohTrigger(RecalcTrigger,Trigger6M)),NA())</f>
        <v>8.4222545143641803E-3</v>
      </c>
      <c r="Q2960" s="146">
        <f>IFERROR(_xll.qlIndexFixing(ONIndex1Y,I2960,TRUE,_xll.ohTrigger(RecalcTrigger,Trigger1Y)),NA())</f>
        <v>8.5692392760372549E-3</v>
      </c>
    </row>
    <row r="2961" spans="2:17" x14ac:dyDescent="0.2">
      <c r="B2961" s="39" t="s">
        <v>42</v>
      </c>
      <c r="D2961" s="42">
        <f>_xll.qlCalendarAdvance(Calendar,$D2960,B2961,"f",FALSE)</f>
        <v>60441</v>
      </c>
      <c r="E2961" s="140">
        <f>_xll.qlInterestRateIndexValueDate(IndexON,D2961)</f>
        <v>60441</v>
      </c>
      <c r="F2961" s="156">
        <f>IFERROR(_xll.qlIndexFixing(IndexON,D2961,TRUE,_xll.ohTrigger(RecalcTrigger,TriggerON)),NA())</f>
        <v>7.5412887651926663E-3</v>
      </c>
      <c r="H2961" s="42">
        <f>_xll.qlCalendarAdvance(Calendar,$H2960,B2961,"f",FALSE)</f>
        <v>60441</v>
      </c>
      <c r="I2961" s="140">
        <f>_xll.qlInterestRateIndexValueDate(Index1M,$H2961)</f>
        <v>60441</v>
      </c>
      <c r="J2961" s="145">
        <f>IFERROR(_xll.qlIndexFixing(Index1M,$H2961,TRUE,_xll.ohTrigger(RecalcTrigger,Trigger1M)),NA())</f>
        <v>8.2555920433025065E-3</v>
      </c>
      <c r="K2961" s="44">
        <f>IFERROR(_xll.qlIndexFixing(Index3M,H2961,TRUE,_xll.ohTrigger(RecalcTrigger,Trigger3M)),NA())</f>
        <v>8.348717212763191E-3</v>
      </c>
      <c r="L2961" s="44">
        <f>IFERROR(_xll.qlIndexFixing(Index6M,$H2961,TRUE,_xll.ohTrigger(RecalcTrigger,Trigger6M)),NA())</f>
        <v>8.5063296646084585E-3</v>
      </c>
      <c r="M2961" s="146">
        <f>IFERROR(_xll.qlIndexFixing(Index1Y,$H2961,TRUE,_xll.ohTrigger(RecalcTrigger,Trigger1Y)),NA())</f>
        <v>8.7401078480213723E-3</v>
      </c>
      <c r="N2961" s="145">
        <f>IFERROR(_xll.qlIndexFixing(ONIndex1M,I2961,TRUE,_xll.ohTrigger(RecalcTrigger,Trigger1M)),NA())</f>
        <v>8.2434439754264233E-3</v>
      </c>
      <c r="O2961" s="44">
        <f>IFERROR(_xll.qlIndexFixing(ONIndex3M,I2961,TRUE,_xll.ohTrigger(RecalcTrigger,Trigger3M)),NA())</f>
        <v>8.3087015026950262E-3</v>
      </c>
      <c r="P2961" s="44">
        <f>IFERROR(_xll.qlIndexFixing(ONIndex6M,I2961,TRUE,_xll.ohTrigger(RecalcTrigger,Trigger6M)),NA())</f>
        <v>8.4269013694937556E-3</v>
      </c>
      <c r="Q2961" s="146">
        <f>IFERROR(_xll.qlIndexFixing(ONIndex1Y,I2961,TRUE,_xll.ohTrigger(RecalcTrigger,Trigger1Y)),NA())</f>
        <v>8.5739983050547863E-3</v>
      </c>
    </row>
    <row r="2962" spans="2:17" x14ac:dyDescent="0.2">
      <c r="B2962" s="39" t="s">
        <v>42</v>
      </c>
      <c r="D2962" s="42">
        <f>_xll.qlCalendarAdvance(Calendar,$D2961,B2962,"f",FALSE)</f>
        <v>60448</v>
      </c>
      <c r="E2962" s="140">
        <f>_xll.qlInterestRateIndexValueDate(IndexON,D2962)</f>
        <v>60448</v>
      </c>
      <c r="F2962" s="156">
        <f>IFERROR(_xll.qlIndexFixing(IndexON,D2962,TRUE,_xll.ohTrigger(RecalcTrigger,TriggerON)),NA())</f>
        <v>7.5467804026640994E-3</v>
      </c>
      <c r="H2962" s="42">
        <f>_xll.qlCalendarAdvance(Calendar,$H2961,B2962,"f",FALSE)</f>
        <v>60448</v>
      </c>
      <c r="I2962" s="140">
        <f>_xll.qlInterestRateIndexValueDate(Index1M,$H2962)</f>
        <v>60448</v>
      </c>
      <c r="J2962" s="145">
        <f>IFERROR(_xll.qlIndexFixing(Index1M,$H2962,TRUE,_xll.ohTrigger(RecalcTrigger,Trigger1M)),NA())</f>
        <v>8.2605827411162992E-3</v>
      </c>
      <c r="K2962" s="44">
        <f>IFERROR(_xll.qlIndexFixing(Index3M,H2962,TRUE,_xll.ohTrigger(RecalcTrigger,Trigger3M)),NA())</f>
        <v>8.3535750434499123E-3</v>
      </c>
      <c r="L2962" s="44">
        <f>IFERROR(_xll.qlIndexFixing(Index6M,$H2962,TRUE,_xll.ohTrigger(RecalcTrigger,Trigger6M)),NA())</f>
        <v>8.5115615984089552E-3</v>
      </c>
      <c r="M2962" s="146">
        <f>IFERROR(_xll.qlIndexFixing(Index1Y,$H2962,TRUE,_xll.ohTrigger(RecalcTrigger,Trigger1Y)),NA())</f>
        <v>8.7451726299543342E-3</v>
      </c>
      <c r="N2962" s="145">
        <f>IFERROR(_xll.qlIndexFixing(ONIndex1M,I2962,TRUE,_xll.ohTrigger(RecalcTrigger,Trigger1M)),NA())</f>
        <v>8.2479950624614329E-3</v>
      </c>
      <c r="O2962" s="44">
        <f>IFERROR(_xll.qlIndexFixing(ONIndex3M,I2962,TRUE,_xll.ohTrigger(RecalcTrigger,Trigger3M)),NA())</f>
        <v>8.313484445309216E-3</v>
      </c>
      <c r="P2962" s="44">
        <f>IFERROR(_xll.qlIndexFixing(ONIndex6M,I2962,TRUE,_xll.ohTrigger(RecalcTrigger,Trigger6M)),NA())</f>
        <v>8.4315568481907466E-3</v>
      </c>
      <c r="Q2962" s="146">
        <f>IFERROR(_xll.qlIndexFixing(ONIndex1Y,I2962,TRUE,_xll.ohTrigger(RecalcTrigger,Trigger1Y)),NA())</f>
        <v>8.5787670368520086E-3</v>
      </c>
    </row>
    <row r="2963" spans="2:17" x14ac:dyDescent="0.2">
      <c r="B2963" s="39" t="s">
        <v>42</v>
      </c>
      <c r="D2963" s="42">
        <f>_xll.qlCalendarAdvance(Calendar,$D2962,B2963,"f",FALSE)</f>
        <v>60455</v>
      </c>
      <c r="E2963" s="140">
        <f>_xll.qlInterestRateIndexValueDate(IndexON,D2963)</f>
        <v>60455</v>
      </c>
      <c r="F2963" s="156">
        <f>IFERROR(_xll.qlIndexFixing(IndexON,D2963,TRUE,_xll.ohTrigger(RecalcTrigger,TriggerON)),NA())</f>
        <v>7.5522839631780858E-3</v>
      </c>
      <c r="H2963" s="42">
        <f>_xll.qlCalendarAdvance(Calendar,$H2962,B2963,"f",FALSE)</f>
        <v>60455</v>
      </c>
      <c r="I2963" s="140">
        <f>_xll.qlInterestRateIndexValueDate(Index1M,$H2963)</f>
        <v>60455</v>
      </c>
      <c r="J2963" s="145">
        <f>IFERROR(_xll.qlIndexFixing(Index1M,$H2963,TRUE,_xll.ohTrigger(RecalcTrigger,Trigger1M)),NA())</f>
        <v>8.265161252021867E-3</v>
      </c>
      <c r="K2963" s="44">
        <f>IFERROR(_xll.qlIndexFixing(Index3M,H2963,TRUE,_xll.ohTrigger(RecalcTrigger,Trigger3M)),NA())</f>
        <v>8.3584428692317584E-3</v>
      </c>
      <c r="L2963" s="44">
        <f>IFERROR(_xll.qlIndexFixing(Index6M,$H2963,TRUE,_xll.ohTrigger(RecalcTrigger,Trigger6M)),NA())</f>
        <v>8.5163588141964168E-3</v>
      </c>
      <c r="M2963" s="146">
        <f>IFERROR(_xll.qlIndexFixing(Index1Y,$H2963,TRUE,_xll.ohTrigger(RecalcTrigger,Trigger1Y)),NA())</f>
        <v>8.7502472232772188E-3</v>
      </c>
      <c r="N2963" s="145">
        <f>IFERROR(_xll.qlIndexFixing(ONIndex1M,I2963,TRUE,_xll.ohTrigger(RecalcTrigger,Trigger1M)),NA())</f>
        <v>8.2525538865796388E-3</v>
      </c>
      <c r="O2963" s="44">
        <f>IFERROR(_xll.qlIndexFixing(ONIndex3M,I2963,TRUE,_xll.ohTrigger(RecalcTrigger,Trigger3M)),NA())</f>
        <v>8.3182773562917589E-3</v>
      </c>
      <c r="P2963" s="44">
        <f>IFERROR(_xll.qlIndexFixing(ONIndex6M,I2963,TRUE,_xll.ohTrigger(RecalcTrigger,Trigger6M)),NA())</f>
        <v>8.4362209505361996E-3</v>
      </c>
      <c r="Q2963" s="146">
        <f>IFERROR(_xll.qlIndexFixing(ONIndex1Y,I2963,TRUE,_xll.ohTrigger(RecalcTrigger,Trigger1Y)),NA())</f>
        <v>8.5835454715099679E-3</v>
      </c>
    </row>
    <row r="2964" spans="2:17" x14ac:dyDescent="0.2">
      <c r="B2964" s="39" t="s">
        <v>42</v>
      </c>
      <c r="D2964" s="42">
        <f>_xll.qlCalendarAdvance(Calendar,$D2963,B2964,"f",FALSE)</f>
        <v>60462</v>
      </c>
      <c r="E2964" s="140">
        <f>_xll.qlInterestRateIndexValueDate(IndexON,D2964)</f>
        <v>60462</v>
      </c>
      <c r="F2964" s="156">
        <f>IFERROR(_xll.qlIndexFixing(IndexON,D2964,TRUE,_xll.ohTrigger(RecalcTrigger,TriggerON)),NA())</f>
        <v>7.5577994466535792E-3</v>
      </c>
      <c r="H2964" s="42">
        <f>_xll.qlCalendarAdvance(Calendar,$H2963,B2964,"f",FALSE)</f>
        <v>60462</v>
      </c>
      <c r="I2964" s="140">
        <f>_xll.qlInterestRateIndexValueDate(Index1M,$H2964)</f>
        <v>60462</v>
      </c>
      <c r="J2964" s="145">
        <f>IFERROR(_xll.qlIndexFixing(Index1M,$H2964,TRUE,_xll.ohTrigger(RecalcTrigger,Trigger1M)),NA())</f>
        <v>8.2697475069753827E-3</v>
      </c>
      <c r="K2964" s="44">
        <f>IFERROR(_xll.qlIndexFixing(Index3M,H2964,TRUE,_xll.ohTrigger(RecalcTrigger,Trigger3M)),NA())</f>
        <v>8.363320690142206E-3</v>
      </c>
      <c r="L2964" s="44">
        <f>IFERROR(_xll.qlIndexFixing(Index6M,$H2964,TRUE,_xll.ohTrigger(RecalcTrigger,Trigger6M)),NA())</f>
        <v>8.5211647019438515E-3</v>
      </c>
      <c r="M2964" s="146">
        <f>IFERROR(_xll.qlIndexFixing(Index1Y,$H2964,TRUE,_xll.ohTrigger(RecalcTrigger,Trigger1Y)),NA())</f>
        <v>8.7553314967303564E-3</v>
      </c>
      <c r="N2964" s="145">
        <f>IFERROR(_xll.qlIndexFixing(ONIndex1M,I2964,TRUE,_xll.ohTrigger(RecalcTrigger,Trigger1M)),NA())</f>
        <v>8.2571204478620874E-3</v>
      </c>
      <c r="O2964" s="44">
        <f>IFERROR(_xll.qlIndexFixing(ONIndex3M,I2964,TRUE,_xll.ohTrigger(RecalcTrigger,Trigger3M)),NA())</f>
        <v>8.323080235723701E-3</v>
      </c>
      <c r="P2964" s="44">
        <f>IFERROR(_xll.qlIndexFixing(ONIndex6M,I2964,TRUE,_xll.ohTrigger(RecalcTrigger,Trigger6M)),NA())</f>
        <v>8.440893676368022E-3</v>
      </c>
      <c r="Q2964" s="146">
        <f>IFERROR(_xll.qlIndexFixing(ONIndex1Y,I2964,TRUE,_xll.ohTrigger(RecalcTrigger,Trigger1Y)),NA())</f>
        <v>8.5883336090286644E-3</v>
      </c>
    </row>
    <row r="2965" spans="2:17" x14ac:dyDescent="0.2">
      <c r="B2965" s="39" t="s">
        <v>42</v>
      </c>
      <c r="D2965" s="42">
        <f>_xll.qlCalendarAdvance(Calendar,$D2964,B2965,"f",FALSE)</f>
        <v>60469</v>
      </c>
      <c r="E2965" s="140">
        <f>_xll.qlInterestRateIndexValueDate(IndexON,D2965)</f>
        <v>60469</v>
      </c>
      <c r="F2965" s="156">
        <f>IFERROR(_xll.qlIndexFixing(IndexON,D2965,TRUE,_xll.ohTrigger(RecalcTrigger,TriggerON)),NA())</f>
        <v>7.5633268531716258E-3</v>
      </c>
      <c r="H2965" s="42">
        <f>_xll.qlCalendarAdvance(Calendar,$H2964,B2965,"f",FALSE)</f>
        <v>60469</v>
      </c>
      <c r="I2965" s="140">
        <f>_xll.qlInterestRateIndexValueDate(Index1M,$H2965)</f>
        <v>60469</v>
      </c>
      <c r="J2965" s="145">
        <f>IFERROR(_xll.qlIndexFixing(Index1M,$H2965,TRUE,_xll.ohTrigger(RecalcTrigger,Trigger1M)),NA())</f>
        <v>8.2743415059899177E-3</v>
      </c>
      <c r="K2965" s="44">
        <f>IFERROR(_xll.qlIndexFixing(Index3M,H2965,TRUE,_xll.ohTrigger(RecalcTrigger,Trigger3M)),NA())</f>
        <v>8.3682085062208988E-3</v>
      </c>
      <c r="L2965" s="44">
        <f>IFERROR(_xll.qlIndexFixing(Index6M,$H2965,TRUE,_xll.ohTrigger(RecalcTrigger,Trigger6M)),NA())</f>
        <v>8.5259792617160095E-3</v>
      </c>
      <c r="M2965" s="146">
        <f>IFERROR(_xll.qlIndexFixing(Index1Y,$H2965,TRUE,_xll.ohTrigger(RecalcTrigger,Trigger1Y)),NA())</f>
        <v>8.7604250901602843E-3</v>
      </c>
      <c r="N2965" s="145">
        <f>IFERROR(_xll.qlIndexFixing(ONIndex1M,I2965,TRUE,_xll.ohTrigger(RecalcTrigger,Trigger1M)),NA())</f>
        <v>8.2616947462277324E-3</v>
      </c>
      <c r="O2965" s="44">
        <f>IFERROR(_xll.qlIndexFixing(ONIndex3M,I2965,TRUE,_xll.ohTrigger(RecalcTrigger,Trigger3M)),NA())</f>
        <v>8.3278930836860887E-3</v>
      </c>
      <c r="P2965" s="44">
        <f>IFERROR(_xll.qlIndexFixing(ONIndex6M,I2965,TRUE,_xll.ohTrigger(RecalcTrigger,Trigger6M)),NA())</f>
        <v>8.445575026010399E-3</v>
      </c>
      <c r="Q2965" s="146">
        <f>IFERROR(_xll.qlIndexFixing(ONIndex1Y,I2965,TRUE,_xll.ohTrigger(RecalcTrigger,Trigger1Y)),NA())</f>
        <v>8.5931314493270516E-3</v>
      </c>
    </row>
    <row r="2966" spans="2:17" x14ac:dyDescent="0.2">
      <c r="B2966" s="39" t="s">
        <v>42</v>
      </c>
      <c r="D2966" s="42">
        <f>_xll.qlCalendarAdvance(Calendar,$D2965,B2966,"f",FALSE)</f>
        <v>60476</v>
      </c>
      <c r="E2966" s="140">
        <f>_xll.qlInterestRateIndexValueDate(IndexON,D2966)</f>
        <v>60476</v>
      </c>
      <c r="F2966" s="156">
        <f>IFERROR(_xll.qlIndexFixing(IndexON,D2966,TRUE,_xll.ohTrigger(RecalcTrigger,TriggerON)),NA())</f>
        <v>7.5688661825701331E-3</v>
      </c>
      <c r="H2966" s="42">
        <f>_xll.qlCalendarAdvance(Calendar,$H2965,B2966,"f",FALSE)</f>
        <v>60476</v>
      </c>
      <c r="I2966" s="140">
        <f>_xll.qlInterestRateIndexValueDate(Index1M,$H2966)</f>
        <v>60476</v>
      </c>
      <c r="J2966" s="145">
        <f>IFERROR(_xll.qlIndexFixing(Index1M,$H2966,TRUE,_xll.ohTrigger(RecalcTrigger,Trigger1M)),NA())</f>
        <v>8.278943249068086E-3</v>
      </c>
      <c r="K2966" s="44">
        <f>IFERROR(_xll.qlIndexFixing(Index3M,H2966,TRUE,_xll.ohTrigger(RecalcTrigger,Trigger3M)),NA())</f>
        <v>8.3731063175039519E-3</v>
      </c>
      <c r="L2966" s="44">
        <f>IFERROR(_xll.qlIndexFixing(Index6M,$H2966,TRUE,_xll.ohTrigger(RecalcTrigger,Trigger6M)),NA())</f>
        <v>8.5308024935736738E-3</v>
      </c>
      <c r="M2966" s="146">
        <f>IFERROR(_xll.qlIndexFixing(Index1Y,$H2966,TRUE,_xll.ohTrigger(RecalcTrigger,Trigger1Y)),NA())</f>
        <v>8.7655276201057397E-3</v>
      </c>
      <c r="N2966" s="145">
        <f>IFERROR(_xll.qlIndexFixing(ONIndex1M,I2966,TRUE,_xll.ohTrigger(RecalcTrigger,Trigger1M)),NA())</f>
        <v>8.2662767815955274E-3</v>
      </c>
      <c r="O2966" s="44">
        <f>IFERROR(_xll.qlIndexFixing(ONIndex3M,I2966,TRUE,_xll.ohTrigger(RecalcTrigger,Trigger3M)),NA())</f>
        <v>8.3327159000978757E-3</v>
      </c>
      <c r="P2966" s="44">
        <f>IFERROR(_xll.qlIndexFixing(ONIndex6M,I2966,TRUE,_xll.ohTrigger(RecalcTrigger,Trigger6M)),NA())</f>
        <v>8.4502649991391454E-3</v>
      </c>
      <c r="Q2966" s="146">
        <f>IFERROR(_xll.qlIndexFixing(ONIndex1Y,I2966,TRUE,_xll.ohTrigger(RecalcTrigger,Trigger1Y)),NA())</f>
        <v>8.5979389926482686E-3</v>
      </c>
    </row>
    <row r="2967" spans="2:17" x14ac:dyDescent="0.2">
      <c r="B2967" s="39" t="s">
        <v>42</v>
      </c>
      <c r="D2967" s="42">
        <f>_xll.qlCalendarAdvance(Calendar,$D2966,B2967,"f",FALSE)</f>
        <v>60483</v>
      </c>
      <c r="E2967" s="140">
        <f>_xll.qlInterestRateIndexValueDate(IndexON,D2967)</f>
        <v>60483</v>
      </c>
      <c r="F2967" s="156">
        <f>IFERROR(_xll.qlIndexFixing(IndexON,D2967,TRUE,_xll.ohTrigger(RecalcTrigger,TriggerON)),NA())</f>
        <v>7.57441743509224E-3</v>
      </c>
      <c r="H2967" s="42">
        <f>_xll.qlCalendarAdvance(Calendar,$H2966,B2967,"f",FALSE)</f>
        <v>60483</v>
      </c>
      <c r="I2967" s="140">
        <f>_xll.qlInterestRateIndexValueDate(Index1M,$H2967)</f>
        <v>60483</v>
      </c>
      <c r="J2967" s="145">
        <f>IFERROR(_xll.qlIndexFixing(Index1M,$H2967,TRUE,_xll.ohTrigger(RecalcTrigger,Trigger1M)),NA())</f>
        <v>8.2835527362229606E-3</v>
      </c>
      <c r="K2967" s="44">
        <f>IFERROR(_xll.qlIndexFixing(Index3M,H2967,TRUE,_xll.ohTrigger(RecalcTrigger,Trigger3M)),NA())</f>
        <v>8.3780141240266063E-3</v>
      </c>
      <c r="L2967" s="44">
        <f>IFERROR(_xll.qlIndexFixing(Index6M,$H2967,TRUE,_xll.ohTrigger(RecalcTrigger,Trigger6M)),NA())</f>
        <v>8.5356343975815964E-3</v>
      </c>
      <c r="M2967" s="146">
        <f>IFERROR(_xll.qlIndexFixing(Index1Y,$H2967,TRUE,_xll.ohTrigger(RecalcTrigger,Trigger1Y)),NA())</f>
        <v>8.7706387030985766E-3</v>
      </c>
      <c r="N2967" s="145">
        <f>IFERROR(_xll.qlIndexFixing(ONIndex1M,I2967,TRUE,_xll.ohTrigger(RecalcTrigger,Trigger1M)),NA())</f>
        <v>8.2708665539654724E-3</v>
      </c>
      <c r="O2967" s="44">
        <f>IFERROR(_xll.qlIndexFixing(ONIndex3M,I2967,TRUE,_xll.ohTrigger(RecalcTrigger,Trigger3M)),NA())</f>
        <v>8.3375486847969693E-3</v>
      </c>
      <c r="P2967" s="44">
        <f>IFERROR(_xll.qlIndexFixing(ONIndex6M,I2967,TRUE,_xll.ohTrigger(RecalcTrigger,Trigger6M)),NA())</f>
        <v>8.4549635960784464E-3</v>
      </c>
      <c r="Q2967" s="146">
        <f>IFERROR(_xll.qlIndexFixing(ONIndex1Y,I2967,TRUE,_xll.ohTrigger(RecalcTrigger,Trigger1Y)),NA())</f>
        <v>8.6027562385870837E-3</v>
      </c>
    </row>
    <row r="2968" spans="2:17" x14ac:dyDescent="0.2">
      <c r="B2968" s="39" t="s">
        <v>42</v>
      </c>
      <c r="D2968" s="42">
        <f>_xll.qlCalendarAdvance(Calendar,$D2967,B2968,"f",FALSE)</f>
        <v>60490</v>
      </c>
      <c r="E2968" s="140">
        <f>_xll.qlInterestRateIndexValueDate(IndexON,D2968)</f>
        <v>60490</v>
      </c>
      <c r="F2968" s="156">
        <f>IFERROR(_xll.qlIndexFixing(IndexON,D2968,TRUE,_xll.ohTrigger(RecalcTrigger,TriggerON)),NA())</f>
        <v>7.5799806105758538E-3</v>
      </c>
      <c r="H2968" s="42">
        <f>_xll.qlCalendarAdvance(Calendar,$H2967,B2968,"f",FALSE)</f>
        <v>60490</v>
      </c>
      <c r="I2968" s="140">
        <f>_xll.qlInterestRateIndexValueDate(Index1M,$H2968)</f>
        <v>60490</v>
      </c>
      <c r="J2968" s="145">
        <f>IFERROR(_xll.qlIndexFixing(Index1M,$H2968,TRUE,_xll.ohTrigger(RecalcTrigger,Trigger1M)),NA())</f>
        <v>8.288169967462386E-3</v>
      </c>
      <c r="K2968" s="44">
        <f>IFERROR(_xll.qlIndexFixing(Index3M,H2968,TRUE,_xll.ohTrigger(RecalcTrigger,Trigger3M)),NA())</f>
        <v>8.3829319258276209E-3</v>
      </c>
      <c r="L2968" s="44">
        <f>IFERROR(_xll.qlIndexFixing(Index6M,$H2968,TRUE,_xll.ohTrigger(RecalcTrigger,Trigger6M)),NA())</f>
        <v>8.5404749738018804E-3</v>
      </c>
      <c r="M2968" s="146">
        <f>IFERROR(_xll.qlIndexFixing(Index1Y,$H2968,TRUE,_xll.ohTrigger(RecalcTrigger,Trigger1Y)),NA())</f>
        <v>8.7757579556637655E-3</v>
      </c>
      <c r="N2968" s="145">
        <f>IFERROR(_xll.qlIndexFixing(ONIndex1M,I2968,TRUE,_xll.ohTrigger(RecalcTrigger,Trigger1M)),NA())</f>
        <v>8.2754640635807064E-3</v>
      </c>
      <c r="O2968" s="44">
        <f>IFERROR(_xll.qlIndexFixing(ONIndex3M,I2968,TRUE,_xll.ohTrigger(RecalcTrigger,Trigger3M)),NA())</f>
        <v>8.3423914381075548E-3</v>
      </c>
      <c r="P2968" s="44">
        <f>IFERROR(_xll.qlIndexFixing(ONIndex6M,I2968,TRUE,_xll.ohTrigger(RecalcTrigger,Trigger6M)),NA())</f>
        <v>8.4596708165041168E-3</v>
      </c>
      <c r="Q2968" s="146">
        <f>IFERROR(_xll.qlIndexFixing(ONIndex1Y,I2968,TRUE,_xll.ohTrigger(RecalcTrigger,Trigger1Y)),NA())</f>
        <v>8.6075831875487285E-3</v>
      </c>
    </row>
    <row r="2969" spans="2:17" x14ac:dyDescent="0.2">
      <c r="B2969" s="39" t="s">
        <v>42</v>
      </c>
      <c r="D2969" s="42">
        <f>_xll.qlCalendarAdvance(Calendar,$D2968,B2969,"f",FALSE)</f>
        <v>60497</v>
      </c>
      <c r="E2969" s="140">
        <f>_xll.qlInterestRateIndexValueDate(IndexON,D2969)</f>
        <v>60497</v>
      </c>
      <c r="F2969" s="156">
        <f>IFERROR(_xll.qlIndexFixing(IndexON,D2969,TRUE,_xll.ohTrigger(RecalcTrigger,TriggerON)),NA())</f>
        <v>7.5855557090209746E-3</v>
      </c>
      <c r="H2969" s="42">
        <f>_xll.qlCalendarAdvance(Calendar,$H2968,B2969,"f",FALSE)</f>
        <v>60497</v>
      </c>
      <c r="I2969" s="140">
        <f>_xll.qlInterestRateIndexValueDate(Index1M,$H2969)</f>
        <v>60497</v>
      </c>
      <c r="J2969" s="145">
        <f>IFERROR(_xll.qlIndexFixing(Index1M,$H2969,TRUE,_xll.ohTrigger(RecalcTrigger,Trigger1M)),NA())</f>
        <v>8.292794942794203E-3</v>
      </c>
      <c r="K2969" s="44">
        <f>IFERROR(_xll.qlIndexFixing(Index3M,H2969,TRUE,_xll.ohTrigger(RecalcTrigger,Trigger3M)),NA())</f>
        <v>8.3878597229439956E-3</v>
      </c>
      <c r="L2969" s="44">
        <f>IFERROR(_xll.qlIndexFixing(Index6M,$H2969,TRUE,_xll.ohTrigger(RecalcTrigger,Trigger6M)),NA())</f>
        <v>8.5453242222970731E-3</v>
      </c>
      <c r="M2969" s="146">
        <f>IFERROR(_xll.qlIndexFixing(Index1Y,$H2969,TRUE,_xll.ohTrigger(RecalcTrigger,Trigger1Y)),NA())</f>
        <v>8.780884994317173E-3</v>
      </c>
      <c r="N2969" s="145">
        <f>IFERROR(_xll.qlIndexFixing(ONIndex1M,I2969,TRUE,_xll.ohTrigger(RecalcTrigger,Trigger1M)),NA())</f>
        <v>8.2800693101170442E-3</v>
      </c>
      <c r="O2969" s="44">
        <f>IFERROR(_xll.qlIndexFixing(ONIndex3M,I2969,TRUE,_xll.ohTrigger(RecalcTrigger,Trigger3M)),NA())</f>
        <v>8.3472441598675395E-3</v>
      </c>
      <c r="P2969" s="44">
        <f>IFERROR(_xll.qlIndexFixing(ONIndex6M,I2969,TRUE,_xll.ohTrigger(RecalcTrigger,Trigger6M)),NA())</f>
        <v>8.4643866605782492E-3</v>
      </c>
      <c r="Q2969" s="146">
        <f>IFERROR(_xll.qlIndexFixing(ONIndex1Y,I2969,TRUE,_xll.ohTrigger(RecalcTrigger,Trigger1Y)),NA())</f>
        <v>8.6124198392900642E-3</v>
      </c>
    </row>
    <row r="2970" spans="2:17" x14ac:dyDescent="0.2">
      <c r="B2970" s="39" t="s">
        <v>42</v>
      </c>
      <c r="D2970" s="42">
        <f>_xll.qlCalendarAdvance(Calendar,$D2969,B2970,"f",FALSE)</f>
        <v>60504</v>
      </c>
      <c r="E2970" s="140">
        <f>_xll.qlInterestRateIndexValueDate(IndexON,D2970)</f>
        <v>60504</v>
      </c>
      <c r="F2970" s="156">
        <f>IFERROR(_xll.qlIndexFixing(IndexON,D2970,TRUE,_xll.ohTrigger(RecalcTrigger,TriggerON)),NA())</f>
        <v>7.5911427305086487E-3</v>
      </c>
      <c r="H2970" s="42">
        <f>_xll.qlCalendarAdvance(Calendar,$H2969,B2970,"f",FALSE)</f>
        <v>60504</v>
      </c>
      <c r="I2970" s="140">
        <f>_xll.qlInterestRateIndexValueDate(Index1M,$H2970)</f>
        <v>60504</v>
      </c>
      <c r="J2970" s="145">
        <f>IFERROR(_xll.qlIndexFixing(Index1M,$H2970,TRUE,_xll.ohTrigger(RecalcTrigger,Trigger1M)),NA())</f>
        <v>8.2974276622314845E-3</v>
      </c>
      <c r="K2970" s="44">
        <f>IFERROR(_xll.qlIndexFixing(Index3M,H2970,TRUE,_xll.ohTrigger(RecalcTrigger,Trigger3M)),NA())</f>
        <v>8.392797515412732E-3</v>
      </c>
      <c r="L2970" s="44">
        <f>IFERROR(_xll.qlIndexFixing(Index6M,$H2970,TRUE,_xll.ohTrigger(RecalcTrigger,Trigger6M)),NA())</f>
        <v>8.5501821431319246E-3</v>
      </c>
      <c r="M2970" s="146">
        <f>IFERROR(_xll.qlIndexFixing(Index1Y,$H2970,TRUE,_xll.ohTrigger(RecalcTrigger,Trigger1Y)),NA())</f>
        <v>8.7860194355684484E-3</v>
      </c>
      <c r="N2970" s="145">
        <f>IFERROR(_xll.qlIndexFixing(ONIndex1M,I2970,TRUE,_xll.ohTrigger(RecalcTrigger,Trigger1M)),NA())</f>
        <v>8.2846822937365783E-3</v>
      </c>
      <c r="O2970" s="44">
        <f>IFERROR(_xll.qlIndexFixing(ONIndex3M,I2970,TRUE,_xll.ohTrigger(RecalcTrigger,Trigger3M)),NA())</f>
        <v>8.3521068499958773E-3</v>
      </c>
      <c r="P2970" s="44">
        <f>IFERROR(_xll.qlIndexFixing(ONIndex6M,I2970,TRUE,_xll.ohTrigger(RecalcTrigger,Trigger6M)),NA())</f>
        <v>8.4691111283008436E-3</v>
      </c>
      <c r="Q2970" s="146">
        <f>IFERROR(_xll.qlIndexFixing(ONIndex1Y,I2970,TRUE,_xll.ohTrigger(RecalcTrigger,Trigger1Y)),NA())</f>
        <v>8.6172661938921369E-3</v>
      </c>
    </row>
    <row r="2971" spans="2:17" x14ac:dyDescent="0.2">
      <c r="B2971" s="39" t="s">
        <v>42</v>
      </c>
      <c r="D2971" s="42">
        <f>_xll.qlCalendarAdvance(Calendar,$D2970,B2971,"f",FALSE)</f>
        <v>60511</v>
      </c>
      <c r="E2971" s="140">
        <f>_xll.qlInterestRateIndexValueDate(IndexON,D2971)</f>
        <v>60511</v>
      </c>
      <c r="F2971" s="156">
        <f>IFERROR(_xll.qlIndexFixing(IndexON,D2971,TRUE,_xll.ohTrigger(RecalcTrigger,TriggerON)),NA())</f>
        <v>7.5967416750388761E-3</v>
      </c>
      <c r="H2971" s="42">
        <f>_xll.qlCalendarAdvance(Calendar,$H2970,B2971,"f",FALSE)</f>
        <v>60511</v>
      </c>
      <c r="I2971" s="140">
        <f>_xll.qlInterestRateIndexValueDate(Index1M,$H2971)</f>
        <v>60511</v>
      </c>
      <c r="J2971" s="145">
        <f>IFERROR(_xll.qlIndexFixing(Index1M,$H2971,TRUE,_xll.ohTrigger(RecalcTrigger,Trigger1M)),NA())</f>
        <v>8.3016416192335987E-3</v>
      </c>
      <c r="K2971" s="44">
        <f>IFERROR(_xll.qlIndexFixing(Index3M,H2971,TRUE,_xll.ohTrigger(RecalcTrigger,Trigger3M)),NA())</f>
        <v>8.3972934752636758E-3</v>
      </c>
      <c r="L2971" s="44">
        <f>IFERROR(_xll.qlIndexFixing(Index6M,$H2971,TRUE,_xll.ohTrigger(RecalcTrigger,Trigger6M)),NA())</f>
        <v>8.5536968369767357E-3</v>
      </c>
      <c r="M2971" s="146">
        <f>IFERROR(_xll.qlIndexFixing(Index1Y,$H2971,TRUE,_xll.ohTrigger(RecalcTrigger,Trigger1Y)),NA())</f>
        <v>8.7911608959190257E-3</v>
      </c>
      <c r="N2971" s="145">
        <f>IFERROR(_xll.qlIndexFixing(ONIndex1M,I2971,TRUE,_xll.ohTrigger(RecalcTrigger,Trigger1M)),NA())</f>
        <v>8.2893030144393087E-3</v>
      </c>
      <c r="O2971" s="44">
        <f>IFERROR(_xll.qlIndexFixing(ONIndex3M,I2971,TRUE,_xll.ohTrigger(RecalcTrigger,Trigger3M)),NA())</f>
        <v>8.3569795085736143E-3</v>
      </c>
      <c r="P2971" s="44">
        <f>IFERROR(_xll.qlIndexFixing(ONIndex6M,I2971,TRUE,_xll.ohTrigger(RecalcTrigger,Trigger6M)),NA())</f>
        <v>8.4738442195908537E-3</v>
      </c>
      <c r="Q2971" s="146">
        <f>IFERROR(_xll.qlIndexFixing(ONIndex1Y,I2971,TRUE,_xll.ohTrigger(RecalcTrigger,Trigger1Y)),NA())</f>
        <v>8.6221222511928541E-3</v>
      </c>
    </row>
    <row r="2972" spans="2:17" x14ac:dyDescent="0.2">
      <c r="B2972" s="39" t="s">
        <v>42</v>
      </c>
      <c r="D2972" s="42">
        <f>_xll.qlCalendarAdvance(Calendar,$D2971,B2972,"f",FALSE)</f>
        <v>60518</v>
      </c>
      <c r="E2972" s="140">
        <f>_xll.qlInterestRateIndexValueDate(IndexON,D2972)</f>
        <v>60518</v>
      </c>
      <c r="F2972" s="156">
        <f>IFERROR(_xll.qlIndexFixing(IndexON,D2972,TRUE,_xll.ohTrigger(RecalcTrigger,TriggerON)),NA())</f>
        <v>7.6023525425306104E-3</v>
      </c>
      <c r="H2972" s="42">
        <f>_xll.qlCalendarAdvance(Calendar,$H2971,B2972,"f",FALSE)</f>
        <v>60518</v>
      </c>
      <c r="I2972" s="140">
        <f>_xll.qlInterestRateIndexValueDate(Index1M,$H2972)</f>
        <v>60518</v>
      </c>
      <c r="J2972" s="145">
        <f>IFERROR(_xll.qlIndexFixing(Index1M,$H2972,TRUE,_xll.ohTrigger(RecalcTrigger,Trigger1M)),NA())</f>
        <v>8.3062891680545006E-3</v>
      </c>
      <c r="K2972" s="44">
        <f>IFERROR(_xll.qlIndexFixing(Index3M,H2972,TRUE,_xll.ohTrigger(RecalcTrigger,Trigger3M)),NA())</f>
        <v>8.4022504306293638E-3</v>
      </c>
      <c r="L2972" s="44">
        <f>IFERROR(_xll.qlIndexFixing(Index6M,$H2972,TRUE,_xll.ohTrigger(RecalcTrigger,Trigger6M)),NA())</f>
        <v>8.5585699022867993E-3</v>
      </c>
      <c r="M2972" s="146">
        <f>IFERROR(_xll.qlIndexFixing(Index1Y,$H2972,TRUE,_xll.ohTrigger(RecalcTrigger,Trigger1Y)),NA())</f>
        <v>8.7963089918630111E-3</v>
      </c>
      <c r="N2972" s="145">
        <f>IFERROR(_xll.qlIndexFixing(ONIndex1M,I2972,TRUE,_xll.ohTrigger(RecalcTrigger,Trigger1M)),NA())</f>
        <v>8.2939314722252355E-3</v>
      </c>
      <c r="O2972" s="44">
        <f>IFERROR(_xll.qlIndexFixing(ONIndex3M,I2972,TRUE,_xll.ohTrigger(RecalcTrigger,Trigger3M)),NA())</f>
        <v>8.3618621356817968E-3</v>
      </c>
      <c r="P2972" s="44">
        <f>IFERROR(_xll.qlIndexFixing(ONIndex6M,I2972,TRUE,_xll.ohTrigger(RecalcTrigger,Trigger6M)),NA())</f>
        <v>8.478585934610372E-3</v>
      </c>
      <c r="Q2972" s="146">
        <f>IFERROR(_xll.qlIndexFixing(ONIndex1Y,I2972,TRUE,_xll.ohTrigger(RecalcTrigger,Trigger1Y)),NA())</f>
        <v>8.626988011516401E-3</v>
      </c>
    </row>
    <row r="2973" spans="2:17" x14ac:dyDescent="0.2">
      <c r="B2973" s="39" t="s">
        <v>42</v>
      </c>
      <c r="D2973" s="42">
        <f>_xll.qlCalendarAdvance(Calendar,$D2972,B2973,"f",FALSE)</f>
        <v>60525</v>
      </c>
      <c r="E2973" s="140">
        <f>_xll.qlInterestRateIndexValueDate(IndexON,D2973)</f>
        <v>60525</v>
      </c>
      <c r="F2973" s="156">
        <f>IFERROR(_xll.qlIndexFixing(IndexON,D2973,TRUE,_xll.ohTrigger(RecalcTrigger,TriggerON)),NA())</f>
        <v>7.6079753329838518E-3</v>
      </c>
      <c r="H2973" s="42">
        <f>_xll.qlCalendarAdvance(Calendar,$H2972,B2973,"f",FALSE)</f>
        <v>60525</v>
      </c>
      <c r="I2973" s="140">
        <f>_xll.qlInterestRateIndexValueDate(Index1M,$H2973)</f>
        <v>60525</v>
      </c>
      <c r="J2973" s="145">
        <f>IFERROR(_xll.qlIndexFixing(Index1M,$H2973,TRUE,_xll.ohTrigger(RecalcTrigger,Trigger1M)),NA())</f>
        <v>8.3109444607664864E-3</v>
      </c>
      <c r="K2973" s="44">
        <f>IFERROR(_xll.qlIndexFixing(Index3M,H2973,TRUE,_xll.ohTrigger(RecalcTrigger,Trigger3M)),NA())</f>
        <v>8.4072173811594406E-3</v>
      </c>
      <c r="L2973" s="44">
        <f>IFERROR(_xll.qlIndexFixing(Index6M,$H2973,TRUE,_xll.ohTrigger(RecalcTrigger,Trigger6M)),NA())</f>
        <v>8.5634516393089059E-3</v>
      </c>
      <c r="M2973" s="146">
        <f>IFERROR(_xll.qlIndexFixing(Index1Y,$H2973,TRUE,_xll.ohTrigger(RecalcTrigger,Trigger1Y)),NA())</f>
        <v>8.801463339885629E-3</v>
      </c>
      <c r="N2973" s="145">
        <f>IFERROR(_xll.qlIndexFixing(ONIndex1M,I2973,TRUE,_xll.ohTrigger(RecalcTrigger,Trigger1M)),NA())</f>
        <v>8.2985676671754049E-3</v>
      </c>
      <c r="O2973" s="44">
        <f>IFERROR(_xll.qlIndexFixing(ONIndex3M,I2973,TRUE,_xll.ohTrigger(RecalcTrigger,Trigger3M)),NA())</f>
        <v>8.3667547312393786E-3</v>
      </c>
      <c r="P2973" s="44">
        <f>IFERROR(_xll.qlIndexFixing(ONIndex6M,I2973,TRUE,_xll.ohTrigger(RecalcTrigger,Trigger6M)),NA())</f>
        <v>8.4833362731973061E-3</v>
      </c>
      <c r="Q2973" s="146">
        <f>IFERROR(_xll.qlIndexFixing(ONIndex1Y,I2973,TRUE,_xll.ohTrigger(RecalcTrigger,Trigger1Y)),NA())</f>
        <v>8.631863474700685E-3</v>
      </c>
    </row>
    <row r="2974" spans="2:17" x14ac:dyDescent="0.2">
      <c r="B2974" s="39" t="s">
        <v>42</v>
      </c>
      <c r="D2974" s="42">
        <f>_xll.qlCalendarAdvance(Calendar,$D2973,B2974,"f",FALSE)</f>
        <v>60532</v>
      </c>
      <c r="E2974" s="140">
        <f>_xll.qlInterestRateIndexValueDate(IndexON,D2974)</f>
        <v>60532</v>
      </c>
      <c r="F2974" s="156">
        <f>IFERROR(_xll.qlIndexFixing(IndexON,D2974,TRUE,_xll.ohTrigger(RecalcTrigger,TriggerON)),NA())</f>
        <v>7.6136100465606926E-3</v>
      </c>
      <c r="H2974" s="42">
        <f>_xll.qlCalendarAdvance(Calendar,$H2973,B2974,"f",FALSE)</f>
        <v>60532</v>
      </c>
      <c r="I2974" s="140">
        <f>_xll.qlInterestRateIndexValueDate(Index1M,$H2974)</f>
        <v>60532</v>
      </c>
      <c r="J2974" s="145">
        <f>IFERROR(_xll.qlIndexFixing(Index1M,$H2974,TRUE,_xll.ohTrigger(RecalcTrigger,Trigger1M)),NA())</f>
        <v>8.3156074973830645E-3</v>
      </c>
      <c r="K2974" s="44">
        <f>IFERROR(_xll.qlIndexFixing(Index3M,H2974,TRUE,_xll.ohTrigger(RecalcTrigger,Trigger3M)),NA())</f>
        <v>8.4121943268904258E-3</v>
      </c>
      <c r="L2974" s="44">
        <f>IFERROR(_xll.qlIndexFixing(Index6M,$H2974,TRUE,_xll.ohTrigger(RecalcTrigger,Trigger6M)),NA())</f>
        <v>8.5683420481052919E-3</v>
      </c>
      <c r="M2974" s="146">
        <f>IFERROR(_xll.qlIndexFixing(Index1Y,$H2974,TRUE,_xll.ohTrigger(RecalcTrigger,Trigger1Y)),NA())</f>
        <v>8.8066235564665529E-3</v>
      </c>
      <c r="N2974" s="145">
        <f>IFERROR(_xll.qlIndexFixing(ONIndex1M,I2974,TRUE,_xll.ohTrigger(RecalcTrigger,Trigger1M)),NA())</f>
        <v>8.3032115989656319E-3</v>
      </c>
      <c r="O2974" s="44">
        <f>IFERROR(_xll.qlIndexFixing(ONIndex3M,I2974,TRUE,_xll.ohTrigger(RecalcTrigger,Trigger3M)),NA())</f>
        <v>8.3716572951653134E-3</v>
      </c>
      <c r="P2974" s="44">
        <f>IFERROR(_xll.qlIndexFixing(ONIndex6M,I2974,TRUE,_xll.ohTrigger(RecalcTrigger,Trigger6M)),NA())</f>
        <v>8.4880952354327022E-3</v>
      </c>
      <c r="Q2974" s="146">
        <f>IFERROR(_xll.qlIndexFixing(ONIndex1Y,I2974,TRUE,_xll.ohTrigger(RecalcTrigger,Trigger1Y)),NA())</f>
        <v>8.6367486406646599E-3</v>
      </c>
    </row>
    <row r="2975" spans="2:17" x14ac:dyDescent="0.2">
      <c r="B2975" s="39" t="s">
        <v>42</v>
      </c>
      <c r="D2975" s="42">
        <f>_xll.qlCalendarAdvance(Calendar,$D2974,B2975,"f",FALSE)</f>
        <v>60539</v>
      </c>
      <c r="E2975" s="140">
        <f>_xll.qlInterestRateIndexValueDate(IndexON,D2975)</f>
        <v>60539</v>
      </c>
      <c r="F2975" s="156">
        <f>IFERROR(_xll.qlIndexFixing(IndexON,D2975,TRUE,_xll.ohTrigger(RecalcTrigger,TriggerON)),NA())</f>
        <v>7.6192566830990405E-3</v>
      </c>
      <c r="H2975" s="42">
        <f>_xll.qlCalendarAdvance(Calendar,$H2974,B2975,"f",FALSE)</f>
        <v>60539</v>
      </c>
      <c r="I2975" s="140">
        <f>_xll.qlInterestRateIndexValueDate(Index1M,$H2975)</f>
        <v>60539</v>
      </c>
      <c r="J2975" s="145">
        <f>IFERROR(_xll.qlIndexFixing(Index1M,$H2975,TRUE,_xll.ohTrigger(RecalcTrigger,Trigger1M)),NA())</f>
        <v>8.3202782779150386E-3</v>
      </c>
      <c r="K2975" s="44">
        <f>IFERROR(_xll.qlIndexFixing(Index3M,H2975,TRUE,_xll.ohTrigger(RecalcTrigger,Trigger3M)),NA())</f>
        <v>8.4171812678597233E-3</v>
      </c>
      <c r="L2975" s="44">
        <f>IFERROR(_xll.qlIndexFixing(Index6M,$H2975,TRUE,_xll.ohTrigger(RecalcTrigger,Trigger6M)),NA())</f>
        <v>8.5732411287399897E-3</v>
      </c>
      <c r="M2975" s="146">
        <f>IFERROR(_xll.qlIndexFixing(Index1Y,$H2975,TRUE,_xll.ohTrigger(RecalcTrigger,Trigger1Y)),NA())</f>
        <v>8.8117892580756862E-3</v>
      </c>
      <c r="N2975" s="145">
        <f>IFERROR(_xll.qlIndexFixing(ONIndex1M,I2975,TRUE,_xll.ohTrigger(RecalcTrigger,Trigger1M)),NA())</f>
        <v>8.3078632680011477E-3</v>
      </c>
      <c r="O2975" s="44">
        <f>IFERROR(_xll.qlIndexFixing(ONIndex3M,I2975,TRUE,_xll.ohTrigger(RecalcTrigger,Trigger3M)),NA())</f>
        <v>8.3765698275406475E-3</v>
      </c>
      <c r="P2975" s="44">
        <f>IFERROR(_xll.qlIndexFixing(ONIndex6M,I2975,TRUE,_xll.ohTrigger(RecalcTrigger,Trigger6M)),NA())</f>
        <v>8.4928628213165602E-3</v>
      </c>
      <c r="Q2975" s="146">
        <f>IFERROR(_xll.qlIndexFixing(ONIndex1Y,I2975,TRUE,_xll.ohTrigger(RecalcTrigger,Trigger1Y)),NA())</f>
        <v>8.6416435094893718E-3</v>
      </c>
    </row>
    <row r="2976" spans="2:17" x14ac:dyDescent="0.2">
      <c r="B2976" s="39" t="s">
        <v>42</v>
      </c>
      <c r="D2976" s="42">
        <f>_xll.qlCalendarAdvance(Calendar,$D2975,B2976,"f",FALSE)</f>
        <v>60546</v>
      </c>
      <c r="E2976" s="140">
        <f>_xll.qlInterestRateIndexValueDate(IndexON,D2976)</f>
        <v>60546</v>
      </c>
      <c r="F2976" s="156">
        <f>IFERROR(_xll.qlIndexFixing(IndexON,D2976,TRUE,_xll.ohTrigger(RecalcTrigger,TriggerON)),NA())</f>
        <v>7.6249152425988953E-3</v>
      </c>
      <c r="H2976" s="42">
        <f>_xll.qlCalendarAdvance(Calendar,$H2975,B2976,"f",FALSE)</f>
        <v>60546</v>
      </c>
      <c r="I2976" s="140">
        <f>_xll.qlInterestRateIndexValueDate(Index1M,$H2976)</f>
        <v>60546</v>
      </c>
      <c r="J2976" s="145">
        <f>IFERROR(_xll.qlIndexFixing(Index1M,$H2976,TRUE,_xll.ohTrigger(RecalcTrigger,Trigger1M)),NA())</f>
        <v>8.3253866055326715E-3</v>
      </c>
      <c r="K2976" s="44">
        <f>IFERROR(_xll.qlIndexFixing(Index3M,H2976,TRUE,_xll.ohTrigger(RecalcTrigger,Trigger3M)),NA())</f>
        <v>8.4226341747098768E-3</v>
      </c>
      <c r="L2976" s="44">
        <f>IFERROR(_xll.qlIndexFixing(Index6M,$H2976,TRUE,_xll.ohTrigger(RecalcTrigger,Trigger6M)),NA())</f>
        <v>8.578603107316788E-3</v>
      </c>
      <c r="M2976" s="146">
        <f>IFERROR(_xll.qlIndexFixing(Index1Y,$H2976,TRUE,_xll.ohTrigger(RecalcTrigger,Trigger1Y)),NA())</f>
        <v>8.8169600611756049E-3</v>
      </c>
      <c r="N2976" s="145">
        <f>IFERROR(_xll.qlIndexFixing(ONIndex1M,I2976,TRUE,_xll.ohTrigger(RecalcTrigger,Trigger1M)),NA())</f>
        <v>8.3125226741198599E-3</v>
      </c>
      <c r="O2976" s="44">
        <f>IFERROR(_xll.qlIndexFixing(ONIndex3M,I2976,TRUE,_xll.ohTrigger(RecalcTrigger,Trigger3M)),NA())</f>
        <v>8.3814923285274734E-3</v>
      </c>
      <c r="P2976" s="44">
        <f>IFERROR(_xll.qlIndexFixing(ONIndex6M,I2976,TRUE,_xll.ohTrigger(RecalcTrigger,Trigger6M)),NA())</f>
        <v>8.497639030767834E-3</v>
      </c>
      <c r="Q2976" s="146">
        <f>IFERROR(_xll.qlIndexFixing(ONIndex1Y,I2976,TRUE,_xll.ohTrigger(RecalcTrigger,Trigger1Y)),NA())</f>
        <v>8.6465480811748208E-3</v>
      </c>
    </row>
    <row r="2977" spans="2:17" x14ac:dyDescent="0.2">
      <c r="B2977" s="39" t="s">
        <v>42</v>
      </c>
      <c r="D2977" s="42">
        <f>_xll.qlCalendarAdvance(Calendar,$D2976,B2977,"f",FALSE)</f>
        <v>60553</v>
      </c>
      <c r="E2977" s="140">
        <f>_xll.qlInterestRateIndexValueDate(IndexON,D2977)</f>
        <v>60553</v>
      </c>
      <c r="F2977" s="156">
        <f>IFERROR(_xll.qlIndexFixing(IndexON,D2977,TRUE,_xll.ohTrigger(RecalcTrigger,TriggerON)),NA())</f>
        <v>7.6305857251413034E-3</v>
      </c>
      <c r="H2977" s="42">
        <f>_xll.qlCalendarAdvance(Calendar,$H2976,B2977,"f",FALSE)</f>
        <v>60553</v>
      </c>
      <c r="I2977" s="140">
        <f>_xll.qlInterestRateIndexValueDate(Index1M,$H2977)</f>
        <v>60553</v>
      </c>
      <c r="J2977" s="145">
        <f>IFERROR(_xll.qlIndexFixing(Index1M,$H2977,TRUE,_xll.ohTrigger(RecalcTrigger,Trigger1M)),NA())</f>
        <v>8.3300735339513418E-3</v>
      </c>
      <c r="K2977" s="44">
        <f>IFERROR(_xll.qlIndexFixing(Index3M,H2977,TRUE,_xll.ohTrigger(RecalcTrigger,Trigger3M)),NA())</f>
        <v>8.4276419356899245E-3</v>
      </c>
      <c r="L2977" s="44">
        <f>IFERROR(_xll.qlIndexFixing(Index6M,$H2977,TRUE,_xll.ohTrigger(RecalcTrigger,Trigger6M)),NA())</f>
        <v>8.5835202666038075E-3</v>
      </c>
      <c r="M2977" s="146">
        <f>IFERROR(_xll.qlIndexFixing(Index1Y,$H2977,TRUE,_xll.ohTrigger(RecalcTrigger,Trigger1Y)),NA())</f>
        <v>8.8221355822222236E-3</v>
      </c>
      <c r="N2977" s="145">
        <f>IFERROR(_xll.qlIndexFixing(ONIndex1M,I2977,TRUE,_xll.ohTrigger(RecalcTrigger,Trigger1M)),NA())</f>
        <v>8.3171898173217684E-3</v>
      </c>
      <c r="O2977" s="44">
        <f>IFERROR(_xll.qlIndexFixing(ONIndex3M,I2977,TRUE,_xll.ohTrigger(RecalcTrigger,Trigger3M)),NA())</f>
        <v>8.386424797801606E-3</v>
      </c>
      <c r="P2977" s="44">
        <f>IFERROR(_xll.qlIndexFixing(ONIndex6M,I2977,TRUE,_xll.ohTrigger(RecalcTrigger,Trigger6M)),NA())</f>
        <v>8.5024238638675698E-3</v>
      </c>
      <c r="Q2977" s="146">
        <f>IFERROR(_xll.qlIndexFixing(ONIndex1Y,I2977,TRUE,_xll.ohTrigger(RecalcTrigger,Trigger1Y)),NA())</f>
        <v>8.6514623556399606E-3</v>
      </c>
    </row>
    <row r="2978" spans="2:17" x14ac:dyDescent="0.2">
      <c r="B2978" s="39" t="s">
        <v>42</v>
      </c>
      <c r="D2978" s="42">
        <f>_xll.qlCalendarAdvance(Calendar,$D2977,B2978,"f",FALSE)</f>
        <v>60560</v>
      </c>
      <c r="E2978" s="140">
        <f>_xll.qlInterestRateIndexValueDate(IndexON,D2978)</f>
        <v>60560</v>
      </c>
      <c r="F2978" s="156">
        <f>IFERROR(_xll.qlIndexFixing(IndexON,D2978,TRUE,_xll.ohTrigger(RecalcTrigger,TriggerON)),NA())</f>
        <v>7.6362681306452185E-3</v>
      </c>
      <c r="H2978" s="42">
        <f>_xll.qlCalendarAdvance(Calendar,$H2977,B2978,"f",FALSE)</f>
        <v>60560</v>
      </c>
      <c r="I2978" s="140">
        <f>_xll.qlInterestRateIndexValueDate(Index1M,$H2978)</f>
        <v>60560</v>
      </c>
      <c r="J2978" s="145">
        <f>IFERROR(_xll.qlIndexFixing(Index1M,$H2978,TRUE,_xll.ohTrigger(RecalcTrigger,Trigger1M)),NA())</f>
        <v>8.3347682065434518E-3</v>
      </c>
      <c r="K2978" s="44">
        <f>IFERROR(_xll.qlIndexFixing(Index3M,H2978,TRUE,_xll.ohTrigger(RecalcTrigger,Trigger3M)),NA())</f>
        <v>8.432659692322729E-3</v>
      </c>
      <c r="L2978" s="44">
        <f>IFERROR(_xll.qlIndexFixing(Index6M,$H2978,TRUE,_xll.ohTrigger(RecalcTrigger,Trigger6M)),NA())</f>
        <v>8.5884460981911059E-3</v>
      </c>
      <c r="M2978" s="146">
        <f>IFERROR(_xll.qlIndexFixing(Index1Y,$H2978,TRUE,_xll.ohTrigger(RecalcTrigger,Trigger1Y)),NA())</f>
        <v>8.827315437662131E-3</v>
      </c>
      <c r="N2978" s="145">
        <f>IFERROR(_xll.qlIndexFixing(ONIndex1M,I2978,TRUE,_xll.ohTrigger(RecalcTrigger,Trigger1M)),NA())</f>
        <v>8.3218646974447807E-3</v>
      </c>
      <c r="O2978" s="44">
        <f>IFERROR(_xll.qlIndexFixing(ONIndex3M,I2978,TRUE,_xll.ohTrigger(RecalcTrigger,Trigger3M)),NA())</f>
        <v>8.3913672356061841E-3</v>
      </c>
      <c r="P2978" s="44">
        <f>IFERROR(_xll.qlIndexFixing(ONIndex6M,I2978,TRUE,_xll.ohTrigger(RecalcTrigger,Trigger6M)),NA())</f>
        <v>8.5072173206157675E-3</v>
      </c>
      <c r="Q2978" s="146">
        <f>IFERROR(_xll.qlIndexFixing(ONIndex1Y,I2978,TRUE,_xll.ohTrigger(RecalcTrigger,Trigger1Y)),NA())</f>
        <v>8.6563863329658375E-3</v>
      </c>
    </row>
    <row r="2979" spans="2:17" x14ac:dyDescent="0.2">
      <c r="B2979" s="39" t="s">
        <v>42</v>
      </c>
      <c r="D2979" s="42">
        <f>_xll.qlCalendarAdvance(Calendar,$D2978,B2979,"f",FALSE)</f>
        <v>60567</v>
      </c>
      <c r="E2979" s="140">
        <f>_xll.qlInterestRateIndexValueDate(IndexON,D2979)</f>
        <v>60567</v>
      </c>
      <c r="F2979" s="156">
        <f>IFERROR(_xll.qlIndexFixing(IndexON,D2979,TRUE,_xll.ohTrigger(RecalcTrigger,TriggerON)),NA())</f>
        <v>7.6419624591106405E-3</v>
      </c>
      <c r="H2979" s="42">
        <f>_xll.qlCalendarAdvance(Calendar,$H2978,B2979,"f",FALSE)</f>
        <v>60567</v>
      </c>
      <c r="I2979" s="140">
        <f>_xll.qlInterestRateIndexValueDate(Index1M,$H2979)</f>
        <v>60567</v>
      </c>
      <c r="J2979" s="145">
        <f>IFERROR(_xll.qlIndexFixing(Index1M,$H2979,TRUE,_xll.ohTrigger(RecalcTrigger,Trigger1M)),NA())</f>
        <v>8.3394706233220726E-3</v>
      </c>
      <c r="K2979" s="44">
        <f>IFERROR(_xll.qlIndexFixing(Index3M,H2979,TRUE,_xll.ohTrigger(RecalcTrigger,Trigger3M)),NA())</f>
        <v>8.4376874446452938E-3</v>
      </c>
      <c r="L2979" s="44">
        <f>IFERROR(_xll.qlIndexFixing(Index6M,$H2979,TRUE,_xll.ohTrigger(RecalcTrigger,Trigger6M)),NA())</f>
        <v>8.5933806021428055E-3</v>
      </c>
      <c r="M2979" s="146">
        <f>IFERROR(_xll.qlIndexFixing(Index1Y,$H2979,TRUE,_xll.ohTrigger(RecalcTrigger,Trigger1Y)),NA())</f>
        <v>8.8324992439356986E-3</v>
      </c>
      <c r="N2979" s="145">
        <f>IFERROR(_xll.qlIndexFixing(ONIndex1M,I2979,TRUE,_xll.ohTrigger(RecalcTrigger,Trigger1M)),NA())</f>
        <v>8.326547314813082E-3</v>
      </c>
      <c r="O2979" s="44">
        <f>IFERROR(_xll.qlIndexFixing(ONIndex3M,I2979,TRUE,_xll.ohTrigger(RecalcTrigger,Trigger3M)),NA())</f>
        <v>8.3963196417791153E-3</v>
      </c>
      <c r="P2979" s="44">
        <f>IFERROR(_xll.qlIndexFixing(ONIndex6M,I2979,TRUE,_xll.ohTrigger(RecalcTrigger,Trigger6M)),NA())</f>
        <v>8.5120194010124273E-3</v>
      </c>
      <c r="Q2979" s="146">
        <f>IFERROR(_xll.qlIndexFixing(ONIndex1Y,I2979,TRUE,_xll.ohTrigger(RecalcTrigger,Trigger1Y)),NA())</f>
        <v>8.6613200132334978E-3</v>
      </c>
    </row>
    <row r="2980" spans="2:17" x14ac:dyDescent="0.2">
      <c r="B2980" s="39" t="s">
        <v>42</v>
      </c>
      <c r="D2980" s="42">
        <f>_xll.qlCalendarAdvance(Calendar,$D2979,B2980,"f",FALSE)</f>
        <v>60574</v>
      </c>
      <c r="E2980" s="140">
        <f>_xll.qlInterestRateIndexValueDate(IndexON,D2980)</f>
        <v>60574</v>
      </c>
      <c r="F2980" s="156">
        <f>IFERROR(_xll.qlIndexFixing(IndexON,D2980,TRUE,_xll.ohTrigger(RecalcTrigger,TriggerON)),NA())</f>
        <v>7.6476687106186159E-3</v>
      </c>
      <c r="H2980" s="42">
        <f>_xll.qlCalendarAdvance(Calendar,$H2979,B2980,"f",FALSE)</f>
        <v>60574</v>
      </c>
      <c r="I2980" s="140">
        <f>_xll.qlInterestRateIndexValueDate(Index1M,$H2980)</f>
        <v>60574</v>
      </c>
      <c r="J2980" s="145">
        <f>IFERROR(_xll.qlIndexFixing(Index1M,$H2980,TRUE,_xll.ohTrigger(RecalcTrigger,Trigger1M)),NA())</f>
        <v>8.3437483395625289E-3</v>
      </c>
      <c r="K2980" s="44">
        <f>IFERROR(_xll.qlIndexFixing(Index3M,H2980,TRUE,_xll.ohTrigger(RecalcTrigger,Trigger3M)),NA())</f>
        <v>8.4427251926954983E-3</v>
      </c>
      <c r="L2980" s="44">
        <f>IFERROR(_xll.qlIndexFixing(Index6M,$H2980,TRUE,_xll.ohTrigger(RecalcTrigger,Trigger6M)),NA())</f>
        <v>8.5983237785225864E-3</v>
      </c>
      <c r="M2980" s="146">
        <f>IFERROR(_xll.qlIndexFixing(Index1Y,$H2980,TRUE,_xll.ohTrigger(RecalcTrigger,Trigger1Y)),NA())</f>
        <v>8.8376866174737501E-3</v>
      </c>
      <c r="N2980" s="145">
        <f>IFERROR(_xll.qlIndexFixing(ONIndex1M,I2980,TRUE,_xll.ohTrigger(RecalcTrigger,Trigger1M)),NA())</f>
        <v>8.331237669102487E-3</v>
      </c>
      <c r="O2980" s="44">
        <f>IFERROR(_xll.qlIndexFixing(ONIndex3M,I2980,TRUE,_xll.ohTrigger(RecalcTrigger,Trigger3M)),NA())</f>
        <v>8.401282016482492E-3</v>
      </c>
      <c r="P2980" s="44">
        <f>IFERROR(_xll.qlIndexFixing(ONIndex6M,I2980,TRUE,_xll.ohTrigger(RecalcTrigger,Trigger6M)),NA())</f>
        <v>8.516830105057549E-3</v>
      </c>
      <c r="Q2980" s="146">
        <f>IFERROR(_xll.qlIndexFixing(ONIndex1Y,I2980,TRUE,_xll.ohTrigger(RecalcTrigger,Trigger1Y)),NA())</f>
        <v>8.6662633962808489E-3</v>
      </c>
    </row>
    <row r="2981" spans="2:17" x14ac:dyDescent="0.2">
      <c r="B2981" s="39" t="s">
        <v>42</v>
      </c>
      <c r="D2981" s="42">
        <f>_xll.qlCalendarAdvance(Calendar,$D2980,B2981,"f",FALSE)</f>
        <v>60581</v>
      </c>
      <c r="E2981" s="140">
        <f>_xll.qlInterestRateIndexValueDate(IndexON,D2981)</f>
        <v>60581</v>
      </c>
      <c r="F2981" s="156">
        <f>IFERROR(_xll.qlIndexFixing(IndexON,D2981,TRUE,_xll.ohTrigger(RecalcTrigger,TriggerON)),NA())</f>
        <v>7.6533868852501907E-3</v>
      </c>
      <c r="H2981" s="42">
        <f>_xll.qlCalendarAdvance(Calendar,$H2980,B2981,"f",FALSE)</f>
        <v>60581</v>
      </c>
      <c r="I2981" s="140">
        <f>_xll.qlInterestRateIndexValueDate(Index1M,$H2981)</f>
        <v>60581</v>
      </c>
      <c r="J2981" s="145">
        <f>IFERROR(_xll.qlIndexFixing(Index1M,$H2981,TRUE,_xll.ohTrigger(RecalcTrigger,Trigger1M)),NA())</f>
        <v>8.3484655837516852E-3</v>
      </c>
      <c r="K2981" s="44">
        <f>IFERROR(_xll.qlIndexFixing(Index3M,H2981,TRUE,_xll.ohTrigger(RecalcTrigger,Trigger3M)),NA())</f>
        <v>8.447772936511222E-3</v>
      </c>
      <c r="L2981" s="44">
        <f>IFERROR(_xll.qlIndexFixing(Index6M,$H2981,TRUE,_xll.ohTrigger(RecalcTrigger,Trigger6M)),NA())</f>
        <v>8.6028177246672694E-3</v>
      </c>
      <c r="M2981" s="146">
        <f>IFERROR(_xll.qlIndexFixing(Index1Y,$H2981,TRUE,_xll.ohTrigger(RecalcTrigger,Trigger1Y)),NA())</f>
        <v>8.8428771747004475E-3</v>
      </c>
      <c r="N2981" s="145">
        <f>IFERROR(_xll.qlIndexFixing(ONIndex1M,I2981,TRUE,_xll.ohTrigger(RecalcTrigger,Trigger1M)),NA())</f>
        <v>8.3359357604750883E-3</v>
      </c>
      <c r="O2981" s="44">
        <f>IFERROR(_xll.qlIndexFixing(ONIndex3M,I2981,TRUE,_xll.ohTrigger(RecalcTrigger,Trigger3M)),NA())</f>
        <v>8.4062543596352679E-3</v>
      </c>
      <c r="P2981" s="44">
        <f>IFERROR(_xll.qlIndexFixing(ONIndex6M,I2981,TRUE,_xll.ohTrigger(RecalcTrigger,Trigger6M)),NA())</f>
        <v>8.5216494325890402E-3</v>
      </c>
      <c r="Q2981" s="146">
        <f>IFERROR(_xll.qlIndexFixing(ONIndex1Y,I2981,TRUE,_xll.ohTrigger(RecalcTrigger,Trigger1Y)),NA())</f>
        <v>8.6712164821078908E-3</v>
      </c>
    </row>
    <row r="2982" spans="2:17" x14ac:dyDescent="0.2">
      <c r="B2982" s="39" t="s">
        <v>42</v>
      </c>
      <c r="D2982" s="42">
        <f>_xll.qlCalendarAdvance(Calendar,$D2981,B2982,"f",FALSE)</f>
        <v>60588</v>
      </c>
      <c r="E2982" s="140">
        <f>_xll.qlInterestRateIndexValueDate(IndexON,D2982)</f>
        <v>60588</v>
      </c>
      <c r="F2982" s="156">
        <f>IFERROR(_xll.qlIndexFixing(IndexON,D2982,TRUE,_xll.ohTrigger(RecalcTrigger,TriggerON)),NA())</f>
        <v>7.6591169827622263E-3</v>
      </c>
      <c r="H2982" s="42">
        <f>_xll.qlCalendarAdvance(Calendar,$H2981,B2982,"f",FALSE)</f>
        <v>60588</v>
      </c>
      <c r="I2982" s="140">
        <f>_xll.qlInterestRateIndexValueDate(Index1M,$H2982)</f>
        <v>60588</v>
      </c>
      <c r="J2982" s="145">
        <f>IFERROR(_xll.qlIndexFixing(Index1M,$H2982,TRUE,_xll.ohTrigger(RecalcTrigger,Trigger1M)),NA())</f>
        <v>8.3531905719183754E-3</v>
      </c>
      <c r="K2982" s="44">
        <f>IFERROR(_xll.qlIndexFixing(Index3M,H2982,TRUE,_xll.ohTrigger(RecalcTrigger,Trigger3M)),NA())</f>
        <v>8.4528306761303441E-3</v>
      </c>
      <c r="L2982" s="44">
        <f>IFERROR(_xll.qlIndexFixing(Index6M,$H2982,TRUE,_xll.ohTrigger(RecalcTrigger,Trigger6M)),NA())</f>
        <v>8.6077775099321248E-3</v>
      </c>
      <c r="M2982" s="146">
        <f>IFERROR(_xll.qlIndexFixing(Index1Y,$H2982,TRUE,_xll.ohTrigger(RecalcTrigger,Trigger1Y)),NA())</f>
        <v>8.8480705320317377E-3</v>
      </c>
      <c r="N2982" s="145">
        <f>IFERROR(_xll.qlIndexFixing(ONIndex1M,I2982,TRUE,_xll.ohTrigger(RecalcTrigger,Trigger1M)),NA())</f>
        <v>8.3406415890119323E-3</v>
      </c>
      <c r="O2982" s="44">
        <f>IFERROR(_xll.qlIndexFixing(ONIndex3M,I2982,TRUE,_xll.ohTrigger(RecalcTrigger,Trigger3M)),NA())</f>
        <v>8.4112366712374431E-3</v>
      </c>
      <c r="P2982" s="44">
        <f>IFERROR(_xll.qlIndexFixing(ONIndex6M,I2982,TRUE,_xll.ohTrigger(RecalcTrigger,Trigger6M)),NA())</f>
        <v>8.5264773839310859E-3</v>
      </c>
      <c r="Q2982" s="146">
        <f>IFERROR(_xll.qlIndexFixing(ONIndex1Y,I2982,TRUE,_xll.ohTrigger(RecalcTrigger,Trigger1Y)),NA())</f>
        <v>8.676179270876716E-3</v>
      </c>
    </row>
    <row r="2983" spans="2:17" x14ac:dyDescent="0.2">
      <c r="B2983" s="39" t="s">
        <v>42</v>
      </c>
      <c r="D2983" s="42">
        <f>_xll.qlCalendarAdvance(Calendar,$D2982,B2983,"f",FALSE)</f>
        <v>60595</v>
      </c>
      <c r="E2983" s="140">
        <f>_xll.qlInterestRateIndexValueDate(IndexON,D2983)</f>
        <v>60595</v>
      </c>
      <c r="F2983" s="156">
        <f>IFERROR(_xll.qlIndexFixing(IndexON,D2983,TRUE,_xll.ohTrigger(RecalcTrigger,TriggerON)),NA())</f>
        <v>7.6648590033978614E-3</v>
      </c>
      <c r="H2983" s="42">
        <f>_xll.qlCalendarAdvance(Calendar,$H2982,B2983,"f",FALSE)</f>
        <v>60595</v>
      </c>
      <c r="I2983" s="140">
        <f>_xll.qlInterestRateIndexValueDate(Index1M,$H2983)</f>
        <v>60595</v>
      </c>
      <c r="J2983" s="145">
        <f>IFERROR(_xll.qlIndexFixing(Index1M,$H2983,TRUE,_xll.ohTrigger(RecalcTrigger,Trigger1M)),NA())</f>
        <v>8.3579233040680014E-3</v>
      </c>
      <c r="K2983" s="44">
        <f>IFERROR(_xll.qlIndexFixing(Index3M,H2983,TRUE,_xll.ohTrigger(RecalcTrigger,Trigger3M)),NA())</f>
        <v>8.4578984115933915E-3</v>
      </c>
      <c r="L2983" s="44">
        <f>IFERROR(_xll.qlIndexFixing(Index6M,$H2983,TRUE,_xll.ohTrigger(RecalcTrigger,Trigger6M)),NA())</f>
        <v>8.6127459675408215E-3</v>
      </c>
      <c r="M2983" s="146">
        <f>IFERROR(_xll.qlIndexFixing(Index1Y,$H2983,TRUE,_xll.ohTrigger(RecalcTrigger,Trigger1Y)),NA())</f>
        <v>8.8532663058757954E-3</v>
      </c>
      <c r="N2983" s="145">
        <f>IFERROR(_xll.qlIndexFixing(ONIndex1M,I2983,TRUE,_xll.ohTrigger(RecalcTrigger,Trigger1M)),NA())</f>
        <v>8.3453551546319726E-3</v>
      </c>
      <c r="O2983" s="44">
        <f>IFERROR(_xll.qlIndexFixing(ONIndex3M,I2983,TRUE,_xll.ohTrigger(RecalcTrigger,Trigger3M)),NA())</f>
        <v>8.4162289512890176E-3</v>
      </c>
      <c r="P2983" s="44">
        <f>IFERROR(_xll.qlIndexFixing(ONIndex6M,I2983,TRUE,_xll.ohTrigger(RecalcTrigger,Trigger6M)),NA())</f>
        <v>8.531313958759501E-3</v>
      </c>
      <c r="Q2983" s="146">
        <f>IFERROR(_xll.qlIndexFixing(ONIndex1Y,I2983,TRUE,_xll.ohTrigger(RecalcTrigger,Trigger1Y)),NA())</f>
        <v>8.6811517625873247E-3</v>
      </c>
    </row>
    <row r="2984" spans="2:17" x14ac:dyDescent="0.2">
      <c r="B2984" s="39" t="s">
        <v>42</v>
      </c>
      <c r="D2984" s="42">
        <f>_xll.qlCalendarAdvance(Calendar,$D2983,B2984,"f",FALSE)</f>
        <v>60602</v>
      </c>
      <c r="E2984" s="140">
        <f>_xll.qlInterestRateIndexValueDate(IndexON,D2984)</f>
        <v>60602</v>
      </c>
      <c r="F2984" s="156">
        <f>IFERROR(_xll.qlIndexFixing(IndexON,D2984,TRUE,_xll.ohTrigger(RecalcTrigger,TriggerON)),NA())</f>
        <v>7.6706129469950035E-3</v>
      </c>
      <c r="H2984" s="42">
        <f>_xll.qlCalendarAdvance(Calendar,$H2983,B2984,"f",FALSE)</f>
        <v>60602</v>
      </c>
      <c r="I2984" s="140">
        <f>_xll.qlInterestRateIndexValueDate(Index1M,$H2984)</f>
        <v>60602</v>
      </c>
      <c r="J2984" s="145">
        <f>IFERROR(_xll.qlIndexFixing(Index1M,$H2984,TRUE,_xll.ohTrigger(RecalcTrigger,Trigger1M)),NA())</f>
        <v>8.3644045588190767E-3</v>
      </c>
      <c r="K2984" s="44">
        <f>IFERROR(_xll.qlIndexFixing(Index3M,H2984,TRUE,_xll.ohTrigger(RecalcTrigger,Trigger3M)),NA())</f>
        <v>8.4620510003993298E-3</v>
      </c>
      <c r="L2984" s="44">
        <f>IFERROR(_xll.qlIndexFixing(Index6M,$H2984,TRUE,_xll.ohTrigger(RecalcTrigger,Trigger6M)),NA())</f>
        <v>8.6181832095992179E-3</v>
      </c>
      <c r="M2984" s="146">
        <f>IFERROR(_xll.qlIndexFixing(Index1Y,$H2984,TRUE,_xll.ohTrigger(RecalcTrigger,Trigger1Y)),NA())</f>
        <v>8.8584641126325803E-3</v>
      </c>
      <c r="N2984" s="145">
        <f>IFERROR(_xll.qlIndexFixing(ONIndex1M,I2984,TRUE,_xll.ohTrigger(RecalcTrigger,Trigger1M)),NA())</f>
        <v>8.3500764573352093E-3</v>
      </c>
      <c r="O2984" s="44">
        <f>IFERROR(_xll.qlIndexFixing(ONIndex3M,I2984,TRUE,_xll.ohTrigger(RecalcTrigger,Trigger3M)),NA())</f>
        <v>8.4212311997899914E-3</v>
      </c>
      <c r="P2984" s="44">
        <f>IFERROR(_xll.qlIndexFixing(ONIndex6M,I2984,TRUE,_xll.ohTrigger(RecalcTrigger,Trigger6M)),NA())</f>
        <v>8.5361591573984708E-3</v>
      </c>
      <c r="Q2984" s="146">
        <f>IFERROR(_xll.qlIndexFixing(ONIndex1Y,I2984,TRUE,_xll.ohTrigger(RecalcTrigger,Trigger1Y)),NA())</f>
        <v>8.6861339569965779E-3</v>
      </c>
    </row>
    <row r="2985" spans="2:17" x14ac:dyDescent="0.2">
      <c r="B2985" s="39" t="s">
        <v>42</v>
      </c>
      <c r="D2985" s="42">
        <f>_xll.qlCalendarAdvance(Calendar,$D2984,B2985,"f",FALSE)</f>
        <v>60609</v>
      </c>
      <c r="E2985" s="140">
        <f>_xll.qlInterestRateIndexValueDate(IndexON,D2985)</f>
        <v>60609</v>
      </c>
      <c r="F2985" s="156">
        <f>IFERROR(_xll.qlIndexFixing(IndexON,D2985,TRUE,_xll.ohTrigger(RecalcTrigger,TriggerON)),NA())</f>
        <v>7.6763788135536526E-3</v>
      </c>
      <c r="H2985" s="42">
        <f>_xll.qlCalendarAdvance(Calendar,$H2984,B2985,"f",FALSE)</f>
        <v>60609</v>
      </c>
      <c r="I2985" s="140">
        <f>_xll.qlInterestRateIndexValueDate(Index1M,$H2985)</f>
        <v>60609</v>
      </c>
      <c r="J2985" s="145">
        <f>IFERROR(_xll.qlIndexFixing(Index1M,$H2985,TRUE,_xll.ohTrigger(RecalcTrigger,Trigger1M)),NA())</f>
        <v>8.3678477524203269E-3</v>
      </c>
      <c r="K2985" s="44">
        <f>IFERROR(_xll.qlIndexFixing(Index3M,H2985,TRUE,_xll.ohTrigger(RecalcTrigger,Trigger3M)),NA())</f>
        <v>8.4671370640084179E-3</v>
      </c>
      <c r="L2985" s="44">
        <f>IFERROR(_xll.qlIndexFixing(Index6M,$H2985,TRUE,_xll.ohTrigger(RecalcTrigger,Trigger6M)),NA())</f>
        <v>8.6231697490781536E-3</v>
      </c>
      <c r="M2985" s="146">
        <f>IFERROR(_xll.qlIndexFixing(Index1Y,$H2985,TRUE,_xll.ohTrigger(RecalcTrigger,Trigger1Y)),NA())</f>
        <v>8.863663568694724E-3</v>
      </c>
      <c r="N2985" s="145">
        <f>IFERROR(_xll.qlIndexFixing(ONIndex1M,I2985,TRUE,_xll.ohTrigger(RecalcTrigger,Trigger1M)),NA())</f>
        <v>8.3548054969595498E-3</v>
      </c>
      <c r="O2985" s="44">
        <f>IFERROR(_xll.qlIndexFixing(ONIndex3M,I2985,TRUE,_xll.ohTrigger(RecalcTrigger,Trigger3M)),NA())</f>
        <v>8.4262434167403644E-3</v>
      </c>
      <c r="P2985" s="44">
        <f>IFERROR(_xll.qlIndexFixing(ONIndex6M,I2985,TRUE,_xll.ohTrigger(RecalcTrigger,Trigger6M)),NA())</f>
        <v>8.5410129795238099E-3</v>
      </c>
      <c r="Q2985" s="146">
        <f>IFERROR(_xll.qlIndexFixing(ONIndex1Y,I2985,TRUE,_xll.ohTrigger(RecalcTrigger,Trigger1Y)),NA())</f>
        <v>8.6911258541855219E-3</v>
      </c>
    </row>
    <row r="2986" spans="2:17" x14ac:dyDescent="0.2">
      <c r="B2986" s="39" t="s">
        <v>42</v>
      </c>
      <c r="D2986" s="42">
        <f>_xll.qlCalendarAdvance(Calendar,$D2985,B2986,"f",FALSE)</f>
        <v>60616</v>
      </c>
      <c r="E2986" s="140">
        <f>_xll.qlInterestRateIndexValueDate(IndexON,D2986)</f>
        <v>60616</v>
      </c>
      <c r="F2986" s="156">
        <f>IFERROR(_xll.qlIndexFixing(IndexON,D2986,TRUE,_xll.ohTrigger(RecalcTrigger,TriggerON)),NA())</f>
        <v>7.6821566031548549E-3</v>
      </c>
      <c r="H2986" s="42">
        <f>_xll.qlCalendarAdvance(Calendar,$H2985,B2986,"f",FALSE)</f>
        <v>60616</v>
      </c>
      <c r="I2986" s="140">
        <f>_xll.qlInterestRateIndexValueDate(Index1M,$H2986)</f>
        <v>60616</v>
      </c>
      <c r="J2986" s="145">
        <f>IFERROR(_xll.qlIndexFixing(Index1M,$H2986,TRUE,_xll.ohTrigger(RecalcTrigger,Trigger1M)),NA())</f>
        <v>8.3726043787607334E-3</v>
      </c>
      <c r="K2986" s="44">
        <f>IFERROR(_xll.qlIndexFixing(Index3M,H2986,TRUE,_xll.ohTrigger(RecalcTrigger,Trigger3M)),NA())</f>
        <v>8.4722331229616608E-3</v>
      </c>
      <c r="L2986" s="44">
        <f>IFERROR(_xll.qlIndexFixing(Index6M,$H2986,TRUE,_xll.ohTrigger(RecalcTrigger,Trigger6M)),NA())</f>
        <v>8.6281649613694725E-3</v>
      </c>
      <c r="M2986" s="146">
        <f>IFERROR(_xll.qlIndexFixing(Index1Y,$H2986,TRUE,_xll.ohTrigger(RecalcTrigger,Trigger1Y)),NA())</f>
        <v>8.868864290446421E-3</v>
      </c>
      <c r="N2986" s="145">
        <f>IFERROR(_xll.qlIndexFixing(ONIndex1M,I2986,TRUE,_xll.ohTrigger(RecalcTrigger,Trigger1M)),NA())</f>
        <v>8.3595422737481329E-3</v>
      </c>
      <c r="O2986" s="44">
        <f>IFERROR(_xll.qlIndexFixing(ONIndex3M,I2986,TRUE,_xll.ohTrigger(RecalcTrigger,Trigger3M)),NA())</f>
        <v>8.4312656021401367E-3</v>
      </c>
      <c r="P2986" s="44">
        <f>IFERROR(_xll.qlIndexFixing(ONIndex6M,I2986,TRUE,_xll.ohTrigger(RecalcTrigger,Trigger6M)),NA())</f>
        <v>8.5458754253786573E-3</v>
      </c>
      <c r="Q2986" s="146">
        <f>IFERROR(_xll.qlIndexFixing(ONIndex1Y,I2986,TRUE,_xll.ohTrigger(RecalcTrigger,Trigger1Y)),NA())</f>
        <v>8.6961274543972955E-3</v>
      </c>
    </row>
    <row r="2987" spans="2:17" x14ac:dyDescent="0.2">
      <c r="B2987" s="39" t="s">
        <v>42</v>
      </c>
      <c r="D2987" s="42">
        <f>_xll.qlCalendarAdvance(Calendar,$D2986,B2987,"f",FALSE)</f>
        <v>60623</v>
      </c>
      <c r="E2987" s="140">
        <f>_xll.qlInterestRateIndexValueDate(IndexON,D2987)</f>
        <v>60623</v>
      </c>
      <c r="F2987" s="156">
        <f>IFERROR(_xll.qlIndexFixing(IndexON,D2987,TRUE,_xll.ohTrigger(RecalcTrigger,TriggerON)),NA())</f>
        <v>7.6879463157175643E-3</v>
      </c>
      <c r="H2987" s="42">
        <f>_xll.qlCalendarAdvance(Calendar,$H2986,B2987,"f",FALSE)</f>
        <v>60623</v>
      </c>
      <c r="I2987" s="140">
        <f>_xll.qlInterestRateIndexValueDate(Index1M,$H2987)</f>
        <v>60623</v>
      </c>
      <c r="J2987" s="145">
        <f>IFERROR(_xll.qlIndexFixing(Index1M,$H2987,TRUE,_xll.ohTrigger(RecalcTrigger,Trigger1M)),NA())</f>
        <v>8.3773687493608525E-3</v>
      </c>
      <c r="K2987" s="44">
        <f>IFERROR(_xll.qlIndexFixing(Index3M,H2987,TRUE,_xll.ohTrigger(RecalcTrigger,Trigger3M)),NA())</f>
        <v>8.4773391772995869E-3</v>
      </c>
      <c r="L2987" s="44">
        <f>IFERROR(_xll.qlIndexFixing(Index6M,$H2987,TRUE,_xll.ohTrigger(RecalcTrigger,Trigger6M)),NA())</f>
        <v>8.6331688465377428E-3</v>
      </c>
      <c r="M2987" s="146">
        <f>IFERROR(_xll.qlIndexFixing(Index1Y,$H2987,TRUE,_xll.ohTrigger(RecalcTrigger,Trigger1Y)),NA())</f>
        <v>8.8740658942640938E-3</v>
      </c>
      <c r="N2987" s="145">
        <f>IFERROR(_xll.qlIndexFixing(ONIndex1M,I2987,TRUE,_xll.ohTrigger(RecalcTrigger,Trigger1M)),NA())</f>
        <v>8.3642867876199123E-3</v>
      </c>
      <c r="O2987" s="44">
        <f>IFERROR(_xll.qlIndexFixing(ONIndex3M,I2987,TRUE,_xll.ohTrigger(RecalcTrigger,Trigger3M)),NA())</f>
        <v>8.4362977559893082E-3</v>
      </c>
      <c r="P2987" s="44">
        <f>IFERROR(_xll.qlIndexFixing(ONIndex6M,I2987,TRUE,_xll.ohTrigger(RecalcTrigger,Trigger6M)),NA())</f>
        <v>8.5507464948009204E-3</v>
      </c>
      <c r="Q2987" s="146">
        <f>IFERROR(_xll.qlIndexFixing(ONIndex1Y,I2987,TRUE,_xll.ohTrigger(RecalcTrigger,Trigger1Y)),NA())</f>
        <v>8.70113875738876E-3</v>
      </c>
    </row>
    <row r="2988" spans="2:17" x14ac:dyDescent="0.2">
      <c r="B2988" s="39" t="s">
        <v>42</v>
      </c>
      <c r="D2988" s="42">
        <f>_xll.qlCalendarAdvance(Calendar,$D2987,B2988,"f",FALSE)</f>
        <v>60630</v>
      </c>
      <c r="E2988" s="140">
        <f>_xll.qlInterestRateIndexValueDate(IndexON,D2988)</f>
        <v>60630</v>
      </c>
      <c r="F2988" s="156">
        <f>IFERROR(_xll.qlIndexFixing(IndexON,D2988,TRUE,_xll.ohTrigger(RecalcTrigger,TriggerON)),NA())</f>
        <v>7.6937479513228269E-3</v>
      </c>
      <c r="H2988" s="42">
        <f>_xll.qlCalendarAdvance(Calendar,$H2987,B2988,"f",FALSE)</f>
        <v>60630</v>
      </c>
      <c r="I2988" s="140">
        <f>_xll.qlInterestRateIndexValueDate(Index1M,$H2988)</f>
        <v>60630</v>
      </c>
      <c r="J2988" s="145">
        <f>IFERROR(_xll.qlIndexFixing(Index1M,$H2988,TRUE,_xll.ohTrigger(RecalcTrigger,Trigger1M)),NA())</f>
        <v>8.3821408642337589E-3</v>
      </c>
      <c r="K2988" s="44">
        <f>IFERROR(_xll.qlIndexFixing(Index3M,H2988,TRUE,_xll.ohTrigger(RecalcTrigger,Trigger3M)),NA())</f>
        <v>8.482455227060013E-3</v>
      </c>
      <c r="L2988" s="44">
        <f>IFERROR(_xll.qlIndexFixing(Index6M,$H2988,TRUE,_xll.ohTrigger(RecalcTrigger,Trigger6M)),NA())</f>
        <v>8.6381814046475377E-3</v>
      </c>
      <c r="M2988" s="146">
        <f>IFERROR(_xll.qlIndexFixing(Index1Y,$H2988,TRUE,_xll.ohTrigger(RecalcTrigger,Trigger1Y)),NA())</f>
        <v>8.8792679965163934E-3</v>
      </c>
      <c r="N2988" s="145">
        <f>IFERROR(_xll.qlIndexFixing(ONIndex1M,I2988,TRUE,_xll.ohTrigger(RecalcTrigger,Trigger1M)),NA())</f>
        <v>8.3690390385748881E-3</v>
      </c>
      <c r="O2988" s="44">
        <f>IFERROR(_xll.qlIndexFixing(ONIndex3M,I2988,TRUE,_xll.ohTrigger(RecalcTrigger,Trigger3M)),NA())</f>
        <v>8.4413398783689253E-3</v>
      </c>
      <c r="P2988" s="44">
        <f>IFERROR(_xll.qlIndexFixing(ONIndex6M,I2988,TRUE,_xll.ohTrigger(RecalcTrigger,Trigger6M)),NA())</f>
        <v>8.5556261877905992E-3</v>
      </c>
      <c r="Q2988" s="146">
        <f>IFERROR(_xll.qlIndexFixing(ONIndex1Y,I2988,TRUE,_xll.ohTrigger(RecalcTrigger,Trigger1Y)),NA())</f>
        <v>8.7061597633220078E-3</v>
      </c>
    </row>
    <row r="2989" spans="2:17" x14ac:dyDescent="0.2">
      <c r="B2989" s="39" t="s">
        <v>42</v>
      </c>
      <c r="D2989" s="42">
        <f>_xll.qlCalendarAdvance(Calendar,$D2988,B2989,"f",FALSE)</f>
        <v>60637</v>
      </c>
      <c r="E2989" s="140">
        <f>_xll.qlInterestRateIndexValueDate(IndexON,D2989)</f>
        <v>60637</v>
      </c>
      <c r="F2989" s="156">
        <f>IFERROR(_xll.qlIndexFixing(IndexON,D2989,TRUE,_xll.ohTrigger(RecalcTrigger,TriggerON)),NA())</f>
        <v>7.6995615099706427E-3</v>
      </c>
      <c r="H2989" s="42">
        <f>_xll.qlCalendarAdvance(Calendar,$H2988,B2989,"f",FALSE)</f>
        <v>60637</v>
      </c>
      <c r="I2989" s="140">
        <f>_xll.qlInterestRateIndexValueDate(Index1M,$H2989)</f>
        <v>60637</v>
      </c>
      <c r="J2989" s="145">
        <f>IFERROR(_xll.qlIndexFixing(Index1M,$H2989,TRUE,_xll.ohTrigger(RecalcTrigger,Trigger1M)),NA())</f>
        <v>8.3869207233820652E-3</v>
      </c>
      <c r="K2989" s="44">
        <f>IFERROR(_xll.qlIndexFixing(Index3M,H2989,TRUE,_xll.ohTrigger(RecalcTrigger,Trigger3M)),NA())</f>
        <v>8.4875812722789625E-3</v>
      </c>
      <c r="L2989" s="44">
        <f>IFERROR(_xll.qlIndexFixing(Index6M,$H2989,TRUE,_xll.ohTrigger(RecalcTrigger,Trigger6M)),NA())</f>
        <v>8.6427388359927495E-3</v>
      </c>
      <c r="M2989" s="146">
        <f>IFERROR(_xll.qlIndexFixing(Index1Y,$H2989,TRUE,_xll.ohTrigger(RecalcTrigger,Trigger1Y)),NA())</f>
        <v>8.8844702135639775E-3</v>
      </c>
      <c r="N2989" s="145">
        <f>IFERROR(_xll.qlIndexFixing(ONIndex1M,I2989,TRUE,_xll.ohTrigger(RecalcTrigger,Trigger1M)),NA())</f>
        <v>8.3737990266130602E-3</v>
      </c>
      <c r="O2989" s="44">
        <f>IFERROR(_xll.qlIndexFixing(ONIndex3M,I2989,TRUE,_xll.ohTrigger(RecalcTrigger,Trigger3M)),NA())</f>
        <v>8.4463919691168954E-3</v>
      </c>
      <c r="P2989" s="44">
        <f>IFERROR(_xll.qlIndexFixing(ONIndex6M,I2989,TRUE,_xll.ohTrigger(RecalcTrigger,Trigger6M)),NA())</f>
        <v>8.5605145045097863E-3</v>
      </c>
      <c r="Q2989" s="146">
        <f>IFERROR(_xll.qlIndexFixing(ONIndex1Y,I2989,TRUE,_xll.ohTrigger(RecalcTrigger,Trigger1Y)),NA())</f>
        <v>8.7111904720349465E-3</v>
      </c>
    </row>
    <row r="2990" spans="2:17" x14ac:dyDescent="0.2">
      <c r="B2990" s="39" t="s">
        <v>42</v>
      </c>
      <c r="D2990" s="42">
        <f>_xll.qlCalendarAdvance(Calendar,$D2989,B2990,"f",FALSE)</f>
        <v>60644</v>
      </c>
      <c r="E2990" s="140">
        <f>_xll.qlInterestRateIndexValueDate(IndexON,D2990)</f>
        <v>60644</v>
      </c>
      <c r="F2990" s="156">
        <f>IFERROR(_xll.qlIndexFixing(IndexON,D2990,TRUE,_xll.ohTrigger(RecalcTrigger,TriggerON)),NA())</f>
        <v>7.7053869916610118E-3</v>
      </c>
      <c r="H2990" s="42">
        <f>_xll.qlCalendarAdvance(Calendar,$H2989,B2990,"f",FALSE)</f>
        <v>60644</v>
      </c>
      <c r="I2990" s="140">
        <f>_xll.qlInterestRateIndexValueDate(Index1M,$H2990)</f>
        <v>60644</v>
      </c>
      <c r="J2990" s="145">
        <f>IFERROR(_xll.qlIndexFixing(Index1M,$H2990,TRUE,_xll.ohTrigger(RecalcTrigger,Trigger1M)),NA())</f>
        <v>8.3917083268240707E-3</v>
      </c>
      <c r="K2990" s="44">
        <f>IFERROR(_xll.qlIndexFixing(Index3M,H2990,TRUE,_xll.ohTrigger(RecalcTrigger,Trigger3M)),NA())</f>
        <v>8.4931848364763474E-3</v>
      </c>
      <c r="L2990" s="44">
        <f>IFERROR(_xll.qlIndexFixing(Index6M,$H2990,TRUE,_xll.ohTrigger(RecalcTrigger,Trigger6M)),NA())</f>
        <v>8.6477678825490067E-3</v>
      </c>
      <c r="M2990" s="146">
        <f>IFERROR(_xll.qlIndexFixing(Index1Y,$H2990,TRUE,_xll.ohTrigger(RecalcTrigger,Trigger1Y)),NA())</f>
        <v>8.8896721617595098E-3</v>
      </c>
      <c r="N2990" s="145">
        <f>IFERROR(_xll.qlIndexFixing(ONIndex1M,I2990,TRUE,_xll.ohTrigger(RecalcTrigger,Trigger1M)),NA())</f>
        <v>8.3785667516533824E-3</v>
      </c>
      <c r="O2990" s="44">
        <f>IFERROR(_xll.qlIndexFixing(ONIndex3M,I2990,TRUE,_xll.ohTrigger(RecalcTrigger,Trigger3M)),NA())</f>
        <v>8.451454028395311E-3</v>
      </c>
      <c r="P2990" s="44">
        <f>IFERROR(_xll.qlIndexFixing(ONIndex6M,I2990,TRUE,_xll.ohTrigger(RecalcTrigger,Trigger6M)),NA())</f>
        <v>8.5654114448774354E-3</v>
      </c>
      <c r="Q2990" s="146">
        <f>IFERROR(_xll.qlIndexFixing(ONIndex1Y,I2990,TRUE,_xll.ohTrigger(RecalcTrigger,Trigger1Y)),NA())</f>
        <v>8.7162308835275759E-3</v>
      </c>
    </row>
    <row r="2991" spans="2:17" x14ac:dyDescent="0.2">
      <c r="B2991" s="39" t="s">
        <v>42</v>
      </c>
      <c r="D2991" s="42">
        <f>_xll.qlCalendarAdvance(Calendar,$D2990,B2991,"f",FALSE)</f>
        <v>60651</v>
      </c>
      <c r="E2991" s="140">
        <f>_xll.qlInterestRateIndexValueDate(IndexON,D2991)</f>
        <v>60651</v>
      </c>
      <c r="F2991" s="156">
        <f>IFERROR(_xll.qlIndexFixing(IndexON,D2991,TRUE,_xll.ohTrigger(RecalcTrigger,TriggerON)),NA())</f>
        <v>7.7112243963128879E-3</v>
      </c>
      <c r="H2991" s="42">
        <f>_xll.qlCalendarAdvance(Calendar,$H2990,B2991,"f",FALSE)</f>
        <v>60651</v>
      </c>
      <c r="I2991" s="140">
        <f>_xll.qlInterestRateIndexValueDate(Index1M,$H2991)</f>
        <v>60651</v>
      </c>
      <c r="J2991" s="145">
        <f>IFERROR(_xll.qlIndexFixing(Index1M,$H2991,TRUE,_xll.ohTrigger(RecalcTrigger,Trigger1M)),NA())</f>
        <v>8.3965036745597792E-3</v>
      </c>
      <c r="K2991" s="44">
        <f>IFERROR(_xll.qlIndexFixing(Index3M,H2991,TRUE,_xll.ohTrigger(RecalcTrigger,Trigger3M)),NA())</f>
        <v>8.4978633492464161E-3</v>
      </c>
      <c r="L2991" s="44">
        <f>IFERROR(_xll.qlIndexFixing(Index6M,$H2991,TRUE,_xll.ohTrigger(RecalcTrigger,Trigger6M)),NA())</f>
        <v>8.6528048864521045E-3</v>
      </c>
      <c r="M2991" s="146">
        <f>IFERROR(_xll.qlIndexFixing(Index1Y,$H2991,TRUE,_xll.ohTrigger(RecalcTrigger,Trigger1Y)),NA())</f>
        <v>8.8948734574481048E-3</v>
      </c>
      <c r="N2991" s="145">
        <f>IFERROR(_xll.qlIndexFixing(ONIndex1M,I2991,TRUE,_xll.ohTrigger(RecalcTrigger,Trigger1M)),NA())</f>
        <v>8.3833422138579472E-3</v>
      </c>
      <c r="O2991" s="44">
        <f>IFERROR(_xll.qlIndexFixing(ONIndex3M,I2991,TRUE,_xll.ohTrigger(RecalcTrigger,Trigger3M)),NA())</f>
        <v>8.4565260560420796E-3</v>
      </c>
      <c r="P2991" s="44">
        <f>IFERROR(_xll.qlIndexFixing(ONIndex6M,I2991,TRUE,_xll.ohTrigger(RecalcTrigger,Trigger6M)),NA())</f>
        <v>8.5703170088935465E-3</v>
      </c>
      <c r="Q2991" s="146">
        <f>IFERROR(_xll.qlIndexFixing(ONIndex1Y,I2991,TRUE,_xll.ohTrigger(RecalcTrigger,Trigger1Y)),NA())</f>
        <v>8.7212809979619887E-3</v>
      </c>
    </row>
    <row r="2992" spans="2:17" x14ac:dyDescent="0.2">
      <c r="B2992" s="39" t="s">
        <v>42</v>
      </c>
      <c r="D2992" s="42">
        <f>_xll.qlCalendarAdvance(Calendar,$D2991,B2992,"f",FALSE)</f>
        <v>60658</v>
      </c>
      <c r="E2992" s="140">
        <f>_xll.qlInterestRateIndexValueDate(IndexON,D2992)</f>
        <v>60658</v>
      </c>
      <c r="F2992" s="156">
        <f>IFERROR(_xll.qlIndexFixing(IndexON,D2992,TRUE,_xll.ohTrigger(RecalcTrigger,TriggerON)),NA())</f>
        <v>7.7170737240073173E-3</v>
      </c>
      <c r="H2992" s="42">
        <f>_xll.qlCalendarAdvance(Calendar,$H2991,B2992,"f",FALSE)</f>
        <v>60658</v>
      </c>
      <c r="I2992" s="140">
        <f>_xll.qlInterestRateIndexValueDate(Index1M,$H2992)</f>
        <v>60658</v>
      </c>
      <c r="J2992" s="145">
        <f>IFERROR(_xll.qlIndexFixing(Index1M,$H2992,TRUE,_xll.ohTrigger(RecalcTrigger,Trigger1M)),NA())</f>
        <v>8.4013067666074883E-3</v>
      </c>
      <c r="K2992" s="44">
        <f>IFERROR(_xll.qlIndexFixing(Index3M,H2992,TRUE,_xll.ohTrigger(RecalcTrigger,Trigger3M)),NA())</f>
        <v>8.5030193810714649E-3</v>
      </c>
      <c r="L2992" s="44">
        <f>IFERROR(_xll.qlIndexFixing(Index6M,$H2992,TRUE,_xll.ohTrigger(RecalcTrigger,Trigger6M)),NA())</f>
        <v>8.6578491322514429E-3</v>
      </c>
      <c r="M2992" s="146">
        <f>IFERROR(_xll.qlIndexFixing(Index1Y,$H2992,TRUE,_xll.ohTrigger(RecalcTrigger,Trigger1Y)),NA())</f>
        <v>8.9000737169666611E-3</v>
      </c>
      <c r="N2992" s="145">
        <f>IFERROR(_xll.qlIndexFixing(ONIndex1M,I2992,TRUE,_xll.ohTrigger(RecalcTrigger,Trigger1M)),NA())</f>
        <v>8.3881254130646621E-3</v>
      </c>
      <c r="O2992" s="44">
        <f>IFERROR(_xll.qlIndexFixing(ONIndex3M,I2992,TRUE,_xll.ohTrigger(RecalcTrigger,Trigger3M)),NA())</f>
        <v>8.4616080523003401E-3</v>
      </c>
      <c r="P2992" s="44">
        <f>IFERROR(_xll.qlIndexFixing(ONIndex6M,I2992,TRUE,_xll.ohTrigger(RecalcTrigger,Trigger6M)),NA())</f>
        <v>8.575231196396027E-3</v>
      </c>
      <c r="Q2992" s="146">
        <f>IFERROR(_xll.qlIndexFixing(ONIndex1Y,I2992,TRUE,_xll.ohTrigger(RecalcTrigger,Trigger1Y)),NA())</f>
        <v>8.7263408152571387E-3</v>
      </c>
    </row>
    <row r="2993" spans="2:17" x14ac:dyDescent="0.2">
      <c r="B2993" s="39" t="s">
        <v>42</v>
      </c>
      <c r="D2993" s="42">
        <f>_xll.qlCalendarAdvance(Calendar,$D2992,B2993,"f",FALSE)</f>
        <v>60665</v>
      </c>
      <c r="E2993" s="140">
        <f>_xll.qlInterestRateIndexValueDate(IndexON,D2993)</f>
        <v>60665</v>
      </c>
      <c r="F2993" s="156">
        <f>IFERROR(_xll.qlIndexFixing(IndexON,D2993,TRUE,_xll.ohTrigger(RecalcTrigger,TriggerON)),NA())</f>
        <v>7.7229349746632536E-3</v>
      </c>
      <c r="H2993" s="42">
        <f>_xll.qlCalendarAdvance(Calendar,$H2992,B2993,"f",FALSE)</f>
        <v>60665</v>
      </c>
      <c r="I2993" s="140">
        <f>_xll.qlInterestRateIndexValueDate(Index1M,$H2993)</f>
        <v>60665</v>
      </c>
      <c r="J2993" s="145">
        <f>IFERROR(_xll.qlIndexFixing(Index1M,$H2993,TRUE,_xll.ohTrigger(RecalcTrigger,Trigger1M)),NA())</f>
        <v>8.404794644177949E-3</v>
      </c>
      <c r="K2993" s="44">
        <f>IFERROR(_xll.qlIndexFixing(Index3M,H2993,TRUE,_xll.ohTrigger(RecalcTrigger,Trigger3M)),NA())</f>
        <v>8.5086554338339726E-3</v>
      </c>
      <c r="L2993" s="44">
        <f>IFERROR(_xll.qlIndexFixing(Index6M,$H2993,TRUE,_xll.ohTrigger(RecalcTrigger,Trigger6M)),NA())</f>
        <v>8.6628999044879185E-3</v>
      </c>
      <c r="M2993" s="146">
        <f>IFERROR(_xll.qlIndexFixing(Index1Y,$H2993,TRUE,_xll.ohTrigger(RecalcTrigger,Trigger1Y)),NA())</f>
        <v>8.9052725566438617E-3</v>
      </c>
      <c r="N2993" s="145">
        <f>IFERROR(_xll.qlIndexFixing(ONIndex1M,I2993,TRUE,_xll.ohTrigger(RecalcTrigger,Trigger1M)),NA())</f>
        <v>8.3929163493545733E-3</v>
      </c>
      <c r="O2993" s="44">
        <f>IFERROR(_xll.qlIndexFixing(ONIndex3M,I2993,TRUE,_xll.ohTrigger(RecalcTrigger,Trigger3M)),NA())</f>
        <v>8.4667000169269535E-3</v>
      </c>
      <c r="P2993" s="44">
        <f>IFERROR(_xll.qlIndexFixing(ONIndex6M,I2993,TRUE,_xll.ohTrigger(RecalcTrigger,Trigger6M)),NA())</f>
        <v>8.5801540076280158E-3</v>
      </c>
      <c r="Q2993" s="146">
        <f>IFERROR(_xll.qlIndexFixing(ONIndex1Y,I2993,TRUE,_xll.ohTrigger(RecalcTrigger,Trigger1Y)),NA())</f>
        <v>8.7314103353319794E-3</v>
      </c>
    </row>
    <row r="2994" spans="2:17" x14ac:dyDescent="0.2">
      <c r="B2994" s="39" t="s">
        <v>42</v>
      </c>
      <c r="D2994" s="42">
        <f>_xll.qlCalendarAdvance(Calendar,$D2993,B2994,"f",FALSE)</f>
        <v>60672</v>
      </c>
      <c r="E2994" s="140">
        <f>_xll.qlInterestRateIndexValueDate(IndexON,D2994)</f>
        <v>60672</v>
      </c>
      <c r="F2994" s="156">
        <f>IFERROR(_xll.qlIndexFixing(IndexON,D2994,TRUE,_xll.ohTrigger(RecalcTrigger,TriggerON)),NA())</f>
        <v>7.728808148280697E-3</v>
      </c>
      <c r="H2994" s="42">
        <f>_xll.qlCalendarAdvance(Calendar,$H2993,B2994,"f",FALSE)</f>
        <v>60672</v>
      </c>
      <c r="I2994" s="140">
        <f>_xll.qlInterestRateIndexValueDate(Index1M,$H2994)</f>
        <v>60672</v>
      </c>
      <c r="J2994" s="145">
        <f>IFERROR(_xll.qlIndexFixing(Index1M,$H2994,TRUE,_xll.ohTrigger(RecalcTrigger,Trigger1M)),NA())</f>
        <v>8.4096112326374952E-3</v>
      </c>
      <c r="K2994" s="44">
        <f>IFERROR(_xll.qlIndexFixing(Index3M,H2994,TRUE,_xll.ohTrigger(RecalcTrigger,Trigger3M)),NA())</f>
        <v>8.5133614315906127E-3</v>
      </c>
      <c r="L2994" s="44">
        <f>IFERROR(_xll.qlIndexFixing(Index6M,$H2994,TRUE,_xll.ohTrigger(RecalcTrigger,Trigger6M)),NA())</f>
        <v>8.6679564876961605E-3</v>
      </c>
      <c r="M2994" s="146">
        <f>IFERROR(_xll.qlIndexFixing(Index1Y,$H2994,TRUE,_xll.ohTrigger(RecalcTrigger,Trigger1Y)),NA())</f>
        <v>8.9104695928015065E-3</v>
      </c>
      <c r="N2994" s="145">
        <f>IFERROR(_xll.qlIndexFixing(ONIndex1M,I2994,TRUE,_xll.ohTrigger(RecalcTrigger,Trigger1M)),NA())</f>
        <v>8.3977150228897735E-3</v>
      </c>
      <c r="O2994" s="44">
        <f>IFERROR(_xll.qlIndexFixing(ONIndex3M,I2994,TRUE,_xll.ohTrigger(RecalcTrigger,Trigger3M)),NA())</f>
        <v>8.4718019499219199E-3</v>
      </c>
      <c r="P2994" s="44">
        <f>IFERROR(_xll.qlIndexFixing(ONIndex6M,I2994,TRUE,_xll.ohTrigger(RecalcTrigger,Trigger6M)),NA())</f>
        <v>8.5850854425895129E-3</v>
      </c>
      <c r="Q2994" s="146">
        <f>IFERROR(_xll.qlIndexFixing(ONIndex1Y,I2994,TRUE,_xll.ohTrigger(RecalcTrigger,Trigger1Y)),NA())</f>
        <v>8.7364895583486035E-3</v>
      </c>
    </row>
    <row r="2995" spans="2:17" x14ac:dyDescent="0.2">
      <c r="B2995" s="39" t="s">
        <v>42</v>
      </c>
      <c r="D2995" s="42">
        <f>_xll.qlCalendarAdvance(Calendar,$D2994,B2995,"f",FALSE)</f>
        <v>60679</v>
      </c>
      <c r="E2995" s="140">
        <f>_xll.qlInterestRateIndexValueDate(IndexON,D2995)</f>
        <v>60679</v>
      </c>
      <c r="F2995" s="156">
        <f>IFERROR(_xll.qlIndexFixing(IndexON,D2995,TRUE,_xll.ohTrigger(RecalcTrigger,TriggerON)),NA())</f>
        <v>7.7346932451027861E-3</v>
      </c>
      <c r="H2995" s="42">
        <f>_xll.qlCalendarAdvance(Calendar,$H2994,B2995,"f",FALSE)</f>
        <v>60679</v>
      </c>
      <c r="I2995" s="140">
        <f>_xll.qlInterestRateIndexValueDate(Index1M,$H2995)</f>
        <v>60679</v>
      </c>
      <c r="J2995" s="145">
        <f>IFERROR(_xll.qlIndexFixing(Index1M,$H2995,TRUE,_xll.ohTrigger(RecalcTrigger,Trigger1M)),NA())</f>
        <v>8.4144355647015681E-3</v>
      </c>
      <c r="K2995" s="44">
        <f>IFERROR(_xll.qlIndexFixing(Index3M,H2995,TRUE,_xll.ohTrigger(RecalcTrigger,Trigger3M)),NA())</f>
        <v>8.5185474503621551E-3</v>
      </c>
      <c r="L2995" s="44">
        <f>IFERROR(_xll.qlIndexFixing(Index6M,$H2995,TRUE,_xll.ohTrigger(RecalcTrigger,Trigger6M)),NA())</f>
        <v>8.6730181664031823E-3</v>
      </c>
      <c r="M2995" s="146">
        <f>IFERROR(_xll.qlIndexFixing(Index1Y,$H2995,TRUE,_xll.ohTrigger(RecalcTrigger,Trigger1Y)),NA())</f>
        <v>8.9156644417522912E-3</v>
      </c>
      <c r="N2995" s="145">
        <f>IFERROR(_xll.qlIndexFixing(ONIndex1M,I2995,TRUE,_xll.ohTrigger(RecalcTrigger,Trigger1M)),NA())</f>
        <v>8.4025214333460774E-3</v>
      </c>
      <c r="O2995" s="44">
        <f>IFERROR(_xll.qlIndexFixing(ONIndex3M,I2995,TRUE,_xll.ohTrigger(RecalcTrigger,Trigger3M)),NA())</f>
        <v>8.4769138515283782E-3</v>
      </c>
      <c r="P2995" s="44">
        <f>IFERROR(_xll.qlIndexFixing(ONIndex6M,I2995,TRUE,_xll.ohTrigger(RecalcTrigger,Trigger6M)),NA())</f>
        <v>8.5900255011184257E-3</v>
      </c>
      <c r="Q2995" s="146">
        <f>IFERROR(_xll.qlIndexFixing(ONIndex1Y,I2995,TRUE,_xll.ohTrigger(RecalcTrigger,Trigger1Y)),NA())</f>
        <v>8.7415784841449184E-3</v>
      </c>
    </row>
    <row r="2996" spans="2:17" x14ac:dyDescent="0.2">
      <c r="B2996" s="39" t="s">
        <v>42</v>
      </c>
      <c r="D2996" s="42">
        <f>_xll.qlCalendarAdvance(Calendar,$D2995,B2996,"f",FALSE)</f>
        <v>60686</v>
      </c>
      <c r="E2996" s="140">
        <f>_xll.qlInterestRateIndexValueDate(IndexON,D2996)</f>
        <v>60686</v>
      </c>
      <c r="F2996" s="156">
        <f>IFERROR(_xll.qlIndexFixing(IndexON,D2996,TRUE,_xll.ohTrigger(RecalcTrigger,TriggerON)),NA())</f>
        <v>7.740590264805336E-3</v>
      </c>
      <c r="H2996" s="42">
        <f>_xll.qlCalendarAdvance(Calendar,$H2995,B2996,"f",FALSE)</f>
        <v>60686</v>
      </c>
      <c r="I2996" s="140">
        <f>_xll.qlInterestRateIndexValueDate(Index1M,$H2996)</f>
        <v>60686</v>
      </c>
      <c r="J2996" s="145">
        <f>IFERROR(_xll.qlIndexFixing(Index1M,$H2996,TRUE,_xll.ohTrigger(RecalcTrigger,Trigger1M)),NA())</f>
        <v>8.419267640381747E-3</v>
      </c>
      <c r="K2996" s="44">
        <f>IFERROR(_xll.qlIndexFixing(Index3M,H2996,TRUE,_xll.ohTrigger(RecalcTrigger,Trigger3M)),NA())</f>
        <v>8.5237434648596736E-3</v>
      </c>
      <c r="L2996" s="44">
        <f>IFERROR(_xll.qlIndexFixing(Index6M,$H2996,TRUE,_xll.ohTrigger(RecalcTrigger,Trigger6M)),NA())</f>
        <v>8.6780842251283873E-3</v>
      </c>
      <c r="M2996" s="146">
        <f>IFERROR(_xll.qlIndexFixing(Index1Y,$H2996,TRUE,_xll.ohTrigger(RecalcTrigger,Trigger1Y)),NA())</f>
        <v>8.9208567198015842E-3</v>
      </c>
      <c r="N2996" s="145">
        <f>IFERROR(_xll.qlIndexFixing(ONIndex1M,I2996,TRUE,_xll.ohTrigger(RecalcTrigger,Trigger1M)),NA())</f>
        <v>8.4073355808855776E-3</v>
      </c>
      <c r="O2996" s="44">
        <f>IFERROR(_xll.qlIndexFixing(ONIndex3M,I2996,TRUE,_xll.ohTrigger(RecalcTrigger,Trigger3M)),NA())</f>
        <v>8.4820357215031894E-3</v>
      </c>
      <c r="P2996" s="44">
        <f>IFERROR(_xll.qlIndexFixing(ONIndex6M,I2996,TRUE,_xll.ohTrigger(RecalcTrigger,Trigger6M)),NA())</f>
        <v>8.5949741832147541E-3</v>
      </c>
      <c r="Q2996" s="146">
        <f>IFERROR(_xll.qlIndexFixing(ONIndex1Y,I2996,TRUE,_xll.ohTrigger(RecalcTrigger,Trigger1Y)),NA())</f>
        <v>8.7466771128830167E-3</v>
      </c>
    </row>
    <row r="2997" spans="2:17" x14ac:dyDescent="0.2">
      <c r="B2997" s="39" t="s">
        <v>42</v>
      </c>
      <c r="D2997" s="42">
        <f>_xll.qlCalendarAdvance(Calendar,$D2996,B2997,"f",FALSE)</f>
        <v>60693</v>
      </c>
      <c r="E2997" s="140">
        <f>_xll.qlInterestRateIndexValueDate(IndexON,D2997)</f>
        <v>60693</v>
      </c>
      <c r="F2997" s="156">
        <f>IFERROR(_xll.qlIndexFixing(IndexON,D2997,TRUE,_xll.ohTrigger(RecalcTrigger,TriggerON)),NA())</f>
        <v>7.7464992076314854E-3</v>
      </c>
      <c r="H2997" s="42">
        <f>_xll.qlCalendarAdvance(Calendar,$H2996,B2997,"f",FALSE)</f>
        <v>60693</v>
      </c>
      <c r="I2997" s="140">
        <f>_xll.qlInterestRateIndexValueDate(Index1M,$H2997)</f>
        <v>60693</v>
      </c>
      <c r="J2997" s="145">
        <f>IFERROR(_xll.qlIndexFixing(Index1M,$H2997,TRUE,_xll.ohTrigger(RecalcTrigger,Trigger1M)),NA())</f>
        <v>8.4254383917796577E-3</v>
      </c>
      <c r="K2997" s="44">
        <f>IFERROR(_xll.qlIndexFixing(Index3M,H2997,TRUE,_xll.ohTrigger(RecalcTrigger,Trigger3M)),NA())</f>
        <v>8.5298962930031429E-3</v>
      </c>
      <c r="L2997" s="44">
        <f>IFERROR(_xll.qlIndexFixing(Index6M,$H2997,TRUE,_xll.ohTrigger(RecalcTrigger,Trigger6M)),NA())</f>
        <v>8.6845541376269902E-3</v>
      </c>
      <c r="M2997" s="146">
        <f>IFERROR(_xll.qlIndexFixing(Index1Y,$H2997,TRUE,_xll.ohTrigger(RecalcTrigger,Trigger1Y)),NA())</f>
        <v>8.9260460432472044E-3</v>
      </c>
      <c r="N2997" s="145">
        <f>IFERROR(_xll.qlIndexFixing(ONIndex1M,I2997,TRUE,_xll.ohTrigger(RecalcTrigger,Trigger1M)),NA())</f>
        <v>8.4121574655082743E-3</v>
      </c>
      <c r="O2997" s="44">
        <f>IFERROR(_xll.qlIndexFixing(ONIndex3M,I2997,TRUE,_xll.ohTrigger(RecalcTrigger,Trigger3M)),NA())</f>
        <v>8.4871675600084462E-3</v>
      </c>
      <c r="P2997" s="44">
        <f>IFERROR(_xll.qlIndexFixing(ONIndex6M,I2997,TRUE,_xll.ohTrigger(RecalcTrigger,Trigger6M)),NA())</f>
        <v>8.5999314890405909E-3</v>
      </c>
      <c r="Q2997" s="146">
        <f>IFERROR(_xll.qlIndexFixing(ONIndex1Y,I2997,TRUE,_xll.ohTrigger(RecalcTrigger,Trigger1Y)),NA())</f>
        <v>8.7517854444008059E-3</v>
      </c>
    </row>
    <row r="2998" spans="2:17" x14ac:dyDescent="0.2">
      <c r="B2998" s="39" t="s">
        <v>42</v>
      </c>
      <c r="D2998" s="42">
        <f>_xll.qlCalendarAdvance(Calendar,$D2997,B2998,"f",FALSE)</f>
        <v>60700</v>
      </c>
      <c r="E2998" s="140">
        <f>_xll.qlInterestRateIndexValueDate(IndexON,D2998)</f>
        <v>60700</v>
      </c>
      <c r="F2998" s="156">
        <f>IFERROR(_xll.qlIndexFixing(IndexON,D2998,TRUE,_xll.ohTrigger(RecalcTrigger,TriggerON)),NA())</f>
        <v>7.7524200734191417E-3</v>
      </c>
      <c r="H2998" s="42">
        <f>_xll.qlCalendarAdvance(Calendar,$H2997,B2998,"f",FALSE)</f>
        <v>60700</v>
      </c>
      <c r="I2998" s="140">
        <f>_xll.qlInterestRateIndexValueDate(Index1M,$H2998)</f>
        <v>60700</v>
      </c>
      <c r="J2998" s="145">
        <f>IFERROR(_xll.qlIndexFixing(Index1M,$H2998,TRUE,_xll.ohTrigger(RecalcTrigger,Trigger1M)),NA())</f>
        <v>8.432066169081447E-3</v>
      </c>
      <c r="K2998" s="44">
        <f>IFERROR(_xll.qlIndexFixing(Index3M,H2998,TRUE,_xll.ohTrigger(RecalcTrigger,Trigger3M)),NA())</f>
        <v>8.5351139707217707E-3</v>
      </c>
      <c r="L2998" s="44">
        <f>IFERROR(_xll.qlIndexFixing(Index6M,$H2998,TRUE,_xll.ohTrigger(RecalcTrigger,Trigger6M)),NA())</f>
        <v>8.6896268231096817E-3</v>
      </c>
      <c r="M2998" s="146">
        <f>IFERROR(_xll.qlIndexFixing(Index1Y,$H2998,TRUE,_xll.ohTrigger(RecalcTrigger,Trigger1Y)),NA())</f>
        <v>8.9312320283783109E-3</v>
      </c>
      <c r="N2998" s="145">
        <f>IFERROR(_xll.qlIndexFixing(ONIndex1M,I2998,TRUE,_xll.ohTrigger(RecalcTrigger,Trigger1M)),NA())</f>
        <v>8.4169870872141672E-3</v>
      </c>
      <c r="O2998" s="44">
        <f>IFERROR(_xll.qlIndexFixing(ONIndex3M,I2998,TRUE,_xll.ohTrigger(RecalcTrigger,Trigger3M)),NA())</f>
        <v>8.4923093669631022E-3</v>
      </c>
      <c r="P2998" s="44">
        <f>IFERROR(_xll.qlIndexFixing(ONIndex6M,I2998,TRUE,_xll.ohTrigger(RecalcTrigger,Trigger6M)),NA())</f>
        <v>8.6048974184338434E-3</v>
      </c>
      <c r="Q2998" s="146">
        <f>IFERROR(_xll.qlIndexFixing(ONIndex1Y,I2998,TRUE,_xll.ohTrigger(RecalcTrigger,Trigger1Y)),NA())</f>
        <v>8.7569034787793321E-3</v>
      </c>
    </row>
    <row r="2999" spans="2:17" x14ac:dyDescent="0.2">
      <c r="B2999" s="39" t="s">
        <v>42</v>
      </c>
      <c r="D2999" s="42">
        <f>_xll.qlCalendarAdvance(Calendar,$D2998,B2999,"f",FALSE)</f>
        <v>60707</v>
      </c>
      <c r="E2999" s="140">
        <f>_xll.qlInterestRateIndexValueDate(IndexON,D2999)</f>
        <v>60707</v>
      </c>
      <c r="F2999" s="156">
        <f>IFERROR(_xll.qlIndexFixing(IndexON,D2999,TRUE,_xll.ohTrigger(RecalcTrigger,TriggerON)),NA())</f>
        <v>7.7583528621683051E-3</v>
      </c>
      <c r="H2999" s="42">
        <f>_xll.qlCalendarAdvance(Calendar,$H2998,B2999,"f",FALSE)</f>
        <v>60707</v>
      </c>
      <c r="I2999" s="140">
        <f>_xll.qlInterestRateIndexValueDate(Index1M,$H2999)</f>
        <v>60707</v>
      </c>
      <c r="J2999" s="145">
        <f>IFERROR(_xll.qlIndexFixing(Index1M,$H2999,TRUE,_xll.ohTrigger(RecalcTrigger,Trigger1M)),NA())</f>
        <v>8.4351452523363304E-3</v>
      </c>
      <c r="K2999" s="44">
        <f>IFERROR(_xll.qlIndexFixing(Index3M,H2999,TRUE,_xll.ohTrigger(RecalcTrigger,Trigger3M)),NA())</f>
        <v>8.54034164490362E-3</v>
      </c>
      <c r="L2999" s="44">
        <f>IFERROR(_xll.qlIndexFixing(Index6M,$H2999,TRUE,_xll.ohTrigger(RecalcTrigger,Trigger6M)),NA())</f>
        <v>8.6947015458258663E-3</v>
      </c>
      <c r="M2999" s="146">
        <f>IFERROR(_xll.qlIndexFixing(Index1Y,$H2999,TRUE,_xll.ohTrigger(RecalcTrigger,Trigger1Y)),NA())</f>
        <v>8.9364142914767353E-3</v>
      </c>
      <c r="N2999" s="145">
        <f>IFERROR(_xll.qlIndexFixing(ONIndex1M,I2999,TRUE,_xll.ohTrigger(RecalcTrigger,Trigger1M)),NA())</f>
        <v>8.4218244460032565E-3</v>
      </c>
      <c r="O2999" s="44">
        <f>IFERROR(_xll.qlIndexFixing(ONIndex3M,I2999,TRUE,_xll.ohTrigger(RecalcTrigger,Trigger3M)),NA())</f>
        <v>8.4974611422861113E-3</v>
      </c>
      <c r="P2999" s="44">
        <f>IFERROR(_xll.qlIndexFixing(ONIndex6M,I2999,TRUE,_xll.ohTrigger(RecalcTrigger,Trigger6M)),NA())</f>
        <v>8.6098719715566041E-3</v>
      </c>
      <c r="Q2999" s="146">
        <f>IFERROR(_xll.qlIndexFixing(ONIndex1Y,I2999,TRUE,_xll.ohTrigger(RecalcTrigger,Trigger1Y)),NA())</f>
        <v>8.7620312160185954E-3</v>
      </c>
    </row>
    <row r="3000" spans="2:17" x14ac:dyDescent="0.2">
      <c r="B3000" s="39" t="s">
        <v>42</v>
      </c>
      <c r="D3000" s="42">
        <f>_xll.qlCalendarAdvance(Calendar,$D2999,B3000,"f",FALSE)</f>
        <v>60714</v>
      </c>
      <c r="E3000" s="140">
        <f>_xll.qlInterestRateIndexValueDate(IndexON,D3000)</f>
        <v>60714</v>
      </c>
      <c r="F3000" s="156">
        <f>IFERROR(_xll.qlIndexFixing(IndexON,D3000,TRUE,_xll.ohTrigger(RecalcTrigger,TriggerON)),NA())</f>
        <v>7.7642975738789755E-3</v>
      </c>
      <c r="H3000" s="42">
        <f>_xll.qlCalendarAdvance(Calendar,$H2999,B3000,"f",FALSE)</f>
        <v>60714</v>
      </c>
      <c r="I3000" s="140">
        <f>_xll.qlInterestRateIndexValueDate(Index1M,$H3000)</f>
        <v>60714</v>
      </c>
      <c r="J3000" s="145">
        <f>IFERROR(_xll.qlIndexFixing(Index1M,$H3000,TRUE,_xll.ohTrigger(RecalcTrigger,Trigger1M)),NA())</f>
        <v>8.4400102991833235E-3</v>
      </c>
      <c r="K3000" s="44">
        <f>IFERROR(_xll.qlIndexFixing(Index3M,H3000,TRUE,_xll.ohTrigger(RecalcTrigger,Trigger3M)),NA())</f>
        <v>8.5455793155856906E-3</v>
      </c>
      <c r="L3000" s="44">
        <f>IFERROR(_xll.qlIndexFixing(Index6M,$H3000,TRUE,_xll.ohTrigger(RecalcTrigger,Trigger6M)),NA())</f>
        <v>8.6997776018811045E-3</v>
      </c>
      <c r="M3000" s="146">
        <f>IFERROR(_xll.qlIndexFixing(Index1Y,$H3000,TRUE,_xll.ohTrigger(RecalcTrigger,Trigger1Y)),NA())</f>
        <v>8.9415924488165377E-3</v>
      </c>
      <c r="N3000" s="145">
        <f>IFERROR(_xll.qlIndexFixing(ONIndex1M,I3000,TRUE,_xll.ohTrigger(RecalcTrigger,Trigger1M)),NA())</f>
        <v>8.4266695418755422E-3</v>
      </c>
      <c r="O3000" s="44">
        <f>IFERROR(_xll.qlIndexFixing(ONIndex3M,I3000,TRUE,_xll.ohTrigger(RecalcTrigger,Trigger3M)),NA())</f>
        <v>8.5026228861395658E-3</v>
      </c>
      <c r="P3000" s="44">
        <f>IFERROR(_xll.qlIndexFixing(ONIndex6M,I3000,TRUE,_xll.ohTrigger(RecalcTrigger,Trigger6M)),NA())</f>
        <v>8.6148551481657343E-3</v>
      </c>
      <c r="Q3000" s="146">
        <f>IFERROR(_xll.qlIndexFixing(ONIndex1Y,I3000,TRUE,_xll.ohTrigger(RecalcTrigger,Trigger1Y)),NA())</f>
        <v>8.7671686561185957E-3</v>
      </c>
    </row>
    <row r="3001" spans="2:17" x14ac:dyDescent="0.2">
      <c r="B3001" s="39" t="s">
        <v>42</v>
      </c>
      <c r="D3001" s="42">
        <f>_xll.qlCalendarAdvance(Calendar,$D3000,B3001,"f",FALSE)</f>
        <v>60721</v>
      </c>
      <c r="E3001" s="140">
        <f>_xll.qlInterestRateIndexValueDate(IndexON,D3001)</f>
        <v>60721</v>
      </c>
      <c r="F3001" s="156">
        <f>IFERROR(_xll.qlIndexFixing(IndexON,D3001,TRUE,_xll.ohTrigger(RecalcTrigger,TriggerON)),NA())</f>
        <v>7.7702542087942916E-3</v>
      </c>
      <c r="H3001" s="42">
        <f>_xll.qlCalendarAdvance(Calendar,$H3000,B3001,"f",FALSE)</f>
        <v>60721</v>
      </c>
      <c r="I3001" s="140">
        <f>_xll.qlInterestRateIndexValueDate(Index1M,$H3001)</f>
        <v>60721</v>
      </c>
      <c r="J3001" s="145">
        <f>IFERROR(_xll.qlIndexFixing(Index1M,$H3001,TRUE,_xll.ohTrigger(RecalcTrigger,Trigger1M)),NA())</f>
        <v>8.4448830904259777E-3</v>
      </c>
      <c r="K3001" s="44">
        <f>IFERROR(_xll.qlIndexFixing(Index3M,H3001,TRUE,_xll.ohTrigger(RecalcTrigger,Trigger3M)),NA())</f>
        <v>8.5508269828111494E-3</v>
      </c>
      <c r="L3001" s="44">
        <f>IFERROR(_xll.qlIndexFixing(Index6M,$H3001,TRUE,_xll.ohTrigger(RecalcTrigger,Trigger6M)),NA())</f>
        <v>8.7048542873756768E-3</v>
      </c>
      <c r="M3001" s="146">
        <f>IFERROR(_xll.qlIndexFixing(Index1Y,$H3001,TRUE,_xll.ohTrigger(RecalcTrigger,Trigger1Y)),NA())</f>
        <v>8.9467661166640067E-3</v>
      </c>
      <c r="N3001" s="145">
        <f>IFERROR(_xll.qlIndexFixing(ONIndex1M,I3001,TRUE,_xll.ohTrigger(RecalcTrigger,Trigger1M)),NA())</f>
        <v>8.4315223748310242E-3</v>
      </c>
      <c r="O3001" s="44">
        <f>IFERROR(_xll.qlIndexFixing(ONIndex3M,I3001,TRUE,_xll.ohTrigger(RecalcTrigger,Trigger3M)),NA())</f>
        <v>8.5077945984424197E-3</v>
      </c>
      <c r="P3001" s="44">
        <f>IFERROR(_xll.qlIndexFixing(ONIndex6M,I3001,TRUE,_xll.ohTrigger(RecalcTrigger,Trigger6M)),NA())</f>
        <v>8.619846948585419E-3</v>
      </c>
      <c r="Q3001" s="146">
        <f>IFERROR(_xll.qlIndexFixing(ONIndex1Y,I3001,TRUE,_xll.ohTrigger(RecalcTrigger,Trigger1Y)),NA())</f>
        <v>8.7723157991603795E-3</v>
      </c>
    </row>
    <row r="3002" spans="2:17" x14ac:dyDescent="0.2">
      <c r="B3002" s="39" t="s">
        <v>42</v>
      </c>
      <c r="D3002" s="42">
        <f>_xll.qlCalendarAdvance(Calendar,$D3001,B3002,"f",FALSE)</f>
        <v>60728</v>
      </c>
      <c r="E3002" s="140">
        <f>_xll.qlInterestRateIndexValueDate(IndexON,D3002)</f>
        <v>60728</v>
      </c>
      <c r="F3002" s="156">
        <f>IFERROR(_xll.qlIndexFixing(IndexON,D3002,TRUE,_xll.ohTrigger(RecalcTrigger,TriggerON)),NA())</f>
        <v>7.7762227666711148E-3</v>
      </c>
      <c r="H3002" s="42">
        <f>_xll.qlCalendarAdvance(Calendar,$H3001,B3002,"f",FALSE)</f>
        <v>60728</v>
      </c>
      <c r="I3002" s="140">
        <f>_xll.qlInterestRateIndexValueDate(Index1M,$H3002)</f>
        <v>60728</v>
      </c>
      <c r="J3002" s="145">
        <f>IFERROR(_xll.qlIndexFixing(Index1M,$H3002,TRUE,_xll.ohTrigger(RecalcTrigger,Trigger1M)),NA())</f>
        <v>8.4493165840040518E-3</v>
      </c>
      <c r="K3002" s="44">
        <f>IFERROR(_xll.qlIndexFixing(Index3M,H3002,TRUE,_xll.ohTrigger(RecalcTrigger,Trigger3M)),NA())</f>
        <v>8.555607011054258E-3</v>
      </c>
      <c r="L3002" s="44">
        <f>IFERROR(_xll.qlIndexFixing(Index6M,$H3002,TRUE,_xll.ohTrigger(RecalcTrigger,Trigger6M)),NA())</f>
        <v>8.7094647952264091E-3</v>
      </c>
      <c r="M3002" s="146">
        <f>IFERROR(_xll.qlIndexFixing(Index1Y,$H3002,TRUE,_xll.ohTrigger(RecalcTrigger,Trigger1Y)),NA())</f>
        <v>8.951934911276771E-3</v>
      </c>
      <c r="N3002" s="145">
        <f>IFERROR(_xll.qlIndexFixing(ONIndex1M,I3002,TRUE,_xll.ohTrigger(RecalcTrigger,Trigger1M)),NA())</f>
        <v>8.4363829447886562E-3</v>
      </c>
      <c r="O3002" s="44">
        <f>IFERROR(_xll.qlIndexFixing(ONIndex3M,I3002,TRUE,_xll.ohTrigger(RecalcTrigger,Trigger3M)),NA())</f>
        <v>8.5129762792757191E-3</v>
      </c>
      <c r="P3002" s="44">
        <f>IFERROR(_xll.qlIndexFixing(ONIndex6M,I3002,TRUE,_xll.ohTrigger(RecalcTrigger,Trigger6M)),NA())</f>
        <v>8.6248473725725194E-3</v>
      </c>
      <c r="Q3002" s="146">
        <f>IFERROR(_xll.qlIndexFixing(ONIndex1Y,I3002,TRUE,_xll.ohTrigger(RecalcTrigger,Trigger1Y)),NA())</f>
        <v>8.7774726449818541E-3</v>
      </c>
    </row>
    <row r="3003" spans="2:17" x14ac:dyDescent="0.2">
      <c r="B3003" s="39" t="s">
        <v>42</v>
      </c>
      <c r="D3003" s="42">
        <f>_xll.qlCalendarAdvance(Calendar,$D3002,B3003,"f",FALSE)</f>
        <v>60735</v>
      </c>
      <c r="E3003" s="140">
        <f>_xll.qlInterestRateIndexValueDate(IndexON,D3003)</f>
        <v>60735</v>
      </c>
      <c r="F3003" s="156">
        <f>IFERROR(_xll.qlIndexFixing(IndexON,D3003,TRUE,_xll.ohTrigger(RecalcTrigger,TriggerON)),NA())</f>
        <v>7.7822032475094449E-3</v>
      </c>
      <c r="H3003" s="42">
        <f>_xll.qlCalendarAdvance(Calendar,$H3002,B3003,"f",FALSE)</f>
        <v>60735</v>
      </c>
      <c r="I3003" s="140">
        <f>_xll.qlInterestRateIndexValueDate(Index1M,$H3003)</f>
        <v>60735</v>
      </c>
      <c r="J3003" s="145">
        <f>IFERROR(_xll.qlIndexFixing(Index1M,$H3003,TRUE,_xll.ohTrigger(RecalcTrigger,Trigger1M)),NA())</f>
        <v>8.4542041977521132E-3</v>
      </c>
      <c r="K3003" s="44">
        <f>IFERROR(_xll.qlIndexFixing(Index3M,H3003,TRUE,_xll.ohTrigger(RecalcTrigger,Trigger3M)),NA())</f>
        <v>8.5608734484181066E-3</v>
      </c>
      <c r="L3003" s="44">
        <f>IFERROR(_xll.qlIndexFixing(Index6M,$H3003,TRUE,_xll.ohTrigger(RecalcTrigger,Trigger6M)),NA())</f>
        <v>8.7145409151793505E-3</v>
      </c>
      <c r="M3003" s="146">
        <f>IFERROR(_xll.qlIndexFixing(Index1Y,$H3003,TRUE,_xll.ohTrigger(RecalcTrigger,Trigger1Y)),NA())</f>
        <v>8.9570984489057981E-3</v>
      </c>
      <c r="N3003" s="145">
        <f>IFERROR(_xll.qlIndexFixing(ONIndex1M,I3003,TRUE,_xll.ohTrigger(RecalcTrigger,Trigger1M)),NA())</f>
        <v>8.4412512519105309E-3</v>
      </c>
      <c r="O3003" s="44">
        <f>IFERROR(_xll.qlIndexFixing(ONIndex3M,I3003,TRUE,_xll.ohTrigger(RecalcTrigger,Trigger3M)),NA())</f>
        <v>8.5181679284773715E-3</v>
      </c>
      <c r="P3003" s="44">
        <f>IFERROR(_xll.qlIndexFixing(ONIndex6M,I3003,TRUE,_xll.ohTrigger(RecalcTrigger,Trigger6M)),NA())</f>
        <v>8.6298564201270356E-3</v>
      </c>
      <c r="Q3003" s="146">
        <f>IFERROR(_xll.qlIndexFixing(ONIndex1Y,I3003,TRUE,_xll.ohTrigger(RecalcTrigger,Trigger1Y)),NA())</f>
        <v>8.7826391936640658E-3</v>
      </c>
    </row>
    <row r="3004" spans="2:17" x14ac:dyDescent="0.2">
      <c r="B3004" s="39" t="s">
        <v>42</v>
      </c>
      <c r="D3004" s="42">
        <f>_xll.qlCalendarAdvance(Calendar,$D3003,B3004,"f",FALSE)</f>
        <v>60742</v>
      </c>
      <c r="E3004" s="140">
        <f>_xll.qlInterestRateIndexValueDate(IndexON,D3004)</f>
        <v>60742</v>
      </c>
      <c r="F3004" s="156">
        <f>IFERROR(_xll.qlIndexFixing(IndexON,D3004,TRUE,_xll.ohTrigger(RecalcTrigger,TriggerON)),NA())</f>
        <v>7.7881956513903283E-3</v>
      </c>
      <c r="H3004" s="42">
        <f>_xll.qlCalendarAdvance(Calendar,$H3003,B3004,"f",FALSE)</f>
        <v>60742</v>
      </c>
      <c r="I3004" s="140">
        <f>_xll.qlInterestRateIndexValueDate(Index1M,$H3004)</f>
        <v>60742</v>
      </c>
      <c r="J3004" s="145">
        <f>IFERROR(_xll.qlIndexFixing(Index1M,$H3004,TRUE,_xll.ohTrigger(RecalcTrigger,Trigger1M)),NA())</f>
        <v>8.4590995556776231E-3</v>
      </c>
      <c r="K3004" s="44">
        <f>IFERROR(_xll.qlIndexFixing(Index3M,H3004,TRUE,_xll.ohTrigger(RecalcTrigger,Trigger3M)),NA())</f>
        <v>8.5661481070739287E-3</v>
      </c>
      <c r="L3004" s="44">
        <f>IFERROR(_xll.qlIndexFixing(Index6M,$H3004,TRUE,_xll.ohTrigger(RecalcTrigger,Trigger6M)),NA())</f>
        <v>8.719615598398742E-3</v>
      </c>
      <c r="M3004" s="146">
        <f>IFERROR(_xll.qlIndexFixing(Index1Y,$H3004,TRUE,_xll.ohTrigger(RecalcTrigger,Trigger1Y)),NA())</f>
        <v>8.9622563457938398E-3</v>
      </c>
      <c r="N3004" s="145">
        <f>IFERROR(_xll.qlIndexFixing(ONIndex1M,I3004,TRUE,_xll.ohTrigger(RecalcTrigger,Trigger1M)),NA())</f>
        <v>8.4461272961966483E-3</v>
      </c>
      <c r="O3004" s="44">
        <f>IFERROR(_xll.qlIndexFixing(ONIndex3M,I3004,TRUE,_xll.ohTrigger(RecalcTrigger,Trigger3M)),NA())</f>
        <v>8.5233695462094694E-3</v>
      </c>
      <c r="P3004" s="44">
        <f>IFERROR(_xll.qlIndexFixing(ONIndex6M,I3004,TRUE,_xll.ohTrigger(RecalcTrigger,Trigger6M)),NA())</f>
        <v>8.63487409141106E-3</v>
      </c>
      <c r="Q3004" s="146">
        <f>IFERROR(_xll.qlIndexFixing(ONIndex1Y,I3004,TRUE,_xll.ohTrigger(RecalcTrigger,Trigger1Y)),NA())</f>
        <v>8.7878154452880608E-3</v>
      </c>
    </row>
    <row r="3005" spans="2:17" x14ac:dyDescent="0.2">
      <c r="B3005" s="39" t="s">
        <v>42</v>
      </c>
      <c r="D3005" s="42">
        <f>_xll.qlCalendarAdvance(Calendar,$D3004,B3005,"f",FALSE)</f>
        <v>60749</v>
      </c>
      <c r="E3005" s="140">
        <f>_xll.qlInterestRateIndexValueDate(IndexON,D3005)</f>
        <v>60749</v>
      </c>
      <c r="F3005" s="156">
        <f>IFERROR(_xll.qlIndexFixing(IndexON,D3005,TRUE,_xll.ohTrigger(RecalcTrigger,TriggerON)),NA())</f>
        <v>7.794199978313765E-3</v>
      </c>
      <c r="H3005" s="42">
        <f>_xll.qlCalendarAdvance(Calendar,$H3004,B3005,"f",FALSE)</f>
        <v>60749</v>
      </c>
      <c r="I3005" s="140">
        <f>_xll.qlInterestRateIndexValueDate(Index1M,$H3005)</f>
        <v>60749</v>
      </c>
      <c r="J3005" s="145">
        <f>IFERROR(_xll.qlIndexFixing(Index1M,$H3005,TRUE,_xll.ohTrigger(RecalcTrigger,Trigger1M)),NA())</f>
        <v>8.4640026577859819E-3</v>
      </c>
      <c r="K3005" s="44">
        <f>IFERROR(_xll.qlIndexFixing(Index3M,H3005,TRUE,_xll.ohTrigger(RecalcTrigger,Trigger3M)),NA())</f>
        <v>8.5714294338766293E-3</v>
      </c>
      <c r="L3005" s="44">
        <f>IFERROR(_xll.qlIndexFixing(Index6M,$H3005,TRUE,_xll.ohTrigger(RecalcTrigger,Trigger6M)),NA())</f>
        <v>8.7246881371264573E-3</v>
      </c>
      <c r="M3005" s="146">
        <f>IFERROR(_xll.qlIndexFixing(Index1Y,$H3005,TRUE,_xll.ohTrigger(RecalcTrigger,Trigger1Y)),NA())</f>
        <v>8.9674082181749881E-3</v>
      </c>
      <c r="N3005" s="145">
        <f>IFERROR(_xll.qlIndexFixing(ONIndex1M,I3005,TRUE,_xll.ohTrigger(RecalcTrigger,Trigger1M)),NA())</f>
        <v>8.4510110774038694E-3</v>
      </c>
      <c r="O3005" s="44">
        <f>IFERROR(_xll.qlIndexFixing(ONIndex3M,I3005,TRUE,_xll.ohTrigger(RecalcTrigger,Trigger3M)),NA())</f>
        <v>8.5285811323099203E-3</v>
      </c>
      <c r="P3005" s="44">
        <f>IFERROR(_xll.qlIndexFixing(ONIndex6M,I3005,TRUE,_xll.ohTrigger(RecalcTrigger,Trigger6M)),NA())</f>
        <v>8.6399003863435464E-3</v>
      </c>
      <c r="Q3005" s="146">
        <f>IFERROR(_xll.qlIndexFixing(ONIndex1Y,I3005,TRUE,_xll.ohTrigger(RecalcTrigger,Trigger1Y)),NA())</f>
        <v>8.7930013995296541E-3</v>
      </c>
    </row>
    <row r="3006" spans="2:17" x14ac:dyDescent="0.2">
      <c r="B3006" s="39" t="s">
        <v>42</v>
      </c>
      <c r="D3006" s="42">
        <f>_xll.qlCalendarAdvance(Calendar,$D3005,B3006,"f",FALSE)</f>
        <v>60756</v>
      </c>
      <c r="E3006" s="140">
        <f>_xll.qlInterestRateIndexValueDate(IndexON,D3006)</f>
        <v>60756</v>
      </c>
      <c r="F3006" s="156">
        <f>IFERROR(_xll.qlIndexFixing(IndexON,D3006,TRUE,_xll.ohTrigger(RecalcTrigger,TriggerON)),NA())</f>
        <v>7.8002162282797549E-3</v>
      </c>
      <c r="H3006" s="42">
        <f>_xll.qlCalendarAdvance(Calendar,$H3005,B3006,"f",FALSE)</f>
        <v>60756</v>
      </c>
      <c r="I3006" s="140">
        <f>_xll.qlInterestRateIndexValueDate(Index1M,$H3006)</f>
        <v>60756</v>
      </c>
      <c r="J3006" s="145">
        <f>IFERROR(_xll.qlIndexFixing(Index1M,$H3006,TRUE,_xll.ohTrigger(RecalcTrigger,Trigger1M)),NA())</f>
        <v>8.469363212877461E-3</v>
      </c>
      <c r="K3006" s="44">
        <f>IFERROR(_xll.qlIndexFixing(Index3M,H3006,TRUE,_xll.ohTrigger(RecalcTrigger,Trigger3M)),NA())</f>
        <v>8.5771951124895811E-3</v>
      </c>
      <c r="L3006" s="44">
        <f>IFERROR(_xll.qlIndexFixing(Index6M,$H3006,TRUE,_xll.ohTrigger(RecalcTrigger,Trigger6M)),NA())</f>
        <v>8.7302225193756355E-3</v>
      </c>
      <c r="M3006" s="146">
        <f>IFERROR(_xll.qlIndexFixing(Index1Y,$H3006,TRUE,_xll.ohTrigger(RecalcTrigger,Trigger1Y)),NA())</f>
        <v>8.972553682277562E-3</v>
      </c>
      <c r="N3006" s="145">
        <f>IFERROR(_xll.qlIndexFixing(ONIndex1M,I3006,TRUE,_xll.ohTrigger(RecalcTrigger,Trigger1M)),NA())</f>
        <v>8.4559025957753331E-3</v>
      </c>
      <c r="O3006" s="44">
        <f>IFERROR(_xll.qlIndexFixing(ONIndex3M,I3006,TRUE,_xll.ohTrigger(RecalcTrigger,Trigger3M)),NA())</f>
        <v>8.5338026869408168E-3</v>
      </c>
      <c r="P3006" s="44">
        <f>IFERROR(_xll.qlIndexFixing(ONIndex6M,I3006,TRUE,_xll.ohTrigger(RecalcTrigger,Trigger6M)),NA())</f>
        <v>8.6449353048434485E-3</v>
      </c>
      <c r="Q3006" s="146">
        <f>IFERROR(_xll.qlIndexFixing(ONIndex1Y,I3006,TRUE,_xll.ohTrigger(RecalcTrigger,Trigger1Y)),NA())</f>
        <v>8.7981970569561696E-3</v>
      </c>
    </row>
    <row r="3007" spans="2:17" x14ac:dyDescent="0.2">
      <c r="B3007" s="39" t="s">
        <v>42</v>
      </c>
      <c r="D3007" s="42">
        <f>_xll.qlCalendarAdvance(Calendar,$D3006,B3007,"f",FALSE)</f>
        <v>60763</v>
      </c>
      <c r="E3007" s="140">
        <f>_xll.qlInterestRateIndexValueDate(IndexON,D3007)</f>
        <v>60763</v>
      </c>
      <c r="F3007" s="156">
        <f>IFERROR(_xll.qlIndexFixing(IndexON,D3007,TRUE,_xll.ohTrigger(RecalcTrigger,TriggerON)),NA())</f>
        <v>7.8062444012072518E-3</v>
      </c>
      <c r="H3007" s="42">
        <f>_xll.qlCalendarAdvance(Calendar,$H3006,B3007,"f",FALSE)</f>
        <v>60763</v>
      </c>
      <c r="I3007" s="140">
        <f>_xll.qlInterestRateIndexValueDate(Index1M,$H3007)</f>
        <v>60763</v>
      </c>
      <c r="J3007" s="145">
        <f>IFERROR(_xll.qlIndexFixing(Index1M,$H3007,TRUE,_xll.ohTrigger(RecalcTrigger,Trigger1M)),NA())</f>
        <v>8.4742824706797136E-3</v>
      </c>
      <c r="K3007" s="44">
        <f>IFERROR(_xll.qlIndexFixing(Index3M,H3007,TRUE,_xll.ohTrigger(RecalcTrigger,Trigger3M)),NA())</f>
        <v>8.5824851023876773E-3</v>
      </c>
      <c r="L3007" s="44">
        <f>IFERROR(_xll.qlIndexFixing(Index6M,$H3007,TRUE,_xll.ohTrigger(RecalcTrigger,Trigger6M)),NA())</f>
        <v>8.7352881991711265E-3</v>
      </c>
      <c r="M3007" s="146">
        <f>IFERROR(_xll.qlIndexFixing(Index1Y,$H3007,TRUE,_xll.ohTrigger(RecalcTrigger,Trigger1Y)),NA())</f>
        <v>8.9776923543201104E-3</v>
      </c>
      <c r="N3007" s="145">
        <f>IFERROR(_xll.qlIndexFixing(ONIndex1M,I3007,TRUE,_xll.ohTrigger(RecalcTrigger,Trigger1M)),NA())</f>
        <v>8.4608018510679006E-3</v>
      </c>
      <c r="O3007" s="44">
        <f>IFERROR(_xll.qlIndexFixing(ONIndex3M,I3007,TRUE,_xll.ohTrigger(RecalcTrigger,Trigger3M)),NA())</f>
        <v>8.5390342100211125E-3</v>
      </c>
      <c r="P3007" s="44">
        <f>IFERROR(_xll.qlIndexFixing(ONIndex6M,I3007,TRUE,_xll.ohTrigger(RecalcTrigger,Trigger6M)),NA())</f>
        <v>8.6499788470728589E-3</v>
      </c>
      <c r="Q3007" s="146">
        <f>IFERROR(_xll.qlIndexFixing(ONIndex1Y,I3007,TRUE,_xll.ohTrigger(RecalcTrigger,Trigger1Y)),NA())</f>
        <v>8.8034024169192371E-3</v>
      </c>
    </row>
    <row r="3008" spans="2:17" x14ac:dyDescent="0.2">
      <c r="B3008" s="39" t="s">
        <v>42</v>
      </c>
      <c r="D3008" s="42">
        <f>_xll.qlCalendarAdvance(Calendar,$D3007,B3008,"f",FALSE)</f>
        <v>60770</v>
      </c>
      <c r="E3008" s="140">
        <f>_xll.qlInterestRateIndexValueDate(IndexON,D3008)</f>
        <v>60770</v>
      </c>
      <c r="F3008" s="156">
        <f>IFERROR(_xll.qlIndexFixing(IndexON,D3008,TRUE,_xll.ohTrigger(RecalcTrigger,TriggerON)),NA())</f>
        <v>7.812284497177302E-3</v>
      </c>
      <c r="H3008" s="42">
        <f>_xll.qlCalendarAdvance(Calendar,$H3007,B3008,"f",FALSE)</f>
        <v>60770</v>
      </c>
      <c r="I3008" s="140">
        <f>_xll.qlInterestRateIndexValueDate(Index1M,$H3008)</f>
        <v>60770</v>
      </c>
      <c r="J3008" s="145">
        <f>IFERROR(_xll.qlIndexFixing(Index1M,$H3008,TRUE,_xll.ohTrigger(RecalcTrigger,Trigger1M)),NA())</f>
        <v>8.4792094729482168E-3</v>
      </c>
      <c r="K3008" s="44">
        <f>IFERROR(_xll.qlIndexFixing(Index3M,H3008,TRUE,_xll.ohTrigger(RecalcTrigger,Trigger3M)),NA())</f>
        <v>8.5877769684278883E-3</v>
      </c>
      <c r="L3008" s="44">
        <f>IFERROR(_xll.qlIndexFixing(Index6M,$H3008,TRUE,_xll.ohTrigger(RecalcTrigger,Trigger6M)),NA())</f>
        <v>8.7403495808955865E-3</v>
      </c>
      <c r="M3008" s="146">
        <f>IFERROR(_xll.qlIndexFixing(Index1Y,$H3008,TRUE,_xll.ohTrigger(RecalcTrigger,Trigger1Y)),NA())</f>
        <v>8.9828238505151869E-3</v>
      </c>
      <c r="N3008" s="145">
        <f>IFERROR(_xll.qlIndexFixing(ONIndex1M,I3008,TRUE,_xll.ohTrigger(RecalcTrigger,Trigger1M)),NA())</f>
        <v>8.465708843605757E-3</v>
      </c>
      <c r="O3008" s="44">
        <f>IFERROR(_xll.qlIndexFixing(ONIndex3M,I3008,TRUE,_xll.ohTrigger(RecalcTrigger,Trigger3M)),NA())</f>
        <v>8.5442757016318538E-3</v>
      </c>
      <c r="P3008" s="44">
        <f>IFERROR(_xll.qlIndexFixing(ONIndex6M,I3008,TRUE,_xll.ohTrigger(RecalcTrigger,Trigger6M)),NA())</f>
        <v>8.655031012869685E-3</v>
      </c>
      <c r="Q3008" s="146">
        <f>IFERROR(_xll.qlIndexFixing(ONIndex1Y,I3008,TRUE,_xll.ohTrigger(RecalcTrigger,Trigger1Y)),NA())</f>
        <v>8.8086174799861805E-3</v>
      </c>
    </row>
    <row r="3009" spans="2:17" x14ac:dyDescent="0.2">
      <c r="B3009" s="39" t="s">
        <v>42</v>
      </c>
      <c r="D3009" s="42">
        <f>_xll.qlCalendarAdvance(Calendar,$D3008,B3009,"f",FALSE)</f>
        <v>60777</v>
      </c>
      <c r="E3009" s="140">
        <f>_xll.qlInterestRateIndexValueDate(IndexON,D3009)</f>
        <v>60777</v>
      </c>
      <c r="F3009" s="156">
        <f>IFERROR(_xll.qlIndexFixing(IndexON,D3009,TRUE,_xll.ohTrigger(RecalcTrigger,TriggerON)),NA())</f>
        <v>7.8183365161899054E-3</v>
      </c>
      <c r="H3009" s="42">
        <f>_xll.qlCalendarAdvance(Calendar,$H3008,B3009,"f",FALSE)</f>
        <v>60777</v>
      </c>
      <c r="I3009" s="140">
        <f>_xll.qlInterestRateIndexValueDate(Index1M,$H3009)</f>
        <v>60777</v>
      </c>
      <c r="J3009" s="145">
        <f>IFERROR(_xll.qlIndexFixing(Index1M,$H3009,TRUE,_xll.ohTrigger(RecalcTrigger,Trigger1M)),NA())</f>
        <v>8.4841442196829705E-3</v>
      </c>
      <c r="K3009" s="44">
        <f>IFERROR(_xll.qlIndexFixing(Index3M,H3009,TRUE,_xll.ohTrigger(RecalcTrigger,Trigger3M)),NA())</f>
        <v>8.5930691742819431E-3</v>
      </c>
      <c r="L3009" s="44">
        <f>IFERROR(_xll.qlIndexFixing(Index6M,$H3009,TRUE,_xll.ohTrigger(RecalcTrigger,Trigger6M)),NA())</f>
        <v>8.7454059605907141E-3</v>
      </c>
      <c r="M3009" s="146">
        <f>IFERROR(_xll.qlIndexFixing(Index1Y,$H3009,TRUE,_xll.ohTrigger(RecalcTrigger,Trigger1Y)),NA())</f>
        <v>8.9879477870664637E-3</v>
      </c>
      <c r="N3009" s="145">
        <f>IFERROR(_xll.qlIndexFixing(ONIndex1M,I3009,TRUE,_xll.ohTrigger(RecalcTrigger,Trigger1M)),NA())</f>
        <v>8.4706235732268098E-3</v>
      </c>
      <c r="O3009" s="44">
        <f>IFERROR(_xll.qlIndexFixing(ONIndex3M,I3009,TRUE,_xll.ohTrigger(RecalcTrigger,Trigger3M)),NA())</f>
        <v>8.5495271616109481E-3</v>
      </c>
      <c r="P3009" s="44">
        <f>IFERROR(_xll.qlIndexFixing(ONIndex6M,I3009,TRUE,_xll.ohTrigger(RecalcTrigger,Trigger6M)),NA())</f>
        <v>8.6600918023960194E-3</v>
      </c>
      <c r="Q3009" s="146">
        <f>IFERROR(_xll.qlIndexFixing(ONIndex1Y,I3009,TRUE,_xll.ohTrigger(RecalcTrigger,Trigger1Y)),NA())</f>
        <v>8.8138422458328147E-3</v>
      </c>
    </row>
    <row r="3010" spans="2:17" x14ac:dyDescent="0.2">
      <c r="B3010" s="39" t="s">
        <v>42</v>
      </c>
      <c r="D3010" s="42">
        <f>_xll.qlCalendarAdvance(Calendar,$D3009,B3010,"f",FALSE)</f>
        <v>60784</v>
      </c>
      <c r="E3010" s="140">
        <f>_xll.qlInterestRateIndexValueDate(IndexON,D3010)</f>
        <v>60784</v>
      </c>
      <c r="F3010" s="156">
        <f>IFERROR(_xll.qlIndexFixing(IndexON,D3010,TRUE,_xll.ohTrigger(RecalcTrigger,TriggerON)),NA())</f>
        <v>7.8244004582450621E-3</v>
      </c>
      <c r="H3010" s="42">
        <f>_xll.qlCalendarAdvance(Calendar,$H3009,B3010,"f",FALSE)</f>
        <v>60784</v>
      </c>
      <c r="I3010" s="140">
        <f>_xll.qlInterestRateIndexValueDate(Index1M,$H3010)</f>
        <v>60784</v>
      </c>
      <c r="J3010" s="145">
        <f>IFERROR(_xll.qlIndexFixing(Index1M,$H3010,TRUE,_xll.ohTrigger(RecalcTrigger,Trigger1M)),NA())</f>
        <v>8.4886343314622605E-3</v>
      </c>
      <c r="K3010" s="44">
        <f>IFERROR(_xll.qlIndexFixing(Index3M,H3010,TRUE,_xll.ohTrigger(RecalcTrigger,Trigger3M)),NA())</f>
        <v>8.5983601836118716E-3</v>
      </c>
      <c r="L3010" s="44">
        <f>IFERROR(_xll.qlIndexFixing(Index6M,$H3010,TRUE,_xll.ohTrigger(RecalcTrigger,Trigger6M)),NA())</f>
        <v>8.7499938913080718E-3</v>
      </c>
      <c r="M3010" s="146">
        <f>IFERROR(_xll.qlIndexFixing(Index1Y,$H3010,TRUE,_xll.ohTrigger(RecalcTrigger,Trigger1Y)),NA())</f>
        <v>8.9930637801705071E-3</v>
      </c>
      <c r="N3010" s="145">
        <f>IFERROR(_xll.qlIndexFixing(ONIndex1M,I3010,TRUE,_xll.ohTrigger(RecalcTrigger,Trigger1M)),NA())</f>
        <v>8.4755460398500126E-3</v>
      </c>
      <c r="O3010" s="44">
        <f>IFERROR(_xll.qlIndexFixing(ONIndex3M,I3010,TRUE,_xll.ohTrigger(RecalcTrigger,Trigger3M)),NA())</f>
        <v>8.5547885902015341E-3</v>
      </c>
      <c r="P3010" s="44">
        <f>IFERROR(_xll.qlIndexFixing(ONIndex6M,I3010,TRUE,_xll.ohTrigger(RecalcTrigger,Trigger6M)),NA())</f>
        <v>8.6651612154087232E-3</v>
      </c>
      <c r="Q3010" s="146">
        <f>IFERROR(_xll.qlIndexFixing(ONIndex1Y,I3010,TRUE,_xll.ohTrigger(RecalcTrigger,Trigger1Y)),NA())</f>
        <v>8.8190767144591398E-3</v>
      </c>
    </row>
    <row r="3011" spans="2:17" x14ac:dyDescent="0.2">
      <c r="B3011" s="39" t="s">
        <v>42</v>
      </c>
      <c r="D3011" s="42">
        <f>_xll.qlCalendarAdvance(Calendar,$D3010,B3011,"f",FALSE)</f>
        <v>60791</v>
      </c>
      <c r="E3011" s="140">
        <f>_xll.qlInterestRateIndexValueDate(IndexON,D3011)</f>
        <v>60791</v>
      </c>
      <c r="F3011" s="156">
        <f>IFERROR(_xll.qlIndexFixing(IndexON,D3011,TRUE,_xll.ohTrigger(RecalcTrigger,TriggerON)),NA())</f>
        <v>7.8304763233427721E-3</v>
      </c>
      <c r="H3011" s="42">
        <f>_xll.qlCalendarAdvance(Calendar,$H3010,B3011,"f",FALSE)</f>
        <v>60791</v>
      </c>
      <c r="I3011" s="140">
        <f>_xll.qlInterestRateIndexValueDate(Index1M,$H3011)</f>
        <v>60791</v>
      </c>
      <c r="J3011" s="145">
        <f>IFERROR(_xll.qlIndexFixing(Index1M,$H3011,TRUE,_xll.ohTrigger(RecalcTrigger,Trigger1M)),NA())</f>
        <v>8.4935838460578807E-3</v>
      </c>
      <c r="K3011" s="44">
        <f>IFERROR(_xll.qlIndexFixing(Index3M,H3011,TRUE,_xll.ohTrigger(RecalcTrigger,Trigger3M)),NA())</f>
        <v>8.6036484600700222E-3</v>
      </c>
      <c r="L3011" s="44">
        <f>IFERROR(_xll.qlIndexFixing(Index6M,$H3011,TRUE,_xll.ohTrigger(RecalcTrigger,Trigger6M)),NA())</f>
        <v>8.7550386997394709E-3</v>
      </c>
      <c r="M3011" s="146">
        <f>IFERROR(_xll.qlIndexFixing(Index1Y,$H3011,TRUE,_xll.ohTrigger(RecalcTrigger,Trigger1Y)),NA())</f>
        <v>8.9981714460163342E-3</v>
      </c>
      <c r="N3011" s="145">
        <f>IFERROR(_xll.qlIndexFixing(ONIndex1M,I3011,TRUE,_xll.ohTrigger(RecalcTrigger,Trigger1M)),NA())</f>
        <v>8.4804762436374581E-3</v>
      </c>
      <c r="O3011" s="44">
        <f>IFERROR(_xll.qlIndexFixing(ONIndex3M,I3011,TRUE,_xll.ohTrigger(RecalcTrigger,Trigger3M)),NA())</f>
        <v>8.5600599870794269E-3</v>
      </c>
      <c r="P3011" s="44">
        <f>IFERROR(_xll.qlIndexFixing(ONIndex6M,I3011,TRUE,_xll.ohTrigger(RecalcTrigger,Trigger6M)),NA())</f>
        <v>8.6702392521509353E-3</v>
      </c>
      <c r="Q3011" s="146">
        <f>IFERROR(_xll.qlIndexFixing(ONIndex1Y,I3011,TRUE,_xll.ohTrigger(RecalcTrigger,Trigger1Y)),NA())</f>
        <v>8.8243208861082945E-3</v>
      </c>
    </row>
    <row r="3012" spans="2:17" x14ac:dyDescent="0.2">
      <c r="B3012" s="39" t="s">
        <v>42</v>
      </c>
      <c r="D3012" s="42">
        <f>_xll.qlCalendarAdvance(Calendar,$D3011,B3012,"f",FALSE)</f>
        <v>60798</v>
      </c>
      <c r="E3012" s="140">
        <f>_xll.qlInterestRateIndexValueDate(IndexON,D3012)</f>
        <v>60798</v>
      </c>
      <c r="F3012" s="156">
        <f>IFERROR(_xll.qlIndexFixing(IndexON,D3012,TRUE,_xll.ohTrigger(RecalcTrigger,TriggerON)),NA())</f>
        <v>7.8365641114019891E-3</v>
      </c>
      <c r="H3012" s="42">
        <f>_xll.qlCalendarAdvance(Calendar,$H3011,B3012,"f",FALSE)</f>
        <v>60798</v>
      </c>
      <c r="I3012" s="140">
        <f>_xll.qlInterestRateIndexValueDate(Index1M,$H3012)</f>
        <v>60798</v>
      </c>
      <c r="J3012" s="145">
        <f>IFERROR(_xll.qlIndexFixing(Index1M,$H3012,TRUE,_xll.ohTrigger(RecalcTrigger,Trigger1M)),NA())</f>
        <v>8.4985392539824369E-3</v>
      </c>
      <c r="K3012" s="44">
        <f>IFERROR(_xll.qlIndexFixing(Index3M,H3012,TRUE,_xll.ohTrigger(RecalcTrigger,Trigger3M)),NA())</f>
        <v>8.6089324673034526E-3</v>
      </c>
      <c r="L3012" s="44">
        <f>IFERROR(_xll.qlIndexFixing(Index6M,$H3012,TRUE,_xll.ohTrigger(RecalcTrigger,Trigger6M)),NA())</f>
        <v>8.7600764091650424E-3</v>
      </c>
      <c r="M3012" s="146">
        <f>IFERROR(_xll.qlIndexFixing(Index1Y,$H3012,TRUE,_xll.ohTrigger(RecalcTrigger,Trigger1Y)),NA())</f>
        <v>9.0032704007854125E-3</v>
      </c>
      <c r="N3012" s="145">
        <f>IFERROR(_xll.qlIndexFixing(ONIndex1M,I3012,TRUE,_xll.ohTrigger(RecalcTrigger,Trigger1M)),NA())</f>
        <v>8.4854141844270536E-3</v>
      </c>
      <c r="O3012" s="44">
        <f>IFERROR(_xll.qlIndexFixing(ONIndex3M,I3012,TRUE,_xll.ohTrigger(RecalcTrigger,Trigger3M)),NA())</f>
        <v>8.5653413526498579E-3</v>
      </c>
      <c r="P3012" s="44">
        <f>IFERROR(_xll.qlIndexFixing(ONIndex6M,I3012,TRUE,_xll.ohTrigger(RecalcTrigger,Trigger6M)),NA())</f>
        <v>8.6753259125416093E-3</v>
      </c>
      <c r="Q3012" s="146">
        <f>IFERROR(_xll.qlIndexFixing(ONIndex1Y,I3012,TRUE,_xll.ohTrigger(RecalcTrigger,Trigger1Y)),NA())</f>
        <v>8.82957476053714E-3</v>
      </c>
    </row>
    <row r="3013" spans="2:17" x14ac:dyDescent="0.2">
      <c r="B3013" s="39" t="s">
        <v>42</v>
      </c>
      <c r="D3013" s="42">
        <f>_xll.qlCalendarAdvance(Calendar,$D3012,B3013,"f",FALSE)</f>
        <v>60805</v>
      </c>
      <c r="E3013" s="140">
        <f>_xll.qlInterestRateIndexValueDate(IndexON,D3013)</f>
        <v>60805</v>
      </c>
      <c r="F3013" s="156">
        <f>IFERROR(_xll.qlIndexFixing(IndexON,D3013,TRUE,_xll.ohTrigger(RecalcTrigger,TriggerON)),NA())</f>
        <v>7.8426638225037593E-3</v>
      </c>
      <c r="H3013" s="42">
        <f>_xll.qlCalendarAdvance(Calendar,$H3012,B3013,"f",FALSE)</f>
        <v>60805</v>
      </c>
      <c r="I3013" s="140">
        <f>_xll.qlInterestRateIndexValueDate(Index1M,$H3013)</f>
        <v>60805</v>
      </c>
      <c r="J3013" s="145">
        <f>IFERROR(_xll.qlIndexFixing(Index1M,$H3013,TRUE,_xll.ohTrigger(RecalcTrigger,Trigger1M)),NA())</f>
        <v>8.503496653830064E-3</v>
      </c>
      <c r="K3013" s="44">
        <f>IFERROR(_xll.qlIndexFixing(Index3M,H3013,TRUE,_xll.ohTrigger(RecalcTrigger,Trigger3M)),NA())</f>
        <v>8.6142106689486506E-3</v>
      </c>
      <c r="L3013" s="44">
        <f>IFERROR(_xll.qlIndexFixing(Index6M,$H3013,TRUE,_xll.ohTrigger(RecalcTrigger,Trigger6M)),NA())</f>
        <v>8.7651063117690844E-3</v>
      </c>
      <c r="M3013" s="146">
        <f>IFERROR(_xll.qlIndexFixing(Index1Y,$H3013,TRUE,_xll.ohTrigger(RecalcTrigger,Trigger1Y)),NA())</f>
        <v>9.0083602606509938E-3</v>
      </c>
      <c r="N3013" s="145">
        <f>IFERROR(_xll.qlIndexFixing(ONIndex1M,I3013,TRUE,_xll.ohTrigger(RecalcTrigger,Trigger1M)),NA())</f>
        <v>8.4903598623808918E-3</v>
      </c>
      <c r="O3013" s="44">
        <f>IFERROR(_xll.qlIndexFixing(ONIndex3M,I3013,TRUE,_xll.ohTrigger(RecalcTrigger,Trigger3M)),NA())</f>
        <v>8.5706326864265492E-3</v>
      </c>
      <c r="P3013" s="44">
        <f>IFERROR(_xll.qlIndexFixing(ONIndex6M,I3013,TRUE,_xll.ohTrigger(RecalcTrigger,Trigger6M)),NA())</f>
        <v>8.6804211966617917E-3</v>
      </c>
      <c r="Q3013" s="146">
        <f>IFERROR(_xll.qlIndexFixing(ONIndex1Y,I3013,TRUE,_xll.ohTrigger(RecalcTrigger,Trigger1Y)),NA())</f>
        <v>8.8348383377456763E-3</v>
      </c>
    </row>
    <row r="3014" spans="2:17" x14ac:dyDescent="0.2">
      <c r="B3014" s="39" t="s">
        <v>42</v>
      </c>
      <c r="D3014" s="42">
        <f>_xll.qlCalendarAdvance(Calendar,$D3013,B3014,"f",FALSE)</f>
        <v>60812</v>
      </c>
      <c r="E3014" s="140">
        <f>_xll.qlInterestRateIndexValueDate(IndexON,D3014)</f>
        <v>60812</v>
      </c>
      <c r="F3014" s="156">
        <f>IFERROR(_xll.qlIndexFixing(IndexON,D3014,TRUE,_xll.ohTrigger(RecalcTrigger,TriggerON)),NA())</f>
        <v>7.8487754566480827E-3</v>
      </c>
      <c r="H3014" s="42">
        <f>_xll.qlCalendarAdvance(Calendar,$H3013,B3014,"f",FALSE)</f>
        <v>60812</v>
      </c>
      <c r="I3014" s="140">
        <f>_xll.qlInterestRateIndexValueDate(Index1M,$H3014)</f>
        <v>60812</v>
      </c>
      <c r="J3014" s="145">
        <f>IFERROR(_xll.qlIndexFixing(Index1M,$H3014,TRUE,_xll.ohTrigger(RecalcTrigger,Trigger1M)),NA())</f>
        <v>8.5084520189513783E-3</v>
      </c>
      <c r="K3014" s="44">
        <f>IFERROR(_xll.qlIndexFixing(Index3M,H3014,TRUE,_xll.ohTrigger(RecalcTrigger,Trigger3M)),NA())</f>
        <v>8.6194815286350559E-3</v>
      </c>
      <c r="L3014" s="44">
        <f>IFERROR(_xll.qlIndexFixing(Index6M,$H3014,TRUE,_xll.ohTrigger(RecalcTrigger,Trigger6M)),NA())</f>
        <v>8.7701276997270428E-3</v>
      </c>
      <c r="M3014" s="146">
        <f>IFERROR(_xll.qlIndexFixing(Index1Y,$H3014,TRUE,_xll.ohTrigger(RecalcTrigger,Trigger1Y)),NA())</f>
        <v>9.0134406417798907E-3</v>
      </c>
      <c r="N3014" s="145">
        <f>IFERROR(_xll.qlIndexFixing(ONIndex1M,I3014,TRUE,_xll.ohTrigger(RecalcTrigger,Trigger1M)),NA())</f>
        <v>8.49531327733688E-3</v>
      </c>
      <c r="O3014" s="44">
        <f>IFERROR(_xll.qlIndexFixing(ONIndex3M,I3014,TRUE,_xll.ohTrigger(RecalcTrigger,Trigger3M)),NA())</f>
        <v>8.5759339888147323E-3</v>
      </c>
      <c r="P3014" s="44">
        <f>IFERROR(_xll.qlIndexFixing(ONIndex6M,I3014,TRUE,_xll.ohTrigger(RecalcTrigger,Trigger6M)),NA())</f>
        <v>8.6855251042683435E-3</v>
      </c>
      <c r="Q3014" s="146">
        <f>IFERROR(_xll.qlIndexFixing(ONIndex1Y,I3014,TRUE,_xll.ohTrigger(RecalcTrigger,Trigger1Y)),NA())</f>
        <v>8.840111617895996E-3</v>
      </c>
    </row>
    <row r="3015" spans="2:17" x14ac:dyDescent="0.2">
      <c r="B3015" s="39" t="s">
        <v>42</v>
      </c>
      <c r="D3015" s="42">
        <f>_xll.qlCalendarAdvance(Calendar,$D3014,B3015,"f",FALSE)</f>
        <v>60819</v>
      </c>
      <c r="E3015" s="140">
        <f>_xll.qlInterestRateIndexValueDate(IndexON,D3015)</f>
        <v>60819</v>
      </c>
      <c r="F3015" s="156">
        <f>IFERROR(_xll.qlIndexFixing(IndexON,D3015,TRUE,_xll.ohTrigger(RecalcTrigger,TriggerON)),NA())</f>
        <v>7.8548984504822617E-3</v>
      </c>
      <c r="H3015" s="42">
        <f>_xll.qlCalendarAdvance(Calendar,$H3014,B3015,"f",FALSE)</f>
        <v>60819</v>
      </c>
      <c r="I3015" s="140">
        <f>_xll.qlInterestRateIndexValueDate(Index1M,$H3015)</f>
        <v>60819</v>
      </c>
      <c r="J3015" s="145">
        <f>IFERROR(_xll.qlIndexFixing(Index1M,$H3015,TRUE,_xll.ohTrigger(RecalcTrigger,Trigger1M)),NA())</f>
        <v>8.5138532899247318E-3</v>
      </c>
      <c r="K3015" s="44">
        <f>IFERROR(_xll.qlIndexFixing(Index3M,H3015,TRUE,_xll.ohTrigger(RecalcTrigger,Trigger3M)),NA())</f>
        <v>8.6247435107303372E-3</v>
      </c>
      <c r="L3015" s="44">
        <f>IFERROR(_xll.qlIndexFixing(Index6M,$H3015,TRUE,_xll.ohTrigger(RecalcTrigger,Trigger6M)),NA())</f>
        <v>8.7755997738998524E-3</v>
      </c>
      <c r="M3015" s="146">
        <f>IFERROR(_xll.qlIndexFixing(Index1Y,$H3015,TRUE,_xll.ohTrigger(RecalcTrigger,Trigger1Y)),NA())</f>
        <v>9.0185111605176616E-3</v>
      </c>
      <c r="N3015" s="145">
        <f>IFERROR(_xll.qlIndexFixing(ONIndex1M,I3015,TRUE,_xll.ohTrigger(RecalcTrigger,Trigger1M)),NA())</f>
        <v>8.5002740187956061E-3</v>
      </c>
      <c r="O3015" s="44">
        <f>IFERROR(_xll.qlIndexFixing(ONIndex3M,I3015,TRUE,_xll.ohTrigger(RecalcTrigger,Trigger3M)),NA())</f>
        <v>8.5812447799393787E-3</v>
      </c>
      <c r="P3015" s="44">
        <f>IFERROR(_xll.qlIndexFixing(ONIndex6M,I3015,TRUE,_xll.ohTrigger(RecalcTrigger,Trigger6M)),NA())</f>
        <v>8.6906371969819318E-3</v>
      </c>
      <c r="Q3015" s="146">
        <f>IFERROR(_xll.qlIndexFixing(ONIndex1Y,I3015,TRUE,_xll.ohTrigger(RecalcTrigger,Trigger1Y)),NA())</f>
        <v>8.8453941288935134E-3</v>
      </c>
    </row>
    <row r="3016" spans="2:17" x14ac:dyDescent="0.2">
      <c r="B3016" s="39" t="s">
        <v>42</v>
      </c>
      <c r="D3016" s="42">
        <f>_xll.qlCalendarAdvance(Calendar,$D3015,B3016,"f",FALSE)</f>
        <v>60826</v>
      </c>
      <c r="E3016" s="140">
        <f>_xll.qlInterestRateIndexValueDate(IndexON,D3016)</f>
        <v>60826</v>
      </c>
      <c r="F3016" s="156">
        <f>IFERROR(_xll.qlIndexFixing(IndexON,D3016,TRUE,_xll.ohTrigger(RecalcTrigger,TriggerON)),NA())</f>
        <v>7.8610170302928495E-3</v>
      </c>
      <c r="H3016" s="42">
        <f>_xll.qlCalendarAdvance(Calendar,$H3015,B3016,"f",FALSE)</f>
        <v>60826</v>
      </c>
      <c r="I3016" s="140">
        <f>_xll.qlInterestRateIndexValueDate(Index1M,$H3016)</f>
        <v>60826</v>
      </c>
      <c r="J3016" s="145">
        <f>IFERROR(_xll.qlIndexFixing(Index1M,$H3016,TRUE,_xll.ohTrigger(RecalcTrigger,Trigger1M)),NA())</f>
        <v>8.5187929412065422E-3</v>
      </c>
      <c r="K3016" s="44">
        <f>IFERROR(_xll.qlIndexFixing(Index3M,H3016,TRUE,_xll.ohTrigger(RecalcTrigger,Trigger3M)),NA())</f>
        <v>8.6299954588309191E-3</v>
      </c>
      <c r="L3016" s="44">
        <f>IFERROR(_xll.qlIndexFixing(Index6M,$H3016,TRUE,_xll.ohTrigger(RecalcTrigger,Trigger6M)),NA())</f>
        <v>8.7806016027378985E-3</v>
      </c>
      <c r="M3016" s="146">
        <f>IFERROR(_xll.qlIndexFixing(Index1Y,$H3016,TRUE,_xll.ohTrigger(RecalcTrigger,Trigger1Y)),NA())</f>
        <v>9.0235715279145534E-3</v>
      </c>
      <c r="N3016" s="145">
        <f>IFERROR(_xll.qlIndexFixing(ONIndex1M,I3016,TRUE,_xll.ohTrigger(RecalcTrigger,Trigger1M)),NA())</f>
        <v>8.5052305898558611E-3</v>
      </c>
      <c r="O3016" s="44">
        <f>IFERROR(_xll.qlIndexFixing(ONIndex3M,I3016,TRUE,_xll.ohTrigger(RecalcTrigger,Trigger3M)),NA())</f>
        <v>8.5865516273520015E-3</v>
      </c>
      <c r="P3016" s="44">
        <f>IFERROR(_xll.qlIndexFixing(ONIndex6M,I3016,TRUE,_xll.ohTrigger(RecalcTrigger,Trigger6M)),NA())</f>
        <v>8.6957451930491647E-3</v>
      </c>
      <c r="Q3016" s="146">
        <f>IFERROR(_xll.qlIndexFixing(ONIndex1Y,I3016,TRUE,_xll.ohTrigger(RecalcTrigger,Trigger1Y)),NA())</f>
        <v>8.8506726513604139E-3</v>
      </c>
    </row>
    <row r="3017" spans="2:17" x14ac:dyDescent="0.2">
      <c r="B3017" s="39" t="s">
        <v>42</v>
      </c>
      <c r="D3017" s="42">
        <f>_xll.qlCalendarAdvance(Calendar,$D3016,B3017,"f",FALSE)</f>
        <v>60833</v>
      </c>
      <c r="E3017" s="140">
        <f>_xll.qlInterestRateIndexValueDate(IndexON,D3017)</f>
        <v>60833</v>
      </c>
      <c r="F3017" s="156">
        <f>IFERROR(_xll.qlIndexFixing(IndexON,D3017,TRUE,_xll.ohTrigger(RecalcTrigger,TriggerON)),NA())</f>
        <v>7.8671238729000059E-3</v>
      </c>
      <c r="H3017" s="42">
        <f>_xll.qlCalendarAdvance(Calendar,$H3016,B3017,"f",FALSE)</f>
        <v>60833</v>
      </c>
      <c r="I3017" s="140">
        <f>_xll.qlInterestRateIndexValueDate(Index1M,$H3017)</f>
        <v>60833</v>
      </c>
      <c r="J3017" s="145">
        <f>IFERROR(_xll.qlIndexFixing(Index1M,$H3017,TRUE,_xll.ohTrigger(RecalcTrigger,Trigger1M)),NA())</f>
        <v>8.5237230795425795E-3</v>
      </c>
      <c r="K3017" s="44">
        <f>IFERROR(_xll.qlIndexFixing(Index3M,H3017,TRUE,_xll.ohTrigger(RecalcTrigger,Trigger3M)),NA())</f>
        <v>8.635237211645894E-3</v>
      </c>
      <c r="L3017" s="44">
        <f>IFERROR(_xll.qlIndexFixing(Index6M,$H3017,TRUE,_xll.ohTrigger(RecalcTrigger,Trigger6M)),NA())</f>
        <v>8.7855936021279651E-3</v>
      </c>
      <c r="M3017" s="146">
        <f>IFERROR(_xll.qlIndexFixing(Index1Y,$H3017,TRUE,_xll.ohTrigger(RecalcTrigger,Trigger1Y)),NA())</f>
        <v>9.0286217035457916E-3</v>
      </c>
      <c r="N3017" s="145">
        <f>IFERROR(_xll.qlIndexFixing(ONIndex1M,I3017,TRUE,_xll.ohTrigger(RecalcTrigger,Trigger1M)),NA())</f>
        <v>8.510177652566453E-3</v>
      </c>
      <c r="O3017" s="44">
        <f>IFERROR(_xll.qlIndexFixing(ONIndex3M,I3017,TRUE,_xll.ohTrigger(RecalcTrigger,Trigger3M)),NA())</f>
        <v>8.591848294460247E-3</v>
      </c>
      <c r="P3017" s="44">
        <f>IFERROR(_xll.qlIndexFixing(ONIndex6M,I3017,TRUE,_xll.ohTrigger(RecalcTrigger,Trigger6M)),NA())</f>
        <v>8.7008433904589566E-3</v>
      </c>
      <c r="Q3017" s="146">
        <f>IFERROR(_xll.qlIndexFixing(ONIndex1Y,I3017,TRUE,_xll.ohTrigger(RecalcTrigger,Trigger1Y)),NA())</f>
        <v>8.8559410479860379E-3</v>
      </c>
    </row>
    <row r="3018" spans="2:17" x14ac:dyDescent="0.2">
      <c r="B3018" s="39" t="s">
        <v>42</v>
      </c>
      <c r="D3018" s="42">
        <f>_xll.qlCalendarAdvance(Calendar,$D3017,B3018,"f",FALSE)</f>
        <v>60840</v>
      </c>
      <c r="E3018" s="140">
        <f>_xll.qlInterestRateIndexValueDate(IndexON,D3018)</f>
        <v>60840</v>
      </c>
      <c r="F3018" s="156">
        <f>IFERROR(_xll.qlIndexFixing(IndexON,D3018,TRUE,_xll.ohTrigger(RecalcTrigger,TriggerON)),NA())</f>
        <v>7.8732189779795458E-3</v>
      </c>
      <c r="H3018" s="42">
        <f>_xll.qlCalendarAdvance(Calendar,$H3017,B3018,"f",FALSE)</f>
        <v>60840</v>
      </c>
      <c r="I3018" s="140">
        <f>_xll.qlInterestRateIndexValueDate(Index1M,$H3018)</f>
        <v>60840</v>
      </c>
      <c r="J3018" s="145">
        <f>IFERROR(_xll.qlIndexFixing(Index1M,$H3018,TRUE,_xll.ohTrigger(RecalcTrigger,Trigger1M)),NA())</f>
        <v>8.5286437049145458E-3</v>
      </c>
      <c r="K3018" s="44">
        <f>IFERROR(_xll.qlIndexFixing(Index3M,H3018,TRUE,_xll.ohTrigger(RecalcTrigger,Trigger3M)),NA())</f>
        <v>8.6404687691356216E-3</v>
      </c>
      <c r="L3018" s="44">
        <f>IFERROR(_xll.qlIndexFixing(Index6M,$H3018,TRUE,_xll.ohTrigger(RecalcTrigger,Trigger6M)),NA())</f>
        <v>8.7905757719942898E-3</v>
      </c>
      <c r="M3018" s="146">
        <f>IFERROR(_xll.qlIndexFixing(Index1Y,$H3018,TRUE,_xll.ohTrigger(RecalcTrigger,Trigger1Y)),NA())</f>
        <v>9.0336616872586095E-3</v>
      </c>
      <c r="N3018" s="145">
        <f>IFERROR(_xll.qlIndexFixing(ONIndex1M,I3018,TRUE,_xll.ohTrigger(RecalcTrigger,Trigger1M)),NA())</f>
        <v>8.5151152070084279E-3</v>
      </c>
      <c r="O3018" s="44">
        <f>IFERROR(_xll.qlIndexFixing(ONIndex3M,I3018,TRUE,_xll.ohTrigger(RecalcTrigger,Trigger3M)),NA())</f>
        <v>8.5971347814262078E-3</v>
      </c>
      <c r="P3018" s="44">
        <f>IFERROR(_xll.qlIndexFixing(ONIndex6M,I3018,TRUE,_xll.ohTrigger(RecalcTrigger,Trigger6M)),NA())</f>
        <v>8.7059317889681687E-3</v>
      </c>
      <c r="Q3018" s="146">
        <f>IFERROR(_xll.qlIndexFixing(ONIndex1Y,I3018,TRUE,_xll.ohTrigger(RecalcTrigger,Trigger1Y)),NA())</f>
        <v>8.861199318689339E-3</v>
      </c>
    </row>
    <row r="3019" spans="2:17" x14ac:dyDescent="0.2">
      <c r="B3019" s="39" t="s">
        <v>42</v>
      </c>
      <c r="D3019" s="42">
        <f>_xll.qlCalendarAdvance(Calendar,$D3018,B3019,"f",FALSE)</f>
        <v>60847</v>
      </c>
      <c r="E3019" s="140">
        <f>_xll.qlInterestRateIndexValueDate(IndexON,D3019)</f>
        <v>60847</v>
      </c>
      <c r="F3019" s="156">
        <f>IFERROR(_xll.qlIndexFixing(IndexON,D3019,TRUE,_xll.ohTrigger(RecalcTrigger,TriggerON)),NA())</f>
        <v>7.8793023458556544E-3</v>
      </c>
      <c r="H3019" s="42">
        <f>_xll.qlCalendarAdvance(Calendar,$H3018,B3019,"f",FALSE)</f>
        <v>60847</v>
      </c>
      <c r="I3019" s="140">
        <f>_xll.qlInterestRateIndexValueDate(Index1M,$H3019)</f>
        <v>60847</v>
      </c>
      <c r="J3019" s="145">
        <f>IFERROR(_xll.qlIndexFixing(Index1M,$H3019,TRUE,_xll.ohTrigger(RecalcTrigger,Trigger1M)),NA())</f>
        <v>8.5335548173119807E-3</v>
      </c>
      <c r="K3019" s="44">
        <f>IFERROR(_xll.qlIndexFixing(Index3M,H3019,TRUE,_xll.ohTrigger(RecalcTrigger,Trigger3M)),NA())</f>
        <v>8.6456901312578164E-3</v>
      </c>
      <c r="L3019" s="44">
        <f>IFERROR(_xll.qlIndexFixing(Index6M,$H3019,TRUE,_xll.ohTrigger(RecalcTrigger,Trigger6M)),NA())</f>
        <v>8.7955481122646371E-3</v>
      </c>
      <c r="M3019" s="146">
        <f>IFERROR(_xll.qlIndexFixing(Index1Y,$H3019,TRUE,_xll.ohTrigger(RecalcTrigger,Trigger1Y)),NA())</f>
        <v>9.0386914788991302E-3</v>
      </c>
      <c r="N3019" s="145">
        <f>IFERROR(_xll.qlIndexFixing(ONIndex1M,I3019,TRUE,_xll.ohTrigger(RecalcTrigger,Trigger1M)),NA())</f>
        <v>8.520043253181786E-3</v>
      </c>
      <c r="O3019" s="44">
        <f>IFERROR(_xll.qlIndexFixing(ONIndex3M,I3019,TRUE,_xll.ohTrigger(RecalcTrigger,Trigger3M)),NA())</f>
        <v>8.6024110880877913E-3</v>
      </c>
      <c r="P3019" s="44">
        <f>IFERROR(_xll.qlIndexFixing(ONIndex6M,I3019,TRUE,_xll.ohTrigger(RecalcTrigger,Trigger6M)),NA())</f>
        <v>8.7110103886578472E-3</v>
      </c>
      <c r="Q3019" s="146">
        <f>IFERROR(_xll.qlIndexFixing(ONIndex1Y,I3019,TRUE,_xll.ohTrigger(RecalcTrigger,Trigger1Y)),NA())</f>
        <v>8.8664474633892709E-3</v>
      </c>
    </row>
    <row r="3020" spans="2:17" x14ac:dyDescent="0.2">
      <c r="B3020" s="39" t="s">
        <v>42</v>
      </c>
      <c r="D3020" s="42">
        <f>_xll.qlCalendarAdvance(Calendar,$D3019,B3020,"f",FALSE)</f>
        <v>60854</v>
      </c>
      <c r="E3020" s="140">
        <f>_xll.qlInterestRateIndexValueDate(IndexON,D3020)</f>
        <v>60854</v>
      </c>
      <c r="F3020" s="156">
        <f>IFERROR(_xll.qlIndexFixing(IndexON,D3020,TRUE,_xll.ohTrigger(RecalcTrigger,TriggerON)),NA())</f>
        <v>7.8853739762041464E-3</v>
      </c>
      <c r="H3020" s="42">
        <f>_xll.qlCalendarAdvance(Calendar,$H3019,B3020,"f",FALSE)</f>
        <v>60854</v>
      </c>
      <c r="I3020" s="140">
        <f>_xll.qlInterestRateIndexValueDate(Index1M,$H3020)</f>
        <v>60854</v>
      </c>
      <c r="J3020" s="145">
        <f>IFERROR(_xll.qlIndexFixing(Index1M,$H3020,TRUE,_xll.ohTrigger(RecalcTrigger,Trigger1M)),NA())</f>
        <v>8.5384564167322718E-3</v>
      </c>
      <c r="K3020" s="44">
        <f>IFERROR(_xll.qlIndexFixing(Index3M,H3020,TRUE,_xll.ohTrigger(RecalcTrigger,Trigger3M)),NA())</f>
        <v>8.6509012979754784E-3</v>
      </c>
      <c r="L3020" s="44">
        <f>IFERROR(_xll.qlIndexFixing(Index6M,$H3020,TRUE,_xll.ohTrigger(RecalcTrigger,Trigger6M)),NA())</f>
        <v>8.8005106228645682E-3</v>
      </c>
      <c r="M3020" s="146">
        <f>IFERROR(_xll.qlIndexFixing(Index1Y,$H3020,TRUE,_xll.ohTrigger(RecalcTrigger,Trigger1Y)),NA())</f>
        <v>9.0437110783156971E-3</v>
      </c>
      <c r="N3020" s="145">
        <f>IFERROR(_xll.qlIndexFixing(ONIndex1M,I3020,TRUE,_xll.ohTrigger(RecalcTrigger,Trigger1M)),NA())</f>
        <v>8.5249617910865272E-3</v>
      </c>
      <c r="O3020" s="44">
        <f>IFERROR(_xll.qlIndexFixing(ONIndex3M,I3020,TRUE,_xll.ohTrigger(RecalcTrigger,Trigger3M)),NA())</f>
        <v>8.6076772146070901E-3</v>
      </c>
      <c r="P3020" s="44">
        <f>IFERROR(_xll.qlIndexFixing(ONIndex6M,I3020,TRUE,_xll.ohTrigger(RecalcTrigger,Trigger6M)),NA())</f>
        <v>8.7160791897711309E-3</v>
      </c>
      <c r="Q3020" s="146">
        <f>IFERROR(_xll.qlIndexFixing(ONIndex1Y,I3020,TRUE,_xll.ohTrigger(RecalcTrigger,Trigger1Y)),NA())</f>
        <v>8.8716854824100189E-3</v>
      </c>
    </row>
    <row r="3021" spans="2:17" x14ac:dyDescent="0.2">
      <c r="B3021" s="39" t="s">
        <v>42</v>
      </c>
      <c r="D3021" s="42">
        <f>_xll.qlCalendarAdvance(Calendar,$D3020,B3021,"f",FALSE)</f>
        <v>60861</v>
      </c>
      <c r="E3021" s="140">
        <f>_xll.qlInterestRateIndexValueDate(IndexON,D3021)</f>
        <v>60861</v>
      </c>
      <c r="F3021" s="156">
        <f>IFERROR(_xll.qlIndexFixing(IndexON,D3021,TRUE,_xll.ohTrigger(RecalcTrigger,TriggerON)),NA())</f>
        <v>7.8914338691871144E-3</v>
      </c>
      <c r="H3021" s="42">
        <f>_xll.qlCalendarAdvance(Calendar,$H3020,B3021,"f",FALSE)</f>
        <v>60861</v>
      </c>
      <c r="I3021" s="140">
        <f>_xll.qlInterestRateIndexValueDate(Index1M,$H3021)</f>
        <v>60861</v>
      </c>
      <c r="J3021" s="145">
        <f>IFERROR(_xll.qlIndexFixing(Index1M,$H3021,TRUE,_xll.ohTrigger(RecalcTrigger,Trigger1M)),NA())</f>
        <v>8.5433485031518892E-3</v>
      </c>
      <c r="K3021" s="44">
        <f>IFERROR(_xll.qlIndexFixing(Index3M,H3021,TRUE,_xll.ohTrigger(RecalcTrigger,Trigger3M)),NA())</f>
        <v>8.656102269246322E-3</v>
      </c>
      <c r="L3021" s="44">
        <f>IFERROR(_xll.qlIndexFixing(Index6M,$H3021,TRUE,_xll.ohTrigger(RecalcTrigger,Trigger6M)),NA())</f>
        <v>8.8054633037209628E-3</v>
      </c>
      <c r="M3021" s="146">
        <f>IFERROR(_xll.qlIndexFixing(Index1Y,$H3021,TRUE,_xll.ohTrigger(RecalcTrigger,Trigger1Y)),NA())</f>
        <v>9.0487204853548775E-3</v>
      </c>
      <c r="N3021" s="145">
        <f>IFERROR(_xll.qlIndexFixing(ONIndex1M,I3021,TRUE,_xll.ohTrigger(RecalcTrigger,Trigger1M)),NA())</f>
        <v>8.5298708206416052E-3</v>
      </c>
      <c r="O3021" s="44">
        <f>IFERROR(_xll.qlIndexFixing(ONIndex3M,I3021,TRUE,_xll.ohTrigger(RecalcTrigger,Trigger3M)),NA())</f>
        <v>8.6129331608220117E-3</v>
      </c>
      <c r="P3021" s="44">
        <f>IFERROR(_xll.qlIndexFixing(ONIndex6M,I3021,TRUE,_xll.ohTrigger(RecalcTrigger,Trigger6M)),NA())</f>
        <v>8.7211381919838349E-3</v>
      </c>
      <c r="Q3021" s="146">
        <f>IFERROR(_xll.qlIndexFixing(ONIndex1Y,I3021,TRUE,_xll.ohTrigger(RecalcTrigger,Trigger1Y)),NA())</f>
        <v>8.8769133752653051E-3</v>
      </c>
    </row>
    <row r="3022" spans="2:17" x14ac:dyDescent="0.2">
      <c r="B3022" s="39" t="s">
        <v>42</v>
      </c>
      <c r="D3022" s="42">
        <f>_xll.qlCalendarAdvance(Calendar,$D3021,B3022,"f",FALSE)</f>
        <v>60868</v>
      </c>
      <c r="E3022" s="140">
        <f>_xll.qlInterestRateIndexValueDate(IndexON,D3022)</f>
        <v>60868</v>
      </c>
      <c r="F3022" s="156">
        <f>IFERROR(_xll.qlIndexFixing(IndexON,D3022,TRUE,_xll.ohTrigger(RecalcTrigger,TriggerON)),NA())</f>
        <v>7.8974820248856048E-3</v>
      </c>
      <c r="H3022" s="42">
        <f>_xll.qlCalendarAdvance(Calendar,$H3021,B3022,"f",FALSE)</f>
        <v>60868</v>
      </c>
      <c r="I3022" s="140">
        <f>_xll.qlInterestRateIndexValueDate(Index1M,$H3022)</f>
        <v>60868</v>
      </c>
      <c r="J3022" s="145">
        <f>IFERROR(_xll.qlIndexFixing(Index1M,$H3022,TRUE,_xll.ohTrigger(RecalcTrigger,Trigger1M)),NA())</f>
        <v>8.5482310765629885E-3</v>
      </c>
      <c r="K3022" s="44">
        <f>IFERROR(_xll.qlIndexFixing(Index3M,H3022,TRUE,_xll.ohTrigger(RecalcTrigger,Trigger3M)),NA())</f>
        <v>8.6612930450307053E-3</v>
      </c>
      <c r="L3022" s="44">
        <f>IFERROR(_xll.qlIndexFixing(Index6M,$H3022,TRUE,_xll.ohTrigger(RecalcTrigger,Trigger6M)),NA())</f>
        <v>8.8104061547598245E-3</v>
      </c>
      <c r="M3022" s="146">
        <f>IFERROR(_xll.qlIndexFixing(Index1Y,$H3022,TRUE,_xll.ohTrigger(RecalcTrigger,Trigger1Y)),NA())</f>
        <v>9.0537196998659031E-3</v>
      </c>
      <c r="N3022" s="145">
        <f>IFERROR(_xll.qlIndexFixing(ONIndex1M,I3022,TRUE,_xll.ohTrigger(RecalcTrigger,Trigger1M)),NA())</f>
        <v>8.5347703419280663E-3</v>
      </c>
      <c r="O3022" s="44">
        <f>IFERROR(_xll.qlIndexFixing(ONIndex3M,I3022,TRUE,_xll.ohTrigger(RecalcTrigger,Trigger3M)),NA())</f>
        <v>8.6181789267325559E-3</v>
      </c>
      <c r="P3022" s="44">
        <f>IFERROR(_xll.qlIndexFixing(ONIndex6M,I3022,TRUE,_xll.ohTrigger(RecalcTrigger,Trigger6M)),NA())</f>
        <v>8.7261873954580516E-3</v>
      </c>
      <c r="Q3022" s="146">
        <f>IFERROR(_xll.qlIndexFixing(ONIndex1Y,I3022,TRUE,_xll.ohTrigger(RecalcTrigger,Trigger1Y)),NA())</f>
        <v>8.8821311424414073E-3</v>
      </c>
    </row>
    <row r="3023" spans="2:17" x14ac:dyDescent="0.2">
      <c r="B3023" s="39" t="s">
        <v>42</v>
      </c>
      <c r="D3023" s="42">
        <f>_xll.qlCalendarAdvance(Calendar,$D3022,B3023,"f",FALSE)</f>
        <v>60875</v>
      </c>
      <c r="E3023" s="140">
        <f>_xll.qlInterestRateIndexValueDate(IndexON,D3023)</f>
        <v>60875</v>
      </c>
      <c r="F3023" s="156">
        <f>IFERROR(_xll.qlIndexFixing(IndexON,D3023,TRUE,_xll.ohTrigger(RecalcTrigger,TriggerON)),NA())</f>
        <v>7.9035184431375249E-3</v>
      </c>
      <c r="H3023" s="42">
        <f>_xll.qlCalendarAdvance(Calendar,$H3022,B3023,"f",FALSE)</f>
        <v>60875</v>
      </c>
      <c r="I3023" s="140">
        <f>_xll.qlInterestRateIndexValueDate(Index1M,$H3023)</f>
        <v>60875</v>
      </c>
      <c r="J3023" s="145">
        <f>IFERROR(_xll.qlIndexFixing(Index1M,$H3023,TRUE,_xll.ohTrigger(RecalcTrigger,Trigger1M)),NA())</f>
        <v>8.5526566902835999E-3</v>
      </c>
      <c r="K3023" s="44">
        <f>IFERROR(_xll.qlIndexFixing(Index3M,H3023,TRUE,_xll.ohTrigger(RecalcTrigger,Trigger3M)),NA())</f>
        <v>8.666002706592929E-3</v>
      </c>
      <c r="L3023" s="44">
        <f>IFERROR(_xll.qlIndexFixing(Index6M,$H3023,TRUE,_xll.ohTrigger(RecalcTrigger,Trigger6M)),NA())</f>
        <v>8.8139732900993206E-3</v>
      </c>
      <c r="M3023" s="146">
        <f>IFERROR(_xll.qlIndexFixing(Index1Y,$H3023,TRUE,_xll.ohTrigger(RecalcTrigger,Trigger1Y)),NA())</f>
        <v>9.0587087216960072E-3</v>
      </c>
      <c r="N3023" s="145">
        <f>IFERROR(_xll.qlIndexFixing(ONIndex1M,I3023,TRUE,_xll.ohTrigger(RecalcTrigger,Trigger1M)),NA())</f>
        <v>8.5396603548648642E-3</v>
      </c>
      <c r="O3023" s="44">
        <f>IFERROR(_xll.qlIndexFixing(ONIndex3M,I3023,TRUE,_xll.ohTrigger(RecalcTrigger,Trigger3M)),NA())</f>
        <v>8.6234145125818618E-3</v>
      </c>
      <c r="P3023" s="44">
        <f>IFERROR(_xll.qlIndexFixing(ONIndex6M,I3023,TRUE,_xll.ohTrigger(RecalcTrigger,Trigger6M)),NA())</f>
        <v>8.7312268001127347E-3</v>
      </c>
      <c r="Q3023" s="146">
        <f>IFERROR(_xll.qlIndexFixing(ONIndex1Y,I3023,TRUE,_xll.ohTrigger(RecalcTrigger,Trigger1Y)),NA())</f>
        <v>8.887338783776233E-3</v>
      </c>
    </row>
    <row r="3024" spans="2:17" x14ac:dyDescent="0.2">
      <c r="B3024" s="39" t="s">
        <v>42</v>
      </c>
      <c r="D3024" s="42">
        <f>_xll.qlCalendarAdvance(Calendar,$D3023,B3024,"f",FALSE)</f>
        <v>60882</v>
      </c>
      <c r="E3024" s="140">
        <f>_xll.qlInterestRateIndexValueDate(IndexON,D3024)</f>
        <v>60882</v>
      </c>
      <c r="F3024" s="156">
        <f>IFERROR(_xll.qlIndexFixing(IndexON,D3024,TRUE,_xll.ohTrigger(RecalcTrigger,TriggerON)),NA())</f>
        <v>7.9095431240239211E-3</v>
      </c>
      <c r="H3024" s="42">
        <f>_xll.qlCalendarAdvance(Calendar,$H3023,B3024,"f",FALSE)</f>
        <v>60882</v>
      </c>
      <c r="I3024" s="140">
        <f>_xll.qlInterestRateIndexValueDate(Index1M,$H3024)</f>
        <v>60882</v>
      </c>
      <c r="J3024" s="145">
        <f>IFERROR(_xll.qlIndexFixing(Index1M,$H3024,TRUE,_xll.ohTrigger(RecalcTrigger,Trigger1M)),NA())</f>
        <v>8.557520803179397E-3</v>
      </c>
      <c r="K3024" s="44">
        <f>IFERROR(_xll.qlIndexFixing(Index3M,H3024,TRUE,_xll.ohTrigger(RecalcTrigger,Trigger3M)),NA())</f>
        <v>8.6711736968651549E-3</v>
      </c>
      <c r="L3024" s="44">
        <f>IFERROR(_xll.qlIndexFixing(Index6M,$H3024,TRUE,_xll.ohTrigger(RecalcTrigger,Trigger6M)),NA())</f>
        <v>8.8188982316189189E-3</v>
      </c>
      <c r="M3024" s="146">
        <f>IFERROR(_xll.qlIndexFixing(Index1Y,$H3024,TRUE,_xll.ohTrigger(RecalcTrigger,Trigger1Y)),NA())</f>
        <v>9.0636875506941994E-3</v>
      </c>
      <c r="N3024" s="145">
        <f>IFERROR(_xll.qlIndexFixing(ONIndex1M,I3024,TRUE,_xll.ohTrigger(RecalcTrigger,Trigger1M)),NA())</f>
        <v>8.5445408596140915E-3</v>
      </c>
      <c r="O3024" s="44">
        <f>IFERROR(_xll.qlIndexFixing(ONIndex3M,I3024,TRUE,_xll.ohTrigger(RecalcTrigger,Trigger3M)),NA())</f>
        <v>8.6286399181267903E-3</v>
      </c>
      <c r="P3024" s="44">
        <f>IFERROR(_xll.qlIndexFixing(ONIndex6M,I3024,TRUE,_xll.ohTrigger(RecalcTrigger,Trigger6M)),NA())</f>
        <v>8.7362564061099768E-3</v>
      </c>
      <c r="Q3024" s="146">
        <f>IFERROR(_xll.qlIndexFixing(ONIndex1Y,I3024,TRUE,_xll.ohTrigger(RecalcTrigger,Trigger1Y)),NA())</f>
        <v>8.8925362991076895E-3</v>
      </c>
    </row>
    <row r="3025" spans="2:17" x14ac:dyDescent="0.2">
      <c r="B3025" s="39" t="s">
        <v>42</v>
      </c>
      <c r="D3025" s="42">
        <f>_xll.qlCalendarAdvance(Calendar,$D3024,B3025,"f",FALSE)</f>
        <v>60889</v>
      </c>
      <c r="E3025" s="140">
        <f>_xll.qlInterestRateIndexValueDate(IndexON,D3025)</f>
        <v>60889</v>
      </c>
      <c r="F3025" s="156">
        <f>IFERROR(_xll.qlIndexFixing(IndexON,D3025,TRUE,_xll.ohTrigger(RecalcTrigger,TriggerON)),NA())</f>
        <v>7.9155560674637471E-3</v>
      </c>
      <c r="H3025" s="42">
        <f>_xll.qlCalendarAdvance(Calendar,$H3024,B3025,"f",FALSE)</f>
        <v>60889</v>
      </c>
      <c r="I3025" s="140">
        <f>_xll.qlInterestRateIndexValueDate(Index1M,$H3025)</f>
        <v>60889</v>
      </c>
      <c r="J3025" s="145">
        <f>IFERROR(_xll.qlIndexFixing(Index1M,$H3025,TRUE,_xll.ohTrigger(RecalcTrigger,Trigger1M)),NA())</f>
        <v>8.5623754031869392E-3</v>
      </c>
      <c r="K3025" s="44">
        <f>IFERROR(_xll.qlIndexFixing(Index3M,H3025,TRUE,_xll.ohTrigger(RecalcTrigger,Trigger3M)),NA())</f>
        <v>8.6763344917031773E-3</v>
      </c>
      <c r="L3025" s="44">
        <f>IFERROR(_xll.qlIndexFixing(Index6M,$H3025,TRUE,_xll.ohTrigger(RecalcTrigger,Trigger6M)),NA())</f>
        <v>8.8238133436311008E-3</v>
      </c>
      <c r="M3025" s="146">
        <f>IFERROR(_xll.qlIndexFixing(Index1Y,$H3025,TRUE,_xll.ohTrigger(RecalcTrigger,Trigger1Y)),NA())</f>
        <v>9.0686561867092674E-3</v>
      </c>
      <c r="N3025" s="145">
        <f>IFERROR(_xll.qlIndexFixing(ONIndex1M,I3025,TRUE,_xll.ohTrigger(RecalcTrigger,Trigger1M)),NA())</f>
        <v>8.5494118559326093E-3</v>
      </c>
      <c r="O3025" s="44">
        <f>IFERROR(_xll.qlIndexFixing(ONIndex3M,I3025,TRUE,_xll.ohTrigger(RecalcTrigger,Trigger3M)),NA())</f>
        <v>8.6338551434483879E-3</v>
      </c>
      <c r="P3025" s="44">
        <f>IFERROR(_xll.qlIndexFixing(ONIndex6M,I3025,TRUE,_xll.ohTrigger(RecalcTrigger,Trigger6M)),NA())</f>
        <v>8.7412762132066391E-3</v>
      </c>
      <c r="Q3025" s="146">
        <f>IFERROR(_xll.qlIndexFixing(ONIndex1Y,I3025,TRUE,_xll.ohTrigger(RecalcTrigger,Trigger1Y)),NA())</f>
        <v>8.8977236884357769E-3</v>
      </c>
    </row>
    <row r="3026" spans="2:17" x14ac:dyDescent="0.2">
      <c r="B3026" s="39" t="s">
        <v>42</v>
      </c>
      <c r="D3026" s="42">
        <f>_xll.qlCalendarAdvance(Calendar,$D3025,B3026,"f",FALSE)</f>
        <v>60896</v>
      </c>
      <c r="E3026" s="140">
        <f>_xll.qlInterestRateIndexValueDate(IndexON,D3026)</f>
        <v>60896</v>
      </c>
      <c r="F3026" s="156">
        <f>IFERROR(_xll.qlIndexFixing(IndexON,D3026,TRUE,_xll.ohTrigger(RecalcTrigger,TriggerON)),NA())</f>
        <v>7.9215572736190953E-3</v>
      </c>
      <c r="H3026" s="42">
        <f>_xll.qlCalendarAdvance(Calendar,$H3025,B3026,"f",FALSE)</f>
        <v>60896</v>
      </c>
      <c r="I3026" s="140">
        <f>_xll.qlInterestRateIndexValueDate(Index1M,$H3026)</f>
        <v>60896</v>
      </c>
      <c r="J3026" s="145">
        <f>IFERROR(_xll.qlIndexFixing(Index1M,$H3026,TRUE,_xll.ohTrigger(RecalcTrigger,Trigger1M)),NA())</f>
        <v>8.5672204903008246E-3</v>
      </c>
      <c r="K3026" s="44">
        <f>IFERROR(_xll.qlIndexFixing(Index3M,H3026,TRUE,_xll.ohTrigger(RecalcTrigger,Trigger3M)),NA())</f>
        <v>8.6814850910686987E-3</v>
      </c>
      <c r="L3026" s="44">
        <f>IFERROR(_xll.qlIndexFixing(Index6M,$H3026,TRUE,_xll.ohTrigger(RecalcTrigger,Trigger6M)),NA())</f>
        <v>8.8287186260637765E-3</v>
      </c>
      <c r="M3026" s="146">
        <f>IFERROR(_xll.qlIndexFixing(Index1Y,$H3026,TRUE,_xll.ohTrigger(RecalcTrigger,Trigger1Y)),NA())</f>
        <v>9.0736146295902209E-3</v>
      </c>
      <c r="N3026" s="145">
        <f>IFERROR(_xll.qlIndexFixing(ONIndex1M,I3026,TRUE,_xll.ohTrigger(RecalcTrigger,Trigger1M)),NA())</f>
        <v>8.5542733442256491E-3</v>
      </c>
      <c r="O3026" s="44">
        <f>IFERROR(_xll.qlIndexFixing(ONIndex3M,I3026,TRUE,_xll.ohTrigger(RecalcTrigger,Trigger3M)),NA())</f>
        <v>8.6390601885466545E-3</v>
      </c>
      <c r="P3026" s="44">
        <f>IFERROR(_xll.qlIndexFixing(ONIndex6M,I3026,TRUE,_xll.ohTrigger(RecalcTrigger,Trigger6M)),NA())</f>
        <v>8.7462862215648141E-3</v>
      </c>
      <c r="Q3026" s="146">
        <f>IFERROR(_xll.qlIndexFixing(ONIndex1Y,I3026,TRUE,_xll.ohTrigger(RecalcTrigger,Trigger1Y)),NA())</f>
        <v>8.9029009520846802E-3</v>
      </c>
    </row>
    <row r="3027" spans="2:17" x14ac:dyDescent="0.2">
      <c r="B3027" s="39" t="s">
        <v>42</v>
      </c>
      <c r="D3027" s="42">
        <f>_xll.qlCalendarAdvance(Calendar,$D3026,B3027,"f",FALSE)</f>
        <v>60903</v>
      </c>
      <c r="E3027" s="140">
        <f>_xll.qlInterestRateIndexValueDate(IndexON,D3027)</f>
        <v>60903</v>
      </c>
      <c r="F3027" s="156">
        <f>IFERROR(_xll.qlIndexFixing(IndexON,D3027,TRUE,_xll.ohTrigger(RecalcTrigger,TriggerON)),NA())</f>
        <v>7.9275467423278734E-3</v>
      </c>
      <c r="H3027" s="42">
        <f>_xll.qlCalendarAdvance(Calendar,$H3026,B3027,"f",FALSE)</f>
        <v>60903</v>
      </c>
      <c r="I3027" s="140">
        <f>_xll.qlInterestRateIndexValueDate(Index1M,$H3027)</f>
        <v>60903</v>
      </c>
      <c r="J3027" s="145">
        <f>IFERROR(_xll.qlIndexFixing(Index1M,$H3027,TRUE,_xll.ohTrigger(RecalcTrigger,Trigger1M)),NA())</f>
        <v>8.5720560645102441E-3</v>
      </c>
      <c r="K3027" s="44">
        <f>IFERROR(_xll.qlIndexFixing(Index3M,H3027,TRUE,_xll.ohTrigger(RecalcTrigger,Trigger3M)),NA())</f>
        <v>8.6870939902638448E-3</v>
      </c>
      <c r="L3027" s="44">
        <f>IFERROR(_xll.qlIndexFixing(Index6M,$H3027,TRUE,_xll.ohTrigger(RecalcTrigger,Trigger6M)),NA())</f>
        <v>8.8336140788448508E-3</v>
      </c>
      <c r="M3027" s="146">
        <f>IFERROR(_xll.qlIndexFixing(Index1Y,$H3027,TRUE,_xll.ohTrigger(RecalcTrigger,Trigger1Y)),NA())</f>
        <v>9.0785628791869577E-3</v>
      </c>
      <c r="N3027" s="145">
        <f>IFERROR(_xll.qlIndexFixing(ONIndex1M,I3027,TRUE,_xll.ohTrigger(RecalcTrigger,Trigger1M)),NA())</f>
        <v>8.5591253239258869E-3</v>
      </c>
      <c r="O3027" s="44">
        <f>IFERROR(_xll.qlIndexFixing(ONIndex3M,I3027,TRUE,_xll.ohTrigger(RecalcTrigger,Trigger3M)),NA())</f>
        <v>8.6442550533405438E-3</v>
      </c>
      <c r="P3027" s="44">
        <f>IFERROR(_xll.qlIndexFixing(ONIndex6M,I3027,TRUE,_xll.ohTrigger(RecalcTrigger,Trigger6M)),NA())</f>
        <v>8.7512864311845018E-3</v>
      </c>
      <c r="Q3027" s="146">
        <f>IFERROR(_xll.qlIndexFixing(ONIndex1Y,I3027,TRUE,_xll.ohTrigger(RecalcTrigger,Trigger1Y)),NA())</f>
        <v>8.9080680897302145E-3</v>
      </c>
    </row>
    <row r="3028" spans="2:17" x14ac:dyDescent="0.2">
      <c r="B3028" s="39" t="s">
        <v>42</v>
      </c>
      <c r="D3028" s="42">
        <f>_xll.qlCalendarAdvance(Calendar,$D3027,B3028,"f",FALSE)</f>
        <v>60910</v>
      </c>
      <c r="E3028" s="140">
        <f>_xll.qlInterestRateIndexValueDate(IndexON,D3028)</f>
        <v>60910</v>
      </c>
      <c r="F3028" s="156">
        <f>IFERROR(_xll.qlIndexFixing(IndexON,D3028,TRUE,_xll.ohTrigger(RecalcTrigger,TriggerON)),NA())</f>
        <v>7.9335244736711275E-3</v>
      </c>
      <c r="H3028" s="42">
        <f>_xll.qlCalendarAdvance(Calendar,$H3027,B3028,"f",FALSE)</f>
        <v>60910</v>
      </c>
      <c r="I3028" s="140">
        <f>_xll.qlInterestRateIndexValueDate(Index1M,$H3028)</f>
        <v>60910</v>
      </c>
      <c r="J3028" s="145">
        <f>IFERROR(_xll.qlIndexFixing(Index1M,$H3028,TRUE,_xll.ohTrigger(RecalcTrigger,Trigger1M)),NA())</f>
        <v>8.577326743204973E-3</v>
      </c>
      <c r="K3028" s="44">
        <f>IFERROR(_xll.qlIndexFixing(Index3M,H3028,TRUE,_xll.ohTrigger(RecalcTrigger,Trigger3M)),NA())</f>
        <v>8.6922235922952205E-3</v>
      </c>
      <c r="L3028" s="44">
        <f>IFERROR(_xll.qlIndexFixing(Index6M,$H3028,TRUE,_xll.ohTrigger(RecalcTrigger,Trigger6M)),NA())</f>
        <v>8.838952126657338E-3</v>
      </c>
      <c r="M3028" s="146">
        <f>IFERROR(_xll.qlIndexFixing(Index1Y,$H3028,TRUE,_xll.ohTrigger(RecalcTrigger,Trigger1Y)),NA())</f>
        <v>9.0835009353489315E-3</v>
      </c>
      <c r="N3028" s="145">
        <f>IFERROR(_xll.qlIndexFixing(ONIndex1M,I3028,TRUE,_xll.ohTrigger(RecalcTrigger,Trigger1M)),NA())</f>
        <v>8.563967795438554E-3</v>
      </c>
      <c r="O3028" s="44">
        <f>IFERROR(_xll.qlIndexFixing(ONIndex3M,I3028,TRUE,_xll.ohTrigger(RecalcTrigger,Trigger3M)),NA())</f>
        <v>8.6494397379921484E-3</v>
      </c>
      <c r="P3028" s="44">
        <f>IFERROR(_xll.qlIndexFixing(ONIndex6M,I3028,TRUE,_xll.ohTrigger(RecalcTrigger,Trigger6M)),NA())</f>
        <v>8.7562768419846559E-3</v>
      </c>
      <c r="Q3028" s="146">
        <f>IFERROR(_xll.qlIndexFixing(ONIndex1Y,I3028,TRUE,_xll.ohTrigger(RecalcTrigger,Trigger1Y)),NA())</f>
        <v>8.9132251013723796E-3</v>
      </c>
    </row>
    <row r="3029" spans="2:17" x14ac:dyDescent="0.2">
      <c r="B3029" s="39" t="s">
        <v>42</v>
      </c>
      <c r="D3029" s="42">
        <f>_xll.qlCalendarAdvance(Calendar,$D3028,B3029,"f",FALSE)</f>
        <v>60917</v>
      </c>
      <c r="E3029" s="140">
        <f>_xll.qlInterestRateIndexValueDate(IndexON,D3029)</f>
        <v>60917</v>
      </c>
      <c r="F3029" s="156">
        <f>IFERROR(_xll.qlIndexFixing(IndexON,D3029,TRUE,_xll.ohTrigger(RecalcTrigger,TriggerON)),NA())</f>
        <v>7.9394904676488576E-3</v>
      </c>
      <c r="H3029" s="42">
        <f>_xll.qlCalendarAdvance(Calendar,$H3028,B3029,"f",FALSE)</f>
        <v>60917</v>
      </c>
      <c r="I3029" s="140">
        <f>_xll.qlInterestRateIndexValueDate(Index1M,$H3029)</f>
        <v>60917</v>
      </c>
      <c r="J3029" s="145">
        <f>IFERROR(_xll.qlIndexFixing(Index1M,$H3029,TRUE,_xll.ohTrigger(RecalcTrigger,Trigger1M)),NA())</f>
        <v>8.5821427252296533E-3</v>
      </c>
      <c r="K3029" s="44">
        <f>IFERROR(_xll.qlIndexFixing(Index3M,H3029,TRUE,_xll.ohTrigger(RecalcTrigger,Trigger3M)),NA())</f>
        <v>8.6973429985608801E-3</v>
      </c>
      <c r="L3029" s="44">
        <f>IFERROR(_xll.qlIndexFixing(Index6M,$H3029,TRUE,_xll.ohTrigger(RecalcTrigger,Trigger6M)),NA())</f>
        <v>8.8438273356159156E-3</v>
      </c>
      <c r="M3029" s="146">
        <f>IFERROR(_xll.qlIndexFixing(Index1Y,$H3029,TRUE,_xll.ohTrigger(RecalcTrigger,Trigger1Y)),NA())</f>
        <v>9.0884287979264844E-3</v>
      </c>
      <c r="N3029" s="145">
        <f>IFERROR(_xll.qlIndexFixing(ONIndex1M,I3029,TRUE,_xll.ohTrigger(RecalcTrigger,Trigger1M)),NA())</f>
        <v>8.568800758601558E-3</v>
      </c>
      <c r="O3029" s="44">
        <f>IFERROR(_xll.qlIndexFixing(ONIndex3M,I3029,TRUE,_xll.ohTrigger(RecalcTrigger,Trigger3M)),NA())</f>
        <v>8.6546142423393757E-3</v>
      </c>
      <c r="P3029" s="44">
        <f>IFERROR(_xll.qlIndexFixing(ONIndex6M,I3029,TRUE,_xll.ohTrigger(RecalcTrigger,Trigger6M)),NA())</f>
        <v>8.7612574540463228E-3</v>
      </c>
      <c r="Q3029" s="146">
        <f>IFERROR(_xll.qlIndexFixing(ONIndex1Y,I3029,TRUE,_xll.ohTrigger(RecalcTrigger,Trigger1Y)),NA())</f>
        <v>8.9183719872543143E-3</v>
      </c>
    </row>
    <row r="3030" spans="2:17" x14ac:dyDescent="0.2">
      <c r="B3030" s="39" t="s">
        <v>42</v>
      </c>
      <c r="D3030" s="42">
        <f>_xll.qlCalendarAdvance(Calendar,$D3029,B3030,"f",FALSE)</f>
        <v>60924</v>
      </c>
      <c r="E3030" s="140">
        <f>_xll.qlInterestRateIndexValueDate(IndexON,D3030)</f>
        <v>60924</v>
      </c>
      <c r="F3030" s="156">
        <f>IFERROR(_xll.qlIndexFixing(IndexON,D3030,TRUE,_xll.ohTrigger(RecalcTrigger,TriggerON)),NA())</f>
        <v>7.94544472434211E-3</v>
      </c>
      <c r="H3030" s="42">
        <f>_xll.qlCalendarAdvance(Calendar,$H3029,B3030,"f",FALSE)</f>
        <v>60924</v>
      </c>
      <c r="I3030" s="140">
        <f>_xll.qlInterestRateIndexValueDate(Index1M,$H3030)</f>
        <v>60924</v>
      </c>
      <c r="J3030" s="145">
        <f>IFERROR(_xll.qlIndexFixing(Index1M,$H3030,TRUE,_xll.ohTrigger(RecalcTrigger,Trigger1M)),NA())</f>
        <v>8.5869491941543124E-3</v>
      </c>
      <c r="K3030" s="44">
        <f>IFERROR(_xll.qlIndexFixing(Index3M,H3030,TRUE,_xll.ohTrigger(RecalcTrigger,Trigger3M)),NA())</f>
        <v>8.702452209023822E-3</v>
      </c>
      <c r="L3030" s="44">
        <f>IFERROR(_xll.qlIndexFixing(Index6M,$H3030,TRUE,_xll.ohTrigger(RecalcTrigger,Trigger6M)),NA())</f>
        <v>8.8486927145316578E-3</v>
      </c>
      <c r="M3030" s="146">
        <f>IFERROR(_xll.qlIndexFixing(Index1Y,$H3030,TRUE,_xll.ohTrigger(RecalcTrigger,Trigger1Y)),NA())</f>
        <v>9.0933464667697361E-3</v>
      </c>
      <c r="N3030" s="145">
        <f>IFERROR(_xll.qlIndexFixing(ONIndex1M,I3030,TRUE,_xll.ohTrigger(RecalcTrigger,Trigger1M)),NA())</f>
        <v>8.5736242135769913E-3</v>
      </c>
      <c r="O3030" s="44">
        <f>IFERROR(_xll.qlIndexFixing(ONIndex3M,I3030,TRUE,_xll.ohTrigger(RecalcTrigger,Trigger3M)),NA())</f>
        <v>8.6597785665443183E-3</v>
      </c>
      <c r="P3030" s="44">
        <f>IFERROR(_xll.qlIndexFixing(ONIndex6M,I3030,TRUE,_xll.ohTrigger(RecalcTrigger,Trigger6M)),NA())</f>
        <v>8.7662282673695024E-3</v>
      </c>
      <c r="Q3030" s="146">
        <f>IFERROR(_xll.qlIndexFixing(ONIndex1Y,I3030,TRUE,_xll.ohTrigger(RecalcTrigger,Trigger1Y)),NA())</f>
        <v>8.92350874713288E-3</v>
      </c>
    </row>
    <row r="3031" spans="2:17" x14ac:dyDescent="0.2">
      <c r="B3031" s="39" t="s">
        <v>42</v>
      </c>
      <c r="D3031" s="42">
        <f>_xll.qlCalendarAdvance(Calendar,$D3030,B3031,"f",FALSE)</f>
        <v>60931</v>
      </c>
      <c r="E3031" s="140">
        <f>_xll.qlInterestRateIndexValueDate(IndexON,D3031)</f>
        <v>60931</v>
      </c>
      <c r="F3031" s="156">
        <f>IFERROR(_xll.qlIndexFixing(IndexON,D3031,TRUE,_xll.ohTrigger(RecalcTrigger,TriggerON)),NA())</f>
        <v>7.9513872434266997E-3</v>
      </c>
      <c r="H3031" s="42">
        <f>_xll.qlCalendarAdvance(Calendar,$H3030,B3031,"f",FALSE)</f>
        <v>60931</v>
      </c>
      <c r="I3031" s="140">
        <f>_xll.qlInterestRateIndexValueDate(Index1M,$H3031)</f>
        <v>60931</v>
      </c>
      <c r="J3031" s="145">
        <f>IFERROR(_xll.qlIndexFixing(Index1M,$H3031,TRUE,_xll.ohTrigger(RecalcTrigger,Trigger1M)),NA())</f>
        <v>8.5917461499658791E-3</v>
      </c>
      <c r="K3031" s="44">
        <f>IFERROR(_xll.qlIndexFixing(Index3M,H3031,TRUE,_xll.ohTrigger(RecalcTrigger,Trigger3M)),NA())</f>
        <v>8.7075512236435247E-3</v>
      </c>
      <c r="L3031" s="44">
        <f>IFERROR(_xll.qlIndexFixing(Index6M,$H3031,TRUE,_xll.ohTrigger(RecalcTrigger,Trigger6M)),NA())</f>
        <v>8.8535482633342044E-3</v>
      </c>
      <c r="M3031" s="146">
        <f>IFERROR(_xll.qlIndexFixing(Index1Y,$H3031,TRUE,_xll.ohTrigger(RecalcTrigger,Trigger1Y)),NA())</f>
        <v>9.0982539417296948E-3</v>
      </c>
      <c r="N3031" s="145">
        <f>IFERROR(_xll.qlIndexFixing(ONIndex1M,I3031,TRUE,_xll.ohTrigger(RecalcTrigger,Trigger1M)),NA())</f>
        <v>8.5784381602838078E-3</v>
      </c>
      <c r="O3031" s="44">
        <f>IFERROR(_xll.qlIndexFixing(ONIndex3M,I3031,TRUE,_xll.ohTrigger(RecalcTrigger,Trigger3M)),NA())</f>
        <v>8.6649327104448837E-3</v>
      </c>
      <c r="P3031" s="44">
        <f>IFERROR(_xll.qlIndexFixing(ONIndex6M,I3031,TRUE,_xll.ohTrigger(RecalcTrigger,Trigger6M)),NA())</f>
        <v>8.7711892818731485E-3</v>
      </c>
      <c r="Q3031" s="146">
        <f>IFERROR(_xll.qlIndexFixing(ONIndex1Y,I3031,TRUE,_xll.ohTrigger(RecalcTrigger,Trigger1Y)),NA())</f>
        <v>8.9286353812512154E-3</v>
      </c>
    </row>
    <row r="3032" spans="2:17" x14ac:dyDescent="0.2">
      <c r="B3032" s="39" t="s">
        <v>42</v>
      </c>
      <c r="D3032" s="42">
        <f>_xll.qlCalendarAdvance(Calendar,$D3031,B3032,"f",FALSE)</f>
        <v>60938</v>
      </c>
      <c r="E3032" s="140">
        <f>_xll.qlInterestRateIndexValueDate(IndexON,D3032)</f>
        <v>60938</v>
      </c>
      <c r="F3032" s="156">
        <f>IFERROR(_xll.qlIndexFixing(IndexON,D3032,TRUE,_xll.ohTrigger(RecalcTrigger,TriggerON)),NA())</f>
        <v>7.9573180253078579E-3</v>
      </c>
      <c r="H3032" s="42">
        <f>_xll.qlCalendarAdvance(Calendar,$H3031,B3032,"f",FALSE)</f>
        <v>60938</v>
      </c>
      <c r="I3032" s="140">
        <f>_xll.qlInterestRateIndexValueDate(Index1M,$H3032)</f>
        <v>60938</v>
      </c>
      <c r="J3032" s="145">
        <f>IFERROR(_xll.qlIndexFixing(Index1M,$H3032,TRUE,_xll.ohTrigger(RecalcTrigger,Trigger1M)),NA())</f>
        <v>8.5960912415419255E-3</v>
      </c>
      <c r="K3032" s="44">
        <f>IFERROR(_xll.qlIndexFixing(Index3M,H3032,TRUE,_xll.ohTrigger(RecalcTrigger,Trigger3M)),NA())</f>
        <v>8.7126400423812277E-3</v>
      </c>
      <c r="L3032" s="44">
        <f>IFERROR(_xll.qlIndexFixing(Index6M,$H3032,TRUE,_xll.ohTrigger(RecalcTrigger,Trigger6M)),NA())</f>
        <v>8.8583939819514169E-3</v>
      </c>
      <c r="M3032" s="146">
        <f>IFERROR(_xll.qlIndexFixing(Index1Y,$H3032,TRUE,_xll.ohTrigger(RecalcTrigger,Trigger1Y)),NA())</f>
        <v>9.1031512226573685E-3</v>
      </c>
      <c r="N3032" s="145">
        <f>IFERROR(_xll.qlIndexFixing(ONIndex1M,I3032,TRUE,_xll.ohTrigger(RecalcTrigger,Trigger1M)),NA())</f>
        <v>8.5832425985599148E-3</v>
      </c>
      <c r="O3032" s="44">
        <f>IFERROR(_xll.qlIndexFixing(ONIndex3M,I3032,TRUE,_xll.ohTrigger(RecalcTrigger,Trigger3M)),NA())</f>
        <v>8.670076674122118E-3</v>
      </c>
      <c r="P3032" s="44">
        <f>IFERROR(_xll.qlIndexFixing(ONIndex6M,I3032,TRUE,_xll.ohTrigger(RecalcTrigger,Trigger6M)),NA())</f>
        <v>8.776140497557261E-3</v>
      </c>
      <c r="Q3032" s="146">
        <f>IFERROR(_xll.qlIndexFixing(ONIndex1Y,I3032,TRUE,_xll.ohTrigger(RecalcTrigger,Trigger1Y)),NA())</f>
        <v>8.9337518893661816E-3</v>
      </c>
    </row>
    <row r="3033" spans="2:17" x14ac:dyDescent="0.2">
      <c r="B3033" s="39" t="s">
        <v>42</v>
      </c>
      <c r="D3033" s="42">
        <f>_xll.qlCalendarAdvance(Calendar,$D3032,B3033,"f",FALSE)</f>
        <v>60945</v>
      </c>
      <c r="E3033" s="140">
        <f>_xll.qlInterestRateIndexValueDate(IndexON,D3033)</f>
        <v>60945</v>
      </c>
      <c r="F3033" s="156">
        <f>IFERROR(_xll.qlIndexFixing(IndexON,D3033,TRUE,_xll.ohTrigger(RecalcTrigger,TriggerON)),NA())</f>
        <v>7.9632370696613997E-3</v>
      </c>
      <c r="H3033" s="42">
        <f>_xll.qlCalendarAdvance(Calendar,$H3032,B3033,"f",FALSE)</f>
        <v>60945</v>
      </c>
      <c r="I3033" s="140">
        <f>_xll.qlInterestRateIndexValueDate(Index1M,$H3033)</f>
        <v>60945</v>
      </c>
      <c r="J3033" s="145">
        <f>IFERROR(_xll.qlIndexFixing(Index1M,$H3033,TRUE,_xll.ohTrigger(RecalcTrigger,Trigger1M)),NA())</f>
        <v>8.6008697380706156E-3</v>
      </c>
      <c r="K3033" s="44">
        <f>IFERROR(_xll.qlIndexFixing(Index3M,H3033,TRUE,_xll.ohTrigger(RecalcTrigger,Trigger3M)),NA())</f>
        <v>8.7177186651972854E-3</v>
      </c>
      <c r="L3033" s="44">
        <f>IFERROR(_xll.qlIndexFixing(Index6M,$H3033,TRUE,_xll.ohTrigger(RecalcTrigger,Trigger6M)),NA())</f>
        <v>8.8627803688787095E-3</v>
      </c>
      <c r="M3033" s="146">
        <f>IFERROR(_xll.qlIndexFixing(Index1Y,$H3033,TRUE,_xll.ohTrigger(RecalcTrigger,Trigger1Y)),NA())</f>
        <v>9.1080383094042094E-3</v>
      </c>
      <c r="N3033" s="145">
        <f>IFERROR(_xll.qlIndexFixing(ONIndex1M,I3033,TRUE,_xll.ohTrigger(RecalcTrigger,Trigger1M)),NA())</f>
        <v>8.5880375286484512E-3</v>
      </c>
      <c r="O3033" s="44">
        <f>IFERROR(_xll.qlIndexFixing(ONIndex3M,I3033,TRUE,_xll.ohTrigger(RecalcTrigger,Trigger3M)),NA())</f>
        <v>8.6752104575760214E-3</v>
      </c>
      <c r="P3033" s="44">
        <f>IFERROR(_xll.qlIndexFixing(ONIndex6M,I3033,TRUE,_xll.ohTrigger(RecalcTrigger,Trigger6M)),NA())</f>
        <v>8.7810819145028862E-3</v>
      </c>
      <c r="Q3033" s="146">
        <f>IFERROR(_xll.qlIndexFixing(ONIndex1Y,I3033,TRUE,_xll.ohTrigger(RecalcTrigger,Trigger1Y)),NA())</f>
        <v>8.9388582716398712E-3</v>
      </c>
    </row>
    <row r="3034" spans="2:17" x14ac:dyDescent="0.2">
      <c r="B3034" s="39" t="s">
        <v>42</v>
      </c>
      <c r="D3034" s="42">
        <f>_xll.qlCalendarAdvance(Calendar,$D3033,B3034,"f",FALSE)</f>
        <v>60952</v>
      </c>
      <c r="E3034" s="140">
        <f>_xll.qlInterestRateIndexValueDate(IndexON,D3034)</f>
        <v>60952</v>
      </c>
      <c r="F3034" s="156">
        <f>IFERROR(_xll.qlIndexFixing(IndexON,D3034,TRUE,_xll.ohTrigger(RecalcTrigger,TriggerON)),NA())</f>
        <v>7.96914437681151E-3</v>
      </c>
      <c r="H3034" s="42">
        <f>_xll.qlCalendarAdvance(Calendar,$H3033,B3034,"f",FALSE)</f>
        <v>60952</v>
      </c>
      <c r="I3034" s="140">
        <f>_xll.qlInterestRateIndexValueDate(Index1M,$H3034)</f>
        <v>60952</v>
      </c>
      <c r="J3034" s="145">
        <f>IFERROR(_xll.qlIndexFixing(Index1M,$H3034,TRUE,_xll.ohTrigger(RecalcTrigger,Trigger1M)),NA())</f>
        <v>8.6056387216083934E-3</v>
      </c>
      <c r="K3034" s="44">
        <f>IFERROR(_xll.qlIndexFixing(Index3M,H3034,TRUE,_xll.ohTrigger(RecalcTrigger,Trigger3M)),NA())</f>
        <v>8.7227870920520579E-3</v>
      </c>
      <c r="L3034" s="44">
        <f>IFERROR(_xll.qlIndexFixing(Index6M,$H3034,TRUE,_xll.ohTrigger(RecalcTrigger,Trigger6M)),NA())</f>
        <v>8.8676070121140801E-3</v>
      </c>
      <c r="M3034" s="146">
        <f>IFERROR(_xll.qlIndexFixing(Index1Y,$H3034,TRUE,_xll.ohTrigger(RecalcTrigger,Trigger1Y)),NA())</f>
        <v>9.1129152018216697E-3</v>
      </c>
      <c r="N3034" s="145">
        <f>IFERROR(_xll.qlIndexFixing(ONIndex1M,I3034,TRUE,_xll.ohTrigger(RecalcTrigger,Trigger1M)),NA())</f>
        <v>8.5928229503873244E-3</v>
      </c>
      <c r="O3034" s="44">
        <f>IFERROR(_xll.qlIndexFixing(ONIndex3M,I3034,TRUE,_xll.ohTrigger(RecalcTrigger,Trigger3M)),NA())</f>
        <v>8.6803340607255475E-3</v>
      </c>
      <c r="P3034" s="44">
        <f>IFERROR(_xll.qlIndexFixing(ONIndex6M,I3034,TRUE,_xll.ohTrigger(RecalcTrigger,Trigger6M)),NA())</f>
        <v>8.7860135327100242E-3</v>
      </c>
      <c r="Q3034" s="146">
        <f>IFERROR(_xll.qlIndexFixing(ONIndex1Y,I3034,TRUE,_xll.ohTrigger(RecalcTrigger,Trigger1Y)),NA())</f>
        <v>8.9439545280722843E-3</v>
      </c>
    </row>
    <row r="3035" spans="2:17" x14ac:dyDescent="0.2">
      <c r="B3035" s="39" t="s">
        <v>42</v>
      </c>
      <c r="D3035" s="42">
        <f>_xll.qlCalendarAdvance(Calendar,$D3034,B3035,"f",FALSE)</f>
        <v>60959</v>
      </c>
      <c r="E3035" s="140">
        <f>_xll.qlInterestRateIndexValueDate(IndexON,D3035)</f>
        <v>60959</v>
      </c>
      <c r="F3035" s="156">
        <f>IFERROR(_xll.qlIndexFixing(IndexON,D3035,TRUE,_xll.ohTrigger(RecalcTrigger,TriggerON)),NA())</f>
        <v>7.9750399463529575E-3</v>
      </c>
      <c r="H3035" s="42">
        <f>_xll.qlCalendarAdvance(Calendar,$H3034,B3035,"f",FALSE)</f>
        <v>60959</v>
      </c>
      <c r="I3035" s="140">
        <f>_xll.qlInterestRateIndexValueDate(Index1M,$H3035)</f>
        <v>60959</v>
      </c>
      <c r="J3035" s="145">
        <f>IFERROR(_xll.qlIndexFixing(Index1M,$H3035,TRUE,_xll.ohTrigger(RecalcTrigger,Trigger1M)),NA())</f>
        <v>8.6103981921525543E-3</v>
      </c>
      <c r="K3035" s="44">
        <f>IFERROR(_xll.qlIndexFixing(Index3M,H3035,TRUE,_xll.ohTrigger(RecalcTrigger,Trigger3M)),NA())</f>
        <v>8.7278453229094281E-3</v>
      </c>
      <c r="L3035" s="44">
        <f>IFERROR(_xll.qlIndexFixing(Index6M,$H3035,TRUE,_xll.ohTrigger(RecalcTrigger,Trigger6M)),NA())</f>
        <v>8.8724238251318734E-3</v>
      </c>
      <c r="M3035" s="146">
        <f>IFERROR(_xll.qlIndexFixing(Index1Y,$H3035,TRUE,_xll.ohTrigger(RecalcTrigger,Trigger1Y)),NA())</f>
        <v>9.1177818997616455E-3</v>
      </c>
      <c r="N3035" s="145">
        <f>IFERROR(_xll.qlIndexFixing(ONIndex1M,I3035,TRUE,_xll.ohTrigger(RecalcTrigger,Trigger1M)),NA())</f>
        <v>8.5975988637765344E-3</v>
      </c>
      <c r="O3035" s="44">
        <f>IFERROR(_xll.qlIndexFixing(ONIndex3M,I3035,TRUE,_xll.ohTrigger(RecalcTrigger,Trigger3M)),NA())</f>
        <v>8.6854474837327889E-3</v>
      </c>
      <c r="P3035" s="44">
        <f>IFERROR(_xll.qlIndexFixing(ONIndex6M,I3035,TRUE,_xll.ohTrigger(RecalcTrigger,Trigger6M)),NA())</f>
        <v>8.7909353520976286E-3</v>
      </c>
      <c r="Q3035" s="146">
        <f>IFERROR(_xll.qlIndexFixing(ONIndex1Y,I3035,TRUE,_xll.ohTrigger(RecalcTrigger,Trigger1Y)),NA())</f>
        <v>8.9490406585013282E-3</v>
      </c>
    </row>
    <row r="3036" spans="2:17" x14ac:dyDescent="0.2">
      <c r="B3036" s="39" t="s">
        <v>42</v>
      </c>
      <c r="D3036" s="42">
        <f>_xll.qlCalendarAdvance(Calendar,$D3035,B3036,"f",FALSE)</f>
        <v>60966</v>
      </c>
      <c r="E3036" s="140">
        <f>_xll.qlInterestRateIndexValueDate(IndexON,D3036)</f>
        <v>60966</v>
      </c>
      <c r="F3036" s="156">
        <f>IFERROR(_xll.qlIndexFixing(IndexON,D3036,TRUE,_xll.ohTrigger(RecalcTrigger,TriggerON)),NA())</f>
        <v>7.9809237786099274E-3</v>
      </c>
      <c r="H3036" s="42">
        <f>_xll.qlCalendarAdvance(Calendar,$H3035,B3036,"f",FALSE)</f>
        <v>60966</v>
      </c>
      <c r="I3036" s="140">
        <f>_xll.qlInterestRateIndexValueDate(Index1M,$H3036)</f>
        <v>60966</v>
      </c>
      <c r="J3036" s="145">
        <f>IFERROR(_xll.qlIndexFixing(Index1M,$H3036,TRUE,_xll.ohTrigger(RecalcTrigger,Trigger1M)),NA())</f>
        <v>8.6155882319011706E-3</v>
      </c>
      <c r="K3036" s="44">
        <f>IFERROR(_xll.qlIndexFixing(Index3M,H3036,TRUE,_xll.ohTrigger(RecalcTrigger,Trigger3M)),NA())</f>
        <v>8.7319672419076001E-3</v>
      </c>
      <c r="L3036" s="44">
        <f>IFERROR(_xll.qlIndexFixing(Index6M,$H3036,TRUE,_xll.ohTrigger(RecalcTrigger,Trigger6M)),NA())</f>
        <v>8.8776785531526139E-3</v>
      </c>
      <c r="M3036" s="146">
        <f>IFERROR(_xll.qlIndexFixing(Index1Y,$H3036,TRUE,_xll.ohTrigger(RecalcTrigger,Trigger1Y)),NA())</f>
        <v>9.1226384030764773E-3</v>
      </c>
      <c r="N3036" s="145">
        <f>IFERROR(_xll.qlIndexFixing(ONIndex1M,I3036,TRUE,_xll.ohTrigger(RecalcTrigger,Trigger1M)),NA())</f>
        <v>8.6023652689781738E-3</v>
      </c>
      <c r="O3036" s="44">
        <f>IFERROR(_xll.qlIndexFixing(ONIndex3M,I3036,TRUE,_xll.ohTrigger(RecalcTrigger,Trigger3M)),NA())</f>
        <v>8.6905507265166992E-3</v>
      </c>
      <c r="P3036" s="44">
        <f>IFERROR(_xll.qlIndexFixing(ONIndex6M,I3036,TRUE,_xll.ohTrigger(RecalcTrigger,Trigger6M)),NA())</f>
        <v>8.7958473726656994E-3</v>
      </c>
      <c r="Q3036" s="146">
        <f>IFERROR(_xll.qlIndexFixing(ONIndex1Y,I3036,TRUE,_xll.ohTrigger(RecalcTrigger,Trigger1Y)),NA())</f>
        <v>8.9541166630080493E-3</v>
      </c>
    </row>
    <row r="3037" spans="2:17" x14ac:dyDescent="0.2">
      <c r="B3037" s="39" t="s">
        <v>42</v>
      </c>
      <c r="D3037" s="42">
        <f>_xll.qlCalendarAdvance(Calendar,$D3036,B3037,"f",FALSE)</f>
        <v>60973</v>
      </c>
      <c r="E3037" s="140">
        <f>_xll.qlInterestRateIndexValueDate(IndexON,D3037)</f>
        <v>60973</v>
      </c>
      <c r="F3037" s="156">
        <f>IFERROR(_xll.qlIndexFixing(IndexON,D3037,TRUE,_xll.ohTrigger(RecalcTrigger,TriggerON)),NA())</f>
        <v>7.9867958735824196E-3</v>
      </c>
      <c r="H3037" s="42">
        <f>_xll.qlCalendarAdvance(Calendar,$H3036,B3037,"f",FALSE)</f>
        <v>60973</v>
      </c>
      <c r="I3037" s="140">
        <f>_xll.qlInterestRateIndexValueDate(Index1M,$H3037)</f>
        <v>60973</v>
      </c>
      <c r="J3037" s="145">
        <f>IFERROR(_xll.qlIndexFixing(Index1M,$H3037,TRUE,_xll.ohTrigger(RecalcTrigger,Trigger1M)),NA())</f>
        <v>8.620328108785812E-3</v>
      </c>
      <c r="K3037" s="44">
        <f>IFERROR(_xll.qlIndexFixing(Index3M,H3037,TRUE,_xll.ohTrigger(RecalcTrigger,Trigger3M)),NA())</f>
        <v>8.7370062963207807E-3</v>
      </c>
      <c r="L3037" s="44">
        <f>IFERROR(_xll.qlIndexFixing(Index6M,$H3037,TRUE,_xll.ohTrigger(RecalcTrigger,Trigger6M)),NA())</f>
        <v>8.8824751197828719E-3</v>
      </c>
      <c r="M3037" s="146">
        <f>IFERROR(_xll.qlIndexFixing(Index1Y,$H3037,TRUE,_xll.ohTrigger(RecalcTrigger,Trigger1Y)),NA())</f>
        <v>9.1274847116191715E-3</v>
      </c>
      <c r="N3037" s="145">
        <f>IFERROR(_xll.qlIndexFixing(ONIndex1M,I3037,TRUE,_xll.ohTrigger(RecalcTrigger,Trigger1M)),NA())</f>
        <v>8.60712216583015E-3</v>
      </c>
      <c r="O3037" s="44">
        <f>IFERROR(_xll.qlIndexFixing(ONIndex3M,I3037,TRUE,_xll.ohTrigger(RecalcTrigger,Trigger3M)),NA())</f>
        <v>8.6956437889962324E-3</v>
      </c>
      <c r="P3037" s="44">
        <f>IFERROR(_xll.qlIndexFixing(ONIndex6M,I3037,TRUE,_xll.ohTrigger(RecalcTrigger,Trigger6M)),NA())</f>
        <v>8.8007495945763292E-3</v>
      </c>
      <c r="Q3037" s="146">
        <f>IFERROR(_xll.qlIndexFixing(ONIndex1Y,I3037,TRUE,_xll.ohTrigger(RecalcTrigger,Trigger1Y)),NA())</f>
        <v>8.9591825417545401E-3</v>
      </c>
    </row>
    <row r="3038" spans="2:17" x14ac:dyDescent="0.2">
      <c r="B3038" s="39" t="s">
        <v>42</v>
      </c>
      <c r="D3038" s="42">
        <f>_xll.qlCalendarAdvance(Calendar,$D3037,B3038,"f",FALSE)</f>
        <v>60980</v>
      </c>
      <c r="E3038" s="140">
        <f>_xll.qlInterestRateIndexValueDate(IndexON,D3038)</f>
        <v>60980</v>
      </c>
      <c r="F3038" s="156">
        <f>IFERROR(_xll.qlIndexFixing(IndexON,D3038,TRUE,_xll.ohTrigger(RecalcTrigger,TriggerON)),NA())</f>
        <v>7.9926562310272953E-3</v>
      </c>
      <c r="H3038" s="42">
        <f>_xll.qlCalendarAdvance(Calendar,$H3037,B3038,"f",FALSE)</f>
        <v>60980</v>
      </c>
      <c r="I3038" s="140">
        <f>_xll.qlInterestRateIndexValueDate(Index1M,$H3038)</f>
        <v>60980</v>
      </c>
      <c r="J3038" s="145">
        <f>IFERROR(_xll.qlIndexFixing(Index1M,$H3038,TRUE,_xll.ohTrigger(RecalcTrigger,Trigger1M)),NA())</f>
        <v>8.6250584724736987E-3</v>
      </c>
      <c r="K3038" s="44">
        <f>IFERROR(_xll.qlIndexFixing(Index3M,H3038,TRUE,_xll.ohTrigger(RecalcTrigger,Trigger3M)),NA())</f>
        <v>8.7420351549722577E-3</v>
      </c>
      <c r="L3038" s="44">
        <f>IFERROR(_xll.qlIndexFixing(Index6M,$H3038,TRUE,_xll.ohTrigger(RecalcTrigger,Trigger6M)),NA())</f>
        <v>8.8872618558043046E-3</v>
      </c>
      <c r="M3038" s="146">
        <f>IFERROR(_xll.qlIndexFixing(Index1Y,$H3038,TRUE,_xll.ohTrigger(RecalcTrigger,Trigger1Y)),NA())</f>
        <v>9.1323208252420685E-3</v>
      </c>
      <c r="N3038" s="145">
        <f>IFERROR(_xll.qlIndexFixing(ONIndex1M,I3038,TRUE,_xll.ohTrigger(RecalcTrigger,Trigger1M)),NA())</f>
        <v>8.6118695544135093E-3</v>
      </c>
      <c r="O3038" s="44">
        <f>IFERROR(_xll.qlIndexFixing(ONIndex3M,I3038,TRUE,_xll.ohTrigger(RecalcTrigger,Trigger3M)),NA())</f>
        <v>8.7007266712524345E-3</v>
      </c>
      <c r="P3038" s="44">
        <f>IFERROR(_xll.qlIndexFixing(ONIndex6M,I3038,TRUE,_xll.ohTrigger(RecalcTrigger,Trigger6M)),NA())</f>
        <v>8.8056420175863792E-3</v>
      </c>
      <c r="Q3038" s="146">
        <f>IFERROR(_xll.qlIndexFixing(ONIndex1Y,I3038,TRUE,_xll.ohTrigger(RecalcTrigger,Trigger1Y)),NA())</f>
        <v>8.964238294578708E-3</v>
      </c>
    </row>
    <row r="3039" spans="2:17" x14ac:dyDescent="0.2">
      <c r="B3039" s="39" t="s">
        <v>42</v>
      </c>
      <c r="D3039" s="42">
        <f>_xll.qlCalendarAdvance(Calendar,$D3038,B3039,"f",FALSE)</f>
        <v>60987</v>
      </c>
      <c r="E3039" s="140">
        <f>_xll.qlInterestRateIndexValueDate(IndexON,D3039)</f>
        <v>60987</v>
      </c>
      <c r="F3039" s="156">
        <f>IFERROR(_xll.qlIndexFixing(IndexON,D3039,TRUE,_xll.ohTrigger(RecalcTrigger,TriggerON)),NA())</f>
        <v>7.9985048511876933E-3</v>
      </c>
      <c r="H3039" s="42">
        <f>_xll.qlCalendarAdvance(Calendar,$H3038,B3039,"f",FALSE)</f>
        <v>60987</v>
      </c>
      <c r="I3039" s="140">
        <f>_xll.qlInterestRateIndexValueDate(Index1M,$H3039)</f>
        <v>60987</v>
      </c>
      <c r="J3039" s="145">
        <f>IFERROR(_xll.qlIndexFixing(Index1M,$H3039,TRUE,_xll.ohTrigger(RecalcTrigger,Trigger1M)),NA())</f>
        <v>8.6297793229569899E-3</v>
      </c>
      <c r="K3039" s="44">
        <f>IFERROR(_xll.qlIndexFixing(Index3M,H3039,TRUE,_xll.ohTrigger(RecalcTrigger,Trigger3M)),NA())</f>
        <v>8.7470538178233085E-3</v>
      </c>
      <c r="L3039" s="44">
        <f>IFERROR(_xll.qlIndexFixing(Index6M,$H3039,TRUE,_xll.ohTrigger(RecalcTrigger,Trigger6M)),NA())</f>
        <v>8.8920387611469993E-3</v>
      </c>
      <c r="M3039" s="146">
        <f>IFERROR(_xll.qlIndexFixing(Index1Y,$H3039,TRUE,_xll.ohTrigger(RecalcTrigger,Trigger1Y)),NA())</f>
        <v>9.1371467437983966E-3</v>
      </c>
      <c r="N3039" s="145">
        <f>IFERROR(_xll.qlIndexFixing(ONIndex1M,I3039,TRUE,_xll.ohTrigger(RecalcTrigger,Trigger1M)),NA())</f>
        <v>8.6166074345661592E-3</v>
      </c>
      <c r="O3039" s="44">
        <f>IFERROR(_xll.qlIndexFixing(ONIndex3M,I3039,TRUE,_xll.ohTrigger(RecalcTrigger,Trigger3M)),NA())</f>
        <v>8.7057993732853056E-3</v>
      </c>
      <c r="P3039" s="44">
        <f>IFERROR(_xll.qlIndexFixing(ONIndex6M,I3039,TRUE,_xll.ohTrigger(RecalcTrigger,Trigger6M)),NA())</f>
        <v>8.8105246418579419E-3</v>
      </c>
      <c r="Q3039" s="146">
        <f>IFERROR(_xll.qlIndexFixing(ONIndex1Y,I3039,TRUE,_xll.ohTrigger(RecalcTrigger,Trigger1Y)),NA())</f>
        <v>8.9692839213995068E-3</v>
      </c>
    </row>
    <row r="3040" spans="2:17" x14ac:dyDescent="0.2">
      <c r="B3040" s="39" t="s">
        <v>42</v>
      </c>
      <c r="D3040" s="42">
        <f>_xll.qlCalendarAdvance(Calendar,$D3039,B3040,"f",FALSE)</f>
        <v>60995</v>
      </c>
      <c r="E3040" s="140">
        <f>_xll.qlInterestRateIndexValueDate(IndexON,D3040)</f>
        <v>60995</v>
      </c>
      <c r="F3040" s="156">
        <f>IFERROR(_xll.qlIndexFixing(IndexON,D3040,TRUE,_xll.ohTrigger(RecalcTrigger,TriggerON)),NA())</f>
        <v>8.0051746160558768E-3</v>
      </c>
      <c r="H3040" s="42">
        <f>_xll.qlCalendarAdvance(Calendar,$H3039,B3040,"f",FALSE)</f>
        <v>60995</v>
      </c>
      <c r="I3040" s="140">
        <f>_xll.qlInterestRateIndexValueDate(Index1M,$H3040)</f>
        <v>60995</v>
      </c>
      <c r="J3040" s="145">
        <f>IFERROR(_xll.qlIndexFixing(Index1M,$H3040,TRUE,_xll.ohTrigger(RecalcTrigger,Trigger1M)),NA())</f>
        <v>8.6360382491575578E-3</v>
      </c>
      <c r="K3040" s="44">
        <f>IFERROR(_xll.qlIndexFixing(Index3M,H3040,TRUE,_xll.ohTrigger(RecalcTrigger,Trigger3M)),NA())</f>
        <v>8.7527769478108978E-3</v>
      </c>
      <c r="L3040" s="44">
        <f>IFERROR(_xll.qlIndexFixing(Index6M,$H3040,TRUE,_xll.ohTrigger(RecalcTrigger,Trigger6M)),NA())</f>
        <v>8.8974860438828518E-3</v>
      </c>
      <c r="M3040" s="146">
        <f>IFERROR(_xll.qlIndexFixing(Index1Y,$H3040,TRUE,_xll.ohTrigger(RecalcTrigger,Trigger1Y)),NA())</f>
        <v>9.1426495953488285E-3</v>
      </c>
      <c r="N3040" s="145">
        <f>IFERROR(_xll.qlIndexFixing(ONIndex1M,I3040,TRUE,_xll.ohTrigger(RecalcTrigger,Trigger1M)),NA())</f>
        <v>8.6220105121181945E-3</v>
      </c>
      <c r="O3040" s="44">
        <f>IFERROR(_xll.qlIndexFixing(ONIndex3M,I3040,TRUE,_xll.ohTrigger(RecalcTrigger,Trigger3M)),NA())</f>
        <v>8.7115842815055355E-3</v>
      </c>
      <c r="P3040" s="44">
        <f>IFERROR(_xll.qlIndexFixing(ONIndex6M,I3040,TRUE,_xll.ohTrigger(RecalcTrigger,Trigger6M)),NA())</f>
        <v>8.8160927853975224E-3</v>
      </c>
      <c r="Q3040" s="146">
        <f>IFERROR(_xll.qlIndexFixing(ONIndex1Y,I3040,TRUE,_xll.ohTrigger(RecalcTrigger,Trigger1Y)),NA())</f>
        <v>8.9750379530129099E-3</v>
      </c>
    </row>
    <row r="3041" spans="2:17" x14ac:dyDescent="0.2">
      <c r="B3041" s="39" t="s">
        <v>42</v>
      </c>
      <c r="D3041" s="42">
        <f>_xll.qlCalendarAdvance(Calendar,$D3040,B3041,"f",FALSE)</f>
        <v>61002</v>
      </c>
      <c r="E3041" s="140">
        <f>_xll.qlInterestRateIndexValueDate(IndexON,D3041)</f>
        <v>61002</v>
      </c>
      <c r="F3041" s="156">
        <f>IFERROR(_xll.qlIndexFixing(IndexON,D3041,TRUE,_xll.ohTrigger(RecalcTrigger,TriggerON)),NA())</f>
        <v>8.0109980845566309E-3</v>
      </c>
      <c r="H3041" s="42">
        <f>_xll.qlCalendarAdvance(Calendar,$H3040,B3041,"f",FALSE)</f>
        <v>61002</v>
      </c>
      <c r="I3041" s="140">
        <f>_xll.qlInterestRateIndexValueDate(Index1M,$H3041)</f>
        <v>61002</v>
      </c>
      <c r="J3041" s="145">
        <f>IFERROR(_xll.qlIndexFixing(Index1M,$H3041,TRUE,_xll.ohTrigger(RecalcTrigger,Trigger1M)),NA())</f>
        <v>8.6407375774683222E-3</v>
      </c>
      <c r="K3041" s="44">
        <f>IFERROR(_xll.qlIndexFixing(Index3M,H3041,TRUE,_xll.ohTrigger(RecalcTrigger,Trigger3M)),NA())</f>
        <v>8.7577737623937783E-3</v>
      </c>
      <c r="L3041" s="44">
        <f>IFERROR(_xll.qlIndexFixing(Index6M,$H3041,TRUE,_xll.ohTrigger(RecalcTrigger,Trigger6M)),NA())</f>
        <v>8.9017971522763785E-3</v>
      </c>
      <c r="M3041" s="146">
        <f>IFERROR(_xll.qlIndexFixing(Index1Y,$H3041,TRUE,_xll.ohTrigger(RecalcTrigger,Trigger1Y)),NA())</f>
        <v>9.1474536668416651E-3</v>
      </c>
      <c r="N3041" s="145">
        <f>IFERROR(_xll.qlIndexFixing(ONIndex1M,I3041,TRUE,_xll.ohTrigger(RecalcTrigger,Trigger1M)),NA())</f>
        <v>8.6267280173979444E-3</v>
      </c>
      <c r="O3041" s="44">
        <f>IFERROR(_xll.qlIndexFixing(ONIndex3M,I3041,TRUE,_xll.ohTrigger(RecalcTrigger,Trigger3M)),NA())</f>
        <v>8.7166351686351895E-3</v>
      </c>
      <c r="P3041" s="44">
        <f>IFERROR(_xll.qlIndexFixing(ONIndex6M,I3041,TRUE,_xll.ohTrigger(RecalcTrigger,Trigger6M)),NA())</f>
        <v>8.8209544122797023E-3</v>
      </c>
      <c r="Q3041" s="146">
        <f>IFERROR(_xll.qlIndexFixing(ONIndex1Y,I3041,TRUE,_xll.ohTrigger(RecalcTrigger,Trigger1Y)),NA())</f>
        <v>8.980061881393997E-3</v>
      </c>
    </row>
    <row r="3042" spans="2:17" x14ac:dyDescent="0.2">
      <c r="B3042" s="39" t="s">
        <v>42</v>
      </c>
      <c r="D3042" s="42">
        <f>_xll.qlCalendarAdvance(Calendar,$D3041,B3042,"f",FALSE)</f>
        <v>61009</v>
      </c>
      <c r="E3042" s="140">
        <f>_xll.qlInterestRateIndexValueDate(IndexON,D3042)</f>
        <v>61009</v>
      </c>
      <c r="F3042" s="156">
        <f>IFERROR(_xll.qlIndexFixing(IndexON,D3042,TRUE,_xll.ohTrigger(RecalcTrigger,TriggerON)),NA())</f>
        <v>8.0168098158539536E-3</v>
      </c>
      <c r="H3042" s="42">
        <f>_xll.qlCalendarAdvance(Calendar,$H3041,B3042,"f",FALSE)</f>
        <v>61009</v>
      </c>
      <c r="I3042" s="140">
        <f>_xll.qlInterestRateIndexValueDate(Index1M,$H3042)</f>
        <v>61009</v>
      </c>
      <c r="J3042" s="145">
        <f>IFERROR(_xll.qlIndexFixing(Index1M,$H3042,TRUE,_xll.ohTrigger(RecalcTrigger,Trigger1M)),NA())</f>
        <v>8.6454273922105321E-3</v>
      </c>
      <c r="K3042" s="44">
        <f>IFERROR(_xll.qlIndexFixing(Index3M,H3042,TRUE,_xll.ohTrigger(RecalcTrigger,Trigger3M)),NA())</f>
        <v>8.7627603810600651E-3</v>
      </c>
      <c r="L3042" s="44">
        <f>IFERROR(_xll.qlIndexFixing(Index6M,$H3042,TRUE,_xll.ohTrigger(RecalcTrigger,Trigger6M)),NA())</f>
        <v>8.9065437474211261E-3</v>
      </c>
      <c r="M3042" s="146">
        <f>IFERROR(_xll.qlIndexFixing(Index1Y,$H3042,TRUE,_xll.ohTrigger(RecalcTrigger,Trigger1Y)),NA())</f>
        <v>9.1522475428087446E-3</v>
      </c>
      <c r="N3042" s="145">
        <f>IFERROR(_xll.qlIndexFixing(ONIndex1M,I3042,TRUE,_xll.ohTrigger(RecalcTrigger,Trigger1M)),NA())</f>
        <v>8.6314360144901237E-3</v>
      </c>
      <c r="O3042" s="44">
        <f>IFERROR(_xll.qlIndexFixing(ONIndex3M,I3042,TRUE,_xll.ohTrigger(RecalcTrigger,Trigger3M)),NA())</f>
        <v>8.7216758756225587E-3</v>
      </c>
      <c r="P3042" s="44">
        <f>IFERROR(_xll.qlIndexFixing(ONIndex6M,I3042,TRUE,_xll.ohTrigger(RecalcTrigger,Trigger6M)),NA())</f>
        <v>8.825806240423395E-3</v>
      </c>
      <c r="Q3042" s="146">
        <f>IFERROR(_xll.qlIndexFixing(ONIndex1Y,I3042,TRUE,_xll.ohTrigger(RecalcTrigger,Trigger1Y)),NA())</f>
        <v>8.9850756840148538E-3</v>
      </c>
    </row>
    <row r="3043" spans="2:17" x14ac:dyDescent="0.2">
      <c r="B3043" s="39" t="s">
        <v>42</v>
      </c>
      <c r="D3043" s="42">
        <f>_xll.qlCalendarAdvance(Calendar,$D3042,B3043,"f",FALSE)</f>
        <v>61016</v>
      </c>
      <c r="E3043" s="140">
        <f>_xll.qlInterestRateIndexValueDate(IndexON,D3043)</f>
        <v>61016</v>
      </c>
      <c r="F3043" s="156">
        <f>IFERROR(_xll.qlIndexFixing(IndexON,D3043,TRUE,_xll.ohTrigger(RecalcTrigger,TriggerON)),NA())</f>
        <v>8.0226098095426135E-3</v>
      </c>
      <c r="H3043" s="42">
        <f>_xll.qlCalendarAdvance(Calendar,$H3042,B3043,"f",FALSE)</f>
        <v>61016</v>
      </c>
      <c r="I3043" s="140">
        <f>_xll.qlInterestRateIndexValueDate(Index1M,$H3043)</f>
        <v>61016</v>
      </c>
      <c r="J3043" s="145">
        <f>IFERROR(_xll.qlIndexFixing(Index1M,$H3043,TRUE,_xll.ohTrigger(RecalcTrigger,Trigger1M)),NA())</f>
        <v>8.6501076933645418E-3</v>
      </c>
      <c r="K3043" s="44">
        <f>IFERROR(_xll.qlIndexFixing(Index3M,H3043,TRUE,_xll.ohTrigger(RecalcTrigger,Trigger3M)),NA())</f>
        <v>8.7677368037701389E-3</v>
      </c>
      <c r="L3043" s="44">
        <f>IFERROR(_xll.qlIndexFixing(Index6M,$H3043,TRUE,_xll.ohTrigger(RecalcTrigger,Trigger6M)),NA())</f>
        <v>8.9112805117805231E-3</v>
      </c>
      <c r="M3043" s="146">
        <f>IFERROR(_xll.qlIndexFixing(Index1Y,$H3043,TRUE,_xll.ohTrigger(RecalcTrigger,Trigger1Y)),NA())</f>
        <v>9.157031223104628E-3</v>
      </c>
      <c r="N3043" s="145">
        <f>IFERROR(_xll.qlIndexFixing(ONIndex1M,I3043,TRUE,_xll.ohTrigger(RecalcTrigger,Trigger1M)),NA())</f>
        <v>8.6361345031515935E-3</v>
      </c>
      <c r="O3043" s="44">
        <f>IFERROR(_xll.qlIndexFixing(ONIndex3M,I3043,TRUE,_xll.ohTrigger(RecalcTrigger,Trigger3M)),NA())</f>
        <v>8.7267064024676433E-3</v>
      </c>
      <c r="P3043" s="44">
        <f>IFERROR(_xll.qlIndexFixing(ONIndex6M,I3043,TRUE,_xll.ohTrigger(RecalcTrigger,Trigger6M)),NA())</f>
        <v>8.8306482697475541E-3</v>
      </c>
      <c r="Q3043" s="146">
        <f>IFERROR(_xll.qlIndexFixing(ONIndex1Y,I3043,TRUE,_xll.ohTrigger(RecalcTrigger,Trigger1Y)),NA())</f>
        <v>8.990079360794434E-3</v>
      </c>
    </row>
    <row r="3044" spans="2:17" x14ac:dyDescent="0.2">
      <c r="B3044" s="39" t="s">
        <v>42</v>
      </c>
      <c r="D3044" s="42">
        <f>_xll.qlCalendarAdvance(Calendar,$D3043,B3044,"f",FALSE)</f>
        <v>61023</v>
      </c>
      <c r="E3044" s="140">
        <f>_xll.qlInterestRateIndexValueDate(IndexON,D3044)</f>
        <v>61023</v>
      </c>
      <c r="F3044" s="156">
        <f>IFERROR(_xll.qlIndexFixing(IndexON,D3044,TRUE,_xll.ohTrigger(RecalcTrigger,TriggerON)),NA())</f>
        <v>8.0283980659467957E-3</v>
      </c>
      <c r="H3044" s="42">
        <f>_xll.qlCalendarAdvance(Calendar,$H3043,B3044,"f",FALSE)</f>
        <v>61023</v>
      </c>
      <c r="I3044" s="140">
        <f>_xll.qlInterestRateIndexValueDate(Index1M,$H3044)</f>
        <v>61023</v>
      </c>
      <c r="J3044" s="145">
        <f>IFERROR(_xll.qlIndexFixing(Index1M,$H3044,TRUE,_xll.ohTrigger(RecalcTrigger,Trigger1M)),NA())</f>
        <v>8.6547784809254402E-3</v>
      </c>
      <c r="K3044" s="44">
        <f>IFERROR(_xll.qlIndexFixing(Index3M,H3044,TRUE,_xll.ohTrigger(RecalcTrigger,Trigger3M)),NA())</f>
        <v>8.7727030304861741E-3</v>
      </c>
      <c r="L3044" s="44">
        <f>IFERROR(_xll.qlIndexFixing(Index6M,$H3044,TRUE,_xll.ohTrigger(RecalcTrigger,Trigger6M)),NA())</f>
        <v>8.9160074452865092E-3</v>
      </c>
      <c r="M3044" s="146">
        <f>IFERROR(_xll.qlIndexFixing(Index1Y,$H3044,TRUE,_xll.ohTrigger(RecalcTrigger,Trigger1Y)),NA())</f>
        <v>9.161804707583876E-3</v>
      </c>
      <c r="N3044" s="145">
        <f>IFERROR(_xll.qlIndexFixing(ONIndex1M,I3044,TRUE,_xll.ohTrigger(RecalcTrigger,Trigger1M)),NA())</f>
        <v>8.6408234836254927E-3</v>
      </c>
      <c r="O3044" s="44">
        <f>IFERROR(_xll.qlIndexFixing(ONIndex3M,I3044,TRUE,_xll.ohTrigger(RecalcTrigger,Trigger3M)),NA())</f>
        <v>8.731726748846258E-3</v>
      </c>
      <c r="P3044" s="44">
        <f>IFERROR(_xll.qlIndexFixing(ONIndex6M,I3044,TRUE,_xll.ohTrigger(RecalcTrigger,Trigger6M)),NA())</f>
        <v>8.8354805002521797E-3</v>
      </c>
      <c r="Q3044" s="146">
        <f>IFERROR(_xll.qlIndexFixing(ONIndex1Y,I3044,TRUE,_xll.ohTrigger(RecalcTrigger,Trigger1Y)),NA())</f>
        <v>8.9950729115706451E-3</v>
      </c>
    </row>
    <row r="3045" spans="2:17" x14ac:dyDescent="0.2">
      <c r="B3045" s="39" t="s">
        <v>42</v>
      </c>
      <c r="D3045" s="42">
        <f>_xll.qlCalendarAdvance(Calendar,$D3044,B3045,"f",FALSE)</f>
        <v>61030</v>
      </c>
      <c r="E3045" s="140">
        <f>_xll.qlInterestRateIndexValueDate(IndexON,D3045)</f>
        <v>61030</v>
      </c>
      <c r="F3045" s="156">
        <f>IFERROR(_xll.qlIndexFixing(IndexON,D3045,TRUE,_xll.ohTrigger(RecalcTrigger,TriggerON)),NA())</f>
        <v>8.034174584985454E-3</v>
      </c>
      <c r="H3045" s="42">
        <f>_xll.qlCalendarAdvance(Calendar,$H3044,B3045,"f",FALSE)</f>
        <v>61030</v>
      </c>
      <c r="I3045" s="140">
        <f>_xll.qlInterestRateIndexValueDate(Index1M,$H3045)</f>
        <v>61030</v>
      </c>
      <c r="J3045" s="145">
        <f>IFERROR(_xll.qlIndexFixing(Index1M,$H3045,TRUE,_xll.ohTrigger(RecalcTrigger,Trigger1M)),NA())</f>
        <v>8.6572653233913614E-3</v>
      </c>
      <c r="K3045" s="44">
        <f>IFERROR(_xll.qlIndexFixing(Index3M,H3045,TRUE,_xll.ohTrigger(RecalcTrigger,Trigger3M)),NA())</f>
        <v>8.7776590611739549E-3</v>
      </c>
      <c r="L3045" s="44">
        <f>IFERROR(_xll.qlIndexFixing(Index6M,$H3045,TRUE,_xll.ohTrigger(RecalcTrigger,Trigger6M)),NA())</f>
        <v>8.9207245478692306E-3</v>
      </c>
      <c r="M3045" s="146">
        <f>IFERROR(_xll.qlIndexFixing(Index1Y,$H3045,TRUE,_xll.ohTrigger(RecalcTrigger,Trigger1Y)),NA())</f>
        <v>9.1665679961017155E-3</v>
      </c>
      <c r="N3045" s="145">
        <f>IFERROR(_xll.qlIndexFixing(ONIndex1M,I3045,TRUE,_xll.ohTrigger(RecalcTrigger,Trigger1M)),NA())</f>
        <v>8.6455029556686824E-3</v>
      </c>
      <c r="O3045" s="44">
        <f>IFERROR(_xll.qlIndexFixing(ONIndex3M,I3045,TRUE,_xll.ohTrigger(RecalcTrigger,Trigger3M)),NA())</f>
        <v>8.7367369152446805E-3</v>
      </c>
      <c r="P3045" s="44">
        <f>IFERROR(_xll.qlIndexFixing(ONIndex6M,I3045,TRUE,_xll.ohTrigger(RecalcTrigger,Trigger6M)),NA())</f>
        <v>8.840302932018318E-3</v>
      </c>
      <c r="Q3045" s="146">
        <f>IFERROR(_xll.qlIndexFixing(ONIndex1Y,I3045,TRUE,_xll.ohTrigger(RecalcTrigger,Trigger1Y)),NA())</f>
        <v>9.0000563365055797E-3</v>
      </c>
    </row>
    <row r="3046" spans="2:17" x14ac:dyDescent="0.2">
      <c r="B3046" s="39" t="s">
        <v>42</v>
      </c>
      <c r="D3046" s="42">
        <f>_xll.qlCalendarAdvance(Calendar,$D3045,B3046,"f",FALSE)</f>
        <v>61037</v>
      </c>
      <c r="E3046" s="140">
        <f>_xll.qlInterestRateIndexValueDate(IndexON,D3046)</f>
        <v>61037</v>
      </c>
      <c r="F3046" s="156">
        <f>IFERROR(_xll.qlIndexFixing(IndexON,D3046,TRUE,_xll.ohTrigger(RecalcTrigger,TriggerON)),NA())</f>
        <v>8.039939366577542E-3</v>
      </c>
      <c r="H3046" s="42">
        <f>_xll.qlCalendarAdvance(Calendar,$H3045,B3046,"f",FALSE)</f>
        <v>61037</v>
      </c>
      <c r="I3046" s="140">
        <f>_xll.qlInterestRateIndexValueDate(Index1M,$H3046)</f>
        <v>61037</v>
      </c>
      <c r="J3046" s="145">
        <f>IFERROR(_xll.qlIndexFixing(Index1M,$H3046,TRUE,_xll.ohTrigger(RecalcTrigger,Trigger1M)),NA())</f>
        <v>8.6619199294398919E-3</v>
      </c>
      <c r="K3046" s="44">
        <f>IFERROR(_xll.qlIndexFixing(Index3M,H3046,TRUE,_xll.ohTrigger(RecalcTrigger,Trigger3M)),NA())</f>
        <v>8.7821479351653537E-3</v>
      </c>
      <c r="L3046" s="44">
        <f>IFERROR(_xll.qlIndexFixing(Index6M,$H3046,TRUE,_xll.ohTrigger(RecalcTrigger,Trigger6M)),NA())</f>
        <v>8.9254318194606271E-3</v>
      </c>
      <c r="M3046" s="146">
        <f>IFERROR(_xll.qlIndexFixing(Index1Y,$H3046,TRUE,_xll.ohTrigger(RecalcTrigger,Trigger1Y)),NA())</f>
        <v>9.1713210885138174E-3</v>
      </c>
      <c r="N3046" s="145">
        <f>IFERROR(_xll.qlIndexFixing(ONIndex1M,I3046,TRUE,_xll.ohTrigger(RecalcTrigger,Trigger1M)),NA())</f>
        <v>8.6501729195243016E-3</v>
      </c>
      <c r="O3046" s="44">
        <f>IFERROR(_xll.qlIndexFixing(ONIndex3M,I3046,TRUE,_xll.ohTrigger(RecalcTrigger,Trigger3M)),NA())</f>
        <v>8.7417369012576795E-3</v>
      </c>
      <c r="P3046" s="44">
        <f>IFERROR(_xll.qlIndexFixing(ONIndex6M,I3046,TRUE,_xll.ohTrigger(RecalcTrigger,Trigger6M)),NA())</f>
        <v>8.845115565045969E-3</v>
      </c>
      <c r="Q3046" s="146">
        <f>IFERROR(_xll.qlIndexFixing(ONIndex1Y,I3046,TRUE,_xll.ohTrigger(RecalcTrigger,Trigger1Y)),NA())</f>
        <v>9.0050296354371451E-3</v>
      </c>
    </row>
    <row r="3047" spans="2:17" x14ac:dyDescent="0.2">
      <c r="B3047" s="39" t="s">
        <v>42</v>
      </c>
      <c r="D3047" s="42">
        <f>_xll.qlCalendarAdvance(Calendar,$D3046,B3047,"f",FALSE)</f>
        <v>61044</v>
      </c>
      <c r="E3047" s="140">
        <f>_xll.qlInterestRateIndexValueDate(IndexON,D3047)</f>
        <v>61044</v>
      </c>
      <c r="F3047" s="156">
        <f>IFERROR(_xll.qlIndexFixing(IndexON,D3047,TRUE,_xll.ohTrigger(RecalcTrigger,TriggerON)),NA())</f>
        <v>8.0456924107230599E-3</v>
      </c>
      <c r="H3047" s="42">
        <f>_xll.qlCalendarAdvance(Calendar,$H3046,B3047,"f",FALSE)</f>
        <v>61044</v>
      </c>
      <c r="I3047" s="140">
        <f>_xll.qlInterestRateIndexValueDate(Index1M,$H3047)</f>
        <v>61044</v>
      </c>
      <c r="J3047" s="145">
        <f>IFERROR(_xll.qlIndexFixing(Index1M,$H3047,TRUE,_xll.ohTrigger(RecalcTrigger,Trigger1M)),NA())</f>
        <v>8.6665650227014737E-3</v>
      </c>
      <c r="K3047" s="44">
        <f>IFERROR(_xll.qlIndexFixing(Index3M,H3047,TRUE,_xll.ohTrigger(RecalcTrigger,Trigger3M)),NA())</f>
        <v>8.7870841832988211E-3</v>
      </c>
      <c r="L3047" s="44">
        <f>IFERROR(_xll.qlIndexFixing(Index6M,$H3047,TRUE,_xll.ohTrigger(RecalcTrigger,Trigger6M)),NA())</f>
        <v>8.9301292599917419E-3</v>
      </c>
      <c r="M3047" s="146">
        <f>IFERROR(_xll.qlIndexFixing(Index1Y,$H3047,TRUE,_xll.ohTrigger(RecalcTrigger,Trigger1Y)),NA())</f>
        <v>9.1760639846756309E-3</v>
      </c>
      <c r="N3047" s="145">
        <f>IFERROR(_xll.qlIndexFixing(ONIndex1M,I3047,TRUE,_xll.ohTrigger(RecalcTrigger,Trigger1M)),NA())</f>
        <v>8.6548333751113038E-3</v>
      </c>
      <c r="O3047" s="44">
        <f>IFERROR(_xll.qlIndexFixing(ONIndex3M,I3047,TRUE,_xll.ohTrigger(RecalcTrigger,Trigger3M)),NA())</f>
        <v>8.7467267071283938E-3</v>
      </c>
      <c r="P3047" s="44">
        <f>IFERROR(_xll.qlIndexFixing(ONIndex6M,I3047,TRUE,_xll.ohTrigger(RecalcTrigger,Trigger6M)),NA())</f>
        <v>8.8499183992540864E-3</v>
      </c>
      <c r="Q3047" s="146">
        <f>IFERROR(_xll.qlIndexFixing(ONIndex1Y,I3047,TRUE,_xll.ohTrigger(RecalcTrigger,Trigger1Y)),NA())</f>
        <v>9.0099928085274339E-3</v>
      </c>
    </row>
    <row r="3048" spans="2:17" x14ac:dyDescent="0.2">
      <c r="B3048" s="39" t="s">
        <v>42</v>
      </c>
      <c r="D3048" s="42">
        <f>_xll.qlCalendarAdvance(Calendar,$D3047,B3048,"f",FALSE)</f>
        <v>61051</v>
      </c>
      <c r="E3048" s="140">
        <f>_xll.qlInterestRateIndexValueDate(IndexON,D3048)</f>
        <v>61051</v>
      </c>
      <c r="F3048" s="156">
        <f>IFERROR(_xll.qlIndexFixing(IndexON,D3048,TRUE,_xll.ohTrigger(RecalcTrigger,TriggerON)),NA())</f>
        <v>8.0514337175030537E-3</v>
      </c>
      <c r="H3048" s="42">
        <f>_xll.qlCalendarAdvance(Calendar,$H3047,B3048,"f",FALSE)</f>
        <v>61051</v>
      </c>
      <c r="I3048" s="140">
        <f>_xll.qlInterestRateIndexValueDate(Index1M,$H3048)</f>
        <v>61051</v>
      </c>
      <c r="J3048" s="145">
        <f>IFERROR(_xll.qlIndexFixing(Index1M,$H3048,TRUE,_xll.ohTrigger(RecalcTrigger,Trigger1M)),NA())</f>
        <v>8.6712006031442693E-3</v>
      </c>
      <c r="K3048" s="44">
        <f>IFERROR(_xll.qlIndexFixing(Index3M,H3048,TRUE,_xll.ohTrigger(RecalcTrigger,Trigger3M)),NA())</f>
        <v>8.7920102354714109E-3</v>
      </c>
      <c r="L3048" s="44">
        <f>IFERROR(_xll.qlIndexFixing(Index6M,$H3048,TRUE,_xll.ohTrigger(RecalcTrigger,Trigger6M)),NA())</f>
        <v>8.9348168693936178E-3</v>
      </c>
      <c r="M3048" s="146">
        <f>IFERROR(_xll.qlIndexFixing(Index1Y,$H3048,TRUE,_xll.ohTrigger(RecalcTrigger,Trigger1Y)),NA())</f>
        <v>9.1807966844430489E-3</v>
      </c>
      <c r="N3048" s="145">
        <f>IFERROR(_xll.qlIndexFixing(ONIndex1M,I3048,TRUE,_xll.ohTrigger(RecalcTrigger,Trigger1M)),NA())</f>
        <v>8.6594843222675966E-3</v>
      </c>
      <c r="O3048" s="44">
        <f>IFERROR(_xll.qlIndexFixing(ONIndex3M,I3048,TRUE,_xll.ohTrigger(RecalcTrigger,Trigger3M)),NA())</f>
        <v>8.7517063326136846E-3</v>
      </c>
      <c r="P3048" s="44">
        <f>IFERROR(_xll.qlIndexFixing(ONIndex6M,I3048,TRUE,_xll.ohTrigger(RecalcTrigger,Trigger6M)),NA())</f>
        <v>8.854711434561624E-3</v>
      </c>
      <c r="Q3048" s="146">
        <f>IFERROR(_xll.qlIndexFixing(ONIndex1Y,I3048,TRUE,_xll.ohTrigger(RecalcTrigger,Trigger1Y)),NA())</f>
        <v>9.0149458556953999E-3</v>
      </c>
    </row>
    <row r="3049" spans="2:17" x14ac:dyDescent="0.2">
      <c r="B3049" s="39" t="s">
        <v>42</v>
      </c>
      <c r="D3049" s="42">
        <f>_xll.qlCalendarAdvance(Calendar,$D3048,B3049,"f",FALSE)</f>
        <v>61058</v>
      </c>
      <c r="E3049" s="140">
        <f>_xll.qlInterestRateIndexValueDate(IndexON,D3049)</f>
        <v>61058</v>
      </c>
      <c r="F3049" s="156">
        <f>IFERROR(_xll.qlIndexFixing(IndexON,D3049,TRUE,_xll.ohTrigger(RecalcTrigger,TriggerON)),NA())</f>
        <v>8.0571632869985699E-3</v>
      </c>
      <c r="H3049" s="42">
        <f>_xll.qlCalendarAdvance(Calendar,$H3048,B3049,"f",FALSE)</f>
        <v>61058</v>
      </c>
      <c r="I3049" s="140">
        <f>_xll.qlInterestRateIndexValueDate(Index1M,$H3049)</f>
        <v>61058</v>
      </c>
      <c r="J3049" s="145">
        <f>IFERROR(_xll.qlIndexFixing(Index1M,$H3049,TRUE,_xll.ohTrigger(RecalcTrigger,Trigger1M)),NA())</f>
        <v>8.678422180756467E-3</v>
      </c>
      <c r="K3049" s="44">
        <f>IFERROR(_xll.qlIndexFixing(Index3M,H3049,TRUE,_xll.ohTrigger(RecalcTrigger,Trigger3M)),NA())</f>
        <v>8.7982913327473277E-3</v>
      </c>
      <c r="L3049" s="44">
        <f>IFERROR(_xll.qlIndexFixing(Index6M,$H3049,TRUE,_xll.ohTrigger(RecalcTrigger,Trigger6M)),NA())</f>
        <v>8.9408145979707841E-3</v>
      </c>
      <c r="M3049" s="146">
        <f>IFERROR(_xll.qlIndexFixing(Index1Y,$H3049,TRUE,_xll.ohTrigger(RecalcTrigger,Trigger1Y)),NA())</f>
        <v>9.1859650046710681E-3</v>
      </c>
      <c r="N3049" s="145">
        <f>IFERROR(_xll.qlIndexFixing(ONIndex1M,I3049,TRUE,_xll.ohTrigger(RecalcTrigger,Trigger1M)),NA())</f>
        <v>8.6641257612363187E-3</v>
      </c>
      <c r="O3049" s="44">
        <f>IFERROR(_xll.qlIndexFixing(ONIndex3M,I3049,TRUE,_xll.ohTrigger(RecalcTrigger,Trigger3M)),NA())</f>
        <v>8.7566757780377369E-3</v>
      </c>
      <c r="P3049" s="44">
        <f>IFERROR(_xll.qlIndexFixing(ONIndex6M,I3049,TRUE,_xll.ohTrigger(RecalcTrigger,Trigger6M)),NA())</f>
        <v>8.8594946712927669E-3</v>
      </c>
      <c r="Q3049" s="146">
        <f>IFERROR(_xll.qlIndexFixing(ONIndex1Y,I3049,TRUE,_xll.ohTrigger(RecalcTrigger,Trigger1Y)),NA())</f>
        <v>9.019888776941043E-3</v>
      </c>
    </row>
    <row r="3050" spans="2:17" x14ac:dyDescent="0.2">
      <c r="B3050" s="39" t="s">
        <v>42</v>
      </c>
      <c r="D3050" s="42">
        <f>_xll.qlCalendarAdvance(Calendar,$D3049,B3050,"f",FALSE)</f>
        <v>61065</v>
      </c>
      <c r="E3050" s="140">
        <f>_xll.qlInterestRateIndexValueDate(IndexON,D3050)</f>
        <v>61065</v>
      </c>
      <c r="F3050" s="156">
        <f>IFERROR(_xll.qlIndexFixing(IndexON,D3050,TRUE,_xll.ohTrigger(RecalcTrigger,TriggerON)),NA())</f>
        <v>8.0628811189664695E-3</v>
      </c>
      <c r="H3050" s="42">
        <f>_xll.qlCalendarAdvance(Calendar,$H3049,B3050,"f",FALSE)</f>
        <v>61065</v>
      </c>
      <c r="I3050" s="140">
        <f>_xll.qlInterestRateIndexValueDate(Index1M,$H3050)</f>
        <v>61065</v>
      </c>
      <c r="J3050" s="145">
        <f>IFERROR(_xll.qlIndexFixing(Index1M,$H3050,TRUE,_xll.ohTrigger(RecalcTrigger,Trigger1M)),NA())</f>
        <v>8.6826034200569429E-3</v>
      </c>
      <c r="K3050" s="44">
        <f>IFERROR(_xll.qlIndexFixing(Index3M,H3050,TRUE,_xll.ohTrigger(RecalcTrigger,Trigger3M)),NA())</f>
        <v>8.8031951623263396E-3</v>
      </c>
      <c r="L3050" s="44">
        <f>IFERROR(_xll.qlIndexFixing(Index6M,$H3050,TRUE,_xll.ohTrigger(RecalcTrigger,Trigger6M)),NA())</f>
        <v>8.9454807803870939E-3</v>
      </c>
      <c r="M3050" s="146">
        <f>IFERROR(_xll.qlIndexFixing(Index1Y,$H3050,TRUE,_xll.ohTrigger(RecalcTrigger,Trigger1Y)),NA())</f>
        <v>9.1906767009154611E-3</v>
      </c>
      <c r="N3050" s="145">
        <f>IFERROR(_xll.qlIndexFixing(ONIndex1M,I3050,TRUE,_xll.ohTrigger(RecalcTrigger,Trigger1M)),NA())</f>
        <v>8.6687576918553777E-3</v>
      </c>
      <c r="O3050" s="44">
        <f>IFERROR(_xll.qlIndexFixing(ONIndex3M,I3050,TRUE,_xll.ohTrigger(RecalcTrigger,Trigger3M)),NA())</f>
        <v>8.7616350429953194E-3</v>
      </c>
      <c r="P3050" s="44">
        <f>IFERROR(_xll.qlIndexFixing(ONIndex6M,I3050,TRUE,_xll.ohTrigger(RecalcTrigger,Trigger6M)),NA())</f>
        <v>8.86426810912333E-3</v>
      </c>
      <c r="Q3050" s="146">
        <f>IFERROR(_xll.qlIndexFixing(ONIndex1Y,I3050,TRUE,_xll.ohTrigger(RecalcTrigger,Trigger1Y)),NA())</f>
        <v>9.0248215722643632E-3</v>
      </c>
    </row>
    <row r="3051" spans="2:17" x14ac:dyDescent="0.2">
      <c r="B3051" s="39" t="s">
        <v>42</v>
      </c>
      <c r="D3051" s="42">
        <f>_xll.qlCalendarAdvance(Calendar,$D3050,B3051,"f",FALSE)</f>
        <v>61072</v>
      </c>
      <c r="E3051" s="140">
        <f>_xll.qlInterestRateIndexValueDate(IndexON,D3051)</f>
        <v>61072</v>
      </c>
      <c r="F3051" s="156">
        <f>IFERROR(_xll.qlIndexFixing(IndexON,D3051,TRUE,_xll.ohTrigger(RecalcTrigger,TriggerON)),NA())</f>
        <v>8.0685872135688452E-3</v>
      </c>
      <c r="H3051" s="42">
        <f>_xll.qlCalendarAdvance(Calendar,$H3050,B3051,"f",FALSE)</f>
        <v>61072</v>
      </c>
      <c r="I3051" s="140">
        <f>_xll.qlInterestRateIndexValueDate(Index1M,$H3051)</f>
        <v>61072</v>
      </c>
      <c r="J3051" s="145">
        <f>IFERROR(_xll.qlIndexFixing(Index1M,$H3051,TRUE,_xll.ohTrigger(RecalcTrigger,Trigger1M)),NA())</f>
        <v>8.6872076120952085E-3</v>
      </c>
      <c r="K3051" s="44">
        <f>IFERROR(_xll.qlIndexFixing(Index3M,H3051,TRUE,_xll.ohTrigger(RecalcTrigger,Trigger3M)),NA())</f>
        <v>8.8080887952877683E-3</v>
      </c>
      <c r="L3051" s="44">
        <f>IFERROR(_xll.qlIndexFixing(Index6M,$H3051,TRUE,_xll.ohTrigger(RecalcTrigger,Trigger6M)),NA())</f>
        <v>8.9501371309117003E-3</v>
      </c>
      <c r="M3051" s="146">
        <f>IFERROR(_xll.qlIndexFixing(Index1Y,$H3051,TRUE,_xll.ohTrigger(RecalcTrigger,Trigger1Y)),NA())</f>
        <v>9.1953782001296062E-3</v>
      </c>
      <c r="N3051" s="145">
        <f>IFERROR(_xll.qlIndexFixing(ONIndex1M,I3051,TRUE,_xll.ohTrigger(RecalcTrigger,Trigger1M)),NA())</f>
        <v>8.6733801141247735E-3</v>
      </c>
      <c r="O3051" s="44">
        <f>IFERROR(_xll.qlIndexFixing(ONIndex3M,I3051,TRUE,_xll.ohTrigger(RecalcTrigger,Trigger3M)),NA())</f>
        <v>8.7665841278106171E-3</v>
      </c>
      <c r="P3051" s="44">
        <f>IFERROR(_xll.qlIndexFixing(ONIndex6M,I3051,TRUE,_xll.ohTrigger(RecalcTrigger,Trigger6M)),NA())</f>
        <v>8.8690317482154057E-3</v>
      </c>
      <c r="Q3051" s="146">
        <f>IFERROR(_xll.qlIndexFixing(ONIndex1Y,I3051,TRUE,_xll.ohTrigger(RecalcTrigger,Trigger1Y)),NA())</f>
        <v>9.0297442417464069E-3</v>
      </c>
    </row>
    <row r="3052" spans="2:17" x14ac:dyDescent="0.2">
      <c r="B3052" s="39" t="s">
        <v>42</v>
      </c>
      <c r="D3052" s="42">
        <f>_xll.qlCalendarAdvance(Calendar,$D3051,B3052,"f",FALSE)</f>
        <v>61079</v>
      </c>
      <c r="E3052" s="140">
        <f>_xll.qlInterestRateIndexValueDate(IndexON,D3052)</f>
        <v>61079</v>
      </c>
      <c r="F3052" s="156">
        <f>IFERROR(_xll.qlIndexFixing(IndexON,D3052,TRUE,_xll.ohTrigger(RecalcTrigger,TriggerON)),NA())</f>
        <v>8.074281570805697E-3</v>
      </c>
      <c r="H3052" s="42">
        <f>_xll.qlCalendarAdvance(Calendar,$H3051,B3052,"f",FALSE)</f>
        <v>61079</v>
      </c>
      <c r="I3052" s="140">
        <f>_xll.qlInterestRateIndexValueDate(Index1M,$H3052)</f>
        <v>61079</v>
      </c>
      <c r="J3052" s="145">
        <f>IFERROR(_xll.qlIndexFixing(Index1M,$H3052,TRUE,_xll.ohTrigger(RecalcTrigger,Trigger1M)),NA())</f>
        <v>8.6918022904445818E-3</v>
      </c>
      <c r="K3052" s="44">
        <f>IFERROR(_xll.qlIndexFixing(Index3M,H3052,TRUE,_xll.ohTrigger(RecalcTrigger,Trigger3M)),NA())</f>
        <v>8.8129722315919701E-3</v>
      </c>
      <c r="L3052" s="44">
        <f>IFERROR(_xll.qlIndexFixing(Index6M,$H3052,TRUE,_xll.ohTrigger(RecalcTrigger,Trigger6M)),NA())</f>
        <v>8.9547836494772142E-3</v>
      </c>
      <c r="M3052" s="146">
        <f>IFERROR(_xll.qlIndexFixing(Index1Y,$H3052,TRUE,_xll.ohTrigger(RecalcTrigger,Trigger1Y)),NA())</f>
        <v>9.2000695021711189E-3</v>
      </c>
      <c r="N3052" s="145">
        <f>IFERROR(_xll.qlIndexFixing(ONIndex1M,I3052,TRUE,_xll.ohTrigger(RecalcTrigger,Trigger1M)),NA())</f>
        <v>8.6779930282065987E-3</v>
      </c>
      <c r="O3052" s="44">
        <f>IFERROR(_xll.qlIndexFixing(ONIndex3M,I3052,TRUE,_xll.ohTrigger(RecalcTrigger,Trigger3M)),NA())</f>
        <v>8.7715230324025839E-3</v>
      </c>
      <c r="P3052" s="44">
        <f>IFERROR(_xll.qlIndexFixing(ONIndex6M,I3052,TRUE,_xll.ohTrigger(RecalcTrigger,Trigger6M)),NA())</f>
        <v>8.873785588487948E-3</v>
      </c>
      <c r="Q3052" s="146">
        <f>IFERROR(_xll.qlIndexFixing(ONIndex1Y,I3052,TRUE,_xll.ohTrigger(RecalcTrigger,Trigger1Y)),NA())</f>
        <v>9.0346567853061277E-3</v>
      </c>
    </row>
    <row r="3053" spans="2:17" x14ac:dyDescent="0.2">
      <c r="B3053" s="39" t="s">
        <v>42</v>
      </c>
      <c r="D3053" s="42">
        <f>_xll.qlCalendarAdvance(Calendar,$D3052,B3053,"f",FALSE)</f>
        <v>61086</v>
      </c>
      <c r="E3053" s="140">
        <f>_xll.qlInterestRateIndexValueDate(IndexON,D3053)</f>
        <v>61086</v>
      </c>
      <c r="F3053" s="156">
        <f>IFERROR(_xll.qlIndexFixing(IndexON,D3053,TRUE,_xll.ohTrigger(RecalcTrigger,TriggerON)),NA())</f>
        <v>8.0799641906770248E-3</v>
      </c>
      <c r="H3053" s="42">
        <f>_xll.qlCalendarAdvance(Calendar,$H3052,B3053,"f",FALSE)</f>
        <v>61086</v>
      </c>
      <c r="I3053" s="140">
        <f>_xll.qlInterestRateIndexValueDate(Index1M,$H3053)</f>
        <v>61086</v>
      </c>
      <c r="J3053" s="145">
        <f>IFERROR(_xll.qlIndexFixing(Index1M,$H3053,TRUE,_xll.ohTrigger(RecalcTrigger,Trigger1M)),NA())</f>
        <v>8.6950966123255924E-3</v>
      </c>
      <c r="K3053" s="44">
        <f>IFERROR(_xll.qlIndexFixing(Index3M,H3053,TRUE,_xll.ohTrigger(RecalcTrigger,Trigger3M)),NA())</f>
        <v>8.8178454712037092E-3</v>
      </c>
      <c r="L3053" s="44">
        <f>IFERROR(_xll.qlIndexFixing(Index6M,$H3053,TRUE,_xll.ohTrigger(RecalcTrigger,Trigger6M)),NA())</f>
        <v>8.9594203360131592E-3</v>
      </c>
      <c r="M3053" s="146">
        <f>IFERROR(_xll.qlIndexFixing(Index1Y,$H3053,TRUE,_xll.ohTrigger(RecalcTrigger,Trigger1Y)),NA())</f>
        <v>9.2047506068969505E-3</v>
      </c>
      <c r="N3053" s="145">
        <f>IFERROR(_xll.qlIndexFixing(ONIndex1M,I3053,TRUE,_xll.ohTrigger(RecalcTrigger,Trigger1M)),NA())</f>
        <v>8.6825964338577144E-3</v>
      </c>
      <c r="O3053" s="44">
        <f>IFERROR(_xll.qlIndexFixing(ONIndex3M,I3053,TRUE,_xll.ohTrigger(RecalcTrigger,Trigger3M)),NA())</f>
        <v>8.7764517567712197E-3</v>
      </c>
      <c r="P3053" s="44">
        <f>IFERROR(_xll.qlIndexFixing(ONIndex6M,I3053,TRUE,_xll.ohTrigger(RecalcTrigger,Trigger6M)),NA())</f>
        <v>8.8785296300220029E-3</v>
      </c>
      <c r="Q3053" s="146">
        <f>IFERROR(_xll.qlIndexFixing(ONIndex1Y,I3053,TRUE,_xll.ohTrigger(RecalcTrigger,Trigger1Y)),NA())</f>
        <v>9.0395592029435257E-3</v>
      </c>
    </row>
    <row r="3054" spans="2:17" x14ac:dyDescent="0.2">
      <c r="B3054" s="39" t="s">
        <v>42</v>
      </c>
      <c r="D3054" s="42">
        <f>_xll.qlCalendarAdvance(Calendar,$D3053,B3054,"f",FALSE)</f>
        <v>61093</v>
      </c>
      <c r="E3054" s="140">
        <f>_xll.qlInterestRateIndexValueDate(IndexON,D3054)</f>
        <v>61093</v>
      </c>
      <c r="F3054" s="156">
        <f>IFERROR(_xll.qlIndexFixing(IndexON,D3054,TRUE,_xll.ohTrigger(RecalcTrigger,TriggerON)),NA())</f>
        <v>8.0856350731017823E-3</v>
      </c>
      <c r="H3054" s="42">
        <f>_xll.qlCalendarAdvance(Calendar,$H3053,B3054,"f",FALSE)</f>
        <v>61093</v>
      </c>
      <c r="I3054" s="140">
        <f>_xll.qlInterestRateIndexValueDate(Index1M,$H3054)</f>
        <v>61093</v>
      </c>
      <c r="J3054" s="145">
        <f>IFERROR(_xll.qlIndexFixing(Index1M,$H3054,TRUE,_xll.ohTrigger(RecalcTrigger,Trigger1M)),NA())</f>
        <v>8.6996739747998708E-3</v>
      </c>
      <c r="K3054" s="44">
        <f>IFERROR(_xll.qlIndexFixing(Index3M,H3054,TRUE,_xll.ohTrigger(RecalcTrigger,Trigger3M)),NA())</f>
        <v>8.8222565374624241E-3</v>
      </c>
      <c r="L3054" s="44">
        <f>IFERROR(_xll.qlIndexFixing(Index6M,$H3054,TRUE,_xll.ohTrigger(RecalcTrigger,Trigger6M)),NA())</f>
        <v>8.9636101988074847E-3</v>
      </c>
      <c r="M3054" s="146">
        <f>IFERROR(_xll.qlIndexFixing(Index1Y,$H3054,TRUE,_xll.ohTrigger(RecalcTrigger,Trigger1Y)),NA())</f>
        <v>9.2094215141642708E-3</v>
      </c>
      <c r="N3054" s="145">
        <f>IFERROR(_xll.qlIndexFixing(ONIndex1M,I3054,TRUE,_xll.ohTrigger(RecalcTrigger,Trigger1M)),NA())</f>
        <v>8.6871903312402132E-3</v>
      </c>
      <c r="O3054" s="44">
        <f>IFERROR(_xll.qlIndexFixing(ONIndex3M,I3054,TRUE,_xll.ohTrigger(RecalcTrigger,Trigger3M)),NA())</f>
        <v>8.7813703009165245E-3</v>
      </c>
      <c r="P3054" s="44">
        <f>IFERROR(_xll.qlIndexFixing(ONIndex6M,I3054,TRUE,_xll.ohTrigger(RecalcTrigger,Trigger6M)),NA())</f>
        <v>8.8832638728175706E-3</v>
      </c>
      <c r="Q3054" s="146">
        <f>IFERROR(_xll.qlIndexFixing(ONIndex1Y,I3054,TRUE,_xll.ohTrigger(RecalcTrigger,Trigger1Y)),NA())</f>
        <v>9.0444514946586008E-3</v>
      </c>
    </row>
    <row r="3055" spans="2:17" x14ac:dyDescent="0.2">
      <c r="B3055" s="39" t="s">
        <v>42</v>
      </c>
      <c r="D3055" s="42">
        <f>_xll.qlCalendarAdvance(Calendar,$D3054,B3055,"f",FALSE)</f>
        <v>61100</v>
      </c>
      <c r="E3055" s="140">
        <f>_xll.qlInterestRateIndexValueDate(IndexON,D3055)</f>
        <v>61100</v>
      </c>
      <c r="F3055" s="156">
        <f>IFERROR(_xll.qlIndexFixing(IndexON,D3055,TRUE,_xll.ohTrigger(RecalcTrigger,TriggerON)),NA())</f>
        <v>8.0912942180799696E-3</v>
      </c>
      <c r="H3055" s="42">
        <f>_xll.qlCalendarAdvance(Calendar,$H3054,B3055,"f",FALSE)</f>
        <v>61100</v>
      </c>
      <c r="I3055" s="140">
        <f>_xll.qlInterestRateIndexValueDate(Index1M,$H3055)</f>
        <v>61100</v>
      </c>
      <c r="J3055" s="145">
        <f>IFERROR(_xll.qlIndexFixing(Index1M,$H3055,TRUE,_xll.ohTrigger(RecalcTrigger,Trigger1M)),NA())</f>
        <v>8.7042418240536046E-3</v>
      </c>
      <c r="K3055" s="44">
        <f>IFERROR(_xll.qlIndexFixing(Index3M,H3055,TRUE,_xll.ohTrigger(RecalcTrigger,Trigger3M)),NA())</f>
        <v>8.8271099947022664E-3</v>
      </c>
      <c r="L3055" s="44">
        <f>IFERROR(_xll.qlIndexFixing(Index6M,$H3055,TRUE,_xll.ohTrigger(RecalcTrigger,Trigger6M)),NA())</f>
        <v>8.9682278102112822E-3</v>
      </c>
      <c r="M3055" s="146">
        <f>IFERROR(_xll.qlIndexFixing(Index1Y,$H3055,TRUE,_xll.ohTrigger(RecalcTrigger,Trigger1Y)),NA())</f>
        <v>9.2140822238313633E-3</v>
      </c>
      <c r="N3055" s="145">
        <f>IFERROR(_xll.qlIndexFixing(ONIndex1M,I3055,TRUE,_xll.ohTrigger(RecalcTrigger,Trigger1M)),NA())</f>
        <v>8.6917747202730489E-3</v>
      </c>
      <c r="O3055" s="44">
        <f>IFERROR(_xll.qlIndexFixing(ONIndex3M,I3055,TRUE,_xll.ohTrigger(RecalcTrigger,Trigger3M)),NA())</f>
        <v>8.786278664757452E-3</v>
      </c>
      <c r="P3055" s="44">
        <f>IFERROR(_xll.qlIndexFixing(ONIndex6M,I3055,TRUE,_xll.ohTrigger(RecalcTrigger,Trigger6M)),NA())</f>
        <v>8.8879883166315121E-3</v>
      </c>
      <c r="Q3055" s="146">
        <f>IFERROR(_xll.qlIndexFixing(ONIndex1Y,I3055,TRUE,_xll.ohTrigger(RecalcTrigger,Trigger1Y)),NA())</f>
        <v>9.0493336605323993E-3</v>
      </c>
    </row>
    <row r="3056" spans="2:17" x14ac:dyDescent="0.2">
      <c r="B3056" s="39" t="s">
        <v>42</v>
      </c>
      <c r="D3056" s="42">
        <f>_xll.qlCalendarAdvance(Calendar,$D3055,B3056,"f",FALSE)</f>
        <v>61107</v>
      </c>
      <c r="E3056" s="140">
        <f>_xll.qlInterestRateIndexValueDate(IndexON,D3056)</f>
        <v>61107</v>
      </c>
      <c r="F3056" s="156">
        <f>IFERROR(_xll.qlIndexFixing(IndexON,D3056,TRUE,_xll.ohTrigger(RecalcTrigger,TriggerON)),NA())</f>
        <v>8.096941625692633E-3</v>
      </c>
      <c r="H3056" s="42">
        <f>_xll.qlCalendarAdvance(Calendar,$H3055,B3056,"f",FALSE)</f>
        <v>61107</v>
      </c>
      <c r="I3056" s="140">
        <f>_xll.qlInterestRateIndexValueDate(Index1M,$H3056)</f>
        <v>61107</v>
      </c>
      <c r="J3056" s="145">
        <f>IFERROR(_xll.qlIndexFixing(Index1M,$H3056,TRUE,_xll.ohTrigger(RecalcTrigger,Trigger1M)),NA())</f>
        <v>8.7088001600786891E-3</v>
      </c>
      <c r="K3056" s="44">
        <f>IFERROR(_xll.qlIndexFixing(Index3M,H3056,TRUE,_xll.ohTrigger(RecalcTrigger,Trigger3M)),NA())</f>
        <v>8.8319532553207108E-3</v>
      </c>
      <c r="L3056" s="44">
        <f>IFERROR(_xll.qlIndexFixing(Index6M,$H3056,TRUE,_xll.ohTrigger(RecalcTrigger,Trigger6M)),NA())</f>
        <v>8.9728355895692287E-3</v>
      </c>
      <c r="M3056" s="146">
        <f>IFERROR(_xll.qlIndexFixing(Index1Y,$H3056,TRUE,_xll.ohTrigger(RecalcTrigger,Trigger1Y)),NA())</f>
        <v>9.2204983868417051E-3</v>
      </c>
      <c r="N3056" s="145">
        <f>IFERROR(_xll.qlIndexFixing(ONIndex1M,I3056,TRUE,_xll.ohTrigger(RecalcTrigger,Trigger1M)),NA())</f>
        <v>8.6963496011183139E-3</v>
      </c>
      <c r="O3056" s="44">
        <f>IFERROR(_xll.qlIndexFixing(ONIndex3M,I3056,TRUE,_xll.ohTrigger(RecalcTrigger,Trigger3M)),NA())</f>
        <v>8.7911768483750485E-3</v>
      </c>
      <c r="P3056" s="44">
        <f>IFERROR(_xll.qlIndexFixing(ONIndex6M,I3056,TRUE,_xll.ohTrigger(RecalcTrigger,Trigger6M)),NA())</f>
        <v>8.8927029617880127E-3</v>
      </c>
      <c r="Q3056" s="146">
        <f>IFERROR(_xll.qlIndexFixing(ONIndex1Y,I3056,TRUE,_xll.ohTrigger(RecalcTrigger,Trigger1Y)),NA())</f>
        <v>9.0542057003217824E-3</v>
      </c>
    </row>
    <row r="3057" spans="2:17" x14ac:dyDescent="0.2">
      <c r="B3057" s="39" t="s">
        <v>42</v>
      </c>
      <c r="D3057" s="42">
        <f>_xll.qlCalendarAdvance(Calendar,$D3056,B3057,"f",FALSE)</f>
        <v>61114</v>
      </c>
      <c r="E3057" s="140">
        <f>_xll.qlInterestRateIndexValueDate(IndexON,D3057)</f>
        <v>61114</v>
      </c>
      <c r="F3057" s="156">
        <f>IFERROR(_xll.qlIndexFixing(IndexON,D3057,TRUE,_xll.ohTrigger(RecalcTrigger,TriggerON)),NA())</f>
        <v>8.1025772959397724E-3</v>
      </c>
      <c r="H3057" s="42">
        <f>_xll.qlCalendarAdvance(Calendar,$H3056,B3057,"f",FALSE)</f>
        <v>61114</v>
      </c>
      <c r="I3057" s="140">
        <f>_xll.qlInterestRateIndexValueDate(Index1M,$H3057)</f>
        <v>61114</v>
      </c>
      <c r="J3057" s="145">
        <f>IFERROR(_xll.qlIndexFixing(Index1M,$H3057,TRUE,_xll.ohTrigger(RecalcTrigger,Trigger1M)),NA())</f>
        <v>8.7133489828670196E-3</v>
      </c>
      <c r="K3057" s="44">
        <f>IFERROR(_xll.qlIndexFixing(Index3M,H3057,TRUE,_xll.ohTrigger(RecalcTrigger,Trigger3M)),NA())</f>
        <v>8.8367863192812413E-3</v>
      </c>
      <c r="L3057" s="44">
        <f>IFERROR(_xll.qlIndexFixing(Index6M,$H3057,TRUE,_xll.ohTrigger(RecalcTrigger,Trigger6M)),NA())</f>
        <v>8.9774335368122352E-3</v>
      </c>
      <c r="M3057" s="146">
        <f>IFERROR(_xll.qlIndexFixing(Index1Y,$H3057,TRUE,_xll.ohTrigger(RecalcTrigger,Trigger1Y)),NA())</f>
        <v>9.2233730497968732E-3</v>
      </c>
      <c r="N3057" s="145">
        <f>IFERROR(_xll.qlIndexFixing(ONIndex1M,I3057,TRUE,_xll.ohTrigger(RecalcTrigger,Trigger1M)),NA())</f>
        <v>8.7009149736139157E-3</v>
      </c>
      <c r="O3057" s="44">
        <f>IFERROR(_xll.qlIndexFixing(ONIndex3M,I3057,TRUE,_xll.ohTrigger(RecalcTrigger,Trigger3M)),NA())</f>
        <v>8.7960648516882678E-3</v>
      </c>
      <c r="P3057" s="44">
        <f>IFERROR(_xll.qlIndexFixing(ONIndex6M,I3057,TRUE,_xll.ohTrigger(RecalcTrigger,Trigger6M)),NA())</f>
        <v>8.8974078082060259E-3</v>
      </c>
      <c r="Q3057" s="146">
        <f>IFERROR(_xll.qlIndexFixing(ONIndex1Y,I3057,TRUE,_xll.ohTrigger(RecalcTrigger,Trigger1Y)),NA())</f>
        <v>9.0590676143509352E-3</v>
      </c>
    </row>
    <row r="3058" spans="2:17" x14ac:dyDescent="0.2">
      <c r="B3058" s="39" t="s">
        <v>42</v>
      </c>
      <c r="D3058" s="42">
        <f>_xll.qlCalendarAdvance(Calendar,$D3057,B3058,"f",FALSE)</f>
        <v>61121</v>
      </c>
      <c r="E3058" s="140">
        <f>_xll.qlInterestRateIndexValueDate(IndexON,D3058)</f>
        <v>61121</v>
      </c>
      <c r="F3058" s="156">
        <f>IFERROR(_xll.qlIndexFixing(IndexON,D3058,TRUE,_xll.ohTrigger(RecalcTrigger,TriggerON)),NA())</f>
        <v>8.1082012288213878E-3</v>
      </c>
      <c r="H3058" s="42">
        <f>_xll.qlCalendarAdvance(Calendar,$H3057,B3058,"f",FALSE)</f>
        <v>61121</v>
      </c>
      <c r="I3058" s="140">
        <f>_xll.qlInterestRateIndexValueDate(Index1M,$H3058)</f>
        <v>61121</v>
      </c>
      <c r="J3058" s="145">
        <f>IFERROR(_xll.qlIndexFixing(Index1M,$H3058,TRUE,_xll.ohTrigger(RecalcTrigger,Trigger1M)),NA())</f>
        <v>8.7191705723200681E-3</v>
      </c>
      <c r="K3058" s="44">
        <f>IFERROR(_xll.qlIndexFixing(Index3M,H3058,TRUE,_xll.ohTrigger(RecalcTrigger,Trigger3M)),NA())</f>
        <v>8.842058717546987E-3</v>
      </c>
      <c r="L3058" s="44">
        <f>IFERROR(_xll.qlIndexFixing(Index6M,$H3058,TRUE,_xll.ohTrigger(RecalcTrigger,Trigger6M)),NA())</f>
        <v>8.9824562858606943E-3</v>
      </c>
      <c r="M3058" s="146">
        <f>IFERROR(_xll.qlIndexFixing(Index1Y,$H3058,TRUE,_xll.ohTrigger(RecalcTrigger,Trigger1Y)),NA())</f>
        <v>9.2280031658127336E-3</v>
      </c>
      <c r="N3058" s="145">
        <f>IFERROR(_xll.qlIndexFixing(ONIndex1M,I3058,TRUE,_xll.ohTrigger(RecalcTrigger,Trigger1M)),NA())</f>
        <v>8.7054708377598544E-3</v>
      </c>
      <c r="O3058" s="44">
        <f>IFERROR(_xll.qlIndexFixing(ONIndex3M,I3058,TRUE,_xll.ohTrigger(RecalcTrigger,Trigger3M)),NA())</f>
        <v>8.8009426748592023E-3</v>
      </c>
      <c r="P3058" s="44">
        <f>IFERROR(_xll.qlIndexFixing(ONIndex6M,I3058,TRUE,_xll.ohTrigger(RecalcTrigger,Trigger6M)),NA())</f>
        <v>8.9021028557234594E-3</v>
      </c>
      <c r="Q3058" s="146">
        <f>IFERROR(_xll.qlIndexFixing(ONIndex1Y,I3058,TRUE,_xll.ohTrigger(RecalcTrigger,Trigger1Y)),NA())</f>
        <v>9.0639194024577652E-3</v>
      </c>
    </row>
    <row r="3059" spans="2:17" x14ac:dyDescent="0.2">
      <c r="B3059" s="39" t="s">
        <v>42</v>
      </c>
      <c r="D3059" s="42">
        <f>_xll.qlCalendarAdvance(Calendar,$D3058,B3059,"f",FALSE)</f>
        <v>61128</v>
      </c>
      <c r="E3059" s="140">
        <f>_xll.qlInterestRateIndexValueDate(IndexON,D3059)</f>
        <v>61128</v>
      </c>
      <c r="F3059" s="156">
        <f>IFERROR(_xll.qlIndexFixing(IndexON,D3059,TRUE,_xll.ohTrigger(RecalcTrigger,TriggerON)),NA())</f>
        <v>8.1138134241753868E-3</v>
      </c>
      <c r="H3059" s="42">
        <f>_xll.qlCalendarAdvance(Calendar,$H3058,B3059,"f",FALSE)</f>
        <v>61128</v>
      </c>
      <c r="I3059" s="140">
        <f>_xll.qlInterestRateIndexValueDate(Index1M,$H3059)</f>
        <v>61128</v>
      </c>
      <c r="J3059" s="145">
        <f>IFERROR(_xll.qlIndexFixing(Index1M,$H3059,TRUE,_xll.ohTrigger(RecalcTrigger,Trigger1M)),NA())</f>
        <v>8.7236986544861582E-3</v>
      </c>
      <c r="K3059" s="44">
        <f>IFERROR(_xll.qlIndexFixing(Index3M,H3059,TRUE,_xll.ohTrigger(RecalcTrigger,Trigger3M)),NA())</f>
        <v>8.8468707762119798E-3</v>
      </c>
      <c r="L3059" s="44">
        <f>IFERROR(_xll.qlIndexFixing(Index6M,$H3059,TRUE,_xll.ohTrigger(RecalcTrigger,Trigger6M)),NA())</f>
        <v>8.9870339787859431E-3</v>
      </c>
      <c r="M3059" s="146">
        <f>IFERROR(_xll.qlIndexFixing(Index1Y,$H3059,TRUE,_xll.ohTrigger(RecalcTrigger,Trigger1Y)),NA())</f>
        <v>9.232623083662371E-3</v>
      </c>
      <c r="N3059" s="145">
        <f>IFERROR(_xll.qlIndexFixing(ONIndex1M,I3059,TRUE,_xll.ohTrigger(RecalcTrigger,Trigger1M)),NA())</f>
        <v>8.7100171936371762E-3</v>
      </c>
      <c r="O3059" s="44">
        <f>IFERROR(_xll.qlIndexFixing(ONIndex3M,I3059,TRUE,_xll.ohTrigger(RecalcTrigger,Trigger3M)),NA())</f>
        <v>8.8058103177257596E-3</v>
      </c>
      <c r="P3059" s="44">
        <f>IFERROR(_xll.qlIndexFixing(ONIndex6M,I3059,TRUE,_xll.ohTrigger(RecalcTrigger,Trigger6M)),NA())</f>
        <v>8.9067881045024055E-3</v>
      </c>
      <c r="Q3059" s="146">
        <f>IFERROR(_xll.qlIndexFixing(ONIndex1Y,I3059,TRUE,_xll.ohTrigger(RecalcTrigger,Trigger1Y)),NA())</f>
        <v>9.0687610646422723E-3</v>
      </c>
    </row>
    <row r="3060" spans="2:17" x14ac:dyDescent="0.2">
      <c r="B3060" s="39" t="s">
        <v>42</v>
      </c>
      <c r="D3060" s="42">
        <f>_xll.qlCalendarAdvance(Calendar,$D3059,B3060,"f",FALSE)</f>
        <v>61135</v>
      </c>
      <c r="E3060" s="140">
        <f>_xll.qlInterestRateIndexValueDate(IndexON,D3060)</f>
        <v>61135</v>
      </c>
      <c r="F3060" s="156">
        <f>IFERROR(_xll.qlIndexFixing(IndexON,D3060,TRUE,_xll.ohTrigger(RecalcTrigger,TriggerON)),NA())</f>
        <v>8.119413882244908E-3</v>
      </c>
      <c r="H3060" s="42">
        <f>_xll.qlCalendarAdvance(Calendar,$H3059,B3060,"f",FALSE)</f>
        <v>61135</v>
      </c>
      <c r="I3060" s="140">
        <f>_xll.qlInterestRateIndexValueDate(Index1M,$H3060)</f>
        <v>61135</v>
      </c>
      <c r="J3060" s="145">
        <f>IFERROR(_xll.qlIndexFixing(Index1M,$H3060,TRUE,_xll.ohTrigger(RecalcTrigger,Trigger1M)),NA())</f>
        <v>8.7282172228675733E-3</v>
      </c>
      <c r="K3060" s="44">
        <f>IFERROR(_xll.qlIndexFixing(Index3M,H3060,TRUE,_xll.ohTrigger(RecalcTrigger,Trigger3M)),NA())</f>
        <v>8.8516726379228704E-3</v>
      </c>
      <c r="L3060" s="44">
        <f>IFERROR(_xll.qlIndexFixing(Index6M,$H3060,TRUE,_xll.ohTrigger(RecalcTrigger,Trigger6M)),NA())</f>
        <v>8.9916018392045948E-3</v>
      </c>
      <c r="M3060" s="146">
        <f>IFERROR(_xll.qlIndexFixing(Index1Y,$H3060,TRUE,_xll.ohTrigger(RecalcTrigger,Trigger1Y)),NA())</f>
        <v>9.2372328032056129E-3</v>
      </c>
      <c r="N3060" s="145">
        <f>IFERROR(_xll.qlIndexFixing(ONIndex1M,I3060,TRUE,_xll.ohTrigger(RecalcTrigger,Trigger1M)),NA())</f>
        <v>8.7145540412458811E-3</v>
      </c>
      <c r="O3060" s="44">
        <f>IFERROR(_xll.qlIndexFixing(ONIndex3M,I3060,TRUE,_xll.ohTrigger(RecalcTrigger,Trigger3M)),NA())</f>
        <v>8.8106677803689859E-3</v>
      </c>
      <c r="P3060" s="44">
        <f>IFERROR(_xll.qlIndexFixing(ONIndex6M,I3060,TRUE,_xll.ohTrigger(RecalcTrigger,Trigger6M)),NA())</f>
        <v>8.9114635545428644E-3</v>
      </c>
      <c r="Q3060" s="146">
        <f>IFERROR(_xll.qlIndexFixing(ONIndex1Y,I3060,TRUE,_xll.ohTrigger(RecalcTrigger,Trigger1Y)),NA())</f>
        <v>9.0735926009855028E-3</v>
      </c>
    </row>
    <row r="3061" spans="2:17" x14ac:dyDescent="0.2">
      <c r="B3061" s="39" t="s">
        <v>42</v>
      </c>
      <c r="D3061" s="42">
        <f>_xll.qlCalendarAdvance(Calendar,$D3060,B3061,"f",FALSE)</f>
        <v>61142</v>
      </c>
      <c r="E3061" s="140">
        <f>_xll.qlInterestRateIndexValueDate(IndexON,D3061)</f>
        <v>61142</v>
      </c>
      <c r="F3061" s="156">
        <f>IFERROR(_xll.qlIndexFixing(IndexON,D3061,TRUE,_xll.ohTrigger(RecalcTrigger,TriggerON)),NA())</f>
        <v>8.125002602867859E-3</v>
      </c>
      <c r="H3061" s="42">
        <f>_xll.qlCalendarAdvance(Calendar,$H3060,B3061,"f",FALSE)</f>
        <v>61142</v>
      </c>
      <c r="I3061" s="140">
        <f>_xll.qlInterestRateIndexValueDate(Index1M,$H3061)</f>
        <v>61142</v>
      </c>
      <c r="J3061" s="145">
        <f>IFERROR(_xll.qlIndexFixing(Index1M,$H3061,TRUE,_xll.ohTrigger(RecalcTrigger,Trigger1M)),NA())</f>
        <v>8.7327262774471205E-3</v>
      </c>
      <c r="K3061" s="44">
        <f>IFERROR(_xll.qlIndexFixing(Index3M,H3061,TRUE,_xll.ohTrigger(RecalcTrigger,Trigger3M)),NA())</f>
        <v>8.8564643026426571E-3</v>
      </c>
      <c r="L3061" s="44">
        <f>IFERROR(_xll.qlIndexFixing(Index6M,$H3061,TRUE,_xll.ohTrigger(RecalcTrigger,Trigger6M)),NA())</f>
        <v>8.9961598670483776E-3</v>
      </c>
      <c r="M3061" s="146">
        <f>IFERROR(_xll.qlIndexFixing(Index1Y,$H3061,TRUE,_xll.ohTrigger(RecalcTrigger,Trigger1Y)),NA())</f>
        <v>9.2418323243018477E-3</v>
      </c>
      <c r="N3061" s="145">
        <f>IFERROR(_xll.qlIndexFixing(ONIndex1M,I3061,TRUE,_xll.ohTrigger(RecalcTrigger,Trigger1M)),NA())</f>
        <v>8.7190813805049228E-3</v>
      </c>
      <c r="O3061" s="44">
        <f>IFERROR(_xll.qlIndexFixing(ONIndex3M,I3061,TRUE,_xll.ohTrigger(RecalcTrigger,Trigger3M)),NA())</f>
        <v>8.8155150627888812E-3</v>
      </c>
      <c r="P3061" s="44">
        <f>IFERROR(_xll.qlIndexFixing(ONIndex6M,I3061,TRUE,_xll.ohTrigger(RecalcTrigger,Trigger6M)),NA())</f>
        <v>8.9161292056827435E-3</v>
      </c>
      <c r="Q3061" s="146">
        <f>IFERROR(_xll.qlIndexFixing(ONIndex1Y,I3061,TRUE,_xll.ohTrigger(RecalcTrigger,Trigger1Y)),NA())</f>
        <v>9.0784140112443179E-3</v>
      </c>
    </row>
    <row r="3062" spans="2:17" x14ac:dyDescent="0.2">
      <c r="B3062" s="39" t="s">
        <v>42</v>
      </c>
      <c r="D3062" s="42">
        <f>_xll.qlCalendarAdvance(Calendar,$D3061,B3062,"f",FALSE)</f>
        <v>61149</v>
      </c>
      <c r="E3062" s="140">
        <f>_xll.qlInterestRateIndexValueDate(IndexON,D3062)</f>
        <v>61149</v>
      </c>
      <c r="F3062" s="156">
        <f>IFERROR(_xll.qlIndexFixing(IndexON,D3062,TRUE,_xll.ohTrigger(RecalcTrigger,TriggerON)),NA())</f>
        <v>8.1305795861252861E-3</v>
      </c>
      <c r="H3062" s="42">
        <f>_xll.qlCalendarAdvance(Calendar,$H3061,B3062,"f",FALSE)</f>
        <v>61149</v>
      </c>
      <c r="I3062" s="140">
        <f>_xll.qlInterestRateIndexValueDate(Index1M,$H3062)</f>
        <v>61149</v>
      </c>
      <c r="J3062" s="145">
        <f>IFERROR(_xll.qlIndexFixing(Index1M,$H3062,TRUE,_xll.ohTrigger(RecalcTrigger,Trigger1M)),NA())</f>
        <v>8.7359503978494315E-3</v>
      </c>
      <c r="K3062" s="44">
        <f>IFERROR(_xll.qlIndexFixing(Index3M,H3062,TRUE,_xll.ohTrigger(RecalcTrigger,Trigger3M)),NA())</f>
        <v>8.8612457703325827E-3</v>
      </c>
      <c r="L3062" s="44">
        <f>IFERROR(_xll.qlIndexFixing(Index6M,$H3062,TRUE,_xll.ohTrigger(RecalcTrigger,Trigger6M)),NA())</f>
        <v>9.0002757889421966E-3</v>
      </c>
      <c r="M3062" s="146">
        <f>IFERROR(_xll.qlIndexFixing(Index1Y,$H3062,TRUE,_xll.ohTrigger(RecalcTrigger,Trigger1Y)),NA())</f>
        <v>9.2464216468109029E-3</v>
      </c>
      <c r="N3062" s="145">
        <f>IFERROR(_xll.qlIndexFixing(ONIndex1M,I3062,TRUE,_xll.ohTrigger(RecalcTrigger,Trigger1M)),NA())</f>
        <v>8.7235992114143013E-3</v>
      </c>
      <c r="O3062" s="44">
        <f>IFERROR(_xll.qlIndexFixing(ONIndex3M,I3062,TRUE,_xll.ohTrigger(RecalcTrigger,Trigger3M)),NA())</f>
        <v>8.8203521648233529E-3</v>
      </c>
      <c r="P3062" s="44">
        <f>IFERROR(_xll.qlIndexFixing(ONIndex6M,I3062,TRUE,_xll.ohTrigger(RecalcTrigger,Trigger6M)),NA())</f>
        <v>8.9207850581651815E-3</v>
      </c>
      <c r="Q3062" s="146">
        <f>IFERROR(_xll.qlIndexFixing(ONIndex1Y,I3062,TRUE,_xll.ohTrigger(RecalcTrigger,Trigger1Y)),NA())</f>
        <v>9.0832252957429027E-3</v>
      </c>
    </row>
    <row r="3063" spans="2:17" x14ac:dyDescent="0.2">
      <c r="B3063" s="39" t="s">
        <v>42</v>
      </c>
      <c r="D3063" s="42">
        <f>_xll.qlCalendarAdvance(Calendar,$D3062,B3063,"f",FALSE)</f>
        <v>61156</v>
      </c>
      <c r="E3063" s="140">
        <f>_xll.qlInterestRateIndexValueDate(IndexON,D3063)</f>
        <v>61156</v>
      </c>
      <c r="F3063" s="156">
        <f>IFERROR(_xll.qlIndexFixing(IndexON,D3063,TRUE,_xll.ohTrigger(RecalcTrigger,TriggerON)),NA())</f>
        <v>8.1361448319361429E-3</v>
      </c>
      <c r="H3063" s="42">
        <f>_xll.qlCalendarAdvance(Calendar,$H3062,B3063,"f",FALSE)</f>
        <v>61156</v>
      </c>
      <c r="I3063" s="140">
        <f>_xll.qlInterestRateIndexValueDate(Index1M,$H3063)</f>
        <v>61156</v>
      </c>
      <c r="J3063" s="145">
        <f>IFERROR(_xll.qlIndexFixing(Index1M,$H3063,TRUE,_xll.ohTrigger(RecalcTrigger,Trigger1M)),NA())</f>
        <v>8.7404421409795034E-3</v>
      </c>
      <c r="K3063" s="44">
        <f>IFERROR(_xll.qlIndexFixing(Index3M,H3063,TRUE,_xll.ohTrigger(RecalcTrigger,Trigger3M)),NA())</f>
        <v>8.8660170409582875E-3</v>
      </c>
      <c r="L3063" s="44">
        <f>IFERROR(_xll.qlIndexFixing(Index6M,$H3063,TRUE,_xll.ohTrigger(RecalcTrigger,Trigger6M)),NA())</f>
        <v>9.0048147420801316E-3</v>
      </c>
      <c r="M3063" s="146">
        <f>IFERROR(_xll.qlIndexFixing(Index1Y,$H3063,TRUE,_xll.ohTrigger(RecalcTrigger,Trigger1Y)),NA())</f>
        <v>9.2510007705934958E-3</v>
      </c>
      <c r="N3063" s="145">
        <f>IFERROR(_xll.qlIndexFixing(ONIndex1M,I3063,TRUE,_xll.ohTrigger(RecalcTrigger,Trigger1M)),NA())</f>
        <v>8.7281075339740166E-3</v>
      </c>
      <c r="O3063" s="44">
        <f>IFERROR(_xll.qlIndexFixing(ONIndex3M,I3063,TRUE,_xll.ohTrigger(RecalcTrigger,Trigger3M)),NA())</f>
        <v>8.82517908671554E-3</v>
      </c>
      <c r="P3063" s="44">
        <f>IFERROR(_xll.qlIndexFixing(ONIndex6M,I3063,TRUE,_xll.ohTrigger(RecalcTrigger,Trigger6M)),NA())</f>
        <v>8.9254311117470397E-3</v>
      </c>
      <c r="Q3063" s="146">
        <f>IFERROR(_xll.qlIndexFixing(ONIndex1Y,I3063,TRUE,_xll.ohTrigger(RecalcTrigger,Trigger1Y)),NA())</f>
        <v>9.0880264542381184E-3</v>
      </c>
    </row>
    <row r="3064" spans="2:17" x14ac:dyDescent="0.2">
      <c r="B3064" s="39" t="s">
        <v>42</v>
      </c>
      <c r="D3064" s="42">
        <f>_xll.qlCalendarAdvance(Calendar,$D3063,B3064,"f",FALSE)</f>
        <v>61163</v>
      </c>
      <c r="E3064" s="140">
        <f>_xll.qlInterestRateIndexValueDate(IndexON,D3064)</f>
        <v>61163</v>
      </c>
      <c r="F3064" s="156">
        <f>IFERROR(_xll.qlIndexFixing(IndexON,D3064,TRUE,_xll.ohTrigger(RecalcTrigger,TriggerON)),NA())</f>
        <v>8.1416983404625221E-3</v>
      </c>
      <c r="H3064" s="42">
        <f>_xll.qlCalendarAdvance(Calendar,$H3063,B3064,"f",FALSE)</f>
        <v>61163</v>
      </c>
      <c r="I3064" s="140">
        <f>_xll.qlInterestRateIndexValueDate(Index1M,$H3064)</f>
        <v>61163</v>
      </c>
      <c r="J3064" s="145">
        <f>IFERROR(_xll.qlIndexFixing(Index1M,$H3064,TRUE,_xll.ohTrigger(RecalcTrigger,Trigger1M)),NA())</f>
        <v>8.7449243707971771E-3</v>
      </c>
      <c r="K3064" s="44">
        <f>IFERROR(_xll.qlIndexFixing(Index3M,H3064,TRUE,_xll.ohTrigger(RecalcTrigger,Trigger3M)),NA())</f>
        <v>8.870778114482775E-3</v>
      </c>
      <c r="L3064" s="44">
        <f>IFERROR(_xll.qlIndexFixing(Index6M,$H3064,TRUE,_xll.ohTrigger(RecalcTrigger,Trigger6M)),NA())</f>
        <v>9.0093438626327911E-3</v>
      </c>
      <c r="M3064" s="146">
        <f>IFERROR(_xll.qlIndexFixing(Index1Y,$H3064,TRUE,_xll.ohTrigger(RecalcTrigger,Trigger1Y)),NA())</f>
        <v>9.2555696955098996E-3</v>
      </c>
      <c r="N3064" s="145">
        <f>IFERROR(_xll.qlIndexFixing(ONIndex1M,I3064,TRUE,_xll.ohTrigger(RecalcTrigger,Trigger1M)),NA())</f>
        <v>8.7326063483461613E-3</v>
      </c>
      <c r="O3064" s="44">
        <f>IFERROR(_xll.qlIndexFixing(ONIndex3M,I3064,TRUE,_xll.ohTrigger(RecalcTrigger,Trigger3M)),NA())</f>
        <v>8.829995828384396E-3</v>
      </c>
      <c r="P3064" s="44">
        <f>IFERROR(_xll.qlIndexFixing(ONIndex6M,I3064,TRUE,_xll.ohTrigger(RecalcTrigger,Trigger6M)),NA())</f>
        <v>8.9300673665904107E-3</v>
      </c>
      <c r="Q3064" s="146">
        <f>IFERROR(_xll.qlIndexFixing(ONIndex1Y,I3064,TRUE,_xll.ohTrigger(RecalcTrigger,Trigger1Y)),NA())</f>
        <v>9.0928174869731038E-3</v>
      </c>
    </row>
    <row r="3065" spans="2:17" x14ac:dyDescent="0.2">
      <c r="B3065" s="39" t="s">
        <v>42</v>
      </c>
      <c r="D3065" s="42">
        <f>_xll.qlCalendarAdvance(Calendar,$D3064,B3065,"f",FALSE)</f>
        <v>61170</v>
      </c>
      <c r="E3065" s="140">
        <f>_xll.qlInterestRateIndexValueDate(IndexON,D3065)</f>
        <v>61170</v>
      </c>
      <c r="F3065" s="156">
        <f>IFERROR(_xll.qlIndexFixing(IndexON,D3065,TRUE,_xll.ohTrigger(RecalcTrigger,TriggerON)),NA())</f>
        <v>8.1472401114612847E-3</v>
      </c>
      <c r="H3065" s="42">
        <f>_xll.qlCalendarAdvance(Calendar,$H3064,B3065,"f",FALSE)</f>
        <v>61170</v>
      </c>
      <c r="I3065" s="140">
        <f>_xll.qlInterestRateIndexValueDate(Index1M,$H3065)</f>
        <v>61170</v>
      </c>
      <c r="J3065" s="145">
        <f>IFERROR(_xll.qlIndexFixing(Index1M,$H3065,TRUE,_xll.ohTrigger(RecalcTrigger,Trigger1M)),NA())</f>
        <v>8.7493970872916486E-3</v>
      </c>
      <c r="K3065" s="44">
        <f>IFERROR(_xll.qlIndexFixing(Index3M,H3065,TRUE,_xll.ohTrigger(RecalcTrigger,Trigger3M)),NA())</f>
        <v>8.8755289908681624E-3</v>
      </c>
      <c r="L3065" s="44">
        <f>IFERROR(_xll.qlIndexFixing(Index6M,$H3065,TRUE,_xll.ohTrigger(RecalcTrigger,Trigger6M)),NA())</f>
        <v>9.0138631505324186E-3</v>
      </c>
      <c r="M3065" s="146">
        <f>IFERROR(_xll.qlIndexFixing(Index1Y,$H3065,TRUE,_xll.ohTrigger(RecalcTrigger,Trigger1Y)),NA())</f>
        <v>9.2601284214212706E-3</v>
      </c>
      <c r="N3065" s="145">
        <f>IFERROR(_xll.qlIndexFixing(ONIndex1M,I3065,TRUE,_xll.ohTrigger(RecalcTrigger,Trigger1M)),NA())</f>
        <v>8.7370956544496892E-3</v>
      </c>
      <c r="O3065" s="44">
        <f>IFERROR(_xll.qlIndexFixing(ONIndex3M,I3065,TRUE,_xll.ohTrigger(RecalcTrigger,Trigger3M)),NA())</f>
        <v>8.8348023898299211E-3</v>
      </c>
      <c r="P3065" s="44">
        <f>IFERROR(_xll.qlIndexFixing(ONIndex6M,I3065,TRUE,_xll.ohTrigger(RecalcTrigger,Trigger6M)),NA())</f>
        <v>8.9346938227763406E-3</v>
      </c>
      <c r="Q3065" s="146">
        <f>IFERROR(_xll.qlIndexFixing(ONIndex1Y,I3065,TRUE,_xll.ohTrigger(RecalcTrigger,Trigger1Y)),NA())</f>
        <v>9.0975983936236737E-3</v>
      </c>
    </row>
    <row r="3066" spans="2:17" x14ac:dyDescent="0.2">
      <c r="B3066" s="39" t="s">
        <v>42</v>
      </c>
      <c r="D3066" s="42">
        <f>_xll.qlCalendarAdvance(Calendar,$D3065,B3066,"f",FALSE)</f>
        <v>61177</v>
      </c>
      <c r="E3066" s="140">
        <f>_xll.qlInterestRateIndexValueDate(IndexON,D3066)</f>
        <v>61177</v>
      </c>
      <c r="F3066" s="156">
        <f>IFERROR(_xll.qlIndexFixing(IndexON,D3066,TRUE,_xll.ohTrigger(RecalcTrigger,TriggerON)),NA())</f>
        <v>8.1527701450134771E-3</v>
      </c>
      <c r="H3066" s="42">
        <f>_xll.qlCalendarAdvance(Calendar,$H3065,B3066,"f",FALSE)</f>
        <v>61177</v>
      </c>
      <c r="I3066" s="140">
        <f>_xll.qlInterestRateIndexValueDate(Index1M,$H3066)</f>
        <v>61177</v>
      </c>
      <c r="J3066" s="145">
        <f>IFERROR(_xll.qlIndexFixing(Index1M,$H3066,TRUE,_xll.ohTrigger(RecalcTrigger,Trigger1M)),NA())</f>
        <v>8.753860290452109E-3</v>
      </c>
      <c r="K3066" s="44">
        <f>IFERROR(_xll.qlIndexFixing(Index3M,H3066,TRUE,_xll.ohTrigger(RecalcTrigger,Trigger3M)),NA())</f>
        <v>8.8802696700774498E-3</v>
      </c>
      <c r="L3066" s="44">
        <f>IFERROR(_xll.qlIndexFixing(Index6M,$H3066,TRUE,_xll.ohTrigger(RecalcTrigger,Trigger6M)),NA())</f>
        <v>9.0183726057130216E-3</v>
      </c>
      <c r="M3066" s="146">
        <f>IFERROR(_xll.qlIndexFixing(Index1Y,$H3066,TRUE,_xll.ohTrigger(RecalcTrigger,Trigger1Y)),NA())</f>
        <v>9.264676948188548E-3</v>
      </c>
      <c r="N3066" s="145">
        <f>IFERROR(_xll.qlIndexFixing(ONIndex1M,I3066,TRUE,_xll.ohTrigger(RecalcTrigger,Trigger1M)),NA())</f>
        <v>8.7415754520414612E-3</v>
      </c>
      <c r="O3066" s="44">
        <f>IFERROR(_xll.qlIndexFixing(ONIndex3M,I3066,TRUE,_xll.ohTrigger(RecalcTrigger,Trigger3M)),NA())</f>
        <v>8.8395987708900225E-3</v>
      </c>
      <c r="P3066" s="44">
        <f>IFERROR(_xll.qlIndexFixing(ONIndex6M,I3066,TRUE,_xll.ohTrigger(RecalcTrigger,Trigger6M)),NA())</f>
        <v>8.9393104799806444E-3</v>
      </c>
      <c r="Q3066" s="146">
        <f>IFERROR(_xll.qlIndexFixing(ONIndex1Y,I3066,TRUE,_xll.ohTrigger(RecalcTrigger,Trigger1Y)),NA())</f>
        <v>9.1023691744329671E-3</v>
      </c>
    </row>
    <row r="3067" spans="2:17" x14ac:dyDescent="0.2">
      <c r="B3067" s="39" t="s">
        <v>42</v>
      </c>
      <c r="D3067" s="42">
        <f>_xll.qlCalendarAdvance(Calendar,$D3066,B3067,"f",FALSE)</f>
        <v>61184</v>
      </c>
      <c r="E3067" s="140">
        <f>_xll.qlInterestRateIndexValueDate(IndexON,D3067)</f>
        <v>61184</v>
      </c>
      <c r="F3067" s="156">
        <f>IFERROR(_xll.qlIndexFixing(IndexON,D3067,TRUE,_xll.ohTrigger(RecalcTrigger,TriggerON)),NA())</f>
        <v>8.1582884412001455E-3</v>
      </c>
      <c r="H3067" s="42">
        <f>_xll.qlCalendarAdvance(Calendar,$H3066,B3067,"f",FALSE)</f>
        <v>61184</v>
      </c>
      <c r="I3067" s="140">
        <f>_xll.qlInterestRateIndexValueDate(Index1M,$H3067)</f>
        <v>61184</v>
      </c>
      <c r="J3067" s="145">
        <f>IFERROR(_xll.qlIndexFixing(Index1M,$H3067,TRUE,_xll.ohTrigger(RecalcTrigger,Trigger1M)),NA())</f>
        <v>8.759580814515406E-3</v>
      </c>
      <c r="K3067" s="44">
        <f>IFERROR(_xll.qlIndexFixing(Index3M,H3067,TRUE,_xll.ohTrigger(RecalcTrigger,Trigger3M)),NA())</f>
        <v>8.8850001520771639E-3</v>
      </c>
      <c r="L3067" s="44">
        <f>IFERROR(_xll.qlIndexFixing(Index6M,$H3067,TRUE,_xll.ohTrigger(RecalcTrigger,Trigger6M)),NA())</f>
        <v>9.0233015462803014E-3</v>
      </c>
      <c r="M3067" s="146">
        <f>IFERROR(_xll.qlIndexFixing(Index1Y,$H3067,TRUE,_xll.ohTrigger(RecalcTrigger,Trigger1Y)),NA())</f>
        <v>9.2692152756735525E-3</v>
      </c>
      <c r="N3067" s="145">
        <f>IFERROR(_xll.qlIndexFixing(ONIndex1M,I3067,TRUE,_xll.ohTrigger(RecalcTrigger,Trigger1M)),NA())</f>
        <v>8.746045741526709E-3</v>
      </c>
      <c r="O3067" s="44">
        <f>IFERROR(_xll.qlIndexFixing(ONIndex3M,I3067,TRUE,_xll.ohTrigger(RecalcTrigger,Trigger3M)),NA())</f>
        <v>8.8443849718888856E-3</v>
      </c>
      <c r="P3067" s="44">
        <f>IFERROR(_xll.qlIndexFixing(ONIndex6M,I3067,TRUE,_xll.ohTrigger(RecalcTrigger,Trigger6M)),NA())</f>
        <v>8.9439173385275073E-3</v>
      </c>
      <c r="Q3067" s="146">
        <f>IFERROR(_xll.qlIndexFixing(ONIndex1Y,I3067,TRUE,_xll.ohTrigger(RecalcTrigger,Trigger1Y)),NA())</f>
        <v>9.1071298294009839E-3</v>
      </c>
    </row>
    <row r="3068" spans="2:17" x14ac:dyDescent="0.2">
      <c r="B3068" s="39" t="s">
        <v>42</v>
      </c>
      <c r="D3068" s="42">
        <f>_xll.qlCalendarAdvance(Calendar,$D3067,B3068,"f",FALSE)</f>
        <v>61191</v>
      </c>
      <c r="E3068" s="140">
        <f>_xll.qlInterestRateIndexValueDate(IndexON,D3068)</f>
        <v>61191</v>
      </c>
      <c r="F3068" s="156">
        <f>IFERROR(_xll.qlIndexFixing(IndexON,D3068,TRUE,_xll.ohTrigger(RecalcTrigger,TriggerON)),NA())</f>
        <v>8.16379500002129E-3</v>
      </c>
      <c r="H3068" s="42">
        <f>_xll.qlCalendarAdvance(Calendar,$H3067,B3068,"f",FALSE)</f>
        <v>61191</v>
      </c>
      <c r="I3068" s="140">
        <f>_xll.qlInterestRateIndexValueDate(Index1M,$H3068)</f>
        <v>61191</v>
      </c>
      <c r="J3068" s="145">
        <f>IFERROR(_xll.qlIndexFixing(Index1M,$H3068,TRUE,_xll.ohTrigger(RecalcTrigger,Trigger1M)),NA())</f>
        <v>8.7640232721822552E-3</v>
      </c>
      <c r="K3068" s="44">
        <f>IFERROR(_xll.qlIndexFixing(Index3M,H3068,TRUE,_xll.ohTrigger(RecalcTrigger,Trigger3M)),NA())</f>
        <v>8.8897204368276628E-3</v>
      </c>
      <c r="L3068" s="44">
        <f>IFERROR(_xll.qlIndexFixing(Index6M,$H3068,TRUE,_xll.ohTrigger(RecalcTrigger,Trigger6M)),NA())</f>
        <v>9.0277907442214023E-3</v>
      </c>
      <c r="M3068" s="146">
        <f>IFERROR(_xll.qlIndexFixing(Index1Y,$H3068,TRUE,_xll.ohTrigger(RecalcTrigger,Trigger1Y)),NA())</f>
        <v>9.2737434037383302E-3</v>
      </c>
      <c r="N3068" s="145">
        <f>IFERROR(_xll.qlIndexFixing(ONIndex1M,I3068,TRUE,_xll.ohTrigger(RecalcTrigger,Trigger1M)),NA())</f>
        <v>8.7505065226622936E-3</v>
      </c>
      <c r="O3068" s="44">
        <f>IFERROR(_xll.qlIndexFixing(ONIndex3M,I3068,TRUE,_xll.ohTrigger(RecalcTrigger,Trigger3M)),NA())</f>
        <v>8.8491609925023251E-3</v>
      </c>
      <c r="P3068" s="44">
        <f>IFERROR(_xll.qlIndexFixing(ONIndex6M,I3068,TRUE,_xll.ohTrigger(RecalcTrigger,Trigger6M)),NA())</f>
        <v>8.9485143981737902E-3</v>
      </c>
      <c r="Q3068" s="146">
        <f>IFERROR(_xll.qlIndexFixing(ONIndex1Y,I3068,TRUE,_xll.ohTrigger(RecalcTrigger,Trigger1Y)),NA())</f>
        <v>9.1118803583656316E-3</v>
      </c>
    </row>
    <row r="3069" spans="2:17" x14ac:dyDescent="0.2">
      <c r="B3069" s="39" t="s">
        <v>42</v>
      </c>
      <c r="D3069" s="42">
        <f>_xll.qlCalendarAdvance(Calendar,$D3068,B3069,"f",FALSE)</f>
        <v>61198</v>
      </c>
      <c r="E3069" s="140">
        <f>_xll.qlInterestRateIndexValueDate(IndexON,D3069)</f>
        <v>61198</v>
      </c>
      <c r="F3069" s="156">
        <f>IFERROR(_xll.qlIndexFixing(IndexON,D3069,TRUE,_xll.ohTrigger(RecalcTrigger,TriggerON)),NA())</f>
        <v>8.1692898214769105E-3</v>
      </c>
      <c r="H3069" s="42">
        <f>_xll.qlCalendarAdvance(Calendar,$H3068,B3069,"f",FALSE)</f>
        <v>61198</v>
      </c>
      <c r="I3069" s="140">
        <f>_xll.qlInterestRateIndexValueDate(Index1M,$H3069)</f>
        <v>61198</v>
      </c>
      <c r="J3069" s="145">
        <f>IFERROR(_xll.qlIndexFixing(Index1M,$H3069,TRUE,_xll.ohTrigger(RecalcTrigger,Trigger1M)),NA())</f>
        <v>8.7684562159588229E-3</v>
      </c>
      <c r="K3069" s="44">
        <f>IFERROR(_xll.qlIndexFixing(Index3M,H3069,TRUE,_xll.ohTrigger(RecalcTrigger,Trigger3M)),NA())</f>
        <v>8.8944305242954682E-3</v>
      </c>
      <c r="L3069" s="44">
        <f>IFERROR(_xll.qlIndexFixing(Index6M,$H3069,TRUE,_xll.ohTrigger(RecalcTrigger,Trigger6M)),NA())</f>
        <v>9.0322701090520228E-3</v>
      </c>
      <c r="M3069" s="146">
        <f>IFERROR(_xll.qlIndexFixing(Index1Y,$H3069,TRUE,_xll.ohTrigger(RecalcTrigger,Trigger1Y)),NA())</f>
        <v>9.2782613322444814E-3</v>
      </c>
      <c r="N3069" s="145">
        <f>IFERROR(_xll.qlIndexFixing(ONIndex1M,I3069,TRUE,_xll.ohTrigger(RecalcTrigger,Trigger1M)),NA())</f>
        <v>8.754957795448215E-3</v>
      </c>
      <c r="O3069" s="44">
        <f>IFERROR(_xll.qlIndexFixing(ONIndex3M,I3069,TRUE,_xll.ohTrigger(RecalcTrigger,Trigger3M)),NA())</f>
        <v>8.8539268328924337E-3</v>
      </c>
      <c r="P3069" s="44">
        <f>IFERROR(_xll.qlIndexFixing(ONIndex6M,I3069,TRUE,_xll.ohTrigger(RecalcTrigger,Trigger6M)),NA())</f>
        <v>8.953101659081586E-3</v>
      </c>
      <c r="Q3069" s="146">
        <f>IFERROR(_xll.qlIndexFixing(ONIndex1Y,I3069,TRUE,_xll.ohTrigger(RecalcTrigger,Trigger1Y)),NA())</f>
        <v>9.1166207614890027E-3</v>
      </c>
    </row>
    <row r="3070" spans="2:17" x14ac:dyDescent="0.2">
      <c r="B3070" s="39" t="s">
        <v>42</v>
      </c>
      <c r="D3070" s="42">
        <f>_xll.qlCalendarAdvance(Calendar,$D3069,B3070,"f",FALSE)</f>
        <v>61205</v>
      </c>
      <c r="E3070" s="140">
        <f>_xll.qlInterestRateIndexValueDate(IndexON,D3070)</f>
        <v>61205</v>
      </c>
      <c r="F3070" s="156">
        <f>IFERROR(_xll.qlIndexFixing(IndexON,D3070,TRUE,_xll.ohTrigger(RecalcTrigger,TriggerON)),NA())</f>
        <v>8.1747729054049145E-3</v>
      </c>
      <c r="H3070" s="42">
        <f>_xll.qlCalendarAdvance(Calendar,$H3069,B3070,"f",FALSE)</f>
        <v>61205</v>
      </c>
      <c r="I3070" s="140">
        <f>_xll.qlInterestRateIndexValueDate(Index1M,$H3070)</f>
        <v>61205</v>
      </c>
      <c r="J3070" s="145">
        <f>IFERROR(_xll.qlIndexFixing(Index1M,$H3070,TRUE,_xll.ohTrigger(RecalcTrigger,Trigger1M)),NA())</f>
        <v>8.773300108810311E-3</v>
      </c>
      <c r="K3070" s="44">
        <f>IFERROR(_xll.qlIndexFixing(Index3M,H3070,TRUE,_xll.ohTrigger(RecalcTrigger,Trigger3M)),NA())</f>
        <v>8.8991304144409381E-3</v>
      </c>
      <c r="L3070" s="44">
        <f>IFERROR(_xll.qlIndexFixing(Index6M,$H3070,TRUE,_xll.ohTrigger(RecalcTrigger,Trigger6M)),NA())</f>
        <v>9.0367396407060926E-3</v>
      </c>
      <c r="M3070" s="146">
        <f>IFERROR(_xll.qlIndexFixing(Index1Y,$H3070,TRUE,_xll.ohTrigger(RecalcTrigger,Trigger1Y)),NA())</f>
        <v>9.2827690610547148E-3</v>
      </c>
      <c r="N3070" s="145">
        <f>IFERROR(_xll.qlIndexFixing(ONIndex1M,I3070,TRUE,_xll.ohTrigger(RecalcTrigger,Trigger1M)),NA())</f>
        <v>8.7593995599655194E-3</v>
      </c>
      <c r="O3070" s="44">
        <f>IFERROR(_xll.qlIndexFixing(ONIndex3M,I3070,TRUE,_xll.ohTrigger(RecalcTrigger,Trigger3M)),NA())</f>
        <v>8.8586824929781649E-3</v>
      </c>
      <c r="P3070" s="44">
        <f>IFERROR(_xll.qlIndexFixing(ONIndex6M,I3070,TRUE,_xll.ohTrigger(RecalcTrigger,Trigger6M)),NA())</f>
        <v>8.9576791211698481E-3</v>
      </c>
      <c r="Q3070" s="146">
        <f>IFERROR(_xll.qlIndexFixing(ONIndex1Y,I3070,TRUE,_xll.ohTrigger(RecalcTrigger,Trigger1Y)),NA())</f>
        <v>9.1213510385279584E-3</v>
      </c>
    </row>
    <row r="3071" spans="2:17" x14ac:dyDescent="0.2">
      <c r="B3071" s="39" t="s">
        <v>42</v>
      </c>
      <c r="D3071" s="42">
        <f>_xll.qlCalendarAdvance(Calendar,$D3070,B3071,"f",FALSE)</f>
        <v>61212</v>
      </c>
      <c r="E3071" s="140">
        <f>_xll.qlInterestRateIndexValueDate(IndexON,D3071)</f>
        <v>61212</v>
      </c>
      <c r="F3071" s="156">
        <f>IFERROR(_xll.qlIndexFixing(IndexON,D3071,TRUE,_xll.ohTrigger(RecalcTrigger,TriggerON)),NA())</f>
        <v>8.1802442520484409E-3</v>
      </c>
      <c r="H3071" s="42">
        <f>_xll.qlCalendarAdvance(Calendar,$H3070,B3071,"f",FALSE)</f>
        <v>61212</v>
      </c>
      <c r="I3071" s="140">
        <f>_xll.qlInterestRateIndexValueDate(Index1M,$H3071)</f>
        <v>61212</v>
      </c>
      <c r="J3071" s="145">
        <f>IFERROR(_xll.qlIndexFixing(Index1M,$H3071,TRUE,_xll.ohTrigger(RecalcTrigger,Trigger1M)),NA())</f>
        <v>8.7772935617870824E-3</v>
      </c>
      <c r="K3071" s="44">
        <f>IFERROR(_xll.qlIndexFixing(Index3M,H3071,TRUE,_xll.ohTrigger(RecalcTrigger,Trigger3M)),NA())</f>
        <v>8.9038201072297197E-3</v>
      </c>
      <c r="L3071" s="44">
        <f>IFERROR(_xll.qlIndexFixing(Index6M,$H3071,TRUE,_xll.ohTrigger(RecalcTrigger,Trigger6M)),NA())</f>
        <v>9.0411993391171022E-3</v>
      </c>
      <c r="M3071" s="146">
        <f>IFERROR(_xll.qlIndexFixing(Index1Y,$H3071,TRUE,_xll.ohTrigger(RecalcTrigger,Trigger1Y)),NA())</f>
        <v>9.2872665900321835E-3</v>
      </c>
      <c r="N3071" s="145">
        <f>IFERROR(_xll.qlIndexFixing(ONIndex1M,I3071,TRUE,_xll.ohTrigger(RecalcTrigger,Trigger1M)),NA())</f>
        <v>8.7638318160521145E-3</v>
      </c>
      <c r="O3071" s="44">
        <f>IFERROR(_xll.qlIndexFixing(ONIndex3M,I3071,TRUE,_xll.ohTrigger(RecalcTrigger,Trigger3M)),NA())</f>
        <v>8.8634279729216114E-3</v>
      </c>
      <c r="P3071" s="44">
        <f>IFERROR(_xll.qlIndexFixing(ONIndex6M,I3071,TRUE,_xll.ohTrigger(RecalcTrigger,Trigger6M)),NA())</f>
        <v>8.9622467844385767E-3</v>
      </c>
      <c r="Q3071" s="146">
        <f>IFERROR(_xll.qlIndexFixing(ONIndex1Y,I3071,TRUE,_xll.ohTrigger(RecalcTrigger,Trigger1Y)),NA())</f>
        <v>9.1260711898066837E-3</v>
      </c>
    </row>
    <row r="3072" spans="2:17" x14ac:dyDescent="0.2">
      <c r="B3072" s="39" t="s">
        <v>42</v>
      </c>
      <c r="D3072" s="42">
        <f>_xll.qlCalendarAdvance(Calendar,$D3071,B3072,"f",FALSE)</f>
        <v>61219</v>
      </c>
      <c r="E3072" s="140">
        <f>_xll.qlInterestRateIndexValueDate(IndexON,D3072)</f>
        <v>61219</v>
      </c>
      <c r="F3072" s="156">
        <f>IFERROR(_xll.qlIndexFixing(IndexON,D3072,TRUE,_xll.ohTrigger(RecalcTrigger,TriggerON)),NA())</f>
        <v>8.1857038611643507E-3</v>
      </c>
      <c r="H3072" s="42">
        <f>_xll.qlCalendarAdvance(Calendar,$H3071,B3072,"f",FALSE)</f>
        <v>61219</v>
      </c>
      <c r="I3072" s="140">
        <f>_xll.qlInterestRateIndexValueDate(Index1M,$H3072)</f>
        <v>61219</v>
      </c>
      <c r="J3072" s="145">
        <f>IFERROR(_xll.qlIndexFixing(Index1M,$H3072,TRUE,_xll.ohTrigger(RecalcTrigger,Trigger1M)),NA())</f>
        <v>8.7816979638240377E-3</v>
      </c>
      <c r="K3072" s="44">
        <f>IFERROR(_xll.qlIndexFixing(Index3M,H3072,TRUE,_xll.ohTrigger(RecalcTrigger,Trigger3M)),NA())</f>
        <v>8.9084996026274517E-3</v>
      </c>
      <c r="L3072" s="44">
        <f>IFERROR(_xll.qlIndexFixing(Index6M,$H3072,TRUE,_xll.ohTrigger(RecalcTrigger,Trigger6M)),NA())</f>
        <v>9.0456492042189831E-3</v>
      </c>
      <c r="M3072" s="146">
        <f>IFERROR(_xll.qlIndexFixing(Index1Y,$H3072,TRUE,_xll.ohTrigger(RecalcTrigger,Trigger1Y)),NA())</f>
        <v>9.2917539190393705E-3</v>
      </c>
      <c r="N3072" s="145">
        <f>IFERROR(_xll.qlIndexFixing(ONIndex1M,I3072,TRUE,_xll.ohTrigger(RecalcTrigger,Trigger1M)),NA())</f>
        <v>8.7682545639511389E-3</v>
      </c>
      <c r="O3072" s="44">
        <f>IFERROR(_xll.qlIndexFixing(ONIndex3M,I3072,TRUE,_xll.ohTrigger(RecalcTrigger,Trigger3M)),NA())</f>
        <v>8.868163272641727E-3</v>
      </c>
      <c r="P3072" s="44">
        <f>IFERROR(_xll.qlIndexFixing(ONIndex6M,I3072,TRUE,_xll.ohTrigger(RecalcTrigger,Trigger6M)),NA())</f>
        <v>8.966804648968818E-3</v>
      </c>
      <c r="Q3072" s="146">
        <f>IFERROR(_xll.qlIndexFixing(ONIndex1Y,I3072,TRUE,_xll.ohTrigger(RecalcTrigger,Trigger1Y)),NA())</f>
        <v>9.1307812151630863E-3</v>
      </c>
    </row>
    <row r="3073" spans="2:17" x14ac:dyDescent="0.2">
      <c r="B3073" s="39" t="s">
        <v>42</v>
      </c>
      <c r="D3073" s="42">
        <f>_xll.qlCalendarAdvance(Calendar,$D3072,B3073,"f",FALSE)</f>
        <v>61226</v>
      </c>
      <c r="E3073" s="140">
        <f>_xll.qlInterestRateIndexValueDate(IndexON,D3073)</f>
        <v>61226</v>
      </c>
      <c r="F3073" s="156">
        <f>IFERROR(_xll.qlIndexFixing(IndexON,D3073,TRUE,_xll.ohTrigger(RecalcTrigger,TriggerON)),NA())</f>
        <v>8.1911517329957828E-3</v>
      </c>
      <c r="H3073" s="42">
        <f>_xll.qlCalendarAdvance(Calendar,$H3072,B3073,"f",FALSE)</f>
        <v>61226</v>
      </c>
      <c r="I3073" s="140">
        <f>_xll.qlInterestRateIndexValueDate(Index1M,$H3073)</f>
        <v>61226</v>
      </c>
      <c r="J3073" s="145">
        <f>IFERROR(_xll.qlIndexFixing(Index1M,$H3073,TRUE,_xll.ohTrigger(RecalcTrigger,Trigger1M)),NA())</f>
        <v>8.7860928519191365E-3</v>
      </c>
      <c r="K3073" s="44">
        <f>IFERROR(_xll.qlIndexFixing(Index3M,H3073,TRUE,_xll.ohTrigger(RecalcTrigger,Trigger3M)),NA())</f>
        <v>8.9131689005936144E-3</v>
      </c>
      <c r="L3073" s="44">
        <f>IFERROR(_xll.qlIndexFixing(Index6M,$H3073,TRUE,_xll.ohTrigger(RecalcTrigger,Trigger6M)),NA())</f>
        <v>9.0500892359456613E-3</v>
      </c>
      <c r="M3073" s="146">
        <f>IFERROR(_xll.qlIndexFixing(Index1Y,$H3073,TRUE,_xll.ohTrigger(RecalcTrigger,Trigger1Y)),NA())</f>
        <v>9.2962310479398728E-3</v>
      </c>
      <c r="N3073" s="145">
        <f>IFERROR(_xll.qlIndexFixing(ONIndex1M,I3073,TRUE,_xll.ohTrigger(RecalcTrigger,Trigger1M)),NA())</f>
        <v>8.7726678034194538E-3</v>
      </c>
      <c r="O3073" s="44">
        <f>IFERROR(_xll.qlIndexFixing(ONIndex3M,I3073,TRUE,_xll.ohTrigger(RecalcTrigger,Trigger3M)),NA())</f>
        <v>8.8728883918953727E-3</v>
      </c>
      <c r="P3073" s="44">
        <f>IFERROR(_xll.qlIndexFixing(ONIndex6M,I3073,TRUE,_xll.ohTrigger(RecalcTrigger,Trigger6M)),NA())</f>
        <v>8.9713527147605721E-3</v>
      </c>
      <c r="Q3073" s="146">
        <f>IFERROR(_xll.qlIndexFixing(ONIndex1Y,I3073,TRUE,_xll.ohTrigger(RecalcTrigger,Trigger1Y)),NA())</f>
        <v>9.1354811145161197E-3</v>
      </c>
    </row>
    <row r="3074" spans="2:17" x14ac:dyDescent="0.2">
      <c r="B3074" s="39" t="s">
        <v>42</v>
      </c>
      <c r="D3074" s="42">
        <f>_xll.qlCalendarAdvance(Calendar,$D3073,B3074,"f",FALSE)</f>
        <v>61233</v>
      </c>
      <c r="E3074" s="140">
        <f>_xll.qlInterestRateIndexValueDate(IndexON,D3074)</f>
        <v>61233</v>
      </c>
      <c r="F3074" s="156">
        <f>IFERROR(_xll.qlIndexFixing(IndexON,D3074,TRUE,_xll.ohTrigger(RecalcTrigger,TriggerON)),NA())</f>
        <v>8.1965878673806447E-3</v>
      </c>
      <c r="H3074" s="42">
        <f>_xll.qlCalendarAdvance(Calendar,$H3073,B3074,"f",FALSE)</f>
        <v>61233</v>
      </c>
      <c r="I3074" s="140">
        <f>_xll.qlInterestRateIndexValueDate(Index1M,$H3074)</f>
        <v>61233</v>
      </c>
      <c r="J3074" s="145">
        <f>IFERROR(_xll.qlIndexFixing(Index1M,$H3074,TRUE,_xll.ohTrigger(RecalcTrigger,Trigger1M)),NA())</f>
        <v>8.7904782260674677E-3</v>
      </c>
      <c r="K3074" s="44">
        <f>IFERROR(_xll.qlIndexFixing(Index3M,H3074,TRUE,_xll.ohTrigger(RecalcTrigger,Trigger3M)),NA())</f>
        <v>8.9178280010973731E-3</v>
      </c>
      <c r="L3074" s="44">
        <f>IFERROR(_xll.qlIndexFixing(Index6M,$H3074,TRUE,_xll.ohTrigger(RecalcTrigger,Trigger6M)),NA())</f>
        <v>9.0545194342315088E-3</v>
      </c>
      <c r="M3074" s="146">
        <f>IFERROR(_xll.qlIndexFixing(Index1Y,$H3074,TRUE,_xll.ohTrigger(RecalcTrigger,Trigger1Y)),NA())</f>
        <v>9.3006979765975044E-3</v>
      </c>
      <c r="N3074" s="145">
        <f>IFERROR(_xll.qlIndexFixing(ONIndex1M,I3074,TRUE,_xll.ohTrigger(RecalcTrigger,Trigger1M)),NA())</f>
        <v>8.7770715347001982E-3</v>
      </c>
      <c r="O3074" s="44">
        <f>IFERROR(_xll.qlIndexFixing(ONIndex3M,I3074,TRUE,_xll.ohTrigger(RecalcTrigger,Trigger3M)),NA())</f>
        <v>8.87760333108778E-3</v>
      </c>
      <c r="P3074" s="44">
        <f>IFERROR(_xll.qlIndexFixing(ONIndex6M,I3074,TRUE,_xll.ohTrigger(RecalcTrigger,Trigger6M)),NA())</f>
        <v>8.9758909816517463E-3</v>
      </c>
      <c r="Q3074" s="146">
        <f>IFERROR(_xll.qlIndexFixing(ONIndex1Y,I3074,TRUE,_xll.ohTrigger(RecalcTrigger,Trigger1Y)),NA())</f>
        <v>9.1401708880278765E-3</v>
      </c>
    </row>
    <row r="3075" spans="2:17" x14ac:dyDescent="0.2">
      <c r="B3075" s="39" t="s">
        <v>42</v>
      </c>
      <c r="D3075" s="42">
        <f>_xll.qlCalendarAdvance(Calendar,$D3074,B3075,"f",FALSE)</f>
        <v>61240</v>
      </c>
      <c r="E3075" s="140">
        <f>_xll.qlInterestRateIndexValueDate(IndexON,D3075)</f>
        <v>61240</v>
      </c>
      <c r="F3075" s="156">
        <f>IFERROR(_xll.qlIndexFixing(IndexON,D3075,TRUE,_xll.ohTrigger(RecalcTrigger,TriggerON)),NA())</f>
        <v>8.2020122643189364E-3</v>
      </c>
      <c r="H3075" s="42">
        <f>_xll.qlCalendarAdvance(Calendar,$H3074,B3075,"f",FALSE)</f>
        <v>61240</v>
      </c>
      <c r="I3075" s="140">
        <f>_xll.qlInterestRateIndexValueDate(Index1M,$H3075)</f>
        <v>61240</v>
      </c>
      <c r="J3075" s="145">
        <f>IFERROR(_xll.qlIndexFixing(Index1M,$H3075,TRUE,_xll.ohTrigger(RecalcTrigger,Trigger1M)),NA())</f>
        <v>8.7936010171287462E-3</v>
      </c>
      <c r="K3075" s="44">
        <f>IFERROR(_xll.qlIndexFixing(Index3M,H3075,TRUE,_xll.ohTrigger(RecalcTrigger,Trigger3M)),NA())</f>
        <v>8.9220378004908202E-3</v>
      </c>
      <c r="L3075" s="44">
        <f>IFERROR(_xll.qlIndexFixing(Index6M,$H3075,TRUE,_xll.ohTrigger(RecalcTrigger,Trigger6M)),NA())</f>
        <v>9.0580905895377029E-3</v>
      </c>
      <c r="M3075" s="146">
        <f>IFERROR(_xll.qlIndexFixing(Index1Y,$H3075,TRUE,_xll.ohTrigger(RecalcTrigger,Trigger1Y)),NA())</f>
        <v>9.3051547048767485E-3</v>
      </c>
      <c r="N3075" s="145">
        <f>IFERROR(_xll.qlIndexFixing(ONIndex1M,I3075,TRUE,_xll.ohTrigger(RecalcTrigger,Trigger1M)),NA())</f>
        <v>8.7814657576312793E-3</v>
      </c>
      <c r="O3075" s="44">
        <f>IFERROR(_xll.qlIndexFixing(ONIndex3M,I3075,TRUE,_xll.ohTrigger(RecalcTrigger,Trigger3M)),NA())</f>
        <v>8.8823080900568563E-3</v>
      </c>
      <c r="P3075" s="44">
        <f>IFERROR(_xll.qlIndexFixing(ONIndex6M,I3075,TRUE,_xll.ohTrigger(RecalcTrigger,Trigger6M)),NA())</f>
        <v>8.9804194498854795E-3</v>
      </c>
      <c r="Q3075" s="146">
        <f>IFERROR(_xll.qlIndexFixing(ONIndex1Y,I3075,TRUE,_xll.ohTrigger(RecalcTrigger,Trigger1Y)),NA())</f>
        <v>9.1448505356983567E-3</v>
      </c>
    </row>
    <row r="3076" spans="2:17" x14ac:dyDescent="0.2">
      <c r="B3076" s="39" t="s">
        <v>42</v>
      </c>
      <c r="D3076" s="42">
        <f>_xll.qlCalendarAdvance(Calendar,$D3075,B3076,"f",FALSE)</f>
        <v>61247</v>
      </c>
      <c r="E3076" s="140">
        <f>_xll.qlInterestRateIndexValueDate(IndexON,D3076)</f>
        <v>61247</v>
      </c>
      <c r="F3076" s="156">
        <f>IFERROR(_xll.qlIndexFixing(IndexON,D3076,TRUE,_xll.ohTrigger(RecalcTrigger,TriggerON)),NA())</f>
        <v>8.2074249238917041E-3</v>
      </c>
      <c r="H3076" s="42">
        <f>_xll.qlCalendarAdvance(Calendar,$H3075,B3076,"f",FALSE)</f>
        <v>61247</v>
      </c>
      <c r="I3076" s="140">
        <f>_xll.qlInterestRateIndexValueDate(Index1M,$H3076)</f>
        <v>61247</v>
      </c>
      <c r="J3076" s="145">
        <f>IFERROR(_xll.qlIndexFixing(Index1M,$H3076,TRUE,_xll.ohTrigger(RecalcTrigger,Trigger1M)),NA())</f>
        <v>8.7979690863763862E-3</v>
      </c>
      <c r="K3076" s="44">
        <f>IFERROR(_xll.qlIndexFixing(Index3M,H3076,TRUE,_xll.ohTrigger(RecalcTrigger,Trigger3M)),NA())</f>
        <v>8.9266771210460266E-3</v>
      </c>
      <c r="L3076" s="44">
        <f>IFERROR(_xll.qlIndexFixing(Index6M,$H3076,TRUE,_xll.ohTrigger(RecalcTrigger,Trigger6M)),NA())</f>
        <v>9.0625023070249958E-3</v>
      </c>
      <c r="M3076" s="146">
        <f>IFERROR(_xll.qlIndexFixing(Index1Y,$H3076,TRUE,_xll.ohTrigger(RecalcTrigger,Trigger1Y)),NA())</f>
        <v>9.3096012326409749E-3</v>
      </c>
      <c r="N3076" s="145">
        <f>IFERROR(_xll.qlIndexFixing(ONIndex1M,I3076,TRUE,_xll.ohTrigger(RecalcTrigger,Trigger1M)),NA())</f>
        <v>8.7858504722937436E-3</v>
      </c>
      <c r="O3076" s="44">
        <f>IFERROR(_xll.qlIndexFixing(ONIndex3M,I3076,TRUE,_xll.ohTrigger(RecalcTrigger,Trigger3M)),NA())</f>
        <v>8.8870026685594627E-3</v>
      </c>
      <c r="P3076" s="44">
        <f>IFERROR(_xll.qlIndexFixing(ONIndex6M,I3076,TRUE,_xll.ohTrigger(RecalcTrigger,Trigger6M)),NA())</f>
        <v>8.9849381191375866E-3</v>
      </c>
      <c r="Q3076" s="146">
        <f>IFERROR(_xll.qlIndexFixing(ONIndex1Y,I3076,TRUE,_xll.ohTrigger(RecalcTrigger,Trigger1Y)),NA())</f>
        <v>9.1495200572844215E-3</v>
      </c>
    </row>
    <row r="3077" spans="2:17" x14ac:dyDescent="0.2">
      <c r="B3077" s="39" t="s">
        <v>42</v>
      </c>
      <c r="D3077" s="42">
        <f>_xll.qlCalendarAdvance(Calendar,$D3076,B3077,"f",FALSE)</f>
        <v>61254</v>
      </c>
      <c r="E3077" s="140">
        <f>_xll.qlInterestRateIndexValueDate(IndexON,D3077)</f>
        <v>61254</v>
      </c>
      <c r="F3077" s="156">
        <f>IFERROR(_xll.qlIndexFixing(IndexON,D3077,TRUE,_xll.ohTrigger(RecalcTrigger,TriggerON)),NA())</f>
        <v>8.2128258460989478E-3</v>
      </c>
      <c r="H3077" s="42">
        <f>_xll.qlCalendarAdvance(Calendar,$H3076,B3077,"f",FALSE)</f>
        <v>61254</v>
      </c>
      <c r="I3077" s="140">
        <f>_xll.qlInterestRateIndexValueDate(Index1M,$H3077)</f>
        <v>61254</v>
      </c>
      <c r="J3077" s="145">
        <f>IFERROR(_xll.qlIndexFixing(Index1M,$H3077,TRUE,_xll.ohTrigger(RecalcTrigger,Trigger1M)),NA())</f>
        <v>8.8023276421711483E-3</v>
      </c>
      <c r="K3077" s="44">
        <f>IFERROR(_xll.qlIndexFixing(Index3M,H3077,TRUE,_xll.ohTrigger(RecalcTrigger,Trigger3M)),NA())</f>
        <v>8.9313062442228086E-3</v>
      </c>
      <c r="L3077" s="44">
        <f>IFERROR(_xll.qlIndexFixing(Index6M,$H3077,TRUE,_xll.ohTrigger(RecalcTrigger,Trigger6M)),NA())</f>
        <v>9.0669041912654538E-3</v>
      </c>
      <c r="M3077" s="146">
        <f>IFERROR(_xll.qlIndexFixing(Index1Y,$H3077,TRUE,_xll.ohTrigger(RecalcTrigger,Trigger1Y)),NA())</f>
        <v>9.3140375597553296E-3</v>
      </c>
      <c r="N3077" s="145">
        <f>IFERROR(_xll.qlIndexFixing(ONIndex1M,I3077,TRUE,_xll.ohTrigger(RecalcTrigger,Trigger1M)),NA())</f>
        <v>8.7902256784444521E-3</v>
      </c>
      <c r="O3077" s="44">
        <f>IFERROR(_xll.qlIndexFixing(ONIndex3M,I3077,TRUE,_xll.ohTrigger(RecalcTrigger,Trigger3M)),NA())</f>
        <v>8.8916870670008308E-3</v>
      </c>
      <c r="P3077" s="44">
        <f>IFERROR(_xll.qlIndexFixing(ONIndex6M,I3077,TRUE,_xll.ohTrigger(RecalcTrigger,Trigger6M)),NA())</f>
        <v>8.9894469897322526E-3</v>
      </c>
      <c r="Q3077" s="146">
        <f>IFERROR(_xll.qlIndexFixing(ONIndex1Y,I3077,TRUE,_xll.ohTrigger(RecalcTrigger,Trigger1Y)),NA())</f>
        <v>9.1541794529481635E-3</v>
      </c>
    </row>
    <row r="3078" spans="2:17" x14ac:dyDescent="0.2">
      <c r="B3078" s="39" t="s">
        <v>42</v>
      </c>
      <c r="D3078" s="42">
        <f>_xll.qlCalendarAdvance(Calendar,$D3077,B3078,"f",FALSE)</f>
        <v>61261</v>
      </c>
      <c r="E3078" s="140">
        <f>_xll.qlInterestRateIndexValueDate(IndexON,D3078)</f>
        <v>61261</v>
      </c>
      <c r="F3078" s="156">
        <f>IFERROR(_xll.qlIndexFixing(IndexON,D3078,TRUE,_xll.ohTrigger(RecalcTrigger,TriggerON)),NA())</f>
        <v>8.2182150307785751E-3</v>
      </c>
      <c r="H3078" s="42">
        <f>_xll.qlCalendarAdvance(Calendar,$H3077,B3078,"f",FALSE)</f>
        <v>61261</v>
      </c>
      <c r="I3078" s="140">
        <f>_xll.qlInterestRateIndexValueDate(Index1M,$H3078)</f>
        <v>61261</v>
      </c>
      <c r="J3078" s="145">
        <f>IFERROR(_xll.qlIndexFixing(Index1M,$H3078,TRUE,_xll.ohTrigger(RecalcTrigger,Trigger1M)),NA())</f>
        <v>8.8066766845130342E-3</v>
      </c>
      <c r="K3078" s="44">
        <f>IFERROR(_xll.qlIndexFixing(Index3M,H3078,TRUE,_xll.ohTrigger(RecalcTrigger,Trigger3M)),NA())</f>
        <v>8.9359251699864337E-3</v>
      </c>
      <c r="L3078" s="44">
        <f>IFERROR(_xll.qlIndexFixing(Index6M,$H3078,TRUE,_xll.ohTrigger(RecalcTrigger,Trigger6M)),NA())</f>
        <v>9.0712962421949511E-3</v>
      </c>
      <c r="M3078" s="146">
        <f>IFERROR(_xll.qlIndexFixing(Index1Y,$H3078,TRUE,_xll.ohTrigger(RecalcTrigger,Trigger1Y)),NA())</f>
        <v>9.3184636860851756E-3</v>
      </c>
      <c r="N3078" s="145">
        <f>IFERROR(_xll.qlIndexFixing(ONIndex1M,I3078,TRUE,_xll.ohTrigger(RecalcTrigger,Trigger1M)),NA())</f>
        <v>8.7945913765696826E-3</v>
      </c>
      <c r="O3078" s="44">
        <f>IFERROR(_xll.qlIndexFixing(ONIndex3M,I3078,TRUE,_xll.ohTrigger(RecalcTrigger,Trigger3M)),NA())</f>
        <v>8.8963612851378215E-3</v>
      </c>
      <c r="P3078" s="44">
        <f>IFERROR(_xll.qlIndexFixing(ONIndex6M,I3078,TRUE,_xll.ohTrigger(RecalcTrigger,Trigger6M)),NA())</f>
        <v>8.9939460614263389E-3</v>
      </c>
      <c r="Q3078" s="146">
        <f>IFERROR(_xll.qlIndexFixing(ONIndex1Y,I3078,TRUE,_xll.ohTrigger(RecalcTrigger,Trigger1Y)),NA())</f>
        <v>9.1588287228516752E-3</v>
      </c>
    </row>
    <row r="3079" spans="2:17" x14ac:dyDescent="0.2">
      <c r="B3079" s="39" t="s">
        <v>42</v>
      </c>
      <c r="D3079" s="42">
        <f>_xll.qlCalendarAdvance(Calendar,$D3078,B3079,"f",FALSE)</f>
        <v>61268</v>
      </c>
      <c r="E3079" s="140">
        <f>_xll.qlInterestRateIndexValueDate(IndexON,D3079)</f>
        <v>61268</v>
      </c>
      <c r="F3079" s="156">
        <f>IFERROR(_xll.qlIndexFixing(IndexON,D3079,TRUE,_xll.ohTrigger(RecalcTrigger,TriggerON)),NA())</f>
        <v>8.2235924780116321E-3</v>
      </c>
      <c r="H3079" s="42">
        <f>_xll.qlCalendarAdvance(Calendar,$H3078,B3079,"f",FALSE)</f>
        <v>61268</v>
      </c>
      <c r="I3079" s="140">
        <f>_xll.qlInterestRateIndexValueDate(Index1M,$H3079)</f>
        <v>61268</v>
      </c>
      <c r="J3079" s="145">
        <f>IFERROR(_xll.qlIndexFixing(Index1M,$H3079,TRUE,_xll.ohTrigger(RecalcTrigger,Trigger1M)),NA())</f>
        <v>8.811016213383132E-3</v>
      </c>
      <c r="K3079" s="44">
        <f>IFERROR(_xll.qlIndexFixing(Index3M,H3079,TRUE,_xll.ohTrigger(RecalcTrigger,Trigger3M)),NA())</f>
        <v>8.9405338983003842E-3</v>
      </c>
      <c r="L3079" s="44">
        <f>IFERROR(_xll.qlIndexFixing(Index6M,$H3079,TRUE,_xll.ohTrigger(RecalcTrigger,Trigger6M)),NA())</f>
        <v>9.0756784597498096E-3</v>
      </c>
      <c r="M3079" s="146">
        <f>IFERROR(_xll.qlIndexFixing(Index1Y,$H3079,TRUE,_xll.ohTrigger(RecalcTrigger,Trigger1Y)),NA())</f>
        <v>9.3228796114949962E-3</v>
      </c>
      <c r="N3079" s="145">
        <f>IFERROR(_xll.qlIndexFixing(ONIndex1M,I3079,TRUE,_xll.ohTrigger(RecalcTrigger,Trigger1M)),NA())</f>
        <v>8.7989475661831573E-3</v>
      </c>
      <c r="O3079" s="44">
        <f>IFERROR(_xll.qlIndexFixing(ONIndex3M,I3079,TRUE,_xll.ohTrigger(RecalcTrigger,Trigger3M)),NA())</f>
        <v>8.9010253230514813E-3</v>
      </c>
      <c r="P3079" s="44">
        <f>IFERROR(_xll.qlIndexFixing(ONIndex6M,I3079,TRUE,_xll.ohTrigger(RecalcTrigger,Trigger6M)),NA())</f>
        <v>8.9984353344629842E-3</v>
      </c>
      <c r="Q3079" s="146">
        <f>IFERROR(_xll.qlIndexFixing(ONIndex1Y,I3079,TRUE,_xll.ohTrigger(RecalcTrigger,Trigger1Y)),NA())</f>
        <v>9.1634678666707714E-3</v>
      </c>
    </row>
    <row r="3080" spans="2:17" x14ac:dyDescent="0.2">
      <c r="B3080" s="39" t="s">
        <v>42</v>
      </c>
      <c r="D3080" s="42">
        <f>_xll.qlCalendarAdvance(Calendar,$D3079,B3080,"f",FALSE)</f>
        <v>61275</v>
      </c>
      <c r="E3080" s="140">
        <f>_xll.qlInterestRateIndexValueDate(IndexON,D3080)</f>
        <v>61275</v>
      </c>
      <c r="F3080" s="156">
        <f>IFERROR(_xll.qlIndexFixing(IndexON,D3080,TRUE,_xll.ohTrigger(RecalcTrigger,TriggerON)),NA())</f>
        <v>8.2289581879602114E-3</v>
      </c>
      <c r="H3080" s="42">
        <f>_xll.qlCalendarAdvance(Calendar,$H3079,B3080,"f",FALSE)</f>
        <v>61275</v>
      </c>
      <c r="I3080" s="140">
        <f>_xll.qlInterestRateIndexValueDate(Index1M,$H3080)</f>
        <v>61275</v>
      </c>
      <c r="J3080" s="145">
        <f>IFERROR(_xll.qlIndexFixing(Index1M,$H3080,TRUE,_xll.ohTrigger(RecalcTrigger,Trigger1M)),NA())</f>
        <v>8.8165906774269453E-3</v>
      </c>
      <c r="K3080" s="44">
        <f>IFERROR(_xll.qlIndexFixing(Index3M,H3080,TRUE,_xll.ohTrigger(RecalcTrigger,Trigger3M)),NA())</f>
        <v>8.9455684553533411E-3</v>
      </c>
      <c r="L3080" s="44">
        <f>IFERROR(_xll.qlIndexFixing(Index6M,$H3080,TRUE,_xll.ohTrigger(RecalcTrigger,Trigger6M)),NA())</f>
        <v>9.0804725058015994E-3</v>
      </c>
      <c r="M3080" s="146">
        <f>IFERROR(_xll.qlIndexFixing(Index1Y,$H3080,TRUE,_xll.ohTrigger(RecalcTrigger,Trigger1Y)),NA())</f>
        <v>9.3272853358508205E-3</v>
      </c>
      <c r="N3080" s="145">
        <f>IFERROR(_xll.qlIndexFixing(ONIndex1M,I3080,TRUE,_xll.ohTrigger(RecalcTrigger,Trigger1M)),NA())</f>
        <v>8.8032942475280151E-3</v>
      </c>
      <c r="O3080" s="44">
        <f>IFERROR(_xll.qlIndexFixing(ONIndex3M,I3080,TRUE,_xll.ohTrigger(RecalcTrigger,Trigger3M)),NA())</f>
        <v>8.9056791806607638E-3</v>
      </c>
      <c r="P3080" s="44">
        <f>IFERROR(_xll.qlIndexFixing(ONIndex6M,I3080,TRUE,_xll.ohTrigger(RecalcTrigger,Trigger6M)),NA())</f>
        <v>9.0029148085990496E-3</v>
      </c>
      <c r="Q3080" s="146">
        <f>IFERROR(_xll.qlIndexFixing(ONIndex1Y,I3080,TRUE,_xll.ohTrigger(RecalcTrigger,Trigger1Y)),NA())</f>
        <v>9.1680968847296374E-3</v>
      </c>
    </row>
    <row r="3081" spans="2:17" x14ac:dyDescent="0.2">
      <c r="B3081" s="39" t="s">
        <v>42</v>
      </c>
      <c r="D3081" s="42">
        <f>_xll.qlCalendarAdvance(Calendar,$D3080,B3081,"f",FALSE)</f>
        <v>61282</v>
      </c>
      <c r="E3081" s="140">
        <f>_xll.qlInterestRateIndexValueDate(IndexON,D3081)</f>
        <v>61282</v>
      </c>
      <c r="F3081" s="156">
        <f>IFERROR(_xll.qlIndexFixing(IndexON,D3081,TRUE,_xll.ohTrigger(RecalcTrigger,TriggerON)),NA())</f>
        <v>8.2343121604622205E-3</v>
      </c>
      <c r="H3081" s="42">
        <f>_xll.qlCalendarAdvance(Calendar,$H3080,B3081,"f",FALSE)</f>
        <v>61282</v>
      </c>
      <c r="I3081" s="140">
        <f>_xll.qlInterestRateIndexValueDate(Index1M,$H3081)</f>
        <v>61282</v>
      </c>
      <c r="J3081" s="145">
        <f>IFERROR(_xll.qlIndexFixing(Index1M,$H3081,TRUE,_xll.ohTrigger(RecalcTrigger,Trigger1M)),NA())</f>
        <v>8.8209094536237116E-3</v>
      </c>
      <c r="K3081" s="44">
        <f>IFERROR(_xll.qlIndexFixing(Index3M,H3081,TRUE,_xll.ohTrigger(RecalcTrigger,Trigger3M)),NA())</f>
        <v>8.9501561726045547E-3</v>
      </c>
      <c r="L3081" s="44">
        <f>IFERROR(_xll.qlIndexFixing(Index6M,$H3081,TRUE,_xll.ohTrigger(RecalcTrigger,Trigger6M)),NA())</f>
        <v>9.0848344623052565E-3</v>
      </c>
      <c r="M3081" s="146">
        <f>IFERROR(_xll.qlIndexFixing(Index1Y,$H3081,TRUE,_xll.ohTrigger(RecalcTrigger,Trigger1Y)),NA())</f>
        <v>9.3316808590184572E-3</v>
      </c>
      <c r="N3081" s="145">
        <f>IFERROR(_xll.qlIndexFixing(ONIndex1M,I3081,TRUE,_xll.ohTrigger(RecalcTrigger,Trigger1M)),NA())</f>
        <v>8.8076314205232098E-3</v>
      </c>
      <c r="O3081" s="44">
        <f>IFERROR(_xll.qlIndexFixing(ONIndex3M,I3081,TRUE,_xll.ohTrigger(RecalcTrigger,Trigger3M)),NA())</f>
        <v>8.9103228580467153E-3</v>
      </c>
      <c r="P3081" s="44">
        <f>IFERROR(_xll.qlIndexFixing(ONIndex6M,I3081,TRUE,_xll.ohTrigger(RecalcTrigger,Trigger6M)),NA())</f>
        <v>9.0073844839966277E-3</v>
      </c>
      <c r="Q3081" s="146">
        <f>IFERROR(_xll.qlIndexFixing(ONIndex1Y,I3081,TRUE,_xll.ohTrigger(RecalcTrigger,Trigger1Y)),NA())</f>
        <v>9.1727157767851342E-3</v>
      </c>
    </row>
    <row r="3082" spans="2:17" x14ac:dyDescent="0.2">
      <c r="B3082" s="39" t="s">
        <v>42</v>
      </c>
      <c r="D3082" s="42">
        <f>_xll.qlCalendarAdvance(Calendar,$D3081,B3082,"f",FALSE)</f>
        <v>61289</v>
      </c>
      <c r="E3082" s="140">
        <f>_xll.qlInterestRateIndexValueDate(IndexON,D3082)</f>
        <v>61289</v>
      </c>
      <c r="F3082" s="156">
        <f>IFERROR(_xll.qlIndexFixing(IndexON,D3082,TRUE,_xll.ohTrigger(RecalcTrigger,TriggerON)),NA())</f>
        <v>8.2396543955987056E-3</v>
      </c>
      <c r="H3082" s="42">
        <f>_xll.qlCalendarAdvance(Calendar,$H3081,B3082,"f",FALSE)</f>
        <v>61289</v>
      </c>
      <c r="I3082" s="140">
        <f>_xll.qlInterestRateIndexValueDate(Index1M,$H3082)</f>
        <v>61289</v>
      </c>
      <c r="J3082" s="145">
        <f>IFERROR(_xll.qlIndexFixing(Index1M,$H3082,TRUE,_xll.ohTrigger(RecalcTrigger,Trigger1M)),NA())</f>
        <v>8.8252187157828402E-3</v>
      </c>
      <c r="K3082" s="44">
        <f>IFERROR(_xll.qlIndexFixing(Index3M,H3082,TRUE,_xll.ohTrigger(RecalcTrigger,Trigger3M)),NA())</f>
        <v>8.9547336921052979E-3</v>
      </c>
      <c r="L3082" s="44">
        <f>IFERROR(_xll.qlIndexFixing(Index6M,$H3082,TRUE,_xll.ohTrigger(RecalcTrigger,Trigger6M)),NA())</f>
        <v>9.0891865850447062E-3</v>
      </c>
      <c r="M3082" s="146">
        <f>IFERROR(_xll.qlIndexFixing(Index1Y,$H3082,TRUE,_xll.ohTrigger(RecalcTrigger,Trigger1Y)),NA())</f>
        <v>9.3360661808641558E-3</v>
      </c>
      <c r="N3082" s="145">
        <f>IFERROR(_xll.qlIndexFixing(ONIndex1M,I3082,TRUE,_xll.ohTrigger(RecalcTrigger,Trigger1M)),NA())</f>
        <v>8.8119590853308338E-3</v>
      </c>
      <c r="O3082" s="44">
        <f>IFERROR(_xll.qlIndexFixing(ONIndex3M,I3082,TRUE,_xll.ohTrigger(RecalcTrigger,Trigger3M)),NA())</f>
        <v>8.9149563551282895E-3</v>
      </c>
      <c r="P3082" s="44">
        <f>IFERROR(_xll.qlIndexFixing(ONIndex6M,I3082,TRUE,_xll.ohTrigger(RecalcTrigger,Trigger6M)),NA())</f>
        <v>9.0118443606557186E-3</v>
      </c>
      <c r="Q3082" s="146">
        <f>IFERROR(_xll.qlIndexFixing(ONIndex1Y,I3082,TRUE,_xll.ohTrigger(RecalcTrigger,Trigger1Y)),NA())</f>
        <v>9.1773245429183081E-3</v>
      </c>
    </row>
    <row r="3083" spans="2:17" x14ac:dyDescent="0.2">
      <c r="B3083" s="39" t="s">
        <v>42</v>
      </c>
      <c r="D3083" s="42">
        <f>_xll.qlCalendarAdvance(Calendar,$D3082,B3083,"f",FALSE)</f>
        <v>61296</v>
      </c>
      <c r="E3083" s="140">
        <f>_xll.qlInterestRateIndexValueDate(IndexON,D3083)</f>
        <v>61296</v>
      </c>
      <c r="F3083" s="156">
        <f>IFERROR(_xll.qlIndexFixing(IndexON,D3083,TRUE,_xll.ohTrigger(RecalcTrigger,TriggerON)),NA())</f>
        <v>8.2449848932075742E-3</v>
      </c>
      <c r="H3083" s="42">
        <f>_xll.qlCalendarAdvance(Calendar,$H3082,B3083,"f",FALSE)</f>
        <v>61296</v>
      </c>
      <c r="I3083" s="140">
        <f>_xll.qlInterestRateIndexValueDate(Index1M,$H3083)</f>
        <v>61296</v>
      </c>
      <c r="J3083" s="145">
        <f>IFERROR(_xll.qlIndexFixing(Index1M,$H3083,TRUE,_xll.ohTrigger(RecalcTrigger,Trigger1M)),NA())</f>
        <v>8.8295184638969623E-3</v>
      </c>
      <c r="K3083" s="44">
        <f>IFERROR(_xll.qlIndexFixing(Index3M,H3083,TRUE,_xll.ohTrigger(RecalcTrigger,Trigger3M)),NA())</f>
        <v>8.9593010138212126E-3</v>
      </c>
      <c r="L3083" s="44">
        <f>IFERROR(_xll.qlIndexFixing(Index6M,$H3083,TRUE,_xll.ohTrigger(RecalcTrigger,Trigger6M)),NA())</f>
        <v>9.0935288739543985E-3</v>
      </c>
      <c r="M3083" s="146">
        <f>IFERROR(_xll.qlIndexFixing(Index1Y,$H3083,TRUE,_xll.ohTrigger(RecalcTrigger,Trigger1Y)),NA())</f>
        <v>9.3404413012543909E-3</v>
      </c>
      <c r="N3083" s="145">
        <f>IFERROR(_xll.qlIndexFixing(ONIndex1M,I3083,TRUE,_xll.ohTrigger(RecalcTrigger,Trigger1M)),NA())</f>
        <v>8.8162772417077484E-3</v>
      </c>
      <c r="O3083" s="44">
        <f>IFERROR(_xll.qlIndexFixing(ONIndex3M,I3083,TRUE,_xll.ohTrigger(RecalcTrigger,Trigger3M)),NA())</f>
        <v>8.9195796719865328E-3</v>
      </c>
      <c r="P3083" s="44">
        <f>IFERROR(_xll.qlIndexFixing(ONIndex6M,I3083,TRUE,_xll.ohTrigger(RecalcTrigger,Trigger6M)),NA())</f>
        <v>9.0162944384142296E-3</v>
      </c>
      <c r="Q3083" s="146">
        <f>IFERROR(_xll.qlIndexFixing(ONIndex1Y,I3083,TRUE,_xll.ohTrigger(RecalcTrigger,Trigger1Y)),NA())</f>
        <v>9.1819231832102055E-3</v>
      </c>
    </row>
    <row r="3084" spans="2:17" x14ac:dyDescent="0.2">
      <c r="B3084" s="39" t="s">
        <v>42</v>
      </c>
      <c r="D3084" s="42">
        <f>_xll.qlCalendarAdvance(Calendar,$D3083,B3084,"f",FALSE)</f>
        <v>61303</v>
      </c>
      <c r="E3084" s="140">
        <f>_xll.qlInterestRateIndexValueDate(IndexON,D3084)</f>
        <v>61303</v>
      </c>
      <c r="F3084" s="156">
        <f>IFERROR(_xll.qlIndexFixing(IndexON,D3084,TRUE,_xll.ohTrigger(RecalcTrigger,TriggerON)),NA())</f>
        <v>8.2503036534509189E-3</v>
      </c>
      <c r="H3084" s="42">
        <f>_xll.qlCalendarAdvance(Calendar,$H3083,B3084,"f",FALSE)</f>
        <v>61303</v>
      </c>
      <c r="I3084" s="140">
        <f>_xll.qlInterestRateIndexValueDate(Index1M,$H3084)</f>
        <v>61303</v>
      </c>
      <c r="J3084" s="145">
        <f>IFERROR(_xll.qlIndexFixing(Index1M,$H3084,TRUE,_xll.ohTrigger(RecalcTrigger,Trigger1M)),NA())</f>
        <v>8.8325711553569244E-3</v>
      </c>
      <c r="K3084" s="44">
        <f>IFERROR(_xll.qlIndexFixing(Index3M,H3084,TRUE,_xll.ohTrigger(RecalcTrigger,Trigger3M)),NA())</f>
        <v>8.9638581377179463E-3</v>
      </c>
      <c r="L3084" s="44">
        <f>IFERROR(_xll.qlIndexFixing(Index6M,$H3084,TRUE,_xll.ohTrigger(RecalcTrigger,Trigger6M)),NA())</f>
        <v>9.0974420446450072E-3</v>
      </c>
      <c r="M3084" s="146">
        <f>IFERROR(_xll.qlIndexFixing(Index1Y,$H3084,TRUE,_xll.ohTrigger(RecalcTrigger,Trigger1Y)),NA())</f>
        <v>9.3448062200556375E-3</v>
      </c>
      <c r="N3084" s="145">
        <f>IFERROR(_xll.qlIndexFixing(ONIndex1M,I3084,TRUE,_xll.ohTrigger(RecalcTrigger,Trigger1M)),NA())</f>
        <v>8.8205858898160461E-3</v>
      </c>
      <c r="O3084" s="44">
        <f>IFERROR(_xll.qlIndexFixing(ONIndex3M,I3084,TRUE,_xll.ohTrigger(RecalcTrigger,Trigger3M)),NA())</f>
        <v>8.924192808621445E-3</v>
      </c>
      <c r="P3084" s="44">
        <f>IFERROR(_xll.qlIndexFixing(ONIndex6M,I3084,TRUE,_xll.ohTrigger(RecalcTrigger,Trigger6M)),NA())</f>
        <v>9.0207347174342534E-3</v>
      </c>
      <c r="Q3084" s="146">
        <f>IFERROR(_xll.qlIndexFixing(ONIndex1Y,I3084,TRUE,_xll.ohTrigger(RecalcTrigger,Trigger1Y)),NA())</f>
        <v>9.1865116974987338E-3</v>
      </c>
    </row>
    <row r="3085" spans="2:17" x14ac:dyDescent="0.2">
      <c r="B3085" s="39" t="s">
        <v>42</v>
      </c>
      <c r="D3085" s="42">
        <f>_xll.qlCalendarAdvance(Calendar,$D3084,B3085,"f",FALSE)</f>
        <v>61310</v>
      </c>
      <c r="E3085" s="140">
        <f>_xll.qlInterestRateIndexValueDate(IndexON,D3085)</f>
        <v>61310</v>
      </c>
      <c r="F3085" s="156">
        <f>IFERROR(_xll.qlIndexFixing(IndexON,D3085,TRUE,_xll.ohTrigger(RecalcTrigger,TriggerON)),NA())</f>
        <v>8.2556106763287396E-3</v>
      </c>
      <c r="H3085" s="42">
        <f>_xll.qlCalendarAdvance(Calendar,$H3084,B3085,"f",FALSE)</f>
        <v>61310</v>
      </c>
      <c r="I3085" s="140">
        <f>_xll.qlInterestRateIndexValueDate(Index1M,$H3085)</f>
        <v>61310</v>
      </c>
      <c r="J3085" s="145">
        <f>IFERROR(_xll.qlIndexFixing(Index1M,$H3085,TRUE,_xll.ohTrigger(RecalcTrigger,Trigger1M)),NA())</f>
        <v>8.8368536032017823E-3</v>
      </c>
      <c r="K3085" s="44">
        <f>IFERROR(_xll.qlIndexFixing(Index3M,H3085,TRUE,_xll.ohTrigger(RecalcTrigger,Trigger3M)),NA())</f>
        <v>8.9684050637593767E-3</v>
      </c>
      <c r="L3085" s="44">
        <f>IFERROR(_xll.qlIndexFixing(Index6M,$H3085,TRUE,_xll.ohTrigger(RecalcTrigger,Trigger6M)),NA())</f>
        <v>9.1017652606027403E-3</v>
      </c>
      <c r="M3085" s="146">
        <f>IFERROR(_xll.qlIndexFixing(Index1Y,$H3085,TRUE,_xll.ohTrigger(RecalcTrigger,Trigger1Y)),NA())</f>
        <v>9.3491609371356924E-3</v>
      </c>
      <c r="N3085" s="145">
        <f>IFERROR(_xll.qlIndexFixing(ONIndex1M,I3085,TRUE,_xll.ohTrigger(RecalcTrigger,Trigger1M)),NA())</f>
        <v>8.8248850295746806E-3</v>
      </c>
      <c r="O3085" s="44">
        <f>IFERROR(_xll.qlIndexFixing(ONIndex3M,I3085,TRUE,_xll.ohTrigger(RecalcTrigger,Trigger3M)),NA())</f>
        <v>8.92879576495198E-3</v>
      </c>
      <c r="P3085" s="44">
        <f>IFERROR(_xll.qlIndexFixing(ONIndex6M,I3085,TRUE,_xll.ohTrigger(RecalcTrigger,Trigger6M)),NA())</f>
        <v>9.0251651975536973E-3</v>
      </c>
      <c r="Q3085" s="146">
        <f>IFERROR(_xll.qlIndexFixing(ONIndex1Y,I3085,TRUE,_xll.ohTrigger(RecalcTrigger,Trigger1Y)),NA())</f>
        <v>9.1910900859459854E-3</v>
      </c>
    </row>
    <row r="3086" spans="2:17" x14ac:dyDescent="0.2">
      <c r="B3086" s="39" t="s">
        <v>42</v>
      </c>
      <c r="D3086" s="42">
        <f>_xll.qlCalendarAdvance(Calendar,$D3085,B3086,"f",FALSE)</f>
        <v>61317</v>
      </c>
      <c r="E3086" s="140">
        <f>_xll.qlInterestRateIndexValueDate(IndexON,D3086)</f>
        <v>61317</v>
      </c>
      <c r="F3086" s="156">
        <f>IFERROR(_xll.qlIndexFixing(IndexON,D3086,TRUE,_xll.ohTrigger(RecalcTrigger,TriggerON)),NA())</f>
        <v>8.26090596175999E-3</v>
      </c>
      <c r="H3086" s="42">
        <f>_xll.qlCalendarAdvance(Calendar,$H3085,B3086,"f",FALSE)</f>
        <v>61317</v>
      </c>
      <c r="I3086" s="140">
        <f>_xll.qlInterestRateIndexValueDate(Index1M,$H3086)</f>
        <v>61317</v>
      </c>
      <c r="J3086" s="145">
        <f>IFERROR(_xll.qlIndexFixing(Index1M,$H3086,TRUE,_xll.ohTrigger(RecalcTrigger,Trigger1M)),NA())</f>
        <v>8.8411265375127161E-3</v>
      </c>
      <c r="K3086" s="44">
        <f>IFERROR(_xll.qlIndexFixing(Index3M,H3086,TRUE,_xll.ohTrigger(RecalcTrigger,Trigger3M)),NA())</f>
        <v>8.9729417919111494E-3</v>
      </c>
      <c r="L3086" s="44">
        <f>IFERROR(_xll.qlIndexFixing(Index6M,$H3086,TRUE,_xll.ohTrigger(RecalcTrigger,Trigger6M)),NA())</f>
        <v>9.1060786427383002E-3</v>
      </c>
      <c r="M3086" s="146">
        <f>IFERROR(_xll.qlIndexFixing(Index1Y,$H3086,TRUE,_xll.ohTrigger(RecalcTrigger,Trigger1Y)),NA())</f>
        <v>9.3535054523614745E-3</v>
      </c>
      <c r="N3086" s="145">
        <f>IFERROR(_xll.qlIndexFixing(ONIndex1M,I3086,TRUE,_xll.ohTrigger(RecalcTrigger,Trigger1M)),NA())</f>
        <v>8.8291746610646982E-3</v>
      </c>
      <c r="O3086" s="44">
        <f>IFERROR(_xll.qlIndexFixing(ONIndex3M,I3086,TRUE,_xll.ohTrigger(RecalcTrigger,Trigger3M)),NA())</f>
        <v>8.933388541059184E-3</v>
      </c>
      <c r="P3086" s="44">
        <f>IFERROR(_xll.qlIndexFixing(ONIndex6M,I3086,TRUE,_xll.ohTrigger(RecalcTrigger,Trigger6M)),NA())</f>
        <v>9.0295858790157002E-3</v>
      </c>
      <c r="Q3086" s="146">
        <f>IFERROR(_xll.qlIndexFixing(ONIndex1Y,I3086,TRUE,_xll.ohTrigger(RecalcTrigger,Trigger1Y)),NA())</f>
        <v>9.1956583483088217E-3</v>
      </c>
    </row>
    <row r="3087" spans="2:17" x14ac:dyDescent="0.2">
      <c r="B3087" s="39" t="s">
        <v>42</v>
      </c>
      <c r="D3087" s="42">
        <f>_xll.qlCalendarAdvance(Calendar,$D3086,B3087,"f",FALSE)</f>
        <v>61324</v>
      </c>
      <c r="E3087" s="140">
        <f>_xll.qlInterestRateIndexValueDate(IndexON,D3087)</f>
        <v>61324</v>
      </c>
      <c r="F3087" s="156">
        <f>IFERROR(_xll.qlIndexFixing(IndexON,D3087,TRUE,_xll.ohTrigger(RecalcTrigger,TriggerON)),NA())</f>
        <v>8.2661895097446703E-3</v>
      </c>
      <c r="H3087" s="42">
        <f>_xll.qlCalendarAdvance(Calendar,$H3086,B3087,"f",FALSE)</f>
        <v>61324</v>
      </c>
      <c r="I3087" s="140">
        <f>_xll.qlInterestRateIndexValueDate(Index1M,$H3087)</f>
        <v>61324</v>
      </c>
      <c r="J3087" s="145">
        <f>IFERROR(_xll.qlIndexFixing(Index1M,$H3087,TRUE,_xll.ohTrigger(RecalcTrigger,Trigger1M)),NA())</f>
        <v>8.8453899582735165E-3</v>
      </c>
      <c r="K3087" s="44">
        <f>IFERROR(_xll.qlIndexFixing(Index3M,H3087,TRUE,_xll.ohTrigger(RecalcTrigger,Trigger3M)),NA())</f>
        <v>8.9774683221380269E-3</v>
      </c>
      <c r="L3087" s="44">
        <f>IFERROR(_xll.qlIndexFixing(Index6M,$H3087,TRUE,_xll.ohTrigger(RecalcTrigger,Trigger6M)),NA())</f>
        <v>9.1103821909893391E-3</v>
      </c>
      <c r="M3087" s="146">
        <f>IFERROR(_xll.qlIndexFixing(Index1Y,$H3087,TRUE,_xll.ohTrigger(RecalcTrigger,Trigger1Y)),NA())</f>
        <v>9.3578397656005653E-3</v>
      </c>
      <c r="N3087" s="145">
        <f>IFERROR(_xll.qlIndexFixing(ONIndex1M,I3087,TRUE,_xll.ohTrigger(RecalcTrigger,Trigger1M)),NA())</f>
        <v>8.8334547842050526E-3</v>
      </c>
      <c r="O3087" s="44">
        <f>IFERROR(_xll.qlIndexFixing(ONIndex3M,I3087,TRUE,_xll.ohTrigger(RecalcTrigger,Trigger3M)),NA())</f>
        <v>8.9379711368620107E-3</v>
      </c>
      <c r="P3087" s="44">
        <f>IFERROR(_xll.qlIndexFixing(ONIndex6M,I3087,TRUE,_xll.ohTrigger(RecalcTrigger,Trigger6M)),NA())</f>
        <v>9.0339967615771233E-3</v>
      </c>
      <c r="Q3087" s="146">
        <f>IFERROR(_xll.qlIndexFixing(ONIndex1Y,I3087,TRUE,_xll.ohTrigger(RecalcTrigger,Trigger1Y)),NA())</f>
        <v>9.2002164849114276E-3</v>
      </c>
    </row>
    <row r="3088" spans="2:17" x14ac:dyDescent="0.2">
      <c r="B3088" s="39" t="s">
        <v>42</v>
      </c>
      <c r="D3088" s="42">
        <f>_xll.qlCalendarAdvance(Calendar,$D3087,B3088,"f",FALSE)</f>
        <v>61331</v>
      </c>
      <c r="E3088" s="140">
        <f>_xll.qlInterestRateIndexValueDate(IndexON,D3088)</f>
        <v>61331</v>
      </c>
      <c r="F3088" s="156">
        <f>IFERROR(_xll.qlIndexFixing(IndexON,D3088,TRUE,_xll.ohTrigger(RecalcTrigger,TriggerON)),NA())</f>
        <v>8.2714613203638265E-3</v>
      </c>
      <c r="H3088" s="42">
        <f>_xll.qlCalendarAdvance(Calendar,$H3087,B3088,"f",FALSE)</f>
        <v>61331</v>
      </c>
      <c r="I3088" s="140">
        <f>_xll.qlInterestRateIndexValueDate(Index1M,$H3088)</f>
        <v>61331</v>
      </c>
      <c r="J3088" s="145">
        <f>IFERROR(_xll.qlIndexFixing(Index1M,$H3088,TRUE,_xll.ohTrigger(RecalcTrigger,Trigger1M)),NA())</f>
        <v>8.8496438654733778E-3</v>
      </c>
      <c r="K3088" s="44">
        <f>IFERROR(_xll.qlIndexFixing(Index3M,H3088,TRUE,_xll.ohTrigger(RecalcTrigger,Trigger3M)),NA())</f>
        <v>8.9815535621283402E-3</v>
      </c>
      <c r="L3088" s="44">
        <f>IFERROR(_xll.qlIndexFixing(Index6M,$H3088,TRUE,_xll.ohTrigger(RecalcTrigger,Trigger6M)),NA())</f>
        <v>9.1150928088381683E-3</v>
      </c>
      <c r="M3088" s="146">
        <f>IFERROR(_xll.qlIndexFixing(Index1Y,$H3088,TRUE,_xll.ohTrigger(RecalcTrigger,Trigger1Y)),NA())</f>
        <v>9.3621638767216481E-3</v>
      </c>
      <c r="N3088" s="145">
        <f>IFERROR(_xll.qlIndexFixing(ONIndex1M,I3088,TRUE,_xll.ohTrigger(RecalcTrigger,Trigger1M)),NA())</f>
        <v>8.8377253990767901E-3</v>
      </c>
      <c r="O3088" s="44">
        <f>IFERROR(_xll.qlIndexFixing(ONIndex3M,I3088,TRUE,_xll.ohTrigger(RecalcTrigger,Trigger3M)),NA())</f>
        <v>8.9425435524415064E-3</v>
      </c>
      <c r="P3088" s="44">
        <f>IFERROR(_xll.qlIndexFixing(ONIndex6M,I3088,TRUE,_xll.ohTrigger(RecalcTrigger,Trigger6M)),NA())</f>
        <v>9.0383978454000591E-3</v>
      </c>
      <c r="Q3088" s="146">
        <f>IFERROR(_xll.qlIndexFixing(ONIndex1Y,I3088,TRUE,_xll.ohTrigger(RecalcTrigger,Trigger1Y)),NA())</f>
        <v>9.2047644955106644E-3</v>
      </c>
    </row>
    <row r="3089" spans="2:17" x14ac:dyDescent="0.2">
      <c r="B3089" s="39" t="s">
        <v>42</v>
      </c>
      <c r="D3089" s="42">
        <f>_xll.qlCalendarAdvance(Calendar,$D3088,B3089,"f",FALSE)</f>
        <v>61338</v>
      </c>
      <c r="E3089" s="140">
        <f>_xll.qlInterestRateIndexValueDate(IndexON,D3089)</f>
        <v>61338</v>
      </c>
      <c r="F3089" s="156">
        <f>IFERROR(_xll.qlIndexFixing(IndexON,D3089,TRUE,_xll.ohTrigger(RecalcTrigger,TriggerON)),NA())</f>
        <v>8.2767213935364126E-3</v>
      </c>
      <c r="H3089" s="42">
        <f>_xll.qlCalendarAdvance(Calendar,$H3088,B3089,"f",FALSE)</f>
        <v>61338</v>
      </c>
      <c r="I3089" s="140">
        <f>_xll.qlInterestRateIndexValueDate(Index1M,$H3089)</f>
        <v>61338</v>
      </c>
      <c r="J3089" s="145">
        <f>IFERROR(_xll.qlIndexFixing(Index1M,$H3089,TRUE,_xll.ohTrigger(RecalcTrigger,Trigger1M)),NA())</f>
        <v>8.8551171569218774E-3</v>
      </c>
      <c r="K3089" s="44">
        <f>IFERROR(_xll.qlIndexFixing(Index3M,H3089,TRUE,_xll.ohTrigger(RecalcTrigger,Trigger3M)),NA())</f>
        <v>8.9860603140307256E-3</v>
      </c>
      <c r="L3089" s="44">
        <f>IFERROR(_xll.qlIndexFixing(Index6M,$H3089,TRUE,_xll.ohTrigger(RecalcTrigger,Trigger6M)),NA())</f>
        <v>9.1193760934367152E-3</v>
      </c>
      <c r="M3089" s="146">
        <f>IFERROR(_xll.qlIndexFixing(Index1Y,$H3089,TRUE,_xll.ohTrigger(RecalcTrigger,Trigger1Y)),NA())</f>
        <v>9.3664777855927486E-3</v>
      </c>
      <c r="N3089" s="145">
        <f>IFERROR(_xll.qlIndexFixing(ONIndex1M,I3089,TRUE,_xll.ohTrigger(RecalcTrigger,Trigger1M)),NA())</f>
        <v>8.8419865055178182E-3</v>
      </c>
      <c r="O3089" s="44">
        <f>IFERROR(_xll.qlIndexFixing(ONIndex3M,I3089,TRUE,_xll.ohTrigger(RecalcTrigger,Trigger3M)),NA())</f>
        <v>8.9471057877976712E-3</v>
      </c>
      <c r="P3089" s="44">
        <f>IFERROR(_xll.qlIndexFixing(ONIndex6M,I3089,TRUE,_xll.ohTrigger(RecalcTrigger,Trigger6M)),NA())</f>
        <v>9.0427891304034613E-3</v>
      </c>
      <c r="Q3089" s="146">
        <f>IFERROR(_xll.qlIndexFixing(ONIndex1Y,I3089,TRUE,_xll.ohTrigger(RecalcTrigger,Trigger1Y)),NA())</f>
        <v>9.2093023802686247E-3</v>
      </c>
    </row>
    <row r="3090" spans="2:17" x14ac:dyDescent="0.2">
      <c r="B3090" s="39" t="s">
        <v>42</v>
      </c>
      <c r="D3090" s="42">
        <f>_xll.qlCalendarAdvance(Calendar,$D3089,B3090,"f",FALSE)</f>
        <v>61345</v>
      </c>
      <c r="E3090" s="140">
        <f>_xll.qlInterestRateIndexValueDate(IndexON,D3090)</f>
        <v>61345</v>
      </c>
      <c r="F3090" s="156">
        <f>IFERROR(_xll.qlIndexFixing(IndexON,D3090,TRUE,_xll.ohTrigger(RecalcTrigger,TriggerON)),NA())</f>
        <v>8.2819697292624284E-3</v>
      </c>
      <c r="H3090" s="42">
        <f>_xll.qlCalendarAdvance(Calendar,$H3089,B3090,"f",FALSE)</f>
        <v>61345</v>
      </c>
      <c r="I3090" s="140">
        <f>_xll.qlInterestRateIndexValueDate(Index1M,$H3090)</f>
        <v>61345</v>
      </c>
      <c r="J3090" s="145">
        <f>IFERROR(_xll.qlIndexFixing(Index1M,$H3090,TRUE,_xll.ohTrigger(RecalcTrigger,Trigger1M)),NA())</f>
        <v>8.8593503063820345E-3</v>
      </c>
      <c r="K3090" s="44">
        <f>IFERROR(_xll.qlIndexFixing(Index3M,H3090,TRUE,_xll.ohTrigger(RecalcTrigger,Trigger3M)),NA())</f>
        <v>8.9905568681013653E-3</v>
      </c>
      <c r="L3090" s="44">
        <f>IFERROR(_xll.qlIndexFixing(Index6M,$H3090,TRUE,_xll.ohTrigger(RecalcTrigger,Trigger6M)),NA())</f>
        <v>9.1236495437621891E-3</v>
      </c>
      <c r="M3090" s="146">
        <f>IFERROR(_xll.qlIndexFixing(Index1Y,$H3090,TRUE,_xll.ohTrigger(RecalcTrigger,Trigger1Y)),NA())</f>
        <v>9.3707814920825534E-3</v>
      </c>
      <c r="N3090" s="145">
        <f>IFERROR(_xll.qlIndexFixing(ONIndex1M,I3090,TRUE,_xll.ohTrigger(RecalcTrigger,Trigger1M)),NA())</f>
        <v>8.8462381037712756E-3</v>
      </c>
      <c r="O3090" s="44">
        <f>IFERROR(_xll.qlIndexFixing(ONIndex3M,I3090,TRUE,_xll.ohTrigger(RecalcTrigger,Trigger3M)),NA())</f>
        <v>8.9516578428494586E-3</v>
      </c>
      <c r="P3090" s="44">
        <f>IFERROR(_xll.qlIndexFixing(ONIndex6M,I3090,TRUE,_xll.ohTrigger(RecalcTrigger,Trigger6M)),NA())</f>
        <v>9.0471706166683763E-3</v>
      </c>
      <c r="Q3090" s="146">
        <f>IFERROR(_xll.qlIndexFixing(ONIndex1Y,I3090,TRUE,_xll.ohTrigger(RecalcTrigger,Trigger1Y)),NA())</f>
        <v>9.2138301391042621E-3</v>
      </c>
    </row>
    <row r="3091" spans="2:17" x14ac:dyDescent="0.2">
      <c r="B3091" s="39" t="s">
        <v>42</v>
      </c>
      <c r="D3091" s="42">
        <f>_xll.qlCalendarAdvance(Calendar,$D3090,B3091,"f",FALSE)</f>
        <v>61352</v>
      </c>
      <c r="E3091" s="140">
        <f>_xll.qlInterestRateIndexValueDate(IndexON,D3091)</f>
        <v>61352</v>
      </c>
      <c r="F3091" s="156">
        <f>IFERROR(_xll.qlIndexFixing(IndexON,D3091,TRUE,_xll.ohTrigger(RecalcTrigger,TriggerON)),NA())</f>
        <v>8.2872063276229202E-3</v>
      </c>
      <c r="H3091" s="42">
        <f>_xll.qlCalendarAdvance(Calendar,$H3090,B3091,"f",FALSE)</f>
        <v>61352</v>
      </c>
      <c r="I3091" s="140">
        <f>_xll.qlInterestRateIndexValueDate(Index1M,$H3091)</f>
        <v>61352</v>
      </c>
      <c r="J3091" s="145">
        <f>IFERROR(_xll.qlIndexFixing(Index1M,$H3091,TRUE,_xll.ohTrigger(RecalcTrigger,Trigger1M)),NA())</f>
        <v>8.8635739417087696E-3</v>
      </c>
      <c r="K3091" s="44">
        <f>IFERROR(_xll.qlIndexFixing(Index3M,H3091,TRUE,_xll.ohTrigger(RecalcTrigger,Trigger3M)),NA())</f>
        <v>8.9950432243055198E-3</v>
      </c>
      <c r="L3091" s="44">
        <f>IFERROR(_xll.qlIndexFixing(Index6M,$H3091,TRUE,_xll.ohTrigger(RecalcTrigger,Trigger6M)),NA())</f>
        <v>9.1279131597503706E-3</v>
      </c>
      <c r="M3091" s="146">
        <f>IFERROR(_xll.qlIndexFixing(Index1Y,$H3091,TRUE,_xll.ohTrigger(RecalcTrigger,Trigger1Y)),NA())</f>
        <v>9.3750749960601933E-3</v>
      </c>
      <c r="N3091" s="145">
        <f>IFERROR(_xll.qlIndexFixing(ONIndex1M,I3091,TRUE,_xll.ohTrigger(RecalcTrigger,Trigger1M)),NA())</f>
        <v>8.8504801936750699E-3</v>
      </c>
      <c r="O3091" s="44">
        <f>IFERROR(_xll.qlIndexFixing(ONIndex3M,I3091,TRUE,_xll.ohTrigger(RecalcTrigger,Trigger3M)),NA())</f>
        <v>8.9561997175968688E-3</v>
      </c>
      <c r="P3091" s="44">
        <f>IFERROR(_xll.qlIndexFixing(ONIndex6M,I3091,TRUE,_xll.ohTrigger(RecalcTrigger,Trigger6M)),NA())</f>
        <v>9.0515423039516651E-3</v>
      </c>
      <c r="Q3091" s="146">
        <f>IFERROR(_xll.qlIndexFixing(ONIndex1Y,I3091,TRUE,_xll.ohTrigger(RecalcTrigger,Trigger1Y)),NA())</f>
        <v>9.2183477719365303E-3</v>
      </c>
    </row>
    <row r="3092" spans="2:17" x14ac:dyDescent="0.2">
      <c r="B3092" s="39" t="s">
        <v>42</v>
      </c>
      <c r="D3092" s="42">
        <f>_xll.qlCalendarAdvance(Calendar,$D3091,B3092,"f",FALSE)</f>
        <v>61359</v>
      </c>
      <c r="E3092" s="140">
        <f>_xll.qlInterestRateIndexValueDate(IndexON,D3092)</f>
        <v>61359</v>
      </c>
      <c r="F3092" s="156">
        <f>IFERROR(_xll.qlIndexFixing(IndexON,D3092,TRUE,_xll.ohTrigger(RecalcTrigger,TriggerON)),NA())</f>
        <v>8.2924311885368418E-3</v>
      </c>
      <c r="H3092" s="42">
        <f>_xll.qlCalendarAdvance(Calendar,$H3091,B3092,"f",FALSE)</f>
        <v>61359</v>
      </c>
      <c r="I3092" s="140">
        <f>_xll.qlInterestRateIndexValueDate(Index1M,$H3092)</f>
        <v>61359</v>
      </c>
      <c r="J3092" s="145">
        <f>IFERROR(_xll.qlIndexFixing(Index1M,$H3092,TRUE,_xll.ohTrigger(RecalcTrigger,Trigger1M)),NA())</f>
        <v>8.8677880628824368E-3</v>
      </c>
      <c r="K3092" s="44">
        <f>IFERROR(_xll.qlIndexFixing(Index3M,H3092,TRUE,_xll.ohTrigger(RecalcTrigger,Trigger3M)),NA())</f>
        <v>8.9995193826102396E-3</v>
      </c>
      <c r="L3092" s="44">
        <f>IFERROR(_xll.qlIndexFixing(Index6M,$H3092,TRUE,_xll.ohTrigger(RecalcTrigger,Trigger6M)),NA())</f>
        <v>9.132166941339703E-3</v>
      </c>
      <c r="M3092" s="146">
        <f>IFERROR(_xll.qlIndexFixing(Index1Y,$H3092,TRUE,_xll.ohTrigger(RecalcTrigger,Trigger1Y)),NA())</f>
        <v>9.3793582973945768E-3</v>
      </c>
      <c r="N3092" s="145">
        <f>IFERROR(_xll.qlIndexFixing(ONIndex1M,I3092,TRUE,_xll.ohTrigger(RecalcTrigger,Trigger1M)),NA())</f>
        <v>8.8547127751481547E-3</v>
      </c>
      <c r="O3092" s="44">
        <f>IFERROR(_xll.qlIndexFixing(ONIndex3M,I3092,TRUE,_xll.ohTrigger(RecalcTrigger,Trigger3M)),NA())</f>
        <v>8.9607314122019943E-3</v>
      </c>
      <c r="P3092" s="44">
        <f>IFERROR(_xll.qlIndexFixing(ONIndex6M,I3092,TRUE,_xll.ohTrigger(RecalcTrigger,Trigger6M)),NA())</f>
        <v>9.0559041926585593E-3</v>
      </c>
      <c r="Q3092" s="146">
        <f>IFERROR(_xll.qlIndexFixing(ONIndex1Y,I3092,TRUE,_xll.ohTrigger(RecalcTrigger,Trigger1Y)),NA())</f>
        <v>9.2228552788464757E-3</v>
      </c>
    </row>
    <row r="3093" spans="2:17" x14ac:dyDescent="0.2">
      <c r="B3093" s="39" t="s">
        <v>42</v>
      </c>
      <c r="D3093" s="42">
        <f>_xll.qlCalendarAdvance(Calendar,$D3092,B3093,"f",FALSE)</f>
        <v>61366</v>
      </c>
      <c r="E3093" s="140">
        <f>_xll.qlInterestRateIndexValueDate(IndexON,D3093)</f>
        <v>61366</v>
      </c>
      <c r="F3093" s="156">
        <f>IFERROR(_xll.qlIndexFixing(IndexON,D3093,TRUE,_xll.ohTrigger(RecalcTrigger,TriggerON)),NA())</f>
        <v>8.2976443121662857E-3</v>
      </c>
      <c r="H3093" s="42">
        <f>_xll.qlCalendarAdvance(Calendar,$H3092,B3093,"f",FALSE)</f>
        <v>61366</v>
      </c>
      <c r="I3093" s="140">
        <f>_xll.qlInterestRateIndexValueDate(Index1M,$H3093)</f>
        <v>61366</v>
      </c>
      <c r="J3093" s="145">
        <f>IFERROR(_xll.qlIndexFixing(Index1M,$H3093,TRUE,_xll.ohTrigger(RecalcTrigger,Trigger1M)),NA())</f>
        <v>8.8719926699005816E-3</v>
      </c>
      <c r="K3093" s="44">
        <f>IFERROR(_xll.qlIndexFixing(Index3M,H3093,TRUE,_xll.ohTrigger(RecalcTrigger,Trigger3M)),NA())</f>
        <v>9.0039853429816803E-3</v>
      </c>
      <c r="L3093" s="44">
        <f>IFERROR(_xll.qlIndexFixing(Index6M,$H3093,TRUE,_xll.ohTrigger(RecalcTrigger,Trigger6M)),NA())</f>
        <v>9.1359969653818113E-3</v>
      </c>
      <c r="M3093" s="146">
        <f>IFERROR(_xll.qlIndexFixing(Index1Y,$H3093,TRUE,_xll.ohTrigger(RecalcTrigger,Trigger1Y)),NA())</f>
        <v>9.3836313959557178E-3</v>
      </c>
      <c r="N3093" s="145">
        <f>IFERROR(_xll.qlIndexFixing(ONIndex1M,I3093,TRUE,_xll.ohTrigger(RecalcTrigger,Trigger1M)),NA())</f>
        <v>8.8589358485147152E-3</v>
      </c>
      <c r="O3093" s="44">
        <f>IFERROR(_xll.qlIndexFixing(ONIndex3M,I3093,TRUE,_xll.ohTrigger(RecalcTrigger,Trigger3M)),NA())</f>
        <v>8.9652529265027425E-3</v>
      </c>
      <c r="P3093" s="44">
        <f>IFERROR(_xll.qlIndexFixing(ONIndex6M,I3093,TRUE,_xll.ohTrigger(RecalcTrigger,Trigger6M)),NA())</f>
        <v>9.0602562824648736E-3</v>
      </c>
      <c r="Q3093" s="146">
        <f>IFERROR(_xll.qlIndexFixing(ONIndex1Y,I3093,TRUE,_xll.ohTrigger(RecalcTrigger,Trigger1Y)),NA())</f>
        <v>9.2273526599151445E-3</v>
      </c>
    </row>
    <row r="3094" spans="2:17" x14ac:dyDescent="0.2">
      <c r="B3094" s="39" t="s">
        <v>42</v>
      </c>
      <c r="D3094" s="42">
        <f>_xll.qlCalendarAdvance(Calendar,$D3093,B3094,"f",FALSE)</f>
        <v>61373</v>
      </c>
      <c r="E3094" s="140">
        <f>_xll.qlInterestRateIndexValueDate(IndexON,D3094)</f>
        <v>61373</v>
      </c>
      <c r="F3094" s="156">
        <f>IFERROR(_xll.qlIndexFixing(IndexON,D3094,TRUE,_xll.ohTrigger(RecalcTrigger,TriggerON)),NA())</f>
        <v>8.3028456981870669E-3</v>
      </c>
      <c r="H3094" s="42">
        <f>_xll.qlCalendarAdvance(Calendar,$H3093,B3094,"f",FALSE)</f>
        <v>61373</v>
      </c>
      <c r="I3094" s="140">
        <f>_xll.qlInterestRateIndexValueDate(Index1M,$H3094)</f>
        <v>61373</v>
      </c>
      <c r="J3094" s="145">
        <f>IFERROR(_xll.qlIndexFixing(Index1M,$H3094,TRUE,_xll.ohTrigger(RecalcTrigger,Trigger1M)),NA())</f>
        <v>8.8761877627484657E-3</v>
      </c>
      <c r="K3094" s="44">
        <f>IFERROR(_xll.qlIndexFixing(Index3M,H3094,TRUE,_xll.ohTrigger(RecalcTrigger,Trigger3M)),NA())</f>
        <v>9.0084411053859975E-3</v>
      </c>
      <c r="L3094" s="44">
        <f>IFERROR(_xll.qlIndexFixing(Index6M,$H3094,TRUE,_xll.ohTrigger(RecalcTrigger,Trigger6M)),NA())</f>
        <v>9.1402316746786866E-3</v>
      </c>
      <c r="M3094" s="146">
        <f>IFERROR(_xll.qlIndexFixing(Index1Y,$H3094,TRUE,_xll.ohTrigger(RecalcTrigger,Trigger1Y)),NA())</f>
        <v>9.3878942916131927E-3</v>
      </c>
      <c r="N3094" s="145">
        <f>IFERROR(_xll.qlIndexFixing(ONIndex1M,I3094,TRUE,_xll.ohTrigger(RecalcTrigger,Trigger1M)),NA())</f>
        <v>8.8631494134505662E-3</v>
      </c>
      <c r="O3094" s="44">
        <f>IFERROR(_xll.qlIndexFixing(ONIndex3M,I3094,TRUE,_xll.ohTrigger(RecalcTrigger,Trigger3M)),NA())</f>
        <v>8.9697642604991135E-3</v>
      </c>
      <c r="P3094" s="44">
        <f>IFERROR(_xll.qlIndexFixing(ONIndex6M,I3094,TRUE,_xll.ohTrigger(RecalcTrigger,Trigger6M)),NA())</f>
        <v>9.0645985734516543E-3</v>
      </c>
      <c r="Q3094" s="146">
        <f>IFERROR(_xll.qlIndexFixing(ONIndex1Y,I3094,TRUE,_xll.ohTrigger(RecalcTrigger,Trigger1Y)),NA())</f>
        <v>9.2318399148993979E-3</v>
      </c>
    </row>
    <row r="3095" spans="2:17" x14ac:dyDescent="0.2">
      <c r="B3095" s="39" t="s">
        <v>42</v>
      </c>
      <c r="D3095" s="42">
        <f>_xll.qlCalendarAdvance(Calendar,$D3094,B3095,"f",FALSE)</f>
        <v>61380</v>
      </c>
      <c r="E3095" s="140">
        <f>_xll.qlInterestRateIndexValueDate(IndexON,D3095)</f>
        <v>61380</v>
      </c>
      <c r="F3095" s="156">
        <f>IFERROR(_xll.qlIndexFixing(IndexON,D3095,TRUE,_xll.ohTrigger(RecalcTrigger,TriggerON)),NA())</f>
        <v>8.308035346842324E-3</v>
      </c>
      <c r="H3095" s="42">
        <f>_xll.qlCalendarAdvance(Calendar,$H3094,B3095,"f",FALSE)</f>
        <v>61380</v>
      </c>
      <c r="I3095" s="140">
        <f>_xll.qlInterestRateIndexValueDate(Index1M,$H3095)</f>
        <v>61380</v>
      </c>
      <c r="J3095" s="145">
        <f>IFERROR(_xll.qlIndexFixing(Index1M,$H3095,TRUE,_xll.ohTrigger(RecalcTrigger,Trigger1M)),NA())</f>
        <v>8.8803733414162655E-3</v>
      </c>
      <c r="K3095" s="44">
        <f>IFERROR(_xll.qlIndexFixing(Index3M,H3095,TRUE,_xll.ohTrigger(RecalcTrigger,Trigger3M)),NA())</f>
        <v>9.0128866697884585E-3</v>
      </c>
      <c r="L3095" s="44">
        <f>IFERROR(_xll.qlIndexFixing(Index6M,$H3095,TRUE,_xll.ohTrigger(RecalcTrigger,Trigger6M)),NA())</f>
        <v>9.1444565495896243E-3</v>
      </c>
      <c r="M3095" s="146">
        <f>IFERROR(_xll.qlIndexFixing(Index1Y,$H3095,TRUE,_xll.ohTrigger(RecalcTrigger,Trigger1Y)),NA())</f>
        <v>9.3921469842374594E-3</v>
      </c>
      <c r="N3095" s="145">
        <f>IFERROR(_xll.qlIndexFixing(ONIndex1M,I3095,TRUE,_xll.ohTrigger(RecalcTrigger,Trigger1M)),NA())</f>
        <v>8.867353470036754E-3</v>
      </c>
      <c r="O3095" s="44">
        <f>IFERROR(_xll.qlIndexFixing(ONIndex3M,I3095,TRUE,_xll.ohTrigger(RecalcTrigger,Trigger3M)),NA())</f>
        <v>8.9742654142721534E-3</v>
      </c>
      <c r="P3095" s="44">
        <f>IFERROR(_xll.qlIndexFixing(ONIndex6M,I3095,TRUE,_xll.ohTrigger(RecalcTrigger,Trigger6M)),NA())</f>
        <v>9.0689310656999478E-3</v>
      </c>
      <c r="Q3095" s="146">
        <f>IFERROR(_xll.qlIndexFixing(ONIndex1Y,I3095,TRUE,_xll.ohTrigger(RecalcTrigger,Trigger1Y)),NA())</f>
        <v>9.236317044123421E-3</v>
      </c>
    </row>
    <row r="3096" spans="2:17" x14ac:dyDescent="0.2">
      <c r="B3096" s="39" t="s">
        <v>42</v>
      </c>
      <c r="D3096" s="42">
        <f>_xll.qlCalendarAdvance(Calendar,$D3095,B3096,"f",FALSE)</f>
        <v>61387</v>
      </c>
      <c r="E3096" s="140">
        <f>_xll.qlInterestRateIndexValueDate(IndexON,D3096)</f>
        <v>61387</v>
      </c>
      <c r="F3096" s="156">
        <f>IFERROR(_xll.qlIndexFixing(IndexON,D3096,TRUE,_xll.ohTrigger(RecalcTrigger,TriggerON)),NA())</f>
        <v>8.3132132581320572E-3</v>
      </c>
      <c r="H3096" s="42">
        <f>_xll.qlCalendarAdvance(Calendar,$H3095,B3096,"f",FALSE)</f>
        <v>61387</v>
      </c>
      <c r="I3096" s="140">
        <f>_xll.qlInterestRateIndexValueDate(Index1M,$H3096)</f>
        <v>61387</v>
      </c>
      <c r="J3096" s="145">
        <f>IFERROR(_xll.qlIndexFixing(Index1M,$H3096,TRUE,_xll.ohTrigger(RecalcTrigger,Trigger1M)),NA())</f>
        <v>8.8845494058917025E-3</v>
      </c>
      <c r="K3096" s="44">
        <f>IFERROR(_xll.qlIndexFixing(Index3M,H3096,TRUE,_xll.ohTrigger(RecalcTrigger,Trigger3M)),NA())</f>
        <v>9.0173220361552189E-3</v>
      </c>
      <c r="L3096" s="44">
        <f>IFERROR(_xll.qlIndexFixing(Index6M,$H3096,TRUE,_xll.ohTrigger(RecalcTrigger,Trigger6M)),NA())</f>
        <v>9.1486715900531736E-3</v>
      </c>
      <c r="M3096" s="146">
        <f>IFERROR(_xll.qlIndexFixing(Index1Y,$H3096,TRUE,_xll.ohTrigger(RecalcTrigger,Trigger1Y)),NA())</f>
        <v>9.396389473699418E-3</v>
      </c>
      <c r="N3096" s="145">
        <f>IFERROR(_xll.qlIndexFixing(ONIndex1M,I3096,TRUE,_xll.ohTrigger(RecalcTrigger,Trigger1M)),NA())</f>
        <v>8.8715480183543249E-3</v>
      </c>
      <c r="O3096" s="44">
        <f>IFERROR(_xll.qlIndexFixing(ONIndex3M,I3096,TRUE,_xll.ohTrigger(RecalcTrigger,Trigger3M)),NA())</f>
        <v>8.9787563878218624E-3</v>
      </c>
      <c r="P3096" s="44">
        <f>IFERROR(_xll.qlIndexFixing(ONIndex6M,I3096,TRUE,_xll.ohTrigger(RecalcTrigger,Trigger6M)),NA())</f>
        <v>9.0732537591287077E-3</v>
      </c>
      <c r="Q3096" s="146">
        <f>IFERROR(_xll.qlIndexFixing(ONIndex1Y,I3096,TRUE,_xll.ohTrigger(RecalcTrigger,Trigger1Y)),NA())</f>
        <v>9.2407840474251213E-3</v>
      </c>
    </row>
    <row r="3097" spans="2:17" x14ac:dyDescent="0.2">
      <c r="B3097" s="39" t="s">
        <v>42</v>
      </c>
      <c r="D3097" s="42">
        <f>_xll.qlCalendarAdvance(Calendar,$D3096,B3097,"f",FALSE)</f>
        <v>61394</v>
      </c>
      <c r="E3097" s="140">
        <f>_xll.qlInterestRateIndexValueDate(IndexON,D3097)</f>
        <v>61394</v>
      </c>
      <c r="F3097" s="156">
        <f>IFERROR(_xll.qlIndexFixing(IndexON,D3097,TRUE,_xll.ohTrigger(RecalcTrigger,TriggerON)),NA())</f>
        <v>8.3183794319752202E-3</v>
      </c>
      <c r="H3097" s="42">
        <f>_xll.qlCalendarAdvance(Calendar,$H3096,B3097,"f",FALSE)</f>
        <v>61394</v>
      </c>
      <c r="I3097" s="140">
        <f>_xll.qlInterestRateIndexValueDate(Index1M,$H3097)</f>
        <v>61394</v>
      </c>
      <c r="J3097" s="145">
        <f>IFERROR(_xll.qlIndexFixing(Index1M,$H3097,TRUE,_xll.ohTrigger(RecalcTrigger,Trigger1M)),NA())</f>
        <v>8.8870958088709019E-3</v>
      </c>
      <c r="K3097" s="44">
        <f>IFERROR(_xll.qlIndexFixing(Index3M,H3097,TRUE,_xll.ohTrigger(RecalcTrigger,Trigger3M)),NA())</f>
        <v>9.0213216259481289E-3</v>
      </c>
      <c r="L3097" s="44">
        <f>IFERROR(_xll.qlIndexFixing(Index6M,$H3097,TRUE,_xll.ohTrigger(RecalcTrigger,Trigger6M)),NA())</f>
        <v>9.1528767960074343E-3</v>
      </c>
      <c r="M3097" s="146">
        <f>IFERROR(_xll.qlIndexFixing(Index1Y,$H3097,TRUE,_xll.ohTrigger(RecalcTrigger,Trigger1Y)),NA())</f>
        <v>9.400621759869306E-3</v>
      </c>
      <c r="N3097" s="145">
        <f>IFERROR(_xll.qlIndexFixing(ONIndex1M,I3097,TRUE,_xll.ohTrigger(RecalcTrigger,Trigger1M)),NA())</f>
        <v>8.875733058403279E-3</v>
      </c>
      <c r="O3097" s="44">
        <f>IFERROR(_xll.qlIndexFixing(ONIndex3M,I3097,TRUE,_xll.ohTrigger(RecalcTrigger,Trigger3M)),NA())</f>
        <v>8.983237181067194E-3</v>
      </c>
      <c r="P3097" s="44">
        <f>IFERROR(_xll.qlIndexFixing(ONIndex6M,I3097,TRUE,_xll.ohTrigger(RecalcTrigger,Trigger6M)),NA())</f>
        <v>9.0775666536568878E-3</v>
      </c>
      <c r="Q3097" s="146">
        <f>IFERROR(_xll.qlIndexFixing(ONIndex1Y,I3097,TRUE,_xll.ohTrigger(RecalcTrigger,Trigger1Y)),NA())</f>
        <v>9.2452409248044987E-3</v>
      </c>
    </row>
    <row r="3098" spans="2:17" x14ac:dyDescent="0.2">
      <c r="B3098" s="39" t="s">
        <v>42</v>
      </c>
      <c r="D3098" s="42">
        <f>_xll.qlCalendarAdvance(Calendar,$D3097,B3098,"f",FALSE)</f>
        <v>61401</v>
      </c>
      <c r="E3098" s="140">
        <f>_xll.qlInterestRateIndexValueDate(IndexON,D3098)</f>
        <v>61401</v>
      </c>
      <c r="F3098" s="156">
        <f>IFERROR(_xll.qlIndexFixing(IndexON,D3098,TRUE,_xll.ohTrigger(RecalcTrigger,TriggerON)),NA())</f>
        <v>8.323533868371813E-3</v>
      </c>
      <c r="H3098" s="42">
        <f>_xll.qlCalendarAdvance(Calendar,$H3097,B3098,"f",FALSE)</f>
        <v>61401</v>
      </c>
      <c r="I3098" s="140">
        <f>_xll.qlInterestRateIndexValueDate(Index1M,$H3098)</f>
        <v>61401</v>
      </c>
      <c r="J3098" s="145">
        <f>IFERROR(_xll.qlIndexFixing(Index1M,$H3098,TRUE,_xll.ohTrigger(RecalcTrigger,Trigger1M)),NA())</f>
        <v>8.8912551582186038E-3</v>
      </c>
      <c r="K3098" s="44">
        <f>IFERROR(_xll.qlIndexFixing(Index3M,H3098,TRUE,_xll.ohTrigger(RecalcTrigger,Trigger3M)),NA())</f>
        <v>9.0257372155397621E-3</v>
      </c>
      <c r="L3098" s="44">
        <f>IFERROR(_xll.qlIndexFixing(Index6M,$H3098,TRUE,_xll.ohTrigger(RecalcTrigger,Trigger6M)),NA())</f>
        <v>9.1570721673905099E-3</v>
      </c>
      <c r="M3098" s="146">
        <f>IFERROR(_xll.qlIndexFixing(Index1Y,$H3098,TRUE,_xll.ohTrigger(RecalcTrigger,Trigger1Y)),NA())</f>
        <v>9.404843842618027E-3</v>
      </c>
      <c r="N3098" s="145">
        <f>IFERROR(_xll.qlIndexFixing(ONIndex1M,I3098,TRUE,_xll.ohTrigger(RecalcTrigger,Trigger1M)),NA())</f>
        <v>8.8799085899404773E-3</v>
      </c>
      <c r="O3098" s="44">
        <f>IFERROR(_xll.qlIndexFixing(ONIndex3M,I3098,TRUE,_xll.ohTrigger(RecalcTrigger,Trigger3M)),NA())</f>
        <v>8.9877077940081485E-3</v>
      </c>
      <c r="P3098" s="44">
        <f>IFERROR(_xll.qlIndexFixing(ONIndex6M,I3098,TRUE,_xll.ohTrigger(RecalcTrigger,Trigger6M)),NA())</f>
        <v>9.0818697496086731E-3</v>
      </c>
      <c r="Q3098" s="146">
        <f>IFERROR(_xll.qlIndexFixing(ONIndex1Y,I3098,TRUE,_xll.ohTrigger(RecalcTrigger,Trigger1Y)),NA())</f>
        <v>9.2496876760994606E-3</v>
      </c>
    </row>
    <row r="3099" spans="2:17" x14ac:dyDescent="0.2">
      <c r="B3099" s="39" t="s">
        <v>42</v>
      </c>
      <c r="D3099" s="42">
        <f>_xll.qlCalendarAdvance(Calendar,$D3098,B3099,"f",FALSE)</f>
        <v>61408</v>
      </c>
      <c r="E3099" s="140">
        <f>_xll.qlInterestRateIndexValueDate(IndexON,D3099)</f>
        <v>61408</v>
      </c>
      <c r="F3099" s="156">
        <f>IFERROR(_xll.qlIndexFixing(IndexON,D3099,TRUE,_xll.ohTrigger(RecalcTrigger,TriggerON)),NA())</f>
        <v>8.3286765674028818E-3</v>
      </c>
      <c r="H3099" s="42">
        <f>_xll.qlCalendarAdvance(Calendar,$H3098,B3099,"f",FALSE)</f>
        <v>61408</v>
      </c>
      <c r="I3099" s="140">
        <f>_xll.qlInterestRateIndexValueDate(Index1M,$H3099)</f>
        <v>61408</v>
      </c>
      <c r="J3099" s="145">
        <f>IFERROR(_xll.qlIndexFixing(Index1M,$H3099,TRUE,_xll.ohTrigger(RecalcTrigger,Trigger1M)),NA())</f>
        <v>8.8954049940827805E-3</v>
      </c>
      <c r="K3099" s="44">
        <f>IFERROR(_xll.qlIndexFixing(Index3M,H3099,TRUE,_xll.ohTrigger(RecalcTrigger,Trigger3M)),NA())</f>
        <v>9.0301426071949503E-3</v>
      </c>
      <c r="L3099" s="44">
        <f>IFERROR(_xll.qlIndexFixing(Index6M,$H3099,TRUE,_xll.ohTrigger(RecalcTrigger,Trigger6M)),NA())</f>
        <v>9.1612577041418376E-3</v>
      </c>
      <c r="M3099" s="146">
        <f>IFERROR(_xll.qlIndexFixing(Index1Y,$H3099,TRUE,_xll.ohTrigger(RecalcTrigger,Trigger1Y)),NA())</f>
        <v>9.4090557218178099E-3</v>
      </c>
      <c r="N3099" s="145">
        <f>IFERROR(_xll.qlIndexFixing(ONIndex1M,I3099,TRUE,_xll.ohTrigger(RecalcTrigger,Trigger1M)),NA())</f>
        <v>8.8840746132901049E-3</v>
      </c>
      <c r="O3099" s="44">
        <f>IFERROR(_xll.qlIndexFixing(ONIndex3M,I3099,TRUE,_xll.ohTrigger(RecalcTrigger,Trigger3M)),NA())</f>
        <v>8.9921682267257719E-3</v>
      </c>
      <c r="P3099" s="44">
        <f>IFERROR(_xll.qlIndexFixing(ONIndex6M,I3099,TRUE,_xll.ohTrigger(RecalcTrigger,Trigger6M)),NA())</f>
        <v>9.0861630465788323E-3</v>
      </c>
      <c r="Q3099" s="146">
        <f>IFERROR(_xll.qlIndexFixing(ONIndex1Y,I3099,TRUE,_xll.ohTrigger(RecalcTrigger,Trigger1Y)),NA())</f>
        <v>9.2541243016341923E-3</v>
      </c>
    </row>
    <row r="3100" spans="2:17" x14ac:dyDescent="0.2">
      <c r="B3100" s="39" t="s">
        <v>42</v>
      </c>
      <c r="D3100" s="42">
        <f>_xll.qlCalendarAdvance(Calendar,$D3099,B3100,"f",FALSE)</f>
        <v>61415</v>
      </c>
      <c r="E3100" s="140">
        <f>_xll.qlInterestRateIndexValueDate(IndexON,D3100)</f>
        <v>61415</v>
      </c>
      <c r="F3100" s="156">
        <f>IFERROR(_xll.qlIndexFixing(IndexON,D3100,TRUE,_xll.ohTrigger(RecalcTrigger,TriggerON)),NA())</f>
        <v>8.3338075289873803E-3</v>
      </c>
      <c r="H3100" s="42">
        <f>_xll.qlCalendarAdvance(Calendar,$H3099,B3100,"f",FALSE)</f>
        <v>61415</v>
      </c>
      <c r="I3100" s="140">
        <f>_xll.qlInterestRateIndexValueDate(Index1M,$H3100)</f>
        <v>61415</v>
      </c>
      <c r="J3100" s="145">
        <f>IFERROR(_xll.qlIndexFixing(Index1M,$H3100,TRUE,_xll.ohTrigger(RecalcTrigger,Trigger1M)),NA())</f>
        <v>8.8995453164578409E-3</v>
      </c>
      <c r="K3100" s="44">
        <f>IFERROR(_xll.qlIndexFixing(Index3M,H3100,TRUE,_xll.ohTrigger(RecalcTrigger,Trigger3M)),NA())</f>
        <v>9.0345378008830739E-3</v>
      </c>
      <c r="L3100" s="44">
        <f>IFERROR(_xll.qlIndexFixing(Index6M,$H3100,TRUE,_xll.ohTrigger(RecalcTrigger,Trigger6M)),NA())</f>
        <v>9.165433406199075E-3</v>
      </c>
      <c r="M3100" s="146">
        <f>IFERROR(_xll.qlIndexFixing(Index1Y,$H3100,TRUE,_xll.ohTrigger(RecalcTrigger,Trigger1Y)),NA())</f>
        <v>9.4132573973404431E-3</v>
      </c>
      <c r="N3100" s="145">
        <f>IFERROR(_xll.qlIndexFixing(ONIndex1M,I3100,TRUE,_xll.ohTrigger(RecalcTrigger,Trigger1M)),NA())</f>
        <v>8.8882311282900694E-3</v>
      </c>
      <c r="O3100" s="44">
        <f>IFERROR(_xll.qlIndexFixing(ONIndex3M,I3100,TRUE,_xll.ohTrigger(RecalcTrigger,Trigger3M)),NA())</f>
        <v>8.9966184792200643E-3</v>
      </c>
      <c r="P3100" s="44">
        <f>IFERROR(_xll.qlIndexFixing(ONIndex6M,I3100,TRUE,_xll.ohTrigger(RecalcTrigger,Trigger6M)),NA())</f>
        <v>9.0904465448105043E-3</v>
      </c>
      <c r="Q3100" s="146">
        <f>IFERROR(_xll.qlIndexFixing(ONIndex1Y,I3100,TRUE,_xll.ohTrigger(RecalcTrigger,Trigger1Y)),NA())</f>
        <v>9.2585508011655548E-3</v>
      </c>
    </row>
    <row r="3101" spans="2:17" x14ac:dyDescent="0.2">
      <c r="B3101" s="39" t="s">
        <v>42</v>
      </c>
      <c r="D3101" s="42">
        <f>_xll.qlCalendarAdvance(Calendar,$D3100,B3101,"f",FALSE)</f>
        <v>61422</v>
      </c>
      <c r="E3101" s="140">
        <f>_xll.qlInterestRateIndexValueDate(IndexON,D3101)</f>
        <v>61422</v>
      </c>
      <c r="F3101" s="156">
        <f>IFERROR(_xll.qlIndexFixing(IndexON,D3101,TRUE,_xll.ohTrigger(RecalcTrigger,TriggerON)),NA())</f>
        <v>8.3389267531253086E-3</v>
      </c>
      <c r="H3101" s="42">
        <f>_xll.qlCalendarAdvance(Calendar,$H3100,B3101,"f",FALSE)</f>
        <v>61422</v>
      </c>
      <c r="I3101" s="140">
        <f>_xll.qlInterestRateIndexValueDate(Index1M,$H3101)</f>
        <v>61422</v>
      </c>
      <c r="J3101" s="145">
        <f>IFERROR(_xll.qlIndexFixing(Index1M,$H3101,TRUE,_xll.ohTrigger(RecalcTrigger,Trigger1M)),NA())</f>
        <v>8.9040789206712434E-3</v>
      </c>
      <c r="K3101" s="44">
        <f>IFERROR(_xll.qlIndexFixing(Index3M,H3101,TRUE,_xll.ohTrigger(RecalcTrigger,Trigger3M)),NA())</f>
        <v>9.0397689438477952E-3</v>
      </c>
      <c r="L3101" s="44">
        <f>IFERROR(_xll.qlIndexFixing(Index6M,$H3101,TRUE,_xll.ohTrigger(RecalcTrigger,Trigger6M)),NA())</f>
        <v>9.1704175109971198E-3</v>
      </c>
      <c r="M3101" s="146">
        <f>IFERROR(_xll.qlIndexFixing(Index1Y,$H3101,TRUE,_xll.ohTrigger(RecalcTrigger,Trigger1Y)),NA())</f>
        <v>9.4170350684854576E-3</v>
      </c>
      <c r="N3101" s="145">
        <f>IFERROR(_xll.qlIndexFixing(ONIndex1M,I3101,TRUE,_xll.ohTrigger(RecalcTrigger,Trigger1M)),NA())</f>
        <v>8.8923781350214171E-3</v>
      </c>
      <c r="O3101" s="44">
        <f>IFERROR(_xll.qlIndexFixing(ONIndex3M,I3101,TRUE,_xll.ohTrigger(RecalcTrigger,Trigger3M)),NA())</f>
        <v>9.0010585514099795E-3</v>
      </c>
      <c r="P3101" s="44">
        <f>IFERROR(_xll.qlIndexFixing(ONIndex6M,I3101,TRUE,_xll.ohTrigger(RecalcTrigger,Trigger6M)),NA())</f>
        <v>9.0947202442226427E-3</v>
      </c>
      <c r="Q3101" s="146">
        <f>IFERROR(_xll.qlIndexFixing(ONIndex1Y,I3101,TRUE,_xll.ohTrigger(RecalcTrigger,Trigger1Y)),NA())</f>
        <v>9.2629671747745945E-3</v>
      </c>
    </row>
    <row r="3102" spans="2:17" x14ac:dyDescent="0.2">
      <c r="B3102" s="39" t="s">
        <v>42</v>
      </c>
      <c r="D3102" s="42">
        <f>_xll.qlCalendarAdvance(Calendar,$D3101,B3102,"f",FALSE)</f>
        <v>61429</v>
      </c>
      <c r="E3102" s="140">
        <f>_xll.qlInterestRateIndexValueDate(IndexON,D3102)</f>
        <v>61429</v>
      </c>
      <c r="F3102" s="156">
        <f>IFERROR(_xll.qlIndexFixing(IndexON,D3102,TRUE,_xll.ohTrigger(RecalcTrigger,TriggerON)),NA())</f>
        <v>8.3440342398166667E-3</v>
      </c>
      <c r="H3102" s="42">
        <f>_xll.qlCalendarAdvance(Calendar,$H3101,B3102,"f",FALSE)</f>
        <v>61429</v>
      </c>
      <c r="I3102" s="140">
        <f>_xll.qlInterestRateIndexValueDate(Index1M,$H3102)</f>
        <v>61429</v>
      </c>
      <c r="J3102" s="145">
        <f>IFERROR(_xll.qlIndexFixing(Index1M,$H3102,TRUE,_xll.ohTrigger(RecalcTrigger,Trigger1M)),NA())</f>
        <v>8.9094059941398299E-3</v>
      </c>
      <c r="K3102" s="44">
        <f>IFERROR(_xll.qlIndexFixing(Index3M,H3102,TRUE,_xll.ohTrigger(RecalcTrigger,Trigger3M)),NA())</f>
        <v>9.044142501066112E-3</v>
      </c>
      <c r="L3102" s="44">
        <f>IFERROR(_xll.qlIndexFixing(Index6M,$H3102,TRUE,_xll.ohTrigger(RecalcTrigger,Trigger6M)),NA())</f>
        <v>9.1745723468287035E-3</v>
      </c>
      <c r="M3102" s="146">
        <f>IFERROR(_xll.qlIndexFixing(Index1Y,$H3102,TRUE,_xll.ohTrigger(RecalcTrigger,Trigger1Y)),NA())</f>
        <v>9.4212169577387872E-3</v>
      </c>
      <c r="N3102" s="145">
        <f>IFERROR(_xll.qlIndexFixing(ONIndex1M,I3102,TRUE,_xll.ohTrigger(RecalcTrigger,Trigger1M)),NA())</f>
        <v>8.8965156333220552E-3</v>
      </c>
      <c r="O3102" s="44">
        <f>IFERROR(_xll.qlIndexFixing(ONIndex3M,I3102,TRUE,_xll.ohTrigger(RecalcTrigger,Trigger3M)),NA())</f>
        <v>9.0054884433765636E-3</v>
      </c>
      <c r="P3102" s="44">
        <f>IFERROR(_xll.qlIndexFixing(ONIndex6M,I3102,TRUE,_xll.ohTrigger(RecalcTrigger,Trigger6M)),NA())</f>
        <v>9.0989841447342013E-3</v>
      </c>
      <c r="Q3102" s="146">
        <f>IFERROR(_xll.qlIndexFixing(ONIndex1Y,I3102,TRUE,_xll.ohTrigger(RecalcTrigger,Trigger1Y)),NA())</f>
        <v>9.2673734224613113E-3</v>
      </c>
    </row>
    <row r="3103" spans="2:17" x14ac:dyDescent="0.2">
      <c r="B3103" s="39" t="s">
        <v>42</v>
      </c>
      <c r="D3103" s="42">
        <f>_xll.qlCalendarAdvance(Calendar,$D3102,B3103,"f",FALSE)</f>
        <v>61436</v>
      </c>
      <c r="E3103" s="140">
        <f>_xll.qlInterestRateIndexValueDate(IndexON,D3103)</f>
        <v>61436</v>
      </c>
      <c r="F3103" s="156">
        <f>IFERROR(_xll.qlIndexFixing(IndexON,D3103,TRUE,_xll.ohTrigger(RecalcTrigger,TriggerON)),NA())</f>
        <v>8.3491299891425008E-3</v>
      </c>
      <c r="H3103" s="42">
        <f>_xll.qlCalendarAdvance(Calendar,$H3102,B3103,"f",FALSE)</f>
        <v>61436</v>
      </c>
      <c r="I3103" s="140">
        <f>_xll.qlInterestRateIndexValueDate(Index1M,$H3103)</f>
        <v>61436</v>
      </c>
      <c r="J3103" s="145">
        <f>IFERROR(_xll.qlIndexFixing(Index1M,$H3103,TRUE,_xll.ohTrigger(RecalcTrigger,Trigger1M)),NA())</f>
        <v>8.9135154589764683E-3</v>
      </c>
      <c r="K3103" s="44">
        <f>IFERROR(_xll.qlIndexFixing(Index3M,H3103,TRUE,_xll.ohTrigger(RecalcTrigger,Trigger3M)),NA())</f>
        <v>9.0485058598115901E-3</v>
      </c>
      <c r="L3103" s="44">
        <f>IFERROR(_xll.qlIndexFixing(Index6M,$H3103,TRUE,_xll.ohTrigger(RecalcTrigger,Trigger6M)),NA())</f>
        <v>9.1787173473760943E-3</v>
      </c>
      <c r="M3103" s="146">
        <f>IFERROR(_xll.qlIndexFixing(Index1Y,$H3103,TRUE,_xll.ohTrigger(RecalcTrigger,Trigger1Y)),NA())</f>
        <v>9.4253886431561185E-3</v>
      </c>
      <c r="N3103" s="145">
        <f>IFERROR(_xll.qlIndexFixing(ONIndex1M,I3103,TRUE,_xll.ohTrigger(RecalcTrigger,Trigger1M)),NA())</f>
        <v>8.9006436234351227E-3</v>
      </c>
      <c r="O3103" s="44">
        <f>IFERROR(_xll.qlIndexFixing(ONIndex3M,I3103,TRUE,_xll.ohTrigger(RecalcTrigger,Trigger3M)),NA())</f>
        <v>9.0099081550387705E-3</v>
      </c>
      <c r="P3103" s="44">
        <f>IFERROR(_xll.qlIndexFixing(ONIndex6M,I3103,TRUE,_xll.ohTrigger(RecalcTrigger,Trigger6M)),NA())</f>
        <v>9.1032382465883188E-3</v>
      </c>
      <c r="Q3103" s="146">
        <f>IFERROR(_xll.qlIndexFixing(ONIndex1Y,I3103,TRUE,_xll.ohTrigger(RecalcTrigger,Trigger1Y)),NA())</f>
        <v>9.2717695443067516E-3</v>
      </c>
    </row>
    <row r="3104" spans="2:17" x14ac:dyDescent="0.2">
      <c r="B3104" s="39" t="s">
        <v>42</v>
      </c>
      <c r="D3104" s="42">
        <f>_xll.qlCalendarAdvance(Calendar,$D3103,B3104,"f",FALSE)</f>
        <v>61443</v>
      </c>
      <c r="E3104" s="140">
        <f>_xll.qlInterestRateIndexValueDate(IndexON,D3104)</f>
        <v>61443</v>
      </c>
      <c r="F3104" s="156">
        <f>IFERROR(_xll.qlIndexFixing(IndexON,D3104,TRUE,_xll.ohTrigger(RecalcTrigger,TriggerON)),NA())</f>
        <v>8.354214001102811E-3</v>
      </c>
      <c r="H3104" s="42">
        <f>_xll.qlCalendarAdvance(Calendar,$H3103,B3104,"f",FALSE)</f>
        <v>61443</v>
      </c>
      <c r="I3104" s="140">
        <f>_xll.qlInterestRateIndexValueDate(Index1M,$H3104)</f>
        <v>61443</v>
      </c>
      <c r="J3104" s="145">
        <f>IFERROR(_xll.qlIndexFixing(Index1M,$H3104,TRUE,_xll.ohTrigger(RecalcTrigger,Trigger1M)),NA())</f>
        <v>8.9180162724938894E-3</v>
      </c>
      <c r="K3104" s="44">
        <f>IFERROR(_xll.qlIndexFixing(Index3M,H3104,TRUE,_xll.ohTrigger(RecalcTrigger,Trigger3M)),NA())</f>
        <v>9.0528590200507526E-3</v>
      </c>
      <c r="L3104" s="44">
        <f>IFERROR(_xll.qlIndexFixing(Index6M,$H3104,TRUE,_xll.ohTrigger(RecalcTrigger,Trigger6M)),NA())</f>
        <v>9.1828525125763061E-3</v>
      </c>
      <c r="M3104" s="146">
        <f>IFERROR(_xll.qlIndexFixing(Index1Y,$H3104,TRUE,_xll.ohTrigger(RecalcTrigger,Trigger1Y)),NA())</f>
        <v>9.4295501246099978E-3</v>
      </c>
      <c r="N3104" s="145">
        <f>IFERROR(_xll.qlIndexFixing(ONIndex1M,I3104,TRUE,_xll.ohTrigger(RecalcTrigger,Trigger1M)),NA())</f>
        <v>8.9047621051985271E-3</v>
      </c>
      <c r="O3104" s="44">
        <f>IFERROR(_xll.qlIndexFixing(ONIndex3M,I3104,TRUE,_xll.ohTrigger(RecalcTrigger,Trigger3M)),NA())</f>
        <v>9.0143176863966001E-3</v>
      </c>
      <c r="P3104" s="44">
        <f>IFERROR(_xll.qlIndexFixing(ONIndex6M,I3104,TRUE,_xll.ohTrigger(RecalcTrigger,Trigger6M)),NA())</f>
        <v>9.1074825495418565E-3</v>
      </c>
      <c r="Q3104" s="146">
        <f>IFERROR(_xll.qlIndexFixing(ONIndex1Y,I3104,TRUE,_xll.ohTrigger(RecalcTrigger,Trigger1Y)),NA())</f>
        <v>9.2761555400677764E-3</v>
      </c>
    </row>
    <row r="3105" spans="2:17" x14ac:dyDescent="0.2">
      <c r="B3105" s="39" t="s">
        <v>42</v>
      </c>
      <c r="D3105" s="42">
        <f>_xll.qlCalendarAdvance(Calendar,$D3104,B3105,"f",FALSE)</f>
        <v>61450</v>
      </c>
      <c r="E3105" s="140">
        <f>_xll.qlInterestRateIndexValueDate(IndexON,D3105)</f>
        <v>61450</v>
      </c>
      <c r="F3105" s="156">
        <f>IFERROR(_xll.qlIndexFixing(IndexON,D3105,TRUE,_xll.ohTrigger(RecalcTrigger,TriggerON)),NA())</f>
        <v>8.3592862754544583E-3</v>
      </c>
      <c r="H3105" s="42">
        <f>_xll.qlCalendarAdvance(Calendar,$H3104,B3105,"f",FALSE)</f>
        <v>61450</v>
      </c>
      <c r="I3105" s="140">
        <f>_xll.qlInterestRateIndexValueDate(Index1M,$H3105)</f>
        <v>61450</v>
      </c>
      <c r="J3105" s="145">
        <f>IFERROR(_xll.qlIndexFixing(Index1M,$H3105,TRUE,_xll.ohTrigger(RecalcTrigger,Trigger1M)),NA())</f>
        <v>8.9217058458172325E-3</v>
      </c>
      <c r="K3105" s="44">
        <f>IFERROR(_xll.qlIndexFixing(Index3M,H3105,TRUE,_xll.ohTrigger(RecalcTrigger,Trigger3M)),NA())</f>
        <v>9.0572019817518872E-3</v>
      </c>
      <c r="L3105" s="44">
        <f>IFERROR(_xll.qlIndexFixing(Index6M,$H3105,TRUE,_xll.ohTrigger(RecalcTrigger,Trigger6M)),NA())</f>
        <v>9.1869778423689912E-3</v>
      </c>
      <c r="M3105" s="146">
        <f>IFERROR(_xll.qlIndexFixing(Index1Y,$H3105,TRUE,_xll.ohTrigger(RecalcTrigger,Trigger1Y)),NA())</f>
        <v>9.4337014019745258E-3</v>
      </c>
      <c r="N3105" s="145">
        <f>IFERROR(_xll.qlIndexFixing(ONIndex1M,I3105,TRUE,_xll.ohTrigger(RecalcTrigger,Trigger1M)),NA())</f>
        <v>8.9088710786122682E-3</v>
      </c>
      <c r="O3105" s="44">
        <f>IFERROR(_xll.qlIndexFixing(ONIndex3M,I3105,TRUE,_xll.ohTrigger(RecalcTrigger,Trigger3M)),NA())</f>
        <v>9.018717037612145E-3</v>
      </c>
      <c r="P3105" s="44">
        <f>IFERROR(_xll.qlIndexFixing(ONIndex6M,I3105,TRUE,_xll.ohTrigger(RecalcTrigger,Trigger6M)),NA())</f>
        <v>9.111717053756907E-3</v>
      </c>
      <c r="Q3105" s="146">
        <f>IFERROR(_xll.qlIndexFixing(ONIndex1Y,I3105,TRUE,_xll.ohTrigger(RecalcTrigger,Trigger1Y)),NA())</f>
        <v>9.2805314099875247E-3</v>
      </c>
    </row>
    <row r="3106" spans="2:17" x14ac:dyDescent="0.2">
      <c r="B3106" s="39" t="s">
        <v>42</v>
      </c>
      <c r="D3106" s="42">
        <f>_xll.qlCalendarAdvance(Calendar,$D3105,B3106,"f",FALSE)</f>
        <v>61457</v>
      </c>
      <c r="E3106" s="140">
        <f>_xll.qlInterestRateIndexValueDate(IndexON,D3106)</f>
        <v>61457</v>
      </c>
      <c r="F3106" s="156">
        <f>IFERROR(_xll.qlIndexFixing(IndexON,D3106,TRUE,_xll.ohTrigger(RecalcTrigger,TriggerON)),NA())</f>
        <v>8.364346812521628E-3</v>
      </c>
      <c r="H3106" s="42">
        <f>_xll.qlCalendarAdvance(Calendar,$H3105,B3106,"f",FALSE)</f>
        <v>61457</v>
      </c>
      <c r="I3106" s="140">
        <f>_xll.qlInterestRateIndexValueDate(Index1M,$H3106)</f>
        <v>61457</v>
      </c>
      <c r="J3106" s="145">
        <f>IFERROR(_xll.qlIndexFixing(Index1M,$H3106,TRUE,_xll.ohTrigger(RecalcTrigger,Trigger1M)),NA())</f>
        <v>8.9245873651766505E-3</v>
      </c>
      <c r="K3106" s="44">
        <f>IFERROR(_xll.qlIndexFixing(Index3M,H3106,TRUE,_xll.ohTrigger(RecalcTrigger,Trigger3M)),NA())</f>
        <v>9.061114800484979E-3</v>
      </c>
      <c r="L3106" s="44">
        <f>IFERROR(_xll.qlIndexFixing(Index6M,$H3106,TRUE,_xll.ohTrigger(RecalcTrigger,Trigger6M)),NA())</f>
        <v>9.1906872368181462E-3</v>
      </c>
      <c r="M3106" s="146">
        <f>IFERROR(_xll.qlIndexFixing(Index1Y,$H3106,TRUE,_xll.ohTrigger(RecalcTrigger,Trigger1Y)),NA())</f>
        <v>9.4378424751240253E-3</v>
      </c>
      <c r="N3106" s="145">
        <f>IFERROR(_xll.qlIndexFixing(ONIndex1M,I3106,TRUE,_xll.ohTrigger(RecalcTrigger,Trigger1M)),NA())</f>
        <v>8.9129705435952999E-3</v>
      </c>
      <c r="O3106" s="44">
        <f>IFERROR(_xll.qlIndexFixing(ONIndex3M,I3106,TRUE,_xll.ohTrigger(RecalcTrigger,Trigger3M)),NA())</f>
        <v>9.0231062085233127E-3</v>
      </c>
      <c r="P3106" s="44">
        <f>IFERROR(_xll.qlIndexFixing(ONIndex6M,I3106,TRUE,_xll.ohTrigger(RecalcTrigger,Trigger6M)),NA())</f>
        <v>9.1159417591524239E-3</v>
      </c>
      <c r="Q3106" s="146">
        <f>IFERROR(_xll.qlIndexFixing(ONIndex1Y,I3106,TRUE,_xll.ohTrigger(RecalcTrigger,Trigger1Y)),NA())</f>
        <v>9.2848971540659964E-3</v>
      </c>
    </row>
    <row r="3107" spans="2:17" x14ac:dyDescent="0.2">
      <c r="B3107" s="39" t="s">
        <v>42</v>
      </c>
      <c r="D3107" s="42">
        <f>_xll.qlCalendarAdvance(Calendar,$D3106,B3107,"f",FALSE)</f>
        <v>61464</v>
      </c>
      <c r="E3107" s="140">
        <f>_xll.qlInterestRateIndexValueDate(IndexON,D3107)</f>
        <v>61464</v>
      </c>
      <c r="F3107" s="156">
        <f>IFERROR(_xll.qlIndexFixing(IndexON,D3107,TRUE,_xll.ohTrigger(RecalcTrigger,TriggerON)),NA())</f>
        <v>8.3693956121422275E-3</v>
      </c>
      <c r="H3107" s="42">
        <f>_xll.qlCalendarAdvance(Calendar,$H3106,B3107,"f",FALSE)</f>
        <v>61464</v>
      </c>
      <c r="I3107" s="140">
        <f>_xll.qlInterestRateIndexValueDate(Index1M,$H3107)</f>
        <v>61464</v>
      </c>
      <c r="J3107" s="145">
        <f>IFERROR(_xll.qlIndexFixing(Index1M,$H3107,TRUE,_xll.ohTrigger(RecalcTrigger,Trigger1M)),NA())</f>
        <v>8.9286605128816223E-3</v>
      </c>
      <c r="K3107" s="44">
        <f>IFERROR(_xll.qlIndexFixing(Index3M,H3107,TRUE,_xll.ohTrigger(RecalcTrigger,Trigger3M)),NA())</f>
        <v>9.0654379862494111E-3</v>
      </c>
      <c r="L3107" s="44">
        <f>IFERROR(_xll.qlIndexFixing(Index6M,$H3107,TRUE,_xll.ohTrigger(RecalcTrigger,Trigger6M)),NA())</f>
        <v>9.1947934949764294E-3</v>
      </c>
      <c r="M3107" s="146">
        <f>IFERROR(_xll.qlIndexFixing(Index1Y,$H3107,TRUE,_xll.ohTrigger(RecalcTrigger,Trigger1Y)),NA())</f>
        <v>9.4419733439314868E-3</v>
      </c>
      <c r="N3107" s="145">
        <f>IFERROR(_xll.qlIndexFixing(ONIndex1M,I3107,TRUE,_xll.ohTrigger(RecalcTrigger,Trigger1M)),NA())</f>
        <v>8.917060500390761E-3</v>
      </c>
      <c r="O3107" s="44">
        <f>IFERROR(_xll.qlIndexFixing(ONIndex3M,I3107,TRUE,_xll.ohTrigger(RecalcTrigger,Trigger3M)),NA())</f>
        <v>9.0274851991301031E-3</v>
      </c>
      <c r="P3107" s="44">
        <f>IFERROR(_xll.qlIndexFixing(ONIndex6M,I3107,TRUE,_xll.ohTrigger(RecalcTrigger,Trigger6M)),NA())</f>
        <v>9.1201566658094535E-3</v>
      </c>
      <c r="Q3107" s="146">
        <f>IFERROR(_xll.qlIndexFixing(ONIndex1Y,I3107,TRUE,_xll.ohTrigger(RecalcTrigger,Trigger1Y)),NA())</f>
        <v>9.2892527719790063E-3</v>
      </c>
    </row>
    <row r="3108" spans="2:17" x14ac:dyDescent="0.2">
      <c r="B3108" s="39" t="s">
        <v>42</v>
      </c>
      <c r="D3108" s="42">
        <f>_xll.qlCalendarAdvance(Calendar,$D3107,B3108,"f",FALSE)</f>
        <v>61471</v>
      </c>
      <c r="E3108" s="140">
        <f>_xll.qlInterestRateIndexValueDate(IndexON,D3108)</f>
        <v>61471</v>
      </c>
      <c r="F3108" s="156">
        <f>IFERROR(_xll.qlIndexFixing(IndexON,D3108,TRUE,_xll.ohTrigger(RecalcTrigger,TriggerON)),NA())</f>
        <v>8.3744326743162567E-3</v>
      </c>
      <c r="H3108" s="42">
        <f>_xll.qlCalendarAdvance(Calendar,$H3107,B3108,"f",FALSE)</f>
        <v>61471</v>
      </c>
      <c r="I3108" s="140">
        <f>_xll.qlInterestRateIndexValueDate(Index1M,$H3108)</f>
        <v>61471</v>
      </c>
      <c r="J3108" s="145">
        <f>IFERROR(_xll.qlIndexFixing(Index1M,$H3108,TRUE,_xll.ohTrigger(RecalcTrigger,Trigger1M)),NA())</f>
        <v>8.932724146833845E-3</v>
      </c>
      <c r="K3108" s="44">
        <f>IFERROR(_xll.qlIndexFixing(Index3M,H3108,TRUE,_xll.ohTrigger(RecalcTrigger,Trigger3M)),NA())</f>
        <v>9.0697509735800357E-3</v>
      </c>
      <c r="L3108" s="44">
        <f>IFERROR(_xll.qlIndexFixing(Index6M,$H3108,TRUE,_xll.ohTrigger(RecalcTrigger,Trigger6M)),NA())</f>
        <v>9.1988899177504625E-3</v>
      </c>
      <c r="M3108" s="146">
        <f>IFERROR(_xll.qlIndexFixing(Index1Y,$H3108,TRUE,_xll.ohTrigger(RecalcTrigger,Trigger1Y)),NA())</f>
        <v>9.4460940082727873E-3</v>
      </c>
      <c r="N3108" s="145">
        <f>IFERROR(_xll.qlIndexFixing(ONIndex1M,I3108,TRUE,_xll.ohTrigger(RecalcTrigger,Trigger1M)),NA())</f>
        <v>8.9211409489176052E-3</v>
      </c>
      <c r="O3108" s="44">
        <f>IFERROR(_xll.qlIndexFixing(ONIndex3M,I3108,TRUE,_xll.ohTrigger(RecalcTrigger,Trigger3M)),NA())</f>
        <v>9.0318540094325162E-3</v>
      </c>
      <c r="P3108" s="44">
        <f>IFERROR(_xll.qlIndexFixing(ONIndex6M,I3108,TRUE,_xll.ohTrigger(RecalcTrigger,Trigger6M)),NA())</f>
        <v>9.1243617736469496E-3</v>
      </c>
      <c r="Q3108" s="146">
        <f>IFERROR(_xll.qlIndexFixing(ONIndex1Y,I3108,TRUE,_xll.ohTrigger(RecalcTrigger,Trigger1Y)),NA())</f>
        <v>9.2935982642128323E-3</v>
      </c>
    </row>
    <row r="3109" spans="2:17" x14ac:dyDescent="0.2">
      <c r="B3109" s="39" t="s">
        <v>42</v>
      </c>
      <c r="D3109" s="42">
        <f>_xll.qlCalendarAdvance(Calendar,$D3108,B3109,"f",FALSE)</f>
        <v>61478</v>
      </c>
      <c r="E3109" s="140">
        <f>_xll.qlInterestRateIndexValueDate(IndexON,D3109)</f>
        <v>61478</v>
      </c>
      <c r="F3109" s="156">
        <f>IFERROR(_xll.qlIndexFixing(IndexON,D3109,TRUE,_xll.ohTrigger(RecalcTrigger,TriggerON)),NA())</f>
        <v>8.379457999124762E-3</v>
      </c>
      <c r="H3109" s="42">
        <f>_xll.qlCalendarAdvance(Calendar,$H3108,B3109,"f",FALSE)</f>
        <v>61478</v>
      </c>
      <c r="I3109" s="140">
        <f>_xll.qlInterestRateIndexValueDate(Index1M,$H3109)</f>
        <v>61478</v>
      </c>
      <c r="J3109" s="145">
        <f>IFERROR(_xll.qlIndexFixing(Index1M,$H3109,TRUE,_xll.ohTrigger(RecalcTrigger,Trigger1M)),NA())</f>
        <v>8.9367782670198119E-3</v>
      </c>
      <c r="K3109" s="44">
        <f>IFERROR(_xll.qlIndexFixing(Index3M,H3109,TRUE,_xll.ohTrigger(RecalcTrigger,Trigger3M)),NA())</f>
        <v>9.0740537624421184E-3</v>
      </c>
      <c r="L3109" s="44">
        <f>IFERROR(_xll.qlIndexFixing(Index6M,$H3109,TRUE,_xll.ohTrigger(RecalcTrigger,Trigger6M)),NA())</f>
        <v>9.2029765050791294E-3</v>
      </c>
      <c r="M3109" s="146">
        <f>IFERROR(_xll.qlIndexFixing(Index1Y,$H3109,TRUE,_xll.ohTrigger(RecalcTrigger,Trigger1Y)),NA())</f>
        <v>9.4502044680222497E-3</v>
      </c>
      <c r="N3109" s="145">
        <f>IFERROR(_xll.qlIndexFixing(ONIndex1M,I3109,TRUE,_xll.ohTrigger(RecalcTrigger,Trigger1M)),NA())</f>
        <v>8.92521188901374E-3</v>
      </c>
      <c r="O3109" s="44">
        <f>IFERROR(_xll.qlIndexFixing(ONIndex3M,I3109,TRUE,_xll.ohTrigger(RecalcTrigger,Trigger3M)),NA())</f>
        <v>9.0362126395115983E-3</v>
      </c>
      <c r="P3109" s="44">
        <f>IFERROR(_xll.qlIndexFixing(ONIndex6M,I3109,TRUE,_xll.ohTrigger(RecalcTrigger,Trigger6M)),NA())</f>
        <v>9.1285570825028195E-3</v>
      </c>
      <c r="Q3109" s="146">
        <f>IFERROR(_xll.qlIndexFixing(ONIndex1Y,I3109,TRUE,_xll.ohTrigger(RecalcTrigger,Trigger1Y)),NA())</f>
        <v>9.2979336303622429E-3</v>
      </c>
    </row>
    <row r="3110" spans="2:17" x14ac:dyDescent="0.2">
      <c r="B3110" s="39" t="s">
        <v>42</v>
      </c>
      <c r="D3110" s="42">
        <f>_xll.qlCalendarAdvance(Calendar,$D3109,B3110,"f",FALSE)</f>
        <v>61485</v>
      </c>
      <c r="E3110" s="140">
        <f>_xll.qlInterestRateIndexValueDate(IndexON,D3110)</f>
        <v>61485</v>
      </c>
      <c r="F3110" s="156">
        <f>IFERROR(_xll.qlIndexFixing(IndexON,D3110,TRUE,_xll.ohTrigger(RecalcTrigger,TriggerON)),NA())</f>
        <v>8.384471586486697E-3</v>
      </c>
      <c r="H3110" s="42">
        <f>_xll.qlCalendarAdvance(Calendar,$H3109,B3110,"f",FALSE)</f>
        <v>61485</v>
      </c>
      <c r="I3110" s="140">
        <f>_xll.qlInterestRateIndexValueDate(Index1M,$H3110)</f>
        <v>61485</v>
      </c>
      <c r="J3110" s="145">
        <f>IFERROR(_xll.qlIndexFixing(Index1M,$H3110,TRUE,_xll.ohTrigger(RecalcTrigger,Trigger1M)),NA())</f>
        <v>8.942015312519265E-3</v>
      </c>
      <c r="K3110" s="44">
        <f>IFERROR(_xll.qlIndexFixing(Index3M,H3110,TRUE,_xll.ohTrigger(RecalcTrigger,Trigger3M)),NA())</f>
        <v>9.0787638109846493E-3</v>
      </c>
      <c r="L3110" s="44">
        <f>IFERROR(_xll.qlIndexFixing(Index6M,$H3110,TRUE,_xll.ohTrigger(RecalcTrigger,Trigger6M)),NA())</f>
        <v>9.2074569580863595E-3</v>
      </c>
      <c r="M3110" s="146">
        <f>IFERROR(_xll.qlIndexFixing(Index1Y,$H3110,TRUE,_xll.ohTrigger(RecalcTrigger,Trigger1Y)),NA())</f>
        <v>9.4543047230555288E-3</v>
      </c>
      <c r="N3110" s="145">
        <f>IFERROR(_xll.qlIndexFixing(ONIndex1M,I3110,TRUE,_xll.ohTrigger(RecalcTrigger,Trigger1M)),NA())</f>
        <v>8.9292733208412578E-3</v>
      </c>
      <c r="O3110" s="44">
        <f>IFERROR(_xll.qlIndexFixing(ONIndex3M,I3110,TRUE,_xll.ohTrigger(RecalcTrigger,Trigger3M)),NA())</f>
        <v>9.0405610893673494E-3</v>
      </c>
      <c r="P3110" s="44">
        <f>IFERROR(_xll.qlIndexFixing(ONIndex6M,I3110,TRUE,_xll.ohTrigger(RecalcTrigger,Trigger6M)),NA())</f>
        <v>9.1327425927012484E-3</v>
      </c>
      <c r="Q3110" s="146">
        <f>IFERROR(_xll.qlIndexFixing(ONIndex1Y,I3110,TRUE,_xll.ohTrigger(RecalcTrigger,Trigger1Y)),NA())</f>
        <v>9.3022588707514231E-3</v>
      </c>
    </row>
    <row r="3111" spans="2:17" x14ac:dyDescent="0.2">
      <c r="B3111" s="39" t="s">
        <v>42</v>
      </c>
      <c r="D3111" s="42">
        <f>_xll.qlCalendarAdvance(Calendar,$D3110,B3111,"f",FALSE)</f>
        <v>61492</v>
      </c>
      <c r="E3111" s="140">
        <f>_xll.qlInterestRateIndexValueDate(IndexON,D3111)</f>
        <v>61492</v>
      </c>
      <c r="F3111" s="156">
        <f>IFERROR(_xll.qlIndexFixing(IndexON,D3111,TRUE,_xll.ohTrigger(RecalcTrigger,TriggerON)),NA())</f>
        <v>8.3894734363210155E-3</v>
      </c>
      <c r="H3111" s="42">
        <f>_xll.qlCalendarAdvance(Calendar,$H3110,B3111,"f",FALSE)</f>
        <v>61492</v>
      </c>
      <c r="I3111" s="140">
        <f>_xll.qlInterestRateIndexValueDate(Index1M,$H3111)</f>
        <v>61492</v>
      </c>
      <c r="J3111" s="145">
        <f>IFERROR(_xll.qlIndexFixing(Index1M,$H3111,TRUE,_xll.ohTrigger(RecalcTrigger,Trigger1M)),NA())</f>
        <v>8.9460486628493516E-3</v>
      </c>
      <c r="K3111" s="44">
        <f>IFERROR(_xll.qlIndexFixing(Index3M,H3111,TRUE,_xll.ohTrigger(RecalcTrigger,Trigger3M)),NA())</f>
        <v>9.0830455807458157E-3</v>
      </c>
      <c r="L3111" s="44">
        <f>IFERROR(_xll.qlIndexFixing(Index6M,$H3111,TRUE,_xll.ohTrigger(RecalcTrigger,Trigger6M)),NA())</f>
        <v>9.2115232741556557E-3</v>
      </c>
      <c r="M3111" s="146">
        <f>IFERROR(_xll.qlIndexFixing(Index1Y,$H3111,TRUE,_xll.ohTrigger(RecalcTrigger,Trigger1Y)),NA())</f>
        <v>9.4583947732471696E-3</v>
      </c>
      <c r="N3111" s="145">
        <f>IFERROR(_xll.qlIndexFixing(ONIndex1M,I3111,TRUE,_xll.ohTrigger(RecalcTrigger,Trigger1M)),NA())</f>
        <v>8.9333252443191125E-3</v>
      </c>
      <c r="O3111" s="44">
        <f>IFERROR(_xll.qlIndexFixing(ONIndex3M,I3111,TRUE,_xll.ohTrigger(RecalcTrigger,Trigger3M)),NA())</f>
        <v>9.0448993589187232E-3</v>
      </c>
      <c r="P3111" s="44">
        <f>IFERROR(_xll.qlIndexFixing(ONIndex6M,I3111,TRUE,_xll.ohTrigger(RecalcTrigger,Trigger6M)),NA())</f>
        <v>9.1369183040801438E-3</v>
      </c>
      <c r="Q3111" s="146">
        <f>IFERROR(_xll.qlIndexFixing(ONIndex1Y,I3111,TRUE,_xll.ohTrigger(RecalcTrigger,Trigger1Y)),NA())</f>
        <v>9.3065739849751417E-3</v>
      </c>
    </row>
    <row r="3112" spans="2:17" x14ac:dyDescent="0.2">
      <c r="B3112" s="39" t="s">
        <v>42</v>
      </c>
      <c r="D3112" s="42">
        <f>_xll.qlCalendarAdvance(Calendar,$D3111,B3112,"f",FALSE)</f>
        <v>61499</v>
      </c>
      <c r="E3112" s="140">
        <f>_xll.qlInterestRateIndexValueDate(IndexON,D3112)</f>
        <v>61499</v>
      </c>
      <c r="F3112" s="156">
        <f>IFERROR(_xll.qlIndexFixing(IndexON,D3112,TRUE,_xll.ohTrigger(RecalcTrigger,TriggerON)),NA())</f>
        <v>8.3944635488708563E-3</v>
      </c>
      <c r="H3112" s="42">
        <f>_xll.qlCalendarAdvance(Calendar,$H3111,B3112,"f",FALSE)</f>
        <v>61499</v>
      </c>
      <c r="I3112" s="140">
        <f>_xll.qlInterestRateIndexValueDate(Index1M,$H3112)</f>
        <v>61499</v>
      </c>
      <c r="J3112" s="145">
        <f>IFERROR(_xll.qlIndexFixing(Index1M,$H3112,TRUE,_xll.ohTrigger(RecalcTrigger,Trigger1M)),NA())</f>
        <v>8.9500724988225283E-3</v>
      </c>
      <c r="K3112" s="44">
        <f>IFERROR(_xll.qlIndexFixing(Index3M,H3112,TRUE,_xll.ohTrigger(RecalcTrigger,Trigger3M)),NA())</f>
        <v>9.0873171517346224E-3</v>
      </c>
      <c r="L3112" s="44">
        <f>IFERROR(_xll.qlIndexFixing(Index6M,$H3112,TRUE,_xll.ohTrigger(RecalcTrigger,Trigger6M)),NA())</f>
        <v>9.2155797543928154E-3</v>
      </c>
      <c r="M3112" s="146">
        <f>IFERROR(_xll.qlIndexFixing(Index1Y,$H3112,TRUE,_xll.ohTrigger(RecalcTrigger,Trigger1Y)),NA())</f>
        <v>9.4624746184741593E-3</v>
      </c>
      <c r="N3112" s="145">
        <f>IFERROR(_xll.qlIndexFixing(ONIndex1M,I3112,TRUE,_xll.ohTrigger(RecalcTrigger,Trigger1M)),NA())</f>
        <v>8.9373676594473039E-3</v>
      </c>
      <c r="O3112" s="44">
        <f>IFERROR(_xll.qlIndexFixing(ONIndex3M,I3112,TRUE,_xll.ohTrigger(RecalcTrigger,Trigger3M)),NA())</f>
        <v>9.0492274481657198E-3</v>
      </c>
      <c r="P3112" s="44">
        <f>IFERROR(_xll.qlIndexFixing(ONIndex6M,I3112,TRUE,_xll.ohTrigger(RecalcTrigger,Trigger6M)),NA())</f>
        <v>9.1410842167205519E-3</v>
      </c>
      <c r="Q3112" s="146">
        <f>IFERROR(_xll.qlIndexFixing(ONIndex1Y,I3112,TRUE,_xll.ohTrigger(RecalcTrigger,Trigger1Y)),NA())</f>
        <v>9.3108789734386299E-3</v>
      </c>
    </row>
    <row r="3113" spans="2:17" x14ac:dyDescent="0.2">
      <c r="B3113" s="39" t="s">
        <v>42</v>
      </c>
      <c r="D3113" s="42">
        <f>_xll.qlCalendarAdvance(Calendar,$D3112,B3113,"f",FALSE)</f>
        <v>61506</v>
      </c>
      <c r="E3113" s="140">
        <f>_xll.qlInterestRateIndexValueDate(IndexON,D3113)</f>
        <v>61506</v>
      </c>
      <c r="F3113" s="156">
        <f>IFERROR(_xll.qlIndexFixing(IndexON,D3113,TRUE,_xll.ohTrigger(RecalcTrigger,TriggerON)),NA())</f>
        <v>8.3994419238930806E-3</v>
      </c>
      <c r="H3113" s="42">
        <f>_xll.qlCalendarAdvance(Calendar,$H3112,B3113,"f",FALSE)</f>
        <v>61506</v>
      </c>
      <c r="I3113" s="140">
        <f>_xll.qlInterestRateIndexValueDate(Index1M,$H3113)</f>
        <v>61506</v>
      </c>
      <c r="J3113" s="145">
        <f>IFERROR(_xll.qlIndexFixing(Index1M,$H3113,TRUE,_xll.ohTrigger(RecalcTrigger,Trigger1M)),NA())</f>
        <v>8.9540868204216004E-3</v>
      </c>
      <c r="K3113" s="44">
        <f>IFERROR(_xll.qlIndexFixing(Index3M,H3113,TRUE,_xll.ohTrigger(RecalcTrigger,Trigger3M)),NA())</f>
        <v>9.0915785239184775E-3</v>
      </c>
      <c r="L3113" s="44">
        <f>IFERROR(_xll.qlIndexFixing(Index6M,$H3113,TRUE,_xll.ohTrigger(RecalcTrigger,Trigger6M)),NA())</f>
        <v>9.219626398737496E-3</v>
      </c>
      <c r="M3113" s="146">
        <f>IFERROR(_xll.qlIndexFixing(Index1Y,$H3113,TRUE,_xll.ohTrigger(RecalcTrigger,Trigger1Y)),NA())</f>
        <v>9.4665442586119308E-3</v>
      </c>
      <c r="N3113" s="145">
        <f>IFERROR(_xll.qlIndexFixing(ONIndex1M,I3113,TRUE,_xll.ohTrigger(RecalcTrigger,Trigger1M)),NA())</f>
        <v>8.9414005662258322E-3</v>
      </c>
      <c r="O3113" s="44">
        <f>IFERROR(_xll.qlIndexFixing(ONIndex3M,I3113,TRUE,_xll.ohTrigger(RecalcTrigger,Trigger3M)),NA())</f>
        <v>9.0535453572704316E-3</v>
      </c>
      <c r="P3113" s="44">
        <f>IFERROR(_xll.qlIndexFixing(ONIndex6M,I3113,TRUE,_xll.ohTrigger(RecalcTrigger,Trigger6M)),NA())</f>
        <v>9.1452403303793339E-3</v>
      </c>
      <c r="Q3113" s="146">
        <f>IFERROR(_xll.qlIndexFixing(ONIndex1Y,I3113,TRUE,_xll.ohTrigger(RecalcTrigger,Trigger1Y)),NA())</f>
        <v>9.315173835898749E-3</v>
      </c>
    </row>
    <row r="3114" spans="2:17" x14ac:dyDescent="0.2">
      <c r="B3114" s="39" t="s">
        <v>42</v>
      </c>
      <c r="D3114" s="42">
        <f>_xll.qlCalendarAdvance(Calendar,$D3113,B3114,"f",FALSE)</f>
        <v>61513</v>
      </c>
      <c r="E3114" s="140">
        <f>_xll.qlInterestRateIndexValueDate(IndexON,D3114)</f>
        <v>61513</v>
      </c>
      <c r="F3114" s="156">
        <f>IFERROR(_xll.qlIndexFixing(IndexON,D3114,TRUE,_xll.ohTrigger(RecalcTrigger,TriggerON)),NA())</f>
        <v>8.4044085614687347E-3</v>
      </c>
      <c r="H3114" s="42">
        <f>_xll.qlCalendarAdvance(Calendar,$H3113,B3114,"f",FALSE)</f>
        <v>61513</v>
      </c>
      <c r="I3114" s="140">
        <f>_xll.qlInterestRateIndexValueDate(Index1M,$H3114)</f>
        <v>61513</v>
      </c>
      <c r="J3114" s="145">
        <f>IFERROR(_xll.qlIndexFixing(Index1M,$H3114,TRUE,_xll.ohTrigger(RecalcTrigger,Trigger1M)),NA())</f>
        <v>8.9569061611613314E-3</v>
      </c>
      <c r="K3114" s="44">
        <f>IFERROR(_xll.qlIndexFixing(Index3M,H3114,TRUE,_xll.ohTrigger(RecalcTrigger,Trigger3M)),NA())</f>
        <v>9.0958296972656651E-3</v>
      </c>
      <c r="L3114" s="44">
        <f>IFERROR(_xll.qlIndexFixing(Index6M,$H3114,TRUE,_xll.ohTrigger(RecalcTrigger,Trigger6M)),NA())</f>
        <v>9.2236632071297908E-3</v>
      </c>
      <c r="M3114" s="146">
        <f>IFERROR(_xll.qlIndexFixing(Index1Y,$H3114,TRUE,_xll.ohTrigger(RecalcTrigger,Trigger1Y)),NA())</f>
        <v>9.4706036935370275E-3</v>
      </c>
      <c r="N3114" s="145">
        <f>IFERROR(_xll.qlIndexFixing(ONIndex1M,I3114,TRUE,_xll.ohTrigger(RecalcTrigger,Trigger1M)),NA())</f>
        <v>8.9454239647357436E-3</v>
      </c>
      <c r="O3114" s="44">
        <f>IFERROR(_xll.qlIndexFixing(ONIndex3M,I3114,TRUE,_xll.ohTrigger(RecalcTrigger,Trigger3M)),NA())</f>
        <v>9.0578530860707662E-3</v>
      </c>
      <c r="P3114" s="44">
        <f>IFERROR(_xll.qlIndexFixing(ONIndex6M,I3114,TRUE,_xll.ohTrigger(RecalcTrigger,Trigger6M)),NA())</f>
        <v>9.1493866452996286E-3</v>
      </c>
      <c r="Q3114" s="146">
        <f>IFERROR(_xll.qlIndexFixing(ONIndex1Y,I3114,TRUE,_xll.ohTrigger(RecalcTrigger,Trigger1Y)),NA())</f>
        <v>9.3194585725175916E-3</v>
      </c>
    </row>
    <row r="3115" spans="2:17" x14ac:dyDescent="0.2">
      <c r="B3115" s="39" t="s">
        <v>42</v>
      </c>
      <c r="D3115" s="42">
        <f>_xll.qlCalendarAdvance(Calendar,$D3114,B3115,"f",FALSE)</f>
        <v>61520</v>
      </c>
      <c r="E3115" s="140">
        <f>_xll.qlInterestRateIndexValueDate(IndexON,D3115)</f>
        <v>61520</v>
      </c>
      <c r="F3115" s="156">
        <f>IFERROR(_xll.qlIndexFixing(IndexON,D3115,TRUE,_xll.ohTrigger(RecalcTrigger,TriggerON)),NA())</f>
        <v>8.4093634617599111E-3</v>
      </c>
      <c r="H3115" s="42">
        <f>_xll.qlCalendarAdvance(Calendar,$H3114,B3115,"f",FALSE)</f>
        <v>61520</v>
      </c>
      <c r="I3115" s="140">
        <f>_xll.qlInterestRateIndexValueDate(Index1M,$H3115)</f>
        <v>61520</v>
      </c>
      <c r="J3115" s="145">
        <f>IFERROR(_xll.qlIndexFixing(Index1M,$H3115,TRUE,_xll.ohTrigger(RecalcTrigger,Trigger1M)),NA())</f>
        <v>8.9609031985660552E-3</v>
      </c>
      <c r="K3115" s="44">
        <f>IFERROR(_xll.qlIndexFixing(Index3M,H3115,TRUE,_xll.ohTrigger(RecalcTrigger,Trigger3M)),NA())</f>
        <v>9.1000706717400681E-3</v>
      </c>
      <c r="L3115" s="44">
        <f>IFERROR(_xll.qlIndexFixing(Index6M,$H3115,TRUE,_xll.ohTrigger(RecalcTrigger,Trigger6M)),NA())</f>
        <v>9.2272894813405486E-3</v>
      </c>
      <c r="M3115" s="146">
        <f>IFERROR(_xll.qlIndexFixing(Index1Y,$H3115,TRUE,_xll.ohTrigger(RecalcTrigger,Trigger1Y)),NA())</f>
        <v>9.4746529231264365E-3</v>
      </c>
      <c r="N3115" s="145">
        <f>IFERROR(_xll.qlIndexFixing(ONIndex1M,I3115,TRUE,_xll.ohTrigger(RecalcTrigger,Trigger1M)),NA())</f>
        <v>8.9494378548959919E-3</v>
      </c>
      <c r="O3115" s="44">
        <f>IFERROR(_xll.qlIndexFixing(ONIndex3M,I3115,TRUE,_xll.ohTrigger(RecalcTrigger,Trigger3M)),NA())</f>
        <v>9.0621506344856773E-3</v>
      </c>
      <c r="P3115" s="44">
        <f>IFERROR(_xll.qlIndexFixing(ONIndex6M,I3115,TRUE,_xll.ohTrigger(RecalcTrigger,Trigger6M)),NA())</f>
        <v>9.1535231614003898E-3</v>
      </c>
      <c r="Q3115" s="146">
        <f>IFERROR(_xll.qlIndexFixing(ONIndex1Y,I3115,TRUE,_xll.ohTrigger(RecalcTrigger,Trigger1Y)),NA())</f>
        <v>9.323733183133065E-3</v>
      </c>
    </row>
    <row r="3116" spans="2:17" x14ac:dyDescent="0.2">
      <c r="B3116" s="39" t="s">
        <v>42</v>
      </c>
      <c r="D3116" s="42">
        <f>_xll.qlCalendarAdvance(Calendar,$D3115,B3116,"f",FALSE)</f>
        <v>61527</v>
      </c>
      <c r="E3116" s="140">
        <f>_xll.qlInterestRateIndexValueDate(IndexON,D3116)</f>
        <v>61527</v>
      </c>
      <c r="F3116" s="156">
        <f>IFERROR(_xll.qlIndexFixing(IndexON,D3116,TRUE,_xll.ohTrigger(RecalcTrigger,TriggerON)),NA())</f>
        <v>8.4143066244424247E-3</v>
      </c>
      <c r="H3116" s="42">
        <f>_xll.qlCalendarAdvance(Calendar,$H3115,B3116,"f",FALSE)</f>
        <v>61527</v>
      </c>
      <c r="I3116" s="140">
        <f>_xll.qlInterestRateIndexValueDate(Index1M,$H3116)</f>
        <v>61527</v>
      </c>
      <c r="J3116" s="145">
        <f>IFERROR(_xll.qlIndexFixing(Index1M,$H3116,TRUE,_xll.ohTrigger(RecalcTrigger,Trigger1M)),NA())</f>
        <v>8.9648907221396845E-3</v>
      </c>
      <c r="K3116" s="44">
        <f>IFERROR(_xll.qlIndexFixing(Index3M,H3116,TRUE,_xll.ohTrigger(RecalcTrigger,Trigger3M)),NA())</f>
        <v>9.1043014473126144E-3</v>
      </c>
      <c r="L3116" s="44">
        <f>IFERROR(_xll.qlIndexFixing(Index6M,$H3116,TRUE,_xll.ohTrigger(RecalcTrigger,Trigger6M)),NA())</f>
        <v>9.2313072188753668E-3</v>
      </c>
      <c r="M3116" s="146">
        <f>IFERROR(_xll.qlIndexFixing(Index1Y,$H3116,TRUE,_xll.ohTrigger(RecalcTrigger,Trigger1Y)),NA())</f>
        <v>9.4786919472569231E-3</v>
      </c>
      <c r="N3116" s="145">
        <f>IFERROR(_xll.qlIndexFixing(ONIndex1M,I3116,TRUE,_xll.ohTrigger(RecalcTrigger,Trigger1M)),NA())</f>
        <v>8.9534422367065769E-3</v>
      </c>
      <c r="O3116" s="44">
        <f>IFERROR(_xll.qlIndexFixing(ONIndex3M,I3116,TRUE,_xll.ohTrigger(RecalcTrigger,Trigger3M)),NA())</f>
        <v>9.0664380027583036E-3</v>
      </c>
      <c r="P3116" s="44">
        <f>IFERROR(_xll.qlIndexFixing(ONIndex6M,I3116,TRUE,_xll.ohTrigger(RecalcTrigger,Trigger6M)),NA())</f>
        <v>9.15764987884371E-3</v>
      </c>
      <c r="Q3116" s="146">
        <f>IFERROR(_xll.qlIndexFixing(ONIndex1Y,I3116,TRUE,_xll.ohTrigger(RecalcTrigger,Trigger1Y)),NA())</f>
        <v>9.3279976678262155E-3</v>
      </c>
    </row>
    <row r="3117" spans="2:17" x14ac:dyDescent="0.2">
      <c r="B3117" s="39" t="s">
        <v>42</v>
      </c>
      <c r="D3117" s="42">
        <f>_xll.qlCalendarAdvance(Calendar,$D3116,B3117,"f",FALSE)</f>
        <v>61534</v>
      </c>
      <c r="E3117" s="140">
        <f>_xll.qlInterestRateIndexValueDate(IndexON,D3117)</f>
        <v>61534</v>
      </c>
      <c r="F3117" s="156">
        <f>IFERROR(_xll.qlIndexFixing(IndexON,D3117,TRUE,_xll.ohTrigger(RecalcTrigger,TriggerON)),NA())</f>
        <v>8.4192380497594144E-3</v>
      </c>
      <c r="H3117" s="42">
        <f>_xll.qlCalendarAdvance(Calendar,$H3116,B3117,"f",FALSE)</f>
        <v>61534</v>
      </c>
      <c r="I3117" s="140">
        <f>_xll.qlInterestRateIndexValueDate(Index1M,$H3117)</f>
        <v>61534</v>
      </c>
      <c r="J3117" s="145">
        <f>IFERROR(_xll.qlIndexFixing(Index1M,$H3117,TRUE,_xll.ohTrigger(RecalcTrigger,Trigger1M)),NA())</f>
        <v>8.9688687318741182E-3</v>
      </c>
      <c r="K3117" s="44">
        <f>IFERROR(_xll.qlIndexFixing(Index3M,H3117,TRUE,_xll.ohTrigger(RecalcTrigger,Trigger3M)),NA())</f>
        <v>9.1085220239489496E-3</v>
      </c>
      <c r="L3117" s="44">
        <f>IFERROR(_xll.qlIndexFixing(Index6M,$H3117,TRUE,_xll.ohTrigger(RecalcTrigger,Trigger6M)),NA())</f>
        <v>9.2353151204878393E-3</v>
      </c>
      <c r="M3117" s="146">
        <f>IFERROR(_xll.qlIndexFixing(Index1Y,$H3117,TRUE,_xll.ohTrigger(RecalcTrigger,Trigger1Y)),NA())</f>
        <v>9.4827207658059187E-3</v>
      </c>
      <c r="N3117" s="145">
        <f>IFERROR(_xll.qlIndexFixing(ONIndex1M,I3117,TRUE,_xll.ohTrigger(RecalcTrigger,Trigger1M)),NA())</f>
        <v>8.9574371102485451E-3</v>
      </c>
      <c r="O3117" s="44">
        <f>IFERROR(_xll.qlIndexFixing(ONIndex3M,I3117,TRUE,_xll.ohTrigger(RecalcTrigger,Trigger3M)),NA())</f>
        <v>9.0707151906455064E-3</v>
      </c>
      <c r="P3117" s="44">
        <f>IFERROR(_xll.qlIndexFixing(ONIndex6M,I3117,TRUE,_xll.ohTrigger(RecalcTrigger,Trigger6M)),NA())</f>
        <v>9.1617667973864503E-3</v>
      </c>
      <c r="Q3117" s="146">
        <f>IFERROR(_xll.qlIndexFixing(ONIndex1Y,I3117,TRUE,_xll.ohTrigger(RecalcTrigger,Trigger1Y)),NA())</f>
        <v>9.3322520265970432E-3</v>
      </c>
    </row>
    <row r="3118" spans="2:17" x14ac:dyDescent="0.2">
      <c r="B3118" s="39" t="s">
        <v>42</v>
      </c>
      <c r="D3118" s="42">
        <f>_xll.qlCalendarAdvance(Calendar,$D3117,B3118,"f",FALSE)</f>
        <v>61541</v>
      </c>
      <c r="E3118" s="140">
        <f>_xll.qlInterestRateIndexValueDate(IndexON,D3118)</f>
        <v>61541</v>
      </c>
      <c r="F3118" s="156">
        <f>IFERROR(_xll.qlIndexFixing(IndexON,D3118,TRUE,_xll.ohTrigger(RecalcTrigger,TriggerON)),NA())</f>
        <v>8.4241577377108801E-3</v>
      </c>
      <c r="H3118" s="42">
        <f>_xll.qlCalendarAdvance(Calendar,$H3117,B3118,"f",FALSE)</f>
        <v>61541</v>
      </c>
      <c r="I3118" s="140">
        <f>_xll.qlInterestRateIndexValueDate(Index1M,$H3118)</f>
        <v>61541</v>
      </c>
      <c r="J3118" s="145">
        <f>IFERROR(_xll.qlIndexFixing(Index1M,$H3118,TRUE,_xll.ohTrigger(RecalcTrigger,Trigger1M)),NA())</f>
        <v>8.9728372277612482E-3</v>
      </c>
      <c r="K3118" s="44">
        <f>IFERROR(_xll.qlIndexFixing(Index3M,H3118,TRUE,_xll.ohTrigger(RecalcTrigger,Trigger3M)),NA())</f>
        <v>9.1127324016173575E-3</v>
      </c>
      <c r="L3118" s="44">
        <f>IFERROR(_xll.qlIndexFixing(Index6M,$H3118,TRUE,_xll.ohTrigger(RecalcTrigger,Trigger6M)),NA())</f>
        <v>9.2393131861177365E-3</v>
      </c>
      <c r="M3118" s="146">
        <f>IFERROR(_xll.qlIndexFixing(Index1Y,$H3118,TRUE,_xll.ohTrigger(RecalcTrigger,Trigger1Y)),NA())</f>
        <v>9.4867393786512988E-3</v>
      </c>
      <c r="N3118" s="145">
        <f>IFERROR(_xll.qlIndexFixing(ONIndex1M,I3118,TRUE,_xll.ohTrigger(RecalcTrigger,Trigger1M)),NA())</f>
        <v>8.9614224755218963E-3</v>
      </c>
      <c r="O3118" s="44">
        <f>IFERROR(_xll.qlIndexFixing(ONIndex3M,I3118,TRUE,_xll.ohTrigger(RecalcTrigger,Trigger3M)),NA())</f>
        <v>9.0749821983904244E-3</v>
      </c>
      <c r="P3118" s="44">
        <f>IFERROR(_xll.qlIndexFixing(ONIndex6M,I3118,TRUE,_xll.ohTrigger(RecalcTrigger,Trigger6M)),NA())</f>
        <v>9.165873917109657E-3</v>
      </c>
      <c r="Q3118" s="146">
        <f>IFERROR(_xll.qlIndexFixing(ONIndex1Y,I3118,TRUE,_xll.ohTrigger(RecalcTrigger,Trigger1Y)),NA())</f>
        <v>9.3364962594455481E-3</v>
      </c>
    </row>
    <row r="3119" spans="2:17" x14ac:dyDescent="0.2">
      <c r="B3119" s="39" t="s">
        <v>42</v>
      </c>
      <c r="D3119" s="42">
        <f>_xll.qlCalendarAdvance(Calendar,$D3118,B3119,"f",FALSE)</f>
        <v>61548</v>
      </c>
      <c r="E3119" s="140">
        <f>_xll.qlInterestRateIndexValueDate(IndexON,D3119)</f>
        <v>61548</v>
      </c>
      <c r="F3119" s="156">
        <f>IFERROR(_xll.qlIndexFixing(IndexON,D3119,TRUE,_xll.ohTrigger(RecalcTrigger,TriggerON)),NA())</f>
        <v>8.4290656881347292E-3</v>
      </c>
      <c r="H3119" s="42">
        <f>_xll.qlCalendarAdvance(Calendar,$H3118,B3119,"f",FALSE)</f>
        <v>61548</v>
      </c>
      <c r="I3119" s="140">
        <f>_xll.qlInterestRateIndexValueDate(Index1M,$H3119)</f>
        <v>61548</v>
      </c>
      <c r="J3119" s="145">
        <f>IFERROR(_xll.qlIndexFixing(Index1M,$H3119,TRUE,_xll.ohTrigger(RecalcTrigger,Trigger1M)),NA())</f>
        <v>8.9779729476613043E-3</v>
      </c>
      <c r="K3119" s="44">
        <f>IFERROR(_xll.qlIndexFixing(Index3M,H3119,TRUE,_xll.ohTrigger(RecalcTrigger,Trigger3M)),NA())</f>
        <v>9.1169325802852447E-3</v>
      </c>
      <c r="L3119" s="44">
        <f>IFERROR(_xll.qlIndexFixing(Index6M,$H3119,TRUE,_xll.ohTrigger(RecalcTrigger,Trigger6M)),NA())</f>
        <v>9.2436997077185515E-3</v>
      </c>
      <c r="M3119" s="146">
        <f>IFERROR(_xll.qlIndexFixing(Index1Y,$H3119,TRUE,_xll.ohTrigger(RecalcTrigger,Trigger1Y)),NA())</f>
        <v>9.4907477856707168E-3</v>
      </c>
      <c r="N3119" s="145">
        <f>IFERROR(_xll.qlIndexFixing(ONIndex1M,I3119,TRUE,_xll.ohTrigger(RecalcTrigger,Trigger1M)),NA())</f>
        <v>8.9653983323645381E-3</v>
      </c>
      <c r="O3119" s="44">
        <f>IFERROR(_xll.qlIndexFixing(ONIndex3M,I3119,TRUE,_xll.ohTrigger(RecalcTrigger,Trigger3M)),NA())</f>
        <v>9.0792390258309652E-3</v>
      </c>
      <c r="P3119" s="44">
        <f>IFERROR(_xll.qlIndexFixing(ONIndex6M,I3119,TRUE,_xll.ohTrigger(RecalcTrigger,Trigger6M)),NA())</f>
        <v>9.169971237932284E-3</v>
      </c>
      <c r="Q3119" s="146">
        <f>IFERROR(_xll.qlIndexFixing(ONIndex1Y,I3119,TRUE,_xll.ohTrigger(RecalcTrigger,Trigger1Y)),NA())</f>
        <v>9.34073036637173E-3</v>
      </c>
    </row>
    <row r="3120" spans="2:17" x14ac:dyDescent="0.2">
      <c r="B3120" s="39" t="s">
        <v>42</v>
      </c>
      <c r="D3120" s="42">
        <f>_xll.qlCalendarAdvance(Calendar,$D3119,B3120,"f",FALSE)</f>
        <v>61555</v>
      </c>
      <c r="E3120" s="140">
        <f>_xll.qlInterestRateIndexValueDate(IndexON,D3120)</f>
        <v>61555</v>
      </c>
      <c r="F3120" s="156">
        <f>IFERROR(_xll.qlIndexFixing(IndexON,D3120,TRUE,_xll.ohTrigger(RecalcTrigger,TriggerON)),NA())</f>
        <v>8.4339619011930544E-3</v>
      </c>
      <c r="H3120" s="42">
        <f>_xll.qlCalendarAdvance(Calendar,$H3119,B3120,"f",FALSE)</f>
        <v>61555</v>
      </c>
      <c r="I3120" s="140">
        <f>_xll.qlInterestRateIndexValueDate(Index1M,$H3120)</f>
        <v>61555</v>
      </c>
      <c r="J3120" s="145">
        <f>IFERROR(_xll.qlIndexFixing(Index1M,$H3120,TRUE,_xll.ohTrigger(RecalcTrigger,Trigger1M)),NA())</f>
        <v>8.981920668378867E-3</v>
      </c>
      <c r="K3120" s="44">
        <f>IFERROR(_xll.qlIndexFixing(Index3M,H3120,TRUE,_xll.ohTrigger(RecalcTrigger,Trigger3M)),NA())</f>
        <v>9.1211225599208967E-3</v>
      </c>
      <c r="L3120" s="44">
        <f>IFERROR(_xll.qlIndexFixing(Index6M,$H3120,TRUE,_xll.ohTrigger(RecalcTrigger,Trigger6M)),NA())</f>
        <v>9.2476774991464873E-3</v>
      </c>
      <c r="M3120" s="146">
        <f>IFERROR(_xll.qlIndexFixing(Index1Y,$H3120,TRUE,_xll.ohTrigger(RecalcTrigger,Trigger1Y)),NA())</f>
        <v>9.4947459867427142E-3</v>
      </c>
      <c r="N3120" s="145">
        <f>IFERROR(_xll.qlIndexFixing(ONIndex1M,I3120,TRUE,_xll.ohTrigger(RecalcTrigger,Trigger1M)),NA())</f>
        <v>8.969364680938563E-3</v>
      </c>
      <c r="O3120" s="44">
        <f>IFERROR(_xll.qlIndexFixing(ONIndex3M,I3120,TRUE,_xll.ohTrigger(RecalcTrigger,Trigger3M)),NA())</f>
        <v>9.083485673048175E-3</v>
      </c>
      <c r="P3120" s="44">
        <f>IFERROR(_xll.qlIndexFixing(ONIndex6M,I3120,TRUE,_xll.ohTrigger(RecalcTrigger,Trigger6M)),NA())</f>
        <v>9.1740587600974699E-3</v>
      </c>
      <c r="Q3120" s="146">
        <f>IFERROR(_xll.qlIndexFixing(ONIndex1Y,I3120,TRUE,_xll.ohTrigger(RecalcTrigger,Trigger1Y)),NA())</f>
        <v>9.3449543472134966E-3</v>
      </c>
    </row>
    <row r="3121" spans="2:17" x14ac:dyDescent="0.2">
      <c r="B3121" s="39" t="s">
        <v>42</v>
      </c>
      <c r="D3121" s="42">
        <f>_xll.qlCalendarAdvance(Calendar,$D3120,B3121,"f",FALSE)</f>
        <v>61562</v>
      </c>
      <c r="E3121" s="140">
        <f>_xll.qlInterestRateIndexValueDate(IndexON,D3121)</f>
        <v>61562</v>
      </c>
      <c r="F3121" s="156">
        <f>IFERROR(_xll.qlIndexFixing(IndexON,D3121,TRUE,_xll.ohTrigger(RecalcTrigger,TriggerON)),NA())</f>
        <v>8.4388463768048094E-3</v>
      </c>
      <c r="H3121" s="42">
        <f>_xll.qlCalendarAdvance(Calendar,$H3120,B3121,"f",FALSE)</f>
        <v>61562</v>
      </c>
      <c r="I3121" s="140">
        <f>_xll.qlInterestRateIndexValueDate(Index1M,$H3121)</f>
        <v>61562</v>
      </c>
      <c r="J3121" s="145">
        <f>IFERROR(_xll.qlIndexFixing(Index1M,$H3121,TRUE,_xll.ohTrigger(RecalcTrigger,Trigger1M)),NA())</f>
        <v>8.9858588746412789E-3</v>
      </c>
      <c r="K3121" s="44">
        <f>IFERROR(_xll.qlIndexFixing(Index3M,H3121,TRUE,_xll.ohTrigger(RecalcTrigger,Trigger3M)),NA())</f>
        <v>9.125302340489078E-3</v>
      </c>
      <c r="L3121" s="44">
        <f>IFERROR(_xll.qlIndexFixing(Index6M,$H3121,TRUE,_xll.ohTrigger(RecalcTrigger,Trigger6M)),NA())</f>
        <v>9.2516454542057938E-3</v>
      </c>
      <c r="M3121" s="146">
        <f>IFERROR(_xll.qlIndexFixing(Index1Y,$H3121,TRUE,_xll.ohTrigger(RecalcTrigger,Trigger1Y)),NA())</f>
        <v>9.4987339817458327E-3</v>
      </c>
      <c r="N3121" s="145">
        <f>IFERROR(_xll.qlIndexFixing(ONIndex1M,I3121,TRUE,_xll.ohTrigger(RecalcTrigger,Trigger1M)),NA())</f>
        <v>8.9733215210818784E-3</v>
      </c>
      <c r="O3121" s="44">
        <f>IFERROR(_xll.qlIndexFixing(ONIndex3M,I3121,TRUE,_xll.ohTrigger(RecalcTrigger,Trigger3M)),NA())</f>
        <v>9.0877221398799612E-3</v>
      </c>
      <c r="P3121" s="44">
        <f>IFERROR(_xll.qlIndexFixing(ONIndex6M,I3121,TRUE,_xll.ohTrigger(RecalcTrigger,Trigger6M)),NA())</f>
        <v>9.178136483362076E-3</v>
      </c>
      <c r="Q3121" s="146">
        <f>IFERROR(_xll.qlIndexFixing(ONIndex1Y,I3121,TRUE,_xll.ohTrigger(RecalcTrigger,Trigger1Y)),NA())</f>
        <v>9.3491682022950329E-3</v>
      </c>
    </row>
    <row r="3122" spans="2:17" x14ac:dyDescent="0.2">
      <c r="B3122" s="39" t="s">
        <v>42</v>
      </c>
      <c r="D3122" s="42">
        <f>_xll.qlCalendarAdvance(Calendar,$D3121,B3122,"f",FALSE)</f>
        <v>61569</v>
      </c>
      <c r="E3122" s="140">
        <f>_xll.qlInterestRateIndexValueDate(IndexON,D3122)</f>
        <v>61569</v>
      </c>
      <c r="F3122" s="156">
        <f>IFERROR(_xll.qlIndexFixing(IndexON,D3122,TRUE,_xll.ohTrigger(RecalcTrigger,TriggerON)),NA())</f>
        <v>8.4437191150510404E-3</v>
      </c>
      <c r="H3122" s="42">
        <f>_xll.qlCalendarAdvance(Calendar,$H3121,B3122,"f",FALSE)</f>
        <v>61569</v>
      </c>
      <c r="I3122" s="140">
        <f>_xll.qlInterestRateIndexValueDate(Index1M,$H3122)</f>
        <v>61569</v>
      </c>
      <c r="J3122" s="145">
        <f>IFERROR(_xll.qlIndexFixing(Index1M,$H3122,TRUE,_xll.ohTrigger(RecalcTrigger,Trigger1M)),NA())</f>
        <v>8.9901779661142912E-3</v>
      </c>
      <c r="K3122" s="44">
        <f>IFERROR(_xll.qlIndexFixing(Index3M,H3122,TRUE,_xll.ohTrigger(RecalcTrigger,Trigger3M)),NA())</f>
        <v>9.1294719219615957E-3</v>
      </c>
      <c r="L3122" s="44">
        <f>IFERROR(_xll.qlIndexFixing(Index6M,$H3122,TRUE,_xll.ohTrigger(RecalcTrigger,Trigger6M)),NA())</f>
        <v>9.2556035728396536E-3</v>
      </c>
      <c r="M3122" s="146">
        <f>IFERROR(_xll.qlIndexFixing(Index1Y,$H3122,TRUE,_xll.ohTrigger(RecalcTrigger,Trigger1Y)),NA())</f>
        <v>9.5027117705592801E-3</v>
      </c>
      <c r="N3122" s="145">
        <f>IFERROR(_xll.qlIndexFixing(ONIndex1M,I3122,TRUE,_xll.ohTrigger(RecalcTrigger,Trigger1M)),NA())</f>
        <v>8.9772688530376232E-3</v>
      </c>
      <c r="O3122" s="44">
        <f>IFERROR(_xll.qlIndexFixing(ONIndex3M,I3122,TRUE,_xll.ohTrigger(RecalcTrigger,Trigger3M)),NA())</f>
        <v>9.0919484264884165E-3</v>
      </c>
      <c r="P3122" s="44">
        <f>IFERROR(_xll.qlIndexFixing(ONIndex6M,I3122,TRUE,_xll.ohTrigger(RecalcTrigger,Trigger6M)),NA())</f>
        <v>9.1822044079692411E-3</v>
      </c>
      <c r="Q3122" s="146">
        <f>IFERROR(_xll.qlIndexFixing(ONIndex1Y,I3122,TRUE,_xll.ohTrigger(RecalcTrigger,Trigger1Y)),NA())</f>
        <v>9.3533719314542463E-3</v>
      </c>
    </row>
    <row r="3123" spans="2:17" x14ac:dyDescent="0.2">
      <c r="B3123" s="39" t="s">
        <v>42</v>
      </c>
      <c r="D3123" s="42">
        <f>_xll.qlCalendarAdvance(Calendar,$D3122,B3123,"f",FALSE)</f>
        <v>61576</v>
      </c>
      <c r="E3123" s="140">
        <f>_xll.qlInterestRateIndexValueDate(IndexON,D3123)</f>
        <v>61576</v>
      </c>
      <c r="F3123" s="156">
        <f>IFERROR(_xll.qlIndexFixing(IndexON,D3123,TRUE,_xll.ohTrigger(RecalcTrigger,TriggerON)),NA())</f>
        <v>8.448580115769655E-3</v>
      </c>
      <c r="H3123" s="42">
        <f>_xll.qlCalendarAdvance(Calendar,$H3122,B3123,"f",FALSE)</f>
        <v>61576</v>
      </c>
      <c r="I3123" s="140">
        <f>_xll.qlInterestRateIndexValueDate(Index1M,$H3123)</f>
        <v>61576</v>
      </c>
      <c r="J3123" s="145">
        <f>IFERROR(_xll.qlIndexFixing(Index1M,$H3123,TRUE,_xll.ohTrigger(RecalcTrigger,Trigger1M)),NA())</f>
        <v>8.9937067437711841E-3</v>
      </c>
      <c r="K3123" s="44">
        <f>IFERROR(_xll.qlIndexFixing(Index3M,H3123,TRUE,_xll.ohTrigger(RecalcTrigger,Trigger3M)),NA())</f>
        <v>9.1336313043032143E-3</v>
      </c>
      <c r="L3123" s="44">
        <f>IFERROR(_xll.qlIndexFixing(Index6M,$H3123,TRUE,_xll.ohTrigger(RecalcTrigger,Trigger6M)),NA())</f>
        <v>9.2595518549868396E-3</v>
      </c>
      <c r="M3123" s="146">
        <f>IFERROR(_xll.qlIndexFixing(Index1Y,$H3123,TRUE,_xll.ohTrigger(RecalcTrigger,Trigger1Y)),NA())</f>
        <v>9.5066793530618199E-3</v>
      </c>
      <c r="N3123" s="145">
        <f>IFERROR(_xll.qlIndexFixing(ONIndex1M,I3123,TRUE,_xll.ohTrigger(RecalcTrigger,Trigger1M)),NA())</f>
        <v>8.9812066766437049E-3</v>
      </c>
      <c r="O3123" s="44">
        <f>IFERROR(_xll.qlIndexFixing(ONIndex3M,I3123,TRUE,_xll.ohTrigger(RecalcTrigger,Trigger3M)),NA())</f>
        <v>9.0961645327924945E-3</v>
      </c>
      <c r="P3123" s="44">
        <f>IFERROR(_xll.qlIndexFixing(ONIndex6M,I3123,TRUE,_xll.ohTrigger(RecalcTrigger,Trigger6M)),NA())</f>
        <v>9.1862625335137338E-3</v>
      </c>
      <c r="Q3123" s="146">
        <f>IFERROR(_xll.qlIndexFixing(ONIndex1Y,I3123,TRUE,_xll.ohTrigger(RecalcTrigger,Trigger1Y)),NA())</f>
        <v>9.3575655346100906E-3</v>
      </c>
    </row>
    <row r="3124" spans="2:17" x14ac:dyDescent="0.2">
      <c r="B3124" s="39" t="s">
        <v>42</v>
      </c>
      <c r="D3124" s="42">
        <f>_xll.qlCalendarAdvance(Calendar,$D3123,B3124,"f",FALSE)</f>
        <v>61583</v>
      </c>
      <c r="E3124" s="140">
        <f>_xll.qlInterestRateIndexValueDate(IndexON,D3124)</f>
        <v>61583</v>
      </c>
      <c r="F3124" s="156">
        <f>IFERROR(_xll.qlIndexFixing(IndexON,D3124,TRUE,_xll.ohTrigger(RecalcTrigger,TriggerON)),NA())</f>
        <v>8.4534293790416992E-3</v>
      </c>
      <c r="H3124" s="42">
        <f>_xll.qlCalendarAdvance(Calendar,$H3123,B3124,"f",FALSE)</f>
        <v>61583</v>
      </c>
      <c r="I3124" s="140">
        <f>_xll.qlInterestRateIndexValueDate(Index1M,$H3124)</f>
        <v>61583</v>
      </c>
      <c r="J3124" s="145">
        <f>IFERROR(_xll.qlIndexFixing(Index1M,$H3124,TRUE,_xll.ohTrigger(RecalcTrigger,Trigger1M)),NA())</f>
        <v>8.9976164066141173E-3</v>
      </c>
      <c r="K3124" s="44">
        <f>IFERROR(_xll.qlIndexFixing(Index3M,H3124,TRUE,_xll.ohTrigger(RecalcTrigger,Trigger3M)),NA())</f>
        <v>9.1377804874839819E-3</v>
      </c>
      <c r="L3124" s="44">
        <f>IFERROR(_xll.qlIndexFixing(Index6M,$H3124,TRUE,_xll.ohTrigger(RecalcTrigger,Trigger6M)),NA())</f>
        <v>9.2634903005909732E-3</v>
      </c>
      <c r="M3124" s="146">
        <f>IFERROR(_xll.qlIndexFixing(Index1Y,$H3124,TRUE,_xll.ohTrigger(RecalcTrigger,Trigger1Y)),NA())</f>
        <v>9.510636729133104E-3</v>
      </c>
      <c r="N3124" s="145">
        <f>IFERROR(_xll.qlIndexFixing(ONIndex1M,I3124,TRUE,_xll.ohTrigger(RecalcTrigger,Trigger1M)),NA())</f>
        <v>8.985134991819077E-3</v>
      </c>
      <c r="O3124" s="44">
        <f>IFERROR(_xll.qlIndexFixing(ONIndex3M,I3124,TRUE,_xll.ohTrigger(RecalcTrigger,Trigger3M)),NA())</f>
        <v>9.1003704588732415E-3</v>
      </c>
      <c r="P3124" s="44">
        <f>IFERROR(_xll.qlIndexFixing(ONIndex6M,I3124,TRUE,_xll.ohTrigger(RecalcTrigger,Trigger6M)),NA())</f>
        <v>9.1903108604818318E-3</v>
      </c>
      <c r="Q3124" s="146">
        <f>IFERROR(_xll.qlIndexFixing(ONIndex1Y,I3124,TRUE,_xll.ohTrigger(RecalcTrigger,Trigger1Y)),NA())</f>
        <v>9.361749011843612E-3</v>
      </c>
    </row>
    <row r="3125" spans="2:17" x14ac:dyDescent="0.2">
      <c r="B3125" s="39" t="s">
        <v>42</v>
      </c>
      <c r="D3125" s="42">
        <f>_xll.qlCalendarAdvance(Calendar,$D3124,B3125,"f",FALSE)</f>
        <v>61590</v>
      </c>
      <c r="E3125" s="140">
        <f>_xll.qlInterestRateIndexValueDate(IndexON,D3125)</f>
        <v>61590</v>
      </c>
      <c r="F3125" s="156">
        <f>IFERROR(_xll.qlIndexFixing(IndexON,D3125,TRUE,_xll.ohTrigger(RecalcTrigger,TriggerON)),NA())</f>
        <v>8.4582669049482195E-3</v>
      </c>
      <c r="H3125" s="42">
        <f>_xll.qlCalendarAdvance(Calendar,$H3124,B3125,"f",FALSE)</f>
        <v>61590</v>
      </c>
      <c r="I3125" s="140">
        <f>_xll.qlInterestRateIndexValueDate(Index1M,$H3125)</f>
        <v>61590</v>
      </c>
      <c r="J3125" s="145">
        <f>IFERROR(_xll.qlIndexFixing(Index1M,$H3125,TRUE,_xll.ohTrigger(RecalcTrigger,Trigger1M)),NA())</f>
        <v>9.0015165549650611E-3</v>
      </c>
      <c r="K3125" s="44">
        <f>IFERROR(_xll.qlIndexFixing(Index3M,H3125,TRUE,_xll.ohTrigger(RecalcTrigger,Trigger3M)),NA())</f>
        <v>9.1419194714713013E-3</v>
      </c>
      <c r="L3125" s="44">
        <f>IFERROR(_xll.qlIndexFixing(Index6M,$H3125,TRUE,_xll.ohTrigger(RecalcTrigger,Trigger6M)),NA())</f>
        <v>9.2674189095925882E-3</v>
      </c>
      <c r="M3125" s="146">
        <f>IFERROR(_xll.qlIndexFixing(Index1Y,$H3125,TRUE,_xll.ohTrigger(RecalcTrigger,Trigger1Y)),NA())</f>
        <v>9.5145838986530062E-3</v>
      </c>
      <c r="N3125" s="145">
        <f>IFERROR(_xll.qlIndexFixing(ONIndex1M,I3125,TRUE,_xll.ohTrigger(RecalcTrigger,Trigger1M)),NA())</f>
        <v>8.9890537987258323E-3</v>
      </c>
      <c r="O3125" s="44">
        <f>IFERROR(_xll.qlIndexFixing(ONIndex3M,I3125,TRUE,_xll.ohTrigger(RecalcTrigger,Trigger3M)),NA())</f>
        <v>9.1045662047306575E-3</v>
      </c>
      <c r="P3125" s="44">
        <f>IFERROR(_xll.qlIndexFixing(ONIndex6M,I3125,TRUE,_xll.ohTrigger(RecalcTrigger,Trigger6M)),NA())</f>
        <v>9.1943493884683036E-3</v>
      </c>
      <c r="Q3125" s="146">
        <f>IFERROR(_xll.qlIndexFixing(ONIndex1Y,I3125,TRUE,_xll.ohTrigger(RecalcTrigger,Trigger1Y)),NA())</f>
        <v>9.3659223630737642E-3</v>
      </c>
    </row>
    <row r="3126" spans="2:17" x14ac:dyDescent="0.2">
      <c r="B3126" s="39" t="s">
        <v>42</v>
      </c>
      <c r="D3126" s="42">
        <f>_xll.qlCalendarAdvance(Calendar,$D3125,B3126,"f",FALSE)</f>
        <v>61597</v>
      </c>
      <c r="E3126" s="140">
        <f>_xll.qlInterestRateIndexValueDate(IndexON,D3126)</f>
        <v>61597</v>
      </c>
      <c r="F3126" s="156">
        <f>IFERROR(_xll.qlIndexFixing(IndexON,D3126,TRUE,_xll.ohTrigger(RecalcTrigger,TriggerON)),NA())</f>
        <v>8.4630926934081696E-3</v>
      </c>
      <c r="H3126" s="42">
        <f>_xll.qlCalendarAdvance(Calendar,$H3125,B3126,"f",FALSE)</f>
        <v>61597</v>
      </c>
      <c r="I3126" s="140">
        <f>_xll.qlInterestRateIndexValueDate(Index1M,$H3126)</f>
        <v>61597</v>
      </c>
      <c r="J3126" s="145">
        <f>IFERROR(_xll.qlIndexFixing(Index1M,$H3126,TRUE,_xll.ohTrigger(RecalcTrigger,Trigger1M)),NA())</f>
        <v>9.0054071888117353E-3</v>
      </c>
      <c r="K3126" s="44">
        <f>IFERROR(_xll.qlIndexFixing(Index3M,H3126,TRUE,_xll.ohTrigger(RecalcTrigger,Trigger3M)),NA())</f>
        <v>9.1460482562334619E-3</v>
      </c>
      <c r="L3126" s="44">
        <f>IFERROR(_xll.qlIndexFixing(Index6M,$H3126,TRUE,_xll.ohTrigger(RecalcTrigger,Trigger6M)),NA())</f>
        <v>9.271337681933986E-3</v>
      </c>
      <c r="M3126" s="146">
        <f>IFERROR(_xll.qlIndexFixing(Index1Y,$H3126,TRUE,_xll.ohTrigger(RecalcTrigger,Trigger1Y)),NA())</f>
        <v>9.5185208615020667E-3</v>
      </c>
      <c r="N3126" s="145">
        <f>IFERROR(_xll.qlIndexFixing(ONIndex1M,I3126,TRUE,_xll.ohTrigger(RecalcTrigger,Trigger1M)),NA())</f>
        <v>8.9929630972829244E-3</v>
      </c>
      <c r="O3126" s="44">
        <f>IFERROR(_xll.qlIndexFixing(ONIndex3M,I3126,TRUE,_xll.ohTrigger(RecalcTrigger,Trigger3M)),NA())</f>
        <v>9.1087517702836962E-3</v>
      </c>
      <c r="P3126" s="44">
        <f>IFERROR(_xll.qlIndexFixing(ONIndex6M,I3126,TRUE,_xll.ohTrigger(RecalcTrigger,Trigger6M)),NA())</f>
        <v>9.1983781177162882E-3</v>
      </c>
      <c r="Q3126" s="146">
        <f>IFERROR(_xll.qlIndexFixing(ONIndex1Y,I3126,TRUE,_xll.ohTrigger(RecalcTrigger,Trigger1Y)),NA())</f>
        <v>9.3700855883815937E-3</v>
      </c>
    </row>
    <row r="3127" spans="2:17" x14ac:dyDescent="0.2">
      <c r="B3127" s="39" t="s">
        <v>42</v>
      </c>
      <c r="D3127" s="42">
        <f>_xll.qlCalendarAdvance(Calendar,$D3126,B3127,"f",FALSE)</f>
        <v>61604</v>
      </c>
      <c r="E3127" s="140">
        <f>_xll.qlInterestRateIndexValueDate(IndexON,D3127)</f>
        <v>61604</v>
      </c>
      <c r="F3127" s="156">
        <f>IFERROR(_xll.qlIndexFixing(IndexON,D3127,TRUE,_xll.ohTrigger(RecalcTrigger,TriggerON)),NA())</f>
        <v>8.4679067444215494E-3</v>
      </c>
      <c r="H3127" s="42">
        <f>_xll.qlCalendarAdvance(Calendar,$H3126,B3127,"f",FALSE)</f>
        <v>61604</v>
      </c>
      <c r="I3127" s="140">
        <f>_xll.qlInterestRateIndexValueDate(Index1M,$H3127)</f>
        <v>61604</v>
      </c>
      <c r="J3127" s="145">
        <f>IFERROR(_xll.qlIndexFixing(Index1M,$H3127,TRUE,_xll.ohTrigger(RecalcTrigger,Trigger1M)),NA())</f>
        <v>9.0081255660147876E-3</v>
      </c>
      <c r="K3127" s="44">
        <f>IFERROR(_xll.qlIndexFixing(Index3M,H3127,TRUE,_xll.ohTrigger(RecalcTrigger,Trigger3M)),NA())</f>
        <v>9.1501668417378682E-3</v>
      </c>
      <c r="L3127" s="44">
        <f>IFERROR(_xll.qlIndexFixing(Index6M,$H3127,TRUE,_xll.ohTrigger(RecalcTrigger,Trigger6M)),NA())</f>
        <v>9.2748531479330838E-3</v>
      </c>
      <c r="M3127" s="146">
        <f>IFERROR(_xll.qlIndexFixing(Index1Y,$H3127,TRUE,_xll.ohTrigger(RecalcTrigger,Trigger1Y)),NA())</f>
        <v>9.5224476175603812E-3</v>
      </c>
      <c r="N3127" s="145">
        <f>IFERROR(_xll.qlIndexFixing(ONIndex1M,I3127,TRUE,_xll.ohTrigger(RecalcTrigger,Trigger1M)),NA())</f>
        <v>8.9968628875713996E-3</v>
      </c>
      <c r="O3127" s="44">
        <f>IFERROR(_xll.qlIndexFixing(ONIndex3M,I3127,TRUE,_xll.ohTrigger(RecalcTrigger,Trigger3M)),NA())</f>
        <v>9.1129271555323577E-3</v>
      </c>
      <c r="P3127" s="44">
        <f>IFERROR(_xll.qlIndexFixing(ONIndex6M,I3127,TRUE,_xll.ohTrigger(RecalcTrigger,Trigger6M)),NA())</f>
        <v>9.2023970482257855E-3</v>
      </c>
      <c r="Q3127" s="146">
        <f>IFERROR(_xll.qlIndexFixing(ONIndex1Y,I3127,TRUE,_xll.ohTrigger(RecalcTrigger,Trigger1Y)),NA())</f>
        <v>9.3742386878481465E-3</v>
      </c>
    </row>
    <row r="3128" spans="2:17" x14ac:dyDescent="0.2">
      <c r="B3128" s="39" t="s">
        <v>42</v>
      </c>
      <c r="D3128" s="42">
        <f>_xll.qlCalendarAdvance(Calendar,$D3127,B3128,"f",FALSE)</f>
        <v>61611</v>
      </c>
      <c r="E3128" s="140">
        <f>_xll.qlInterestRateIndexValueDate(IndexON,D3128)</f>
        <v>61611</v>
      </c>
      <c r="F3128" s="156">
        <f>IFERROR(_xll.qlIndexFixing(IndexON,D3128,TRUE,_xll.ohTrigger(RecalcTrigger,TriggerON)),NA())</f>
        <v>8.472709057988359E-3</v>
      </c>
      <c r="H3128" s="42">
        <f>_xll.qlCalendarAdvance(Calendar,$H3127,B3128,"f",FALSE)</f>
        <v>61611</v>
      </c>
      <c r="I3128" s="140">
        <f>_xll.qlInterestRateIndexValueDate(Index1M,$H3128)</f>
        <v>61611</v>
      </c>
      <c r="J3128" s="145">
        <f>IFERROR(_xll.qlIndexFixing(Index1M,$H3128,TRUE,_xll.ohTrigger(RecalcTrigger,Trigger1M)),NA())</f>
        <v>9.0119989229047927E-3</v>
      </c>
      <c r="K3128" s="44">
        <f>IFERROR(_xll.qlIndexFixing(Index3M,H3128,TRUE,_xll.ohTrigger(RecalcTrigger,Trigger3M)),NA())</f>
        <v>9.1538689987330675E-3</v>
      </c>
      <c r="L3128" s="44">
        <f>IFERROR(_xll.qlIndexFixing(Index6M,$H3128,TRUE,_xll.ohTrigger(RecalcTrigger,Trigger6M)),NA())</f>
        <v>9.2779669658381025E-3</v>
      </c>
      <c r="M3128" s="146">
        <f>IFERROR(_xll.qlIndexFixing(Index1Y,$H3128,TRUE,_xll.ohTrigger(RecalcTrigger,Trigger1Y)),NA())</f>
        <v>9.5263641667084897E-3</v>
      </c>
      <c r="N3128" s="145">
        <f>IFERROR(_xll.qlIndexFixing(ONIndex1M,I3128,TRUE,_xll.ohTrigger(RecalcTrigger,Trigger1M)),NA())</f>
        <v>9.0007531695102116E-3</v>
      </c>
      <c r="O3128" s="44">
        <f>IFERROR(_xll.qlIndexFixing(ONIndex3M,I3128,TRUE,_xll.ohTrigger(RecalcTrigger,Trigger3M)),NA())</f>
        <v>9.1170923604766418E-3</v>
      </c>
      <c r="P3128" s="44">
        <f>IFERROR(_xll.qlIndexFixing(ONIndex6M,I3128,TRUE,_xll.ohTrigger(RecalcTrigger,Trigger6M)),NA())</f>
        <v>9.206406179834703E-3</v>
      </c>
      <c r="Q3128" s="146">
        <f>IFERROR(_xll.qlIndexFixing(ONIndex1Y,I3128,TRUE,_xll.ohTrigger(RecalcTrigger,Trigger1Y)),NA())</f>
        <v>9.3783816613113302E-3</v>
      </c>
    </row>
    <row r="3129" spans="2:17" x14ac:dyDescent="0.2">
      <c r="B3129" s="39" t="s">
        <v>42</v>
      </c>
      <c r="D3129" s="42">
        <f>_xll.qlCalendarAdvance(Calendar,$D3128,B3129,"f",FALSE)</f>
        <v>61618</v>
      </c>
      <c r="E3129" s="140">
        <f>_xll.qlInterestRateIndexValueDate(IndexON,D3129)</f>
        <v>61618</v>
      </c>
      <c r="F3129" s="156">
        <f>IFERROR(_xll.qlIndexFixing(IndexON,D3129,TRUE,_xll.ohTrigger(RecalcTrigger,TriggerON)),NA())</f>
        <v>8.4774996341085984E-3</v>
      </c>
      <c r="H3129" s="42">
        <f>_xll.qlCalendarAdvance(Calendar,$H3128,B3129,"f",FALSE)</f>
        <v>61618</v>
      </c>
      <c r="I3129" s="140">
        <f>_xll.qlInterestRateIndexValueDate(Index1M,$H3129)</f>
        <v>61618</v>
      </c>
      <c r="J3129" s="145">
        <f>IFERROR(_xll.qlIndexFixing(Index1M,$H3129,TRUE,_xll.ohTrigger(RecalcTrigger,Trigger1M)),NA())</f>
        <v>9.0158627658475377E-3</v>
      </c>
      <c r="K3129" s="44">
        <f>IFERROR(_xll.qlIndexFixing(Index3M,H3129,TRUE,_xll.ohTrigger(RecalcTrigger,Trigger3M)),NA())</f>
        <v>9.15796781145207E-3</v>
      </c>
      <c r="L3129" s="44">
        <f>IFERROR(_xll.qlIndexFixing(Index6M,$H3129,TRUE,_xll.ohTrigger(RecalcTrigger,Trigger6M)),NA())</f>
        <v>9.2818580396514683E-3</v>
      </c>
      <c r="M3129" s="146">
        <f>IFERROR(_xll.qlIndexFixing(Index1Y,$H3129,TRUE,_xll.ohTrigger(RecalcTrigger,Trigger1Y)),NA())</f>
        <v>9.5302705088280426E-3</v>
      </c>
      <c r="N3129" s="145">
        <f>IFERROR(_xll.qlIndexFixing(ONIndex1M,I3129,TRUE,_xll.ohTrigger(RecalcTrigger,Trigger1M)),NA())</f>
        <v>9.0046339430993605E-3</v>
      </c>
      <c r="O3129" s="44">
        <f>IFERROR(_xll.qlIndexFixing(ONIndex3M,I3129,TRUE,_xll.ohTrigger(RecalcTrigger,Trigger3M)),NA())</f>
        <v>9.121247385197595E-3</v>
      </c>
      <c r="P3129" s="44">
        <f>IFERROR(_xll.qlIndexFixing(ONIndex6M,I3129,TRUE,_xll.ohTrigger(RecalcTrigger,Trigger6M)),NA())</f>
        <v>9.2104055127051332E-3</v>
      </c>
      <c r="Q3129" s="146">
        <f>IFERROR(_xll.qlIndexFixing(ONIndex1Y,I3129,TRUE,_xll.ohTrigger(RecalcTrigger,Trigger1Y)),NA())</f>
        <v>9.3825145089332374E-3</v>
      </c>
    </row>
    <row r="3130" spans="2:17" x14ac:dyDescent="0.2">
      <c r="B3130" s="39" t="s">
        <v>42</v>
      </c>
      <c r="D3130" s="42">
        <f>_xll.qlCalendarAdvance(Calendar,$D3129,B3130,"f",FALSE)</f>
        <v>61625</v>
      </c>
      <c r="E3130" s="140">
        <f>_xll.qlInterestRateIndexValueDate(IndexON,D3130)</f>
        <v>61625</v>
      </c>
      <c r="F3130" s="156">
        <f>IFERROR(_xll.qlIndexFixing(IndexON,D3130,TRUE,_xll.ohTrigger(RecalcTrigger,TriggerON)),NA())</f>
        <v>8.4822784728633138E-3</v>
      </c>
      <c r="H3130" s="42">
        <f>_xll.qlCalendarAdvance(Calendar,$H3129,B3130,"f",FALSE)</f>
        <v>61625</v>
      </c>
      <c r="I3130" s="140">
        <f>_xll.qlInterestRateIndexValueDate(Index1M,$H3130)</f>
        <v>61625</v>
      </c>
      <c r="J3130" s="145">
        <f>IFERROR(_xll.qlIndexFixing(Index1M,$H3130,TRUE,_xll.ohTrigger(RecalcTrigger,Trigger1M)),NA())</f>
        <v>9.0197170948268148E-3</v>
      </c>
      <c r="K3130" s="44">
        <f>IFERROR(_xll.qlIndexFixing(Index3M,H3130,TRUE,_xll.ohTrigger(RecalcTrigger,Trigger3M)),NA())</f>
        <v>9.1620564250318951E-3</v>
      </c>
      <c r="L3130" s="44">
        <f>IFERROR(_xll.qlIndexFixing(Index6M,$H3130,TRUE,_xll.ohTrigger(RecalcTrigger,Trigger6M)),NA())</f>
        <v>9.2857392772099766E-3</v>
      </c>
      <c r="M3130" s="146">
        <f>IFERROR(_xll.qlIndexFixing(Index1Y,$H3130,TRUE,_xll.ohTrigger(RecalcTrigger,Trigger1Y)),NA())</f>
        <v>9.5341666437998018E-3</v>
      </c>
      <c r="N3130" s="145">
        <f>IFERROR(_xll.qlIndexFixing(ONIndex1M,I3130,TRUE,_xll.ohTrigger(RecalcTrigger,Trigger1M)),NA())</f>
        <v>9.0085052083388462E-3</v>
      </c>
      <c r="O3130" s="44">
        <f>IFERROR(_xll.qlIndexFixing(ONIndex3M,I3130,TRUE,_xll.ohTrigger(RecalcTrigger,Trigger3M)),NA())</f>
        <v>9.125392229614171E-3</v>
      </c>
      <c r="P3130" s="44">
        <f>IFERROR(_xll.qlIndexFixing(ONIndex6M,I3130,TRUE,_xll.ohTrigger(RecalcTrigger,Trigger6M)),NA())</f>
        <v>9.2143950465939373E-3</v>
      </c>
      <c r="Q3130" s="146">
        <f>IFERROR(_xll.qlIndexFixing(ONIndex1Y,I3130,TRUE,_xll.ohTrigger(RecalcTrigger,Trigger1Y)),NA())</f>
        <v>9.3866372305517753E-3</v>
      </c>
    </row>
    <row r="3131" spans="2:17" x14ac:dyDescent="0.2">
      <c r="B3131" s="39" t="s">
        <v>42</v>
      </c>
      <c r="D3131" s="42">
        <f>_xll.qlCalendarAdvance(Calendar,$D3130,B3131,"f",FALSE)</f>
        <v>61632</v>
      </c>
      <c r="E3131" s="140">
        <f>_xll.qlInterestRateIndexValueDate(IndexON,D3131)</f>
        <v>61632</v>
      </c>
      <c r="F3131" s="156">
        <f>IFERROR(_xll.qlIndexFixing(IndexON,D3131,TRUE,_xll.ohTrigger(RecalcTrigger,TriggerON)),NA())</f>
        <v>8.4870455740904127E-3</v>
      </c>
      <c r="H3131" s="42">
        <f>_xll.qlCalendarAdvance(Calendar,$H3130,B3131,"f",FALSE)</f>
        <v>61632</v>
      </c>
      <c r="I3131" s="140">
        <f>_xll.qlInterestRateIndexValueDate(Index1M,$H3131)</f>
        <v>61632</v>
      </c>
      <c r="J3131" s="145">
        <f>IFERROR(_xll.qlIndexFixing(Index1M,$H3131,TRUE,_xll.ohTrigger(RecalcTrigger,Trigger1M)),NA())</f>
        <v>9.0235619098426225E-3</v>
      </c>
      <c r="K3131" s="44">
        <f>IFERROR(_xll.qlIndexFixing(Index3M,H3131,TRUE,_xll.ohTrigger(RecalcTrigger,Trigger3M)),NA())</f>
        <v>9.1665391905542386E-3</v>
      </c>
      <c r="L3131" s="44">
        <f>IFERROR(_xll.qlIndexFixing(Index6M,$H3131,TRUE,_xll.ohTrigger(RecalcTrigger,Trigger6M)),NA())</f>
        <v>9.2896106784576583E-3</v>
      </c>
      <c r="M3131" s="146">
        <f>IFERROR(_xll.qlIndexFixing(Index1Y,$H3131,TRUE,_xll.ohTrigger(RecalcTrigger,Trigger1Y)),NA())</f>
        <v>9.5380525715063058E-3</v>
      </c>
      <c r="N3131" s="145">
        <f>IFERROR(_xll.qlIndexFixing(ONIndex1M,I3131,TRUE,_xll.ohTrigger(RecalcTrigger,Trigger1M)),NA())</f>
        <v>9.0123669652286686E-3</v>
      </c>
      <c r="O3131" s="44">
        <f>IFERROR(_xll.qlIndexFixing(ONIndex3M,I3131,TRUE,_xll.ohTrigger(RecalcTrigger,Trigger3M)),NA())</f>
        <v>9.1295268938074159E-3</v>
      </c>
      <c r="P3131" s="44">
        <f>IFERROR(_xll.qlIndexFixing(ONIndex6M,I3131,TRUE,_xll.ohTrigger(RecalcTrigger,Trigger6M)),NA())</f>
        <v>9.2183747818253003E-3</v>
      </c>
      <c r="Q3131" s="146">
        <f>IFERROR(_xll.qlIndexFixing(ONIndex1Y,I3131,TRUE,_xll.ohTrigger(RecalcTrigger,Trigger1Y)),NA())</f>
        <v>9.3907498261669442E-3</v>
      </c>
    </row>
    <row r="3132" spans="2:17" x14ac:dyDescent="0.2">
      <c r="B3132" s="39" t="s">
        <v>42</v>
      </c>
      <c r="D3132" s="42">
        <f>_xll.qlCalendarAdvance(Calendar,$D3131,B3132,"f",FALSE)</f>
        <v>61639</v>
      </c>
      <c r="E3132" s="140">
        <f>_xll.qlInterestRateIndexValueDate(IndexON,D3132)</f>
        <v>61639</v>
      </c>
      <c r="F3132" s="156">
        <f>IFERROR(_xll.qlIndexFixing(IndexON,D3132,TRUE,_xll.ohTrigger(RecalcTrigger,TriggerON)),NA())</f>
        <v>8.4918009379519876E-3</v>
      </c>
      <c r="H3132" s="42">
        <f>_xll.qlCalendarAdvance(Calendar,$H3131,B3132,"f",FALSE)</f>
        <v>61639</v>
      </c>
      <c r="I3132" s="140">
        <f>_xll.qlInterestRateIndexValueDate(Index1M,$H3132)</f>
        <v>61639</v>
      </c>
      <c r="J3132" s="145">
        <f>IFERROR(_xll.qlIndexFixing(Index1M,$H3132,TRUE,_xll.ohTrigger(RecalcTrigger,Trigger1M)),NA())</f>
        <v>9.0285511867618379E-3</v>
      </c>
      <c r="K3132" s="44">
        <f>IFERROR(_xll.qlIndexFixing(Index3M,H3132,TRUE,_xll.ohTrigger(RecalcTrigger,Trigger3M)),NA())</f>
        <v>9.1706067792985679E-3</v>
      </c>
      <c r="L3132" s="44">
        <f>IFERROR(_xll.qlIndexFixing(Index6M,$H3132,TRUE,_xll.ohTrigger(RecalcTrigger,Trigger6M)),NA())</f>
        <v>9.293862794273423E-3</v>
      </c>
      <c r="M3132" s="146">
        <f>IFERROR(_xll.qlIndexFixing(Index1Y,$H3132,TRUE,_xll.ohTrigger(RecalcTrigger,Trigger1Y)),NA())</f>
        <v>9.5419282918287607E-3</v>
      </c>
      <c r="N3132" s="145">
        <f>IFERROR(_xll.qlIndexFixing(ONIndex1M,I3132,TRUE,_xll.ohTrigger(RecalcTrigger,Trigger1M)),NA())</f>
        <v>9.0162192138498742E-3</v>
      </c>
      <c r="O3132" s="44">
        <f>IFERROR(_xll.qlIndexFixing(ONIndex3M,I3132,TRUE,_xll.ohTrigger(RecalcTrigger,Trigger3M)),NA())</f>
        <v>9.1336513776962835E-3</v>
      </c>
      <c r="P3132" s="44">
        <f>IFERROR(_xll.qlIndexFixing(ONIndex6M,I3132,TRUE,_xll.ohTrigger(RecalcTrigger,Trigger6M)),NA())</f>
        <v>9.2223447181560836E-3</v>
      </c>
      <c r="Q3132" s="146">
        <f>IFERROR(_xll.qlIndexFixing(ONIndex1Y,I3132,TRUE,_xll.ohTrigger(RecalcTrigger,Trigger1Y)),NA())</f>
        <v>9.3948522959408365E-3</v>
      </c>
    </row>
    <row r="3133" spans="2:17" x14ac:dyDescent="0.2">
      <c r="B3133" s="39" t="s">
        <v>42</v>
      </c>
      <c r="D3133" s="42">
        <f>_xll.qlCalendarAdvance(Calendar,$D3132,B3133,"f",FALSE)</f>
        <v>61646</v>
      </c>
      <c r="E3133" s="140">
        <f>_xll.qlInterestRateIndexValueDate(IndexON,D3133)</f>
        <v>61646</v>
      </c>
      <c r="F3133" s="156">
        <f>IFERROR(_xll.qlIndexFixing(IndexON,D3133,TRUE,_xll.ohTrigger(RecalcTrigger,TriggerON)),NA())</f>
        <v>8.4965445643669923E-3</v>
      </c>
      <c r="H3133" s="42">
        <f>_xll.qlCalendarAdvance(Calendar,$H3132,B3133,"f",FALSE)</f>
        <v>61646</v>
      </c>
      <c r="I3133" s="140">
        <f>_xll.qlInterestRateIndexValueDate(Index1M,$H3133)</f>
        <v>61646</v>
      </c>
      <c r="J3133" s="145">
        <f>IFERROR(_xll.qlIndexFixing(Index1M,$H3133,TRUE,_xll.ohTrigger(RecalcTrigger,Trigger1M)),NA())</f>
        <v>9.0323752188060224E-3</v>
      </c>
      <c r="K3133" s="44">
        <f>IFERROR(_xll.qlIndexFixing(Index3M,H3133,TRUE,_xll.ohTrigger(RecalcTrigger,Trigger3M)),NA())</f>
        <v>9.1746641685992655E-3</v>
      </c>
      <c r="L3133" s="44">
        <f>IFERROR(_xll.qlIndexFixing(Index6M,$H3133,TRUE,_xll.ohTrigger(RecalcTrigger,Trigger6M)),NA())</f>
        <v>9.2977139179735869E-3</v>
      </c>
      <c r="M3133" s="146">
        <f>IFERROR(_xll.qlIndexFixing(Index1Y,$H3133,TRUE,_xll.ohTrigger(RecalcTrigger,Trigger1Y)),NA())</f>
        <v>9.5457938046501489E-3</v>
      </c>
      <c r="N3133" s="145">
        <f>IFERROR(_xll.qlIndexFixing(ONIndex1M,I3133,TRUE,_xll.ohTrigger(RecalcTrigger,Trigger1M)),NA())</f>
        <v>9.0200619541214166E-3</v>
      </c>
      <c r="O3133" s="44">
        <f>IFERROR(_xll.qlIndexFixing(ONIndex3M,I3133,TRUE,_xll.ohTrigger(RecalcTrigger,Trigger3M)),NA())</f>
        <v>9.1377656814428665E-3</v>
      </c>
      <c r="P3133" s="44">
        <f>IFERROR(_xll.qlIndexFixing(ONIndex6M,I3133,TRUE,_xll.ohTrigger(RecalcTrigger,Trigger6M)),NA())</f>
        <v>9.2263048557483796E-3</v>
      </c>
      <c r="Q3133" s="146">
        <f>IFERROR(_xll.qlIndexFixing(ONIndex1Y,I3133,TRUE,_xll.ohTrigger(RecalcTrigger,Trigger1Y)),NA())</f>
        <v>9.3989446397924059E-3</v>
      </c>
    </row>
    <row r="3134" spans="2:17" x14ac:dyDescent="0.2">
      <c r="B3134" s="39" t="s">
        <v>42</v>
      </c>
      <c r="D3134" s="42">
        <f>_xll.qlCalendarAdvance(Calendar,$D3133,B3134,"f",FALSE)</f>
        <v>61653</v>
      </c>
      <c r="E3134" s="140">
        <f>_xll.qlInterestRateIndexValueDate(IndexON,D3134)</f>
        <v>61653</v>
      </c>
      <c r="F3134" s="156">
        <f>IFERROR(_xll.qlIndexFixing(IndexON,D3134,TRUE,_xll.ohTrigger(RecalcTrigger,TriggerON)),NA())</f>
        <v>8.5012764532543805E-3</v>
      </c>
      <c r="H3134" s="42">
        <f>_xll.qlCalendarAdvance(Calendar,$H3133,B3134,"f",FALSE)</f>
        <v>61653</v>
      </c>
      <c r="I3134" s="140">
        <f>_xll.qlInterestRateIndexValueDate(Index1M,$H3134)</f>
        <v>61653</v>
      </c>
      <c r="J3134" s="145">
        <f>IFERROR(_xll.qlIndexFixing(Index1M,$H3134,TRUE,_xll.ohTrigger(RecalcTrigger,Trigger1M)),NA())</f>
        <v>9.0361897362648911E-3</v>
      </c>
      <c r="K3134" s="44">
        <f>IFERROR(_xll.qlIndexFixing(Index3M,H3134,TRUE,_xll.ohTrigger(RecalcTrigger,Trigger3M)),NA())</f>
        <v>9.1787113584210923E-3</v>
      </c>
      <c r="L3134" s="44">
        <f>IFERROR(_xll.qlIndexFixing(Index6M,$H3134,TRUE,_xll.ohTrigger(RecalcTrigger,Trigger6M)),NA())</f>
        <v>9.3015552049797775E-3</v>
      </c>
      <c r="M3134" s="146">
        <f>IFERROR(_xll.qlIndexFixing(Index1Y,$H3134,TRUE,_xll.ohTrigger(RecalcTrigger,Trigger1Y)),NA())</f>
        <v>9.5496491098523428E-3</v>
      </c>
      <c r="N3134" s="145">
        <f>IFERROR(_xll.qlIndexFixing(ONIndex1M,I3134,TRUE,_xll.ohTrigger(RecalcTrigger,Trigger1M)),NA())</f>
        <v>9.0238951860432959E-3</v>
      </c>
      <c r="O3134" s="44">
        <f>IFERROR(_xll.qlIndexFixing(ONIndex3M,I3134,TRUE,_xll.ohTrigger(RecalcTrigger,Trigger3M)),NA())</f>
        <v>9.1418698047229796E-3</v>
      </c>
      <c r="P3134" s="44">
        <f>IFERROR(_xll.qlIndexFixing(ONIndex6M,I3134,TRUE,_xll.ohTrigger(RecalcTrigger,Trigger6M)),NA())</f>
        <v>9.2302551944400957E-3</v>
      </c>
      <c r="Q3134" s="146">
        <f>IFERROR(_xll.qlIndexFixing(ONIndex1Y,I3134,TRUE,_xll.ohTrigger(RecalcTrigger,Trigger1Y)),NA())</f>
        <v>9.4030268577216525E-3</v>
      </c>
    </row>
    <row r="3135" spans="2:17" x14ac:dyDescent="0.2">
      <c r="B3135" s="39" t="s">
        <v>42</v>
      </c>
      <c r="D3135" s="42">
        <f>_xll.qlCalendarAdvance(Calendar,$D3134,B3135,"f",FALSE)</f>
        <v>61660</v>
      </c>
      <c r="E3135" s="140">
        <f>_xll.qlInterestRateIndexValueDate(IndexON,D3135)</f>
        <v>61660</v>
      </c>
      <c r="F3135" s="156">
        <f>IFERROR(_xll.qlIndexFixing(IndexON,D3135,TRUE,_xll.ohTrigger(RecalcTrigger,TriggerON)),NA())</f>
        <v>8.505996604857291E-3</v>
      </c>
      <c r="H3135" s="42">
        <f>_xll.qlCalendarAdvance(Calendar,$H3134,B3135,"f",FALSE)</f>
        <v>61660</v>
      </c>
      <c r="I3135" s="140">
        <f>_xll.qlInterestRateIndexValueDate(Index1M,$H3135)</f>
        <v>61660</v>
      </c>
      <c r="J3135" s="145">
        <f>IFERROR(_xll.qlIndexFixing(Index1M,$H3135,TRUE,_xll.ohTrigger(RecalcTrigger,Trigger1M)),NA())</f>
        <v>9.0399947391310784E-3</v>
      </c>
      <c r="K3135" s="44">
        <f>IFERROR(_xll.qlIndexFixing(Index3M,H3135,TRUE,_xll.ohTrigger(RecalcTrigger,Trigger3M)),NA())</f>
        <v>9.1827483487332169E-3</v>
      </c>
      <c r="L3135" s="44">
        <f>IFERROR(_xll.qlIndexFixing(Index6M,$H3135,TRUE,_xll.ohTrigger(RecalcTrigger,Trigger6M)),NA())</f>
        <v>9.3053866552367734E-3</v>
      </c>
      <c r="M3135" s="146">
        <f>IFERROR(_xll.qlIndexFixing(Index1Y,$H3135,TRUE,_xll.ohTrigger(RecalcTrigger,Trigger1Y)),NA())</f>
        <v>9.553494207318769E-3</v>
      </c>
      <c r="N3135" s="145">
        <f>IFERROR(_xll.qlIndexFixing(ONIndex1M,I3135,TRUE,_xll.ohTrigger(RecalcTrigger,Trigger1M)),NA())</f>
        <v>9.0277189096965582E-3</v>
      </c>
      <c r="O3135" s="44">
        <f>IFERROR(_xll.qlIndexFixing(ONIndex3M,I3135,TRUE,_xll.ohTrigger(RecalcTrigger,Trigger3M)),NA())</f>
        <v>9.1459637477797617E-3</v>
      </c>
      <c r="P3135" s="44">
        <f>IFERROR(_xll.qlIndexFixing(ONIndex6M,I3135,TRUE,_xll.ohTrigger(RecalcTrigger,Trigger6M)),NA())</f>
        <v>9.2341957343933245E-3</v>
      </c>
      <c r="Q3135" s="146">
        <f>IFERROR(_xll.qlIndexFixing(ONIndex1Y,I3135,TRUE,_xll.ohTrigger(RecalcTrigger,Trigger1Y)),NA())</f>
        <v>9.4070989494854373E-3</v>
      </c>
    </row>
    <row r="3136" spans="2:17" x14ac:dyDescent="0.2">
      <c r="B3136" s="39" t="s">
        <v>42</v>
      </c>
      <c r="D3136" s="42">
        <f>_xll.qlCalendarAdvance(Calendar,$D3135,B3136,"f",FALSE)</f>
        <v>61667</v>
      </c>
      <c r="E3136" s="140">
        <f>_xll.qlInterestRateIndexValueDate(IndexON,D3136)</f>
        <v>61667</v>
      </c>
      <c r="F3136" s="156">
        <f>IFERROR(_xll.qlIndexFixing(IndexON,D3136,TRUE,_xll.ohTrigger(RecalcTrigger,TriggerON)),NA())</f>
        <v>8.510705018932585E-3</v>
      </c>
      <c r="H3136" s="42">
        <f>_xll.qlCalendarAdvance(Calendar,$H3135,B3136,"f",FALSE)</f>
        <v>61667</v>
      </c>
      <c r="I3136" s="140">
        <f>_xll.qlInterestRateIndexValueDate(Index1M,$H3136)</f>
        <v>61667</v>
      </c>
      <c r="J3136" s="145">
        <f>IFERROR(_xll.qlIndexFixing(Index1M,$H3136,TRUE,_xll.ohTrigger(RecalcTrigger,Trigger1M)),NA())</f>
        <v>9.0426432750806054E-3</v>
      </c>
      <c r="K3136" s="44">
        <f>IFERROR(_xll.qlIndexFixing(Index3M,H3136,TRUE,_xll.ohTrigger(RecalcTrigger,Trigger3M)),NA())</f>
        <v>9.1867751395074485E-3</v>
      </c>
      <c r="L3136" s="44">
        <f>IFERROR(_xll.qlIndexFixing(Index6M,$H3136,TRUE,_xll.ohTrigger(RecalcTrigger,Trigger6M)),NA())</f>
        <v>9.3088201380657244E-3</v>
      </c>
      <c r="M3136" s="146">
        <f>IFERROR(_xll.qlIndexFixing(Index1Y,$H3136,TRUE,_xll.ohTrigger(RecalcTrigger,Trigger1Y)),NA())</f>
        <v>9.5573290969328539E-3</v>
      </c>
      <c r="N3136" s="145">
        <f>IFERROR(_xll.qlIndexFixing(ONIndex1M,I3136,TRUE,_xll.ohTrigger(RecalcTrigger,Trigger1M)),NA())</f>
        <v>9.0315331250001574E-3</v>
      </c>
      <c r="O3136" s="44">
        <f>IFERROR(_xll.qlIndexFixing(ONIndex3M,I3136,TRUE,_xll.ohTrigger(RecalcTrigger,Trigger3M)),NA())</f>
        <v>9.1500475106132129E-3</v>
      </c>
      <c r="P3136" s="44">
        <f>IFERROR(_xll.qlIndexFixing(ONIndex6M,I3136,TRUE,_xll.ohTrigger(RecalcTrigger,Trigger6M)),NA())</f>
        <v>9.2381264756891124E-3</v>
      </c>
      <c r="Q3136" s="146">
        <f>IFERROR(_xll.qlIndexFixing(ONIndex1Y,I3136,TRUE,_xll.ohTrigger(RecalcTrigger,Trigger1Y)),NA())</f>
        <v>9.4111609156510845E-3</v>
      </c>
    </row>
    <row r="3137" spans="2:17" x14ac:dyDescent="0.2">
      <c r="B3137" s="39" t="s">
        <v>42</v>
      </c>
      <c r="D3137" s="42">
        <f>_xll.qlCalendarAdvance(Calendar,$D3136,B3137,"f",FALSE)</f>
        <v>61674</v>
      </c>
      <c r="E3137" s="140">
        <f>_xll.qlInterestRateIndexValueDate(IndexON,D3137)</f>
        <v>61674</v>
      </c>
      <c r="F3137" s="156">
        <f>IFERROR(_xll.qlIndexFixing(IndexON,D3137,TRUE,_xll.ohTrigger(RecalcTrigger,TriggerON)),NA())</f>
        <v>8.5154016955613088E-3</v>
      </c>
      <c r="H3137" s="42">
        <f>_xll.qlCalendarAdvance(Calendar,$H3136,B3137,"f",FALSE)</f>
        <v>61674</v>
      </c>
      <c r="I3137" s="140">
        <f>_xll.qlInterestRateIndexValueDate(Index1M,$H3137)</f>
        <v>61674</v>
      </c>
      <c r="J3137" s="145">
        <f>IFERROR(_xll.qlIndexFixing(Index1M,$H3137,TRUE,_xll.ohTrigger(RecalcTrigger,Trigger1M)),NA())</f>
        <v>9.0464310060994757E-3</v>
      </c>
      <c r="K3137" s="44">
        <f>IFERROR(_xll.qlIndexFixing(Index3M,H3137,TRUE,_xll.ohTrigger(RecalcTrigger,Trigger3M)),NA())</f>
        <v>9.1907917307103102E-3</v>
      </c>
      <c r="L3137" s="44">
        <f>IFERROR(_xll.qlIndexFixing(Index6M,$H3137,TRUE,_xll.ohTrigger(RecalcTrigger,Trigger6M)),NA())</f>
        <v>9.3126325202685743E-3</v>
      </c>
      <c r="M3137" s="146">
        <f>IFERROR(_xll.qlIndexFixing(Index1Y,$H3137,TRUE,_xll.ohTrigger(RecalcTrigger,Trigger1Y)),NA())</f>
        <v>9.5611537785775802E-3</v>
      </c>
      <c r="N3137" s="145">
        <f>IFERROR(_xll.qlIndexFixing(ONIndex1M,I3137,TRUE,_xll.ohTrigger(RecalcTrigger,Trigger1M)),NA())</f>
        <v>9.0353378319540933E-3</v>
      </c>
      <c r="O3137" s="44">
        <f>IFERROR(_xll.qlIndexFixing(ONIndex3M,I3137,TRUE,_xll.ohTrigger(RecalcTrigger,Trigger3M)),NA())</f>
        <v>9.1541210931422867E-3</v>
      </c>
      <c r="P3137" s="44">
        <f>IFERROR(_xll.qlIndexFixing(ONIndex6M,I3137,TRUE,_xll.ohTrigger(RecalcTrigger,Trigger6M)),NA())</f>
        <v>9.2420474179222278E-3</v>
      </c>
      <c r="Q3137" s="146">
        <f>IFERROR(_xll.qlIndexFixing(ONIndex1Y,I3137,TRUE,_xll.ohTrigger(RecalcTrigger,Trigger1Y)),NA())</f>
        <v>9.4152127556512699E-3</v>
      </c>
    </row>
    <row r="3138" spans="2:17" x14ac:dyDescent="0.2">
      <c r="B3138" s="39" t="s">
        <v>42</v>
      </c>
      <c r="D3138" s="42">
        <f>_xll.qlCalendarAdvance(Calendar,$D3137,B3138,"f",FALSE)</f>
        <v>61681</v>
      </c>
      <c r="E3138" s="140">
        <f>_xll.qlInterestRateIndexValueDate(IndexON,D3138)</f>
        <v>61681</v>
      </c>
      <c r="F3138" s="156">
        <f>IFERROR(_xll.qlIndexFixing(IndexON,D3138,TRUE,_xll.ohTrigger(RecalcTrigger,TriggerON)),NA())</f>
        <v>8.5200866347434623E-3</v>
      </c>
      <c r="H3138" s="42">
        <f>_xll.qlCalendarAdvance(Calendar,$H3137,B3138,"f",FALSE)</f>
        <v>61681</v>
      </c>
      <c r="I3138" s="140">
        <f>_xll.qlInterestRateIndexValueDate(Index1M,$H3138)</f>
        <v>61681</v>
      </c>
      <c r="J3138" s="145">
        <f>IFERROR(_xll.qlIndexFixing(Index1M,$H3138,TRUE,_xll.ohTrigger(RecalcTrigger,Trigger1M)),NA())</f>
        <v>9.0502092230846376E-3</v>
      </c>
      <c r="K3138" s="44">
        <f>IFERROR(_xll.qlIndexFixing(Index3M,H3138,TRUE,_xll.ohTrigger(RecalcTrigger,Trigger3M)),NA())</f>
        <v>9.1947981223127334E-3</v>
      </c>
      <c r="L3138" s="44">
        <f>IFERROR(_xll.qlIndexFixing(Index6M,$H3138,TRUE,_xll.ohTrigger(RecalcTrigger,Trigger6M)),NA())</f>
        <v>9.3164350657687998E-3</v>
      </c>
      <c r="M3138" s="146">
        <f>IFERROR(_xll.qlIndexFixing(Index1Y,$H3138,TRUE,_xll.ohTrigger(RecalcTrigger,Trigger1Y)),NA())</f>
        <v>9.5649682521374846E-3</v>
      </c>
      <c r="N3138" s="145">
        <f>IFERROR(_xll.qlIndexFixing(ONIndex1M,I3138,TRUE,_xll.ohTrigger(RecalcTrigger,Trigger1M)),NA())</f>
        <v>9.0391330304773199E-3</v>
      </c>
      <c r="O3138" s="44">
        <f>IFERROR(_xll.qlIndexFixing(ONIndex3M,I3138,TRUE,_xll.ohTrigger(RecalcTrigger,Trigger3M)),NA())</f>
        <v>9.158184495285937E-3</v>
      </c>
      <c r="P3138" s="44">
        <f>IFERROR(_xll.qlIndexFixing(ONIndex6M,I3138,TRUE,_xll.ohTrigger(RecalcTrigger,Trigger6M)),NA())</f>
        <v>9.245958561416856E-3</v>
      </c>
      <c r="Q3138" s="146">
        <f>IFERROR(_xll.qlIndexFixing(ONIndex1Y,I3138,TRUE,_xll.ohTrigger(RecalcTrigger,Trigger1Y)),NA())</f>
        <v>9.4192544697291325E-3</v>
      </c>
    </row>
    <row r="3139" spans="2:17" x14ac:dyDescent="0.2">
      <c r="B3139" s="39" t="s">
        <v>42</v>
      </c>
      <c r="D3139" s="42">
        <f>_xll.qlCalendarAdvance(Calendar,$D3138,B3139,"f",FALSE)</f>
        <v>61688</v>
      </c>
      <c r="E3139" s="140">
        <f>_xll.qlInterestRateIndexValueDate(IndexON,D3139)</f>
        <v>61688</v>
      </c>
      <c r="F3139" s="156">
        <f>IFERROR(_xll.qlIndexFixing(IndexON,D3139,TRUE,_xll.ohTrigger(RecalcTrigger,TriggerON)),NA())</f>
        <v>8.5247598364790456E-3</v>
      </c>
      <c r="H3139" s="42">
        <f>_xll.qlCalendarAdvance(Calendar,$H3138,B3139,"f",FALSE)</f>
        <v>61688</v>
      </c>
      <c r="I3139" s="140">
        <f>_xll.qlInterestRateIndexValueDate(Index1M,$H3139)</f>
        <v>61688</v>
      </c>
      <c r="J3139" s="145">
        <f>IFERROR(_xll.qlIndexFixing(Index1M,$H3139,TRUE,_xll.ohTrigger(RecalcTrigger,Trigger1M)),NA())</f>
        <v>9.0539779260360911E-3</v>
      </c>
      <c r="K3139" s="44">
        <f>IFERROR(_xll.qlIndexFixing(Index3M,H3139,TRUE,_xll.ohTrigger(RecalcTrigger,Trigger3M)),NA())</f>
        <v>9.1987943142812414E-3</v>
      </c>
      <c r="L3139" s="44">
        <f>IFERROR(_xll.qlIndexFixing(Index6M,$H3139,TRUE,_xll.ohTrigger(RecalcTrigger,Trigger6M)),NA())</f>
        <v>9.3202277745108759E-3</v>
      </c>
      <c r="M3139" s="146">
        <f>IFERROR(_xll.qlIndexFixing(Index1Y,$H3139,TRUE,_xll.ohTrigger(RecalcTrigger,Trigger1Y)),NA())</f>
        <v>9.5687725174964378E-3</v>
      </c>
      <c r="N3139" s="145">
        <f>IFERROR(_xll.qlIndexFixing(ONIndex1M,I3139,TRUE,_xll.ohTrigger(RecalcTrigger,Trigger1M)),NA())</f>
        <v>9.0429187207319295E-3</v>
      </c>
      <c r="O3139" s="44">
        <f>IFERROR(_xll.qlIndexFixing(ONIndex3M,I3139,TRUE,_xll.ohTrigger(RecalcTrigger,Trigger3M)),NA())</f>
        <v>9.1622377173683489E-3</v>
      </c>
      <c r="P3139" s="44">
        <f>IFERROR(_xll.qlIndexFixing(ONIndex6M,I3139,TRUE,_xll.ohTrigger(RecalcTrigger,Trigger6M)),NA())</f>
        <v>9.2498599060919506E-3</v>
      </c>
      <c r="Q3139" s="146">
        <f>IFERROR(_xll.qlIndexFixing(ONIndex1Y,I3139,TRUE,_xll.ohTrigger(RecalcTrigger,Trigger1Y)),NA())</f>
        <v>9.4232860578846722E-3</v>
      </c>
    </row>
    <row r="3140" spans="2:17" x14ac:dyDescent="0.2">
      <c r="B3140" s="39" t="s">
        <v>42</v>
      </c>
      <c r="D3140" s="42">
        <f>_xll.qlCalendarAdvance(Calendar,$D3139,B3140,"f",FALSE)</f>
        <v>61695</v>
      </c>
      <c r="E3140" s="140">
        <f>_xll.qlInterestRateIndexValueDate(IndexON,D3140)</f>
        <v>61695</v>
      </c>
      <c r="F3140" s="156">
        <f>IFERROR(_xll.qlIndexFixing(IndexON,D3140,TRUE,_xll.ohTrigger(RecalcTrigger,TriggerON)),NA())</f>
        <v>8.5294213008491049E-3</v>
      </c>
      <c r="H3140" s="42">
        <f>_xll.qlCalendarAdvance(Calendar,$H3139,B3140,"f",FALSE)</f>
        <v>61695</v>
      </c>
      <c r="I3140" s="140">
        <f>_xll.qlInterestRateIndexValueDate(Index1M,$H3140)</f>
        <v>61695</v>
      </c>
      <c r="J3140" s="145">
        <f>IFERROR(_xll.qlIndexFixing(Index1M,$H3140,TRUE,_xll.ohTrigger(RecalcTrigger,Trigger1M)),NA())</f>
        <v>9.0577371149349242E-3</v>
      </c>
      <c r="K3140" s="44">
        <f>IFERROR(_xll.qlIndexFixing(Index3M,H3140,TRUE,_xll.ohTrigger(RecalcTrigger,Trigger3M)),NA())</f>
        <v>9.2027803065885243E-3</v>
      </c>
      <c r="L3140" s="44">
        <f>IFERROR(_xll.qlIndexFixing(Index6M,$H3140,TRUE,_xll.ohTrigger(RecalcTrigger,Trigger6M)),NA())</f>
        <v>9.3240106464397288E-3</v>
      </c>
      <c r="M3140" s="146">
        <f>IFERROR(_xll.qlIndexFixing(Index1Y,$H3140,TRUE,_xll.ohTrigger(RecalcTrigger,Trigger1Y)),NA())</f>
        <v>9.5725665745387545E-3</v>
      </c>
      <c r="N3140" s="145">
        <f>IFERROR(_xll.qlIndexFixing(ONIndex1M,I3140,TRUE,_xll.ohTrigger(RecalcTrigger,Trigger1M)),NA())</f>
        <v>9.0466949027989685E-3</v>
      </c>
      <c r="O3140" s="44">
        <f>IFERROR(_xll.qlIndexFixing(ONIndex3M,I3140,TRUE,_xll.ohTrigger(RecalcTrigger,Trigger3M)),NA())</f>
        <v>9.1662807590653372E-3</v>
      </c>
      <c r="P3140" s="44">
        <f>IFERROR(_xll.qlIndexFixing(ONIndex6M,I3140,TRUE,_xll.ohTrigger(RecalcTrigger,Trigger6M)),NA())</f>
        <v>9.253751452028558E-3</v>
      </c>
      <c r="Q3140" s="146">
        <f>IFERROR(_xll.qlIndexFixing(ONIndex1Y,I3140,TRUE,_xll.ohTrigger(RecalcTrigger,Trigger1Y)),NA())</f>
        <v>9.4273075201989354E-3</v>
      </c>
    </row>
    <row r="3141" spans="2:17" x14ac:dyDescent="0.2">
      <c r="B3141" s="39" t="s">
        <v>42</v>
      </c>
      <c r="D3141" s="42">
        <f>_xll.qlCalendarAdvance(Calendar,$D3140,B3141,"f",FALSE)</f>
        <v>61702</v>
      </c>
      <c r="E3141" s="140">
        <f>_xll.qlInterestRateIndexValueDate(IndexON,D3141)</f>
        <v>61702</v>
      </c>
      <c r="F3141" s="156">
        <f>IFERROR(_xll.qlIndexFixing(IndexON,D3141,TRUE,_xll.ohTrigger(RecalcTrigger,TriggerON)),NA())</f>
        <v>8.5340710276915477E-3</v>
      </c>
      <c r="H3141" s="42">
        <f>_xll.qlCalendarAdvance(Calendar,$H3140,B3141,"f",FALSE)</f>
        <v>61702</v>
      </c>
      <c r="I3141" s="140">
        <f>_xll.qlInterestRateIndexValueDate(Index1M,$H3141)</f>
        <v>61702</v>
      </c>
      <c r="J3141" s="145">
        <f>IFERROR(_xll.qlIndexFixing(Index1M,$H3141,TRUE,_xll.ohTrigger(RecalcTrigger,Trigger1M)),NA())</f>
        <v>9.0626249493390969E-3</v>
      </c>
      <c r="K3141" s="44">
        <f>IFERROR(_xll.qlIndexFixing(Index3M,H3141,TRUE,_xll.ohTrigger(RecalcTrigger,Trigger3M)),NA())</f>
        <v>9.205959892223713E-3</v>
      </c>
      <c r="L3141" s="44">
        <f>IFERROR(_xll.qlIndexFixing(Index6M,$H3141,TRUE,_xll.ohTrigger(RecalcTrigger,Trigger6M)),NA())</f>
        <v>9.3281687819022612E-3</v>
      </c>
      <c r="M3141" s="146">
        <f>IFERROR(_xll.qlIndexFixing(Index1Y,$H3141,TRUE,_xll.ohTrigger(RecalcTrigger,Trigger1Y)),NA())</f>
        <v>9.5763504231494156E-3</v>
      </c>
      <c r="N3141" s="145">
        <f>IFERROR(_xll.qlIndexFixing(ONIndex1M,I3141,TRUE,_xll.ohTrigger(RecalcTrigger,Trigger1M)),NA())</f>
        <v>9.050461576435298E-3</v>
      </c>
      <c r="O3141" s="44">
        <f>IFERROR(_xll.qlIndexFixing(ONIndex3M,I3141,TRUE,_xll.ohTrigger(RecalcTrigger,Trigger3M)),NA())</f>
        <v>9.1703136204579483E-3</v>
      </c>
      <c r="P3141" s="44">
        <f>IFERROR(_xll.qlIndexFixing(ONIndex6M,I3141,TRUE,_xll.ohTrigger(RecalcTrigger,Trigger6M)),NA())</f>
        <v>9.2576331990645855E-3</v>
      </c>
      <c r="Q3141" s="146">
        <f>IFERROR(_xll.qlIndexFixing(ONIndex1Y,I3141,TRUE,_xll.ohTrigger(RecalcTrigger,Trigger1Y)),NA())</f>
        <v>9.4313188564287831E-3</v>
      </c>
    </row>
    <row r="3142" spans="2:17" x14ac:dyDescent="0.2">
      <c r="B3142" s="39" t="s">
        <v>42</v>
      </c>
      <c r="D3142" s="42">
        <f>_xll.qlCalendarAdvance(Calendar,$D3141,B3142,"f",FALSE)</f>
        <v>61709</v>
      </c>
      <c r="E3142" s="140">
        <f>_xll.qlInterestRateIndexValueDate(IndexON,D3142)</f>
        <v>61709</v>
      </c>
      <c r="F3142" s="156">
        <f>IFERROR(_xll.qlIndexFixing(IndexON,D3142,TRUE,_xll.ohTrigger(RecalcTrigger,TriggerON)),NA())</f>
        <v>8.5387090171684665E-3</v>
      </c>
      <c r="H3142" s="42">
        <f>_xll.qlCalendarAdvance(Calendar,$H3141,B3142,"f",FALSE)</f>
        <v>61709</v>
      </c>
      <c r="I3142" s="140">
        <f>_xll.qlInterestRateIndexValueDate(Index1M,$H3142)</f>
        <v>61709</v>
      </c>
      <c r="J3142" s="145">
        <f>IFERROR(_xll.qlIndexFixing(Index1M,$H3142,TRUE,_xll.ohTrigger(RecalcTrigger,Trigger1M)),NA())</f>
        <v>9.0663633497814391E-3</v>
      </c>
      <c r="K3142" s="44">
        <f>IFERROR(_xll.qlIndexFixing(Index3M,H3142,TRUE,_xll.ohTrigger(RecalcTrigger,Trigger3M)),NA())</f>
        <v>9.2099267422968145E-3</v>
      </c>
      <c r="L3142" s="44">
        <f>IFERROR(_xll.qlIndexFixing(Index6M,$H3142,TRUE,_xll.ohTrigger(RecalcTrigger,Trigger6M)),NA())</f>
        <v>9.3319313733478647E-3</v>
      </c>
      <c r="M3142" s="146">
        <f>IFERROR(_xll.qlIndexFixing(Index1Y,$H3142,TRUE,_xll.ohTrigger(RecalcTrigger,Trigger1Y)),NA())</f>
        <v>9.5801240632136242E-3</v>
      </c>
      <c r="N3142" s="145">
        <f>IFERROR(_xll.qlIndexFixing(ONIndex1M,I3142,TRUE,_xll.ohTrigger(RecalcTrigger,Trigger1M)),NA())</f>
        <v>9.0542187417219644E-3</v>
      </c>
      <c r="O3142" s="44">
        <f>IFERROR(_xll.qlIndexFixing(ONIndex3M,I3142,TRUE,_xll.ohTrigger(RecalcTrigger,Trigger3M)),NA())</f>
        <v>9.1743363016272284E-3</v>
      </c>
      <c r="P3142" s="44">
        <f>IFERROR(_xll.qlIndexFixing(ONIndex6M,I3142,TRUE,_xll.ohTrigger(RecalcTrigger,Trigger6M)),NA())</f>
        <v>9.2615051472000332E-3</v>
      </c>
      <c r="Q3142" s="146">
        <f>IFERROR(_xll.qlIndexFixing(ONIndex1Y,I3142,TRUE,_xll.ohTrigger(RecalcTrigger,Trigger1Y)),NA())</f>
        <v>9.435320066736308E-3</v>
      </c>
    </row>
    <row r="3143" spans="2:17" x14ac:dyDescent="0.2">
      <c r="B3143" s="39" t="s">
        <v>42</v>
      </c>
      <c r="D3143" s="42">
        <f>_xll.qlCalendarAdvance(Calendar,$D3142,B3143,"f",FALSE)</f>
        <v>61716</v>
      </c>
      <c r="E3143" s="140">
        <f>_xll.qlInterestRateIndexValueDate(IndexON,D3143)</f>
        <v>61716</v>
      </c>
      <c r="F3143" s="156">
        <f>IFERROR(_xll.qlIndexFixing(IndexON,D3143,TRUE,_xll.ohTrigger(RecalcTrigger,TriggerON)),NA())</f>
        <v>8.5433352691988151E-3</v>
      </c>
      <c r="H3143" s="42">
        <f>_xll.qlCalendarAdvance(Calendar,$H3142,B3143,"f",FALSE)</f>
        <v>61716</v>
      </c>
      <c r="I3143" s="140">
        <f>_xll.qlInterestRateIndexValueDate(Index1M,$H3143)</f>
        <v>61716</v>
      </c>
      <c r="J3143" s="145">
        <f>IFERROR(_xll.qlIndexFixing(Index1M,$H3143,TRUE,_xll.ohTrigger(RecalcTrigger,Trigger1M)),NA())</f>
        <v>9.0700922355549628E-3</v>
      </c>
      <c r="K3143" s="44">
        <f>IFERROR(_xll.qlIndexFixing(Index3M,H3143,TRUE,_xll.ohTrigger(RecalcTrigger,Trigger3M)),NA())</f>
        <v>9.21388339304848E-3</v>
      </c>
      <c r="L3143" s="44">
        <f>IFERROR(_xll.qlIndexFixing(Index6M,$H3143,TRUE,_xll.ohTrigger(RecalcTrigger,Trigger6M)),NA())</f>
        <v>9.3356841275989647E-3</v>
      </c>
      <c r="M3143" s="146">
        <f>IFERROR(_xll.qlIndexFixing(Index1Y,$H3143,TRUE,_xll.ohTrigger(RecalcTrigger,Trigger1Y)),NA())</f>
        <v>9.5838874946168051E-3</v>
      </c>
      <c r="N3143" s="145">
        <f>IFERROR(_xll.qlIndexFixing(ONIndex1M,I3143,TRUE,_xll.ohTrigger(RecalcTrigger,Trigger1M)),NA())</f>
        <v>9.0579663986589676E-3</v>
      </c>
      <c r="O3143" s="44">
        <f>IFERROR(_xll.qlIndexFixing(ONIndex3M,I3143,TRUE,_xll.ohTrigger(RecalcTrigger,Trigger3M)),NA())</f>
        <v>9.1783488025731774E-3</v>
      </c>
      <c r="P3143" s="44">
        <f>IFERROR(_xll.qlIndexFixing(ONIndex6M,I3143,TRUE,_xll.ohTrigger(RecalcTrigger,Trigger6M)),NA())</f>
        <v>9.2653672966780398E-3</v>
      </c>
      <c r="Q3143" s="146">
        <f>IFERROR(_xll.qlIndexFixing(ONIndex1Y,I3143,TRUE,_xll.ohTrigger(RecalcTrigger,Trigger1Y)),NA())</f>
        <v>9.4393111512836025E-3</v>
      </c>
    </row>
    <row r="3144" spans="2:17" x14ac:dyDescent="0.2">
      <c r="B3144" s="39" t="s">
        <v>42</v>
      </c>
      <c r="D3144" s="42">
        <f>_xll.qlCalendarAdvance(Calendar,$D3143,B3144,"f",FALSE)</f>
        <v>61724</v>
      </c>
      <c r="E3144" s="140">
        <f>_xll.qlInterestRateIndexValueDate(IndexON,D3144)</f>
        <v>61724</v>
      </c>
      <c r="F3144" s="156">
        <f>IFERROR(_xll.qlIndexFixing(IndexON,D3144,TRUE,_xll.ohTrigger(RecalcTrigger,TriggerON)),NA())</f>
        <v>8.5486080419183708E-3</v>
      </c>
      <c r="H3144" s="42">
        <f>_xll.qlCalendarAdvance(Calendar,$H3143,B3144,"f",FALSE)</f>
        <v>61724</v>
      </c>
      <c r="I3144" s="140">
        <f>_xll.qlInterestRateIndexValueDate(Index1M,$H3144)</f>
        <v>61724</v>
      </c>
      <c r="J3144" s="145">
        <f>IFERROR(_xll.qlIndexFixing(Index1M,$H3144,TRUE,_xll.ohTrigger(RecalcTrigger,Trigger1M)),NA())</f>
        <v>9.0739646766726037E-3</v>
      </c>
      <c r="K3144" s="44">
        <f>IFERROR(_xll.qlIndexFixing(Index3M,H3144,TRUE,_xll.ohTrigger(RecalcTrigger,Trigger3M)),NA())</f>
        <v>9.2183927906159691E-3</v>
      </c>
      <c r="L3144" s="44">
        <f>IFERROR(_xll.qlIndexFixing(Index6M,$H3144,TRUE,_xll.ohTrigger(RecalcTrigger,Trigger6M)),NA())</f>
        <v>9.3399609439847112E-3</v>
      </c>
      <c r="M3144" s="146">
        <f>IFERROR(_xll.qlIndexFixing(Index1Y,$H3144,TRUE,_xll.ohTrigger(RecalcTrigger,Trigger1Y)),NA())</f>
        <v>9.5881760585294629E-3</v>
      </c>
      <c r="N3144" s="145">
        <f>IFERROR(_xll.qlIndexFixing(ONIndex1M,I3144,TRUE,_xll.ohTrigger(RecalcTrigger,Trigger1M)),NA())</f>
        <v>9.062237792223371E-3</v>
      </c>
      <c r="O3144" s="44">
        <f>IFERROR(_xll.qlIndexFixing(ONIndex3M,I3144,TRUE,_xll.ohTrigger(RecalcTrigger,Trigger3M)),NA())</f>
        <v>9.1829220520378563E-3</v>
      </c>
      <c r="P3144" s="44">
        <f>IFERROR(_xll.qlIndexFixing(ONIndex6M,I3144,TRUE,_xll.ohTrigger(RecalcTrigger,Trigger6M)),NA())</f>
        <v>9.2697691831022944E-3</v>
      </c>
      <c r="Q3144" s="146">
        <f>IFERROR(_xll.qlIndexFixing(ONIndex1Y,I3144,TRUE,_xll.ohTrigger(RecalcTrigger,Trigger1Y)),NA())</f>
        <v>9.4438599914725696E-3</v>
      </c>
    </row>
    <row r="3145" spans="2:17" x14ac:dyDescent="0.2">
      <c r="B3145" s="39" t="s">
        <v>42</v>
      </c>
      <c r="D3145" s="42">
        <f>_xll.qlCalendarAdvance(Calendar,$D3144,B3145,"f",FALSE)</f>
        <v>61731</v>
      </c>
      <c r="E3145" s="140">
        <f>_xll.qlInterestRateIndexValueDate(IndexON,D3145)</f>
        <v>61731</v>
      </c>
      <c r="F3145" s="156">
        <f>IFERROR(_xll.qlIndexFixing(IndexON,D3145,TRUE,_xll.ohTrigger(RecalcTrigger,TriggerON)),NA())</f>
        <v>8.5532091422890755E-3</v>
      </c>
      <c r="H3145" s="42">
        <f>_xll.qlCalendarAdvance(Calendar,$H3144,B3145,"f",FALSE)</f>
        <v>61731</v>
      </c>
      <c r="I3145" s="140">
        <f>_xll.qlInterestRateIndexValueDate(Index1M,$H3145)</f>
        <v>61731</v>
      </c>
      <c r="J3145" s="145">
        <f>IFERROR(_xll.qlIndexFixing(Index1M,$H3145,TRUE,_xll.ohTrigger(RecalcTrigger,Trigger1M)),NA())</f>
        <v>9.0776737612633177E-3</v>
      </c>
      <c r="K3145" s="44">
        <f>IFERROR(_xll.qlIndexFixing(Index3M,H3145,TRUE,_xll.ohTrigger(RecalcTrigger,Trigger3M)),NA())</f>
        <v>9.2223275855765688E-3</v>
      </c>
      <c r="L3145" s="44">
        <f>IFERROR(_xll.qlIndexFixing(Index6M,$H3145,TRUE,_xll.ohTrigger(RecalcTrigger,Trigger6M)),NA())</f>
        <v>9.343310032788538E-3</v>
      </c>
      <c r="M3145" s="146">
        <f>IFERROR(_xll.qlIndexFixing(Index1Y,$H3145,TRUE,_xll.ohTrigger(RecalcTrigger,Trigger1Y)),NA())</f>
        <v>9.5919176138457019E-3</v>
      </c>
      <c r="N3145" s="145">
        <f>IFERROR(_xll.qlIndexFixing(ONIndex1M,I3145,TRUE,_xll.ohTrigger(RecalcTrigger,Trigger1M)),NA())</f>
        <v>9.0659650742064279E-3</v>
      </c>
      <c r="O3145" s="44">
        <f>IFERROR(_xll.qlIndexFixing(ONIndex3M,I3145,TRUE,_xll.ohTrigger(RecalcTrigger,Trigger3M)),NA())</f>
        <v>9.1869127381616345E-3</v>
      </c>
      <c r="P3145" s="44">
        <f>IFERROR(_xll.qlIndexFixing(ONIndex6M,I3145,TRUE,_xll.ohTrigger(RecalcTrigger,Trigger6M)),NA())</f>
        <v>9.273610335109872E-3</v>
      </c>
      <c r="Q3145" s="146">
        <f>IFERROR(_xll.qlIndexFixing(ONIndex1Y,I3145,TRUE,_xll.ohTrigger(RecalcTrigger,Trigger1Y)),NA())</f>
        <v>9.4478293774180599E-3</v>
      </c>
    </row>
    <row r="3146" spans="2:17" x14ac:dyDescent="0.2">
      <c r="B3146" s="39" t="s">
        <v>42</v>
      </c>
      <c r="D3146" s="42">
        <f>_xll.qlCalendarAdvance(Calendar,$D3145,B3146,"f",FALSE)</f>
        <v>61738</v>
      </c>
      <c r="E3146" s="140">
        <f>_xll.qlInterestRateIndexValueDate(IndexON,D3146)</f>
        <v>61738</v>
      </c>
      <c r="F3146" s="156">
        <f>IFERROR(_xll.qlIndexFixing(IndexON,D3146,TRUE,_xll.ohTrigger(RecalcTrigger,TriggerON)),NA())</f>
        <v>8.5577985052132099E-3</v>
      </c>
      <c r="H3146" s="42">
        <f>_xll.qlCalendarAdvance(Calendar,$H3145,B3146,"f",FALSE)</f>
        <v>61738</v>
      </c>
      <c r="I3146" s="140">
        <f>_xll.qlInterestRateIndexValueDate(Index1M,$H3146)</f>
        <v>61738</v>
      </c>
      <c r="J3146" s="145">
        <f>IFERROR(_xll.qlIndexFixing(Index1M,$H3146,TRUE,_xll.ohTrigger(RecalcTrigger,Trigger1M)),NA())</f>
        <v>9.0813733313524492E-3</v>
      </c>
      <c r="K3146" s="44">
        <f>IFERROR(_xll.qlIndexFixing(Index3M,H3146,TRUE,_xll.ohTrigger(RecalcTrigger,Trigger3M)),NA())</f>
        <v>9.2262521811211761E-3</v>
      </c>
      <c r="L3146" s="44">
        <f>IFERROR(_xll.qlIndexFixing(Index6M,$H3146,TRUE,_xll.ohTrigger(RecalcTrigger,Trigger6M)),NA())</f>
        <v>9.3470324773729796E-3</v>
      </c>
      <c r="M3146" s="146">
        <f>IFERROR(_xll.qlIndexFixing(Index1Y,$H3146,TRUE,_xll.ohTrigger(RecalcTrigger,Trigger1Y)),NA())</f>
        <v>9.5956489601425332E-3</v>
      </c>
      <c r="N3146" s="145">
        <f>IFERROR(_xll.qlIndexFixing(ONIndex1M,I3146,TRUE,_xll.ohTrigger(RecalcTrigger,Trigger1M)),NA())</f>
        <v>9.0696828478398217E-3</v>
      </c>
      <c r="O3146" s="44">
        <f>IFERROR(_xll.qlIndexFixing(ONIndex3M,I3146,TRUE,_xll.ohTrigger(RecalcTrigger,Trigger3M)),NA())</f>
        <v>9.1908932438189428E-3</v>
      </c>
      <c r="P3146" s="44">
        <f>IFERROR(_xll.qlIndexFixing(ONIndex6M,I3146,TRUE,_xll.ohTrigger(RecalcTrigger,Trigger6M)),NA())</f>
        <v>9.277441688297916E-3</v>
      </c>
      <c r="Q3146" s="146">
        <f>IFERROR(_xll.qlIndexFixing(ONIndex1Y,I3146,TRUE,_xll.ohTrigger(RecalcTrigger,Trigger1Y)),NA())</f>
        <v>9.4517886374412274E-3</v>
      </c>
    </row>
    <row r="3147" spans="2:17" x14ac:dyDescent="0.2">
      <c r="B3147" s="39" t="s">
        <v>42</v>
      </c>
      <c r="D3147" s="42">
        <f>_xll.qlCalendarAdvance(Calendar,$D3146,B3147,"f",FALSE)</f>
        <v>61745</v>
      </c>
      <c r="E3147" s="140">
        <f>_xll.qlInterestRateIndexValueDate(IndexON,D3147)</f>
        <v>61745</v>
      </c>
      <c r="F3147" s="156">
        <f>IFERROR(_xll.qlIndexFixing(IndexON,D3147,TRUE,_xll.ohTrigger(RecalcTrigger,TriggerON)),NA())</f>
        <v>8.5623761305286816E-3</v>
      </c>
      <c r="H3147" s="42">
        <f>_xll.qlCalendarAdvance(Calendar,$H3146,B3147,"f",FALSE)</f>
        <v>61745</v>
      </c>
      <c r="I3147" s="140">
        <f>_xll.qlInterestRateIndexValueDate(Index1M,$H3147)</f>
        <v>61745</v>
      </c>
      <c r="J3147" s="145">
        <f>IFERROR(_xll.qlIndexFixing(Index1M,$H3147,TRUE,_xll.ohTrigger(RecalcTrigger,Trigger1M)),NA())</f>
        <v>9.0850633869324002E-3</v>
      </c>
      <c r="K3147" s="44">
        <f>IFERROR(_xll.qlIndexFixing(Index3M,H3147,TRUE,_xll.ohTrigger(RecalcTrigger,Trigger3M)),NA())</f>
        <v>9.2301665772209773E-3</v>
      </c>
      <c r="L3147" s="44">
        <f>IFERROR(_xll.qlIndexFixing(Index6M,$H3147,TRUE,_xll.ohTrigger(RecalcTrigger,Trigger6M)),NA())</f>
        <v>9.3507450847532952E-3</v>
      </c>
      <c r="M3147" s="146">
        <f>IFERROR(_xll.qlIndexFixing(Index1Y,$H3147,TRUE,_xll.ohTrigger(RecalcTrigger,Trigger1Y)),NA())</f>
        <v>9.5993700973071583E-3</v>
      </c>
      <c r="N3147" s="145">
        <f>IFERROR(_xll.qlIndexFixing(ONIndex1M,I3147,TRUE,_xll.ohTrigger(RecalcTrigger,Trigger1M)),NA())</f>
        <v>9.0733911132045986E-3</v>
      </c>
      <c r="O3147" s="44">
        <f>IFERROR(_xll.qlIndexFixing(ONIndex3M,I3147,TRUE,_xll.ohTrigger(RecalcTrigger,Trigger3M)),NA())</f>
        <v>9.1948635692529201E-3</v>
      </c>
      <c r="P3147" s="44">
        <f>IFERROR(_xll.qlIndexFixing(ONIndex6M,I3147,TRUE,_xll.ohTrigger(RecalcTrigger,Trigger6M)),NA())</f>
        <v>9.281263242504334E-3</v>
      </c>
      <c r="Q3147" s="146">
        <f>IFERROR(_xll.qlIndexFixing(ONIndex1Y,I3147,TRUE,_xll.ohTrigger(RecalcTrigger,Trigger1Y)),NA())</f>
        <v>9.4557377715420721E-3</v>
      </c>
    </row>
    <row r="3148" spans="2:17" x14ac:dyDescent="0.2">
      <c r="B3148" s="39" t="s">
        <v>42</v>
      </c>
      <c r="D3148" s="42">
        <f>_xll.qlCalendarAdvance(Calendar,$D3147,B3148,"f",FALSE)</f>
        <v>61752</v>
      </c>
      <c r="E3148" s="140">
        <f>_xll.qlInterestRateIndexValueDate(IndexON,D3148)</f>
        <v>61752</v>
      </c>
      <c r="F3148" s="156">
        <f>IFERROR(_xll.qlIndexFixing(IndexON,D3148,TRUE,_xll.ohTrigger(RecalcTrigger,TriggerON)),NA())</f>
        <v>8.5669420186407219E-3</v>
      </c>
      <c r="H3148" s="42">
        <f>_xll.qlCalendarAdvance(Calendar,$H3147,B3148,"f",FALSE)</f>
        <v>61752</v>
      </c>
      <c r="I3148" s="140">
        <f>_xll.qlInterestRateIndexValueDate(Index1M,$H3148)</f>
        <v>61752</v>
      </c>
      <c r="J3148" s="145">
        <f>IFERROR(_xll.qlIndexFixing(Index1M,$H3148,TRUE,_xll.ohTrigger(RecalcTrigger,Trigger1M)),NA())</f>
        <v>9.0887439279879745E-3</v>
      </c>
      <c r="K3148" s="44">
        <f>IFERROR(_xll.qlIndexFixing(Index3M,H3148,TRUE,_xll.ohTrigger(RecalcTrigger,Trigger3M)),NA())</f>
        <v>9.2340707738453546E-3</v>
      </c>
      <c r="L3148" s="44">
        <f>IFERROR(_xll.qlIndexFixing(Index6M,$H3148,TRUE,_xll.ohTrigger(RecalcTrigger,Trigger6M)),NA())</f>
        <v>9.3544478548766453E-3</v>
      </c>
      <c r="M3148" s="146">
        <f>IFERROR(_xll.qlIndexFixing(Index1Y,$H3148,TRUE,_xll.ohTrigger(RecalcTrigger,Trigger1Y)),NA())</f>
        <v>9.6030810252258902E-3</v>
      </c>
      <c r="N3148" s="145">
        <f>IFERROR(_xll.qlIndexFixing(ONIndex1M,I3148,TRUE,_xll.ohTrigger(RecalcTrigger,Trigger1M)),NA())</f>
        <v>9.0770898700576197E-3</v>
      </c>
      <c r="O3148" s="44">
        <f>IFERROR(_xll.qlIndexFixing(ONIndex3M,I3148,TRUE,_xll.ohTrigger(RecalcTrigger,Trigger3M)),NA())</f>
        <v>9.1988237144635665E-3</v>
      </c>
      <c r="P3148" s="44">
        <f>IFERROR(_xll.qlIndexFixing(ONIndex6M,I3148,TRUE,_xll.ohTrigger(RecalcTrigger,Trigger6M)),NA())</f>
        <v>9.2850749982154035E-3</v>
      </c>
      <c r="Q3148" s="146">
        <f>IFERROR(_xll.qlIndexFixing(ONIndex1Y,I3148,TRUE,_xll.ohTrigger(RecalcTrigger,Trigger1Y)),NA())</f>
        <v>9.4596767797205938E-3</v>
      </c>
    </row>
    <row r="3149" spans="2:17" x14ac:dyDescent="0.2">
      <c r="B3149" s="39" t="s">
        <v>42</v>
      </c>
      <c r="D3149" s="42">
        <f>_xll.qlCalendarAdvance(Calendar,$D3148,B3149,"f",FALSE)</f>
        <v>61759</v>
      </c>
      <c r="E3149" s="140">
        <f>_xll.qlInterestRateIndexValueDate(IndexON,D3149)</f>
        <v>61759</v>
      </c>
      <c r="F3149" s="156">
        <f>IFERROR(_xll.qlIndexFixing(IndexON,D3149,TRUE,_xll.ohTrigger(RecalcTrigger,TriggerON)),NA())</f>
        <v>8.5714961692251457E-3</v>
      </c>
      <c r="H3149" s="42">
        <f>_xll.qlCalendarAdvance(Calendar,$H3148,B3149,"f",FALSE)</f>
        <v>61759</v>
      </c>
      <c r="I3149" s="140">
        <f>_xll.qlInterestRateIndexValueDate(Index1M,$H3149)</f>
        <v>61759</v>
      </c>
      <c r="J3149" s="145">
        <f>IFERROR(_xll.qlIndexFixing(Index1M,$H3149,TRUE,_xll.ohTrigger(RecalcTrigger,Trigger1M)),NA())</f>
        <v>9.0909162448606275E-3</v>
      </c>
      <c r="K3149" s="44">
        <f>IFERROR(_xll.qlIndexFixing(Index3M,H3149,TRUE,_xll.ohTrigger(RecalcTrigger,Trigger3M)),NA())</f>
        <v>9.2375717121413528E-3</v>
      </c>
      <c r="L3149" s="44">
        <f>IFERROR(_xll.qlIndexFixing(Index6M,$H3149,TRUE,_xll.ohTrigger(RecalcTrigger,Trigger6M)),NA())</f>
        <v>9.3581407876866148E-3</v>
      </c>
      <c r="M3149" s="146">
        <f>IFERROR(_xll.qlIndexFixing(Index1Y,$H3149,TRUE,_xll.ohTrigger(RecalcTrigger,Trigger1Y)),NA())</f>
        <v>9.6067817437865966E-3</v>
      </c>
      <c r="N3149" s="145">
        <f>IFERROR(_xll.qlIndexFixing(ONIndex1M,I3149,TRUE,_xll.ohTrigger(RecalcTrigger,Trigger1M)),NA())</f>
        <v>9.0807791186420239E-3</v>
      </c>
      <c r="O3149" s="44">
        <f>IFERROR(_xll.qlIndexFixing(ONIndex3M,I3149,TRUE,_xll.ohTrigger(RecalcTrigger,Trigger3M)),NA())</f>
        <v>9.2027736792887893E-3</v>
      </c>
      <c r="P3149" s="44">
        <f>IFERROR(_xll.qlIndexFixing(ONIndex6M,I3149,TRUE,_xll.ohTrigger(RecalcTrigger,Trigger6M)),NA())</f>
        <v>9.2888769548638006E-3</v>
      </c>
      <c r="Q3149" s="146">
        <f>IFERROR(_xll.qlIndexFixing(ONIndex1Y,I3149,TRUE,_xll.ohTrigger(RecalcTrigger,Trigger1Y)),NA())</f>
        <v>9.4636056619767928E-3</v>
      </c>
    </row>
    <row r="3150" spans="2:17" x14ac:dyDescent="0.2">
      <c r="B3150" s="39" t="s">
        <v>42</v>
      </c>
      <c r="D3150" s="42">
        <f>_xll.qlCalendarAdvance(Calendar,$D3149,B3150,"f",FALSE)</f>
        <v>61766</v>
      </c>
      <c r="E3150" s="140">
        <f>_xll.qlInterestRateIndexValueDate(IndexON,D3150)</f>
        <v>61766</v>
      </c>
      <c r="F3150" s="156">
        <f>IFERROR(_xll.qlIndexFixing(IndexON,D3150,TRUE,_xll.ohTrigger(RecalcTrigger,TriggerON)),NA())</f>
        <v>8.5760385822819529E-3</v>
      </c>
      <c r="H3150" s="42">
        <f>_xll.qlCalendarAdvance(Calendar,$H3149,B3150,"f",FALSE)</f>
        <v>61766</v>
      </c>
      <c r="I3150" s="140">
        <f>_xll.qlInterestRateIndexValueDate(Index1M,$H3150)</f>
        <v>61766</v>
      </c>
      <c r="J3150" s="145">
        <f>IFERROR(_xll.qlIndexFixing(Index1M,$H3150,TRUE,_xll.ohTrigger(RecalcTrigger,Trigger1M)),NA())</f>
        <v>9.0945801103114211E-3</v>
      </c>
      <c r="K3150" s="44">
        <f>IFERROR(_xll.qlIndexFixing(Index3M,H3150,TRUE,_xll.ohTrigger(RecalcTrigger,Trigger3M)),NA())</f>
        <v>9.2414561400499338E-3</v>
      </c>
      <c r="L3150" s="44">
        <f>IFERROR(_xll.qlIndexFixing(Index6M,$H3150,TRUE,_xll.ohTrigger(RecalcTrigger,Trigger6M)),NA())</f>
        <v>9.361823883130364E-3</v>
      </c>
      <c r="M3150" s="146">
        <f>IFERROR(_xll.qlIndexFixing(Index1Y,$H3150,TRUE,_xll.ohTrigger(RecalcTrigger,Trigger1Y)),NA())</f>
        <v>9.6104722528769226E-3</v>
      </c>
      <c r="N3150" s="145">
        <f>IFERROR(_xll.qlIndexFixing(ONIndex1M,I3150,TRUE,_xll.ohTrigger(RecalcTrigger,Trigger1M)),NA())</f>
        <v>9.0844588589578112E-3</v>
      </c>
      <c r="O3150" s="44">
        <f>IFERROR(_xll.qlIndexFixing(ONIndex3M,I3150,TRUE,_xll.ohTrigger(RecalcTrigger,Trigger3M)),NA())</f>
        <v>9.2067134639717274E-3</v>
      </c>
      <c r="P3150" s="44">
        <f>IFERROR(_xll.qlIndexFixing(ONIndex6M,I3150,TRUE,_xll.ohTrigger(RecalcTrigger,Trigger6M)),NA())</f>
        <v>9.2926691126116179E-3</v>
      </c>
      <c r="Q3150" s="146">
        <f>IFERROR(_xll.qlIndexFixing(ONIndex1Y,I3150,TRUE,_xll.ohTrigger(RecalcTrigger,Trigger1Y)),NA())</f>
        <v>9.4675244181485763E-3</v>
      </c>
    </row>
    <row r="3151" spans="2:17" x14ac:dyDescent="0.2">
      <c r="B3151" s="39" t="s">
        <v>42</v>
      </c>
      <c r="D3151" s="42">
        <f>_xll.qlCalendarAdvance(Calendar,$D3150,B3151,"f",FALSE)</f>
        <v>61773</v>
      </c>
      <c r="E3151" s="140">
        <f>_xll.qlInterestRateIndexValueDate(IndexON,D3151)</f>
        <v>61773</v>
      </c>
      <c r="F3151" s="156">
        <f>IFERROR(_xll.qlIndexFixing(IndexON,D3151,TRUE,_xll.ohTrigger(RecalcTrigger,TriggerON)),NA())</f>
        <v>8.5805692579732362E-3</v>
      </c>
      <c r="H3151" s="42">
        <f>_xll.qlCalendarAdvance(Calendar,$H3150,B3151,"f",FALSE)</f>
        <v>61773</v>
      </c>
      <c r="I3151" s="140">
        <f>_xll.qlInterestRateIndexValueDate(Index1M,$H3151)</f>
        <v>61773</v>
      </c>
      <c r="J3151" s="145">
        <f>IFERROR(_xll.qlIndexFixing(Index1M,$H3151,TRUE,_xll.ohTrigger(RecalcTrigger,Trigger1M)),NA())</f>
        <v>9.0982344620171851E-3</v>
      </c>
      <c r="K3151" s="44">
        <f>IFERROR(_xll.qlIndexFixing(Index3M,H3151,TRUE,_xll.ohTrigger(RecalcTrigger,Trigger3M)),NA())</f>
        <v>9.2453303686137241E-3</v>
      </c>
      <c r="L3151" s="44">
        <f>IFERROR(_xll.qlIndexFixing(Index6M,$H3151,TRUE,_xll.ohTrigger(RecalcTrigger,Trigger6M)),NA())</f>
        <v>9.3654971411555044E-3</v>
      </c>
      <c r="M3151" s="146">
        <f>IFERROR(_xll.qlIndexFixing(Index1Y,$H3151,TRUE,_xll.ohTrigger(RecalcTrigger,Trigger1Y)),NA())</f>
        <v>9.614152552384736E-3</v>
      </c>
      <c r="N3151" s="145">
        <f>IFERROR(_xll.qlIndexFixing(ONIndex1M,I3151,TRUE,_xll.ohTrigger(RecalcTrigger,Trigger1M)),NA())</f>
        <v>9.0881290908428891E-3</v>
      </c>
      <c r="O3151" s="44">
        <f>IFERROR(_xll.qlIndexFixing(ONIndex3M,I3151,TRUE,_xll.ohTrigger(RecalcTrigger,Trigger3M)),NA())</f>
        <v>9.2106430681071494E-3</v>
      </c>
      <c r="P3151" s="44">
        <f>IFERROR(_xll.qlIndexFixing(ONIndex6M,I3151,TRUE,_xll.ohTrigger(RecalcTrigger,Trigger6M)),NA())</f>
        <v>9.2964514717830404E-3</v>
      </c>
      <c r="Q3151" s="146">
        <f>IFERROR(_xll.qlIndexFixing(ONIndex1Y,I3151,TRUE,_xll.ohTrigger(RecalcTrigger,Trigger1Y)),NA())</f>
        <v>9.4714330484790832E-3</v>
      </c>
    </row>
    <row r="3152" spans="2:17" x14ac:dyDescent="0.2">
      <c r="B3152" s="39" t="s">
        <v>42</v>
      </c>
      <c r="D3152" s="42">
        <f>_xll.qlCalendarAdvance(Calendar,$D3151,B3152,"f",FALSE)</f>
        <v>61780</v>
      </c>
      <c r="E3152" s="140">
        <f>_xll.qlInterestRateIndexValueDate(IndexON,D3152)</f>
        <v>61780</v>
      </c>
      <c r="F3152" s="156">
        <f>IFERROR(_xll.qlIndexFixing(IndexON,D3152,TRUE,_xll.ohTrigger(RecalcTrigger,TriggerON)),NA())</f>
        <v>8.5850881962179493E-3</v>
      </c>
      <c r="H3152" s="42">
        <f>_xll.qlCalendarAdvance(Calendar,$H3151,B3152,"f",FALSE)</f>
        <v>61780</v>
      </c>
      <c r="I3152" s="140">
        <f>_xll.qlInterestRateIndexValueDate(Index1M,$H3152)</f>
        <v>61780</v>
      </c>
      <c r="J3152" s="145">
        <f>IFERROR(_xll.qlIndexFixing(Index1M,$H3152,TRUE,_xll.ohTrigger(RecalcTrigger,Trigger1M)),NA())</f>
        <v>9.1018792999750242E-3</v>
      </c>
      <c r="K3152" s="44">
        <f>IFERROR(_xll.qlIndexFixing(Index3M,H3152,TRUE,_xll.ohTrigger(RecalcTrigger,Trigger3M)),NA())</f>
        <v>9.2491943978063179E-3</v>
      </c>
      <c r="L3152" s="44">
        <f>IFERROR(_xll.qlIndexFixing(Index6M,$H3152,TRUE,_xll.ohTrigger(RecalcTrigger,Trigger6M)),NA())</f>
        <v>9.3691605617065125E-3</v>
      </c>
      <c r="M3152" s="146">
        <f>IFERROR(_xll.qlIndexFixing(Index1Y,$H3152,TRUE,_xll.ohTrigger(RecalcTrigger,Trigger1Y)),NA())</f>
        <v>9.617822642197682E-3</v>
      </c>
      <c r="N3152" s="145">
        <f>IFERROR(_xll.qlIndexFixing(ONIndex1M,I3152,TRUE,_xll.ohTrigger(RecalcTrigger,Trigger1M)),NA())</f>
        <v>9.0917898144593501E-3</v>
      </c>
      <c r="O3152" s="44">
        <f>IFERROR(_xll.qlIndexFixing(ONIndex3M,I3152,TRUE,_xll.ohTrigger(RecalcTrigger,Trigger3M)),NA())</f>
        <v>9.2145624923434255E-3</v>
      </c>
      <c r="P3152" s="44">
        <f>IFERROR(_xll.qlIndexFixing(ONIndex6M,I3152,TRUE,_xll.ohTrigger(RecalcTrigger,Trigger6M)),NA())</f>
        <v>9.3002240319728369E-3</v>
      </c>
      <c r="Q3152" s="146">
        <f>IFERROR(_xll.qlIndexFixing(ONIndex1Y,I3152,TRUE,_xll.ohTrigger(RecalcTrigger,Trigger1Y)),NA())</f>
        <v>9.475331552806221E-3</v>
      </c>
    </row>
    <row r="3153" spans="2:17" x14ac:dyDescent="0.2">
      <c r="B3153" s="39" t="s">
        <v>42</v>
      </c>
      <c r="D3153" s="42">
        <f>_xll.qlCalendarAdvance(Calendar,$D3152,B3153,"f",FALSE)</f>
        <v>61787</v>
      </c>
      <c r="E3153" s="140">
        <f>_xll.qlInterestRateIndexValueDate(IndexON,D3153)</f>
        <v>61787</v>
      </c>
      <c r="F3153" s="156">
        <f>IFERROR(_xll.qlIndexFixing(IndexON,D3153,TRUE,_xll.ohTrigger(RecalcTrigger,TriggerON)),NA())</f>
        <v>8.5895953970160921E-3</v>
      </c>
      <c r="H3153" s="42">
        <f>_xll.qlCalendarAdvance(Calendar,$H3152,B3153,"f",FALSE)</f>
        <v>61787</v>
      </c>
      <c r="I3153" s="140">
        <f>_xll.qlInterestRateIndexValueDate(Index1M,$H3153)</f>
        <v>61787</v>
      </c>
      <c r="J3153" s="145">
        <f>IFERROR(_xll.qlIndexFixing(Index1M,$H3153,TRUE,_xll.ohTrigger(RecalcTrigger,Trigger1M)),NA())</f>
        <v>9.1058870218097381E-3</v>
      </c>
      <c r="K3153" s="44">
        <f>IFERROR(_xll.qlIndexFixing(Index3M,H3153,TRUE,_xll.ohTrigger(RecalcTrigger,Trigger3M)),NA())</f>
        <v>9.254219675565457E-3</v>
      </c>
      <c r="L3153" s="44">
        <f>IFERROR(_xll.qlIndexFixing(Index6M,$H3153,TRUE,_xll.ohTrigger(RecalcTrigger,Trigger6M)),NA())</f>
        <v>9.3735695305274796E-3</v>
      </c>
      <c r="M3153" s="146">
        <f>IFERROR(_xll.qlIndexFixing(Index1Y,$H3153,TRUE,_xll.ohTrigger(RecalcTrigger,Trigger1Y)),NA())</f>
        <v>9.6214825222051825E-3</v>
      </c>
      <c r="N3153" s="145">
        <f>IFERROR(_xll.qlIndexFixing(ONIndex1M,I3153,TRUE,_xll.ohTrigger(RecalcTrigger,Trigger1M)),NA())</f>
        <v>9.0954410298071942E-3</v>
      </c>
      <c r="O3153" s="44">
        <f>IFERROR(_xll.qlIndexFixing(ONIndex3M,I3153,TRUE,_xll.ohTrigger(RecalcTrigger,Trigger3M)),NA())</f>
        <v>9.2184717359511392E-3</v>
      </c>
      <c r="P3153" s="44">
        <f>IFERROR(_xll.qlIndexFixing(ONIndex6M,I3153,TRUE,_xll.ohTrigger(RecalcTrigger,Trigger6M)),NA())</f>
        <v>9.303986793424146E-3</v>
      </c>
      <c r="Q3153" s="146">
        <f>IFERROR(_xll.qlIndexFixing(ONIndex1Y,I3153,TRUE,_xll.ohTrigger(RecalcTrigger,Trigger1Y)),NA())</f>
        <v>9.4792199312920822E-3</v>
      </c>
    </row>
    <row r="3154" spans="2:17" x14ac:dyDescent="0.2">
      <c r="B3154" s="39" t="s">
        <v>42</v>
      </c>
      <c r="D3154" s="42">
        <f>_xll.qlCalendarAdvance(Calendar,$D3153,B3154,"f",FALSE)</f>
        <v>61794</v>
      </c>
      <c r="E3154" s="140">
        <f>_xll.qlInterestRateIndexValueDate(IndexON,D3154)</f>
        <v>61794</v>
      </c>
      <c r="F3154" s="156">
        <f>IFERROR(_xll.qlIndexFixing(IndexON,D3154,TRUE,_xll.ohTrigger(RecalcTrigger,TriggerON)),NA())</f>
        <v>8.5940908603676647E-3</v>
      </c>
      <c r="H3154" s="42">
        <f>_xll.qlCalendarAdvance(Calendar,$H3153,B3154,"f",FALSE)</f>
        <v>61794</v>
      </c>
      <c r="I3154" s="140">
        <f>_xll.qlInterestRateIndexValueDate(Index1M,$H3154)</f>
        <v>61794</v>
      </c>
      <c r="J3154" s="145">
        <f>IFERROR(_xll.qlIndexFixing(Index1M,$H3154,TRUE,_xll.ohTrigger(RecalcTrigger,Trigger1M)),NA())</f>
        <v>9.1106273689144091E-3</v>
      </c>
      <c r="K3154" s="44">
        <f>IFERROR(_xll.qlIndexFixing(Index3M,H3154,TRUE,_xll.ohTrigger(RecalcTrigger,Trigger3M)),NA())</f>
        <v>9.2580614122453088E-3</v>
      </c>
      <c r="L3154" s="44">
        <f>IFERROR(_xll.qlIndexFixing(Index6M,$H3154,TRUE,_xll.ohTrigger(RecalcTrigger,Trigger6M)),NA())</f>
        <v>9.3783429200004296E-3</v>
      </c>
      <c r="M3154" s="146">
        <f>IFERROR(_xll.qlIndexFixing(Index1Y,$H3154,TRUE,_xll.ohTrigger(RecalcTrigger,Trigger1Y)),NA())</f>
        <v>9.6251321922957711E-3</v>
      </c>
      <c r="N3154" s="145">
        <f>IFERROR(_xll.qlIndexFixing(ONIndex1M,I3154,TRUE,_xll.ohTrigger(RecalcTrigger,Trigger1M)),NA())</f>
        <v>9.0990827367243288E-3</v>
      </c>
      <c r="O3154" s="44">
        <f>IFERROR(_xll.qlIndexFixing(ONIndex3M,I3154,TRUE,_xll.ohTrigger(RecalcTrigger,Trigger3M)),NA())</f>
        <v>9.2223707994976145E-3</v>
      </c>
      <c r="P3154" s="44">
        <f>IFERROR(_xll.qlIndexFixing(ONIndex6M,I3154,TRUE,_xll.ohTrigger(RecalcTrigger,Trigger6M)),NA())</f>
        <v>9.3077397559748754E-3</v>
      </c>
      <c r="Q3154" s="146">
        <f>IFERROR(_xll.qlIndexFixing(ONIndex1Y,I3154,TRUE,_xll.ohTrigger(RecalcTrigger,Trigger1Y)),NA())</f>
        <v>9.4830981838556205E-3</v>
      </c>
    </row>
    <row r="3155" spans="2:17" x14ac:dyDescent="0.2">
      <c r="B3155" s="39" t="s">
        <v>42</v>
      </c>
      <c r="D3155" s="42">
        <f>_xll.qlCalendarAdvance(Calendar,$D3154,B3155,"f",FALSE)</f>
        <v>61801</v>
      </c>
      <c r="E3155" s="140">
        <f>_xll.qlInterestRateIndexValueDate(IndexON,D3155)</f>
        <v>61801</v>
      </c>
      <c r="F3155" s="156">
        <f>IFERROR(_xll.qlIndexFixing(IndexON,D3155,TRUE,_xll.ohTrigger(RecalcTrigger,TriggerON)),NA())</f>
        <v>8.598574586272667E-3</v>
      </c>
      <c r="H3155" s="42">
        <f>_xll.qlCalendarAdvance(Calendar,$H3154,B3155,"f",FALSE)</f>
        <v>61801</v>
      </c>
      <c r="I3155" s="140">
        <f>_xll.qlInterestRateIndexValueDate(Index1M,$H3155)</f>
        <v>61801</v>
      </c>
      <c r="J3155" s="145">
        <f>IFERROR(_xll.qlIndexFixing(Index1M,$H3155,TRUE,_xll.ohTrigger(RecalcTrigger,Trigger1M)),NA())</f>
        <v>9.1146123273185449E-3</v>
      </c>
      <c r="K3155" s="44">
        <f>IFERROR(_xll.qlIndexFixing(Index3M,H3155,TRUE,_xll.ohTrigger(RecalcTrigger,Trigger3M)),NA())</f>
        <v>9.2618929488049676E-3</v>
      </c>
      <c r="L3155" s="44">
        <f>IFERROR(_xll.qlIndexFixing(Index6M,$H3155,TRUE,_xll.ohTrigger(RecalcTrigger,Trigger6M)),NA())</f>
        <v>9.3819737797391171E-3</v>
      </c>
      <c r="M3155" s="146">
        <f>IFERROR(_xll.qlIndexFixing(Index1Y,$H3155,TRUE,_xll.ohTrigger(RecalcTrigger,Trigger1Y)),NA())</f>
        <v>9.6287716523584255E-3</v>
      </c>
      <c r="N3155" s="145">
        <f>IFERROR(_xll.qlIndexFixing(ONIndex1M,I3155,TRUE,_xll.ohTrigger(RecalcTrigger,Trigger1M)),NA())</f>
        <v>9.1027149352918002E-3</v>
      </c>
      <c r="O3155" s="44">
        <f>IFERROR(_xll.qlIndexFixing(ONIndex3M,I3155,TRUE,_xll.ohTrigger(RecalcTrigger,Trigger3M)),NA())</f>
        <v>9.2262596826586663E-3</v>
      </c>
      <c r="P3155" s="44">
        <f>IFERROR(_xll.qlIndexFixing(ONIndex6M,I3155,TRUE,_xll.ohTrigger(RecalcTrigger,Trigger6M)),NA())</f>
        <v>9.3114829197060711E-3</v>
      </c>
      <c r="Q3155" s="146">
        <f>IFERROR(_xll.qlIndexFixing(ONIndex1Y,I3155,TRUE,_xll.ohTrigger(RecalcTrigger,Trigger1Y)),NA())</f>
        <v>9.4869663103347435E-3</v>
      </c>
    </row>
    <row r="3156" spans="2:17" x14ac:dyDescent="0.2">
      <c r="B3156" s="39" t="s">
        <v>42</v>
      </c>
      <c r="D3156" s="42">
        <f>_xll.qlCalendarAdvance(Calendar,$D3155,B3156,"f",FALSE)</f>
        <v>61808</v>
      </c>
      <c r="E3156" s="140">
        <f>_xll.qlInterestRateIndexValueDate(IndexON,D3156)</f>
        <v>61808</v>
      </c>
      <c r="F3156" s="156">
        <f>IFERROR(_xll.qlIndexFixing(IndexON,D3156,TRUE,_xll.ohTrigger(RecalcTrigger,TriggerON)),NA())</f>
        <v>8.6030465746500528E-3</v>
      </c>
      <c r="H3156" s="42">
        <f>_xll.qlCalendarAdvance(Calendar,$H3155,B3156,"f",FALSE)</f>
        <v>61808</v>
      </c>
      <c r="I3156" s="140">
        <f>_xll.qlInterestRateIndexValueDate(Index1M,$H3156)</f>
        <v>61808</v>
      </c>
      <c r="J3156" s="145">
        <f>IFERROR(_xll.qlIndexFixing(Index1M,$H3156,TRUE,_xll.ohTrigger(RecalcTrigger,Trigger1M)),NA())</f>
        <v>9.1178457326508353E-3</v>
      </c>
      <c r="K3156" s="44">
        <f>IFERROR(_xll.qlIndexFixing(Index3M,H3156,TRUE,_xll.ohTrigger(RecalcTrigger,Trigger3M)),NA())</f>
        <v>9.265714285218005E-3</v>
      </c>
      <c r="L3156" s="44">
        <f>IFERROR(_xll.qlIndexFixing(Index6M,$H3156,TRUE,_xll.ohTrigger(RecalcTrigger,Trigger6M)),NA())</f>
        <v>9.3855948006906879E-3</v>
      </c>
      <c r="M3156" s="146">
        <f>IFERROR(_xll.qlIndexFixing(Index1Y,$H3156,TRUE,_xll.ohTrigger(RecalcTrigger,Trigger1Y)),NA())</f>
        <v>9.6324009022830115E-3</v>
      </c>
      <c r="N3156" s="145">
        <f>IFERROR(_xll.qlIndexFixing(ONIndex1M,I3156,TRUE,_xll.ohTrigger(RecalcTrigger,Trigger1M)),NA())</f>
        <v>9.1063376255906547E-3</v>
      </c>
      <c r="O3156" s="44">
        <f>IFERROR(_xll.qlIndexFixing(ONIndex3M,I3156,TRUE,_xll.ohTrigger(RecalcTrigger,Trigger3M)),NA())</f>
        <v>9.230138385596387E-3</v>
      </c>
      <c r="P3156" s="44">
        <f>IFERROR(_xll.qlIndexFixing(ONIndex6M,I3156,TRUE,_xll.ohTrigger(RecalcTrigger,Trigger6M)),NA())</f>
        <v>9.3152162846987796E-3</v>
      </c>
      <c r="Q3156" s="146">
        <f>IFERROR(_xll.qlIndexFixing(ONIndex1Y,I3156,TRUE,_xll.ohTrigger(RecalcTrigger,Trigger1Y)),NA())</f>
        <v>9.4908243108915435E-3</v>
      </c>
    </row>
    <row r="3157" spans="2:17" x14ac:dyDescent="0.2">
      <c r="B3157" s="39" t="s">
        <v>42</v>
      </c>
      <c r="D3157" s="42">
        <f>_xll.qlCalendarAdvance(Calendar,$D3156,B3157,"f",FALSE)</f>
        <v>61815</v>
      </c>
      <c r="E3157" s="140">
        <f>_xll.qlInterestRateIndexValueDate(IndexON,D3157)</f>
        <v>61815</v>
      </c>
      <c r="F3157" s="156">
        <f>IFERROR(_xll.qlIndexFixing(IndexON,D3157,TRUE,_xll.ohTrigger(RecalcTrigger,TriggerON)),NA())</f>
        <v>8.6075068256619147E-3</v>
      </c>
      <c r="H3157" s="42">
        <f>_xll.qlCalendarAdvance(Calendar,$H3156,B3157,"f",FALSE)</f>
        <v>61815</v>
      </c>
      <c r="I3157" s="140">
        <f>_xll.qlInterestRateIndexValueDate(Index1M,$H3157)</f>
        <v>61815</v>
      </c>
      <c r="J3157" s="145">
        <f>IFERROR(_xll.qlIndexFixing(Index1M,$H3157,TRUE,_xll.ohTrigger(RecalcTrigger,Trigger1M)),NA())</f>
        <v>9.1214406426248437E-3</v>
      </c>
      <c r="K3157" s="44">
        <f>IFERROR(_xll.qlIndexFixing(Index3M,H3157,TRUE,_xll.ohTrigger(RecalcTrigger,Trigger3M)),NA())</f>
        <v>9.2695254214518272E-3</v>
      </c>
      <c r="L3157" s="44">
        <f>IFERROR(_xll.qlIndexFixing(Index6M,$H3157,TRUE,_xll.ohTrigger(RecalcTrigger,Trigger6M)),NA())</f>
        <v>9.3892059828011142E-3</v>
      </c>
      <c r="M3157" s="146">
        <f>IFERROR(_xll.qlIndexFixing(Index1Y,$H3157,TRUE,_xll.ohTrigger(RecalcTrigger,Trigger1Y)),NA())</f>
        <v>9.6356413337278443E-3</v>
      </c>
      <c r="N3157" s="145">
        <f>IFERROR(_xll.qlIndexFixing(ONIndex1M,I3157,TRUE,_xll.ohTrigger(RecalcTrigger,Trigger1M)),NA())</f>
        <v>9.1099508074587998E-3</v>
      </c>
      <c r="O3157" s="44">
        <f>IFERROR(_xll.qlIndexFixing(ONIndex3M,I3157,TRUE,_xll.ohTrigger(RecalcTrigger,Trigger3M)),NA())</f>
        <v>9.2340069082297305E-3</v>
      </c>
      <c r="P3157" s="44">
        <f>IFERROR(_xll.qlIndexFixing(ONIndex6M,I3157,TRUE,_xll.ohTrigger(RecalcTrigger,Trigger6M)),NA())</f>
        <v>9.3189398508719545E-3</v>
      </c>
      <c r="Q3157" s="146">
        <f>IFERROR(_xll.qlIndexFixing(ONIndex1Y,I3157,TRUE,_xll.ohTrigger(RecalcTrigger,Trigger1Y)),NA())</f>
        <v>9.4946721855260208E-3</v>
      </c>
    </row>
    <row r="3158" spans="2:17" x14ac:dyDescent="0.2">
      <c r="B3158" s="39" t="s">
        <v>42</v>
      </c>
      <c r="D3158" s="42">
        <f>_xll.qlCalendarAdvance(Calendar,$D3157,B3158,"f",FALSE)</f>
        <v>61822</v>
      </c>
      <c r="E3158" s="140">
        <f>_xll.qlInterestRateIndexValueDate(IndexON,D3158)</f>
        <v>61822</v>
      </c>
      <c r="F3158" s="156">
        <f>IFERROR(_xll.qlIndexFixing(IndexON,D3158,TRUE,_xll.ohTrigger(RecalcTrigger,TriggerON)),NA())</f>
        <v>8.6119553391461601E-3</v>
      </c>
      <c r="H3158" s="42">
        <f>_xll.qlCalendarAdvance(Calendar,$H3157,B3158,"f",FALSE)</f>
        <v>61822</v>
      </c>
      <c r="I3158" s="140">
        <f>_xll.qlInterestRateIndexValueDate(Index1M,$H3158)</f>
        <v>61822</v>
      </c>
      <c r="J3158" s="145">
        <f>IFERROR(_xll.qlIndexFixing(Index1M,$H3158,TRUE,_xll.ohTrigger(RecalcTrigger,Trigger1M)),NA())</f>
        <v>9.125395287691733E-3</v>
      </c>
      <c r="K3158" s="44">
        <f>IFERROR(_xll.qlIndexFixing(Index3M,H3158,TRUE,_xll.ohTrigger(RecalcTrigger,Trigger3M)),NA())</f>
        <v>9.2729390868806615E-3</v>
      </c>
      <c r="L3158" s="44">
        <f>IFERROR(_xll.qlIndexFixing(Index6M,$H3158,TRUE,_xll.ohTrigger(RecalcTrigger,Trigger6M)),NA())</f>
        <v>9.3916837829755729E-3</v>
      </c>
      <c r="M3158" s="146">
        <f>IFERROR(_xll.qlIndexFixing(Index1Y,$H3158,TRUE,_xll.ohTrigger(RecalcTrigger,Trigger1Y)),NA())</f>
        <v>9.6396287712765538E-3</v>
      </c>
      <c r="N3158" s="145">
        <f>IFERROR(_xll.qlIndexFixing(ONIndex1M,I3158,TRUE,_xll.ohTrigger(RecalcTrigger,Trigger1M)),NA())</f>
        <v>9.113554481058328E-3</v>
      </c>
      <c r="O3158" s="44">
        <f>IFERROR(_xll.qlIndexFixing(ONIndex3M,I3158,TRUE,_xll.ohTrigger(RecalcTrigger,Trigger3M)),NA())</f>
        <v>9.237865250639743E-3</v>
      </c>
      <c r="P3158" s="44">
        <f>IFERROR(_xll.qlIndexFixing(ONIndex6M,I3158,TRUE,_xll.ohTrigger(RecalcTrigger,Trigger6M)),NA())</f>
        <v>9.3226536181445496E-3</v>
      </c>
      <c r="Q3158" s="146">
        <f>IFERROR(_xll.qlIndexFixing(ONIndex1Y,I3158,TRUE,_xll.ohTrigger(RecalcTrigger,Trigger1Y)),NA())</f>
        <v>9.4985099342381751E-3</v>
      </c>
    </row>
    <row r="3159" spans="2:17" x14ac:dyDescent="0.2">
      <c r="B3159" s="39" t="s">
        <v>42</v>
      </c>
      <c r="D3159" s="42">
        <f>_xll.qlCalendarAdvance(Calendar,$D3158,B3159,"f",FALSE)</f>
        <v>61829</v>
      </c>
      <c r="E3159" s="140">
        <f>_xll.qlInterestRateIndexValueDate(IndexON,D3159)</f>
        <v>61829</v>
      </c>
      <c r="F3159" s="156">
        <f>IFERROR(_xll.qlIndexFixing(IndexON,D3159,TRUE,_xll.ohTrigger(RecalcTrigger,TriggerON)),NA())</f>
        <v>8.6180643059439177E-3</v>
      </c>
      <c r="H3159" s="42">
        <f>_xll.qlCalendarAdvance(Calendar,$H3158,B3159,"f",FALSE)</f>
        <v>61829</v>
      </c>
      <c r="I3159" s="140">
        <f>_xll.qlInterestRateIndexValueDate(Index1M,$H3159)</f>
        <v>61829</v>
      </c>
      <c r="J3159" s="145">
        <f>IFERROR(_xll.qlIndexFixing(Index1M,$H3159,TRUE,_xll.ohTrigger(RecalcTrigger,Trigger1M)),NA())</f>
        <v>9.128601918721134E-3</v>
      </c>
      <c r="K3159" s="44">
        <f>IFERROR(_xll.qlIndexFixing(Index3M,H3159,TRUE,_xll.ohTrigger(RecalcTrigger,Trigger3M)),NA())</f>
        <v>9.2767304550301893E-3</v>
      </c>
      <c r="L3159" s="44">
        <f>IFERROR(_xll.qlIndexFixing(Index6M,$H3159,TRUE,_xll.ohTrigger(RecalcTrigger,Trigger6M)),NA())</f>
        <v>9.395277118820388E-3</v>
      </c>
      <c r="M3159" s="146">
        <f>IFERROR(_xll.qlIndexFixing(Index1Y,$H3159,TRUE,_xll.ohTrigger(RecalcTrigger,Trigger1Y)),NA())</f>
        <v>9.6432273901265742E-3</v>
      </c>
      <c r="N3159" s="145">
        <f>IFERROR(_xll.qlIndexFixing(ONIndex1M,I3159,TRUE,_xll.ohTrigger(RecalcTrigger,Trigger1M)),NA())</f>
        <v>9.1186291891487414E-3</v>
      </c>
      <c r="O3159" s="44">
        <f>IFERROR(_xll.qlIndexFixing(ONIndex3M,I3159,TRUE,_xll.ohTrigger(RecalcTrigger,Trigger3M)),NA())</f>
        <v>9.2432789289156325E-3</v>
      </c>
      <c r="P3159" s="44">
        <f>IFERROR(_xll.qlIndexFixing(ONIndex6M,I3159,TRUE,_xll.ohTrigger(RecalcTrigger,Trigger6M)),NA())</f>
        <v>9.3278905916844845E-3</v>
      </c>
      <c r="Q3159" s="146">
        <f>IFERROR(_xll.qlIndexFixing(ONIndex1Y,I3159,TRUE,_xll.ohTrigger(RecalcTrigger,Trigger1Y)),NA())</f>
        <v>9.503923987515206E-3</v>
      </c>
    </row>
    <row r="3160" spans="2:17" x14ac:dyDescent="0.2">
      <c r="B3160" s="39" t="s">
        <v>42</v>
      </c>
      <c r="D3160" s="42">
        <f>_xll.qlCalendarAdvance(Calendar,$D3159,B3160,"f",FALSE)</f>
        <v>61836</v>
      </c>
      <c r="E3160" s="140">
        <f>_xll.qlInterestRateIndexValueDate(IndexON,D3160)</f>
        <v>61836</v>
      </c>
      <c r="F3160" s="156">
        <f>IFERROR(_xll.qlIndexFixing(IndexON,D3160,TRUE,_xll.ohTrigger(RecalcTrigger,TriggerON)),NA())</f>
        <v>8.6208171540180789E-3</v>
      </c>
      <c r="H3160" s="42">
        <f>_xll.qlCalendarAdvance(Calendar,$H3159,B3160,"f",FALSE)</f>
        <v>61836</v>
      </c>
      <c r="I3160" s="140">
        <f>_xll.qlInterestRateIndexValueDate(Index1M,$H3160)</f>
        <v>61836</v>
      </c>
      <c r="J3160" s="145">
        <f>IFERROR(_xll.qlIndexFixing(Index1M,$H3160,TRUE,_xll.ohTrigger(RecalcTrigger,Trigger1M)),NA())</f>
        <v>9.132168284833285E-3</v>
      </c>
      <c r="K3160" s="44">
        <f>IFERROR(_xll.qlIndexFixing(Index3M,H3160,TRUE,_xll.ohTrigger(RecalcTrigger,Trigger3M)),NA())</f>
        <v>9.2805116231365632E-3</v>
      </c>
      <c r="L3160" s="44">
        <f>IFERROR(_xll.qlIndexFixing(Index6M,$H3160,TRUE,_xll.ohTrigger(RecalcTrigger,Trigger6M)),NA())</f>
        <v>9.3988606163265265E-3</v>
      </c>
      <c r="M3160" s="146">
        <f>IFERROR(_xll.qlIndexFixing(Index1Y,$H3160,TRUE,_xll.ohTrigger(RecalcTrigger,Trigger1Y)),NA())</f>
        <v>9.6468157983993219E-3</v>
      </c>
      <c r="N3160" s="145">
        <f>IFERROR(_xll.qlIndexFixing(ONIndex1M,I3160,TRUE,_xll.ohTrigger(RecalcTrigger,Trigger1M)),NA())</f>
        <v>9.1207333032083948E-3</v>
      </c>
      <c r="O3160" s="44">
        <f>IFERROR(_xll.qlIndexFixing(ONIndex3M,I3160,TRUE,_xll.ohTrigger(RecalcTrigger,Trigger3M)),NA())</f>
        <v>9.2455513944655898E-3</v>
      </c>
      <c r="P3160" s="44">
        <f>IFERROR(_xll.qlIndexFixing(ONIndex6M,I3160,TRUE,_xll.ohTrigger(RecalcTrigger,Trigger6M)),NA())</f>
        <v>9.3300517563121854E-3</v>
      </c>
      <c r="Q3160" s="146">
        <f>IFERROR(_xll.qlIndexFixing(ONIndex1Y,I3160,TRUE,_xll.ohTrigger(RecalcTrigger,Trigger1Y)),NA())</f>
        <v>9.506155053814469E-3</v>
      </c>
    </row>
    <row r="3161" spans="2:17" x14ac:dyDescent="0.2">
      <c r="B3161" s="39" t="s">
        <v>42</v>
      </c>
      <c r="D3161" s="42">
        <f>_xll.qlCalendarAdvance(Calendar,$D3160,B3161,"f",FALSE)</f>
        <v>61843</v>
      </c>
      <c r="E3161" s="140">
        <f>_xll.qlInterestRateIndexValueDate(IndexON,D3161)</f>
        <v>61843</v>
      </c>
      <c r="F3161" s="156">
        <f>IFERROR(_xll.qlIndexFixing(IndexON,D3161,TRUE,_xll.ohTrigger(RecalcTrigger,TriggerON)),NA())</f>
        <v>8.6252304551626136E-3</v>
      </c>
      <c r="H3161" s="42">
        <f>_xll.qlCalendarAdvance(Calendar,$H3160,B3161,"f",FALSE)</f>
        <v>61843</v>
      </c>
      <c r="I3161" s="140">
        <f>_xll.qlInterestRateIndexValueDate(Index1M,$H3161)</f>
        <v>61843</v>
      </c>
      <c r="J3161" s="145">
        <f>IFERROR(_xll.qlIndexFixing(Index1M,$H3161,TRUE,_xll.ohTrigger(RecalcTrigger,Trigger1M)),NA())</f>
        <v>9.1360926146505875E-3</v>
      </c>
      <c r="K3161" s="44">
        <f>IFERROR(_xll.qlIndexFixing(Index3M,H3161,TRUE,_xll.ohTrigger(RecalcTrigger,Trigger3M)),NA())</f>
        <v>9.2842825911686119E-3</v>
      </c>
      <c r="L3161" s="44">
        <f>IFERROR(_xll.qlIndexFixing(Index6M,$H3161,TRUE,_xll.ohTrigger(RecalcTrigger,Trigger6M)),NA())</f>
        <v>9.4024342754408467E-3</v>
      </c>
      <c r="M3161" s="146">
        <f>IFERROR(_xll.qlIndexFixing(Index1Y,$H3161,TRUE,_xll.ohTrigger(RecalcTrigger,Trigger1Y)),NA())</f>
        <v>9.6503939959855511E-3</v>
      </c>
      <c r="N3161" s="145">
        <f>IFERROR(_xll.qlIndexFixing(ONIndex1M,I3161,TRUE,_xll.ohTrigger(RecalcTrigger,Trigger1M)),NA())</f>
        <v>9.1243084516778872E-3</v>
      </c>
      <c r="O3161" s="44">
        <f>IFERROR(_xll.qlIndexFixing(ONIndex3M,I3161,TRUE,_xll.ohTrigger(RecalcTrigger,Trigger3M)),NA())</f>
        <v>9.2493791959624705E-3</v>
      </c>
      <c r="P3161" s="44">
        <f>IFERROR(_xll.qlIndexFixing(ONIndex6M,I3161,TRUE,_xll.ohTrigger(RecalcTrigger,Trigger6M)),NA())</f>
        <v>9.3337361271261798E-3</v>
      </c>
      <c r="Q3161" s="146">
        <f>IFERROR(_xll.qlIndexFixing(ONIndex1Y,I3161,TRUE,_xll.ohTrigger(RecalcTrigger,Trigger1Y)),NA())</f>
        <v>9.5099624246786085E-3</v>
      </c>
    </row>
    <row r="3162" spans="2:17" x14ac:dyDescent="0.2">
      <c r="B3162" s="39" t="s">
        <v>42</v>
      </c>
      <c r="D3162" s="42">
        <f>_xll.qlCalendarAdvance(Calendar,$D3161,B3162,"f",FALSE)</f>
        <v>61850</v>
      </c>
      <c r="E3162" s="140">
        <f>_xll.qlInterestRateIndexValueDate(IndexON,D3162)</f>
        <v>61850</v>
      </c>
      <c r="F3162" s="156">
        <f>IFERROR(_xll.qlIndexFixing(IndexON,D3162,TRUE,_xll.ohTrigger(RecalcTrigger,TriggerON)),NA())</f>
        <v>8.6296320187795317E-3</v>
      </c>
      <c r="H3162" s="42">
        <f>_xll.qlCalendarAdvance(Calendar,$H3161,B3162,"f",FALSE)</f>
        <v>61850</v>
      </c>
      <c r="I3162" s="140">
        <f>_xll.qlInterestRateIndexValueDate(Index1M,$H3162)</f>
        <v>61850</v>
      </c>
      <c r="J3162" s="145">
        <f>IFERROR(_xll.qlIndexFixing(Index1M,$H3162,TRUE,_xll.ohTrigger(RecalcTrigger,Trigger1M)),NA())</f>
        <v>9.1392724731349448E-3</v>
      </c>
      <c r="K3162" s="44">
        <f>IFERROR(_xll.qlIndexFixing(Index3M,H3162,TRUE,_xll.ohTrigger(RecalcTrigger,Trigger3M)),NA())</f>
        <v>9.2884280989257908E-3</v>
      </c>
      <c r="L3162" s="44">
        <f>IFERROR(_xll.qlIndexFixing(Index6M,$H3162,TRUE,_xll.ohTrigger(RecalcTrigger,Trigger6M)),NA())</f>
        <v>9.4071143088493379E-3</v>
      </c>
      <c r="M3162" s="146">
        <f>IFERROR(_xll.qlIndexFixing(Index1Y,$H3162,TRUE,_xll.ohTrigger(RecalcTrigger,Trigger1Y)),NA())</f>
        <v>9.6539619827771261E-3</v>
      </c>
      <c r="N3162" s="145">
        <f>IFERROR(_xll.qlIndexFixing(ONIndex1M,I3162,TRUE,_xll.ohTrigger(RecalcTrigger,Trigger1M)),NA())</f>
        <v>9.1278740919598089E-3</v>
      </c>
      <c r="O3162" s="44">
        <f>IFERROR(_xll.qlIndexFixing(ONIndex3M,I3162,TRUE,_xll.ohTrigger(RecalcTrigger,Trigger3M)),NA())</f>
        <v>9.2531968172360202E-3</v>
      </c>
      <c r="P3162" s="44">
        <f>IFERROR(_xll.qlIndexFixing(ONIndex6M,I3162,TRUE,_xll.ohTrigger(RecalcTrigger,Trigger6M)),NA())</f>
        <v>9.337410699201687E-3</v>
      </c>
      <c r="Q3162" s="146">
        <f>IFERROR(_xll.qlIndexFixing(ONIndex1Y,I3162,TRUE,_xll.ohTrigger(RecalcTrigger,Trigger1Y)),NA())</f>
        <v>9.5137596696204252E-3</v>
      </c>
    </row>
    <row r="3163" spans="2:17" x14ac:dyDescent="0.2">
      <c r="B3163" s="39" t="s">
        <v>42</v>
      </c>
      <c r="D3163" s="42">
        <f>_xll.qlCalendarAdvance(Calendar,$D3162,B3163,"f",FALSE)</f>
        <v>61857</v>
      </c>
      <c r="E3163" s="140">
        <f>_xll.qlInterestRateIndexValueDate(IndexON,D3163)</f>
        <v>61857</v>
      </c>
      <c r="F3163" s="156">
        <f>IFERROR(_xll.qlIndexFixing(IndexON,D3163,TRUE,_xll.ohTrigger(RecalcTrigger,TriggerON)),NA())</f>
        <v>8.6340218451930184E-3</v>
      </c>
      <c r="H3163" s="42">
        <f>_xll.qlCalendarAdvance(Calendar,$H3162,B3163,"f",FALSE)</f>
        <v>61857</v>
      </c>
      <c r="I3163" s="140">
        <f>_xll.qlInterestRateIndexValueDate(Index1M,$H3163)</f>
        <v>61857</v>
      </c>
      <c r="J3163" s="145">
        <f>IFERROR(_xll.qlIndexFixing(Index1M,$H3163,TRUE,_xll.ohTrigger(RecalcTrigger,Trigger1M)),NA())</f>
        <v>9.1428102953117901E-3</v>
      </c>
      <c r="K3163" s="44">
        <f>IFERROR(_xll.qlIndexFixing(Index3M,H3163,TRUE,_xll.ohTrigger(RecalcTrigger,Trigger3M)),NA())</f>
        <v>9.2921780334764715E-3</v>
      </c>
      <c r="L3163" s="44">
        <f>IFERROR(_xll.qlIndexFixing(Index6M,$H3163,TRUE,_xll.ohTrigger(RecalcTrigger,Trigger6M)),NA())</f>
        <v>9.4106664567825994E-3</v>
      </c>
      <c r="M3163" s="146">
        <f>IFERROR(_xll.qlIndexFixing(Index1Y,$H3163,TRUE,_xll.ohTrigger(RecalcTrigger,Trigger1Y)),NA())</f>
        <v>9.6575197586656891E-3</v>
      </c>
      <c r="N3163" s="145">
        <f>IFERROR(_xll.qlIndexFixing(ONIndex1M,I3163,TRUE,_xll.ohTrigger(RecalcTrigger,Trigger1M)),NA())</f>
        <v>9.1314302239731138E-3</v>
      </c>
      <c r="O3163" s="44">
        <f>IFERROR(_xll.qlIndexFixing(ONIndex3M,I3163,TRUE,_xll.ohTrigger(RecalcTrigger,Trigger3M)),NA())</f>
        <v>9.2570042581241463E-3</v>
      </c>
      <c r="P3163" s="44">
        <f>IFERROR(_xll.qlIndexFixing(ONIndex6M,I3163,TRUE,_xll.ohTrigger(RecalcTrigger,Trigger6M)),NA())</f>
        <v>9.3410754724576606E-3</v>
      </c>
      <c r="Q3163" s="146">
        <f>IFERROR(_xll.qlIndexFixing(ONIndex1Y,I3163,TRUE,_xll.ohTrigger(RecalcTrigger,Trigger1Y)),NA())</f>
        <v>9.517546788639919E-3</v>
      </c>
    </row>
    <row r="3164" spans="2:17" x14ac:dyDescent="0.2">
      <c r="B3164" s="39" t="s">
        <v>42</v>
      </c>
      <c r="D3164" s="42">
        <f>_xll.qlCalendarAdvance(Calendar,$D3163,B3164,"f",FALSE)</f>
        <v>61864</v>
      </c>
      <c r="E3164" s="140">
        <f>_xll.qlInterestRateIndexValueDate(IndexON,D3164)</f>
        <v>61864</v>
      </c>
      <c r="F3164" s="156">
        <f>IFERROR(_xll.qlIndexFixing(IndexON,D3164,TRUE,_xll.ohTrigger(RecalcTrigger,TriggerON)),NA())</f>
        <v>8.6383999339978423E-3</v>
      </c>
      <c r="H3164" s="42">
        <f>_xll.qlCalendarAdvance(Calendar,$H3163,B3164,"f",FALSE)</f>
        <v>61864</v>
      </c>
      <c r="I3164" s="140">
        <f>_xll.qlInterestRateIndexValueDate(Index1M,$H3164)</f>
        <v>61864</v>
      </c>
      <c r="J3164" s="145">
        <f>IFERROR(_xll.qlIndexFixing(Index1M,$H3164,TRUE,_xll.ohTrigger(RecalcTrigger,Trigger1M)),NA())</f>
        <v>9.1463386028173624E-3</v>
      </c>
      <c r="K3164" s="44">
        <f>IFERROR(_xll.qlIndexFixing(Index3M,H3164,TRUE,_xll.ohTrigger(RecalcTrigger,Trigger3M)),NA())</f>
        <v>9.2959177676470821E-3</v>
      </c>
      <c r="L3164" s="44">
        <f>IFERROR(_xll.qlIndexFixing(Index6M,$H3164,TRUE,_xll.ohTrigger(RecalcTrigger,Trigger6M)),NA())</f>
        <v>9.4142087654995495E-3</v>
      </c>
      <c r="M3164" s="146">
        <f>IFERROR(_xll.qlIndexFixing(Index1Y,$H3164,TRUE,_xll.ohTrigger(RecalcTrigger,Trigger1Y)),NA())</f>
        <v>9.6610673235428823E-3</v>
      </c>
      <c r="N3164" s="145">
        <f>IFERROR(_xll.qlIndexFixing(ONIndex1M,I3164,TRUE,_xll.ohTrigger(RecalcTrigger,Trigger1M)),NA())</f>
        <v>9.1349768473936166E-3</v>
      </c>
      <c r="O3164" s="44">
        <f>IFERROR(_xll.qlIndexFixing(ONIndex3M,I3164,TRUE,_xll.ohTrigger(RecalcTrigger,Trigger3M)),NA())</f>
        <v>9.2608015187889414E-3</v>
      </c>
      <c r="P3164" s="44">
        <f>IFERROR(_xll.qlIndexFixing(ONIndex6M,I3164,TRUE,_xll.ohTrigger(RecalcTrigger,Trigger6M)),NA())</f>
        <v>9.3447304468941006E-3</v>
      </c>
      <c r="Q3164" s="146">
        <f>IFERROR(_xll.qlIndexFixing(ONIndex1Y,I3164,TRUE,_xll.ohTrigger(RecalcTrigger,Trigger1Y)),NA())</f>
        <v>9.5213237815749974E-3</v>
      </c>
    </row>
    <row r="3165" spans="2:17" x14ac:dyDescent="0.2">
      <c r="B3165" s="39" t="s">
        <v>42</v>
      </c>
      <c r="D3165" s="42">
        <f>_xll.qlCalendarAdvance(Calendar,$D3164,B3165,"f",FALSE)</f>
        <v>61871</v>
      </c>
      <c r="E3165" s="140">
        <f>_xll.qlInterestRateIndexValueDate(IndexON,D3165)</f>
        <v>61871</v>
      </c>
      <c r="F3165" s="156">
        <f>IFERROR(_xll.qlIndexFixing(IndexON,D3165,TRUE,_xll.ohTrigger(RecalcTrigger,TriggerON)),NA())</f>
        <v>8.6427662854371423E-3</v>
      </c>
      <c r="H3165" s="42">
        <f>_xll.qlCalendarAdvance(Calendar,$H3164,B3165,"f",FALSE)</f>
        <v>61871</v>
      </c>
      <c r="I3165" s="140">
        <f>_xll.qlInterestRateIndexValueDate(Index1M,$H3165)</f>
        <v>61871</v>
      </c>
      <c r="J3165" s="145">
        <f>IFERROR(_xll.qlIndexFixing(Index1M,$H3165,TRUE,_xll.ohTrigger(RecalcTrigger,Trigger1M)),NA())</f>
        <v>9.1498573956516616E-3</v>
      </c>
      <c r="K3165" s="44">
        <f>IFERROR(_xll.qlIndexFixing(Index3M,H3165,TRUE,_xll.ohTrigger(RecalcTrigger,Trigger3M)),NA())</f>
        <v>9.2996473014059101E-3</v>
      </c>
      <c r="L3165" s="44">
        <f>IFERROR(_xll.qlIndexFixing(Index6M,$H3165,TRUE,_xll.ohTrigger(RecalcTrigger,Trigger6M)),NA())</f>
        <v>9.4177412349457212E-3</v>
      </c>
      <c r="M3165" s="146">
        <f>IFERROR(_xll.qlIndexFixing(Index1Y,$H3165,TRUE,_xll.ohTrigger(RecalcTrigger,Trigger1Y)),NA())</f>
        <v>9.6646046773014582E-3</v>
      </c>
      <c r="N3165" s="145">
        <f>IFERROR(_xll.qlIndexFixing(ONIndex1M,I3165,TRUE,_xll.ohTrigger(RecalcTrigger,Trigger1M)),NA())</f>
        <v>9.1385139625455025E-3</v>
      </c>
      <c r="O3165" s="44">
        <f>IFERROR(_xll.qlIndexFixing(ONIndex3M,I3165,TRUE,_xll.ohTrigger(RecalcTrigger,Trigger3M)),NA())</f>
        <v>9.264588599068313E-3</v>
      </c>
      <c r="P3165" s="44">
        <f>IFERROR(_xll.qlIndexFixing(ONIndex6M,I3165,TRUE,_xll.ohTrigger(RecalcTrigger,Trigger6M)),NA())</f>
        <v>9.3483756223489145E-3</v>
      </c>
      <c r="Q3165" s="146">
        <f>IFERROR(_xll.qlIndexFixing(ONIndex1Y,I3165,TRUE,_xll.ohTrigger(RecalcTrigger,Trigger1Y)),NA())</f>
        <v>9.5250906487498455E-3</v>
      </c>
    </row>
    <row r="3166" spans="2:17" x14ac:dyDescent="0.2">
      <c r="B3166" s="39" t="s">
        <v>42</v>
      </c>
      <c r="D3166" s="42">
        <f>_xll.qlCalendarAdvance(Calendar,$D3165,B3166,"f",FALSE)</f>
        <v>61878</v>
      </c>
      <c r="E3166" s="140">
        <f>_xll.qlInterestRateIndexValueDate(IndexON,D3166)</f>
        <v>61878</v>
      </c>
      <c r="F3166" s="156">
        <f>IFERROR(_xll.qlIndexFixing(IndexON,D3166,TRUE,_xll.ohTrigger(RecalcTrigger,TriggerON)),NA())</f>
        <v>8.6471208993488258E-3</v>
      </c>
      <c r="H3166" s="42">
        <f>_xll.qlCalendarAdvance(Calendar,$H3165,B3166,"f",FALSE)</f>
        <v>61878</v>
      </c>
      <c r="I3166" s="140">
        <f>_xll.qlInterestRateIndexValueDate(Index1M,$H3166)</f>
        <v>61878</v>
      </c>
      <c r="J3166" s="145">
        <f>IFERROR(_xll.qlIndexFixing(Index1M,$H3166,TRUE,_xll.ohTrigger(RecalcTrigger,Trigger1M)),NA())</f>
        <v>9.152272806145079E-3</v>
      </c>
      <c r="K3166" s="44">
        <f>IFERROR(_xll.qlIndexFixing(Index3M,H3166,TRUE,_xll.ohTrigger(RecalcTrigger,Trigger3M)),NA())</f>
        <v>9.303366634725644E-3</v>
      </c>
      <c r="L3166" s="44">
        <f>IFERROR(_xll.qlIndexFixing(Index6M,$H3166,TRUE,_xll.ohTrigger(RecalcTrigger,Trigger6M)),NA())</f>
        <v>9.4201549933007628E-3</v>
      </c>
      <c r="M3166" s="146">
        <f>IFERROR(_xll.qlIndexFixing(Index1Y,$H3166,TRUE,_xll.ohTrigger(RecalcTrigger,Trigger1Y)),NA())</f>
        <v>9.6681318198335031E-3</v>
      </c>
      <c r="N3166" s="145">
        <f>IFERROR(_xll.qlIndexFixing(ONIndex1M,I3166,TRUE,_xll.ohTrigger(RecalcTrigger,Trigger1M)),NA())</f>
        <v>9.1420415694287716E-3</v>
      </c>
      <c r="O3166" s="44">
        <f>IFERROR(_xll.qlIndexFixing(ONIndex3M,I3166,TRUE,_xll.ohTrigger(RecalcTrigger,Trigger3M)),NA())</f>
        <v>9.2683654992053999E-3</v>
      </c>
      <c r="P3166" s="44">
        <f>IFERROR(_xll.qlIndexFixing(ONIndex6M,I3166,TRUE,_xll.ohTrigger(RecalcTrigger,Trigger6M)),NA())</f>
        <v>9.3520109991462874E-3</v>
      </c>
      <c r="Q3166" s="146">
        <f>IFERROR(_xll.qlIndexFixing(ONIndex1Y,I3166,TRUE,_xll.ohTrigger(RecalcTrigger,Trigger1Y)),NA())</f>
        <v>9.5288473898402781E-3</v>
      </c>
    </row>
    <row r="3167" spans="2:17" x14ac:dyDescent="0.2">
      <c r="B3167" s="39" t="s">
        <v>42</v>
      </c>
      <c r="D3167" s="42">
        <f>_xll.qlCalendarAdvance(Calendar,$D3166,B3167,"f",FALSE)</f>
        <v>61885</v>
      </c>
      <c r="E3167" s="140">
        <f>_xll.qlInterestRateIndexValueDate(IndexON,D3167)</f>
        <v>61885</v>
      </c>
      <c r="F3167" s="156">
        <f>IFERROR(_xll.qlIndexFixing(IndexON,D3167,TRUE,_xll.ohTrigger(RecalcTrigger,TriggerON)),NA())</f>
        <v>8.651463775813939E-3</v>
      </c>
      <c r="H3167" s="42">
        <f>_xll.qlCalendarAdvance(Calendar,$H3166,B3167,"f",FALSE)</f>
        <v>61885</v>
      </c>
      <c r="I3167" s="140">
        <f>_xll.qlInterestRateIndexValueDate(Index1M,$H3167)</f>
        <v>61885</v>
      </c>
      <c r="J3167" s="145">
        <f>IFERROR(_xll.qlIndexFixing(Index1M,$H3167,TRUE,_xll.ohTrigger(RecalcTrigger,Trigger1M)),NA())</f>
        <v>9.1568664372709829E-3</v>
      </c>
      <c r="K3167" s="44">
        <f>IFERROR(_xll.qlIndexFixing(Index3M,H3167,TRUE,_xll.ohTrigger(RecalcTrigger,Trigger3M)),NA())</f>
        <v>9.307075767578098E-3</v>
      </c>
      <c r="L3167" s="44">
        <f>IFERROR(_xll.qlIndexFixing(Index6M,$H3167,TRUE,_xll.ohTrigger(RecalcTrigger,Trigger6M)),NA())</f>
        <v>9.4236696209649487E-3</v>
      </c>
      <c r="M3167" s="146">
        <f>IFERROR(_xll.qlIndexFixing(Index1Y,$H3167,TRUE,_xll.ohTrigger(RecalcTrigger,Trigger1Y)),NA())</f>
        <v>9.6716487510322136E-3</v>
      </c>
      <c r="N3167" s="145">
        <f>IFERROR(_xll.qlIndexFixing(ONIndex1M,I3167,TRUE,_xll.ohTrigger(RecalcTrigger,Trigger1M)),NA())</f>
        <v>9.1455596680434237E-3</v>
      </c>
      <c r="O3167" s="44">
        <f>IFERROR(_xll.qlIndexFixing(ONIndex3M,I3167,TRUE,_xll.ohTrigger(RecalcTrigger,Trigger3M)),NA())</f>
        <v>9.2721322190381095E-3</v>
      </c>
      <c r="P3167" s="44">
        <f>IFERROR(_xll.qlIndexFixing(ONIndex6M,I3167,TRUE,_xll.ohTrigger(RecalcTrigger,Trigger6M)),NA())</f>
        <v>9.3556365771241268E-3</v>
      </c>
      <c r="Q3167" s="146">
        <f>IFERROR(_xll.qlIndexFixing(ONIndex1Y,I3167,TRUE,_xll.ohTrigger(RecalcTrigger,Trigger1Y)),NA())</f>
        <v>9.5325940050894342E-3</v>
      </c>
    </row>
    <row r="3168" spans="2:17" x14ac:dyDescent="0.2">
      <c r="B3168" s="39" t="s">
        <v>42</v>
      </c>
      <c r="D3168" s="42">
        <f>_xll.qlCalendarAdvance(Calendar,$D3167,B3168,"f",FALSE)</f>
        <v>61892</v>
      </c>
      <c r="E3168" s="140">
        <f>_xll.qlInterestRateIndexValueDate(IndexON,D3168)</f>
        <v>61892</v>
      </c>
      <c r="F3168" s="156">
        <f>IFERROR(_xll.qlIndexFixing(IndexON,D3168,TRUE,_xll.ohTrigger(RecalcTrigger,TriggerON)),NA())</f>
        <v>8.655794914832482E-3</v>
      </c>
      <c r="H3168" s="42">
        <f>_xll.qlCalendarAdvance(Calendar,$H3167,B3168,"f",FALSE)</f>
        <v>61892</v>
      </c>
      <c r="I3168" s="140">
        <f>_xll.qlInterestRateIndexValueDate(Index1M,$H3168)</f>
        <v>61892</v>
      </c>
      <c r="J3168" s="145">
        <f>IFERROR(_xll.qlIndexFixing(Index1M,$H3168,TRUE,_xll.ohTrigger(RecalcTrigger,Trigger1M)),NA())</f>
        <v>9.1603566860332108E-3</v>
      </c>
      <c r="K3168" s="44">
        <f>IFERROR(_xll.qlIndexFixing(Index3M,H3168,TRUE,_xll.ohTrigger(RecalcTrigger,Trigger3M)),NA())</f>
        <v>9.3107746999333153E-3</v>
      </c>
      <c r="L3168" s="44">
        <f>IFERROR(_xll.qlIndexFixing(Index6M,$H3168,TRUE,_xll.ohTrigger(RecalcTrigger,Trigger6M)),NA())</f>
        <v>9.4271744098714996E-3</v>
      </c>
      <c r="M3168" s="146">
        <f>IFERROR(_xll.qlIndexFixing(Index1Y,$H3168,TRUE,_xll.ohTrigger(RecalcTrigger,Trigger1Y)),NA())</f>
        <v>9.675155470790342E-3</v>
      </c>
      <c r="N3168" s="145">
        <f>IFERROR(_xll.qlIndexFixing(ONIndex1M,I3168,TRUE,_xll.ohTrigger(RecalcTrigger,Trigger1M)),NA())</f>
        <v>9.1490682581463201E-3</v>
      </c>
      <c r="O3168" s="44">
        <f>IFERROR(_xll.qlIndexFixing(ONIndex3M,I3168,TRUE,_xll.ohTrigger(RecalcTrigger,Trigger3M)),NA())</f>
        <v>9.2758887585664418E-3</v>
      </c>
      <c r="P3168" s="44">
        <f>IFERROR(_xll.qlIndexFixing(ONIndex6M,I3168,TRUE,_xll.ohTrigger(RecalcTrigger,Trigger6M)),NA())</f>
        <v>9.35925235612034E-3</v>
      </c>
      <c r="Q3168" s="146">
        <f>IFERROR(_xll.qlIndexFixing(ONIndex1Y,I3168,TRUE,_xll.ohTrigger(RecalcTrigger,Trigger1Y)),NA())</f>
        <v>9.5363304942541749E-3</v>
      </c>
    </row>
    <row r="3169" spans="2:17" x14ac:dyDescent="0.2">
      <c r="B3169" s="39" t="s">
        <v>42</v>
      </c>
      <c r="D3169" s="42">
        <f>_xll.qlCalendarAdvance(Calendar,$D3168,B3169,"f",FALSE)</f>
        <v>61899</v>
      </c>
      <c r="E3169" s="140">
        <f>_xll.qlInterestRateIndexValueDate(IndexON,D3169)</f>
        <v>61899</v>
      </c>
      <c r="F3169" s="156">
        <f>IFERROR(_xll.qlIndexFixing(IndexON,D3169,TRUE,_xll.ohTrigger(RecalcTrigger,TriggerON)),NA())</f>
        <v>8.660114316485501E-3</v>
      </c>
      <c r="H3169" s="42">
        <f>_xll.qlCalendarAdvance(Calendar,$H3168,B3169,"f",FALSE)</f>
        <v>61899</v>
      </c>
      <c r="I3169" s="140">
        <f>_xll.qlInterestRateIndexValueDate(Index1M,$H3169)</f>
        <v>61899</v>
      </c>
      <c r="J3169" s="145">
        <f>IFERROR(_xll.qlIndexFixing(Index1M,$H3169,TRUE,_xll.ohTrigger(RecalcTrigger,Trigger1M)),NA())</f>
        <v>9.1638374200912406E-3</v>
      </c>
      <c r="K3169" s="44">
        <f>IFERROR(_xll.qlIndexFixing(Index3M,H3169,TRUE,_xll.ohTrigger(RecalcTrigger,Trigger3M)),NA())</f>
        <v>9.3144634317639911E-3</v>
      </c>
      <c r="L3169" s="44">
        <f>IFERROR(_xll.qlIndexFixing(Index6M,$H3169,TRUE,_xll.ohTrigger(RecalcTrigger,Trigger6M)),NA())</f>
        <v>9.4306693599699263E-3</v>
      </c>
      <c r="M3169" s="146">
        <f>IFERROR(_xll.qlIndexFixing(Index1Y,$H3169,TRUE,_xll.ohTrigger(RecalcTrigger,Trigger1Y)),NA())</f>
        <v>9.6786519790024172E-3</v>
      </c>
      <c r="N3169" s="145">
        <f>IFERROR(_xll.qlIndexFixing(ONIndex1M,I3169,TRUE,_xll.ohTrigger(RecalcTrigger,Trigger1M)),NA())</f>
        <v>9.1525673400616459E-3</v>
      </c>
      <c r="O3169" s="44">
        <f>IFERROR(_xll.qlIndexFixing(ONIndex3M,I3169,TRUE,_xll.ohTrigger(RecalcTrigger,Trigger3M)),NA())</f>
        <v>9.2796351177093506E-3</v>
      </c>
      <c r="P3169" s="44">
        <f>IFERROR(_xll.qlIndexFixing(ONIndex6M,I3169,TRUE,_xll.ohTrigger(RecalcTrigger,Trigger6M)),NA())</f>
        <v>9.3628583364591123E-3</v>
      </c>
      <c r="Q3169" s="146">
        <f>IFERROR(_xll.qlIndexFixing(ONIndex1Y,I3169,TRUE,_xll.ohTrigger(RecalcTrigger,Trigger1Y)),NA())</f>
        <v>9.5400568574965927E-3</v>
      </c>
    </row>
    <row r="3170" spans="2:17" x14ac:dyDescent="0.2">
      <c r="B3170" s="39" t="s">
        <v>42</v>
      </c>
      <c r="D3170" s="42">
        <f>_xll.qlCalendarAdvance(Calendar,$D3169,B3170,"f",FALSE)</f>
        <v>61906</v>
      </c>
      <c r="E3170" s="140">
        <f>_xll.qlInterestRateIndexValueDate(IndexON,D3170)</f>
        <v>61906</v>
      </c>
      <c r="F3170" s="156">
        <f>IFERROR(_xll.qlIndexFixing(IndexON,D3170,TRUE,_xll.ohTrigger(RecalcTrigger,TriggerON)),NA())</f>
        <v>8.6644219806109035E-3</v>
      </c>
      <c r="H3170" s="42">
        <f>_xll.qlCalendarAdvance(Calendar,$H3169,B3170,"f",FALSE)</f>
        <v>61906</v>
      </c>
      <c r="I3170" s="140">
        <f>_xll.qlInterestRateIndexValueDate(Index1M,$H3170)</f>
        <v>61906</v>
      </c>
      <c r="J3170" s="145">
        <f>IFERROR(_xll.qlIndexFixing(Index1M,$H3170,TRUE,_xll.ohTrigger(RecalcTrigger,Trigger1M)),NA())</f>
        <v>9.1673086394324088E-3</v>
      </c>
      <c r="K3170" s="44">
        <f>IFERROR(_xll.qlIndexFixing(Index3M,H3170,TRUE,_xll.ohTrigger(RecalcTrigger,Trigger3M)),NA())</f>
        <v>9.3181419630401705E-3</v>
      </c>
      <c r="L3170" s="44">
        <f>IFERROR(_xll.qlIndexFixing(Index6M,$H3170,TRUE,_xll.ohTrigger(RecalcTrigger,Trigger6M)),NA())</f>
        <v>9.4341544712070857E-3</v>
      </c>
      <c r="M3170" s="146">
        <f>IFERROR(_xll.qlIndexFixing(Index1Y,$H3170,TRUE,_xll.ohTrigger(RecalcTrigger,Trigger1Y)),NA())</f>
        <v>9.6821382755611918E-3</v>
      </c>
      <c r="N3170" s="145">
        <f>IFERROR(_xll.qlIndexFixing(ONIndex1M,I3170,TRUE,_xll.ohTrigger(RecalcTrigger,Trigger1M)),NA())</f>
        <v>9.1560569135462622E-3</v>
      </c>
      <c r="O3170" s="44">
        <f>IFERROR(_xll.qlIndexFixing(ONIndex3M,I3170,TRUE,_xll.ohTrigger(RecalcTrigger,Trigger3M)),NA())</f>
        <v>9.2833712967099746E-3</v>
      </c>
      <c r="P3170" s="44">
        <f>IFERROR(_xll.qlIndexFixing(ONIndex6M,I3170,TRUE,_xll.ohTrigger(RecalcTrigger,Trigger6M)),NA())</f>
        <v>9.3664545178973047E-3</v>
      </c>
      <c r="Q3170" s="146">
        <f>IFERROR(_xll.qlIndexFixing(ONIndex1Y,I3170,TRUE,_xll.ohTrigger(RecalcTrigger,Trigger1Y)),NA())</f>
        <v>9.5437730948166877E-3</v>
      </c>
    </row>
    <row r="3171" spans="2:17" x14ac:dyDescent="0.2">
      <c r="B3171" s="39" t="s">
        <v>42</v>
      </c>
      <c r="D3171" s="42">
        <f>_xll.qlCalendarAdvance(Calendar,$D3170,B3171,"f",FALSE)</f>
        <v>61913</v>
      </c>
      <c r="E3171" s="140">
        <f>_xll.qlInterestRateIndexValueDate(IndexON,D3171)</f>
        <v>61913</v>
      </c>
      <c r="F3171" s="156">
        <f>IFERROR(_xll.qlIndexFixing(IndexON,D3171,TRUE,_xll.ohTrigger(RecalcTrigger,TriggerON)),NA())</f>
        <v>8.6687179072897358E-3</v>
      </c>
      <c r="H3171" s="42">
        <f>_xll.qlCalendarAdvance(Calendar,$H3170,B3171,"f",FALSE)</f>
        <v>61913</v>
      </c>
      <c r="I3171" s="140">
        <f>_xll.qlInterestRateIndexValueDate(Index1M,$H3171)</f>
        <v>61913</v>
      </c>
      <c r="J3171" s="145">
        <f>IFERROR(_xll.qlIndexFixing(Index1M,$H3171,TRUE,_xll.ohTrigger(RecalcTrigger,Trigger1M)),NA())</f>
        <v>9.1707703440440519E-3</v>
      </c>
      <c r="K3171" s="44">
        <f>IFERROR(_xll.qlIndexFixing(Index3M,H3171,TRUE,_xll.ohTrigger(RecalcTrigger,Trigger3M)),NA())</f>
        <v>9.3218102937371889E-3</v>
      </c>
      <c r="L3171" s="44">
        <f>IFERROR(_xll.qlIndexFixing(Index6M,$H3171,TRUE,_xll.ohTrigger(RecalcTrigger,Trigger6M)),NA())</f>
        <v>9.4387294240139558E-3</v>
      </c>
      <c r="M3171" s="146">
        <f>IFERROR(_xll.qlIndexFixing(Index1Y,$H3171,TRUE,_xll.ohTrigger(RecalcTrigger,Trigger1Y)),NA())</f>
        <v>9.6856143603616385E-3</v>
      </c>
      <c r="N3171" s="145">
        <f>IFERROR(_xll.qlIndexFixing(ONIndex1M,I3171,TRUE,_xll.ohTrigger(RecalcTrigger,Trigger1M)),NA())</f>
        <v>9.1595369786812153E-3</v>
      </c>
      <c r="O3171" s="44">
        <f>IFERROR(_xll.qlIndexFixing(ONIndex3M,I3171,TRUE,_xll.ohTrigger(RecalcTrigger,Trigger3M)),NA())</f>
        <v>9.2870972954872677E-3</v>
      </c>
      <c r="P3171" s="44">
        <f>IFERROR(_xll.qlIndexFixing(ONIndex6M,I3171,TRUE,_xll.ohTrigger(RecalcTrigger,Trigger6M)),NA())</f>
        <v>9.3700409005159635E-3</v>
      </c>
      <c r="Q3171" s="146">
        <f>IFERROR(_xll.qlIndexFixing(ONIndex1Y,I3171,TRUE,_xll.ohTrigger(RecalcTrigger,Trigger1Y)),NA())</f>
        <v>9.5474792062955061E-3</v>
      </c>
    </row>
    <row r="3172" spans="2:17" x14ac:dyDescent="0.2">
      <c r="B3172" s="39" t="s">
        <v>42</v>
      </c>
      <c r="D3172" s="42">
        <f>_xll.qlCalendarAdvance(Calendar,$D3171,B3172,"f",FALSE)</f>
        <v>61920</v>
      </c>
      <c r="E3172" s="140">
        <f>_xll.qlInterestRateIndexValueDate(IndexON,D3172)</f>
        <v>61920</v>
      </c>
      <c r="F3172" s="156">
        <f>IFERROR(_xll.qlIndexFixing(IndexON,D3172,TRUE,_xll.ohTrigger(RecalcTrigger,TriggerON)),NA())</f>
        <v>8.6730020964409515E-3</v>
      </c>
      <c r="H3172" s="42">
        <f>_xll.qlCalendarAdvance(Calendar,$H3171,B3172,"f",FALSE)</f>
        <v>61920</v>
      </c>
      <c r="I3172" s="140">
        <f>_xll.qlInterestRateIndexValueDate(Index1M,$H3172)</f>
        <v>61920</v>
      </c>
      <c r="J3172" s="145">
        <f>IFERROR(_xll.qlIndexFixing(Index1M,$H3172,TRUE,_xll.ohTrigger(RecalcTrigger,Trigger1M)),NA())</f>
        <v>9.1742225339236372E-3</v>
      </c>
      <c r="K3172" s="44">
        <f>IFERROR(_xll.qlIndexFixing(Index3M,H3172,TRUE,_xll.ohTrigger(RecalcTrigger,Trigger3M)),NA())</f>
        <v>9.3254684238215698E-3</v>
      </c>
      <c r="L3172" s="44">
        <f>IFERROR(_xll.qlIndexFixing(Index6M,$H3172,TRUE,_xll.ohTrigger(RecalcTrigger,Trigger6M)),NA())</f>
        <v>9.4421930170997485E-3</v>
      </c>
      <c r="M3172" s="146">
        <f>IFERROR(_xll.qlIndexFixing(Index1Y,$H3172,TRUE,_xll.ohTrigger(RecalcTrigger,Trigger1Y)),NA())</f>
        <v>9.6890802332971759E-3</v>
      </c>
      <c r="N3172" s="145">
        <f>IFERROR(_xll.qlIndexFixing(ONIndex1M,I3172,TRUE,_xll.ohTrigger(RecalcTrigger,Trigger1M)),NA())</f>
        <v>9.1630075354665053E-3</v>
      </c>
      <c r="O3172" s="44">
        <f>IFERROR(_xll.qlIndexFixing(ONIndex3M,I3172,TRUE,_xll.ohTrigger(RecalcTrigger,Trigger3M)),NA())</f>
        <v>9.2908131136359984E-3</v>
      </c>
      <c r="P3172" s="44">
        <f>IFERROR(_xll.qlIndexFixing(ONIndex6M,I3172,TRUE,_xll.ohTrigger(RecalcTrigger,Trigger6M)),NA())</f>
        <v>9.3736174842340425E-3</v>
      </c>
      <c r="Q3172" s="146">
        <f>IFERROR(_xll.qlIndexFixing(ONIndex1Y,I3172,TRUE,_xll.ohTrigger(RecalcTrigger,Trigger1Y)),NA())</f>
        <v>9.5511751916088627E-3</v>
      </c>
    </row>
    <row r="3173" spans="2:17" x14ac:dyDescent="0.2">
      <c r="B3173" s="39" t="s">
        <v>42</v>
      </c>
      <c r="D3173" s="42">
        <f>_xll.qlCalendarAdvance(Calendar,$D3172,B3173,"f",FALSE)</f>
        <v>61927</v>
      </c>
      <c r="E3173" s="140">
        <f>_xll.qlInterestRateIndexValueDate(IndexON,D3173)</f>
        <v>61927</v>
      </c>
      <c r="F3173" s="156">
        <f>IFERROR(_xll.qlIndexFixing(IndexON,D3173,TRUE,_xll.ohTrigger(RecalcTrigger,TriggerON)),NA())</f>
        <v>8.6772745482266433E-3</v>
      </c>
      <c r="H3173" s="42">
        <f>_xll.qlCalendarAdvance(Calendar,$H3172,B3173,"f",FALSE)</f>
        <v>61927</v>
      </c>
      <c r="I3173" s="140">
        <f>_xll.qlInterestRateIndexValueDate(Index1M,$H3173)</f>
        <v>61927</v>
      </c>
      <c r="J3173" s="145">
        <f>IFERROR(_xll.qlIndexFixing(Index1M,$H3173,TRUE,_xll.ohTrigger(RecalcTrigger,Trigger1M)),NA())</f>
        <v>9.1776652090610339E-3</v>
      </c>
      <c r="K3173" s="44">
        <f>IFERROR(_xll.qlIndexFixing(Index3M,H3173,TRUE,_xll.ohTrigger(RecalcTrigger,Trigger3M)),NA())</f>
        <v>9.3291163532695284E-3</v>
      </c>
      <c r="L3173" s="44">
        <f>IFERROR(_xll.qlIndexFixing(Index6M,$H3173,TRUE,_xll.ohTrigger(RecalcTrigger,Trigger6M)),NA())</f>
        <v>9.4456467704977665E-3</v>
      </c>
      <c r="M3173" s="146">
        <f>IFERROR(_xll.qlIndexFixing(Index1Y,$H3173,TRUE,_xll.ohTrigger(RecalcTrigger,Trigger1Y)),NA())</f>
        <v>9.6925358942638873E-3</v>
      </c>
      <c r="N3173" s="145">
        <f>IFERROR(_xll.qlIndexFixing(ONIndex1M,I3173,TRUE,_xll.ohTrigger(RecalcTrigger,Trigger1M)),NA())</f>
        <v>9.1664685839831783E-3</v>
      </c>
      <c r="O3173" s="44">
        <f>IFERROR(_xll.qlIndexFixing(ONIndex3M,I3173,TRUE,_xll.ohTrigger(RecalcTrigger,Trigger3M)),NA())</f>
        <v>9.2945187518855832E-3</v>
      </c>
      <c r="P3173" s="44">
        <f>IFERROR(_xll.qlIndexFixing(ONIndex6M,I3173,TRUE,_xll.ohTrigger(RecalcTrigger,Trigger6M)),NA())</f>
        <v>9.3771842692946805E-3</v>
      </c>
      <c r="Q3173" s="146">
        <f>IFERROR(_xll.qlIndexFixing(ONIndex1Y,I3173,TRUE,_xll.ohTrigger(RecalcTrigger,Trigger1Y)),NA())</f>
        <v>9.5548610512430354E-3</v>
      </c>
    </row>
    <row r="3174" spans="2:17" x14ac:dyDescent="0.2">
      <c r="B3174" s="39" t="s">
        <v>42</v>
      </c>
      <c r="D3174" s="42">
        <f>_xll.qlCalendarAdvance(Calendar,$D3173,B3174,"f",FALSE)</f>
        <v>61934</v>
      </c>
      <c r="E3174" s="140">
        <f>_xll.qlInterestRateIndexValueDate(IndexON,D3174)</f>
        <v>61934</v>
      </c>
      <c r="F3174" s="156">
        <f>IFERROR(_xll.qlIndexFixing(IndexON,D3174,TRUE,_xll.ohTrigger(RecalcTrigger,TriggerON)),NA())</f>
        <v>8.6815352626468112E-3</v>
      </c>
      <c r="H3174" s="42">
        <f>_xll.qlCalendarAdvance(Calendar,$H3173,B3174,"f",FALSE)</f>
        <v>61934</v>
      </c>
      <c r="I3174" s="140">
        <f>_xll.qlInterestRateIndexValueDate(Index1M,$H3174)</f>
        <v>61934</v>
      </c>
      <c r="J3174" s="145">
        <f>IFERROR(_xll.qlIndexFixing(Index1M,$H3174,TRUE,_xll.ohTrigger(RecalcTrigger,Trigger1M)),NA())</f>
        <v>9.1814581505627654E-3</v>
      </c>
      <c r="K3174" s="44">
        <f>IFERROR(_xll.qlIndexFixing(Index3M,H3174,TRUE,_xll.ohTrigger(RecalcTrigger,Trigger3M)),NA())</f>
        <v>9.3327540820502316E-3</v>
      </c>
      <c r="L3174" s="44">
        <f>IFERROR(_xll.qlIndexFixing(Index6M,$H3174,TRUE,_xll.ohTrigger(RecalcTrigger,Trigger6M)),NA())</f>
        <v>9.4490906841548511E-3</v>
      </c>
      <c r="M3174" s="146">
        <f>IFERROR(_xll.qlIndexFixing(Index1Y,$H3174,TRUE,_xll.ohTrigger(RecalcTrigger,Trigger1Y)),NA())</f>
        <v>9.6959813431558572E-3</v>
      </c>
      <c r="N3174" s="145">
        <f>IFERROR(_xll.qlIndexFixing(ONIndex1M,I3174,TRUE,_xll.ohTrigger(RecalcTrigger,Trigger1M)),NA())</f>
        <v>9.1699201242312345E-3</v>
      </c>
      <c r="O3174" s="44">
        <f>IFERROR(_xll.qlIndexFixing(ONIndex3M,I3174,TRUE,_xll.ohTrigger(RecalcTrigger,Trigger3M)),NA())</f>
        <v>9.2982142096686982E-3</v>
      </c>
      <c r="P3174" s="44">
        <f>IFERROR(_xll.qlIndexFixing(ONIndex6M,I3174,TRUE,_xll.ohTrigger(RecalcTrigger,Trigger6M)),NA())</f>
        <v>9.3807412554547387E-3</v>
      </c>
      <c r="Q3174" s="146">
        <f>IFERROR(_xll.qlIndexFixing(ONIndex1Y,I3174,TRUE,_xll.ohTrigger(RecalcTrigger,Trigger1Y)),NA())</f>
        <v>9.5585367847927927E-3</v>
      </c>
    </row>
    <row r="3175" spans="2:17" x14ac:dyDescent="0.2">
      <c r="B3175" s="39" t="s">
        <v>42</v>
      </c>
      <c r="D3175" s="42">
        <f>_xll.qlCalendarAdvance(Calendar,$D3174,B3175,"f",FALSE)</f>
        <v>61941</v>
      </c>
      <c r="E3175" s="140">
        <f>_xll.qlInterestRateIndexValueDate(IndexON,D3175)</f>
        <v>61941</v>
      </c>
      <c r="F3175" s="156">
        <f>IFERROR(_xll.qlIndexFixing(IndexON,D3175,TRUE,_xll.ohTrigger(RecalcTrigger,TriggerON)),NA())</f>
        <v>8.6857842394583162E-3</v>
      </c>
      <c r="H3175" s="42">
        <f>_xll.qlCalendarAdvance(Calendar,$H3174,B3175,"f",FALSE)</f>
        <v>61941</v>
      </c>
      <c r="I3175" s="140">
        <f>_xll.qlInterestRateIndexValueDate(Index1M,$H3175)</f>
        <v>61941</v>
      </c>
      <c r="J3175" s="145">
        <f>IFERROR(_xll.qlIndexFixing(Index1M,$H3175,TRUE,_xll.ohTrigger(RecalcTrigger,Trigger1M)),NA())</f>
        <v>9.1845220150763365E-3</v>
      </c>
      <c r="K3175" s="44">
        <f>IFERROR(_xll.qlIndexFixing(Index3M,H3175,TRUE,_xll.ohTrigger(RecalcTrigger,Trigger3M)),NA())</f>
        <v>9.3363816101381322E-3</v>
      </c>
      <c r="L3175" s="44">
        <f>IFERROR(_xll.qlIndexFixing(Index6M,$H3175,TRUE,_xll.ohTrigger(RecalcTrigger,Trigger6M)),NA())</f>
        <v>9.4525247580204558E-3</v>
      </c>
      <c r="M3175" s="146">
        <f>IFERROR(_xll.qlIndexFixing(Index1Y,$H3175,TRUE,_xll.ohTrigger(RecalcTrigger,Trigger1Y)),NA())</f>
        <v>9.6994165798687249E-3</v>
      </c>
      <c r="N3175" s="145">
        <f>IFERROR(_xll.qlIndexFixing(ONIndex1M,I3175,TRUE,_xll.ohTrigger(RecalcTrigger,Trigger1M)),NA())</f>
        <v>9.1733621559675349E-3</v>
      </c>
      <c r="O3175" s="44">
        <f>IFERROR(_xll.qlIndexFixing(ONIndex3M,I3175,TRUE,_xll.ohTrigger(RecalcTrigger,Trigger3M)),NA())</f>
        <v>9.3018994872284821E-3</v>
      </c>
      <c r="P3175" s="44">
        <f>IFERROR(_xll.qlIndexFixing(ONIndex6M,I3175,TRUE,_xll.ohTrigger(RecalcTrigger,Trigger6M)),NA())</f>
        <v>9.3842884427952633E-3</v>
      </c>
      <c r="Q3175" s="146">
        <f>IFERROR(_xll.qlIndexFixing(ONIndex1Y,I3175,TRUE,_xll.ohTrigger(RecalcTrigger,Trigger1Y)),NA())</f>
        <v>9.5622023923391808E-3</v>
      </c>
    </row>
    <row r="3176" spans="2:17" x14ac:dyDescent="0.2">
      <c r="B3176" s="39" t="s">
        <v>42</v>
      </c>
      <c r="D3176" s="42">
        <f>_xll.qlCalendarAdvance(Calendar,$D3175,B3176,"f",FALSE)</f>
        <v>61948</v>
      </c>
      <c r="E3176" s="140">
        <f>_xll.qlInterestRateIndexValueDate(IndexON,D3176)</f>
        <v>61948</v>
      </c>
      <c r="F3176" s="156">
        <f>IFERROR(_xll.qlIndexFixing(IndexON,D3176,TRUE,_xll.ohTrigger(RecalcTrigger,TriggerON)),NA())</f>
        <v>8.690021478823251E-3</v>
      </c>
      <c r="H3176" s="42">
        <f>_xll.qlCalendarAdvance(Calendar,$H3175,B3176,"f",FALSE)</f>
        <v>61948</v>
      </c>
      <c r="I3176" s="140">
        <f>_xll.qlInterestRateIndexValueDate(Index1M,$H3176)</f>
        <v>61948</v>
      </c>
      <c r="J3176" s="145">
        <f>IFERROR(_xll.qlIndexFixing(Index1M,$H3176,TRUE,_xll.ohTrigger(RecalcTrigger,Trigger1M)),NA())</f>
        <v>9.1879361459339809E-3</v>
      </c>
      <c r="K3176" s="44">
        <f>IFERROR(_xll.qlIndexFixing(Index3M,H3176,TRUE,_xll.ohTrigger(RecalcTrigger,Trigger3M)),NA())</f>
        <v>9.3399989375023973E-3</v>
      </c>
      <c r="L3176" s="44">
        <f>IFERROR(_xll.qlIndexFixing(Index6M,$H3176,TRUE,_xll.ohTrigger(RecalcTrigger,Trigger6M)),NA())</f>
        <v>9.4559489920418606E-3</v>
      </c>
      <c r="M3176" s="146">
        <f>IFERROR(_xll.qlIndexFixing(Index1Y,$H3176,TRUE,_xll.ohTrigger(RecalcTrigger,Trigger1Y)),NA())</f>
        <v>9.7028416042981291E-3</v>
      </c>
      <c r="N3176" s="145">
        <f>IFERROR(_xll.qlIndexFixing(ONIndex1M,I3176,TRUE,_xll.ohTrigger(RecalcTrigger,Trigger1M)),NA())</f>
        <v>9.1767946793541721E-3</v>
      </c>
      <c r="O3176" s="44">
        <f>IFERROR(_xll.qlIndexFixing(ONIndex3M,I3176,TRUE,_xll.ohTrigger(RecalcTrigger,Trigger3M)),NA())</f>
        <v>9.3055745844028426E-3</v>
      </c>
      <c r="P3176" s="44">
        <f>IFERROR(_xll.qlIndexFixing(ONIndex6M,I3176,TRUE,_xll.ohTrigger(RecalcTrigger,Trigger6M)),NA())</f>
        <v>9.3878258312352081E-3</v>
      </c>
      <c r="Q3176" s="146">
        <f>IFERROR(_xll.qlIndexFixing(ONIndex1Y,I3176,TRUE,_xll.ohTrigger(RecalcTrigger,Trigger1Y)),NA())</f>
        <v>9.5658578738821998E-3</v>
      </c>
    </row>
    <row r="3177" spans="2:17" x14ac:dyDescent="0.2">
      <c r="B3177" s="39" t="s">
        <v>42</v>
      </c>
      <c r="D3177" s="42">
        <f>_xll.qlCalendarAdvance(Calendar,$D3176,B3177,"f",FALSE)</f>
        <v>61955</v>
      </c>
      <c r="E3177" s="140">
        <f>_xll.qlInterestRateIndexValueDate(IndexON,D3177)</f>
        <v>61955</v>
      </c>
      <c r="F3177" s="156">
        <f>IFERROR(_xll.qlIndexFixing(IndexON,D3177,TRUE,_xll.ohTrigger(RecalcTrigger,TriggerON)),NA())</f>
        <v>8.6942469808226619E-3</v>
      </c>
      <c r="H3177" s="42">
        <f>_xll.qlCalendarAdvance(Calendar,$H3176,B3177,"f",FALSE)</f>
        <v>61955</v>
      </c>
      <c r="I3177" s="140">
        <f>_xll.qlInterestRateIndexValueDate(Index1M,$H3177)</f>
        <v>61955</v>
      </c>
      <c r="J3177" s="145">
        <f>IFERROR(_xll.qlIndexFixing(Index1M,$H3177,TRUE,_xll.ohTrigger(RecalcTrigger,Trigger1M)),NA())</f>
        <v>9.1913407620139789E-3</v>
      </c>
      <c r="K3177" s="44">
        <f>IFERROR(_xll.qlIndexFixing(Index3M,H3177,TRUE,_xll.ohTrigger(RecalcTrigger,Trigger3M)),NA())</f>
        <v>9.3436060641174812E-3</v>
      </c>
      <c r="L3177" s="44">
        <f>IFERROR(_xll.qlIndexFixing(Index6M,$H3177,TRUE,_xll.ohTrigger(RecalcTrigger,Trigger6M)),NA())</f>
        <v>9.4593633861689529E-3</v>
      </c>
      <c r="M3177" s="146">
        <f>IFERROR(_xll.qlIndexFixing(Index1Y,$H3177,TRUE,_xll.ohTrigger(RecalcTrigger,Trigger1Y)),NA())</f>
        <v>9.7062564163401532E-3</v>
      </c>
      <c r="N3177" s="145">
        <f>IFERROR(_xll.qlIndexFixing(ONIndex1M,I3177,TRUE,_xll.ohTrigger(RecalcTrigger,Trigger1M)),NA())</f>
        <v>9.1802176944721925E-3</v>
      </c>
      <c r="O3177" s="44">
        <f>IFERROR(_xll.qlIndexFixing(ONIndex3M,I3177,TRUE,_xll.ohTrigger(RecalcTrigger,Trigger3M)),NA())</f>
        <v>9.309239501353872E-3</v>
      </c>
      <c r="P3177" s="44">
        <f>IFERROR(_xll.qlIndexFixing(ONIndex6M,I3177,TRUE,_xll.ohTrigger(RecalcTrigger,Trigger6M)),NA())</f>
        <v>9.3913534209366656E-3</v>
      </c>
      <c r="Q3177" s="146">
        <f>IFERROR(_xll.qlIndexFixing(ONIndex1Y,I3177,TRUE,_xll.ohTrigger(RecalcTrigger,Trigger1Y)),NA())</f>
        <v>9.5695032295839422E-3</v>
      </c>
    </row>
    <row r="3178" spans="2:17" x14ac:dyDescent="0.2">
      <c r="B3178" s="39" t="s">
        <v>42</v>
      </c>
      <c r="D3178" s="42">
        <f>_xll.qlCalendarAdvance(Calendar,$D3177,B3178,"f",FALSE)</f>
        <v>61962</v>
      </c>
      <c r="E3178" s="140">
        <f>_xll.qlInterestRateIndexValueDate(IndexON,D3178)</f>
        <v>61962</v>
      </c>
      <c r="F3178" s="156">
        <f>IFERROR(_xll.qlIndexFixing(IndexON,D3178,TRUE,_xll.ohTrigger(RecalcTrigger,TriggerON)),NA())</f>
        <v>8.6984607452944562E-3</v>
      </c>
      <c r="H3178" s="42">
        <f>_xll.qlCalendarAdvance(Calendar,$H3177,B3178,"f",FALSE)</f>
        <v>61962</v>
      </c>
      <c r="I3178" s="140">
        <f>_xll.qlInterestRateIndexValueDate(Index1M,$H3178)</f>
        <v>61962</v>
      </c>
      <c r="J3178" s="145">
        <f>IFERROR(_xll.qlIndexFixing(Index1M,$H3178,TRUE,_xll.ohTrigger(RecalcTrigger,Trigger1M)),NA())</f>
        <v>9.1947358633137979E-3</v>
      </c>
      <c r="K3178" s="44">
        <f>IFERROR(_xll.qlIndexFixing(Index3M,H3178,TRUE,_xll.ohTrigger(RecalcTrigger,Trigger3M)),NA())</f>
        <v>9.3472029899551914E-3</v>
      </c>
      <c r="L3178" s="44">
        <f>IFERROR(_xll.qlIndexFixing(Index6M,$H3178,TRUE,_xll.ohTrigger(RecalcTrigger,Trigger6M)),NA())</f>
        <v>9.46276794034988E-3</v>
      </c>
      <c r="M3178" s="146">
        <f>IFERROR(_xll.qlIndexFixing(Index1Y,$H3178,TRUE,_xll.ohTrigger(RecalcTrigger,Trigger1Y)),NA())</f>
        <v>9.7096610158913244E-3</v>
      </c>
      <c r="N3178" s="145">
        <f>IFERROR(_xll.qlIndexFixing(ONIndex1M,I3178,TRUE,_xll.ohTrigger(RecalcTrigger,Trigger1M)),NA())</f>
        <v>9.1836312013215959E-3</v>
      </c>
      <c r="O3178" s="44">
        <f>IFERROR(_xll.qlIndexFixing(ONIndex3M,I3178,TRUE,_xll.ohTrigger(RecalcTrigger,Trigger3M)),NA())</f>
        <v>9.3128942380005242E-3</v>
      </c>
      <c r="P3178" s="44">
        <f>IFERROR(_xll.qlIndexFixing(ONIndex6M,I3178,TRUE,_xll.ohTrigger(RecalcTrigger,Trigger6M)),NA())</f>
        <v>9.3948712118185895E-3</v>
      </c>
      <c r="Q3178" s="146">
        <f>IFERROR(_xll.qlIndexFixing(ONIndex1Y,I3178,TRUE,_xll.ohTrigger(RecalcTrigger,Trigger1Y)),NA())</f>
        <v>9.5731384593633617E-3</v>
      </c>
    </row>
    <row r="3179" spans="2:17" x14ac:dyDescent="0.2">
      <c r="B3179" s="39" t="s">
        <v>42</v>
      </c>
      <c r="D3179" s="42">
        <f>_xll.qlCalendarAdvance(Calendar,$D3178,B3179,"f",FALSE)</f>
        <v>61969</v>
      </c>
      <c r="E3179" s="140">
        <f>_xll.qlInterestRateIndexValueDate(IndexON,D3179)</f>
        <v>61969</v>
      </c>
      <c r="F3179" s="156">
        <f>IFERROR(_xll.qlIndexFixing(IndexON,D3179,TRUE,_xll.ohTrigger(RecalcTrigger,TriggerON)),NA())</f>
        <v>8.7026627723196803E-3</v>
      </c>
      <c r="H3179" s="42">
        <f>_xll.qlCalendarAdvance(Calendar,$H3178,B3179,"f",FALSE)</f>
        <v>61969</v>
      </c>
      <c r="I3179" s="140">
        <f>_xll.qlInterestRateIndexValueDate(Index1M,$H3179)</f>
        <v>61969</v>
      </c>
      <c r="J3179" s="145">
        <f>IFERROR(_xll.qlIndexFixing(Index1M,$H3179,TRUE,_xll.ohTrigger(RecalcTrigger,Trigger1M)),NA())</f>
        <v>9.1981214498131764E-3</v>
      </c>
      <c r="K3179" s="44">
        <f>IFERROR(_xll.qlIndexFixing(Index3M,H3179,TRUE,_xll.ohTrigger(RecalcTrigger,Trigger3M)),NA())</f>
        <v>9.3507897149873384E-3</v>
      </c>
      <c r="L3179" s="44">
        <f>IFERROR(_xll.qlIndexFixing(Index6M,$H3179,TRUE,_xll.ohTrigger(RecalcTrigger,Trigger6M)),NA())</f>
        <v>9.4650777152056973E-3</v>
      </c>
      <c r="M3179" s="146">
        <f>IFERROR(_xll.qlIndexFixing(Index1Y,$H3179,TRUE,_xll.ohTrigger(RecalcTrigger,Trigger1Y)),NA())</f>
        <v>9.7130554028477256E-3</v>
      </c>
      <c r="N3179" s="145">
        <f>IFERROR(_xll.qlIndexFixing(ONIndex1M,I3179,TRUE,_xll.ohTrigger(RecalcTrigger,Trigger1M)),NA())</f>
        <v>9.1870351996592436E-3</v>
      </c>
      <c r="O3179" s="44">
        <f>IFERROR(_xll.qlIndexFixing(ONIndex3M,I3179,TRUE,_xll.ohTrigger(RecalcTrigger,Trigger3M)),NA())</f>
        <v>9.3165387943427991E-3</v>
      </c>
      <c r="P3179" s="44">
        <f>IFERROR(_xll.qlIndexFixing(ONIndex6M,I3179,TRUE,_xll.ohTrigger(RecalcTrigger,Trigger6M)),NA())</f>
        <v>9.3983792037188874E-3</v>
      </c>
      <c r="Q3179" s="146">
        <f>IFERROR(_xll.qlIndexFixing(ONIndex1Y,I3179,TRUE,_xll.ohTrigger(RecalcTrigger,Trigger1Y)),NA())</f>
        <v>9.5767635631394121E-3</v>
      </c>
    </row>
    <row r="3180" spans="2:17" x14ac:dyDescent="0.2">
      <c r="B3180" s="39" t="s">
        <v>42</v>
      </c>
      <c r="D3180" s="42">
        <f>_xll.qlCalendarAdvance(Calendar,$D3179,B3180,"f",FALSE)</f>
        <v>61976</v>
      </c>
      <c r="E3180" s="140">
        <f>_xll.qlInterestRateIndexValueDate(IndexON,D3180)</f>
        <v>61976</v>
      </c>
      <c r="F3180" s="156">
        <f>IFERROR(_xll.qlIndexFixing(IndexON,D3180,TRUE,_xll.ohTrigger(RecalcTrigger,TriggerON)),NA())</f>
        <v>8.7068530618983342E-3</v>
      </c>
      <c r="H3180" s="42">
        <f>_xll.qlCalendarAdvance(Calendar,$H3179,B3180,"f",FALSE)</f>
        <v>61976</v>
      </c>
      <c r="I3180" s="140">
        <f>_xll.qlInterestRateIndexValueDate(Index1M,$H3180)</f>
        <v>61976</v>
      </c>
      <c r="J3180" s="145">
        <f>IFERROR(_xll.qlIndexFixing(Index1M,$H3180,TRUE,_xll.ohTrigger(RecalcTrigger,Trigger1M)),NA())</f>
        <v>9.2014975215121142E-3</v>
      </c>
      <c r="K3180" s="44">
        <f>IFERROR(_xll.qlIndexFixing(Index3M,H3180,TRUE,_xll.ohTrigger(RecalcTrigger,Trigger3M)),NA())</f>
        <v>9.3539929322308847E-3</v>
      </c>
      <c r="L3180" s="44">
        <f>IFERROR(_xll.qlIndexFixing(Index6M,$H3180,TRUE,_xll.ohTrigger(RecalcTrigger,Trigger6M)),NA())</f>
        <v>9.4677421101889789E-3</v>
      </c>
      <c r="M3180" s="146">
        <f>IFERROR(_xll.qlIndexFixing(Index1Y,$H3180,TRUE,_xll.ohTrigger(RecalcTrigger,Trigger1Y)),NA())</f>
        <v>9.7164395771067724E-3</v>
      </c>
      <c r="N3180" s="145">
        <f>IFERROR(_xll.qlIndexFixing(ONIndex1M,I3180,TRUE,_xll.ohTrigger(RecalcTrigger,Trigger1M)),NA())</f>
        <v>9.1904296897282745E-3</v>
      </c>
      <c r="O3180" s="44">
        <f>IFERROR(_xll.qlIndexFixing(ONIndex3M,I3180,TRUE,_xll.ohTrigger(RecalcTrigger,Trigger3M)),NA())</f>
        <v>9.3201731703806967E-3</v>
      </c>
      <c r="P3180" s="44">
        <f>IFERROR(_xll.qlIndexFixing(ONIndex6M,I3180,TRUE,_xll.ohTrigger(RecalcTrigger,Trigger6M)),NA())</f>
        <v>9.4018773969617442E-3</v>
      </c>
      <c r="Q3180" s="146">
        <f>IFERROR(_xll.qlIndexFixing(ONIndex1Y,I3180,TRUE,_xll.ohTrigger(RecalcTrigger,Trigger1Y)),NA())</f>
        <v>9.5803785409120934E-3</v>
      </c>
    </row>
    <row r="3181" spans="2:17" x14ac:dyDescent="0.2">
      <c r="B3181" s="39" t="s">
        <v>42</v>
      </c>
      <c r="D3181" s="42">
        <f>_xll.qlCalendarAdvance(Calendar,$D3180,B3181,"f",FALSE)</f>
        <v>61983</v>
      </c>
      <c r="E3181" s="140">
        <f>_xll.qlInterestRateIndexValueDate(IndexON,D3181)</f>
        <v>61983</v>
      </c>
      <c r="F3181" s="156">
        <f>IFERROR(_xll.qlIndexFixing(IndexON,D3181,TRUE,_xll.ohTrigger(RecalcTrigger,TriggerON)),NA())</f>
        <v>8.7110316140304178E-3</v>
      </c>
      <c r="H3181" s="42">
        <f>_xll.qlCalendarAdvance(Calendar,$H3180,B3181,"f",FALSE)</f>
        <v>61983</v>
      </c>
      <c r="I3181" s="140">
        <f>_xll.qlInterestRateIndexValueDate(Index1M,$H3181)</f>
        <v>61983</v>
      </c>
      <c r="J3181" s="145">
        <f>IFERROR(_xll.qlIndexFixing(Index1M,$H3181,TRUE,_xll.ohTrigger(RecalcTrigger,Trigger1M)),NA())</f>
        <v>9.2048640784030133E-3</v>
      </c>
      <c r="K3181" s="44">
        <f>IFERROR(_xll.qlIndexFixing(Index3M,H3181,TRUE,_xll.ohTrigger(RecalcTrigger,Trigger3M)),NA())</f>
        <v>9.3575598928805157E-3</v>
      </c>
      <c r="L3181" s="44">
        <f>IFERROR(_xll.qlIndexFixing(Index6M,$H3181,TRUE,_xll.ohTrigger(RecalcTrigger,Trigger6M)),NA())</f>
        <v>9.4711202213746716E-3</v>
      </c>
      <c r="M3181" s="146">
        <f>IFERROR(_xll.qlIndexFixing(Index1Y,$H3181,TRUE,_xll.ohTrigger(RecalcTrigger,Trigger1Y)),NA())</f>
        <v>9.7198135385656581E-3</v>
      </c>
      <c r="N3181" s="145">
        <f>IFERROR(_xll.qlIndexFixing(ONIndex1M,I3181,TRUE,_xll.ohTrigger(RecalcTrigger,Trigger1M)),NA())</f>
        <v>9.1938146715286884E-3</v>
      </c>
      <c r="O3181" s="44">
        <f>IFERROR(_xll.qlIndexFixing(ONIndex3M,I3181,TRUE,_xll.ohTrigger(RecalcTrigger,Trigger3M)),NA())</f>
        <v>9.3237973661952633E-3</v>
      </c>
      <c r="P3181" s="44">
        <f>IFERROR(_xll.qlIndexFixing(ONIndex6M,I3181,TRUE,_xll.ohTrigger(RecalcTrigger,Trigger6M)),NA())</f>
        <v>9.4053657913850675E-3</v>
      </c>
      <c r="Q3181" s="146">
        <f>IFERROR(_xll.qlIndexFixing(ONIndex1Y,I3181,TRUE,_xll.ohTrigger(RecalcTrigger,Trigger1Y)),NA())</f>
        <v>9.5839833928434981E-3</v>
      </c>
    </row>
    <row r="3182" spans="2:17" x14ac:dyDescent="0.2">
      <c r="B3182" s="39" t="s">
        <v>42</v>
      </c>
      <c r="D3182" s="42">
        <f>_xll.qlCalendarAdvance(Calendar,$D3181,B3182,"f",FALSE)</f>
        <v>61990</v>
      </c>
      <c r="E3182" s="140">
        <f>_xll.qlInterestRateIndexValueDate(IndexON,D3182)</f>
        <v>61990</v>
      </c>
      <c r="F3182" s="156">
        <f>IFERROR(_xll.qlIndexFixing(IndexON,D3182,TRUE,_xll.ohTrigger(RecalcTrigger,TriggerON)),NA())</f>
        <v>8.7151984287159312E-3</v>
      </c>
      <c r="H3182" s="42">
        <f>_xll.qlCalendarAdvance(Calendar,$H3181,B3182,"f",FALSE)</f>
        <v>61990</v>
      </c>
      <c r="I3182" s="140">
        <f>_xll.qlInterestRateIndexValueDate(Index1M,$H3182)</f>
        <v>61990</v>
      </c>
      <c r="J3182" s="145">
        <f>IFERROR(_xll.qlIndexFixing(Index1M,$H3182,TRUE,_xll.ohTrigger(RecalcTrigger,Trigger1M)),NA())</f>
        <v>9.2082211204706776E-3</v>
      </c>
      <c r="K3182" s="44">
        <f>IFERROR(_xll.qlIndexFixing(Index3M,H3182,TRUE,_xll.ohTrigger(RecalcTrigger,Trigger3M)),NA())</f>
        <v>9.3611166528715754E-3</v>
      </c>
      <c r="L3182" s="44">
        <f>IFERROR(_xll.qlIndexFixing(Index6M,$H3182,TRUE,_xll.ohTrigger(RecalcTrigger,Trigger6M)),NA())</f>
        <v>9.4744884935481447E-3</v>
      </c>
      <c r="M3182" s="146">
        <f>IFERROR(_xll.qlIndexFixing(Index1Y,$H3182,TRUE,_xll.ohTrigger(RecalcTrigger,Trigger1Y)),NA())</f>
        <v>9.7231772871217981E-3</v>
      </c>
      <c r="N3182" s="145">
        <f>IFERROR(_xll.qlIndexFixing(ONIndex1M,I3182,TRUE,_xll.ohTrigger(RecalcTrigger,Trigger1M)),NA())</f>
        <v>9.1971901448983928E-3</v>
      </c>
      <c r="O3182" s="44">
        <f>IFERROR(_xll.qlIndexFixing(ONIndex3M,I3182,TRUE,_xll.ohTrigger(RecalcTrigger,Trigger3M)),NA())</f>
        <v>9.3274113817054527E-3</v>
      </c>
      <c r="P3182" s="44">
        <f>IFERROR(_xll.qlIndexFixing(ONIndex6M,I3182,TRUE,_xll.ohTrigger(RecalcTrigger,Trigger6M)),NA())</f>
        <v>9.4088443869888572E-3</v>
      </c>
      <c r="Q3182" s="146">
        <f>IFERROR(_xll.qlIndexFixing(ONIndex1Y,I3182,TRUE,_xll.ohTrigger(RecalcTrigger,Trigger1Y)),NA())</f>
        <v>9.5875781186904874E-3</v>
      </c>
    </row>
    <row r="3183" spans="2:17" x14ac:dyDescent="0.2">
      <c r="B3183" s="39" t="s">
        <v>42</v>
      </c>
      <c r="D3183" s="42">
        <f>_xll.qlCalendarAdvance(Calendar,$D3182,B3183,"f",FALSE)</f>
        <v>61997</v>
      </c>
      <c r="E3183" s="140">
        <f>_xll.qlInterestRateIndexValueDate(IndexON,D3183)</f>
        <v>61997</v>
      </c>
      <c r="F3183" s="156">
        <f>IFERROR(_xll.qlIndexFixing(IndexON,D3183,TRUE,_xll.ohTrigger(RecalcTrigger,TriggerON)),NA())</f>
        <v>8.7193535057927818E-3</v>
      </c>
      <c r="H3183" s="42">
        <f>_xll.qlCalendarAdvance(Calendar,$H3182,B3183,"f",FALSE)</f>
        <v>61997</v>
      </c>
      <c r="I3183" s="140">
        <f>_xll.qlInterestRateIndexValueDate(Index1M,$H3183)</f>
        <v>61997</v>
      </c>
      <c r="J3183" s="145">
        <f>IFERROR(_xll.qlIndexFixing(Index1M,$H3183,TRUE,_xll.ohTrigger(RecalcTrigger,Trigger1M)),NA())</f>
        <v>9.2115686477151071E-3</v>
      </c>
      <c r="K3183" s="44">
        <f>IFERROR(_xll.qlIndexFixing(Index3M,H3183,TRUE,_xll.ohTrigger(RecalcTrigger,Trigger3M)),NA())</f>
        <v>9.3650346065105982E-3</v>
      </c>
      <c r="L3183" s="44">
        <f>IFERROR(_xll.qlIndexFixing(Index6M,$H3183,TRUE,_xll.ohTrigger(RecalcTrigger,Trigger6M)),NA())</f>
        <v>9.4778469266596933E-3</v>
      </c>
      <c r="M3183" s="146">
        <f>IFERROR(_xll.qlIndexFixing(Index1Y,$H3183,TRUE,_xll.ohTrigger(RecalcTrigger,Trigger1Y)),NA())</f>
        <v>9.7265308226726077E-3</v>
      </c>
      <c r="N3183" s="145">
        <f>IFERROR(_xll.qlIndexFixing(ONIndex1M,I3183,TRUE,_xll.ohTrigger(RecalcTrigger,Trigger1M)),NA())</f>
        <v>9.2005561099994804E-3</v>
      </c>
      <c r="O3183" s="44">
        <f>IFERROR(_xll.qlIndexFixing(ONIndex3M,I3183,TRUE,_xll.ohTrigger(RecalcTrigger,Trigger3M)),NA())</f>
        <v>9.3310152168302185E-3</v>
      </c>
      <c r="P3183" s="44">
        <f>IFERROR(_xll.qlIndexFixing(ONIndex6M,I3183,TRUE,_xll.ohTrigger(RecalcTrigger,Trigger6M)),NA())</f>
        <v>9.4123131835299745E-3</v>
      </c>
      <c r="Q3183" s="146">
        <f>IFERROR(_xll.qlIndexFixing(ONIndex1Y,I3183,TRUE,_xll.ohTrigger(RecalcTrigger,Trigger1Y)),NA())</f>
        <v>9.5911627186962001E-3</v>
      </c>
    </row>
    <row r="3184" spans="2:17" x14ac:dyDescent="0.2">
      <c r="B3184" s="39" t="s">
        <v>42</v>
      </c>
      <c r="D3184" s="42">
        <f>_xll.qlCalendarAdvance(Calendar,$D3183,B3184,"f",FALSE)</f>
        <v>62004</v>
      </c>
      <c r="E3184" s="140">
        <f>_xll.qlInterestRateIndexValueDate(IndexON,D3184)</f>
        <v>62004</v>
      </c>
      <c r="F3184" s="156">
        <f>IFERROR(_xll.qlIndexFixing(IndexON,D3184,TRUE,_xll.ohTrigger(RecalcTrigger,TriggerON)),NA())</f>
        <v>8.723496845666201E-3</v>
      </c>
      <c r="H3184" s="42">
        <f>_xll.qlCalendarAdvance(Calendar,$H3183,B3184,"f",FALSE)</f>
        <v>62004</v>
      </c>
      <c r="I3184" s="140">
        <f>_xll.qlInterestRateIndexValueDate(Index1M,$H3184)</f>
        <v>62004</v>
      </c>
      <c r="J3184" s="145">
        <f>IFERROR(_xll.qlIndexFixing(Index1M,$H3184,TRUE,_xll.ohTrigger(RecalcTrigger,Trigger1M)),NA())</f>
        <v>9.2149066601185728E-3</v>
      </c>
      <c r="K3184" s="44">
        <f>IFERROR(_xll.qlIndexFixing(Index3M,H3184,TRUE,_xll.ohTrigger(RecalcTrigger,Trigger3M)),NA())</f>
        <v>9.3685703271035349E-3</v>
      </c>
      <c r="L3184" s="44">
        <f>IFERROR(_xll.qlIndexFixing(Index6M,$H3184,TRUE,_xll.ohTrigger(RecalcTrigger,Trigger6M)),NA())</f>
        <v>9.4815542464837567E-3</v>
      </c>
      <c r="M3184" s="146">
        <f>IFERROR(_xll.qlIndexFixing(Index1Y,$H3184,TRUE,_xll.ohTrigger(RecalcTrigger,Trigger1Y)),NA())</f>
        <v>9.7298741451172788E-3</v>
      </c>
      <c r="N3184" s="145">
        <f>IFERROR(_xll.qlIndexFixing(ONIndex1M,I3184,TRUE,_xll.ohTrigger(RecalcTrigger,Trigger1M)),NA())</f>
        <v>9.2039125666698585E-3</v>
      </c>
      <c r="O3184" s="44">
        <f>IFERROR(_xll.qlIndexFixing(ONIndex3M,I3184,TRUE,_xll.ohTrigger(RecalcTrigger,Trigger3M)),NA())</f>
        <v>9.3346088718126996E-3</v>
      </c>
      <c r="P3184" s="44">
        <f>IFERROR(_xll.qlIndexFixing(ONIndex6M,I3184,TRUE,_xll.ohTrigger(RecalcTrigger,Trigger6M)),NA())</f>
        <v>9.4157721815757434E-3</v>
      </c>
      <c r="Q3184" s="146">
        <f>IFERROR(_xll.qlIndexFixing(ONIndex1Y,I3184,TRUE,_xll.ohTrigger(RecalcTrigger,Trigger1Y)),NA())</f>
        <v>9.5947371926985436E-3</v>
      </c>
    </row>
    <row r="3185" spans="2:17" x14ac:dyDescent="0.2">
      <c r="B3185" s="39" t="s">
        <v>42</v>
      </c>
      <c r="D3185" s="42">
        <f>_xll.qlCalendarAdvance(Calendar,$D3184,B3185,"f",FALSE)</f>
        <v>62011</v>
      </c>
      <c r="E3185" s="140">
        <f>_xll.qlInterestRateIndexValueDate(IndexON,D3185)</f>
        <v>62011</v>
      </c>
      <c r="F3185" s="156">
        <f>IFERROR(_xll.qlIndexFixing(IndexON,D3185,TRUE,_xll.ohTrigger(RecalcTrigger,TriggerON)),NA())</f>
        <v>8.7276284478499111E-3</v>
      </c>
      <c r="H3185" s="42">
        <f>_xll.qlCalendarAdvance(Calendar,$H3184,B3185,"f",FALSE)</f>
        <v>62011</v>
      </c>
      <c r="I3185" s="140">
        <f>_xll.qlInterestRateIndexValueDate(Index1M,$H3185)</f>
        <v>62011</v>
      </c>
      <c r="J3185" s="145">
        <f>IFERROR(_xll.qlIndexFixing(Index1M,$H3185,TRUE,_xll.ohTrigger(RecalcTrigger,Trigger1M)),NA())</f>
        <v>9.2182351576836075E-3</v>
      </c>
      <c r="K3185" s="44">
        <f>IFERROR(_xll.qlIndexFixing(Index3M,H3185,TRUE,_xll.ohTrigger(RecalcTrigger,Trigger3M)),NA())</f>
        <v>9.372095846726174E-3</v>
      </c>
      <c r="L3185" s="44">
        <f>IFERROR(_xll.qlIndexFixing(Index6M,$H3185,TRUE,_xll.ohTrigger(RecalcTrigger,Trigger6M)),NA())</f>
        <v>9.4848923850452491E-3</v>
      </c>
      <c r="M3185" s="146">
        <f>IFERROR(_xll.qlIndexFixing(Index1Y,$H3185,TRUE,_xll.ohTrigger(RecalcTrigger,Trigger1Y)),NA())</f>
        <v>9.7332072543532266E-3</v>
      </c>
      <c r="N3185" s="145">
        <f>IFERROR(_xll.qlIndexFixing(ONIndex1M,I3185,TRUE,_xll.ohTrigger(RecalcTrigger,Trigger1M)),NA())</f>
        <v>9.2072595149905734E-3</v>
      </c>
      <c r="O3185" s="44">
        <f>IFERROR(_xll.qlIndexFixing(ONIndex3M,I3185,TRUE,_xll.ohTrigger(RecalcTrigger,Trigger3M)),NA())</f>
        <v>9.3381923464908034E-3</v>
      </c>
      <c r="P3185" s="44">
        <f>IFERROR(_xll.qlIndexFixing(ONIndex6M,I3185,TRUE,_xll.ohTrigger(RecalcTrigger,Trigger6M)),NA())</f>
        <v>9.4192213804777936E-3</v>
      </c>
      <c r="Q3185" s="146">
        <f>IFERROR(_xll.qlIndexFixing(ONIndex1Y,I3185,TRUE,_xll.ohTrigger(RecalcTrigger,Trigger1Y)),NA())</f>
        <v>9.5983015407785643E-3</v>
      </c>
    </row>
    <row r="3186" spans="2:17" x14ac:dyDescent="0.2">
      <c r="B3186" s="39" t="s">
        <v>42</v>
      </c>
      <c r="D3186" s="42">
        <f>_xll.qlCalendarAdvance(Calendar,$D3185,B3186,"f",FALSE)</f>
        <v>62018</v>
      </c>
      <c r="E3186" s="140">
        <f>_xll.qlInterestRateIndexValueDate(IndexON,D3186)</f>
        <v>62018</v>
      </c>
      <c r="F3186" s="156">
        <f>IFERROR(_xll.qlIndexFixing(IndexON,D3186,TRUE,_xll.ohTrigger(RecalcTrigger,TriggerON)),NA())</f>
        <v>8.7317483127491435E-3</v>
      </c>
      <c r="H3186" s="42">
        <f>_xll.qlCalendarAdvance(Calendar,$H3185,B3186,"f",FALSE)</f>
        <v>62018</v>
      </c>
      <c r="I3186" s="140">
        <f>_xll.qlInterestRateIndexValueDate(Index1M,$H3186)</f>
        <v>62018</v>
      </c>
      <c r="J3186" s="145">
        <f>IFERROR(_xll.qlIndexFixing(Index1M,$H3186,TRUE,_xll.ohTrigger(RecalcTrigger,Trigger1M)),NA())</f>
        <v>9.2215541403899495E-3</v>
      </c>
      <c r="K3186" s="44">
        <f>IFERROR(_xll.qlIndexFixing(Index3M,H3186,TRUE,_xll.ohTrigger(RecalcTrigger,Trigger3M)),NA())</f>
        <v>9.3756111653520869E-3</v>
      </c>
      <c r="L3186" s="44">
        <f>IFERROR(_xll.qlIndexFixing(Index6M,$H3186,TRUE,_xll.ohTrigger(RecalcTrigger,Trigger6M)),NA())</f>
        <v>9.4882206841705521E-3</v>
      </c>
      <c r="M3186" s="146">
        <f>IFERROR(_xll.qlIndexFixing(Index1Y,$H3186,TRUE,_xll.ohTrigger(RecalcTrigger,Trigger1Y)),NA())</f>
        <v>9.7365301502798651E-3</v>
      </c>
      <c r="N3186" s="145">
        <f>IFERROR(_xll.qlIndexFixing(ONIndex1M,I3186,TRUE,_xll.ohTrigger(RecalcTrigger,Trigger1M)),NA())</f>
        <v>9.2105969550426714E-3</v>
      </c>
      <c r="O3186" s="44">
        <f>IFERROR(_xll.qlIndexFixing(ONIndex3M,I3186,TRUE,_xll.ohTrigger(RecalcTrigger,Trigger3M)),NA())</f>
        <v>9.3417656407024374E-3</v>
      </c>
      <c r="P3186" s="44">
        <f>IFERROR(_xll.qlIndexFixing(ONIndex6M,I3186,TRUE,_xll.ohTrigger(RecalcTrigger,Trigger6M)),NA())</f>
        <v>9.422660780803449E-3</v>
      </c>
      <c r="Q3186" s="146">
        <f>IFERROR(_xll.qlIndexFixing(ONIndex1Y,I3186,TRUE,_xll.ohTrigger(RecalcTrigger,Trigger1Y)),NA())</f>
        <v>9.6018557628552159E-3</v>
      </c>
    </row>
    <row r="3187" spans="2:17" x14ac:dyDescent="0.2">
      <c r="B3187" s="39" t="s">
        <v>42</v>
      </c>
      <c r="D3187" s="42">
        <f>_xll.qlCalendarAdvance(Calendar,$D3186,B3187,"f",FALSE)</f>
        <v>62025</v>
      </c>
      <c r="E3187" s="140">
        <f>_xll.qlInterestRateIndexValueDate(IndexON,D3187)</f>
        <v>62025</v>
      </c>
      <c r="F3187" s="156">
        <f>IFERROR(_xll.qlIndexFixing(IndexON,D3187,TRUE,_xll.ohTrigger(RecalcTrigger,TriggerON)),NA())</f>
        <v>8.7358564400397132E-3</v>
      </c>
      <c r="H3187" s="42">
        <f>_xll.qlCalendarAdvance(Calendar,$H3186,B3187,"f",FALSE)</f>
        <v>62025</v>
      </c>
      <c r="I3187" s="140">
        <f>_xll.qlInterestRateIndexValueDate(Index1M,$H3187)</f>
        <v>62025</v>
      </c>
      <c r="J3187" s="145">
        <f>IFERROR(_xll.qlIndexFixing(Index1M,$H3187,TRUE,_xll.ohTrigger(RecalcTrigger,Trigger1M)),NA())</f>
        <v>9.224863608237599E-3</v>
      </c>
      <c r="K3187" s="44">
        <f>IFERROR(_xll.qlIndexFixing(Index3M,H3187,TRUE,_xll.ohTrigger(RecalcTrigger,Trigger3M)),NA())</f>
        <v>9.3791162829539657E-3</v>
      </c>
      <c r="L3187" s="44">
        <f>IFERROR(_xll.qlIndexFixing(Index6M,$H3187,TRUE,_xll.ohTrigger(RecalcTrigger,Trigger6M)),NA())</f>
        <v>9.4915391438102382E-3</v>
      </c>
      <c r="M3187" s="146">
        <f>IFERROR(_xll.qlIndexFixing(Index1Y,$H3187,TRUE,_xll.ohTrigger(RecalcTrigger,Trigger1Y)),NA())</f>
        <v>9.7398428327959419E-3</v>
      </c>
      <c r="N3187" s="145">
        <f>IFERROR(_xll.qlIndexFixing(ONIndex1M,I3187,TRUE,_xll.ohTrigger(RecalcTrigger,Trigger1M)),NA())</f>
        <v>9.2139248865830137E-3</v>
      </c>
      <c r="O3187" s="44">
        <f>IFERROR(_xll.qlIndexFixing(ONIndex3M,I3187,TRUE,_xll.ohTrigger(RecalcTrigger,Trigger3M)),NA())</f>
        <v>9.3453287546907404E-3</v>
      </c>
      <c r="P3187" s="44">
        <f>IFERROR(_xll.qlIndexFixing(ONIndex6M,I3187,TRUE,_xll.ohTrigger(RecalcTrigger,Trigger6M)),NA())</f>
        <v>9.4260903821474784E-3</v>
      </c>
      <c r="Q3187" s="146">
        <f>IFERROR(_xll.qlIndexFixing(ONIndex1Y,I3187,TRUE,_xll.ohTrigger(RecalcTrigger,Trigger1Y)),NA())</f>
        <v>9.6053998590095446E-3</v>
      </c>
    </row>
    <row r="3188" spans="2:17" x14ac:dyDescent="0.2">
      <c r="B3188" s="39" t="s">
        <v>42</v>
      </c>
      <c r="D3188" s="42">
        <f>_xll.qlCalendarAdvance(Calendar,$D3187,B3188,"f",FALSE)</f>
        <v>62032</v>
      </c>
      <c r="E3188" s="140">
        <f>_xll.qlInterestRateIndexValueDate(IndexON,D3188)</f>
        <v>62032</v>
      </c>
      <c r="F3188" s="156">
        <f>IFERROR(_xll.qlIndexFixing(IndexON,D3188,TRUE,_xll.ohTrigger(RecalcTrigger,TriggerON)),NA())</f>
        <v>8.7399528299647589E-3</v>
      </c>
      <c r="H3188" s="42">
        <f>_xll.qlCalendarAdvance(Calendar,$H3187,B3188,"f",FALSE)</f>
        <v>62032</v>
      </c>
      <c r="I3188" s="140">
        <f>_xll.qlInterestRateIndexValueDate(Index1M,$H3188)</f>
        <v>62032</v>
      </c>
      <c r="J3188" s="145">
        <f>IFERROR(_xll.qlIndexFixing(Index1M,$H3188,TRUE,_xll.ohTrigger(RecalcTrigger,Trigger1M)),NA())</f>
        <v>9.2271088983298978E-3</v>
      </c>
      <c r="K3188" s="44">
        <f>IFERROR(_xll.qlIndexFixing(Index3M,H3188,TRUE,_xll.ohTrigger(RecalcTrigger,Trigger3M)),NA())</f>
        <v>9.38261119950538E-3</v>
      </c>
      <c r="L3188" s="44">
        <f>IFERROR(_xll.qlIndexFixing(Index6M,$H3188,TRUE,_xll.ohTrigger(RecalcTrigger,Trigger6M)),NA())</f>
        <v>9.4944915045839465E-3</v>
      </c>
      <c r="M3188" s="146">
        <f>IFERROR(_xll.qlIndexFixing(Index1Y,$H3188,TRUE,_xll.ohTrigger(RecalcTrigger,Trigger1Y)),NA())</f>
        <v>9.7431453018013148E-3</v>
      </c>
      <c r="N3188" s="145">
        <f>IFERROR(_xll.qlIndexFixing(ONIndex1M,I3188,TRUE,_xll.ohTrigger(RecalcTrigger,Trigger1M)),NA())</f>
        <v>9.2172433100168316E-3</v>
      </c>
      <c r="O3188" s="44">
        <f>IFERROR(_xll.qlIndexFixing(ONIndex3M,I3188,TRUE,_xll.ohTrigger(RecalcTrigger,Trigger3M)),NA())</f>
        <v>9.3488816885367587E-3</v>
      </c>
      <c r="P3188" s="44">
        <f>IFERROR(_xll.qlIndexFixing(ONIndex6M,I3188,TRUE,_xll.ohTrigger(RecalcTrigger,Trigger6M)),NA())</f>
        <v>9.4295101848340668E-3</v>
      </c>
      <c r="Q3188" s="146">
        <f>IFERROR(_xll.qlIndexFixing(ONIndex1Y,I3188,TRUE,_xll.ohTrigger(RecalcTrigger,Trigger1Y)),NA())</f>
        <v>9.6089338292415505E-3</v>
      </c>
    </row>
    <row r="3189" spans="2:17" x14ac:dyDescent="0.2">
      <c r="B3189" s="39" t="s">
        <v>42</v>
      </c>
      <c r="D3189" s="42">
        <f>_xll.qlCalendarAdvance(Calendar,$D3188,B3189,"f",FALSE)</f>
        <v>62039</v>
      </c>
      <c r="E3189" s="140">
        <f>_xll.qlInterestRateIndexValueDate(IndexON,D3189)</f>
        <v>62039</v>
      </c>
      <c r="F3189" s="156">
        <f>IFERROR(_xll.qlIndexFixing(IndexON,D3189,TRUE,_xll.ohTrigger(RecalcTrigger,TriggerON)),NA())</f>
        <v>8.744037482362188E-3</v>
      </c>
      <c r="H3189" s="42">
        <f>_xll.qlCalendarAdvance(Calendar,$H3188,B3189,"f",FALSE)</f>
        <v>62039</v>
      </c>
      <c r="I3189" s="140">
        <f>_xll.qlInterestRateIndexValueDate(Index1M,$H3189)</f>
        <v>62039</v>
      </c>
      <c r="J3189" s="145">
        <f>IFERROR(_xll.qlIndexFixing(Index1M,$H3189,TRUE,_xll.ohTrigger(RecalcTrigger,Trigger1M)),NA())</f>
        <v>9.2314539993188297E-3</v>
      </c>
      <c r="K3189" s="44">
        <f>IFERROR(_xll.qlIndexFixing(Index3M,H3189,TRUE,_xll.ohTrigger(RecalcTrigger,Trigger3M)),NA())</f>
        <v>9.3860959149781407E-3</v>
      </c>
      <c r="L3189" s="44">
        <f>IFERROR(_xll.qlIndexFixing(Index6M,$H3189,TRUE,_xll.ohTrigger(RecalcTrigger,Trigger6M)),NA())</f>
        <v>9.4977909023025997E-3</v>
      </c>
      <c r="M3189" s="146">
        <f>IFERROR(_xll.qlIndexFixing(Index1Y,$H3189,TRUE,_xll.ohTrigger(RecalcTrigger,Trigger1Y)),NA())</f>
        <v>9.7464375571953976E-3</v>
      </c>
      <c r="N3189" s="145">
        <f>IFERROR(_xll.qlIndexFixing(ONIndex1M,I3189,TRUE,_xll.ohTrigger(RecalcTrigger,Trigger1M)),NA())</f>
        <v>9.2205522250199401E-3</v>
      </c>
      <c r="O3189" s="44">
        <f>IFERROR(_xll.qlIndexFixing(ONIndex3M,I3189,TRUE,_xll.ohTrigger(RecalcTrigger,Trigger3M)),NA())</f>
        <v>9.3524244419973535E-3</v>
      </c>
      <c r="P3189" s="44">
        <f>IFERROR(_xll.qlIndexFixing(ONIndex6M,I3189,TRUE,_xll.ohTrigger(RecalcTrigger,Trigger6M)),NA())</f>
        <v>9.4329201884579827E-3</v>
      </c>
      <c r="Q3189" s="146">
        <f>IFERROR(_xll.qlIndexFixing(ONIndex1Y,I3189,TRUE,_xll.ohTrigger(RecalcTrigger,Trigger1Y)),NA())</f>
        <v>9.6124576734701872E-3</v>
      </c>
    </row>
    <row r="3190" spans="2:17" x14ac:dyDescent="0.2">
      <c r="B3190" s="39" t="s">
        <v>42</v>
      </c>
      <c r="D3190" s="42">
        <f>_xll.qlCalendarAdvance(Calendar,$D3189,B3190,"f",FALSE)</f>
        <v>62046</v>
      </c>
      <c r="E3190" s="140">
        <f>_xll.qlInterestRateIndexValueDate(IndexON,D3190)</f>
        <v>62046</v>
      </c>
      <c r="F3190" s="156">
        <f>IFERROR(_xll.qlIndexFixing(IndexON,D3190,TRUE,_xll.ohTrigger(RecalcTrigger,TriggerON)),NA())</f>
        <v>8.7481103973940932E-3</v>
      </c>
      <c r="H3190" s="42">
        <f>_xll.qlCalendarAdvance(Calendar,$H3189,B3190,"f",FALSE)</f>
        <v>62046</v>
      </c>
      <c r="I3190" s="140">
        <f>_xll.qlInterestRateIndexValueDate(Index1M,$H3190)</f>
        <v>62046</v>
      </c>
      <c r="J3190" s="145">
        <f>IFERROR(_xll.qlIndexFixing(Index1M,$H3190,TRUE,_xll.ohTrigger(RecalcTrigger,Trigger1M)),NA())</f>
        <v>9.2347349225321493E-3</v>
      </c>
      <c r="K3190" s="44">
        <f>IFERROR(_xll.qlIndexFixing(Index3M,H3190,TRUE,_xll.ohTrigger(RecalcTrigger,Trigger3M)),NA())</f>
        <v>9.3895704293458209E-3</v>
      </c>
      <c r="L3190" s="44">
        <f>IFERROR(_xll.qlIndexFixing(Index6M,$H3190,TRUE,_xll.ohTrigger(RecalcTrigger,Trigger6M)),NA())</f>
        <v>9.5010804606199192E-3</v>
      </c>
      <c r="M3190" s="146">
        <f>IFERROR(_xll.qlIndexFixing(Index1Y,$H3190,TRUE,_xll.ohTrigger(RecalcTrigger,Trigger1Y)),NA())</f>
        <v>9.7497195988780483E-3</v>
      </c>
      <c r="N3190" s="145">
        <f>IFERROR(_xll.qlIndexFixing(ONIndex1M,I3190,TRUE,_xll.ohTrigger(RecalcTrigger,Trigger1M)),NA())</f>
        <v>9.2238516315112928E-3</v>
      </c>
      <c r="O3190" s="44">
        <f>IFERROR(_xll.qlIndexFixing(ONIndex3M,I3190,TRUE,_xll.ohTrigger(RecalcTrigger,Trigger3M)),NA())</f>
        <v>9.3559570151535709E-3</v>
      </c>
      <c r="P3190" s="44">
        <f>IFERROR(_xll.qlIndexFixing(ONIndex6M,I3190,TRUE,_xll.ohTrigger(RecalcTrigger,Trigger6M)),NA())</f>
        <v>9.4363203933434114E-3</v>
      </c>
      <c r="Q3190" s="146">
        <f>IFERROR(_xll.qlIndexFixing(ONIndex1Y,I3190,TRUE,_xll.ohTrigger(RecalcTrigger,Trigger1Y)),NA())</f>
        <v>9.6159713916954548E-3</v>
      </c>
    </row>
    <row r="3191" spans="2:17" x14ac:dyDescent="0.2">
      <c r="B3191" s="39" t="s">
        <v>42</v>
      </c>
      <c r="D3191" s="42">
        <f>_xll.qlCalendarAdvance(Calendar,$D3190,B3191,"f",FALSE)</f>
        <v>62053</v>
      </c>
      <c r="E3191" s="140">
        <f>_xll.qlInterestRateIndexValueDate(IndexON,D3191)</f>
        <v>62053</v>
      </c>
      <c r="F3191" s="156">
        <f>IFERROR(_xll.qlIndexFixing(IndexON,D3191,TRUE,_xll.ohTrigger(RecalcTrigger,TriggerON)),NA())</f>
        <v>8.7521715748173357E-3</v>
      </c>
      <c r="H3191" s="42">
        <f>_xll.qlCalendarAdvance(Calendar,$H3190,B3191,"f",FALSE)</f>
        <v>62053</v>
      </c>
      <c r="I3191" s="140">
        <f>_xll.qlInterestRateIndexValueDate(Index1M,$H3191)</f>
        <v>62053</v>
      </c>
      <c r="J3191" s="145">
        <f>IFERROR(_xll.qlIndexFixing(Index1M,$H3191,TRUE,_xll.ohTrigger(RecalcTrigger,Trigger1M)),NA())</f>
        <v>9.2380063308538513E-3</v>
      </c>
      <c r="K3191" s="44">
        <f>IFERROR(_xll.qlIndexFixing(Index3M,H3191,TRUE,_xll.ohTrigger(RecalcTrigger,Trigger3M)),NA())</f>
        <v>9.3930347425828717E-3</v>
      </c>
      <c r="L3191" s="44">
        <f>IFERROR(_xll.qlIndexFixing(Index6M,$H3191,TRUE,_xll.ohTrigger(RecalcTrigger,Trigger6M)),NA())</f>
        <v>9.5043601794879973E-3</v>
      </c>
      <c r="M3191" s="146">
        <f>IFERROR(_xll.qlIndexFixing(Index1Y,$H3191,TRUE,_xll.ohTrigger(RecalcTrigger,Trigger1Y)),NA())</f>
        <v>9.7529914267500128E-3</v>
      </c>
      <c r="N3191" s="145">
        <f>IFERROR(_xll.qlIndexFixing(ONIndex1M,I3191,TRUE,_xll.ohTrigger(RecalcTrigger,Trigger1M)),NA())</f>
        <v>9.227141529815075E-3</v>
      </c>
      <c r="O3191" s="44">
        <f>IFERROR(_xll.qlIndexFixing(ONIndex3M,I3191,TRUE,_xll.ohTrigger(RecalcTrigger,Trigger3M)),NA())</f>
        <v>9.3594794080054111E-3</v>
      </c>
      <c r="P3191" s="44">
        <f>IFERROR(_xll.qlIndexFixing(ONIndex6M,I3191,TRUE,_xll.ohTrigger(RecalcTrigger,Trigger6M)),NA())</f>
        <v>9.4397107994093066E-3</v>
      </c>
      <c r="Q3191" s="146">
        <f>IFERROR(_xll.qlIndexFixing(ONIndex1Y,I3191,TRUE,_xll.ohTrigger(RecalcTrigger,Trigger1Y)),NA())</f>
        <v>9.6194749839983995E-3</v>
      </c>
    </row>
    <row r="3192" spans="2:17" x14ac:dyDescent="0.2">
      <c r="B3192" s="39" t="s">
        <v>42</v>
      </c>
      <c r="D3192" s="42">
        <f>_xll.qlCalendarAdvance(Calendar,$D3191,B3192,"f",FALSE)</f>
        <v>62060</v>
      </c>
      <c r="E3192" s="140">
        <f>_xll.qlInterestRateIndexValueDate(IndexON,D3192)</f>
        <v>62060</v>
      </c>
      <c r="F3192" s="156">
        <f>IFERROR(_xll.qlIndexFixing(IndexON,D3192,TRUE,_xll.ohTrigger(RecalcTrigger,TriggerON)),NA())</f>
        <v>8.7562210149561004E-3</v>
      </c>
      <c r="H3192" s="42">
        <f>_xll.qlCalendarAdvance(Calendar,$H3191,B3192,"f",FALSE)</f>
        <v>62060</v>
      </c>
      <c r="I3192" s="140">
        <f>_xll.qlInterestRateIndexValueDate(Index1M,$H3192)</f>
        <v>62060</v>
      </c>
      <c r="J3192" s="145">
        <f>IFERROR(_xll.qlIndexFixing(Index1M,$H3192,TRUE,_xll.ohTrigger(RecalcTrigger,Trigger1M)),NA())</f>
        <v>9.2412682242738048E-3</v>
      </c>
      <c r="K3192" s="44">
        <f>IFERROR(_xll.qlIndexFixing(Index3M,H3192,TRUE,_xll.ohTrigger(RecalcTrigger,Trigger3M)),NA())</f>
        <v>9.3964888546611038E-3</v>
      </c>
      <c r="L3192" s="44">
        <f>IFERROR(_xll.qlIndexFixing(Index6M,$H3192,TRUE,_xll.ohTrigger(RecalcTrigger,Trigger6M)),NA())</f>
        <v>9.5076300588593683E-3</v>
      </c>
      <c r="M3192" s="146">
        <f>IFERROR(_xll.qlIndexFixing(Index1Y,$H3192,TRUE,_xll.ohTrigger(RecalcTrigger,Trigger1Y)),NA())</f>
        <v>9.7562530407120374E-3</v>
      </c>
      <c r="N3192" s="145">
        <f>IFERROR(_xll.qlIndexFixing(ONIndex1M,I3192,TRUE,_xll.ohTrigger(RecalcTrigger,Trigger1M)),NA())</f>
        <v>9.2304219197691939E-3</v>
      </c>
      <c r="O3192" s="44">
        <f>IFERROR(_xll.qlIndexFixing(ONIndex3M,I3192,TRUE,_xll.ohTrigger(RecalcTrigger,Trigger3M)),NA())</f>
        <v>9.3629916206339203E-3</v>
      </c>
      <c r="P3192" s="44">
        <f>IFERROR(_xll.qlIndexFixing(ONIndex6M,I3192,TRUE,_xll.ohTrigger(RecalcTrigger,Trigger6M)),NA())</f>
        <v>9.4430914067367144E-3</v>
      </c>
      <c r="Q3192" s="146">
        <f>IFERROR(_xll.qlIndexFixing(ONIndex1Y,I3192,TRUE,_xll.ohTrigger(RecalcTrigger,Trigger1Y)),NA())</f>
        <v>9.6229684505411139E-3</v>
      </c>
    </row>
    <row r="3193" spans="2:17" x14ac:dyDescent="0.2">
      <c r="B3193" s="39" t="s">
        <v>42</v>
      </c>
      <c r="D3193" s="42">
        <f>_xll.qlCalendarAdvance(Calendar,$D3192,B3193,"f",FALSE)</f>
        <v>62067</v>
      </c>
      <c r="E3193" s="140">
        <f>_xll.qlInterestRateIndexValueDate(IndexON,D3193)</f>
        <v>62067</v>
      </c>
      <c r="F3193" s="156">
        <f>IFERROR(_xll.qlIndexFixing(IndexON,D3193,TRUE,_xll.ohTrigger(RecalcTrigger,TriggerON)),NA())</f>
        <v>8.7602587175672486E-3</v>
      </c>
      <c r="H3193" s="42">
        <f>_xll.qlCalendarAdvance(Calendar,$H3192,B3193,"f",FALSE)</f>
        <v>62067</v>
      </c>
      <c r="I3193" s="140">
        <f>_xll.qlInterestRateIndexValueDate(Index1M,$H3193)</f>
        <v>62067</v>
      </c>
      <c r="J3193" s="145">
        <f>IFERROR(_xll.qlIndexFixing(Index1M,$H3193,TRUE,_xll.ohTrigger(RecalcTrigger,Trigger1M)),NA())</f>
        <v>9.2445206027818791E-3</v>
      </c>
      <c r="K3193" s="44">
        <f>IFERROR(_xll.qlIndexFixing(Index3M,H3193,TRUE,_xll.ohTrigger(RecalcTrigger,Trigger3M)),NA())</f>
        <v>9.3992027027806069E-3</v>
      </c>
      <c r="L3193" s="44">
        <f>IFERROR(_xll.qlIndexFixing(Index6M,$H3193,TRUE,_xll.ohTrigger(RecalcTrigger,Trigger6M)),NA())</f>
        <v>9.5112432697513471E-3</v>
      </c>
      <c r="M3193" s="146">
        <f>IFERROR(_xll.qlIndexFixing(Index1Y,$H3193,TRUE,_xll.ohTrigger(RecalcTrigger,Trigger1Y)),NA())</f>
        <v>9.7595044406642018E-3</v>
      </c>
      <c r="N3193" s="145">
        <f>IFERROR(_xll.qlIndexFixing(ONIndex1M,I3193,TRUE,_xll.ohTrigger(RecalcTrigger,Trigger1M)),NA())</f>
        <v>9.2336928012926034E-3</v>
      </c>
      <c r="O3193" s="44">
        <f>IFERROR(_xll.qlIndexFixing(ONIndex3M,I3193,TRUE,_xll.ohTrigger(RecalcTrigger,Trigger3M)),NA())</f>
        <v>9.3664936529580523E-3</v>
      </c>
      <c r="P3193" s="44">
        <f>IFERROR(_xll.qlIndexFixing(ONIndex6M,I3193,TRUE,_xll.ohTrigger(RecalcTrigger,Trigger6M)),NA())</f>
        <v>9.4464622150824962E-3</v>
      </c>
      <c r="Q3193" s="146">
        <f>IFERROR(_xll.qlIndexFixing(ONIndex1Y,I3193,TRUE,_xll.ohTrigger(RecalcTrigger,Trigger1Y)),NA())</f>
        <v>9.6264517908373204E-3</v>
      </c>
    </row>
    <row r="3194" spans="2:17" x14ac:dyDescent="0.2">
      <c r="B3194" s="39" t="s">
        <v>42</v>
      </c>
      <c r="D3194" s="42">
        <f>_xll.qlCalendarAdvance(Calendar,$D3193,B3194,"f",FALSE)</f>
        <v>62074</v>
      </c>
      <c r="E3194" s="140">
        <f>_xll.qlInterestRateIndexValueDate(IndexON,D3194)</f>
        <v>62074</v>
      </c>
      <c r="F3194" s="156">
        <f>IFERROR(_xll.qlIndexFixing(IndexON,D3194,TRUE,_xll.ohTrigger(RecalcTrigger,TriggerON)),NA())</f>
        <v>8.7642846826507803E-3</v>
      </c>
      <c r="H3194" s="42">
        <f>_xll.qlCalendarAdvance(Calendar,$H3193,B3194,"f",FALSE)</f>
        <v>62074</v>
      </c>
      <c r="I3194" s="140">
        <f>_xll.qlInterestRateIndexValueDate(Index1M,$H3194)</f>
        <v>62074</v>
      </c>
      <c r="J3194" s="145">
        <f>IFERROR(_xll.qlIndexFixing(Index1M,$H3194,TRUE,_xll.ohTrigger(RecalcTrigger,Trigger1M)),NA())</f>
        <v>9.2477634663730088E-3</v>
      </c>
      <c r="K3194" s="44">
        <f>IFERROR(_xll.qlIndexFixing(Index3M,H3194,TRUE,_xll.ohTrigger(RecalcTrigger,Trigger3M)),NA())</f>
        <v>9.4026376930404325E-3</v>
      </c>
      <c r="L3194" s="44">
        <f>IFERROR(_xll.qlIndexFixing(Index6M,$H3194,TRUE,_xll.ohTrigger(RecalcTrigger,Trigger6M)),NA())</f>
        <v>9.5144928516424192E-3</v>
      </c>
      <c r="M3194" s="146">
        <f>IFERROR(_xll.qlIndexFixing(Index1Y,$H3194,TRUE,_xll.ohTrigger(RecalcTrigger,Trigger1Y)),NA())</f>
        <v>9.7627456265085844E-3</v>
      </c>
      <c r="N3194" s="145">
        <f>IFERROR(_xll.qlIndexFixing(ONIndex1M,I3194,TRUE,_xll.ohTrigger(RecalcTrigger,Trigger1M)),NA())</f>
        <v>9.2369541746284423E-3</v>
      </c>
      <c r="O3194" s="44">
        <f>IFERROR(_xll.qlIndexFixing(ONIndex3M,I3194,TRUE,_xll.ohTrigger(RecalcTrigger,Trigger3M)),NA())</f>
        <v>9.3699855048967606E-3</v>
      </c>
      <c r="P3194" s="44">
        <f>IFERROR(_xll.qlIndexFixing(ONIndex6M,I3194,TRUE,_xll.ohTrigger(RecalcTrigger,Trigger6M)),NA())</f>
        <v>9.4498232246897906E-3</v>
      </c>
      <c r="Q3194" s="146">
        <f>IFERROR(_xll.qlIndexFixing(ONIndex1Y,I3194,TRUE,_xll.ohTrigger(RecalcTrigger,Trigger1Y)),NA())</f>
        <v>9.6299250053732965E-3</v>
      </c>
    </row>
    <row r="3195" spans="2:17" x14ac:dyDescent="0.2">
      <c r="B3195" s="39" t="s">
        <v>42</v>
      </c>
      <c r="D3195" s="42">
        <f>_xll.qlCalendarAdvance(Calendar,$D3194,B3195,"f",FALSE)</f>
        <v>62081</v>
      </c>
      <c r="E3195" s="140">
        <f>_xll.qlInterestRateIndexValueDate(IndexON,D3195)</f>
        <v>62081</v>
      </c>
      <c r="F3195" s="156">
        <f>IFERROR(_xll.qlIndexFixing(IndexON,D3195,TRUE,_xll.ohTrigger(RecalcTrigger,TriggerON)),NA())</f>
        <v>8.7682989102877418E-3</v>
      </c>
      <c r="H3195" s="42">
        <f>_xll.qlCalendarAdvance(Calendar,$H3194,B3195,"f",FALSE)</f>
        <v>62081</v>
      </c>
      <c r="I3195" s="140">
        <f>_xll.qlInterestRateIndexValueDate(Index1M,$H3195)</f>
        <v>62081</v>
      </c>
      <c r="J3195" s="145">
        <f>IFERROR(_xll.qlIndexFixing(Index1M,$H3195,TRUE,_xll.ohTrigger(RecalcTrigger,Trigger1M)),NA())</f>
        <v>9.2509968150345304E-3</v>
      </c>
      <c r="K3195" s="44">
        <f>IFERROR(_xll.qlIndexFixing(Index3M,H3195,TRUE,_xll.ohTrigger(RecalcTrigger,Trigger3M)),NA())</f>
        <v>9.4060624825280919E-3</v>
      </c>
      <c r="L3195" s="44">
        <f>IFERROR(_xll.qlIndexFixing(Index6M,$H3195,TRUE,_xll.ohTrigger(RecalcTrigger,Trigger6M)),NA())</f>
        <v>9.5177325936635689E-3</v>
      </c>
      <c r="M3195" s="146">
        <f>IFERROR(_xll.qlIndexFixing(Index1Y,$H3195,TRUE,_xll.ohTrigger(RecalcTrigger,Trigger1Y)),NA())</f>
        <v>9.7659765981465974E-3</v>
      </c>
      <c r="N3195" s="145">
        <f>IFERROR(_xll.qlIndexFixing(ONIndex1M,I3195,TRUE,_xll.ohTrigger(RecalcTrigger,Trigger1M)),NA())</f>
        <v>9.2402060394525254E-3</v>
      </c>
      <c r="O3195" s="44">
        <f>IFERROR(_xll.qlIndexFixing(ONIndex3M,I3195,TRUE,_xll.ohTrigger(RecalcTrigger,Trigger3M)),NA())</f>
        <v>9.373467176612138E-3</v>
      </c>
      <c r="P3195" s="44">
        <f>IFERROR(_xll.qlIndexFixing(ONIndex6M,I3195,TRUE,_xll.ohTrigger(RecalcTrigger,Trigger6M)),NA())</f>
        <v>9.4531744354775515E-3</v>
      </c>
      <c r="Q3195" s="146">
        <f>IFERROR(_xll.qlIndexFixing(ONIndex1Y,I3195,TRUE,_xll.ohTrigger(RecalcTrigger,Trigger1Y)),NA())</f>
        <v>9.6333880938248573E-3</v>
      </c>
    </row>
    <row r="3196" spans="2:17" x14ac:dyDescent="0.2">
      <c r="B3196" s="39" t="s">
        <v>42</v>
      </c>
      <c r="D3196" s="42">
        <f>_xll.qlCalendarAdvance(Calendar,$D3195,B3196,"f",FALSE)</f>
        <v>62089</v>
      </c>
      <c r="E3196" s="140">
        <f>_xll.qlInterestRateIndexValueDate(IndexON,D3196)</f>
        <v>62089</v>
      </c>
      <c r="F3196" s="156">
        <f>IFERROR(_xll.qlIndexFixing(IndexON,D3196,TRUE,_xll.ohTrigger(RecalcTrigger,TriggerON)),NA())</f>
        <v>8.7736536208512152E-3</v>
      </c>
      <c r="H3196" s="42">
        <f>_xll.qlCalendarAdvance(Calendar,$H3195,B3196,"f",FALSE)</f>
        <v>62089</v>
      </c>
      <c r="I3196" s="140">
        <f>_xll.qlInterestRateIndexValueDate(Index1M,$H3196)</f>
        <v>62089</v>
      </c>
      <c r="J3196" s="145">
        <f>IFERROR(_xll.qlIndexFixing(Index1M,$H3196,TRUE,_xll.ohTrigger(RecalcTrigger,Trigger1M)),NA())</f>
        <v>9.2543337792633414E-3</v>
      </c>
      <c r="K3196" s="44">
        <f>IFERROR(_xll.qlIndexFixing(Index3M,H3196,TRUE,_xll.ohTrigger(RecalcTrigger,Trigger3M)),NA())</f>
        <v>9.4099640368789199E-3</v>
      </c>
      <c r="L3196" s="44">
        <f>IFERROR(_xll.qlIndexFixing(Index6M,$H3196,TRUE,_xll.ohTrigger(RecalcTrigger,Trigger6M)),NA())</f>
        <v>9.5214231070918556E-3</v>
      </c>
      <c r="M3196" s="146">
        <f>IFERROR(_xll.qlIndexFixing(Index1Y,$H3196,TRUE,_xll.ohTrigger(RecalcTrigger,Trigger1Y)),NA())</f>
        <v>9.7703636444845532E-3</v>
      </c>
      <c r="N3196" s="145">
        <f>IFERROR(_xll.qlIndexFixing(ONIndex1M,I3196,TRUE,_xll.ohTrigger(RecalcTrigger,Trigger1M)),NA())</f>
        <v>9.244607107147253E-3</v>
      </c>
      <c r="O3196" s="44">
        <f>IFERROR(_xll.qlIndexFixing(ONIndex3M,I3196,TRUE,_xll.ohTrigger(RecalcTrigger,Trigger3M)),NA())</f>
        <v>9.3781695323968978E-3</v>
      </c>
      <c r="P3196" s="44">
        <f>IFERROR(_xll.qlIndexFixing(ONIndex6M,I3196,TRUE,_xll.ohTrigger(RecalcTrigger,Trigger6M)),NA())</f>
        <v>9.4577137234708192E-3</v>
      </c>
      <c r="Q3196" s="146">
        <f>IFERROR(_xll.qlIndexFixing(ONIndex1Y,I3196,TRUE,_xll.ohTrigger(RecalcTrigger,Trigger1Y)),NA())</f>
        <v>9.6380801773987574E-3</v>
      </c>
    </row>
    <row r="3197" spans="2:17" x14ac:dyDescent="0.2">
      <c r="B3197" s="39" t="s">
        <v>42</v>
      </c>
      <c r="D3197" s="42">
        <f>_xll.qlCalendarAdvance(Calendar,$D3196,B3197,"f",FALSE)</f>
        <v>62096</v>
      </c>
      <c r="E3197" s="140">
        <f>_xll.qlInterestRateIndexValueDate(IndexON,D3197)</f>
        <v>62096</v>
      </c>
      <c r="F3197" s="156">
        <f>IFERROR(_xll.qlIndexFixing(IndexON,D3197,TRUE,_xll.ohTrigger(RecalcTrigger,TriggerON)),NA())</f>
        <v>8.7776412117905149E-3</v>
      </c>
      <c r="H3197" s="42">
        <f>_xll.qlCalendarAdvance(Calendar,$H3196,B3197,"f",FALSE)</f>
        <v>62096</v>
      </c>
      <c r="I3197" s="140">
        <f>_xll.qlInterestRateIndexValueDate(Index1M,$H3197)</f>
        <v>62096</v>
      </c>
      <c r="J3197" s="145">
        <f>IFERROR(_xll.qlIndexFixing(Index1M,$H3197,TRUE,_xll.ohTrigger(RecalcTrigger,Trigger1M)),NA())</f>
        <v>9.2575473369510379E-3</v>
      </c>
      <c r="K3197" s="44">
        <f>IFERROR(_xll.qlIndexFixing(Index3M,H3197,TRUE,_xll.ohTrigger(RecalcTrigger,Trigger3M)),NA())</f>
        <v>9.4133669674804459E-3</v>
      </c>
      <c r="L3197" s="44">
        <f>IFERROR(_xll.qlIndexFixing(Index6M,$H3197,TRUE,_xll.ohTrigger(RecalcTrigger,Trigger6M)),NA())</f>
        <v>9.5242911556611999E-3</v>
      </c>
      <c r="M3197" s="146">
        <f>IFERROR(_xll.qlIndexFixing(Index1Y,$H3197,TRUE,_xll.ohTrigger(RecalcTrigger,Trigger1Y)),NA())</f>
        <v>9.7735714398751554E-3</v>
      </c>
      <c r="N3197" s="145">
        <f>IFERROR(_xll.qlIndexFixing(ONIndex1M,I3197,TRUE,_xll.ohTrigger(RecalcTrigger,Trigger1M)),NA())</f>
        <v>9.2478374023141647E-3</v>
      </c>
      <c r="O3197" s="44">
        <f>IFERROR(_xll.qlIndexFixing(ONIndex3M,I3197,TRUE,_xll.ohTrigger(RecalcTrigger,Trigger3M)),NA())</f>
        <v>9.3816281125950578E-3</v>
      </c>
      <c r="P3197" s="44">
        <f>IFERROR(_xll.qlIndexFixing(ONIndex6M,I3197,TRUE,_xll.ohTrigger(RecalcTrigger,Trigger6M)),NA())</f>
        <v>9.4610427094502896E-3</v>
      </c>
      <c r="Q3197" s="146">
        <f>IFERROR(_xll.qlIndexFixing(ONIndex1Y,I3197,TRUE,_xll.ohTrigger(RecalcTrigger,Trigger1Y)),NA())</f>
        <v>9.6415203025483169E-3</v>
      </c>
    </row>
    <row r="3198" spans="2:17" x14ac:dyDescent="0.2">
      <c r="B3198" s="39" t="s">
        <v>42</v>
      </c>
      <c r="D3198" s="42">
        <f>_xll.qlCalendarAdvance(Calendar,$D3197,B3198,"f",FALSE)</f>
        <v>62103</v>
      </c>
      <c r="E3198" s="140">
        <f>_xll.qlInterestRateIndexValueDate(IndexON,D3198)</f>
        <v>62103</v>
      </c>
      <c r="F3198" s="156">
        <f>IFERROR(_xll.qlIndexFixing(IndexON,D3198,TRUE,_xll.ohTrigger(RecalcTrigger,TriggerON)),NA())</f>
        <v>8.7816170647699501E-3</v>
      </c>
      <c r="H3198" s="42">
        <f>_xll.qlCalendarAdvance(Calendar,$H3197,B3198,"f",FALSE)</f>
        <v>62103</v>
      </c>
      <c r="I3198" s="140">
        <f>_xll.qlInterestRateIndexValueDate(Index1M,$H3198)</f>
        <v>62103</v>
      </c>
      <c r="J3198" s="145">
        <f>IFERROR(_xll.qlIndexFixing(Index1M,$H3198,TRUE,_xll.ohTrigger(RecalcTrigger,Trigger1M)),NA())</f>
        <v>9.2607513799021005E-3</v>
      </c>
      <c r="K3198" s="44">
        <f>IFERROR(_xll.qlIndexFixing(Index3M,H3198,TRUE,_xll.ohTrigger(RecalcTrigger,Trigger3M)),NA())</f>
        <v>9.4167596972260584E-3</v>
      </c>
      <c r="L3198" s="44">
        <f>IFERROR(_xll.qlIndexFixing(Index6M,$H3198,TRUE,_xll.ohTrigger(RecalcTrigger,Trigger6M)),NA())</f>
        <v>9.527500591367857E-3</v>
      </c>
      <c r="M3198" s="146">
        <f>IFERROR(_xll.qlIndexFixing(Index1Y,$H3198,TRUE,_xll.ohTrigger(RecalcTrigger,Trigger1Y)),NA())</f>
        <v>9.7767690202494994E-3</v>
      </c>
      <c r="N3198" s="145">
        <f>IFERROR(_xll.qlIndexFixing(ONIndex1M,I3198,TRUE,_xll.ohTrigger(RecalcTrigger,Trigger1M)),NA())</f>
        <v>9.2510581887261818E-3</v>
      </c>
      <c r="O3198" s="44">
        <f>IFERROR(_xll.qlIndexFixing(ONIndex3M,I3198,TRUE,_xll.ohTrigger(RecalcTrigger,Trigger3M)),NA())</f>
        <v>9.3850765120565942E-3</v>
      </c>
      <c r="P3198" s="44">
        <f>IFERROR(_xll.qlIndexFixing(ONIndex6M,I3198,TRUE,_xll.ohTrigger(RecalcTrigger,Trigger6M)),NA())</f>
        <v>9.4643618961509652E-3</v>
      </c>
      <c r="Q3198" s="146">
        <f>IFERROR(_xll.qlIndexFixing(ONIndex1Y,I3198,TRUE,_xll.ohTrigger(RecalcTrigger,Trigger1Y)),NA())</f>
        <v>9.6449503012892759E-3</v>
      </c>
    </row>
    <row r="3199" spans="2:17" x14ac:dyDescent="0.2">
      <c r="B3199" s="39" t="s">
        <v>42</v>
      </c>
      <c r="D3199" s="42">
        <f>_xll.qlCalendarAdvance(Calendar,$D3198,B3199,"f",FALSE)</f>
        <v>62110</v>
      </c>
      <c r="E3199" s="140">
        <f>_xll.qlInterestRateIndexValueDate(IndexON,D3199)</f>
        <v>62110</v>
      </c>
      <c r="F3199" s="156">
        <f>IFERROR(_xll.qlIndexFixing(IndexON,D3199,TRUE,_xll.ohTrigger(RecalcTrigger,TriggerON)),NA())</f>
        <v>8.7855811797625076E-3</v>
      </c>
      <c r="H3199" s="42">
        <f>_xll.qlCalendarAdvance(Calendar,$H3198,B3199,"f",FALSE)</f>
        <v>62110</v>
      </c>
      <c r="I3199" s="140">
        <f>_xll.qlInterestRateIndexValueDate(Index1M,$H3199)</f>
        <v>62110</v>
      </c>
      <c r="J3199" s="145">
        <f>IFERROR(_xll.qlIndexFixing(Index1M,$H3199,TRUE,_xll.ohTrigger(RecalcTrigger,Trigger1M)),NA())</f>
        <v>9.2639459081034579E-3</v>
      </c>
      <c r="K3199" s="44">
        <f>IFERROR(_xll.qlIndexFixing(Index3M,H3199,TRUE,_xll.ohTrigger(RecalcTrigger,Trigger3M)),NA())</f>
        <v>9.4201422260923439E-3</v>
      </c>
      <c r="L3199" s="44">
        <f>IFERROR(_xll.qlIndexFixing(Index6M,$H3199,TRUE,_xll.ohTrigger(RecalcTrigger,Trigger6M)),NA())</f>
        <v>9.53070018724019E-3</v>
      </c>
      <c r="M3199" s="146">
        <f>IFERROR(_xll.qlIndexFixing(Index1Y,$H3199,TRUE,_xll.ohTrigger(RecalcTrigger,Trigger1Y)),NA())</f>
        <v>9.7799563855097572E-3</v>
      </c>
      <c r="N3199" s="145">
        <f>IFERROR(_xll.qlIndexFixing(ONIndex1M,I3199,TRUE,_xll.ohTrigger(RecalcTrigger,Trigger1M)),NA())</f>
        <v>9.2542694663562877E-3</v>
      </c>
      <c r="O3199" s="44">
        <f>IFERROR(_xll.qlIndexFixing(ONIndex3M,I3199,TRUE,_xll.ohTrigger(RecalcTrigger,Trigger3M)),NA())</f>
        <v>9.3885147307274756E-3</v>
      </c>
      <c r="P3199" s="44">
        <f>IFERROR(_xll.qlIndexFixing(ONIndex6M,I3199,TRUE,_xll.ohTrigger(RecalcTrigger,Trigger6M)),NA())</f>
        <v>9.4676712835458279E-3</v>
      </c>
      <c r="Q3199" s="146">
        <f>IFERROR(_xll.qlIndexFixing(ONIndex1Y,I3199,TRUE,_xll.ohTrigger(RecalcTrigger,Trigger1Y)),NA())</f>
        <v>9.6483701735946194E-3</v>
      </c>
    </row>
    <row r="3200" spans="2:17" x14ac:dyDescent="0.2">
      <c r="B3200" s="39" t="s">
        <v>42</v>
      </c>
      <c r="D3200" s="42">
        <f>_xll.qlCalendarAdvance(Calendar,$D3199,B3200,"f",FALSE)</f>
        <v>62117</v>
      </c>
      <c r="E3200" s="140">
        <f>_xll.qlInterestRateIndexValueDate(IndexON,D3200)</f>
        <v>62117</v>
      </c>
      <c r="F3200" s="156">
        <f>IFERROR(_xll.qlIndexFixing(IndexON,D3200,TRUE,_xll.ohTrigger(RecalcTrigger,TriggerON)),NA())</f>
        <v>8.7895335568492321E-3</v>
      </c>
      <c r="H3200" s="42">
        <f>_xll.qlCalendarAdvance(Calendar,$H3199,B3200,"f",FALSE)</f>
        <v>62117</v>
      </c>
      <c r="I3200" s="140">
        <f>_xll.qlInterestRateIndexValueDate(Index1M,$H3200)</f>
        <v>62117</v>
      </c>
      <c r="J3200" s="145">
        <f>IFERROR(_xll.qlIndexFixing(Index1M,$H3200,TRUE,_xll.ohTrigger(RecalcTrigger,Trigger1M)),NA())</f>
        <v>9.2671309215524959E-3</v>
      </c>
      <c r="K3200" s="44">
        <f>IFERROR(_xll.qlIndexFixing(Index3M,H3200,TRUE,_xll.ohTrigger(RecalcTrigger,Trigger3M)),NA())</f>
        <v>9.42351455405409E-3</v>
      </c>
      <c r="L3200" s="44">
        <f>IFERROR(_xll.qlIndexFixing(Index6M,$H3200,TRUE,_xll.ohTrigger(RecalcTrigger,Trigger6M)),NA())</f>
        <v>9.5338899432311809E-3</v>
      </c>
      <c r="M3200" s="146">
        <f>IFERROR(_xll.qlIndexFixing(Index1Y,$H3200,TRUE,_xll.ohTrigger(RecalcTrigger,Trigger1Y)),NA())</f>
        <v>9.783133535558982E-3</v>
      </c>
      <c r="N3200" s="145">
        <f>IFERROR(_xll.qlIndexFixing(ONIndex1M,I3200,TRUE,_xll.ohTrigger(RecalcTrigger,Trigger1M)),NA())</f>
        <v>9.2574712352044859E-3</v>
      </c>
      <c r="O3200" s="44">
        <f>IFERROR(_xll.qlIndexFixing(ONIndex3M,I3200,TRUE,_xll.ohTrigger(RecalcTrigger,Trigger3M)),NA())</f>
        <v>9.3919427686617336E-3</v>
      </c>
      <c r="P3200" s="44">
        <f>IFERROR(_xll.qlIndexFixing(ONIndex6M,I3200,TRUE,_xll.ohTrigger(RecalcTrigger,Trigger6M)),NA())</f>
        <v>9.4709708716618959E-3</v>
      </c>
      <c r="Q3200" s="146">
        <f>IFERROR(_xll.qlIndexFixing(ONIndex1Y,I3200,TRUE,_xll.ohTrigger(RecalcTrigger,Trigger1Y)),NA())</f>
        <v>9.6517799194643476E-3</v>
      </c>
    </row>
    <row r="3201" spans="2:17" x14ac:dyDescent="0.2">
      <c r="B3201" s="39" t="s">
        <v>42</v>
      </c>
      <c r="D3201" s="42">
        <f>_xll.qlCalendarAdvance(Calendar,$D3200,B3201,"f",FALSE)</f>
        <v>62124</v>
      </c>
      <c r="E3201" s="140">
        <f>_xll.qlInterestRateIndexValueDate(IndexON,D3201)</f>
        <v>62124</v>
      </c>
      <c r="F3201" s="156">
        <f>IFERROR(_xll.qlIndexFixing(IndexON,D3201,TRUE,_xll.ohTrigger(RecalcTrigger,TriggerON)),NA())</f>
        <v>8.793474195976092E-3</v>
      </c>
      <c r="H3201" s="42">
        <f>_xll.qlCalendarAdvance(Calendar,$H3200,B3201,"f",FALSE)</f>
        <v>62124</v>
      </c>
      <c r="I3201" s="140">
        <f>_xll.qlInterestRateIndexValueDate(Index1M,$H3201)</f>
        <v>62124</v>
      </c>
      <c r="J3201" s="145">
        <f>IFERROR(_xll.qlIndexFixing(Index1M,$H3201,TRUE,_xll.ohTrigger(RecalcTrigger,Trigger1M)),NA())</f>
        <v>9.2692751704415155E-3</v>
      </c>
      <c r="K3201" s="44">
        <f>IFERROR(_xll.qlIndexFixing(Index3M,H3201,TRUE,_xll.ohTrigger(RecalcTrigger,Trigger3M)),NA())</f>
        <v>9.4265167877219114E-3</v>
      </c>
      <c r="L3201" s="44">
        <f>IFERROR(_xll.qlIndexFixing(Index6M,$H3201,TRUE,_xll.ohTrigger(RecalcTrigger,Trigger6M)),NA())</f>
        <v>9.537069859295158E-3</v>
      </c>
      <c r="M3201" s="146">
        <f>IFERROR(_xll.qlIndexFixing(Index1Y,$H3201,TRUE,_xll.ohTrigger(RecalcTrigger,Trigger1Y)),NA())</f>
        <v>9.7852495351757572E-3</v>
      </c>
      <c r="N3201" s="145">
        <f>IFERROR(_xll.qlIndexFixing(ONIndex1M,I3201,TRUE,_xll.ohTrigger(RecalcTrigger,Trigger1M)),NA())</f>
        <v>9.2606634952707729E-3</v>
      </c>
      <c r="O3201" s="44">
        <f>IFERROR(_xll.qlIndexFixing(ONIndex3M,I3201,TRUE,_xll.ohTrigger(RecalcTrigger,Trigger3M)),NA())</f>
        <v>9.3953606258863811E-3</v>
      </c>
      <c r="P3201" s="44">
        <f>IFERROR(_xll.qlIndexFixing(ONIndex6M,I3201,TRUE,_xll.ohTrigger(RecalcTrigger,Trigger6M)),NA())</f>
        <v>9.4742606605261841E-3</v>
      </c>
      <c r="Q3201" s="146">
        <f>IFERROR(_xll.qlIndexFixing(ONIndex1Y,I3201,TRUE,_xll.ohTrigger(RecalcTrigger,Trigger1Y)),NA())</f>
        <v>9.6551795388984587E-3</v>
      </c>
    </row>
    <row r="3202" spans="2:17" x14ac:dyDescent="0.2">
      <c r="B3202" s="39" t="s">
        <v>42</v>
      </c>
      <c r="D3202" s="42">
        <f>_xll.qlCalendarAdvance(Calendar,$D3201,B3202,"f",FALSE)</f>
        <v>62131</v>
      </c>
      <c r="E3202" s="140">
        <f>_xll.qlInterestRateIndexValueDate(IndexON,D3202)</f>
        <v>62131</v>
      </c>
      <c r="F3202" s="156">
        <f>IFERROR(_xll.qlIndexFixing(IndexON,D3202,TRUE,_xll.ohTrigger(RecalcTrigger,TriggerON)),NA())</f>
        <v>8.7974030971701058E-3</v>
      </c>
      <c r="H3202" s="42">
        <f>_xll.qlCalendarAdvance(Calendar,$H3201,B3202,"f",FALSE)</f>
        <v>62131</v>
      </c>
      <c r="I3202" s="140">
        <f>_xll.qlInterestRateIndexValueDate(Index1M,$H3202)</f>
        <v>62131</v>
      </c>
      <c r="J3202" s="145">
        <f>IFERROR(_xll.qlIndexFixing(Index1M,$H3202,TRUE,_xll.ohTrigger(RecalcTrigger,Trigger1M)),NA())</f>
        <v>9.2724429519346254E-3</v>
      </c>
      <c r="K3202" s="44">
        <f>IFERROR(_xll.qlIndexFixing(Index3M,H3202,TRUE,_xll.ohTrigger(RecalcTrigger,Trigger3M)),NA())</f>
        <v>9.4298693559392594E-3</v>
      </c>
      <c r="L3202" s="44">
        <f>IFERROR(_xll.qlIndexFixing(Index6M,$H3202,TRUE,_xll.ohTrigger(RecalcTrigger,Trigger6M)),NA())</f>
        <v>9.5402399353855562E-3</v>
      </c>
      <c r="M3202" s="146">
        <f>IFERROR(_xll.qlIndexFixing(Index1Y,$H3202,TRUE,_xll.ohTrigger(RecalcTrigger,Trigger1Y)),NA())</f>
        <v>9.7894571896358883E-3</v>
      </c>
      <c r="N3202" s="145">
        <f>IFERROR(_xll.qlIndexFixing(ONIndex1M,I3202,TRUE,_xll.ohTrigger(RecalcTrigger,Trigger1M)),NA())</f>
        <v>9.2638462465551488E-3</v>
      </c>
      <c r="O3202" s="44">
        <f>IFERROR(_xll.qlIndexFixing(ONIndex3M,I3202,TRUE,_xll.ohTrigger(RecalcTrigger,Trigger3M)),NA())</f>
        <v>9.3987683023203754E-3</v>
      </c>
      <c r="P3202" s="44">
        <f>IFERROR(_xll.qlIndexFixing(ONIndex6M,I3202,TRUE,_xll.ohTrigger(RecalcTrigger,Trigger6M)),NA())</f>
        <v>9.477540650084661E-3</v>
      </c>
      <c r="Q3202" s="146">
        <f>IFERROR(_xll.qlIndexFixing(ONIndex1Y,I3202,TRUE,_xll.ohTrigger(RecalcTrigger,Trigger1Y)),NA())</f>
        <v>9.6585690318699395E-3</v>
      </c>
    </row>
    <row r="3203" spans="2:17" x14ac:dyDescent="0.2">
      <c r="B3203" s="39" t="s">
        <v>42</v>
      </c>
      <c r="D3203" s="42">
        <f>_xll.qlCalendarAdvance(Calendar,$D3202,B3203,"f",FALSE)</f>
        <v>62138</v>
      </c>
      <c r="E3203" s="140">
        <f>_xll.qlInterestRateIndexValueDate(IndexON,D3203)</f>
        <v>62138</v>
      </c>
      <c r="F3203" s="156">
        <f>IFERROR(_xll.qlIndexFixing(IndexON,D3203,TRUE,_xll.ohTrigger(RecalcTrigger,TriggerON)),NA())</f>
        <v>8.8013202603772402E-3</v>
      </c>
      <c r="H3203" s="42">
        <f>_xll.qlCalendarAdvance(Calendar,$H3202,B3203,"f",FALSE)</f>
        <v>62138</v>
      </c>
      <c r="I3203" s="140">
        <f>_xll.qlInterestRateIndexValueDate(Index1M,$H3203)</f>
        <v>62138</v>
      </c>
      <c r="J3203" s="145">
        <f>IFERROR(_xll.qlIndexFixing(Index1M,$H3203,TRUE,_xll.ohTrigger(RecalcTrigger,Trigger1M)),NA())</f>
        <v>9.2756012192948423E-3</v>
      </c>
      <c r="K3203" s="44">
        <f>IFERROR(_xll.qlIndexFixing(Index3M,H3203,TRUE,_xll.ohTrigger(RecalcTrigger,Trigger3M)),NA())</f>
        <v>9.4332117234085331E-3</v>
      </c>
      <c r="L3203" s="44">
        <f>IFERROR(_xll.qlIndexFixing(Index6M,$H3203,TRUE,_xll.ohTrigger(RecalcTrigger,Trigger6M)),NA())</f>
        <v>9.5434001714553556E-3</v>
      </c>
      <c r="M3203" s="146">
        <f>IFERROR(_xll.qlIndexFixing(Index1Y,$H3203,TRUE,_xll.ohTrigger(RecalcTrigger,Trigger1Y)),NA())</f>
        <v>9.7926036934707795E-3</v>
      </c>
      <c r="N3203" s="145">
        <f>IFERROR(_xll.qlIndexFixing(ONIndex1M,I3203,TRUE,_xll.ohTrigger(RecalcTrigger,Trigger1M)),NA())</f>
        <v>9.2670194890846318E-3</v>
      </c>
      <c r="O3203" s="44">
        <f>IFERROR(_xll.qlIndexFixing(ONIndex3M,I3203,TRUE,_xll.ohTrigger(RecalcTrigger,Trigger3M)),NA())</f>
        <v>9.4021657980177444E-3</v>
      </c>
      <c r="P3203" s="44">
        <f>IFERROR(_xll.qlIndexFixing(ONIndex6M,I3203,TRUE,_xll.ohTrigger(RecalcTrigger,Trigger6M)),NA())</f>
        <v>9.4808108403643416E-3</v>
      </c>
      <c r="Q3203" s="146">
        <f>IFERROR(_xll.qlIndexFixing(ONIndex1Y,I3203,TRUE,_xll.ohTrigger(RecalcTrigger,Trigger1Y)),NA())</f>
        <v>9.6619483984598346E-3</v>
      </c>
    </row>
    <row r="3204" spans="2:17" x14ac:dyDescent="0.2">
      <c r="B3204" s="39" t="s">
        <v>42</v>
      </c>
      <c r="D3204" s="42">
        <f>_xll.qlCalendarAdvance(Calendar,$D3203,B3204,"f",FALSE)</f>
        <v>62145</v>
      </c>
      <c r="E3204" s="140">
        <f>_xll.qlInterestRateIndexValueDate(IndexON,D3204)</f>
        <v>62145</v>
      </c>
      <c r="F3204" s="156">
        <f>IFERROR(_xll.qlIndexFixing(IndexON,D3204,TRUE,_xll.ohTrigger(RecalcTrigger,TriggerON)),NA())</f>
        <v>8.8052256857055582E-3</v>
      </c>
      <c r="H3204" s="42">
        <f>_xll.qlCalendarAdvance(Calendar,$H3203,B3204,"f",FALSE)</f>
        <v>62145</v>
      </c>
      <c r="I3204" s="140">
        <f>_xll.qlInterestRateIndexValueDate(Index1M,$H3204)</f>
        <v>62145</v>
      </c>
      <c r="J3204" s="145">
        <f>IFERROR(_xll.qlIndexFixing(Index1M,$H3204,TRUE,_xll.ohTrigger(RecalcTrigger,Trigger1M)),NA())</f>
        <v>9.2787499725192693E-3</v>
      </c>
      <c r="K3204" s="44">
        <f>IFERROR(_xll.qlIndexFixing(Index3M,H3204,TRUE,_xll.ohTrigger(RecalcTrigger,Trigger3M)),NA())</f>
        <v>9.4365438901069677E-3</v>
      </c>
      <c r="L3204" s="44">
        <f>IFERROR(_xll.qlIndexFixing(Index6M,$H3204,TRUE,_xll.ohTrigger(RecalcTrigger,Trigger6M)),NA())</f>
        <v>9.5465505674597814E-3</v>
      </c>
      <c r="M3204" s="146">
        <f>IFERROR(_xll.qlIndexFixing(Index1Y,$H3204,TRUE,_xll.ohTrigger(RecalcTrigger,Trigger1Y)),NA())</f>
        <v>9.7957399817081795E-3</v>
      </c>
      <c r="N3204" s="145">
        <f>IFERROR(_xll.qlIndexFixing(ONIndex1M,I3204,TRUE,_xll.ohTrigger(RecalcTrigger,Trigger1M)),NA())</f>
        <v>9.2701832228322036E-3</v>
      </c>
      <c r="O3204" s="44">
        <f>IFERROR(_xll.qlIndexFixing(ONIndex3M,I3204,TRUE,_xll.ohTrigger(RecalcTrigger,Trigger3M)),NA())</f>
        <v>9.4055531129244602E-3</v>
      </c>
      <c r="P3204" s="44">
        <f>IFERROR(_xll.qlIndexFixing(ONIndex6M,I3204,TRUE,_xll.ohTrigger(RecalcTrigger,Trigger6M)),NA())</f>
        <v>9.4840712313382109E-3</v>
      </c>
      <c r="Q3204" s="146">
        <f>IFERROR(_xll.qlIndexFixing(ONIndex1Y,I3204,TRUE,_xll.ohTrigger(RecalcTrigger,Trigger1Y)),NA())</f>
        <v>9.6653176386141144E-3</v>
      </c>
    </row>
    <row r="3205" spans="2:17" x14ac:dyDescent="0.2">
      <c r="B3205" s="39" t="s">
        <v>42</v>
      </c>
      <c r="D3205" s="42">
        <f>_xll.qlCalendarAdvance(Calendar,$D3204,B3205,"f",FALSE)</f>
        <v>62152</v>
      </c>
      <c r="E3205" s="140">
        <f>_xll.qlInterestRateIndexValueDate(IndexON,D3205)</f>
        <v>62152</v>
      </c>
      <c r="F3205" s="156">
        <f>IFERROR(_xll.qlIndexFixing(IndexON,D3205,TRUE,_xll.ohTrigger(RecalcTrigger,TriggerON)),NA())</f>
        <v>8.8091193730469967E-3</v>
      </c>
      <c r="H3205" s="42">
        <f>_xll.qlCalendarAdvance(Calendar,$H3204,B3205,"f",FALSE)</f>
        <v>62152</v>
      </c>
      <c r="I3205" s="140">
        <f>_xll.qlInterestRateIndexValueDate(Index1M,$H3205)</f>
        <v>62152</v>
      </c>
      <c r="J3205" s="145">
        <f>IFERROR(_xll.qlIndexFixing(Index1M,$H3205,TRUE,_xll.ohTrigger(RecalcTrigger,Trigger1M)),NA())</f>
        <v>9.2815477569829358E-3</v>
      </c>
      <c r="K3205" s="44">
        <f>IFERROR(_xll.qlIndexFixing(Index3M,H3205,TRUE,_xll.ohTrigger(RecalcTrigger,Trigger3M)),NA())</f>
        <v>9.4405804476531997E-3</v>
      </c>
      <c r="L3205" s="44">
        <f>IFERROR(_xll.qlIndexFixing(Index6M,$H3205,TRUE,_xll.ohTrigger(RecalcTrigger,Trigger6M)),NA())</f>
        <v>9.5500367703098138E-3</v>
      </c>
      <c r="M3205" s="146">
        <f>IFERROR(_xll.qlIndexFixing(Index1Y,$H3205,TRUE,_xll.ohTrigger(RecalcTrigger,Trigger1Y)),NA())</f>
        <v>9.7978228685709767E-3</v>
      </c>
      <c r="N3205" s="145">
        <f>IFERROR(_xll.qlIndexFixing(ONIndex1M,I3205,TRUE,_xll.ohTrigger(RecalcTrigger,Trigger1M)),NA())</f>
        <v>9.2733374477708512E-3</v>
      </c>
      <c r="O3205" s="44">
        <f>IFERROR(_xll.qlIndexFixing(ONIndex3M,I3205,TRUE,_xll.ohTrigger(RecalcTrigger,Trigger3M)),NA())</f>
        <v>9.4089302471215656E-3</v>
      </c>
      <c r="P3205" s="44">
        <f>IFERROR(_xll.qlIndexFixing(ONIndex6M,I3205,TRUE,_xll.ohTrigger(RecalcTrigger,Trigger6M)),NA())</f>
        <v>9.4873218230873153E-3</v>
      </c>
      <c r="Q3205" s="146">
        <f>IFERROR(_xll.qlIndexFixing(ONIndex1Y,I3205,TRUE,_xll.ohTrigger(RecalcTrigger,Trigger1Y)),NA())</f>
        <v>9.6686767523057621E-3</v>
      </c>
    </row>
    <row r="3206" spans="2:17" x14ac:dyDescent="0.2">
      <c r="B3206" s="39" t="s">
        <v>42</v>
      </c>
      <c r="D3206" s="42">
        <f>_xll.qlCalendarAdvance(Calendar,$D3205,B3206,"f",FALSE)</f>
        <v>62159</v>
      </c>
      <c r="E3206" s="140">
        <f>_xll.qlInterestRateIndexValueDate(IndexON,D3206)</f>
        <v>62159</v>
      </c>
      <c r="F3206" s="156">
        <f>IFERROR(_xll.qlIndexFixing(IndexON,D3206,TRUE,_xll.ohTrigger(RecalcTrigger,TriggerON)),NA())</f>
        <v>8.813001322401556E-3</v>
      </c>
      <c r="H3206" s="42">
        <f>_xll.qlCalendarAdvance(Calendar,$H3205,B3206,"f",FALSE)</f>
        <v>62159</v>
      </c>
      <c r="I3206" s="140">
        <f>_xll.qlInterestRateIndexValueDate(Index1M,$H3206)</f>
        <v>62159</v>
      </c>
      <c r="J3206" s="145">
        <f>IFERROR(_xll.qlIndexFixing(Index1M,$H3206,TRUE,_xll.ohTrigger(RecalcTrigger,Trigger1M)),NA())</f>
        <v>9.286041191987884E-3</v>
      </c>
      <c r="K3206" s="44">
        <f>IFERROR(_xll.qlIndexFixing(Index3M,H3206,TRUE,_xll.ohTrigger(RecalcTrigger,Trigger3M)),NA())</f>
        <v>9.444960470886667E-3</v>
      </c>
      <c r="L3206" s="44">
        <f>IFERROR(_xll.qlIndexFixing(Index6M,$H3206,TRUE,_xll.ohTrigger(RecalcTrigger,Trigger6M)),NA())</f>
        <v>9.5542016225869282E-3</v>
      </c>
      <c r="M3206" s="146">
        <f>IFERROR(_xll.qlIndexFixing(Index1Y,$H3206,TRUE,_xll.ohTrigger(RecalcTrigger,Trigger1Y)),NA())</f>
        <v>9.8019819110082337E-3</v>
      </c>
      <c r="N3206" s="145">
        <f>IFERROR(_xll.qlIndexFixing(ONIndex1M,I3206,TRUE,_xll.ohTrigger(RecalcTrigger,Trigger1M)),NA())</f>
        <v>9.276482163981619E-3</v>
      </c>
      <c r="O3206" s="44">
        <f>IFERROR(_xll.qlIndexFixing(ONIndex3M,I3206,TRUE,_xll.ohTrigger(RecalcTrigger,Trigger3M)),NA())</f>
        <v>9.4122972005280161E-3</v>
      </c>
      <c r="P3206" s="44">
        <f>IFERROR(_xll.qlIndexFixing(ONIndex6M,I3206,TRUE,_xll.ohTrigger(RecalcTrigger,Trigger6M)),NA())</f>
        <v>9.490562615476577E-3</v>
      </c>
      <c r="Q3206" s="146">
        <f>IFERROR(_xll.qlIndexFixing(ONIndex1Y,I3206,TRUE,_xll.ohTrigger(RecalcTrigger,Trigger1Y)),NA())</f>
        <v>9.6720257396158242E-3</v>
      </c>
    </row>
    <row r="3207" spans="2:17" x14ac:dyDescent="0.2">
      <c r="B3207" s="39" t="s">
        <v>42</v>
      </c>
      <c r="D3207" s="42">
        <f>_xll.qlCalendarAdvance(Calendar,$D3206,B3207,"f",FALSE)</f>
        <v>62166</v>
      </c>
      <c r="E3207" s="140">
        <f>_xll.qlInterestRateIndexValueDate(IndexON,D3207)</f>
        <v>62166</v>
      </c>
      <c r="F3207" s="156">
        <f>IFERROR(_xll.qlIndexFixing(IndexON,D3207,TRUE,_xll.ohTrigger(RecalcTrigger,TriggerON)),NA())</f>
        <v>8.8168715338502839E-3</v>
      </c>
      <c r="H3207" s="42">
        <f>_xll.qlCalendarAdvance(Calendar,$H3206,B3207,"f",FALSE)</f>
        <v>62166</v>
      </c>
      <c r="I3207" s="140">
        <f>_xll.qlInterestRateIndexValueDate(Index1M,$H3207)</f>
        <v>62166</v>
      </c>
      <c r="J3207" s="145">
        <f>IFERROR(_xll.qlIndexFixing(Index1M,$H3207,TRUE,_xll.ohTrigger(RecalcTrigger,Trigger1M)),NA())</f>
        <v>9.289159601945849E-3</v>
      </c>
      <c r="K3207" s="44">
        <f>IFERROR(_xll.qlIndexFixing(Index3M,H3207,TRUE,_xll.ohTrigger(RecalcTrigger,Trigger3M)),NA())</f>
        <v>9.4482588182281477E-3</v>
      </c>
      <c r="L3207" s="44">
        <f>IFERROR(_xll.qlIndexFixing(Index6M,$H3207,TRUE,_xll.ohTrigger(RecalcTrigger,Trigger6M)),NA())</f>
        <v>9.5573200123586308E-3</v>
      </c>
      <c r="M3207" s="146">
        <f>IFERROR(_xll.qlIndexFixing(Index1Y,$H3207,TRUE,_xll.ohTrigger(RecalcTrigger,Trigger1Y)),NA())</f>
        <v>9.8050875518800873E-3</v>
      </c>
      <c r="N3207" s="145">
        <f>IFERROR(_xll.qlIndexFixing(ONIndex1M,I3207,TRUE,_xll.ohTrigger(RecalcTrigger,Trigger1M)),NA())</f>
        <v>9.2796173713834609E-3</v>
      </c>
      <c r="O3207" s="44">
        <f>IFERROR(_xll.qlIndexFixing(ONIndex3M,I3207,TRUE,_xll.ohTrigger(RecalcTrigger,Trigger3M)),NA())</f>
        <v>9.4156539731708282E-3</v>
      </c>
      <c r="P3207" s="44">
        <f>IFERROR(_xll.qlIndexFixing(ONIndex6M,I3207,TRUE,_xll.ohTrigger(RecalcTrigger,Trigger6M)),NA())</f>
        <v>9.4937936086410737E-3</v>
      </c>
      <c r="Q3207" s="146">
        <f>IFERROR(_xll.qlIndexFixing(ONIndex1Y,I3207,TRUE,_xll.ohTrigger(RecalcTrigger,Trigger1Y)),NA())</f>
        <v>9.675364600463256E-3</v>
      </c>
    </row>
    <row r="3208" spans="2:17" x14ac:dyDescent="0.2">
      <c r="B3208" s="39" t="s">
        <v>42</v>
      </c>
      <c r="D3208" s="42">
        <f>_xll.qlCalendarAdvance(Calendar,$D3207,B3208,"f",FALSE)</f>
        <v>62173</v>
      </c>
      <c r="E3208" s="140">
        <f>_xll.qlInterestRateIndexValueDate(IndexON,D3208)</f>
        <v>62173</v>
      </c>
      <c r="F3208" s="156">
        <f>IFERROR(_xll.qlIndexFixing(IndexON,D3208,TRUE,_xll.ohTrigger(RecalcTrigger,TriggerON)),NA())</f>
        <v>8.8207300073391472E-3</v>
      </c>
      <c r="H3208" s="42">
        <f>_xll.qlCalendarAdvance(Calendar,$H3207,B3208,"f",FALSE)</f>
        <v>62173</v>
      </c>
      <c r="I3208" s="140">
        <f>_xll.qlInterestRateIndexValueDate(Index1M,$H3208)</f>
        <v>62173</v>
      </c>
      <c r="J3208" s="145">
        <f>IFERROR(_xll.qlIndexFixing(Index1M,$H3208,TRUE,_xll.ohTrigger(RecalcTrigger,Trigger1M)),NA())</f>
        <v>9.292268497088748E-3</v>
      </c>
      <c r="K3208" s="44">
        <f>IFERROR(_xll.qlIndexFixing(Index3M,H3208,TRUE,_xll.ohTrigger(RecalcTrigger,Trigger3M)),NA())</f>
        <v>9.451546963521568E-3</v>
      </c>
      <c r="L3208" s="44">
        <f>IFERROR(_xll.qlIndexFixing(Index6M,$H3208,TRUE,_xll.ohTrigger(RecalcTrigger,Trigger6M)),NA())</f>
        <v>9.5604285609463772E-3</v>
      </c>
      <c r="M3208" s="146">
        <f>IFERROR(_xll.qlIndexFixing(Index1Y,$H3208,TRUE,_xll.ohTrigger(RecalcTrigger,Trigger1Y)),NA())</f>
        <v>9.8081829767735079E-3</v>
      </c>
      <c r="N3208" s="145">
        <f>IFERROR(_xll.qlIndexFixing(ONIndex1M,I3208,TRUE,_xll.ohTrigger(RecalcTrigger,Trigger1M)),NA())</f>
        <v>9.2827430699763784E-3</v>
      </c>
      <c r="O3208" s="44">
        <f>IFERROR(_xll.qlIndexFixing(ONIndex3M,I3208,TRUE,_xll.ohTrigger(RecalcTrigger,Trigger3M)),NA())</f>
        <v>9.4190005650229853E-3</v>
      </c>
      <c r="P3208" s="44">
        <f>IFERROR(_xll.qlIndexFixing(ONIndex6M,I3208,TRUE,_xll.ohTrigger(RecalcTrigger,Trigger6M)),NA())</f>
        <v>9.4970148024727443E-3</v>
      </c>
      <c r="Q3208" s="146">
        <f>IFERROR(_xll.qlIndexFixing(ONIndex1Y,I3208,TRUE,_xll.ohTrigger(RecalcTrigger,Trigger1Y)),NA())</f>
        <v>9.6786933348480559E-3</v>
      </c>
    </row>
    <row r="3209" spans="2:17" x14ac:dyDescent="0.2">
      <c r="B3209" s="39" t="s">
        <v>42</v>
      </c>
      <c r="D3209" s="42">
        <f>_xll.qlCalendarAdvance(Calendar,$D3208,B3209,"f",FALSE)</f>
        <v>62184</v>
      </c>
      <c r="E3209" s="140">
        <f>_xll.qlInterestRateIndexValueDate(IndexON,D3209)</f>
        <v>62184</v>
      </c>
      <c r="F3209" s="156">
        <f>IFERROR(_xll.qlIndexFixing(IndexON,D3209,TRUE,_xll.ohTrigger(RecalcTrigger,TriggerON)),NA())</f>
        <v>8.8260084083446877E-3</v>
      </c>
      <c r="H3209" s="42">
        <f>_xll.qlCalendarAdvance(Calendar,$H3208,B3209,"f",FALSE)</f>
        <v>62184</v>
      </c>
      <c r="I3209" s="140">
        <f>_xll.qlInterestRateIndexValueDate(Index1M,$H3209)</f>
        <v>62184</v>
      </c>
      <c r="J3209" s="145">
        <f>IFERROR(_xll.qlIndexFixing(Index1M,$H3209,TRUE,_xll.ohTrigger(RecalcTrigger,Trigger1M)),NA())</f>
        <v>9.2967961243988206E-3</v>
      </c>
      <c r="K3209" s="44">
        <f>IFERROR(_xll.qlIndexFixing(Index3M,H3209,TRUE,_xll.ohTrigger(RecalcTrigger,Trigger3M)),NA())</f>
        <v>9.4556307892018805E-3</v>
      </c>
      <c r="L3209" s="44">
        <f>IFERROR(_xll.qlIndexFixing(Index6M,$H3209,TRUE,_xll.ohTrigger(RecalcTrigger,Trigger6M)),NA())</f>
        <v>9.564608195736601E-3</v>
      </c>
      <c r="M3209" s="146">
        <f>IFERROR(_xll.qlIndexFixing(Index1Y,$H3209,TRUE,_xll.ohTrigger(RecalcTrigger,Trigger1Y)),NA())</f>
        <v>9.8123370881102456E-3</v>
      </c>
      <c r="N3209" s="145">
        <f>IFERROR(_xll.qlIndexFixing(ONIndex1M,I3209,TRUE,_xll.ohTrigger(RecalcTrigger,Trigger1M)),NA())</f>
        <v>9.2869556269936648E-3</v>
      </c>
      <c r="O3209" s="44">
        <f>IFERROR(_xll.qlIndexFixing(ONIndex3M,I3209,TRUE,_xll.ohTrigger(RecalcTrigger,Trigger3M)),NA())</f>
        <v>9.4235205221004925E-3</v>
      </c>
      <c r="P3209" s="44">
        <f>IFERROR(_xll.qlIndexFixing(ONIndex6M,I3209,TRUE,_xll.ohTrigger(RecalcTrigger,Trigger6M)),NA())</f>
        <v>9.5013522430287267E-3</v>
      </c>
      <c r="Q3209" s="146">
        <f>IFERROR(_xll.qlIndexFixing(ONIndex1Y,I3209,TRUE,_xll.ohTrigger(RecalcTrigger,Trigger1Y)),NA())</f>
        <v>9.6831742828107359E-3</v>
      </c>
    </row>
    <row r="3210" spans="2:17" x14ac:dyDescent="0.2">
      <c r="B3210" s="39" t="s">
        <v>42</v>
      </c>
      <c r="D3210" s="42">
        <f>_xll.qlCalendarAdvance(Calendar,$D3209,B3210,"f",FALSE)</f>
        <v>62191</v>
      </c>
      <c r="E3210" s="140">
        <f>_xll.qlInterestRateIndexValueDate(IndexON,D3210)</f>
        <v>62191</v>
      </c>
      <c r="F3210" s="156">
        <f>IFERROR(_xll.qlIndexFixing(IndexON,D3210,TRUE,_xll.ohTrigger(RecalcTrigger,TriggerON)),NA())</f>
        <v>8.8298381901263934E-3</v>
      </c>
      <c r="H3210" s="42">
        <f>_xll.qlCalendarAdvance(Calendar,$H3209,B3210,"f",FALSE)</f>
        <v>62191</v>
      </c>
      <c r="I3210" s="140">
        <f>_xll.qlInterestRateIndexValueDate(Index1M,$H3210)</f>
        <v>62191</v>
      </c>
      <c r="J3210" s="145">
        <f>IFERROR(_xll.qlIndexFixing(Index1M,$H3210,TRUE,_xll.ohTrigger(RecalcTrigger,Trigger1M)),NA())</f>
        <v>9.2998811539113015E-3</v>
      </c>
      <c r="K3210" s="44">
        <f>IFERROR(_xll.qlIndexFixing(Index3M,H3210,TRUE,_xll.ohTrigger(RecalcTrigger,Trigger3M)),NA())</f>
        <v>9.4588946332968236E-3</v>
      </c>
      <c r="L3210" s="44">
        <f>IFERROR(_xll.qlIndexFixing(Index6M,$H3210,TRUE,_xll.ohTrigger(RecalcTrigger,Trigger6M)),NA())</f>
        <v>9.567692682824527E-3</v>
      </c>
      <c r="M3210" s="146">
        <f>IFERROR(_xll.qlIndexFixing(Index1Y,$H3210,TRUE,_xll.ohTrigger(RecalcTrigger,Trigger1Y)),NA())</f>
        <v>9.8154075381040595E-3</v>
      </c>
      <c r="N3210" s="145">
        <f>IFERROR(_xll.qlIndexFixing(ONIndex1M,I3210,TRUE,_xll.ohTrigger(RecalcTrigger,Trigger1M)),NA())</f>
        <v>9.2900580748944694E-3</v>
      </c>
      <c r="O3210" s="44">
        <f>IFERROR(_xll.qlIndexFixing(ONIndex3M,I3210,TRUE,_xll.ohTrigger(RecalcTrigger,Trigger3M)),NA())</f>
        <v>9.4268422177778977E-3</v>
      </c>
      <c r="P3210" s="44">
        <f>IFERROR(_xll.qlIndexFixing(ONIndex6M,I3210,TRUE,_xll.ohTrigger(RecalcTrigger,Trigger6M)),NA())</f>
        <v>9.504549472204582E-3</v>
      </c>
      <c r="Q3210" s="146">
        <f>IFERROR(_xll.qlIndexFixing(ONIndex1Y,I3210,TRUE,_xll.ohTrigger(RecalcTrigger,Trigger1Y)),NA())</f>
        <v>9.6864782490468926E-3</v>
      </c>
    </row>
    <row r="3211" spans="2:17" x14ac:dyDescent="0.2">
      <c r="B3211" s="39" t="s">
        <v>42</v>
      </c>
      <c r="D3211" s="42">
        <f>_xll.qlCalendarAdvance(Calendar,$D3210,B3211,"f",FALSE)</f>
        <v>62198</v>
      </c>
      <c r="E3211" s="140">
        <f>_xll.qlInterestRateIndexValueDate(IndexON,D3211)</f>
        <v>62198</v>
      </c>
      <c r="F3211" s="156">
        <f>IFERROR(_xll.qlIndexFixing(IndexON,D3211,TRUE,_xll.ohTrigger(RecalcTrigger,TriggerON)),NA())</f>
        <v>8.8336562343804825E-3</v>
      </c>
      <c r="H3211" s="42">
        <f>_xll.qlCalendarAdvance(Calendar,$H3210,B3211,"f",FALSE)</f>
        <v>62198</v>
      </c>
      <c r="I3211" s="140">
        <f>_xll.qlInterestRateIndexValueDate(Index1M,$H3211)</f>
        <v>62198</v>
      </c>
      <c r="J3211" s="145">
        <f>IFERROR(_xll.qlIndexFixing(Index1M,$H3211,TRUE,_xll.ohTrigger(RecalcTrigger,Trigger1M)),NA())</f>
        <v>9.3029566687984344E-3</v>
      </c>
      <c r="K3211" s="44">
        <f>IFERROR(_xll.qlIndexFixing(Index3M,H3211,TRUE,_xll.ohTrigger(RecalcTrigger,Trigger3M)),NA())</f>
        <v>9.4621482759583569E-3</v>
      </c>
      <c r="L3211" s="44">
        <f>IFERROR(_xll.qlIndexFixing(Index6M,$H3211,TRUE,_xll.ohTrigger(RecalcTrigger,Trigger6M)),NA())</f>
        <v>9.5707673290329979E-3</v>
      </c>
      <c r="M3211" s="146">
        <f>IFERROR(_xll.qlIndexFixing(Index1Y,$H3211,TRUE,_xll.ohTrigger(RecalcTrigger,Trigger1Y)),NA())</f>
        <v>9.8184677722925606E-3</v>
      </c>
      <c r="N3211" s="145">
        <f>IFERROR(_xll.qlIndexFixing(ONIndex1M,I3211,TRUE,_xll.ohTrigger(RecalcTrigger,Trigger1M)),NA())</f>
        <v>9.2931510145266571E-3</v>
      </c>
      <c r="O3211" s="44">
        <f>IFERROR(_xll.qlIndexFixing(ONIndex3M,I3211,TRUE,_xll.ohTrigger(RecalcTrigger,Trigger3M)),NA())</f>
        <v>9.430153732988833E-3</v>
      </c>
      <c r="P3211" s="44">
        <f>IFERROR(_xll.qlIndexFixing(ONIndex6M,I3211,TRUE,_xll.ohTrigger(RecalcTrigger,Trigger6M)),NA())</f>
        <v>9.5077369023988112E-3</v>
      </c>
      <c r="Q3211" s="146">
        <f>IFERROR(_xll.qlIndexFixing(ONIndex1Y,I3211,TRUE,_xll.ohTrigger(RecalcTrigger,Trigger1Y)),NA())</f>
        <v>9.6897720893607264E-3</v>
      </c>
    </row>
    <row r="3212" spans="2:17" x14ac:dyDescent="0.2">
      <c r="B3212" s="39" t="s">
        <v>42</v>
      </c>
      <c r="D3212" s="42">
        <f>_xll.qlCalendarAdvance(Calendar,$D3211,B3212,"f",FALSE)</f>
        <v>62205</v>
      </c>
      <c r="E3212" s="140">
        <f>_xll.qlInterestRateIndexValueDate(IndexON,D3212)</f>
        <v>62205</v>
      </c>
      <c r="F3212" s="156">
        <f>IFERROR(_xll.qlIndexFixing(IndexON,D3212,TRUE,_xll.ohTrigger(RecalcTrigger,TriggerON)),NA())</f>
        <v>8.8374625411880015E-3</v>
      </c>
      <c r="H3212" s="42">
        <f>_xll.qlCalendarAdvance(Calendar,$H3211,B3212,"f",FALSE)</f>
        <v>62205</v>
      </c>
      <c r="I3212" s="140">
        <f>_xll.qlInterestRateIndexValueDate(Index1M,$H3212)</f>
        <v>62205</v>
      </c>
      <c r="J3212" s="145">
        <f>IFERROR(_xll.qlIndexFixing(Index1M,$H3212,TRUE,_xll.ohTrigger(RecalcTrigger,Trigger1M)),NA())</f>
        <v>9.3060226690548191E-3</v>
      </c>
      <c r="K3212" s="44">
        <f>IFERROR(_xll.qlIndexFixing(Index3M,H3212,TRUE,_xll.ohTrigger(RecalcTrigger,Trigger3M)),NA())</f>
        <v>9.4653917171651052E-3</v>
      </c>
      <c r="L3212" s="44">
        <f>IFERROR(_xll.qlIndexFixing(Index6M,$H3212,TRUE,_xll.ohTrigger(RecalcTrigger,Trigger6M)),NA())</f>
        <v>9.5738321343164009E-3</v>
      </c>
      <c r="M3212" s="146">
        <f>IFERROR(_xll.qlIndexFixing(Index1Y,$H3212,TRUE,_xll.ohTrigger(RecalcTrigger,Trigger1Y)),NA())</f>
        <v>9.8215177905822681E-3</v>
      </c>
      <c r="N3212" s="145">
        <f>IFERROR(_xll.qlIndexFixing(ONIndex1M,I3212,TRUE,_xll.ohTrigger(RecalcTrigger,Trigger1M)),NA())</f>
        <v>9.2962344458091817E-3</v>
      </c>
      <c r="O3212" s="44">
        <f>IFERROR(_xll.qlIndexFixing(ONIndex3M,I3212,TRUE,_xll.ohTrigger(RecalcTrigger,Trigger3M)),NA())</f>
        <v>9.4334550679764373E-3</v>
      </c>
      <c r="P3212" s="44">
        <f>IFERROR(_xll.qlIndexFixing(ONIndex6M,I3212,TRUE,_xll.ohTrigger(RecalcTrigger,Trigger6M)),NA())</f>
        <v>9.5109145337735068E-3</v>
      </c>
      <c r="Q3212" s="146">
        <f>IFERROR(_xll.qlIndexFixing(ONIndex1Y,I3212,TRUE,_xll.ohTrigger(RecalcTrigger,Trigger1Y)),NA())</f>
        <v>9.6930558036711911E-3</v>
      </c>
    </row>
    <row r="3213" spans="2:17" x14ac:dyDescent="0.2">
      <c r="B3213" s="39" t="s">
        <v>42</v>
      </c>
      <c r="D3213" s="42">
        <f>_xll.qlCalendarAdvance(Calendar,$D3212,B3213,"f",FALSE)</f>
        <v>62212</v>
      </c>
      <c r="E3213" s="140">
        <f>_xll.qlInterestRateIndexValueDate(IndexON,D3213)</f>
        <v>62212</v>
      </c>
      <c r="F3213" s="156">
        <f>IFERROR(_xll.qlIndexFixing(IndexON,D3213,TRUE,_xll.ohTrigger(RecalcTrigger,TriggerON)),NA())</f>
        <v>8.8412571105489501E-3</v>
      </c>
      <c r="H3213" s="42">
        <f>_xll.qlCalendarAdvance(Calendar,$H3212,B3213,"f",FALSE)</f>
        <v>62212</v>
      </c>
      <c r="I3213" s="140">
        <f>_xll.qlInterestRateIndexValueDate(Index1M,$H3213)</f>
        <v>62212</v>
      </c>
      <c r="J3213" s="145">
        <f>IFERROR(_xll.qlIndexFixing(Index1M,$H3213,TRUE,_xll.ohTrigger(RecalcTrigger,Trigger1M)),NA())</f>
        <v>9.3090791546696465E-3</v>
      </c>
      <c r="K3213" s="44">
        <f>IFERROR(_xll.qlIndexFixing(Index3M,H3213,TRUE,_xll.ohTrigger(RecalcTrigger,Trigger3M)),NA())</f>
        <v>9.4686249568921316E-3</v>
      </c>
      <c r="L3213" s="44">
        <f>IFERROR(_xll.qlIndexFixing(Index6M,$H3213,TRUE,_xll.ohTrigger(RecalcTrigger,Trigger6M)),NA())</f>
        <v>9.5768870986300044E-3</v>
      </c>
      <c r="M3213" s="146">
        <f>IFERROR(_xll.qlIndexFixing(Index1Y,$H3213,TRUE,_xll.ohTrigger(RecalcTrigger,Trigger1Y)),NA())</f>
        <v>9.8245575928808115E-3</v>
      </c>
      <c r="N3213" s="145">
        <f>IFERROR(_xll.qlIndexFixing(ONIndex1M,I3213,TRUE,_xll.ohTrigger(RecalcTrigger,Trigger1M)),NA())</f>
        <v>9.2993083686609967E-3</v>
      </c>
      <c r="O3213" s="44">
        <f>IFERROR(_xll.qlIndexFixing(ONIndex3M,I3213,TRUE,_xll.ohTrigger(RecalcTrigger,Trigger3M)),NA())</f>
        <v>9.4367462228217569E-3</v>
      </c>
      <c r="P3213" s="44">
        <f>IFERROR(_xll.qlIndexFixing(ONIndex6M,I3213,TRUE,_xll.ohTrigger(RecalcTrigger,Trigger6M)),NA())</f>
        <v>9.5140823663286689E-3</v>
      </c>
      <c r="Q3213" s="146">
        <f>IFERROR(_xll.qlIndexFixing(ONIndex1Y,I3213,TRUE,_xll.ohTrigger(RecalcTrigger,Trigger1Y)),NA())</f>
        <v>9.696329392059333E-3</v>
      </c>
    </row>
    <row r="3214" spans="2:17" x14ac:dyDescent="0.2">
      <c r="B3214" s="39" t="s">
        <v>42</v>
      </c>
      <c r="D3214" s="42">
        <f>_xll.qlCalendarAdvance(Calendar,$D3213,B3214,"f",FALSE)</f>
        <v>62219</v>
      </c>
      <c r="E3214" s="140">
        <f>_xll.qlInterestRateIndexValueDate(IndexON,D3214)</f>
        <v>62219</v>
      </c>
      <c r="F3214" s="156">
        <f>IFERROR(_xll.qlIndexFixing(IndexON,D3214,TRUE,_xll.ohTrigger(RecalcTrigger,TriggerON)),NA())</f>
        <v>8.8450399424633286E-3</v>
      </c>
      <c r="H3214" s="42">
        <f>_xll.qlCalendarAdvance(Calendar,$H3213,B3214,"f",FALSE)</f>
        <v>62219</v>
      </c>
      <c r="I3214" s="140">
        <f>_xll.qlInterestRateIndexValueDate(Index1M,$H3214)</f>
        <v>62219</v>
      </c>
      <c r="J3214" s="145">
        <f>IFERROR(_xll.qlIndexFixing(Index1M,$H3214,TRUE,_xll.ohTrigger(RecalcTrigger,Trigger1M)),NA())</f>
        <v>9.3124616736363752E-3</v>
      </c>
      <c r="K3214" s="44">
        <f>IFERROR(_xll.qlIndexFixing(Index3M,H3214,TRUE,_xll.ohTrigger(RecalcTrigger,Trigger3M)),NA())</f>
        <v>9.472199042731784E-3</v>
      </c>
      <c r="L3214" s="44">
        <f>IFERROR(_xll.qlIndexFixing(Index6M,$H3214,TRUE,_xll.ohTrigger(RecalcTrigger,Trigger6M)),NA())</f>
        <v>9.5802718067989692E-3</v>
      </c>
      <c r="M3214" s="146">
        <f>IFERROR(_xll.qlIndexFixing(Index1Y,$H3214,TRUE,_xll.ohTrigger(RecalcTrigger,Trigger1Y)),NA())</f>
        <v>9.8275871790955982E-3</v>
      </c>
      <c r="N3214" s="145">
        <f>IFERROR(_xll.qlIndexFixing(ONIndex1M,I3214,TRUE,_xll.ohTrigger(RecalcTrigger,Trigger1M)),NA())</f>
        <v>9.3023727832441949E-3</v>
      </c>
      <c r="O3214" s="44">
        <f>IFERROR(_xll.qlIndexFixing(ONIndex3M,I3214,TRUE,_xll.ohTrigger(RecalcTrigger,Trigger3M)),NA())</f>
        <v>9.440027197281653E-3</v>
      </c>
      <c r="P3214" s="44">
        <f>IFERROR(_xll.qlIndexFixing(ONIndex6M,I3214,TRUE,_xll.ohTrigger(RecalcTrigger,Trigger6M)),NA())</f>
        <v>9.51724040022639E-3</v>
      </c>
      <c r="Q3214" s="146">
        <f>IFERROR(_xll.qlIndexFixing(ONIndex1Y,I3214,TRUE,_xll.ohTrigger(RecalcTrigger,Trigger1Y)),NA())</f>
        <v>9.699592854525152E-3</v>
      </c>
    </row>
    <row r="3215" spans="2:17" x14ac:dyDescent="0.2">
      <c r="B3215" s="39" t="s">
        <v>42</v>
      </c>
      <c r="D3215" s="42">
        <f>_xll.qlCalendarAdvance(Calendar,$D3214,B3215,"f",FALSE)</f>
        <v>62226</v>
      </c>
      <c r="E3215" s="140">
        <f>_xll.qlInterestRateIndexValueDate(IndexON,D3215)</f>
        <v>62226</v>
      </c>
      <c r="F3215" s="156">
        <f>IFERROR(_xll.qlIndexFixing(IndexON,D3215,TRUE,_xll.ohTrigger(RecalcTrigger,TriggerON)),NA())</f>
        <v>8.8488110367690442E-3</v>
      </c>
      <c r="H3215" s="42">
        <f>_xll.qlCalendarAdvance(Calendar,$H3214,B3215,"f",FALSE)</f>
        <v>62226</v>
      </c>
      <c r="I3215" s="140">
        <f>_xll.qlInterestRateIndexValueDate(Index1M,$H3215)</f>
        <v>62226</v>
      </c>
      <c r="J3215" s="145">
        <f>IFERROR(_xll.qlIndexFixing(Index1M,$H3215,TRUE,_xll.ohTrigger(RecalcTrigger,Trigger1M)),NA())</f>
        <v>9.3154985277938765E-3</v>
      </c>
      <c r="K3215" s="44">
        <f>IFERROR(_xll.qlIndexFixing(Index3M,H3215,TRUE,_xll.ohTrigger(RecalcTrigger,Trigger3M)),NA())</f>
        <v>9.4754112340148192E-3</v>
      </c>
      <c r="L3215" s="44">
        <f>IFERROR(_xll.qlIndexFixing(Index6M,$H3215,TRUE,_xll.ohTrigger(RecalcTrigger,Trigger6M)),NA())</f>
        <v>9.583306465570084E-3</v>
      </c>
      <c r="M3215" s="146">
        <f>IFERROR(_xll.qlIndexFixing(Index1Y,$H3215,TRUE,_xll.ohTrigger(RecalcTrigger,Trigger1Y)),NA())</f>
        <v>9.8306065491351458E-3</v>
      </c>
      <c r="N3215" s="145">
        <f>IFERROR(_xll.qlIndexFixing(ONIndex1M,I3215,TRUE,_xll.ohTrigger(RecalcTrigger,Trigger1M)),NA())</f>
        <v>9.3054276893966836E-3</v>
      </c>
      <c r="O3215" s="44">
        <f>IFERROR(_xll.qlIndexFixing(ONIndex3M,I3215,TRUE,_xll.ohTrigger(RecalcTrigger,Trigger3M)),NA())</f>
        <v>9.4432979913561255E-3</v>
      </c>
      <c r="P3215" s="44">
        <f>IFERROR(_xll.qlIndexFixing(ONIndex6M,I3215,TRUE,_xll.ohTrigger(RecalcTrigger,Trigger6M)),NA())</f>
        <v>9.5203886350614386E-3</v>
      </c>
      <c r="Q3215" s="146">
        <f>IFERROR(_xll.qlIndexFixing(ONIndex1Y,I3215,TRUE,_xll.ohTrigger(RecalcTrigger,Trigger1Y)),NA())</f>
        <v>9.7028461910686481E-3</v>
      </c>
    </row>
    <row r="3216" spans="2:17" x14ac:dyDescent="0.2">
      <c r="B3216" s="39" t="s">
        <v>42</v>
      </c>
      <c r="D3216" s="42">
        <f>_xll.qlCalendarAdvance(Calendar,$D3215,B3216,"f",FALSE)</f>
        <v>62233</v>
      </c>
      <c r="E3216" s="140">
        <f>_xll.qlInterestRateIndexValueDate(IndexON,D3216)</f>
        <v>62233</v>
      </c>
      <c r="F3216" s="156">
        <f>IFERROR(_xll.qlIndexFixing(IndexON,D3216,TRUE,_xll.ohTrigger(RecalcTrigger,TriggerON)),NA())</f>
        <v>8.8525703937902822E-3</v>
      </c>
      <c r="H3216" s="42">
        <f>_xll.qlCalendarAdvance(Calendar,$H3215,B3216,"f",FALSE)</f>
        <v>62233</v>
      </c>
      <c r="I3216" s="140">
        <f>_xll.qlInterestRateIndexValueDate(Index1M,$H3216)</f>
        <v>62233</v>
      </c>
      <c r="J3216" s="145">
        <f>IFERROR(_xll.qlIndexFixing(Index1M,$H3216,TRUE,_xll.ohTrigger(RecalcTrigger,Trigger1M)),NA())</f>
        <v>9.3185258670787953E-3</v>
      </c>
      <c r="K3216" s="44">
        <f>IFERROR(_xll.qlIndexFixing(Index3M,H3216,TRUE,_xll.ohTrigger(RecalcTrigger,Trigger3M)),NA())</f>
        <v>9.4786132235065244E-3</v>
      </c>
      <c r="L3216" s="44">
        <f>IFERROR(_xll.qlIndexFixing(Index6M,$H3216,TRUE,_xll.ohTrigger(RecalcTrigger,Trigger6M)),NA())</f>
        <v>9.5863312830009977E-3</v>
      </c>
      <c r="M3216" s="146">
        <f>IFERROR(_xll.qlIndexFixing(Index1Y,$H3216,TRUE,_xll.ohTrigger(RecalcTrigger,Trigger1Y)),NA())</f>
        <v>9.8336157029075277E-3</v>
      </c>
      <c r="N3216" s="145">
        <f>IFERROR(_xll.qlIndexFixing(ONIndex1M,I3216,TRUE,_xll.ohTrigger(RecalcTrigger,Trigger1M)),NA())</f>
        <v>9.3084730872805554E-3</v>
      </c>
      <c r="O3216" s="44">
        <f>IFERROR(_xll.qlIndexFixing(ONIndex3M,I3216,TRUE,_xll.ohTrigger(RecalcTrigger,Trigger3M)),NA())</f>
        <v>9.446558605207267E-3</v>
      </c>
      <c r="P3216" s="44">
        <f>IFERROR(_xll.qlIndexFixing(ONIndex6M,I3216,TRUE,_xll.ohTrigger(RecalcTrigger,Trigger6M)),NA())</f>
        <v>9.5235270712390463E-3</v>
      </c>
      <c r="Q3216" s="146">
        <f>IFERROR(_xll.qlIndexFixing(ONIndex1Y,I3216,TRUE,_xll.ohTrigger(RecalcTrigger,Trigger1Y)),NA())</f>
        <v>9.7060894016087751E-3</v>
      </c>
    </row>
    <row r="3217" spans="2:17" x14ac:dyDescent="0.2">
      <c r="B3217" s="39" t="s">
        <v>42</v>
      </c>
      <c r="D3217" s="42">
        <f>_xll.qlCalendarAdvance(Calendar,$D3216,B3217,"f",FALSE)</f>
        <v>62240</v>
      </c>
      <c r="E3217" s="140">
        <f>_xll.qlInterestRateIndexValueDate(IndexON,D3217)</f>
        <v>62240</v>
      </c>
      <c r="F3217" s="156">
        <f>IFERROR(_xll.qlIndexFixing(IndexON,D3217,TRUE,_xll.ohTrigger(RecalcTrigger,TriggerON)),NA())</f>
        <v>8.8563180132028574E-3</v>
      </c>
      <c r="H3217" s="42">
        <f>_xll.qlCalendarAdvance(Calendar,$H3216,B3217,"f",FALSE)</f>
        <v>62240</v>
      </c>
      <c r="I3217" s="140">
        <f>_xll.qlInterestRateIndexValueDate(Index1M,$H3217)</f>
        <v>62240</v>
      </c>
      <c r="J3217" s="145">
        <f>IFERROR(_xll.qlIndexFixing(Index1M,$H3217,TRUE,_xll.ohTrigger(RecalcTrigger,Trigger1M)),NA())</f>
        <v>9.321543691470216E-3</v>
      </c>
      <c r="K3217" s="44">
        <f>IFERROR(_xll.qlIndexFixing(Index3M,H3217,TRUE,_xll.ohTrigger(RecalcTrigger,Trigger3M)),NA())</f>
        <v>9.4818050111795879E-3</v>
      </c>
      <c r="L3217" s="44">
        <f>IFERROR(_xll.qlIndexFixing(Index6M,$H3217,TRUE,_xll.ohTrigger(RecalcTrigger,Trigger6M)),NA())</f>
        <v>9.5893462590467826E-3</v>
      </c>
      <c r="M3217" s="146">
        <f>IFERROR(_xll.qlIndexFixing(Index1Y,$H3217,TRUE,_xll.ohTrigger(RecalcTrigger,Trigger1Y)),NA())</f>
        <v>9.8366146403214838E-3</v>
      </c>
      <c r="N3217" s="145">
        <f>IFERROR(_xll.qlIndexFixing(ONIndex1M,I3217,TRUE,_xll.ohTrigger(RecalcTrigger,Trigger1M)),NA())</f>
        <v>9.3115089768147641E-3</v>
      </c>
      <c r="O3217" s="44">
        <f>IFERROR(_xll.qlIndexFixing(ONIndex3M,I3217,TRUE,_xll.ohTrigger(RecalcTrigger,Trigger3M)),NA())</f>
        <v>9.4498090386729849E-3</v>
      </c>
      <c r="P3217" s="44">
        <f>IFERROR(_xll.qlIndexFixing(ONIndex6M,I3217,TRUE,_xll.ohTrigger(RecalcTrigger,Trigger6M)),NA())</f>
        <v>9.5266557084350278E-3</v>
      </c>
      <c r="Q3217" s="146">
        <f>IFERROR(_xll.qlIndexFixing(ONIndex1Y,I3217,TRUE,_xll.ohTrigger(RecalcTrigger,Trigger1Y)),NA())</f>
        <v>9.7093224861455329E-3</v>
      </c>
    </row>
    <row r="3218" spans="2:17" x14ac:dyDescent="0.2">
      <c r="B3218" s="39" t="s">
        <v>42</v>
      </c>
      <c r="D3218" s="42">
        <f>_xll.qlCalendarAdvance(Calendar,$D3217,B3218,"f",FALSE)</f>
        <v>62247</v>
      </c>
      <c r="E3218" s="140">
        <f>_xll.qlInterestRateIndexValueDate(IndexON,D3218)</f>
        <v>62247</v>
      </c>
      <c r="F3218" s="156">
        <f>IFERROR(_xll.qlIndexFixing(IndexON,D3218,TRUE,_xll.ohTrigger(RecalcTrigger,TriggerON)),NA())</f>
        <v>8.8600538952499086E-3</v>
      </c>
      <c r="H3218" s="42">
        <f>_xll.qlCalendarAdvance(Calendar,$H3217,B3218,"f",FALSE)</f>
        <v>62247</v>
      </c>
      <c r="I3218" s="140">
        <f>_xll.qlInterestRateIndexValueDate(Index1M,$H3218)</f>
        <v>62247</v>
      </c>
      <c r="J3218" s="145">
        <f>IFERROR(_xll.qlIndexFixing(Index1M,$H3218,TRUE,_xll.ohTrigger(RecalcTrigger,Trigger1M)),NA())</f>
        <v>9.3242188629151235E-3</v>
      </c>
      <c r="K3218" s="44">
        <f>IFERROR(_xll.qlIndexFixing(Index3M,H3218,TRUE,_xll.ohTrigger(RecalcTrigger,Trigger3M)),NA())</f>
        <v>9.4849865970128688E-3</v>
      </c>
      <c r="L3218" s="44">
        <f>IFERROR(_xll.qlIndexFixing(Index6M,$H3218,TRUE,_xll.ohTrigger(RecalcTrigger,Trigger6M)),NA())</f>
        <v>9.5920143040805813E-3</v>
      </c>
      <c r="M3218" s="146">
        <f>IFERROR(_xll.qlIndexFixing(Index1Y,$H3218,TRUE,_xll.ohTrigger(RecalcTrigger,Trigger1Y)),NA())</f>
        <v>9.8396033612850875E-3</v>
      </c>
      <c r="N3218" s="145">
        <f>IFERROR(_xll.qlIndexFixing(ONIndex1M,I3218,TRUE,_xll.ohTrigger(RecalcTrigger,Trigger1M)),NA())</f>
        <v>9.3145353579993095E-3</v>
      </c>
      <c r="O3218" s="44">
        <f>IFERROR(_xll.qlIndexFixing(ONIndex3M,I3218,TRUE,_xll.ohTrigger(RecalcTrigger,Trigger3M)),NA())</f>
        <v>9.4530492919964182E-3</v>
      </c>
      <c r="P3218" s="44">
        <f>IFERROR(_xll.qlIndexFixing(ONIndex6M,I3218,TRUE,_xll.ohTrigger(RecalcTrigger,Trigger6M)),NA())</f>
        <v>9.5297745468114758E-3</v>
      </c>
      <c r="Q3218" s="146">
        <f>IFERROR(_xll.qlIndexFixing(ONIndex1Y,I3218,TRUE,_xll.ohTrigger(RecalcTrigger,Trigger1Y)),NA())</f>
        <v>9.7125454446789217E-3</v>
      </c>
    </row>
    <row r="3219" spans="2:17" x14ac:dyDescent="0.2">
      <c r="B3219" s="39" t="s">
        <v>42</v>
      </c>
      <c r="D3219" s="42">
        <f>_xll.qlCalendarAdvance(Calendar,$D3218,B3219,"f",FALSE)</f>
        <v>62254</v>
      </c>
      <c r="E3219" s="140">
        <f>_xll.qlInterestRateIndexValueDate(IndexON,D3219)</f>
        <v>62254</v>
      </c>
      <c r="F3219" s="156">
        <f>IFERROR(_xll.qlIndexFixing(IndexON,D3219,TRUE,_xll.ohTrigger(RecalcTrigger,TriggerON)),NA())</f>
        <v>8.8637780397693433E-3</v>
      </c>
      <c r="H3219" s="42">
        <f>_xll.qlCalendarAdvance(Calendar,$H3218,B3219,"f",FALSE)</f>
        <v>62254</v>
      </c>
      <c r="I3219" s="140">
        <f>_xll.qlInterestRateIndexValueDate(Index1M,$H3219)</f>
        <v>62254</v>
      </c>
      <c r="J3219" s="145">
        <f>IFERROR(_xll.qlIndexFixing(Index1M,$H3219,TRUE,_xll.ohTrigger(RecalcTrigger,Trigger1M)),NA())</f>
        <v>9.3272182605428355E-3</v>
      </c>
      <c r="K3219" s="44">
        <f>IFERROR(_xll.qlIndexFixing(Index3M,H3219,TRUE,_xll.ohTrigger(RecalcTrigger,Trigger3M)),NA())</f>
        <v>9.4881579809790555E-3</v>
      </c>
      <c r="L3219" s="44">
        <f>IFERROR(_xll.qlIndexFixing(Index6M,$H3219,TRUE,_xll.ohTrigger(RecalcTrigger,Trigger6M)),NA())</f>
        <v>9.5950102216347168E-3</v>
      </c>
      <c r="M3219" s="146">
        <f>IFERROR(_xll.qlIndexFixing(Index1Y,$H3219,TRUE,_xll.ohTrigger(RecalcTrigger,Trigger1Y)),NA())</f>
        <v>9.8425818657086328E-3</v>
      </c>
      <c r="N3219" s="145">
        <f>IFERROR(_xll.qlIndexFixing(ONIndex1M,I3219,TRUE,_xll.ohTrigger(RecalcTrigger,Trigger1M)),NA())</f>
        <v>9.3175522306720993E-3</v>
      </c>
      <c r="O3219" s="44">
        <f>IFERROR(_xll.qlIndexFixing(ONIndex3M,I3219,TRUE,_xll.ohTrigger(RecalcTrigger,Trigger3M)),NA())</f>
        <v>9.4562793648533816E-3</v>
      </c>
      <c r="P3219" s="44">
        <f>IFERROR(_xll.qlIndexFixing(ONIndex6M,I3219,TRUE,_xll.ohTrigger(RecalcTrigger,Trigger6M)),NA())</f>
        <v>9.5328835863683903E-3</v>
      </c>
      <c r="Q3219" s="146">
        <f>IFERROR(_xll.qlIndexFixing(ONIndex1Y,I3219,TRUE,_xll.ohTrigger(RecalcTrigger,Trigger1Y)),NA())</f>
        <v>9.7157582772899875E-3</v>
      </c>
    </row>
    <row r="3220" spans="2:17" x14ac:dyDescent="0.2">
      <c r="B3220" s="39" t="s">
        <v>42</v>
      </c>
      <c r="D3220" s="42">
        <f>_xll.qlCalendarAdvance(Calendar,$D3219,B3220,"f",FALSE)</f>
        <v>62261</v>
      </c>
      <c r="E3220" s="140">
        <f>_xll.qlInterestRateIndexValueDate(IndexON,D3220)</f>
        <v>62261</v>
      </c>
      <c r="F3220" s="156">
        <f>IFERROR(_xll.qlIndexFixing(IndexON,D3220,TRUE,_xll.ohTrigger(RecalcTrigger,TriggerON)),NA())</f>
        <v>8.8674904467611615E-3</v>
      </c>
      <c r="H3220" s="42">
        <f>_xll.qlCalendarAdvance(Calendar,$H3219,B3220,"f",FALSE)</f>
        <v>62261</v>
      </c>
      <c r="I3220" s="140">
        <f>_xll.qlInterestRateIndexValueDate(Index1M,$H3220)</f>
        <v>62261</v>
      </c>
      <c r="J3220" s="145">
        <f>IFERROR(_xll.qlIndexFixing(Index1M,$H3220,TRUE,_xll.ohTrigger(RecalcTrigger,Trigger1M)),NA())</f>
        <v>9.3302081434884689E-3</v>
      </c>
      <c r="K3220" s="44">
        <f>IFERROR(_xll.qlIndexFixing(Index3M,H3220,TRUE,_xll.ohTrigger(RecalcTrigger,Trigger3M)),NA())</f>
        <v>9.4913191630561257E-3</v>
      </c>
      <c r="L3220" s="44">
        <f>IFERROR(_xll.qlIndexFixing(Index6M,$H3220,TRUE,_xll.ohTrigger(RecalcTrigger,Trigger6M)),NA())</f>
        <v>9.5979962979068252E-3</v>
      </c>
      <c r="M3220" s="146">
        <f>IFERROR(_xll.qlIndexFixing(Index1Y,$H3220,TRUE,_xll.ohTrigger(RecalcTrigger,Trigger1Y)),NA())</f>
        <v>9.8455501535013035E-3</v>
      </c>
      <c r="N3220" s="145">
        <f>IFERROR(_xll.qlIndexFixing(ONIndex1M,I3220,TRUE,_xll.ohTrigger(RecalcTrigger,Trigger1M)),NA())</f>
        <v>9.3205595951573184E-3</v>
      </c>
      <c r="O3220" s="44">
        <f>IFERROR(_xll.qlIndexFixing(ONIndex3M,I3220,TRUE,_xll.ohTrigger(RecalcTrigger,Trigger3M)),NA())</f>
        <v>9.4594992575680603E-3</v>
      </c>
      <c r="P3220" s="44">
        <f>IFERROR(_xll.qlIndexFixing(ONIndex6M,I3220,TRUE,_xll.ohTrigger(RecalcTrigger,Trigger6M)),NA())</f>
        <v>9.5359828271057712E-3</v>
      </c>
      <c r="Q3220" s="146">
        <f>IFERROR(_xll.qlIndexFixing(ONIndex1Y,I3220,TRUE,_xll.ohTrigger(RecalcTrigger,Trigger1Y)),NA())</f>
        <v>9.7189609838976843E-3</v>
      </c>
    </row>
    <row r="3221" spans="2:17" x14ac:dyDescent="0.2">
      <c r="B3221" s="39" t="s">
        <v>42</v>
      </c>
      <c r="D3221" s="42">
        <f>_xll.qlCalendarAdvance(Calendar,$D3220,B3221,"f",FALSE)</f>
        <v>62268</v>
      </c>
      <c r="E3221" s="140">
        <f>_xll.qlInterestRateIndexValueDate(IndexON,D3221)</f>
        <v>62268</v>
      </c>
      <c r="F3221" s="156">
        <f>IFERROR(_xll.qlIndexFixing(IndexON,D3221,TRUE,_xll.ohTrigger(RecalcTrigger,TriggerON)),NA())</f>
        <v>8.8711911163064094E-3</v>
      </c>
      <c r="H3221" s="42">
        <f>_xll.qlCalendarAdvance(Calendar,$H3220,B3221,"f",FALSE)</f>
        <v>62268</v>
      </c>
      <c r="I3221" s="140">
        <f>_xll.qlInterestRateIndexValueDate(Index1M,$H3221)</f>
        <v>62268</v>
      </c>
      <c r="J3221" s="145">
        <f>IFERROR(_xll.qlIndexFixing(Index1M,$H3221,TRUE,_xll.ohTrigger(RecalcTrigger,Trigger1M)),NA())</f>
        <v>9.3331885117331117E-3</v>
      </c>
      <c r="K3221" s="44">
        <f>IFERROR(_xll.qlIndexFixing(Index3M,H3221,TRUE,_xll.ohTrigger(RecalcTrigger,Trigger3M)),NA())</f>
        <v>9.4944701432185339E-3</v>
      </c>
      <c r="L3221" s="44">
        <f>IFERROR(_xll.qlIndexFixing(Index6M,$H3221,TRUE,_xll.ohTrigger(RecalcTrigger,Trigger6M)),NA())</f>
        <v>9.6009725328535054E-3</v>
      </c>
      <c r="M3221" s="146">
        <f>IFERROR(_xll.qlIndexFixing(Index1Y,$H3221,TRUE,_xll.ohTrigger(RecalcTrigger,Trigger1Y)),NA())</f>
        <v>9.8485082245729494E-3</v>
      </c>
      <c r="N3221" s="145">
        <f>IFERROR(_xll.qlIndexFixing(ONIndex1M,I3221,TRUE,_xll.ohTrigger(RecalcTrigger,Trigger1M)),NA())</f>
        <v>9.323557451211828E-3</v>
      </c>
      <c r="O3221" s="44">
        <f>IFERROR(_xll.qlIndexFixing(ONIndex3M,I3221,TRUE,_xll.ohTrigger(RecalcTrigger,Trigger3M)),NA())</f>
        <v>9.4627089699783618E-3</v>
      </c>
      <c r="P3221" s="44">
        <f>IFERROR(_xll.qlIndexFixing(ONIndex6M,I3221,TRUE,_xll.ohTrigger(RecalcTrigger,Trigger6M)),NA())</f>
        <v>9.5390722690236185E-3</v>
      </c>
      <c r="Q3221" s="146">
        <f>IFERROR(_xll.qlIndexFixing(ONIndex1Y,I3221,TRUE,_xll.ohTrigger(RecalcTrigger,Trigger1Y)),NA())</f>
        <v>9.7221535647451507E-3</v>
      </c>
    </row>
    <row r="3222" spans="2:17" x14ac:dyDescent="0.2">
      <c r="B3222" s="39" t="s">
        <v>42</v>
      </c>
      <c r="D3222" s="42">
        <f>_xll.qlCalendarAdvance(Calendar,$D3221,B3222,"f",FALSE)</f>
        <v>62275</v>
      </c>
      <c r="E3222" s="140">
        <f>_xll.qlInterestRateIndexValueDate(IndexON,D3222)</f>
        <v>62275</v>
      </c>
      <c r="F3222" s="156">
        <f>IFERROR(_xll.qlIndexFixing(IndexON,D3222,TRUE,_xll.ohTrigger(RecalcTrigger,TriggerON)),NA())</f>
        <v>8.8748800485671797E-3</v>
      </c>
      <c r="H3222" s="42">
        <f>_xll.qlCalendarAdvance(Calendar,$H3221,B3222,"f",FALSE)</f>
        <v>62275</v>
      </c>
      <c r="I3222" s="140">
        <f>_xll.qlInterestRateIndexValueDate(Index1M,$H3222)</f>
        <v>62275</v>
      </c>
      <c r="J3222" s="145">
        <f>IFERROR(_xll.qlIndexFixing(Index1M,$H3222,TRUE,_xll.ohTrigger(RecalcTrigger,Trigger1M)),NA())</f>
        <v>9.3364900899019984E-3</v>
      </c>
      <c r="K3222" s="44">
        <f>IFERROR(_xll.qlIndexFixing(Index3M,H3222,TRUE,_xll.ohTrigger(RecalcTrigger,Trigger3M)),NA())</f>
        <v>9.4976109214416123E-3</v>
      </c>
      <c r="L3222" s="44">
        <f>IFERROR(_xll.qlIndexFixing(Index6M,$H3222,TRUE,_xll.ohTrigger(RecalcTrigger,Trigger6M)),NA())</f>
        <v>9.6046080536389411E-3</v>
      </c>
      <c r="M3222" s="146">
        <f>IFERROR(_xll.qlIndexFixing(Index1Y,$H3222,TRUE,_xll.ohTrigger(RecalcTrigger,Trigger1Y)),NA())</f>
        <v>9.8514560788338645E-3</v>
      </c>
      <c r="N3222" s="145">
        <f>IFERROR(_xll.qlIndexFixing(ONIndex1M,I3222,TRUE,_xll.ohTrigger(RecalcTrigger,Trigger1M)),NA())</f>
        <v>9.3265457989977207E-3</v>
      </c>
      <c r="O3222" s="44">
        <f>IFERROR(_xll.qlIndexFixing(ONIndex3M,I3222,TRUE,_xll.ohTrigger(RecalcTrigger,Trigger3M)),NA())</f>
        <v>9.4659085019221934E-3</v>
      </c>
      <c r="P3222" s="44">
        <f>IFERROR(_xll.qlIndexFixing(ONIndex6M,I3222,TRUE,_xll.ohTrigger(RecalcTrigger,Trigger6M)),NA())</f>
        <v>9.5421519119598397E-3</v>
      </c>
      <c r="Q3222" s="146">
        <f>IFERROR(_xll.qlIndexFixing(ONIndex1Y,I3222,TRUE,_xll.ohTrigger(RecalcTrigger,Trigger1Y)),NA())</f>
        <v>9.7253360194271554E-3</v>
      </c>
    </row>
    <row r="3223" spans="2:17" x14ac:dyDescent="0.2">
      <c r="B3223" s="39" t="s">
        <v>42</v>
      </c>
      <c r="D3223" s="42">
        <f>_xll.qlCalendarAdvance(Calendar,$D3222,B3223,"f",FALSE)</f>
        <v>62282</v>
      </c>
      <c r="E3223" s="140">
        <f>_xll.qlInterestRateIndexValueDate(IndexON,D3223)</f>
        <v>62282</v>
      </c>
      <c r="F3223" s="156">
        <f>IFERROR(_xll.qlIndexFixing(IndexON,D3223,TRUE,_xll.ohTrigger(RecalcTrigger,TriggerON)),NA())</f>
        <v>8.8785572430571946E-3</v>
      </c>
      <c r="H3223" s="42">
        <f>_xll.qlCalendarAdvance(Calendar,$H3222,B3223,"f",FALSE)</f>
        <v>62282</v>
      </c>
      <c r="I3223" s="140">
        <f>_xll.qlInterestRateIndexValueDate(Index1M,$H3223)</f>
        <v>62282</v>
      </c>
      <c r="J3223" s="145">
        <f>IFERROR(_xll.qlIndexFixing(Index1M,$H3223,TRUE,_xll.ohTrigger(RecalcTrigger,Trigger1M)),NA())</f>
        <v>9.3394508248278631E-3</v>
      </c>
      <c r="K3223" s="44">
        <f>IFERROR(_xll.qlIndexFixing(Index3M,H3223,TRUE,_xll.ohTrigger(RecalcTrigger,Trigger3M)),NA())</f>
        <v>9.5007414977006949E-3</v>
      </c>
      <c r="L3223" s="44">
        <f>IFERROR(_xll.qlIndexFixing(Index6M,$H3223,TRUE,_xll.ohTrigger(RecalcTrigger,Trigger6M)),NA())</f>
        <v>9.6072294437394273E-3</v>
      </c>
      <c r="M3223" s="146">
        <f>IFERROR(_xll.qlIndexFixing(Index1Y,$H3223,TRUE,_xll.ohTrigger(RecalcTrigger,Trigger1Y)),NA())</f>
        <v>9.8543937161943429E-3</v>
      </c>
      <c r="N3223" s="145">
        <f>IFERROR(_xll.qlIndexFixing(ONIndex1M,I3223,TRUE,_xll.ohTrigger(RecalcTrigger,Trigger1M)),NA())</f>
        <v>9.3295246382718577E-3</v>
      </c>
      <c r="O3223" s="44">
        <f>IFERROR(_xll.qlIndexFixing(ONIndex3M,I3223,TRUE,_xll.ohTrigger(RecalcTrigger,Trigger3M)),NA())</f>
        <v>9.469097853642694E-3</v>
      </c>
      <c r="P3223" s="44">
        <f>IFERROR(_xll.qlIndexFixing(ONIndex6M,I3223,TRUE,_xll.ohTrigger(RecalcTrigger,Trigger6M)),NA())</f>
        <v>9.5452217562386199E-3</v>
      </c>
      <c r="Q3223" s="146">
        <f>IFERROR(_xll.qlIndexFixing(ONIndex1Y,I3223,TRUE,_xll.ohTrigger(RecalcTrigger,Trigger1Y)),NA())</f>
        <v>9.7285083482678836E-3</v>
      </c>
    </row>
    <row r="3224" spans="2:17" x14ac:dyDescent="0.2">
      <c r="B3224" s="39" t="s">
        <v>42</v>
      </c>
      <c r="D3224" s="42">
        <f>_xll.qlCalendarAdvance(Calendar,$D3223,B3224,"f",FALSE)</f>
        <v>62289</v>
      </c>
      <c r="E3224" s="140">
        <f>_xll.qlInterestRateIndexValueDate(IndexON,D3224)</f>
        <v>62289</v>
      </c>
      <c r="F3224" s="156">
        <f>IFERROR(_xll.qlIndexFixing(IndexON,D3224,TRUE,_xll.ohTrigger(RecalcTrigger,TriggerON)),NA())</f>
        <v>8.8822227001816856E-3</v>
      </c>
      <c r="H3224" s="42">
        <f>_xll.qlCalendarAdvance(Calendar,$H3223,B3224,"f",FALSE)</f>
        <v>62289</v>
      </c>
      <c r="I3224" s="140">
        <f>_xll.qlInterestRateIndexValueDate(Index1M,$H3224)</f>
        <v>62289</v>
      </c>
      <c r="J3224" s="145">
        <f>IFERROR(_xll.qlIndexFixing(Index1M,$H3224,TRUE,_xll.ohTrigger(RecalcTrigger,Trigger1M)),NA())</f>
        <v>9.3424020448184021E-3</v>
      </c>
      <c r="K3224" s="44">
        <f>IFERROR(_xll.qlIndexFixing(Index3M,H3224,TRUE,_xll.ohTrigger(RecalcTrigger,Trigger3M)),NA())</f>
        <v>9.5038618719737577E-3</v>
      </c>
      <c r="L3224" s="44">
        <f>IFERROR(_xll.qlIndexFixing(Index6M,$H3224,TRUE,_xll.ohTrigger(RecalcTrigger,Trigger6M)),NA())</f>
        <v>9.6101755288458702E-3</v>
      </c>
      <c r="M3224" s="146">
        <f>IFERROR(_xll.qlIndexFixing(Index1Y,$H3224,TRUE,_xll.ohTrigger(RecalcTrigger,Trigger1Y)),NA())</f>
        <v>9.8573211365646785E-3</v>
      </c>
      <c r="N3224" s="145">
        <f>IFERROR(_xll.qlIndexFixing(ONIndex1M,I3224,TRUE,_xll.ohTrigger(RecalcTrigger,Trigger1M)),NA())</f>
        <v>9.3324939693584241E-3</v>
      </c>
      <c r="O3224" s="44">
        <f>IFERROR(_xll.qlIndexFixing(ONIndex3M,I3224,TRUE,_xll.ohTrigger(RecalcTrigger,Trigger3M)),NA())</f>
        <v>9.4722770250588173E-3</v>
      </c>
      <c r="P3224" s="44">
        <f>IFERROR(_xll.qlIndexFixing(ONIndex6M,I3224,TRUE,_xll.ohTrigger(RecalcTrigger,Trigger6M)),NA())</f>
        <v>9.5482818016978666E-3</v>
      </c>
      <c r="Q3224" s="146">
        <f>IFERROR(_xll.qlIndexFixing(ONIndex1Y,I3224,TRUE,_xll.ohTrigger(RecalcTrigger,Trigger1Y)),NA())</f>
        <v>9.73167055094315E-3</v>
      </c>
    </row>
    <row r="3225" spans="2:17" x14ac:dyDescent="0.2">
      <c r="B3225" s="39" t="s">
        <v>42</v>
      </c>
      <c r="D3225" s="42">
        <f>_xll.qlCalendarAdvance(Calendar,$D3224,B3225,"f",FALSE)</f>
        <v>62296</v>
      </c>
      <c r="E3225" s="140">
        <f>_xll.qlInterestRateIndexValueDate(IndexON,D3225)</f>
        <v>62296</v>
      </c>
      <c r="F3225" s="156">
        <f>IFERROR(_xll.qlIndexFixing(IndexON,D3225,TRUE,_xll.ohTrigger(RecalcTrigger,TriggerON)),NA())</f>
        <v>8.8858764198596063E-3</v>
      </c>
      <c r="H3225" s="42">
        <f>_xll.qlCalendarAdvance(Calendar,$H3224,B3225,"f",FALSE)</f>
        <v>62296</v>
      </c>
      <c r="I3225" s="140">
        <f>_xll.qlInterestRateIndexValueDate(Index1M,$H3225)</f>
        <v>62296</v>
      </c>
      <c r="J3225" s="145">
        <f>IFERROR(_xll.qlIndexFixing(Index1M,$H3225,TRUE,_xll.ohTrigger(RecalcTrigger,Trigger1M)),NA())</f>
        <v>9.3453437498657709E-3</v>
      </c>
      <c r="K3225" s="44">
        <f>IFERROR(_xll.qlIndexFixing(Index3M,H3225,TRUE,_xll.ohTrigger(RecalcTrigger,Trigger3M)),NA())</f>
        <v>9.5069720442361363E-3</v>
      </c>
      <c r="L3225" s="44">
        <f>IFERROR(_xll.qlIndexFixing(Index6M,$H3225,TRUE,_xll.ohTrigger(RecalcTrigger,Trigger6M)),NA())</f>
        <v>9.6131117722139305E-3</v>
      </c>
      <c r="M3225" s="146">
        <f>IFERROR(_xll.qlIndexFixing(Index1Y,$H3225,TRUE,_xll.ohTrigger(RecalcTrigger,Trigger1Y)),NA())</f>
        <v>9.8602383398571636E-3</v>
      </c>
      <c r="N3225" s="145">
        <f>IFERROR(_xll.qlIndexFixing(ONIndex1M,I3225,TRUE,_xll.ohTrigger(RecalcTrigger,Trigger1M)),NA())</f>
        <v>9.335453792014281E-3</v>
      </c>
      <c r="O3225" s="44">
        <f>IFERROR(_xll.qlIndexFixing(ONIndex3M,I3225,TRUE,_xll.ohTrigger(RecalcTrigger,Trigger3M)),NA())</f>
        <v>9.4754460163326559E-3</v>
      </c>
      <c r="P3225" s="44">
        <f>IFERROR(_xll.qlIndexFixing(ONIndex6M,I3225,TRUE,_xll.ohTrigger(RecalcTrigger,Trigger6M)),NA())</f>
        <v>9.5513320482565334E-3</v>
      </c>
      <c r="Q3225" s="146">
        <f>IFERROR(_xll.qlIndexFixing(ONIndex1Y,I3225,TRUE,_xll.ohTrigger(RecalcTrigger,Trigger1Y)),NA())</f>
        <v>9.7348226278581862E-3</v>
      </c>
    </row>
    <row r="3226" spans="2:17" x14ac:dyDescent="0.2">
      <c r="B3226" s="39" t="s">
        <v>42</v>
      </c>
      <c r="D3226" s="42">
        <f>_xll.qlCalendarAdvance(Calendar,$D3225,B3226,"f",FALSE)</f>
        <v>62303</v>
      </c>
      <c r="E3226" s="140">
        <f>_xll.qlInterestRateIndexValueDate(IndexON,D3226)</f>
        <v>62303</v>
      </c>
      <c r="F3226" s="156">
        <f>IFERROR(_xll.qlIndexFixing(IndexON,D3226,TRUE,_xll.ohTrigger(RecalcTrigger,TriggerON)),NA())</f>
        <v>8.8895184021720031E-3</v>
      </c>
      <c r="H3226" s="42">
        <f>_xll.qlCalendarAdvance(Calendar,$H3225,B3226,"f",FALSE)</f>
        <v>62303</v>
      </c>
      <c r="I3226" s="140">
        <f>_xll.qlInterestRateIndexValueDate(Index1M,$H3226)</f>
        <v>62303</v>
      </c>
      <c r="J3226" s="145">
        <f>IFERROR(_xll.qlIndexFixing(Index1M,$H3226,TRUE,_xll.ohTrigger(RecalcTrigger,Trigger1M)),NA())</f>
        <v>9.3482759399621251E-3</v>
      </c>
      <c r="K3226" s="44">
        <f>IFERROR(_xll.qlIndexFixing(Index3M,H3226,TRUE,_xll.ohTrigger(RecalcTrigger,Trigger3M)),NA())</f>
        <v>9.51007201446228E-3</v>
      </c>
      <c r="L3226" s="44">
        <f>IFERROR(_xll.qlIndexFixing(Index6M,$H3226,TRUE,_xll.ohTrigger(RecalcTrigger,Trigger6M)),NA())</f>
        <v>9.6160381737995584E-3</v>
      </c>
      <c r="M3226" s="146">
        <f>IFERROR(_xll.qlIndexFixing(Index1Y,$H3226,TRUE,_xll.ohTrigger(RecalcTrigger,Trigger1Y)),NA())</f>
        <v>9.8631453259823143E-3</v>
      </c>
      <c r="N3226" s="145">
        <f>IFERROR(_xll.qlIndexFixing(ONIndex1M,I3226,TRUE,_xll.ohTrigger(RecalcTrigger,Trigger1M)),NA())</f>
        <v>9.3384041063204748E-3</v>
      </c>
      <c r="O3226" s="44">
        <f>IFERROR(_xll.qlIndexFixing(ONIndex3M,I3226,TRUE,_xll.ohTrigger(RecalcTrigger,Trigger3M)),NA())</f>
        <v>9.4786048271400247E-3</v>
      </c>
      <c r="P3226" s="44">
        <f>IFERROR(_xll.qlIndexFixing(ONIndex6M,I3226,TRUE,_xll.ohTrigger(RecalcTrigger,Trigger6M)),NA())</f>
        <v>9.5543724958335741E-3</v>
      </c>
      <c r="Q3226" s="146">
        <f>IFERROR(_xll.qlIndexFixing(ONIndex1Y,I3226,TRUE,_xll.ohTrigger(RecalcTrigger,Trigger1Y)),NA())</f>
        <v>9.7379645786888069E-3</v>
      </c>
    </row>
    <row r="3227" spans="2:17" x14ac:dyDescent="0.2">
      <c r="B3227" s="39" t="s">
        <v>42</v>
      </c>
      <c r="D3227" s="42">
        <f>_xll.qlCalendarAdvance(Calendar,$D3226,B3227,"f",FALSE)</f>
        <v>62310</v>
      </c>
      <c r="E3227" s="140">
        <f>_xll.qlInterestRateIndexValueDate(IndexON,D3227)</f>
        <v>62310</v>
      </c>
      <c r="F3227" s="156">
        <f>IFERROR(_xll.qlIndexFixing(IndexON,D3227,TRUE,_xll.ohTrigger(RecalcTrigger,TriggerON)),NA())</f>
        <v>8.8931486467946907E-3</v>
      </c>
      <c r="H3227" s="42">
        <f>_xll.qlCalendarAdvance(Calendar,$H3226,B3227,"f",FALSE)</f>
        <v>62310</v>
      </c>
      <c r="I3227" s="140">
        <f>_xll.qlInterestRateIndexValueDate(Index1M,$H3227)</f>
        <v>62310</v>
      </c>
      <c r="J3227" s="145">
        <f>IFERROR(_xll.qlIndexFixing(Index1M,$H3227,TRUE,_xll.ohTrigger(RecalcTrigger,Trigger1M)),NA())</f>
        <v>9.3511986150970096E-3</v>
      </c>
      <c r="K3227" s="44">
        <f>IFERROR(_xll.qlIndexFixing(Index3M,H3227,TRUE,_xll.ohTrigger(RecalcTrigger,Trigger3M)),NA())</f>
        <v>9.5131617826292886E-3</v>
      </c>
      <c r="L3227" s="44">
        <f>IFERROR(_xll.qlIndexFixing(Index6M,$H3227,TRUE,_xll.ohTrigger(RecalcTrigger,Trigger6M)),NA())</f>
        <v>9.6189547335600294E-3</v>
      </c>
      <c r="M3227" s="146">
        <f>IFERROR(_xll.qlIndexFixing(Index1Y,$H3227,TRUE,_xll.ohTrigger(RecalcTrigger,Trigger1Y)),NA())</f>
        <v>9.8660420948517569E-3</v>
      </c>
      <c r="N3227" s="145">
        <f>IFERROR(_xll.qlIndexFixing(ONIndex1M,I3227,TRUE,_xll.ohTrigger(RecalcTrigger,Trigger1M)),NA())</f>
        <v>9.3413449121959591E-3</v>
      </c>
      <c r="O3227" s="44">
        <f>IFERROR(_xll.qlIndexFixing(ONIndex3M,I3227,TRUE,_xll.ohTrigger(RecalcTrigger,Trigger3M)),NA())</f>
        <v>9.4817534576430162E-3</v>
      </c>
      <c r="P3227" s="44">
        <f>IFERROR(_xll.qlIndexFixing(ONIndex6M,I3227,TRUE,_xll.ohTrigger(RecalcTrigger,Trigger6M)),NA())</f>
        <v>9.5574031447531738E-3</v>
      </c>
      <c r="Q3227" s="146">
        <f>IFERROR(_xll.qlIndexFixing(ONIndex1Y,I3227,TRUE,_xll.ohTrigger(RecalcTrigger,Trigger1Y)),NA())</f>
        <v>9.7410964035971048E-3</v>
      </c>
    </row>
    <row r="3228" spans="2:17" x14ac:dyDescent="0.2">
      <c r="B3228" s="39" t="s">
        <v>42</v>
      </c>
      <c r="D3228" s="42">
        <f>_xll.qlCalendarAdvance(Calendar,$D3227,B3228,"f",FALSE)</f>
        <v>62317</v>
      </c>
      <c r="E3228" s="140">
        <f>_xll.qlInterestRateIndexValueDate(IndexON,D3228)</f>
        <v>62317</v>
      </c>
      <c r="F3228" s="156">
        <f>IFERROR(_xll.qlIndexFixing(IndexON,D3228,TRUE,_xll.ohTrigger(RecalcTrigger,TriggerON)),NA())</f>
        <v>8.8967671541329008E-3</v>
      </c>
      <c r="H3228" s="42">
        <f>_xll.qlCalendarAdvance(Calendar,$H3227,B3228,"f",FALSE)</f>
        <v>62317</v>
      </c>
      <c r="I3228" s="140">
        <f>_xll.qlInterestRateIndexValueDate(Index1M,$H3228)</f>
        <v>62317</v>
      </c>
      <c r="J3228" s="145">
        <f>IFERROR(_xll.qlIndexFixing(Index1M,$H3228,TRUE,_xll.ohTrigger(RecalcTrigger,Trigger1M)),NA())</f>
        <v>9.3541117752678066E-3</v>
      </c>
      <c r="K3228" s="44">
        <f>IFERROR(_xll.qlIndexFixing(Index3M,H3228,TRUE,_xll.ohTrigger(RecalcTrigger,Trigger3M)),NA())</f>
        <v>9.5162413487133741E-3</v>
      </c>
      <c r="L3228" s="44">
        <f>IFERROR(_xll.qlIndexFixing(Index6M,$H3228,TRUE,_xll.ohTrigger(RecalcTrigger,Trigger6M)),NA())</f>
        <v>9.6218614514517378E-3</v>
      </c>
      <c r="M3228" s="146">
        <f>IFERROR(_xll.qlIndexFixing(Index1Y,$H3228,TRUE,_xll.ohTrigger(RecalcTrigger,Trigger1Y)),NA())</f>
        <v>9.8689286463782278E-3</v>
      </c>
      <c r="N3228" s="145">
        <f>IFERROR(_xll.qlIndexFixing(ONIndex1M,I3228,TRUE,_xll.ohTrigger(RecalcTrigger,Trigger1M)),NA())</f>
        <v>9.3442762098028265E-3</v>
      </c>
      <c r="O3228" s="44">
        <f>IFERROR(_xll.qlIndexFixing(ONIndex3M,I3228,TRUE,_xll.ohTrigger(RecalcTrigger,Trigger3M)),NA())</f>
        <v>9.4848919077605842E-3</v>
      </c>
      <c r="P3228" s="44">
        <f>IFERROR(_xll.qlIndexFixing(ONIndex6M,I3228,TRUE,_xll.ohTrigger(RecalcTrigger,Trigger6M)),NA())</f>
        <v>9.5604239947721936E-3</v>
      </c>
      <c r="Q3228" s="146">
        <f>IFERROR(_xll.qlIndexFixing(ONIndex1Y,I3228,TRUE,_xll.ohTrigger(RecalcTrigger,Trigger1Y)),NA())</f>
        <v>9.7442181025830799E-3</v>
      </c>
    </row>
    <row r="3229" spans="2:17" x14ac:dyDescent="0.2">
      <c r="B3229" s="39" t="s">
        <v>42</v>
      </c>
      <c r="D3229" s="42">
        <f>_xll.qlCalendarAdvance(Calendar,$D3228,B3229,"f",FALSE)</f>
        <v>62324</v>
      </c>
      <c r="E3229" s="140">
        <f>_xll.qlInterestRateIndexValueDate(IndexON,D3229)</f>
        <v>62324</v>
      </c>
      <c r="F3229" s="156">
        <f>IFERROR(_xll.qlIndexFixing(IndexON,D3229,TRUE,_xll.ohTrigger(RecalcTrigger,TriggerON)),NA())</f>
        <v>8.900373923862448E-3</v>
      </c>
      <c r="H3229" s="42">
        <f>_xll.qlCalendarAdvance(Calendar,$H3228,B3229,"f",FALSE)</f>
        <v>62324</v>
      </c>
      <c r="I3229" s="140">
        <f>_xll.qlInterestRateIndexValueDate(Index1M,$H3229)</f>
        <v>62324</v>
      </c>
      <c r="J3229" s="145">
        <f>IFERROR(_xll.qlIndexFixing(Index1M,$H3229,TRUE,_xll.ohTrigger(RecalcTrigger,Trigger1M)),NA())</f>
        <v>9.3570154204692911E-3</v>
      </c>
      <c r="K3229" s="44">
        <f>IFERROR(_xll.qlIndexFixing(Index3M,H3229,TRUE,_xll.ohTrigger(RecalcTrigger,Trigger3M)),NA())</f>
        <v>9.519310712692514E-3</v>
      </c>
      <c r="L3229" s="44">
        <f>IFERROR(_xll.qlIndexFixing(Index6M,$H3229,TRUE,_xll.ohTrigger(RecalcTrigger,Trigger6M)),NA())</f>
        <v>9.6247583274323978E-3</v>
      </c>
      <c r="M3229" s="146">
        <f>IFERROR(_xll.qlIndexFixing(Index1Y,$H3229,TRUE,_xll.ohTrigger(RecalcTrigger,Trigger1Y)),NA())</f>
        <v>9.8718049804737973E-3</v>
      </c>
      <c r="N3229" s="145">
        <f>IFERROR(_xll.qlIndexFixing(ONIndex1M,I3229,TRUE,_xll.ohTrigger(RecalcTrigger,Trigger1M)),NA())</f>
        <v>9.3471979990600307E-3</v>
      </c>
      <c r="O3229" s="44">
        <f>IFERROR(_xll.qlIndexFixing(ONIndex3M,I3229,TRUE,_xll.ohTrigger(RecalcTrigger,Trigger3M)),NA())</f>
        <v>9.4880201777358675E-3</v>
      </c>
      <c r="P3229" s="44">
        <f>IFERROR(_xll.qlIndexFixing(ONIndex6M,I3229,TRUE,_xll.ohTrigger(RecalcTrigger,Trigger6M)),NA())</f>
        <v>9.5634350459716799E-3</v>
      </c>
      <c r="Q3229" s="146">
        <f>IFERROR(_xll.qlIndexFixing(ONIndex1Y,I3229,TRUE,_xll.ohTrigger(RecalcTrigger,Trigger1Y)),NA())</f>
        <v>9.7473296755656857E-3</v>
      </c>
    </row>
    <row r="3230" spans="2:17" x14ac:dyDescent="0.2">
      <c r="B3230" s="39" t="s">
        <v>42</v>
      </c>
      <c r="D3230" s="42">
        <f>_xll.qlCalendarAdvance(Calendar,$D3229,B3230,"f",FALSE)</f>
        <v>62331</v>
      </c>
      <c r="E3230" s="140">
        <f>_xll.qlInterestRateIndexValueDate(IndexON,D3230)</f>
        <v>62331</v>
      </c>
      <c r="F3230" s="156">
        <f>IFERROR(_xll.qlIndexFixing(IndexON,D3230,TRUE,_xll.ohTrigger(RecalcTrigger,TriggerON)),NA())</f>
        <v>8.9039689561454249E-3</v>
      </c>
      <c r="H3230" s="42">
        <f>_xll.qlCalendarAdvance(Calendar,$H3229,B3230,"f",FALSE)</f>
        <v>62331</v>
      </c>
      <c r="I3230" s="140">
        <f>_xll.qlInterestRateIndexValueDate(Index1M,$H3230)</f>
        <v>62331</v>
      </c>
      <c r="J3230" s="145">
        <f>IFERROR(_xll.qlIndexFixing(Index1M,$H3230,TRUE,_xll.ohTrigger(RecalcTrigger,Trigger1M)),NA())</f>
        <v>9.3599095506883886E-3</v>
      </c>
      <c r="K3230" s="44">
        <f>IFERROR(_xll.qlIndexFixing(Index3M,H3230,TRUE,_xll.ohTrigger(RecalcTrigger,Trigger3M)),NA())</f>
        <v>9.5223698745402797E-3</v>
      </c>
      <c r="L3230" s="44">
        <f>IFERROR(_xll.qlIndexFixing(Index6M,$H3230,TRUE,_xll.ohTrigger(RecalcTrigger,Trigger6M)),NA())</f>
        <v>9.6276453614579614E-3</v>
      </c>
      <c r="M3230" s="146">
        <f>IFERROR(_xll.qlIndexFixing(Index1Y,$H3230,TRUE,_xll.ohTrigger(RecalcTrigger,Trigger1Y)),NA())</f>
        <v>9.8746710970507579E-3</v>
      </c>
      <c r="N3230" s="145">
        <f>IFERROR(_xll.qlIndexFixing(ONIndex1M,I3230,TRUE,_xll.ohTrigger(RecalcTrigger,Trigger1M)),NA())</f>
        <v>9.3501102798865254E-3</v>
      </c>
      <c r="O3230" s="44">
        <f>IFERROR(_xll.qlIndexFixing(ONIndex3M,I3230,TRUE,_xll.ohTrigger(RecalcTrigger,Trigger3M)),NA())</f>
        <v>9.4911382673257272E-3</v>
      </c>
      <c r="P3230" s="44">
        <f>IFERROR(_xll.qlIndexFixing(ONIndex6M,I3230,TRUE,_xll.ohTrigger(RecalcTrigger,Trigger6M)),NA())</f>
        <v>9.5664362982705864E-3</v>
      </c>
      <c r="Q3230" s="146">
        <f>IFERROR(_xll.qlIndexFixing(ONIndex1Y,I3230,TRUE,_xll.ohTrigger(RecalcTrigger,Trigger1Y)),NA())</f>
        <v>9.7504311226259688E-3</v>
      </c>
    </row>
    <row r="3231" spans="2:17" x14ac:dyDescent="0.2">
      <c r="B3231" s="39" t="s">
        <v>42</v>
      </c>
      <c r="D3231" s="42">
        <f>_xll.qlCalendarAdvance(Calendar,$D3230,B3231,"f",FALSE)</f>
        <v>62338</v>
      </c>
      <c r="E3231" s="140">
        <f>_xll.qlInterestRateIndexValueDate(IndexON,D3231)</f>
        <v>62338</v>
      </c>
      <c r="F3231" s="156">
        <f>IFERROR(_xll.qlIndexFixing(IndexON,D3231,TRUE,_xll.ohTrigger(RecalcTrigger,TriggerON)),NA())</f>
        <v>8.9075522509818317E-3</v>
      </c>
      <c r="H3231" s="42">
        <f>_xll.qlCalendarAdvance(Calendar,$H3230,B3231,"f",FALSE)</f>
        <v>62338</v>
      </c>
      <c r="I3231" s="140">
        <f>_xll.qlInterestRateIndexValueDate(Index1M,$H3231)</f>
        <v>62338</v>
      </c>
      <c r="J3231" s="145">
        <f>IFERROR(_xll.qlIndexFixing(Index1M,$H3231,TRUE,_xll.ohTrigger(RecalcTrigger,Trigger1M)),NA())</f>
        <v>9.3624688844039898E-3</v>
      </c>
      <c r="K3231" s="44">
        <f>IFERROR(_xll.qlIndexFixing(Index3M,H3231,TRUE,_xll.ohTrigger(RecalcTrigger,Trigger3M)),NA())</f>
        <v>9.5250787911330161E-3</v>
      </c>
      <c r="L3231" s="44">
        <f>IFERROR(_xll.qlIndexFixing(Index6M,$H3231,TRUE,_xll.ohTrigger(RecalcTrigger,Trigger6M)),NA())</f>
        <v>9.6295355301892951E-3</v>
      </c>
      <c r="M3231" s="146">
        <f>IFERROR(_xll.qlIndexFixing(Index1Y,$H3231,TRUE,_xll.ohTrigger(RecalcTrigger,Trigger1Y)),NA())</f>
        <v>9.8775269960225121E-3</v>
      </c>
      <c r="N3231" s="145">
        <f>IFERROR(_xll.qlIndexFixing(ONIndex1M,I3231,TRUE,_xll.ohTrigger(RecalcTrigger,Trigger1M)),NA())</f>
        <v>9.3530130524444033E-3</v>
      </c>
      <c r="O3231" s="44">
        <f>IFERROR(_xll.qlIndexFixing(ONIndex3M,I3231,TRUE,_xll.ohTrigger(RecalcTrigger,Trigger3M)),NA())</f>
        <v>9.4942461766112096E-3</v>
      </c>
      <c r="P3231" s="44">
        <f>IFERROR(_xll.qlIndexFixing(ONIndex6M,I3231,TRUE,_xll.ohTrigger(RecalcTrigger,Trigger6M)),NA())</f>
        <v>9.5694277518310056E-3</v>
      </c>
      <c r="Q3231" s="146">
        <f>IFERROR(_xll.qlIndexFixing(ONIndex1Y,I3231,TRUE,_xll.ohTrigger(RecalcTrigger,Trigger1Y)),NA())</f>
        <v>9.7535224436018364E-3</v>
      </c>
    </row>
    <row r="3232" spans="2:17" x14ac:dyDescent="0.2">
      <c r="B3232" s="39" t="s">
        <v>42</v>
      </c>
      <c r="D3232" s="42">
        <f>_xll.qlCalendarAdvance(Calendar,$D3231,B3232,"f",FALSE)</f>
        <v>62345</v>
      </c>
      <c r="E3232" s="140">
        <f>_xll.qlInterestRateIndexValueDate(IndexON,D3232)</f>
        <v>62345</v>
      </c>
      <c r="F3232" s="156">
        <f>IFERROR(_xll.qlIndexFixing(IndexON,D3232,TRUE,_xll.ohTrigger(RecalcTrigger,TriggerON)),NA())</f>
        <v>8.9111238082906219E-3</v>
      </c>
      <c r="H3232" s="42">
        <f>_xll.qlCalendarAdvance(Calendar,$H3231,B3232,"f",FALSE)</f>
        <v>62345</v>
      </c>
      <c r="I3232" s="140">
        <f>_xll.qlInterestRateIndexValueDate(Index1M,$H3232)</f>
        <v>62345</v>
      </c>
      <c r="J3232" s="145">
        <f>IFERROR(_xll.qlIndexFixing(Index1M,$H3232,TRUE,_xll.ohTrigger(RecalcTrigger,Trigger1M)),NA())</f>
        <v>9.3653445905406141E-3</v>
      </c>
      <c r="K3232" s="44">
        <f>IFERROR(_xll.qlIndexFixing(Index3M,H3232,TRUE,_xll.ohTrigger(RecalcTrigger,Trigger3M)),NA())</f>
        <v>9.5281181981434985E-3</v>
      </c>
      <c r="L3232" s="44">
        <f>IFERROR(_xll.qlIndexFixing(Index6M,$H3232,TRUE,_xll.ohTrigger(RecalcTrigger,Trigger6M)),NA())</f>
        <v>9.6324047626098509E-3</v>
      </c>
      <c r="M3232" s="146">
        <f>IFERROR(_xll.qlIndexFixing(Index1Y,$H3232,TRUE,_xll.ohTrigger(RecalcTrigger,Trigger1Y)),NA())</f>
        <v>9.8803726773020184E-3</v>
      </c>
      <c r="N3232" s="145">
        <f>IFERROR(_xll.qlIndexFixing(ONIndex1M,I3232,TRUE,_xll.ohTrigger(RecalcTrigger,Trigger1M)),NA())</f>
        <v>9.3559063165715717E-3</v>
      </c>
      <c r="O3232" s="44">
        <f>IFERROR(_xll.qlIndexFixing(ONIndex3M,I3232,TRUE,_xll.ohTrigger(RecalcTrigger,Trigger3M)),NA())</f>
        <v>9.4973439056733611E-3</v>
      </c>
      <c r="P3232" s="44">
        <f>IFERROR(_xll.qlIndexFixing(ONIndex6M,I3232,TRUE,_xll.ohTrigger(RecalcTrigger,Trigger6M)),NA())</f>
        <v>9.5724094064097986E-3</v>
      </c>
      <c r="Q3232" s="146">
        <f>IFERROR(_xll.qlIndexFixing(ONIndex1Y,I3232,TRUE,_xll.ohTrigger(RecalcTrigger,Trigger1Y)),NA())</f>
        <v>9.7566036386553812E-3</v>
      </c>
    </row>
    <row r="3233" spans="2:17" x14ac:dyDescent="0.2">
      <c r="B3233" s="39" t="s">
        <v>42</v>
      </c>
      <c r="D3233" s="42">
        <f>_xll.qlCalendarAdvance(Calendar,$D3232,B3233,"f",FALSE)</f>
        <v>62352</v>
      </c>
      <c r="E3233" s="140">
        <f>_xll.qlInterestRateIndexValueDate(IndexON,D3233)</f>
        <v>62352</v>
      </c>
      <c r="F3233" s="156">
        <f>IFERROR(_xll.qlIndexFixing(IndexON,D3233,TRUE,_xll.ohTrigger(RecalcTrigger,TriggerON)),NA())</f>
        <v>8.9146836281528419E-3</v>
      </c>
      <c r="H3233" s="42">
        <f>_xll.qlCalendarAdvance(Calendar,$H3232,B3233,"f",FALSE)</f>
        <v>62352</v>
      </c>
      <c r="I3233" s="140">
        <f>_xll.qlInterestRateIndexValueDate(Index1M,$H3233)</f>
        <v>62352</v>
      </c>
      <c r="J3233" s="145">
        <f>IFERROR(_xll.qlIndexFixing(Index1M,$H3233,TRUE,_xll.ohTrigger(RecalcTrigger,Trigger1M)),NA())</f>
        <v>9.3682107819006068E-3</v>
      </c>
      <c r="K3233" s="44">
        <f>IFERROR(_xll.qlIndexFixing(Index3M,H3233,TRUE,_xll.ohTrigger(RecalcTrigger,Trigger3M)),NA())</f>
        <v>9.5311474031959959E-3</v>
      </c>
      <c r="L3233" s="44">
        <f>IFERROR(_xll.qlIndexFixing(Index6M,$H3233,TRUE,_xll.ohTrigger(RecalcTrigger,Trigger6M)),NA())</f>
        <v>9.6352641536673975E-3</v>
      </c>
      <c r="M3233" s="146">
        <f>IFERROR(_xll.qlIndexFixing(Index1Y,$H3233,TRUE,_xll.ohTrigger(RecalcTrigger,Trigger1Y)),NA())</f>
        <v>9.8832081408029016E-3</v>
      </c>
      <c r="N3233" s="145">
        <f>IFERROR(_xll.qlIndexFixing(ONIndex1M,I3233,TRUE,_xll.ohTrigger(RecalcTrigger,Trigger1M)),NA())</f>
        <v>9.3587900724301232E-3</v>
      </c>
      <c r="O3233" s="44">
        <f>IFERROR(_xll.qlIndexFixing(ONIndex3M,I3233,TRUE,_xll.ohTrigger(RecalcTrigger,Trigger3M)),NA())</f>
        <v>9.500431454350089E-3</v>
      </c>
      <c r="P3233" s="44">
        <f>IFERROR(_xll.qlIndexFixing(ONIndex6M,I3233,TRUE,_xll.ohTrigger(RecalcTrigger,Trigger6M)),NA())</f>
        <v>9.5753812622501044E-3</v>
      </c>
      <c r="Q3233" s="146">
        <f>IFERROR(_xll.qlIndexFixing(ONIndex1Y,I3233,TRUE,_xll.ohTrigger(RecalcTrigger,Trigger1Y)),NA())</f>
        <v>9.7596747077055568E-3</v>
      </c>
    </row>
    <row r="3234" spans="2:17" x14ac:dyDescent="0.2">
      <c r="B3234" s="39" t="s">
        <v>42</v>
      </c>
      <c r="D3234" s="42">
        <f>_xll.qlCalendarAdvance(Calendar,$D3233,B3234,"f",FALSE)</f>
        <v>62359</v>
      </c>
      <c r="E3234" s="140">
        <f>_xll.qlInterestRateIndexValueDate(IndexON,D3234)</f>
        <v>62359</v>
      </c>
      <c r="F3234" s="156">
        <f>IFERROR(_xll.qlIndexFixing(IndexON,D3234,TRUE,_xll.ohTrigger(RecalcTrigger,TriggerON)),NA())</f>
        <v>8.9182317105684916E-3</v>
      </c>
      <c r="H3234" s="42">
        <f>_xll.qlCalendarAdvance(Calendar,$H3233,B3234,"f",FALSE)</f>
        <v>62359</v>
      </c>
      <c r="I3234" s="140">
        <f>_xll.qlInterestRateIndexValueDate(Index1M,$H3234)</f>
        <v>62359</v>
      </c>
      <c r="J3234" s="145">
        <f>IFERROR(_xll.qlIndexFixing(Index1M,$H3234,TRUE,_xll.ohTrigger(RecalcTrigger,Trigger1M)),NA())</f>
        <v>9.3710674584704581E-3</v>
      </c>
      <c r="K3234" s="44">
        <f>IFERROR(_xll.qlIndexFixing(Index3M,H3234,TRUE,_xll.ohTrigger(RecalcTrigger,Trigger3M)),NA())</f>
        <v>9.5341664062664633E-3</v>
      </c>
      <c r="L3234" s="44">
        <f>IFERROR(_xll.qlIndexFixing(Index6M,$H3234,TRUE,_xll.ohTrigger(RecalcTrigger,Trigger6M)),NA())</f>
        <v>9.6381137033198436E-3</v>
      </c>
      <c r="M3234" s="146">
        <f>IFERROR(_xll.qlIndexFixing(Index1Y,$H3234,TRUE,_xll.ohTrigger(RecalcTrigger,Trigger1Y)),NA())</f>
        <v>9.8860333864394523E-3</v>
      </c>
      <c r="N3234" s="145">
        <f>IFERROR(_xll.qlIndexFixing(ONIndex1M,I3234,TRUE,_xll.ohTrigger(RecalcTrigger,Trigger1M)),NA())</f>
        <v>9.3616643198579652E-3</v>
      </c>
      <c r="O3234" s="44">
        <f>IFERROR(_xll.qlIndexFixing(ONIndex3M,I3234,TRUE,_xll.ohTrigger(RecalcTrigger,Trigger3M)),NA())</f>
        <v>9.5035088228034859E-3</v>
      </c>
      <c r="P3234" s="44">
        <f>IFERROR(_xll.qlIndexFixing(ONIndex6M,I3234,TRUE,_xll.ohTrigger(RecalcTrigger,Trigger6M)),NA())</f>
        <v>9.5783433191898304E-3</v>
      </c>
      <c r="Q3234" s="146">
        <f>IFERROR(_xll.qlIndexFixing(ONIndex1Y,I3234,TRUE,_xll.ohTrigger(RecalcTrigger,Trigger1Y)),NA())</f>
        <v>9.7627356509144558E-3</v>
      </c>
    </row>
    <row r="3235" spans="2:17" x14ac:dyDescent="0.2">
      <c r="B3235" s="39" t="s">
        <v>42</v>
      </c>
      <c r="D3235" s="42">
        <f>_xll.qlCalendarAdvance(Calendar,$D3234,B3235,"f",FALSE)</f>
        <v>62366</v>
      </c>
      <c r="E3235" s="140">
        <f>_xll.qlInterestRateIndexValueDate(IndexON,D3235)</f>
        <v>62366</v>
      </c>
      <c r="F3235" s="156">
        <f>IFERROR(_xll.qlIndexFixing(IndexON,D3235,TRUE,_xll.ohTrigger(RecalcTrigger,TriggerON)),NA())</f>
        <v>8.9217680554565248E-3</v>
      </c>
      <c r="H3235" s="42">
        <f>_xll.qlCalendarAdvance(Calendar,$H3234,B3235,"f",FALSE)</f>
        <v>62366</v>
      </c>
      <c r="I3235" s="140">
        <f>_xll.qlInterestRateIndexValueDate(Index1M,$H3235)</f>
        <v>62366</v>
      </c>
      <c r="J3235" s="145">
        <f>IFERROR(_xll.qlIndexFixing(Index1M,$H3235,TRUE,_xll.ohTrigger(RecalcTrigger,Trigger1M)),NA())</f>
        <v>9.3742374768598473E-3</v>
      </c>
      <c r="K3235" s="44">
        <f>IFERROR(_xll.qlIndexFixing(Index3M,H3235,TRUE,_xll.ohTrigger(RecalcTrigger,Trigger3M)),NA())</f>
        <v>9.5375126510077249E-3</v>
      </c>
      <c r="L3235" s="44">
        <f>IFERROR(_xll.qlIndexFixing(Index6M,$H3235,TRUE,_xll.ohTrigger(RecalcTrigger,Trigger6M)),NA())</f>
        <v>9.6412799621584441E-3</v>
      </c>
      <c r="M3235" s="146">
        <f>IFERROR(_xll.qlIndexFixing(Index1Y,$H3235,TRUE,_xll.ohTrigger(RecalcTrigger,Trigger1Y)),NA())</f>
        <v>9.8888484141250732E-3</v>
      </c>
      <c r="N3235" s="145">
        <f>IFERROR(_xll.qlIndexFixing(ONIndex1M,I3235,TRUE,_xll.ohTrigger(RecalcTrigger,Trigger1M)),NA())</f>
        <v>9.3645290589361441E-3</v>
      </c>
      <c r="O3235" s="44">
        <f>IFERROR(_xll.qlIndexFixing(ONIndex3M,I3235,TRUE,_xll.ohTrigger(RecalcTrigger,Trigger3M)),NA())</f>
        <v>9.5065760108714592E-3</v>
      </c>
      <c r="P3235" s="44">
        <f>IFERROR(_xll.qlIndexFixing(ONIndex6M,I3235,TRUE,_xll.ohTrigger(RecalcTrigger,Trigger6M)),NA())</f>
        <v>9.5812955773910691E-3</v>
      </c>
      <c r="Q3235" s="146">
        <f>IFERROR(_xll.qlIndexFixing(ONIndex1Y,I3235,TRUE,_xll.ohTrigger(RecalcTrigger,Trigger1Y)),NA())</f>
        <v>9.7657864680389395E-3</v>
      </c>
    </row>
    <row r="3236" spans="2:17" x14ac:dyDescent="0.2">
      <c r="B3236" s="39" t="s">
        <v>42</v>
      </c>
      <c r="D3236" s="42">
        <f>_xll.qlCalendarAdvance(Calendar,$D3235,B3236,"f",FALSE)</f>
        <v>62373</v>
      </c>
      <c r="E3236" s="140">
        <f>_xll.qlInterestRateIndexValueDate(IndexON,D3236)</f>
        <v>62373</v>
      </c>
      <c r="F3236" s="156">
        <f>IFERROR(_xll.qlIndexFixing(IndexON,D3236,TRUE,_xll.ohTrigger(RecalcTrigger,TriggerON)),NA())</f>
        <v>8.9252926629790341E-3</v>
      </c>
      <c r="H3236" s="42">
        <f>_xll.qlCalendarAdvance(Calendar,$H3235,B3236,"f",FALSE)</f>
        <v>62373</v>
      </c>
      <c r="I3236" s="140">
        <f>_xll.qlInterestRateIndexValueDate(Index1M,$H3236)</f>
        <v>62373</v>
      </c>
      <c r="J3236" s="145">
        <f>IFERROR(_xll.qlIndexFixing(Index1M,$H3236,TRUE,_xll.ohTrigger(RecalcTrigger,Trigger1M)),NA())</f>
        <v>9.3770745170591377E-3</v>
      </c>
      <c r="K3236" s="44">
        <f>IFERROR(_xll.qlIndexFixing(Index3M,H3236,TRUE,_xll.ohTrigger(RecalcTrigger,Trigger3M)),NA())</f>
        <v>9.5405105995844917E-3</v>
      </c>
      <c r="L3236" s="44">
        <f>IFERROR(_xll.qlIndexFixing(Index6M,$H3236,TRUE,_xll.ohTrigger(RecalcTrigger,Trigger6M)),NA())</f>
        <v>9.6441092004714568E-3</v>
      </c>
      <c r="M3236" s="146">
        <f>IFERROR(_xll.qlIndexFixing(Index1Y,$H3236,TRUE,_xll.ohTrigger(RecalcTrigger,Trigger1Y)),NA())</f>
        <v>9.8916532237749433E-3</v>
      </c>
      <c r="N3236" s="145">
        <f>IFERROR(_xll.qlIndexFixing(ONIndex1M,I3236,TRUE,_xll.ohTrigger(RecalcTrigger,Trigger1M)),NA())</f>
        <v>9.367384289745706E-3</v>
      </c>
      <c r="O3236" s="44">
        <f>IFERROR(_xll.qlIndexFixing(ONIndex3M,I3236,TRUE,_xll.ohTrigger(RecalcTrigger,Trigger3M)),NA())</f>
        <v>9.5096330186350553E-3</v>
      </c>
      <c r="P3236" s="44">
        <f>IFERROR(_xll.qlIndexFixing(ONIndex6M,I3236,TRUE,_xll.ohTrigger(RecalcTrigger,Trigger6M)),NA())</f>
        <v>9.5842380366917279E-3</v>
      </c>
      <c r="Q3236" s="146">
        <f>IFERROR(_xll.qlIndexFixing(ONIndex1Y,I3236,TRUE,_xll.ohTrigger(RecalcTrigger,Trigger1Y)),NA())</f>
        <v>9.7688271593221465E-3</v>
      </c>
    </row>
    <row r="3237" spans="2:17" x14ac:dyDescent="0.2">
      <c r="B3237" s="39" t="s">
        <v>42</v>
      </c>
      <c r="D3237" s="42">
        <f>_xll.qlCalendarAdvance(Calendar,$D3236,B3237,"f",FALSE)</f>
        <v>62380</v>
      </c>
      <c r="E3237" s="140">
        <f>_xll.qlInterestRateIndexValueDate(IndexON,D3237)</f>
        <v>62380</v>
      </c>
      <c r="F3237" s="156">
        <f>IFERROR(_xll.qlIndexFixing(IndexON,D3237,TRUE,_xll.ohTrigger(RecalcTrigger,TriggerON)),NA())</f>
        <v>8.9288055328118343E-3</v>
      </c>
      <c r="H3237" s="42">
        <f>_xll.qlCalendarAdvance(Calendar,$H3236,B3237,"f",FALSE)</f>
        <v>62380</v>
      </c>
      <c r="I3237" s="140">
        <f>_xll.qlInterestRateIndexValueDate(Index1M,$H3237)</f>
        <v>62380</v>
      </c>
      <c r="J3237" s="145">
        <f>IFERROR(_xll.qlIndexFixing(Index1M,$H3237,TRUE,_xll.ohTrigger(RecalcTrigger,Trigger1M)),NA())</f>
        <v>9.3799020422289815E-3</v>
      </c>
      <c r="K3237" s="44">
        <f>IFERROR(_xll.qlIndexFixing(Index3M,H3237,TRUE,_xll.ohTrigger(RecalcTrigger,Trigger3M)),NA())</f>
        <v>9.5434983458669125E-3</v>
      </c>
      <c r="L3237" s="44">
        <f>IFERROR(_xll.qlIndexFixing(Index6M,$H3237,TRUE,_xll.ohTrigger(RecalcTrigger,Trigger6M)),NA())</f>
        <v>9.6469285970144144E-3</v>
      </c>
      <c r="M3237" s="146">
        <f>IFERROR(_xll.qlIndexFixing(Index1Y,$H3237,TRUE,_xll.ohTrigger(RecalcTrigger,Trigger1Y)),NA())</f>
        <v>9.8944478153037974E-3</v>
      </c>
      <c r="N3237" s="145">
        <f>IFERROR(_xll.qlIndexFixing(ONIndex1M,I3237,TRUE,_xll.ohTrigger(RecalcTrigger,Trigger1M)),NA())</f>
        <v>9.3702300120435122E-3</v>
      </c>
      <c r="O3237" s="44">
        <f>IFERROR(_xll.qlIndexFixing(ONIndex3M,I3237,TRUE,_xll.ohTrigger(RecalcTrigger,Trigger3M)),NA())</f>
        <v>9.5126798461753204E-3</v>
      </c>
      <c r="P3237" s="44">
        <f>IFERROR(_xll.qlIndexFixing(ONIndex6M,I3237,TRUE,_xll.ohTrigger(RecalcTrigger,Trigger6M)),NA())</f>
        <v>9.5871706970918069E-3</v>
      </c>
      <c r="Q3237" s="146">
        <f>IFERROR(_xll.qlIndexFixing(ONIndex1Y,I3237,TRUE,_xll.ohTrigger(RecalcTrigger,Trigger1Y)),NA())</f>
        <v>9.7718577245209381E-3</v>
      </c>
    </row>
    <row r="3238" spans="2:17" x14ac:dyDescent="0.2">
      <c r="B3238" s="39" t="s">
        <v>42</v>
      </c>
      <c r="D3238" s="42">
        <f>_xll.qlCalendarAdvance(Calendar,$D3237,B3238,"f",FALSE)</f>
        <v>62387</v>
      </c>
      <c r="E3238" s="140">
        <f>_xll.qlInterestRateIndexValueDate(IndexON,D3238)</f>
        <v>62387</v>
      </c>
      <c r="F3238" s="156">
        <f>IFERROR(_xll.qlIndexFixing(IndexON,D3238,TRUE,_xll.ohTrigger(RecalcTrigger,TriggerON)),NA())</f>
        <v>8.9323066653601568E-3</v>
      </c>
      <c r="H3238" s="42">
        <f>_xll.qlCalendarAdvance(Calendar,$H3237,B3238,"f",FALSE)</f>
        <v>62387</v>
      </c>
      <c r="I3238" s="140">
        <f>_xll.qlInterestRateIndexValueDate(Index1M,$H3238)</f>
        <v>62387</v>
      </c>
      <c r="J3238" s="145">
        <f>IFERROR(_xll.qlIndexFixing(Index1M,$H3238,TRUE,_xll.ohTrigger(RecalcTrigger,Trigger1M)),NA())</f>
        <v>9.3827200523641519E-3</v>
      </c>
      <c r="K3238" s="44">
        <f>IFERROR(_xll.qlIndexFixing(Index3M,H3238,TRUE,_xll.ohTrigger(RecalcTrigger,Trigger3M)),NA())</f>
        <v>9.5464758898329612E-3</v>
      </c>
      <c r="L3238" s="44">
        <f>IFERROR(_xll.qlIndexFixing(Index6M,$H3238,TRUE,_xll.ohTrigger(RecalcTrigger,Trigger6M)),NA())</f>
        <v>9.6497381517459038E-3</v>
      </c>
      <c r="M3238" s="146">
        <f>IFERROR(_xll.qlIndexFixing(Index1Y,$H3238,TRUE,_xll.ohTrigger(RecalcTrigger,Trigger1Y)),NA())</f>
        <v>9.8972321886263703E-3</v>
      </c>
      <c r="N3238" s="145">
        <f>IFERROR(_xll.qlIndexFixing(ONIndex1M,I3238,TRUE,_xll.ohTrigger(RecalcTrigger,Trigger1M)),NA())</f>
        <v>9.3730662260727016E-3</v>
      </c>
      <c r="O3238" s="44">
        <f>IFERROR(_xll.qlIndexFixing(ONIndex3M,I3238,TRUE,_xll.ohTrigger(RecalcTrigger,Trigger3M)),NA())</f>
        <v>9.5157164933301619E-3</v>
      </c>
      <c r="P3238" s="44">
        <f>IFERROR(_xll.qlIndexFixing(ONIndex6M,I3238,TRUE,_xll.ohTrigger(RecalcTrigger,Trigger6M)),NA())</f>
        <v>9.5900935586723524E-3</v>
      </c>
      <c r="Q3238" s="146">
        <f>IFERROR(_xll.qlIndexFixing(ONIndex1Y,I3238,TRUE,_xll.ohTrigger(RecalcTrigger,Trigger1Y)),NA())</f>
        <v>9.7748781637974069E-3</v>
      </c>
    </row>
    <row r="3239" spans="2:17" x14ac:dyDescent="0.2">
      <c r="B3239" s="39" t="s">
        <v>42</v>
      </c>
      <c r="D3239" s="42">
        <f>_xll.qlCalendarAdvance(Calendar,$D3238,B3239,"f",FALSE)</f>
        <v>62394</v>
      </c>
      <c r="E3239" s="140">
        <f>_xll.qlInterestRateIndexValueDate(IndexON,D3239)</f>
        <v>62394</v>
      </c>
      <c r="F3239" s="156">
        <f>IFERROR(_xll.qlIndexFixing(IndexON,D3239,TRUE,_xll.ohTrigger(RecalcTrigger,TriggerON)),NA())</f>
        <v>8.9357960603808628E-3</v>
      </c>
      <c r="H3239" s="42">
        <f>_xll.qlCalendarAdvance(Calendar,$H3238,B3239,"f",FALSE)</f>
        <v>62394</v>
      </c>
      <c r="I3239" s="140">
        <f>_xll.qlInterestRateIndexValueDate(Index1M,$H3239)</f>
        <v>62394</v>
      </c>
      <c r="J3239" s="145">
        <f>IFERROR(_xll.qlIndexFixing(Index1M,$H3239,TRUE,_xll.ohTrigger(RecalcTrigger,Trigger1M)),NA())</f>
        <v>9.3855285474620329E-3</v>
      </c>
      <c r="K3239" s="44">
        <f>IFERROR(_xll.qlIndexFixing(Index3M,H3239,TRUE,_xll.ohTrigger(RecalcTrigger,Trigger3M)),NA())</f>
        <v>9.5494432314597345E-3</v>
      </c>
      <c r="L3239" s="44">
        <f>IFERROR(_xll.qlIndexFixing(Index6M,$H3239,TRUE,_xll.ohTrigger(RecalcTrigger,Trigger6M)),NA())</f>
        <v>9.6525378646258476E-3</v>
      </c>
      <c r="M3239" s="146">
        <f>IFERROR(_xll.qlIndexFixing(Index1Y,$H3239,TRUE,_xll.ohTrigger(RecalcTrigger,Trigger1Y)),NA())</f>
        <v>9.9000063436585073E-3</v>
      </c>
      <c r="N3239" s="145">
        <f>IFERROR(_xll.qlIndexFixing(ONIndex1M,I3239,TRUE,_xll.ohTrigger(RecalcTrigger,Trigger1M)),NA())</f>
        <v>9.3758929317522277E-3</v>
      </c>
      <c r="O3239" s="44">
        <f>IFERROR(_xll.qlIndexFixing(ONIndex3M,I3239,TRUE,_xll.ohTrigger(RecalcTrigger,Trigger3M)),NA())</f>
        <v>9.5187429602616724E-3</v>
      </c>
      <c r="P3239" s="44">
        <f>IFERROR(_xll.qlIndexFixing(ONIndex6M,I3239,TRUE,_xll.ohTrigger(RecalcTrigger,Trigger6M)),NA())</f>
        <v>9.5930066214333642E-3</v>
      </c>
      <c r="Q3239" s="146">
        <f>IFERROR(_xll.qlIndexFixing(ONIndex1Y,I3239,TRUE,_xll.ohTrigger(RecalcTrigger,Trigger1Y)),NA())</f>
        <v>9.7778884770705066E-3</v>
      </c>
    </row>
    <row r="3240" spans="2:17" x14ac:dyDescent="0.2">
      <c r="B3240" s="39" t="s">
        <v>42</v>
      </c>
      <c r="D3240" s="42">
        <f>_xll.qlCalendarAdvance(Calendar,$D3239,B3240,"f",FALSE)</f>
        <v>62401</v>
      </c>
      <c r="E3240" s="140">
        <f>_xll.qlInterestRateIndexValueDate(IndexON,D3240)</f>
        <v>62401</v>
      </c>
      <c r="F3240" s="156">
        <f>IFERROR(_xll.qlIndexFixing(IndexON,D3240,TRUE,_xll.ohTrigger(RecalcTrigger,TriggerON)),NA())</f>
        <v>8.939273717792906E-3</v>
      </c>
      <c r="H3240" s="42">
        <f>_xll.qlCalendarAdvance(Calendar,$H3239,B3240,"f",FALSE)</f>
        <v>62401</v>
      </c>
      <c r="I3240" s="140">
        <f>_xll.qlInterestRateIndexValueDate(Index1M,$H3240)</f>
        <v>62401</v>
      </c>
      <c r="J3240" s="145">
        <f>IFERROR(_xll.qlIndexFixing(Index1M,$H3240,TRUE,_xll.ohTrigger(RecalcTrigger,Trigger1M)),NA())</f>
        <v>9.3880077070561674E-3</v>
      </c>
      <c r="K3240" s="44">
        <f>IFERROR(_xll.qlIndexFixing(Index3M,H3240,TRUE,_xll.ohTrigger(RecalcTrigger,Trigger3M)),NA())</f>
        <v>9.55240037072521E-3</v>
      </c>
      <c r="L3240" s="44">
        <f>IFERROR(_xll.qlIndexFixing(Index6M,$H3240,TRUE,_xll.ohTrigger(RecalcTrigger,Trigger6M)),NA())</f>
        <v>9.6553277356128311E-3</v>
      </c>
      <c r="M3240" s="146">
        <f>IFERROR(_xll.qlIndexFixing(Index1Y,$H3240,TRUE,_xll.ohTrigger(RecalcTrigger,Trigger1Y)),NA())</f>
        <v>9.9027702803158313E-3</v>
      </c>
      <c r="N3240" s="145">
        <f>IFERROR(_xll.qlIndexFixing(ONIndex1M,I3240,TRUE,_xll.ohTrigger(RecalcTrigger,Trigger1M)),NA())</f>
        <v>9.3787101290820907E-3</v>
      </c>
      <c r="O3240" s="44">
        <f>IFERROR(_xll.qlIndexFixing(ONIndex3M,I3240,TRUE,_xll.ohTrigger(RecalcTrigger,Trigger3M)),NA())</f>
        <v>9.5217592467267131E-3</v>
      </c>
      <c r="P3240" s="44">
        <f>IFERROR(_xll.qlIndexFixing(ONIndex6M,I3240,TRUE,_xll.ohTrigger(RecalcTrigger,Trigger6M)),NA())</f>
        <v>9.5959098853748426E-3</v>
      </c>
      <c r="Q3240" s="146">
        <f>IFERROR(_xll.qlIndexFixing(ONIndex1Y,I3240,TRUE,_xll.ohTrigger(RecalcTrigger,Trigger1Y)),NA())</f>
        <v>9.7808886644212834E-3</v>
      </c>
    </row>
    <row r="3241" spans="2:17" x14ac:dyDescent="0.2">
      <c r="B3241" s="39" t="s">
        <v>42</v>
      </c>
      <c r="D3241" s="42">
        <f>_xll.qlCalendarAdvance(Calendar,$D3240,B3241,"f",FALSE)</f>
        <v>62408</v>
      </c>
      <c r="E3241" s="140">
        <f>_xll.qlInterestRateIndexValueDate(IndexON,D3241)</f>
        <v>62408</v>
      </c>
      <c r="F3241" s="156">
        <f>IFERROR(_xll.qlIndexFixing(IndexON,D3241,TRUE,_xll.ohTrigger(RecalcTrigger,TriggerON)),NA())</f>
        <v>8.9427396378394253E-3</v>
      </c>
      <c r="H3241" s="42">
        <f>_xll.qlCalendarAdvance(Calendar,$H3240,B3241,"f",FALSE)</f>
        <v>62408</v>
      </c>
      <c r="I3241" s="140">
        <f>_xll.qlInterestRateIndexValueDate(Index1M,$H3241)</f>
        <v>62408</v>
      </c>
      <c r="J3241" s="145">
        <f>IFERROR(_xll.qlIndexFixing(Index1M,$H3241,TRUE,_xll.ohTrigger(RecalcTrigger,Trigger1M)),NA())</f>
        <v>9.3907977799491497E-3</v>
      </c>
      <c r="K3241" s="44">
        <f>IFERROR(_xll.qlIndexFixing(Index3M,H3241,TRUE,_xll.ohTrigger(RecalcTrigger,Trigger3M)),NA())</f>
        <v>9.5553473076056012E-3</v>
      </c>
      <c r="L3241" s="44">
        <f>IFERROR(_xll.qlIndexFixing(Index6M,$H3241,TRUE,_xll.ohTrigger(RecalcTrigger,Trigger6M)),NA())</f>
        <v>9.6577849880788661E-3</v>
      </c>
      <c r="M3241" s="146">
        <f>IFERROR(_xll.qlIndexFixing(Index1Y,$H3241,TRUE,_xll.ohTrigger(RecalcTrigger,Trigger1Y)),NA())</f>
        <v>9.9055239985141874E-3</v>
      </c>
      <c r="N3241" s="145">
        <f>IFERROR(_xll.qlIndexFixing(ONIndex1M,I3241,TRUE,_xll.ohTrigger(RecalcTrigger,Trigger1M)),NA())</f>
        <v>9.3815178179812442E-3</v>
      </c>
      <c r="O3241" s="44">
        <f>IFERROR(_xll.qlIndexFixing(ONIndex3M,I3241,TRUE,_xll.ohTrigger(RecalcTrigger,Trigger3M)),NA())</f>
        <v>9.5247653530494691E-3</v>
      </c>
      <c r="P3241" s="44">
        <f>IFERROR(_xll.qlIndexFixing(ONIndex6M,I3241,TRUE,_xll.ohTrigger(RecalcTrigger,Trigger6M)),NA())</f>
        <v>9.5988033504967873E-3</v>
      </c>
      <c r="Q3241" s="146">
        <f>IFERROR(_xll.qlIndexFixing(ONIndex1Y,I3241,TRUE,_xll.ohTrigger(RecalcTrigger,Trigger1Y)),NA())</f>
        <v>9.783878725768691E-3</v>
      </c>
    </row>
    <row r="3242" spans="2:17" x14ac:dyDescent="0.2">
      <c r="B3242" s="39" t="s">
        <v>42</v>
      </c>
      <c r="D3242" s="42">
        <f>_xll.qlCalendarAdvance(Calendar,$D3241,B3242,"f",FALSE)</f>
        <v>62415</v>
      </c>
      <c r="E3242" s="140">
        <f>_xll.qlInterestRateIndexValueDate(IndexON,D3242)</f>
        <v>62415</v>
      </c>
      <c r="F3242" s="156">
        <f>IFERROR(_xll.qlIndexFixing(IndexON,D3242,TRUE,_xll.ohTrigger(RecalcTrigger,TriggerON)),NA())</f>
        <v>8.9461938204393743E-3</v>
      </c>
      <c r="H3242" s="42">
        <f>_xll.qlCalendarAdvance(Calendar,$H3241,B3242,"f",FALSE)</f>
        <v>62415</v>
      </c>
      <c r="I3242" s="140">
        <f>_xll.qlInterestRateIndexValueDate(Index1M,$H3242)</f>
        <v>62415</v>
      </c>
      <c r="J3242" s="145">
        <f>IFERROR(_xll.qlIndexFixing(Index1M,$H3242,TRUE,_xll.ohTrigger(RecalcTrigger,Trigger1M)),NA())</f>
        <v>9.3935783380033611E-3</v>
      </c>
      <c r="K3242" s="44">
        <f>IFERROR(_xll.qlIndexFixing(Index3M,H3242,TRUE,_xll.ohTrigger(RecalcTrigger,Trigger3M)),NA())</f>
        <v>9.5582840420780028E-3</v>
      </c>
      <c r="L3242" s="44">
        <f>IFERROR(_xll.qlIndexFixing(Index6M,$H3242,TRUE,_xll.ohTrigger(RecalcTrigger,Trigger6M)),NA())</f>
        <v>9.6605558050088403E-3</v>
      </c>
      <c r="M3242" s="146">
        <f>IFERROR(_xll.qlIndexFixing(Index1Y,$H3242,TRUE,_xll.ohTrigger(RecalcTrigger,Trigger1Y)),NA())</f>
        <v>9.908267498170531E-3</v>
      </c>
      <c r="N3242" s="145">
        <f>IFERROR(_xll.qlIndexFixing(ONIndex1M,I3242,TRUE,_xll.ohTrigger(RecalcTrigger,Trigger1M)),NA())</f>
        <v>9.3843159986117808E-3</v>
      </c>
      <c r="O3242" s="44">
        <f>IFERROR(_xll.qlIndexFixing(ONIndex3M,I3242,TRUE,_xll.ohTrigger(RecalcTrigger,Trigger3M)),NA())</f>
        <v>9.5277612789868016E-3</v>
      </c>
      <c r="P3242" s="44">
        <f>IFERROR(_xll.qlIndexFixing(ONIndex6M,I3242,TRUE,_xll.ohTrigger(RecalcTrigger,Trigger6M)),NA())</f>
        <v>9.6016870167181523E-3</v>
      </c>
      <c r="Q3242" s="146">
        <f>IFERROR(_xll.qlIndexFixing(ONIndex1Y,I3242,TRUE,_xll.ohTrigger(RecalcTrigger,Trigger1Y)),NA())</f>
        <v>9.7868586611937758E-3</v>
      </c>
    </row>
    <row r="3243" spans="2:17" x14ac:dyDescent="0.2">
      <c r="B3243" s="39" t="s">
        <v>42</v>
      </c>
      <c r="D3243" s="42">
        <f>_xll.qlCalendarAdvance(Calendar,$D3242,B3243,"f",FALSE)</f>
        <v>62422</v>
      </c>
      <c r="E3243" s="140">
        <f>_xll.qlInterestRateIndexValueDate(IndexON,D3243)</f>
        <v>62422</v>
      </c>
      <c r="F3243" s="156">
        <f>IFERROR(_xll.qlIndexFixing(IndexON,D3243,TRUE,_xll.ohTrigger(RecalcTrigger,TriggerON)),NA())</f>
        <v>8.9496362654306605E-3</v>
      </c>
      <c r="H3243" s="42">
        <f>_xll.qlCalendarAdvance(Calendar,$H3242,B3243,"f",FALSE)</f>
        <v>62422</v>
      </c>
      <c r="I3243" s="140">
        <f>_xll.qlInterestRateIndexValueDate(Index1M,$H3243)</f>
        <v>62422</v>
      </c>
      <c r="J3243" s="145">
        <f>IFERROR(_xll.qlIndexFixing(Index1M,$H3243,TRUE,_xll.ohTrigger(RecalcTrigger,Trigger1M)),NA())</f>
        <v>9.3976210504259951E-3</v>
      </c>
      <c r="K3243" s="44">
        <f>IFERROR(_xll.qlIndexFixing(Index3M,H3243,TRUE,_xll.ohTrigger(RecalcTrigger,Trigger3M)),NA())</f>
        <v>9.5612105741212754E-3</v>
      </c>
      <c r="L3243" s="44">
        <f>IFERROR(_xll.qlIndexFixing(Index6M,$H3243,TRUE,_xll.ohTrigger(RecalcTrigger,Trigger6M)),NA())</f>
        <v>9.6636382968050012E-3</v>
      </c>
      <c r="M3243" s="146">
        <f>IFERROR(_xll.qlIndexFixing(Index1Y,$H3243,TRUE,_xll.ohTrigger(RecalcTrigger,Trigger1Y)),NA())</f>
        <v>9.9110007792007071E-3</v>
      </c>
      <c r="N3243" s="145">
        <f>IFERROR(_xll.qlIndexFixing(ONIndex1M,I3243,TRUE,_xll.ohTrigger(RecalcTrigger,Trigger1M)),NA())</f>
        <v>9.3871046708116079E-3</v>
      </c>
      <c r="O3243" s="44">
        <f>IFERROR(_xll.qlIndexFixing(ONIndex3M,I3243,TRUE,_xll.ohTrigger(RecalcTrigger,Trigger3M)),NA())</f>
        <v>9.530747024700803E-3</v>
      </c>
      <c r="P3243" s="44">
        <f>IFERROR(_xll.qlIndexFixing(ONIndex6M,I3243,TRUE,_xll.ohTrigger(RecalcTrigger,Trigger6M)),NA())</f>
        <v>9.6045608841199837E-3</v>
      </c>
      <c r="Q3243" s="146">
        <f>IFERROR(_xll.qlIndexFixing(ONIndex1Y,I3243,TRUE,_xll.ohTrigger(RecalcTrigger,Trigger1Y)),NA())</f>
        <v>9.7898284706154914E-3</v>
      </c>
    </row>
    <row r="3244" spans="2:17" x14ac:dyDescent="0.2">
      <c r="B3244" s="39" t="s">
        <v>42</v>
      </c>
      <c r="D3244" s="42">
        <f>_xll.qlCalendarAdvance(Calendar,$D3243,B3244,"f",FALSE)</f>
        <v>62429</v>
      </c>
      <c r="E3244" s="140">
        <f>_xll.qlInterestRateIndexValueDate(IndexON,D3244)</f>
        <v>62429</v>
      </c>
      <c r="F3244" s="156">
        <f>IFERROR(_xll.qlIndexFixing(IndexON,D3244,TRUE,_xll.ohTrigger(RecalcTrigger,TriggerON)),NA())</f>
        <v>8.9530669729753765E-3</v>
      </c>
      <c r="H3244" s="42">
        <f>_xll.qlCalendarAdvance(Calendar,$H3243,B3244,"f",FALSE)</f>
        <v>62429</v>
      </c>
      <c r="I3244" s="140">
        <f>_xll.qlInterestRateIndexValueDate(Index1M,$H3244)</f>
        <v>62429</v>
      </c>
      <c r="J3244" s="145">
        <f>IFERROR(_xll.qlIndexFixing(Index1M,$H3244,TRUE,_xll.ohTrigger(RecalcTrigger,Trigger1M)),NA())</f>
        <v>9.3994282970757698E-3</v>
      </c>
      <c r="K3244" s="44">
        <f>IFERROR(_xll.qlIndexFixing(Index3M,H3244,TRUE,_xll.ohTrigger(RecalcTrigger,Trigger3M)),NA())</f>
        <v>9.5634636858695533E-3</v>
      </c>
      <c r="L3244" s="44">
        <f>IFERROR(_xll.qlIndexFixing(Index6M,$H3244,TRUE,_xll.ohTrigger(RecalcTrigger,Trigger6M)),NA())</f>
        <v>9.6663887998113505E-3</v>
      </c>
      <c r="M3244" s="146">
        <f>IFERROR(_xll.qlIndexFixing(Index1Y,$H3244,TRUE,_xll.ohTrigger(RecalcTrigger,Trigger1Y)),NA())</f>
        <v>9.9137238415225593E-3</v>
      </c>
      <c r="N3244" s="145">
        <f>IFERROR(_xll.qlIndexFixing(ONIndex1M,I3244,TRUE,_xll.ohTrigger(RecalcTrigger,Trigger1M)),NA())</f>
        <v>9.3898838346617719E-3</v>
      </c>
      <c r="O3244" s="44">
        <f>IFERROR(_xll.qlIndexFixing(ONIndex3M,I3244,TRUE,_xll.ohTrigger(RecalcTrigger,Trigger3M)),NA())</f>
        <v>9.5337225900293809E-3</v>
      </c>
      <c r="P3244" s="44">
        <f>IFERROR(_xll.qlIndexFixing(ONIndex6M,I3244,TRUE,_xll.ohTrigger(RecalcTrigger,Trigger6M)),NA())</f>
        <v>9.6074249526212352E-3</v>
      </c>
      <c r="Q3244" s="146">
        <f>IFERROR(_xll.qlIndexFixing(ONIndex1Y,I3244,TRUE,_xll.ohTrigger(RecalcTrigger,Trigger1Y)),NA())</f>
        <v>9.792788154033838E-3</v>
      </c>
    </row>
    <row r="3245" spans="2:17" x14ac:dyDescent="0.2">
      <c r="B3245" s="39" t="s">
        <v>42</v>
      </c>
      <c r="D3245" s="42">
        <f>_xll.qlCalendarAdvance(Calendar,$D3244,B3245,"f",FALSE)</f>
        <v>62436</v>
      </c>
      <c r="E3245" s="140">
        <f>_xll.qlInterestRateIndexValueDate(IndexON,D3245)</f>
        <v>62436</v>
      </c>
      <c r="F3245" s="156">
        <f>IFERROR(_xll.qlIndexFixing(IndexON,D3245,TRUE,_xll.ohTrigger(RecalcTrigger,TriggerON)),NA())</f>
        <v>8.9564859431545685E-3</v>
      </c>
      <c r="H3245" s="42">
        <f>_xll.qlCalendarAdvance(Calendar,$H3244,B3245,"f",FALSE)</f>
        <v>62436</v>
      </c>
      <c r="I3245" s="140">
        <f>_xll.qlInterestRateIndexValueDate(Index1M,$H3245)</f>
        <v>62436</v>
      </c>
      <c r="J3245" s="145">
        <f>IFERROR(_xll.qlIndexFixing(Index1M,$H3245,TRUE,_xll.ohTrigger(RecalcTrigger,Trigger1M)),NA())</f>
        <v>9.4021797017799832E-3</v>
      </c>
      <c r="K3245" s="44">
        <f>IFERROR(_xll.qlIndexFixing(Index3M,H3245,TRUE,_xll.ohTrigger(RecalcTrigger,Trigger3M)),NA())</f>
        <v>9.5663711182797009E-3</v>
      </c>
      <c r="L3245" s="44">
        <f>IFERROR(_xll.qlIndexFixing(Index6M,$H3245,TRUE,_xll.ohTrigger(RecalcTrigger,Trigger6M)),NA())</f>
        <v>9.669129460721234E-3</v>
      </c>
      <c r="M3245" s="146">
        <f>IFERROR(_xll.qlIndexFixing(Index1Y,$H3245,TRUE,_xll.ohTrigger(RecalcTrigger,Trigger1Y)),NA())</f>
        <v>9.9164366850530428E-3</v>
      </c>
      <c r="N3245" s="145">
        <f>IFERROR(_xll.qlIndexFixing(ONIndex1M,I3245,TRUE,_xll.ohTrigger(RecalcTrigger,Trigger1M)),NA())</f>
        <v>9.3926534901622727E-3</v>
      </c>
      <c r="O3245" s="44">
        <f>IFERROR(_xll.qlIndexFixing(ONIndex3M,I3245,TRUE,_xll.ohTrigger(RecalcTrigger,Trigger3M)),NA())</f>
        <v>9.5366879750535816E-3</v>
      </c>
      <c r="P3245" s="44">
        <f>IFERROR(_xll.qlIndexFixing(ONIndex6M,I3245,TRUE,_xll.ohTrigger(RecalcTrigger,Trigger6M)),NA())</f>
        <v>9.6102792223029532E-3</v>
      </c>
      <c r="Q3245" s="146">
        <f>IFERROR(_xll.qlIndexFixing(ONIndex1Y,I3245,TRUE,_xll.ohTrigger(RecalcTrigger,Trigger1Y)),NA())</f>
        <v>9.7957377115298616E-3</v>
      </c>
    </row>
    <row r="3246" spans="2:17" x14ac:dyDescent="0.2">
      <c r="B3246" s="39" t="s">
        <v>42</v>
      </c>
      <c r="D3246" s="42">
        <f>_xll.qlCalendarAdvance(Calendar,$D3245,B3246,"f",FALSE)</f>
        <v>62443</v>
      </c>
      <c r="E3246" s="140">
        <f>_xll.qlInterestRateIndexValueDate(IndexON,D3246)</f>
        <v>62443</v>
      </c>
      <c r="F3246" s="156">
        <f>IFERROR(_xll.qlIndexFixing(IndexON,D3246,TRUE,_xll.ohTrigger(RecalcTrigger,TriggerON)),NA())</f>
        <v>8.959893175806144E-3</v>
      </c>
      <c r="H3246" s="42">
        <f>_xll.qlCalendarAdvance(Calendar,$H3245,B3246,"f",FALSE)</f>
        <v>62443</v>
      </c>
      <c r="I3246" s="140">
        <f>_xll.qlInterestRateIndexValueDate(Index1M,$H3246)</f>
        <v>62443</v>
      </c>
      <c r="J3246" s="145">
        <f>IFERROR(_xll.qlIndexFixing(Index1M,$H3246,TRUE,_xll.ohTrigger(RecalcTrigger,Trigger1M)),NA())</f>
        <v>9.4049215913972351E-3</v>
      </c>
      <c r="K3246" s="44">
        <f>IFERROR(_xll.qlIndexFixing(Index3M,H3246,TRUE,_xll.ohTrigger(RecalcTrigger,Trigger3M)),NA())</f>
        <v>9.5692683486830778E-3</v>
      </c>
      <c r="L3246" s="44">
        <f>IFERROR(_xll.qlIndexFixing(Index6M,$H3246,TRUE,_xll.ohTrigger(RecalcTrigger,Trigger6M)),NA())</f>
        <v>9.6718602794950183E-3</v>
      </c>
      <c r="M3246" s="146">
        <f>IFERROR(_xll.qlIndexFixing(Index1Y,$H3246,TRUE,_xll.ohTrigger(RecalcTrigger,Trigger1Y)),NA())</f>
        <v>9.919139309709335E-3</v>
      </c>
      <c r="N3246" s="145">
        <f>IFERROR(_xll.qlIndexFixing(ONIndex1M,I3246,TRUE,_xll.ohTrigger(RecalcTrigger,Trigger1M)),NA())</f>
        <v>9.3954136373131103E-3</v>
      </c>
      <c r="O3246" s="44">
        <f>IFERROR(_xll.qlIndexFixing(ONIndex3M,I3246,TRUE,_xll.ohTrigger(RecalcTrigger,Trigger3M)),NA())</f>
        <v>9.5396431797734049E-3</v>
      </c>
      <c r="P3246" s="44">
        <f>IFERROR(_xll.qlIndexFixing(ONIndex6M,I3246,TRUE,_xll.ohTrigger(RecalcTrigger,Trigger6M)),NA())</f>
        <v>9.6131236932461839E-3</v>
      </c>
      <c r="Q3246" s="146">
        <f>IFERROR(_xll.qlIndexFixing(ONIndex1Y,I3246,TRUE,_xll.ohTrigger(RecalcTrigger,Trigger1Y)),NA())</f>
        <v>9.7986771430225161E-3</v>
      </c>
    </row>
    <row r="3247" spans="2:17" x14ac:dyDescent="0.2">
      <c r="B3247" s="39" t="s">
        <v>42</v>
      </c>
      <c r="D3247" s="42">
        <f>_xll.qlCalendarAdvance(Calendar,$D3246,B3247,"f",FALSE)</f>
        <v>62450</v>
      </c>
      <c r="E3247" s="140">
        <f>_xll.qlInterestRateIndexValueDate(IndexON,D3247)</f>
        <v>62450</v>
      </c>
      <c r="F3247" s="156">
        <f>IFERROR(_xll.qlIndexFixing(IndexON,D3247,TRUE,_xll.ohTrigger(RecalcTrigger,TriggerON)),NA())</f>
        <v>8.963288670930103E-3</v>
      </c>
      <c r="H3247" s="42">
        <f>_xll.qlCalendarAdvance(Calendar,$H3246,B3247,"f",FALSE)</f>
        <v>62450</v>
      </c>
      <c r="I3247" s="140">
        <f>_xll.qlInterestRateIndexValueDate(Index1M,$H3247)</f>
        <v>62450</v>
      </c>
      <c r="J3247" s="145">
        <f>IFERROR(_xll.qlIndexFixing(Index1M,$H3247,TRUE,_xll.ohTrigger(RecalcTrigger,Trigger1M)),NA())</f>
        <v>9.4076539659144545E-3</v>
      </c>
      <c r="K3247" s="44">
        <f>IFERROR(_xll.qlIndexFixing(Index3M,H3247,TRUE,_xll.ohTrigger(RecalcTrigger,Trigger3M)),NA())</f>
        <v>9.5721553770598735E-3</v>
      </c>
      <c r="L3247" s="44">
        <f>IFERROR(_xll.qlIndexFixing(Index6M,$H3247,TRUE,_xll.ohTrigger(RecalcTrigger,Trigger6M)),NA())</f>
        <v>9.6745812560930719E-3</v>
      </c>
      <c r="M3247" s="146">
        <f>IFERROR(_xll.qlIndexFixing(Index1Y,$H3247,TRUE,_xll.ohTrigger(RecalcTrigger,Trigger1Y)),NA())</f>
        <v>9.9218317154101676E-3</v>
      </c>
      <c r="N3247" s="145">
        <f>IFERROR(_xll.qlIndexFixing(ONIndex1M,I3247,TRUE,_xll.ohTrigger(RecalcTrigger,Trigger1M)),NA())</f>
        <v>9.3981642761142847E-3</v>
      </c>
      <c r="O3247" s="44">
        <f>IFERROR(_xll.qlIndexFixing(ONIndex3M,I3247,TRUE,_xll.ohTrigger(RecalcTrigger,Trigger3M)),NA())</f>
        <v>9.542588204188851E-3</v>
      </c>
      <c r="P3247" s="44">
        <f>IFERROR(_xll.qlIndexFixing(ONIndex6M,I3247,TRUE,_xll.ohTrigger(RecalcTrigger,Trigger6M)),NA())</f>
        <v>9.6159583652888347E-3</v>
      </c>
      <c r="Q3247" s="146">
        <f>IFERROR(_xll.qlIndexFixing(ONIndex1Y,I3247,TRUE,_xll.ohTrigger(RecalcTrigger,Trigger1Y)),NA())</f>
        <v>9.8016064485118015E-3</v>
      </c>
    </row>
    <row r="3248" spans="2:17" x14ac:dyDescent="0.2">
      <c r="B3248" s="39" t="s">
        <v>42</v>
      </c>
      <c r="D3248" s="42">
        <f>_xll.qlCalendarAdvance(Calendar,$D3247,B3248,"f",FALSE)</f>
        <v>62457</v>
      </c>
      <c r="E3248" s="140">
        <f>_xll.qlInterestRateIndexValueDate(IndexON,D3248)</f>
        <v>62457</v>
      </c>
      <c r="F3248" s="156">
        <f>IFERROR(_xll.qlIndexFixing(IndexON,D3248,TRUE,_xll.ohTrigger(RecalcTrigger,TriggerON)),NA())</f>
        <v>8.9666724285264454E-3</v>
      </c>
      <c r="H3248" s="42">
        <f>_xll.qlCalendarAdvance(Calendar,$H3247,B3248,"f",FALSE)</f>
        <v>62457</v>
      </c>
      <c r="I3248" s="140">
        <f>_xll.qlInterestRateIndexValueDate(Index1M,$H3248)</f>
        <v>62457</v>
      </c>
      <c r="J3248" s="145">
        <f>IFERROR(_xll.qlIndexFixing(Index1M,$H3248,TRUE,_xll.ohTrigger(RecalcTrigger,Trigger1M)),NA())</f>
        <v>9.4103768253342521E-3</v>
      </c>
      <c r="K3248" s="44">
        <f>IFERROR(_xll.qlIndexFixing(Index3M,H3248,TRUE,_xll.ohTrigger(RecalcTrigger,Trigger3M)),NA())</f>
        <v>9.5750322033866745E-3</v>
      </c>
      <c r="L3248" s="44">
        <f>IFERROR(_xll.qlIndexFixing(Index6M,$H3248,TRUE,_xll.ohTrigger(RecalcTrigger,Trigger6M)),NA())</f>
        <v>9.677292390473536E-3</v>
      </c>
      <c r="M3248" s="146">
        <f>IFERROR(_xll.qlIndexFixing(Index1Y,$H3248,TRUE,_xll.ohTrigger(RecalcTrigger,Trigger1Y)),NA())</f>
        <v>9.92451390207294E-3</v>
      </c>
      <c r="N3248" s="145">
        <f>IFERROR(_xll.qlIndexFixing(ONIndex1M,I3248,TRUE,_xll.ohTrigger(RecalcTrigger,Trigger1M)),NA())</f>
        <v>9.4009054064847497E-3</v>
      </c>
      <c r="O3248" s="44">
        <f>IFERROR(_xll.qlIndexFixing(ONIndex3M,I3248,TRUE,_xll.ohTrigger(RecalcTrigger,Trigger3M)),NA())</f>
        <v>9.5455230482188735E-3</v>
      </c>
      <c r="P3248" s="44">
        <f>IFERROR(_xll.qlIndexFixing(ONIndex6M,I3248,TRUE,_xll.ohTrigger(RecalcTrigger,Trigger6M)),NA())</f>
        <v>9.6187832383498595E-3</v>
      </c>
      <c r="Q3248" s="146">
        <f>IFERROR(_xll.qlIndexFixing(ONIndex1Y,I3248,TRUE,_xll.ohTrigger(RecalcTrigger,Trigger1Y)),NA())</f>
        <v>9.804525628078764E-3</v>
      </c>
    </row>
    <row r="3249" spans="2:17" x14ac:dyDescent="0.2">
      <c r="B3249" s="39" t="s">
        <v>42</v>
      </c>
      <c r="D3249" s="42">
        <f>_xll.qlCalendarAdvance(Calendar,$D3248,B3249,"f",FALSE)</f>
        <v>62464</v>
      </c>
      <c r="E3249" s="140">
        <f>_xll.qlInterestRateIndexValueDate(IndexON,D3249)</f>
        <v>62464</v>
      </c>
      <c r="F3249" s="156">
        <f>IFERROR(_xll.qlIndexFixing(IndexON,D3249,TRUE,_xll.ohTrigger(RecalcTrigger,TriggerON)),NA())</f>
        <v>8.9700444487572639E-3</v>
      </c>
      <c r="H3249" s="42">
        <f>_xll.qlCalendarAdvance(Calendar,$H3248,B3249,"f",FALSE)</f>
        <v>62464</v>
      </c>
      <c r="I3249" s="140">
        <f>_xll.qlInterestRateIndexValueDate(Index1M,$H3249)</f>
        <v>62464</v>
      </c>
      <c r="J3249" s="145">
        <f>IFERROR(_xll.qlIndexFixing(Index1M,$H3249,TRUE,_xll.ohTrigger(RecalcTrigger,Trigger1M)),NA())</f>
        <v>9.4130901696435603E-3</v>
      </c>
      <c r="K3249" s="44">
        <f>IFERROR(_xll.qlIndexFixing(Index3M,H3249,TRUE,_xll.ohTrigger(RecalcTrigger,Trigger3M)),NA())</f>
        <v>9.5778988276427682E-3</v>
      </c>
      <c r="L3249" s="44">
        <f>IFERROR(_xll.qlIndexFixing(Index6M,$H3249,TRUE,_xll.ohTrigger(RecalcTrigger,Trigger6M)),NA())</f>
        <v>9.6796759516163625E-3</v>
      </c>
      <c r="M3249" s="146">
        <f>IFERROR(_xll.qlIndexFixing(Index1Y,$H3249,TRUE,_xll.ohTrigger(RecalcTrigger,Trigger1Y)),NA())</f>
        <v>9.927185869616828E-3</v>
      </c>
      <c r="N3249" s="145">
        <f>IFERROR(_xll.qlIndexFixing(ONIndex1M,I3249,TRUE,_xll.ohTrigger(RecalcTrigger,Trigger1M)),NA())</f>
        <v>9.4036370285865978E-3</v>
      </c>
      <c r="O3249" s="44">
        <f>IFERROR(_xll.qlIndexFixing(ONIndex3M,I3249,TRUE,_xll.ohTrigger(RecalcTrigger,Trigger3M)),NA())</f>
        <v>9.5484477121876576E-3</v>
      </c>
      <c r="P3249" s="44">
        <f>IFERROR(_xll.qlIndexFixing(ONIndex6M,I3249,TRUE,_xll.ohTrigger(RecalcTrigger,Trigger6M)),NA())</f>
        <v>9.6215983127534432E-3</v>
      </c>
      <c r="Q3249" s="146">
        <f>IFERROR(_xll.qlIndexFixing(ONIndex1Y,I3249,TRUE,_xll.ohTrigger(RecalcTrigger,Trigger1Y)),NA())</f>
        <v>9.8074346816423574E-3</v>
      </c>
    </row>
    <row r="3250" spans="2:17" x14ac:dyDescent="0.2">
      <c r="B3250" s="39" t="s">
        <v>42</v>
      </c>
      <c r="D3250" s="42">
        <f>_xll.qlCalendarAdvance(Calendar,$D3249,B3250,"f",FALSE)</f>
        <v>62471</v>
      </c>
      <c r="E3250" s="140">
        <f>_xll.qlInterestRateIndexValueDate(IndexON,D3250)</f>
        <v>62471</v>
      </c>
      <c r="F3250" s="156">
        <f>IFERROR(_xll.qlIndexFixing(IndexON,D3250,TRUE,_xll.ohTrigger(RecalcTrigger,TriggerON)),NA())</f>
        <v>8.9734047314604659E-3</v>
      </c>
      <c r="H3250" s="42">
        <f>_xll.qlCalendarAdvance(Calendar,$H3249,B3250,"f",FALSE)</f>
        <v>62471</v>
      </c>
      <c r="I3250" s="140">
        <f>_xll.qlInterestRateIndexValueDate(Index1M,$H3250)</f>
        <v>62471</v>
      </c>
      <c r="J3250" s="145">
        <f>IFERROR(_xll.qlIndexFixing(Index1M,$H3250,TRUE,_xll.ohTrigger(RecalcTrigger,Trigger1M)),NA())</f>
        <v>9.4157939988397613E-3</v>
      </c>
      <c r="K3250" s="44">
        <f>IFERROR(_xll.qlIndexFixing(Index3M,H3250,TRUE,_xll.ohTrigger(RecalcTrigger,Trigger3M)),NA())</f>
        <v>9.580755249805643E-3</v>
      </c>
      <c r="L3250" s="44">
        <f>IFERROR(_xll.qlIndexFixing(Index6M,$H3250,TRUE,_xll.ohTrigger(RecalcTrigger,Trigger6M)),NA())</f>
        <v>9.682368033238891E-3</v>
      </c>
      <c r="M3250" s="146">
        <f>IFERROR(_xll.qlIndexFixing(Index1Y,$H3250,TRUE,_xll.ohTrigger(RecalcTrigger,Trigger1Y)),NA())</f>
        <v>9.9298476179603412E-3</v>
      </c>
      <c r="N3250" s="145">
        <f>IFERROR(_xll.qlIndexFixing(ONIndex1M,I3250,TRUE,_xll.ohTrigger(RecalcTrigger,Trigger1M)),NA())</f>
        <v>9.4063591423387827E-3</v>
      </c>
      <c r="O3250" s="44">
        <f>IFERROR(_xll.qlIndexFixing(ONIndex3M,I3250,TRUE,_xll.ohTrigger(RecalcTrigger,Trigger3M)),NA())</f>
        <v>9.5513621956089256E-3</v>
      </c>
      <c r="P3250" s="44">
        <f>IFERROR(_xll.qlIndexFixing(ONIndex6M,I3250,TRUE,_xll.ohTrigger(RecalcTrigger,Trigger6M)),NA())</f>
        <v>9.6244035881754009E-3</v>
      </c>
      <c r="Q3250" s="146">
        <f>IFERROR(_xll.qlIndexFixing(ONIndex1Y,I3250,TRUE,_xll.ohTrigger(RecalcTrigger,Trigger1Y)),NA())</f>
        <v>9.8103336093646742E-3</v>
      </c>
    </row>
    <row r="3251" spans="2:17" x14ac:dyDescent="0.2">
      <c r="B3251" s="39" t="s">
        <v>42</v>
      </c>
      <c r="D3251" s="42">
        <f>_xll.qlCalendarAdvance(Calendar,$D3250,B3251,"f",FALSE)</f>
        <v>62478</v>
      </c>
      <c r="E3251" s="140">
        <f>_xll.qlInterestRateIndexValueDate(IndexON,D3251)</f>
        <v>62478</v>
      </c>
      <c r="F3251" s="156">
        <f>IFERROR(_xll.qlIndexFixing(IndexON,D3251,TRUE,_xll.ohTrigger(RecalcTrigger,TriggerON)),NA())</f>
        <v>8.9767532767170977E-3</v>
      </c>
      <c r="H3251" s="42">
        <f>_xll.qlCalendarAdvance(Calendar,$H3250,B3251,"f",FALSE)</f>
        <v>62478</v>
      </c>
      <c r="I3251" s="140">
        <f>_xll.qlInterestRateIndexValueDate(Index1M,$H3251)</f>
        <v>62478</v>
      </c>
      <c r="J3251" s="145">
        <f>IFERROR(_xll.qlIndexFixing(Index1M,$H3251,TRUE,_xll.ohTrigger(RecalcTrigger,Trigger1M)),NA())</f>
        <v>9.4184883129123983E-3</v>
      </c>
      <c r="K3251" s="44">
        <f>IFERROR(_xll.qlIndexFixing(Index3M,H3251,TRUE,_xll.ohTrigger(RecalcTrigger,Trigger3M)),NA())</f>
        <v>9.5839285333970993E-3</v>
      </c>
      <c r="L3251" s="44">
        <f>IFERROR(_xll.qlIndexFixing(Index6M,$H3251,TRUE,_xll.ohTrigger(RecalcTrigger,Trigger6M)),NA())</f>
        <v>9.6850502727703364E-3</v>
      </c>
      <c r="M3251" s="146">
        <f>IFERROR(_xll.qlIndexFixing(Index1Y,$H3251,TRUE,_xll.ohTrigger(RecalcTrigger,Trigger1Y)),NA())</f>
        <v>9.9324991470230994E-3</v>
      </c>
      <c r="N3251" s="145">
        <f>IFERROR(_xll.qlIndexFixing(ONIndex1M,I3251,TRUE,_xll.ohTrigger(RecalcTrigger,Trigger1M)),NA())</f>
        <v>9.4090717476602581E-3</v>
      </c>
      <c r="O3251" s="44">
        <f>IFERROR(_xll.qlIndexFixing(ONIndex3M,I3251,TRUE,_xll.ohTrigger(RecalcTrigger,Trigger3M)),NA())</f>
        <v>9.5542664988068626E-3</v>
      </c>
      <c r="P3251" s="44">
        <f>IFERROR(_xll.qlIndexFixing(ONIndex6M,I3251,TRUE,_xll.ohTrigger(RecalcTrigger,Trigger6M)),NA())</f>
        <v>9.6271990648588712E-3</v>
      </c>
      <c r="Q3251" s="146">
        <f>IFERROR(_xll.qlIndexFixing(ONIndex1Y,I3251,TRUE,_xll.ohTrigger(RecalcTrigger,Trigger1Y)),NA())</f>
        <v>9.8132224110025756E-3</v>
      </c>
    </row>
    <row r="3252" spans="2:17" x14ac:dyDescent="0.2">
      <c r="B3252" s="39" t="s">
        <v>42</v>
      </c>
      <c r="D3252" s="42">
        <f>_xll.qlCalendarAdvance(Calendar,$D3251,B3252,"f",FALSE)</f>
        <v>62485</v>
      </c>
      <c r="E3252" s="140">
        <f>_xll.qlInterestRateIndexValueDate(IndexON,D3252)</f>
        <v>62485</v>
      </c>
      <c r="F3252" s="156">
        <f>IFERROR(_xll.qlIndexFixing(IndexON,D3252,TRUE,_xll.ohTrigger(RecalcTrigger,TriggerON)),NA())</f>
        <v>8.9800900843650666E-3</v>
      </c>
      <c r="H3252" s="42">
        <f>_xll.qlCalendarAdvance(Calendar,$H3251,B3252,"f",FALSE)</f>
        <v>62485</v>
      </c>
      <c r="I3252" s="140">
        <f>_xll.qlInterestRateIndexValueDate(Index1M,$H3252)</f>
        <v>62485</v>
      </c>
      <c r="J3252" s="145">
        <f>IFERROR(_xll.qlIndexFixing(Index1M,$H3252,TRUE,_xll.ohTrigger(RecalcTrigger,Trigger1M)),NA())</f>
        <v>9.4211731118562427E-3</v>
      </c>
      <c r="K3252" s="44">
        <f>IFERROR(_xll.qlIndexFixing(Index3M,H3252,TRUE,_xll.ohTrigger(RecalcTrigger,Trigger3M)),NA())</f>
        <v>9.5864374877652828E-3</v>
      </c>
      <c r="L3252" s="44">
        <f>IFERROR(_xll.qlIndexFixing(Index6M,$H3252,TRUE,_xll.ohTrigger(RecalcTrigger,Trigger6M)),NA())</f>
        <v>9.6877226701712962E-3</v>
      </c>
      <c r="M3252" s="146">
        <f>IFERROR(_xll.qlIndexFixing(Index1Y,$H3252,TRUE,_xll.ohTrigger(RecalcTrigger,Trigger1Y)),NA())</f>
        <v>9.9351404567238344E-3</v>
      </c>
      <c r="N3252" s="145">
        <f>IFERROR(_xll.qlIndexFixing(ONIndex1M,I3252,TRUE,_xll.ohTrigger(RecalcTrigger,Trigger1M)),NA())</f>
        <v>9.4117748446320704E-3</v>
      </c>
      <c r="O3252" s="44">
        <f>IFERROR(_xll.qlIndexFixing(ONIndex3M,I3252,TRUE,_xll.ohTrigger(RecalcTrigger,Trigger3M)),NA())</f>
        <v>9.5571606216193761E-3</v>
      </c>
      <c r="P3252" s="44">
        <f>IFERROR(_xll.qlIndexFixing(ONIndex6M,I3252,TRUE,_xll.ohTrigger(RecalcTrigger,Trigger6M)),NA())</f>
        <v>9.629984742722808E-3</v>
      </c>
      <c r="Q3252" s="146">
        <f>IFERROR(_xll.qlIndexFixing(ONIndex1Y,I3252,TRUE,_xll.ohTrigger(RecalcTrigger,Trigger1Y)),NA())</f>
        <v>9.8161010867181542E-3</v>
      </c>
    </row>
    <row r="3253" spans="2:17" x14ac:dyDescent="0.2">
      <c r="B3253" s="39" t="s">
        <v>42</v>
      </c>
      <c r="D3253" s="42">
        <f>_xll.qlCalendarAdvance(Calendar,$D3252,B3253,"f",FALSE)</f>
        <v>62492</v>
      </c>
      <c r="E3253" s="140">
        <f>_xll.qlInterestRateIndexValueDate(IndexON,D3253)</f>
        <v>62492</v>
      </c>
      <c r="F3253" s="156">
        <f>IFERROR(_xll.qlIndexFixing(IndexON,D3253,TRUE,_xll.ohTrigger(RecalcTrigger,TriggerON)),NA())</f>
        <v>8.9834151546475116E-3</v>
      </c>
      <c r="H3253" s="42">
        <f>_xll.qlCalendarAdvance(Calendar,$H3252,B3253,"f",FALSE)</f>
        <v>62492</v>
      </c>
      <c r="I3253" s="140">
        <f>_xll.qlInterestRateIndexValueDate(Index1M,$H3253)</f>
        <v>62492</v>
      </c>
      <c r="J3253" s="145">
        <f>IFERROR(_xll.qlIndexFixing(Index1M,$H3253,TRUE,_xll.ohTrigger(RecalcTrigger,Trigger1M)),NA())</f>
        <v>9.4229125365993018E-3</v>
      </c>
      <c r="K3253" s="44">
        <f>IFERROR(_xll.qlIndexFixing(Index3M,H3253,TRUE,_xll.ohTrigger(RecalcTrigger,Trigger3M)),NA())</f>
        <v>9.5895890581062793E-3</v>
      </c>
      <c r="L3253" s="44">
        <f>IFERROR(_xll.qlIndexFixing(Index6M,$H3253,TRUE,_xll.ohTrigger(RecalcTrigger,Trigger6M)),NA())</f>
        <v>9.6903852254023645E-3</v>
      </c>
      <c r="M3253" s="146">
        <f>IFERROR(_xll.qlIndexFixing(Index1Y,$H3253,TRUE,_xll.ohTrigger(RecalcTrigger,Trigger1Y)),NA())</f>
        <v>9.937771546982832E-3</v>
      </c>
      <c r="N3253" s="145">
        <f>IFERROR(_xll.qlIndexFixing(ONIndex1M,I3253,TRUE,_xll.ohTrigger(RecalcTrigger,Trigger1M)),NA())</f>
        <v>9.4144684332542194E-3</v>
      </c>
      <c r="O3253" s="44">
        <f>IFERROR(_xll.qlIndexFixing(ONIndex3M,I3253,TRUE,_xll.ohTrigger(RecalcTrigger,Trigger3M)),NA())</f>
        <v>9.5600445642896048E-3</v>
      </c>
      <c r="P3253" s="44">
        <f>IFERROR(_xll.qlIndexFixing(ONIndex6M,I3253,TRUE,_xll.ohTrigger(RecalcTrigger,Trigger6M)),NA())</f>
        <v>9.6327606216051187E-3</v>
      </c>
      <c r="Q3253" s="146">
        <f>IFERROR(_xll.qlIndexFixing(ONIndex1Y,I3253,TRUE,_xll.ohTrigger(RecalcTrigger,Trigger1Y)),NA())</f>
        <v>9.8189696363493173E-3</v>
      </c>
    </row>
    <row r="3254" spans="2:17" x14ac:dyDescent="0.2">
      <c r="B3254" s="39" t="s">
        <v>42</v>
      </c>
      <c r="D3254" s="42">
        <f>_xll.qlCalendarAdvance(Calendar,$D3253,B3254,"f",FALSE)</f>
        <v>62499</v>
      </c>
      <c r="E3254" s="140">
        <f>_xll.qlInterestRateIndexValueDate(IndexON,D3254)</f>
        <v>62499</v>
      </c>
      <c r="F3254" s="156">
        <f>IFERROR(_xll.qlIndexFixing(IndexON,D3254,TRUE,_xll.ohTrigger(RecalcTrigger,TriggerON)),NA())</f>
        <v>8.9867284874023401E-3</v>
      </c>
      <c r="H3254" s="42">
        <f>_xll.qlCalendarAdvance(Calendar,$H3253,B3254,"f",FALSE)</f>
        <v>62499</v>
      </c>
      <c r="I3254" s="140">
        <f>_xll.qlInterestRateIndexValueDate(Index1M,$H3254)</f>
        <v>62499</v>
      </c>
      <c r="J3254" s="145">
        <f>IFERROR(_xll.qlIndexFixing(Index1M,$H3254,TRUE,_xll.ohTrigger(RecalcTrigger,Trigger1M)),NA())</f>
        <v>9.4255801376678331E-3</v>
      </c>
      <c r="K3254" s="44">
        <f>IFERROR(_xll.qlIndexFixing(Index3M,H3254,TRUE,_xll.ohTrigger(RecalcTrigger,Trigger3M)),NA())</f>
        <v>9.5920789170953983E-3</v>
      </c>
      <c r="L3254" s="44">
        <f>IFERROR(_xll.qlIndexFixing(Index6M,$H3254,TRUE,_xll.ohTrigger(RecalcTrigger,Trigger6M)),NA())</f>
        <v>9.6930379384254813E-3</v>
      </c>
      <c r="M3254" s="146">
        <f>IFERROR(_xll.qlIndexFixing(Index1Y,$H3254,TRUE,_xll.ohTrigger(RecalcTrigger,Trigger1Y)),NA())</f>
        <v>9.9403924177201564E-3</v>
      </c>
      <c r="N3254" s="145">
        <f>IFERROR(_xll.qlIndexFixing(ONIndex1M,I3254,TRUE,_xll.ohTrigger(RecalcTrigger,Trigger1M)),NA())</f>
        <v>9.4171525135267053E-3</v>
      </c>
      <c r="O3254" s="44">
        <f>IFERROR(_xll.qlIndexFixing(ONIndex3M,I3254,TRUE,_xll.ohTrigger(RecalcTrigger,Trigger3M)),NA())</f>
        <v>9.5629183264933637E-3</v>
      </c>
      <c r="P3254" s="44">
        <f>IFERROR(_xll.qlIndexFixing(ONIndex6M,I3254,TRUE,_xll.ohTrigger(RecalcTrigger,Trigger6M)),NA())</f>
        <v>9.6355267016678958E-3</v>
      </c>
      <c r="Q3254" s="146">
        <f>IFERROR(_xll.qlIndexFixing(ONIndex1Y,I3254,TRUE,_xll.ohTrigger(RecalcTrigger,Trigger1Y)),NA())</f>
        <v>9.8218280601392038E-3</v>
      </c>
    </row>
    <row r="3255" spans="2:17" x14ac:dyDescent="0.2">
      <c r="B3255" s="39" t="s">
        <v>42</v>
      </c>
      <c r="D3255" s="42">
        <f>_xll.qlCalendarAdvance(Calendar,$D3254,B3255,"f",FALSE)</f>
        <v>62506</v>
      </c>
      <c r="E3255" s="140">
        <f>_xll.qlInterestRateIndexValueDate(IndexON,D3255)</f>
        <v>62506</v>
      </c>
      <c r="F3255" s="156">
        <f>IFERROR(_xll.qlIndexFixing(IndexON,D3255,TRUE,_xll.ohTrigger(RecalcTrigger,TriggerON)),NA())</f>
        <v>8.9900300826295521E-3</v>
      </c>
      <c r="H3255" s="42">
        <f>_xll.qlCalendarAdvance(Calendar,$H3254,B3255,"f",FALSE)</f>
        <v>62506</v>
      </c>
      <c r="I3255" s="140">
        <f>_xll.qlInterestRateIndexValueDate(Index1M,$H3255)</f>
        <v>62506</v>
      </c>
      <c r="J3255" s="145">
        <f>IFERROR(_xll.qlIndexFixing(Index1M,$H3255,TRUE,_xll.ohTrigger(RecalcTrigger,Trigger1M)),NA())</f>
        <v>9.42823822426192E-3</v>
      </c>
      <c r="K3255" s="44">
        <f>IFERROR(_xll.qlIndexFixing(Index3M,H3255,TRUE,_xll.ohTrigger(RecalcTrigger,Trigger3M)),NA())</f>
        <v>9.5948843284733923E-3</v>
      </c>
      <c r="L3255" s="44">
        <f>IFERROR(_xll.qlIndexFixing(Index6M,$H3255,TRUE,_xll.ohTrigger(RecalcTrigger,Trigger6M)),NA())</f>
        <v>9.6956808092016917E-3</v>
      </c>
      <c r="M3255" s="146">
        <f>IFERROR(_xll.qlIndexFixing(Index1Y,$H3255,TRUE,_xll.ohTrigger(RecalcTrigger,Trigger1Y)),NA())</f>
        <v>9.9430030688558713E-3</v>
      </c>
      <c r="N3255" s="145">
        <f>IFERROR(_xll.qlIndexFixing(ONIndex1M,I3255,TRUE,_xll.ohTrigger(RecalcTrigger,Trigger1M)),NA())</f>
        <v>9.4198270853684818E-3</v>
      </c>
      <c r="O3255" s="44">
        <f>IFERROR(_xll.qlIndexFixing(ONIndex3M,I3255,TRUE,_xll.ohTrigger(RecalcTrigger,Trigger3M)),NA())</f>
        <v>9.5657819084737916E-3</v>
      </c>
      <c r="P3255" s="44">
        <f>IFERROR(_xll.qlIndexFixing(ONIndex6M,I3255,TRUE,_xll.ohTrigger(RecalcTrigger,Trigger6M)),NA())</f>
        <v>9.6382829829921857E-3</v>
      </c>
      <c r="Q3255" s="146">
        <f>IFERROR(_xll.qlIndexFixing(ONIndex1Y,I3255,TRUE,_xll.ohTrigger(RecalcTrigger,Trigger1Y)),NA())</f>
        <v>9.824676357844675E-3</v>
      </c>
    </row>
    <row r="3256" spans="2:17" x14ac:dyDescent="0.2">
      <c r="B3256" s="39" t="s">
        <v>42</v>
      </c>
      <c r="D3256" s="42">
        <f>_xll.qlCalendarAdvance(Calendar,$D3255,B3256,"f",FALSE)</f>
        <v>62513</v>
      </c>
      <c r="E3256" s="140">
        <f>_xll.qlInterestRateIndexValueDate(IndexON,D3256)</f>
        <v>62513</v>
      </c>
      <c r="F3256" s="156">
        <f>IFERROR(_xll.qlIndexFixing(IndexON,D3256,TRUE,_xll.ohTrigger(RecalcTrigger,TriggerON)),NA())</f>
        <v>8.9933199404912401E-3</v>
      </c>
      <c r="H3256" s="42">
        <f>_xll.qlCalendarAdvance(Calendar,$H3255,B3256,"f",FALSE)</f>
        <v>62513</v>
      </c>
      <c r="I3256" s="140">
        <f>_xll.qlInterestRateIndexValueDate(Index1M,$H3256)</f>
        <v>62513</v>
      </c>
      <c r="J3256" s="145">
        <f>IFERROR(_xll.qlIndexFixing(Index1M,$H3256,TRUE,_xll.ohTrigger(RecalcTrigger,Trigger1M)),NA())</f>
        <v>9.4308867963844526E-3</v>
      </c>
      <c r="K3256" s="44">
        <f>IFERROR(_xll.qlIndexFixing(Index3M,H3256,TRUE,_xll.ohTrigger(RecalcTrigger,Trigger3M)),NA())</f>
        <v>9.5980033269200248E-3</v>
      </c>
      <c r="L3256" s="44">
        <f>IFERROR(_xll.qlIndexFixing(Index6M,$H3256,TRUE,_xll.ohTrigger(RecalcTrigger,Trigger6M)),NA())</f>
        <v>9.6983138376920373E-3</v>
      </c>
      <c r="M3256" s="146">
        <f>IFERROR(_xll.qlIndexFixing(Index1Y,$H3256,TRUE,_xll.ohTrigger(RecalcTrigger,Trigger1Y)),NA())</f>
        <v>9.9456035003111509E-3</v>
      </c>
      <c r="N3256" s="145">
        <f>IFERROR(_xll.qlIndexFixing(ONIndex1M,I3256,TRUE,_xll.ohTrigger(RecalcTrigger,Trigger1M)),NA())</f>
        <v>9.4224921488605951E-3</v>
      </c>
      <c r="O3256" s="44">
        <f>IFERROR(_xll.qlIndexFixing(ONIndex3M,I3256,TRUE,_xll.ohTrigger(RecalcTrigger,Trigger3M)),NA())</f>
        <v>9.5686353101498423E-3</v>
      </c>
      <c r="P3256" s="44">
        <f>IFERROR(_xll.qlIndexFixing(ONIndex6M,I3256,TRUE,_xll.ohTrigger(RecalcTrigger,Trigger6M)),NA())</f>
        <v>9.6410294654158957E-3</v>
      </c>
      <c r="Q3256" s="146">
        <f>IFERROR(_xll.qlIndexFixing(ONIndex1Y,I3256,TRUE,_xll.ohTrigger(RecalcTrigger,Trigger1Y)),NA())</f>
        <v>9.8275145296278232E-3</v>
      </c>
    </row>
    <row r="3257" spans="2:17" x14ac:dyDescent="0.2">
      <c r="B3257" s="39" t="s">
        <v>42</v>
      </c>
      <c r="D3257" s="42">
        <f>_xll.qlCalendarAdvance(Calendar,$D3256,B3257,"f",FALSE)</f>
        <v>62520</v>
      </c>
      <c r="E3257" s="140">
        <f>_xll.qlInterestRateIndexValueDate(IndexON,D3257)</f>
        <v>62520</v>
      </c>
      <c r="F3257" s="156">
        <f>IFERROR(_xll.qlIndexFixing(IndexON,D3257,TRUE,_xll.ohTrigger(RecalcTrigger,TriggerON)),NA())</f>
        <v>8.9965980607442653E-3</v>
      </c>
      <c r="H3257" s="42">
        <f>_xll.qlCalendarAdvance(Calendar,$H3256,B3257,"f",FALSE)</f>
        <v>62520</v>
      </c>
      <c r="I3257" s="140">
        <f>_xll.qlInterestRateIndexValueDate(Index1M,$H3257)</f>
        <v>62520</v>
      </c>
      <c r="J3257" s="145">
        <f>IFERROR(_xll.qlIndexFixing(Index1M,$H3257,TRUE,_xll.ohTrigger(RecalcTrigger,Trigger1M)),NA())</f>
        <v>9.4344543794344284E-3</v>
      </c>
      <c r="K3257" s="44">
        <f>IFERROR(_xll.qlIndexFixing(Index3M,H3257,TRUE,_xll.ohTrigger(RecalcTrigger,Trigger3M)),NA())</f>
        <v>9.6011107550867669E-3</v>
      </c>
      <c r="L3257" s="44">
        <f>IFERROR(_xll.qlIndexFixing(Index6M,$H3257,TRUE,_xll.ohTrigger(RecalcTrigger,Trigger6M)),NA())</f>
        <v>9.7018748684680658E-3</v>
      </c>
      <c r="M3257" s="146">
        <f>IFERROR(_xll.qlIndexFixing(Index1Y,$H3257,TRUE,_xll.ohTrigger(RecalcTrigger,Trigger1Y)),NA())</f>
        <v>9.9485071086588064E-3</v>
      </c>
      <c r="N3257" s="145">
        <f>IFERROR(_xll.qlIndexFixing(ONIndex1M,I3257,TRUE,_xll.ohTrigger(RecalcTrigger,Trigger1M)),NA())</f>
        <v>9.4251477041651377E-3</v>
      </c>
      <c r="O3257" s="44">
        <f>IFERROR(_xll.qlIndexFixing(ONIndex3M,I3257,TRUE,_xll.ohTrigger(RecalcTrigger,Trigger3M)),NA())</f>
        <v>9.5714785315215156E-3</v>
      </c>
      <c r="P3257" s="44">
        <f>IFERROR(_xll.qlIndexFixing(ONIndex6M,I3257,TRUE,_xll.ohTrigger(RecalcTrigger,Trigger6M)),NA())</f>
        <v>9.6437661490200721E-3</v>
      </c>
      <c r="Q3257" s="146">
        <f>IFERROR(_xll.qlIndexFixing(ONIndex1Y,I3257,TRUE,_xll.ohTrigger(RecalcTrigger,Trigger1Y)),NA())</f>
        <v>9.8303425754076024E-3</v>
      </c>
    </row>
    <row r="3258" spans="2:17" x14ac:dyDescent="0.2">
      <c r="B3258" s="39" t="s">
        <v>42</v>
      </c>
      <c r="D3258" s="42">
        <f>_xll.qlCalendarAdvance(Calendar,$D3257,B3258,"f",FALSE)</f>
        <v>62527</v>
      </c>
      <c r="E3258" s="140">
        <f>_xll.qlInterestRateIndexValueDate(IndexON,D3258)</f>
        <v>62527</v>
      </c>
      <c r="F3258" s="156">
        <f>IFERROR(_xll.qlIndexFixing(IndexON,D3258,TRUE,_xll.ohTrigger(RecalcTrigger,TriggerON)),NA())</f>
        <v>8.9998644435507202E-3</v>
      </c>
      <c r="H3258" s="42">
        <f>_xll.qlCalendarAdvance(Calendar,$H3257,B3258,"f",FALSE)</f>
        <v>62527</v>
      </c>
      <c r="I3258" s="140">
        <f>_xll.qlInterestRateIndexValueDate(Index1M,$H3258)</f>
        <v>62527</v>
      </c>
      <c r="J3258" s="145">
        <f>IFERROR(_xll.qlIndexFixing(Index1M,$H3258,TRUE,_xll.ohTrigger(RecalcTrigger,Trigger1M)),NA())</f>
        <v>9.4370820874747994E-3</v>
      </c>
      <c r="K3258" s="44">
        <f>IFERROR(_xll.qlIndexFixing(Index3M,H3258,TRUE,_xll.ohTrigger(RecalcTrigger,Trigger3M)),NA())</f>
        <v>9.6038842480203092E-3</v>
      </c>
      <c r="L3258" s="44">
        <f>IFERROR(_xll.qlIndexFixing(Index6M,$H3258,TRUE,_xll.ohTrigger(RecalcTrigger,Trigger6M)),NA())</f>
        <v>9.7044863109303405E-3</v>
      </c>
      <c r="M3258" s="146">
        <f>IFERROR(_xll.qlIndexFixing(Index1Y,$H3258,TRUE,_xll.ohTrigger(RecalcTrigger,Trigger1Y)),NA())</f>
        <v>9.9510864404708105E-3</v>
      </c>
      <c r="N3258" s="145">
        <f>IFERROR(_xll.qlIndexFixing(ONIndex1M,I3258,TRUE,_xll.ohTrigger(RecalcTrigger,Trigger1M)),NA())</f>
        <v>9.4277937508768783E-3</v>
      </c>
      <c r="O3258" s="44">
        <f>IFERROR(_xll.qlIndexFixing(ONIndex3M,I3258,TRUE,_xll.ohTrigger(RecalcTrigger,Trigger3M)),NA())</f>
        <v>9.5743115725888117E-3</v>
      </c>
      <c r="P3258" s="44">
        <f>IFERROR(_xll.qlIndexFixing(ONIndex6M,I3258,TRUE,_xll.ohTrigger(RecalcTrigger,Trigger6M)),NA())</f>
        <v>9.6464930337236687E-3</v>
      </c>
      <c r="Q3258" s="146">
        <f>IFERROR(_xll.qlIndexFixing(ONIndex1Y,I3258,TRUE,_xll.ohTrigger(RecalcTrigger,Trigger1Y)),NA())</f>
        <v>9.8331604953461049E-3</v>
      </c>
    </row>
    <row r="3259" spans="2:17" x14ac:dyDescent="0.2">
      <c r="B3259" s="39" t="s">
        <v>42</v>
      </c>
      <c r="D3259" s="42">
        <f>_xll.qlCalendarAdvance(Calendar,$D3258,B3259,"f",FALSE)</f>
        <v>62534</v>
      </c>
      <c r="E3259" s="140">
        <f>_xll.qlInterestRateIndexValueDate(IndexON,D3259)</f>
        <v>62534</v>
      </c>
      <c r="F3259" s="156">
        <f>IFERROR(_xll.qlIndexFixing(IndexON,D3259,TRUE,_xll.ohTrigger(RecalcTrigger,TriggerON)),NA())</f>
        <v>9.003119088910605E-3</v>
      </c>
      <c r="H3259" s="42">
        <f>_xll.qlCalendarAdvance(Calendar,$H3258,B3259,"f",FALSE)</f>
        <v>62534</v>
      </c>
      <c r="I3259" s="140">
        <f>_xll.qlInterestRateIndexValueDate(Index1M,$H3259)</f>
        <v>62534</v>
      </c>
      <c r="J3259" s="145">
        <f>IFERROR(_xll.qlIndexFixing(Index1M,$H3259,TRUE,_xll.ohTrigger(RecalcTrigger,Trigger1M)),NA())</f>
        <v>9.4409326776169044E-3</v>
      </c>
      <c r="K3259" s="44">
        <f>IFERROR(_xll.qlIndexFixing(Index3M,H3259,TRUE,_xll.ohTrigger(RecalcTrigger,Trigger3M)),NA())</f>
        <v>9.6066475381705822E-3</v>
      </c>
      <c r="L3259" s="44">
        <f>IFERROR(_xll.qlIndexFixing(Index6M,$H3259,TRUE,_xll.ohTrigger(RecalcTrigger,Trigger6M)),NA())</f>
        <v>9.7070879102566232E-3</v>
      </c>
      <c r="M3259" s="146">
        <f>IFERROR(_xll.qlIndexFixing(Index1Y,$H3259,TRUE,_xll.ohTrigger(RecalcTrigger,Trigger1Y)),NA())</f>
        <v>9.9536555521014519E-3</v>
      </c>
      <c r="N3259" s="145">
        <f>IFERROR(_xll.qlIndexFixing(ONIndex1M,I3259,TRUE,_xll.ohTrigger(RecalcTrigger,Trigger1M)),NA())</f>
        <v>9.4304302894010483E-3</v>
      </c>
      <c r="O3259" s="44">
        <f>IFERROR(_xll.qlIndexFixing(ONIndex3M,I3259,TRUE,_xll.ohTrigger(RecalcTrigger,Trigger3M)),NA())</f>
        <v>9.577134433189638E-3</v>
      </c>
      <c r="P3259" s="44">
        <f>IFERROR(_xll.qlIndexFixing(ONIndex6M,I3259,TRUE,_xll.ohTrigger(RecalcTrigger,Trigger6M)),NA())</f>
        <v>9.6492101195266855E-3</v>
      </c>
      <c r="Q3259" s="146">
        <f>IFERROR(_xll.qlIndexFixing(ONIndex1Y,I3259,TRUE,_xll.ohTrigger(RecalcTrigger,Trigger1Y)),NA())</f>
        <v>9.8359682891191458E-3</v>
      </c>
    </row>
    <row r="3260" spans="2:17" x14ac:dyDescent="0.2">
      <c r="B3260" s="39" t="s">
        <v>42</v>
      </c>
      <c r="D3260" s="42">
        <f>_xll.qlCalendarAdvance(Calendar,$D3259,B3260,"f",FALSE)</f>
        <v>62541</v>
      </c>
      <c r="E3260" s="140">
        <f>_xll.qlInterestRateIndexValueDate(IndexON,D3260)</f>
        <v>62541</v>
      </c>
      <c r="F3260" s="156">
        <f>IFERROR(_xll.qlIndexFixing(IndexON,D3260,TRUE,_xll.ohTrigger(RecalcTrigger,TriggerON)),NA())</f>
        <v>9.0063619966618269E-3</v>
      </c>
      <c r="H3260" s="42">
        <f>_xll.qlCalendarAdvance(Calendar,$H3259,B3260,"f",FALSE)</f>
        <v>62541</v>
      </c>
      <c r="I3260" s="140">
        <f>_xll.qlInterestRateIndexValueDate(Index1M,$H3260)</f>
        <v>62541</v>
      </c>
      <c r="J3260" s="145">
        <f>IFERROR(_xll.qlIndexFixing(Index1M,$H3260,TRUE,_xll.ohTrigger(RecalcTrigger,Trigger1M)),NA())</f>
        <v>9.4423089580279868E-3</v>
      </c>
      <c r="K3260" s="44">
        <f>IFERROR(_xll.qlIndexFixing(Index3M,H3260,TRUE,_xll.ohTrigger(RecalcTrigger,Trigger3M)),NA())</f>
        <v>9.6094006255190868E-3</v>
      </c>
      <c r="L3260" s="44">
        <f>IFERROR(_xll.qlIndexFixing(Index6M,$H3260,TRUE,_xll.ohTrigger(RecalcTrigger,Trigger6M)),NA())</f>
        <v>9.7096796664085921E-3</v>
      </c>
      <c r="M3260" s="146">
        <f>IFERROR(_xll.qlIndexFixing(Index1Y,$H3260,TRUE,_xll.ohTrigger(RecalcTrigger,Trigger1Y)),NA())</f>
        <v>9.9562144434725657E-3</v>
      </c>
      <c r="N3260" s="145">
        <f>IFERROR(_xll.qlIndexFixing(ONIndex1M,I3260,TRUE,_xll.ohTrigger(RecalcTrigger,Trigger1M)),NA())</f>
        <v>9.4330573194945089E-3</v>
      </c>
      <c r="O3260" s="44">
        <f>IFERROR(_xll.qlIndexFixing(ONIndex3M,I3260,TRUE,_xll.ohTrigger(RecalcTrigger,Trigger3M)),NA())</f>
        <v>9.5799471136481795E-3</v>
      </c>
      <c r="P3260" s="44">
        <f>IFERROR(_xll.qlIndexFixing(ONIndex6M,I3260,TRUE,_xll.ohTrigger(RecalcTrigger,Trigger6M)),NA())</f>
        <v>9.6519174066722613E-3</v>
      </c>
      <c r="Q3260" s="146">
        <f>IFERROR(_xll.qlIndexFixing(ONIndex1Y,I3260,TRUE,_xll.ohTrigger(RecalcTrigger,Trigger1Y)),NA())</f>
        <v>9.8387659570509101E-3</v>
      </c>
    </row>
    <row r="3261" spans="2:17" x14ac:dyDescent="0.2">
      <c r="B3261" s="39" t="s">
        <v>42</v>
      </c>
      <c r="D3261" s="42">
        <f>_xll.qlCalendarAdvance(Calendar,$D3260,B3261,"f",FALSE)</f>
        <v>62548</v>
      </c>
      <c r="E3261" s="140">
        <f>_xll.qlInterestRateIndexValueDate(IndexON,D3261)</f>
        <v>62548</v>
      </c>
      <c r="F3261" s="156">
        <f>IFERROR(_xll.qlIndexFixing(IndexON,D3261,TRUE,_xll.ohTrigger(RecalcTrigger,TriggerON)),NA())</f>
        <v>9.0095931670475249E-3</v>
      </c>
      <c r="H3261" s="42">
        <f>_xll.qlCalendarAdvance(Calendar,$H3260,B3261,"f",FALSE)</f>
        <v>62548</v>
      </c>
      <c r="I3261" s="140">
        <f>_xll.qlInterestRateIndexValueDate(Index1M,$H3261)</f>
        <v>62548</v>
      </c>
      <c r="J3261" s="145">
        <f>IFERROR(_xll.qlIndexFixing(Index1M,$H3261,TRUE,_xll.ohTrigger(RecalcTrigger,Trigger1M)),NA())</f>
        <v>9.4446011133141709E-3</v>
      </c>
      <c r="K3261" s="44">
        <f>IFERROR(_xll.qlIndexFixing(Index3M,H3261,TRUE,_xll.ohTrigger(RecalcTrigger,Trigger3M)),NA())</f>
        <v>9.6118230581946316E-3</v>
      </c>
      <c r="L3261" s="44">
        <f>IFERROR(_xll.qlIndexFixing(Index6M,$H3261,TRUE,_xll.ohTrigger(RecalcTrigger,Trigger6M)),NA())</f>
        <v>9.7119515561419935E-3</v>
      </c>
      <c r="M3261" s="146">
        <f>IFERROR(_xll.qlIndexFixing(Index1Y,$H3261,TRUE,_xll.ohTrigger(RecalcTrigger,Trigger1Y)),NA())</f>
        <v>9.9587631145062021E-3</v>
      </c>
      <c r="N3261" s="145">
        <f>IFERROR(_xll.qlIndexFixing(ONIndex1M,I3261,TRUE,_xll.ohTrigger(RecalcTrigger,Trigger1M)),NA())</f>
        <v>9.43567484115726E-3</v>
      </c>
      <c r="O3261" s="44">
        <f>IFERROR(_xll.qlIndexFixing(ONIndex3M,I3261,TRUE,_xll.ohTrigger(RecalcTrigger,Trigger3M)),NA())</f>
        <v>9.5827496137212975E-3</v>
      </c>
      <c r="P3261" s="44">
        <f>IFERROR(_xll.qlIndexFixing(ONIndex6M,I3261,TRUE,_xll.ohTrigger(RecalcTrigger,Trigger6M)),NA())</f>
        <v>9.6546148948362109E-3</v>
      </c>
      <c r="Q3261" s="146">
        <f>IFERROR(_xll.qlIndexFixing(ONIndex1Y,I3261,TRUE,_xll.ohTrigger(RecalcTrigger,Trigger1Y)),NA())</f>
        <v>9.8415534990603515E-3</v>
      </c>
    </row>
    <row r="3262" spans="2:17" x14ac:dyDescent="0.2">
      <c r="B3262" s="39" t="s">
        <v>42</v>
      </c>
      <c r="D3262" s="42">
        <f>_xll.qlCalendarAdvance(Calendar,$D3261,B3262,"f",FALSE)</f>
        <v>62555</v>
      </c>
      <c r="E3262" s="140">
        <f>_xll.qlInterestRateIndexValueDate(IndexON,D3262)</f>
        <v>62555</v>
      </c>
      <c r="F3262" s="156">
        <f>IFERROR(_xll.qlIndexFixing(IndexON,D3262,TRUE,_xll.ohTrigger(RecalcTrigger,TriggerON)),NA())</f>
        <v>9.0128125999056063E-3</v>
      </c>
      <c r="H3262" s="42">
        <f>_xll.qlCalendarAdvance(Calendar,$H3261,B3262,"f",FALSE)</f>
        <v>62555</v>
      </c>
      <c r="I3262" s="140">
        <f>_xll.qlInterestRateIndexValueDate(Index1M,$H3262)</f>
        <v>62555</v>
      </c>
      <c r="J3262" s="145">
        <f>IFERROR(_xll.qlIndexFixing(Index1M,$H3262,TRUE,_xll.ohTrigger(RecalcTrigger,Trigger1M)),NA())</f>
        <v>9.4471913732692529E-3</v>
      </c>
      <c r="K3262" s="44">
        <f>IFERROR(_xll.qlIndexFixing(Index3M,H3262,TRUE,_xll.ohTrigger(RecalcTrigger,Trigger3M)),NA())</f>
        <v>9.6145563967480509E-3</v>
      </c>
      <c r="L3262" s="44">
        <f>IFERROR(_xll.qlIndexFixing(Index6M,$H3262,TRUE,_xll.ohTrigger(RecalcTrigger,Trigger6M)),NA())</f>
        <v>9.714524260626009E-3</v>
      </c>
      <c r="M3262" s="146">
        <f>IFERROR(_xll.qlIndexFixing(Index1Y,$H3262,TRUE,_xll.ohTrigger(RecalcTrigger,Trigger1Y)),NA())</f>
        <v>9.9613015651244165E-3</v>
      </c>
      <c r="N3262" s="145">
        <f>IFERROR(_xll.qlIndexFixing(ONIndex1M,I3262,TRUE,_xll.ohTrigger(RecalcTrigger,Trigger1M)),NA())</f>
        <v>9.4382828545513942E-3</v>
      </c>
      <c r="O3262" s="44">
        <f>IFERROR(_xll.qlIndexFixing(ONIndex3M,I3262,TRUE,_xll.ohTrigger(RecalcTrigger,Trigger3M)),NA())</f>
        <v>9.5855419334900382E-3</v>
      </c>
      <c r="P3262" s="44">
        <f>IFERROR(_xll.qlIndexFixing(ONIndex6M,I3262,TRUE,_xll.ohTrigger(RecalcTrigger,Trigger6M)),NA())</f>
        <v>9.6573025840995808E-3</v>
      </c>
      <c r="Q3262" s="146">
        <f>IFERROR(_xll.qlIndexFixing(ONIndex1Y,I3262,TRUE,_xll.ohTrigger(RecalcTrigger,Trigger1Y)),NA())</f>
        <v>9.8443309149043312E-3</v>
      </c>
    </row>
    <row r="3263" spans="2:17" x14ac:dyDescent="0.2">
      <c r="B3263" s="39" t="s">
        <v>42</v>
      </c>
      <c r="D3263" s="42">
        <f>_xll.qlCalendarAdvance(Calendar,$D3262,B3263,"f",FALSE)</f>
        <v>62562</v>
      </c>
      <c r="E3263" s="140">
        <f>_xll.qlInterestRateIndexValueDate(IndexON,D3263)</f>
        <v>62562</v>
      </c>
      <c r="F3263" s="156">
        <f>IFERROR(_xll.qlIndexFixing(IndexON,D3263,TRUE,_xll.ohTrigger(RecalcTrigger,TriggerON)),NA())</f>
        <v>9.0160202953171176E-3</v>
      </c>
      <c r="H3263" s="42">
        <f>_xll.qlCalendarAdvance(Calendar,$H3262,B3263,"f",FALSE)</f>
        <v>62562</v>
      </c>
      <c r="I3263" s="140">
        <f>_xll.qlInterestRateIndexValueDate(Index1M,$H3263)</f>
        <v>62562</v>
      </c>
      <c r="J3263" s="145">
        <f>IFERROR(_xll.qlIndexFixing(Index1M,$H3263,TRUE,_xll.ohTrigger(RecalcTrigger,Trigger1M)),NA())</f>
        <v>9.4497721182585925E-3</v>
      </c>
      <c r="K3263" s="44">
        <f>IFERROR(_xll.qlIndexFixing(Index3M,H3263,TRUE,_xll.ohTrigger(RecalcTrigger,Trigger3M)),NA())</f>
        <v>9.617279532684429E-3</v>
      </c>
      <c r="L3263" s="44">
        <f>IFERROR(_xll.qlIndexFixing(Index6M,$H3263,TRUE,_xll.ohTrigger(RecalcTrigger,Trigger6M)),NA())</f>
        <v>9.717087122067123E-3</v>
      </c>
      <c r="M3263" s="146">
        <f>IFERROR(_xll.qlIndexFixing(Index1Y,$H3263,TRUE,_xll.ohTrigger(RecalcTrigger,Trigger1Y)),NA())</f>
        <v>9.9638297952501509E-3</v>
      </c>
      <c r="N3263" s="145">
        <f>IFERROR(_xll.qlIndexFixing(ONIndex1M,I3263,TRUE,_xll.ohTrigger(RecalcTrigger,Trigger1M)),NA())</f>
        <v>9.4408813595148189E-3</v>
      </c>
      <c r="O3263" s="44">
        <f>IFERROR(_xll.qlIndexFixing(ONIndex3M,I3263,TRUE,_xll.ohTrigger(RecalcTrigger,Trigger3M)),NA())</f>
        <v>9.5883240729544017E-3</v>
      </c>
      <c r="P3263" s="44">
        <f>IFERROR(_xll.qlIndexFixing(ONIndex6M,I3263,TRUE,_xll.ohTrigger(RecalcTrigger,Trigger6M)),NA())</f>
        <v>9.659980474543417E-3</v>
      </c>
      <c r="Q3263" s="146">
        <f>IFERROR(_xll.qlIndexFixing(ONIndex1Y,I3263,TRUE,_xll.ohTrigger(RecalcTrigger,Trigger1Y)),NA())</f>
        <v>9.8470982049070344E-3</v>
      </c>
    </row>
    <row r="3264" spans="2:17" x14ac:dyDescent="0.2">
      <c r="B3264" s="39" t="s">
        <v>42</v>
      </c>
      <c r="D3264" s="42">
        <f>_xll.qlCalendarAdvance(Calendar,$D3263,B3264,"f",FALSE)</f>
        <v>62569</v>
      </c>
      <c r="E3264" s="140">
        <f>_xll.qlInterestRateIndexValueDate(IndexON,D3264)</f>
        <v>62569</v>
      </c>
      <c r="F3264" s="156">
        <f>IFERROR(_xll.qlIndexFixing(IndexON,D3264,TRUE,_xll.ohTrigger(RecalcTrigger,TriggerON)),NA())</f>
        <v>9.0192162532820586E-3</v>
      </c>
      <c r="H3264" s="42">
        <f>_xll.qlCalendarAdvance(Calendar,$H3263,B3264,"f",FALSE)</f>
        <v>62569</v>
      </c>
      <c r="I3264" s="140">
        <f>_xll.qlInterestRateIndexValueDate(Index1M,$H3264)</f>
        <v>62569</v>
      </c>
      <c r="J3264" s="145">
        <f>IFERROR(_xll.qlIndexFixing(Index1M,$H3264,TRUE,_xll.ohTrigger(RecalcTrigger,Trigger1M)),NA())</f>
        <v>9.4523433482686849E-3</v>
      </c>
      <c r="K3264" s="44">
        <f>IFERROR(_xll.qlIndexFixing(Index3M,H3264,TRUE,_xll.ohTrigger(RecalcTrigger,Trigger3M)),NA())</f>
        <v>9.6199924659841722E-3</v>
      </c>
      <c r="L3264" s="44">
        <f>IFERROR(_xll.qlIndexFixing(Index6M,$H3264,TRUE,_xll.ohTrigger(RecalcTrigger,Trigger6M)),NA())</f>
        <v>9.7196401404276902E-3</v>
      </c>
      <c r="M3264" s="146">
        <f>IFERROR(_xll.qlIndexFixing(Index1Y,$H3264,TRUE,_xll.ohTrigger(RecalcTrigger,Trigger1Y)),NA())</f>
        <v>9.96634780480634E-3</v>
      </c>
      <c r="N3264" s="145">
        <f>IFERROR(_xll.qlIndexFixing(ONIndex1M,I3264,TRUE,_xll.ohTrigger(RecalcTrigger,Trigger1M)),NA())</f>
        <v>9.4434703561285804E-3</v>
      </c>
      <c r="O3264" s="44">
        <f>IFERROR(_xll.qlIndexFixing(ONIndex3M,I3264,TRUE,_xll.ohTrigger(RecalcTrigger,Trigger3M)),NA())</f>
        <v>9.5910960321143879E-3</v>
      </c>
      <c r="P3264" s="44">
        <f>IFERROR(_xll.qlIndexFixing(ONIndex6M,I3264,TRUE,_xll.ohTrigger(RecalcTrigger,Trigger6M)),NA())</f>
        <v>9.6626485663298123E-3</v>
      </c>
      <c r="Q3264" s="146">
        <f>IFERROR(_xll.qlIndexFixing(ONIndex1Y,I3264,TRUE,_xll.ohTrigger(RecalcTrigger,Trigger1Y)),NA())</f>
        <v>9.8498553689063684E-3</v>
      </c>
    </row>
    <row r="3265" spans="2:17" x14ac:dyDescent="0.2">
      <c r="B3265" s="39" t="s">
        <v>42</v>
      </c>
      <c r="D3265" s="42">
        <f>_xll.qlCalendarAdvance(Calendar,$D3264,B3265,"f",FALSE)</f>
        <v>62576</v>
      </c>
      <c r="E3265" s="140">
        <f>_xll.qlInterestRateIndexValueDate(IndexON,D3265)</f>
        <v>62576</v>
      </c>
      <c r="F3265" s="156">
        <f>IFERROR(_xll.qlIndexFixing(IndexON,D3265,TRUE,_xll.ohTrigger(RecalcTrigger,TriggerON)),NA())</f>
        <v>9.0224004736383367E-3</v>
      </c>
      <c r="H3265" s="42">
        <f>_xll.qlCalendarAdvance(Calendar,$H3264,B3265,"f",FALSE)</f>
        <v>62576</v>
      </c>
      <c r="I3265" s="140">
        <f>_xll.qlInterestRateIndexValueDate(Index1M,$H3265)</f>
        <v>62576</v>
      </c>
      <c r="J3265" s="145">
        <f>IFERROR(_xll.qlIndexFixing(Index1M,$H3265,TRUE,_xll.ohTrigger(RecalcTrigger,Trigger1M)),NA())</f>
        <v>9.4549050632968257E-3</v>
      </c>
      <c r="K3265" s="44">
        <f>IFERROR(_xll.qlIndexFixing(Index3M,H3265,TRUE,_xll.ohTrigger(RecalcTrigger,Trigger3M)),NA())</f>
        <v>9.6226951966259053E-3</v>
      </c>
      <c r="L3265" s="44">
        <f>IFERROR(_xll.qlIndexFixing(Index6M,$H3265,TRUE,_xll.ohTrigger(RecalcTrigger,Trigger6M)),NA())</f>
        <v>9.7221833156687382E-3</v>
      </c>
      <c r="M3265" s="146">
        <f>IFERROR(_xll.qlIndexFixing(Index1Y,$H3265,TRUE,_xll.ohTrigger(RecalcTrigger,Trigger1Y)),NA())</f>
        <v>9.9688555937163716E-3</v>
      </c>
      <c r="N3265" s="145">
        <f>IFERROR(_xll.qlIndexFixing(ONIndex1M,I3265,TRUE,_xll.ohTrigger(RecalcTrigger,Trigger1M)),NA())</f>
        <v>9.4460498444737251E-3</v>
      </c>
      <c r="O3265" s="44">
        <f>IFERROR(_xll.qlIndexFixing(ONIndex3M,I3265,TRUE,_xll.ohTrigger(RecalcTrigger,Trigger3M)),NA())</f>
        <v>9.5938578109699968E-3</v>
      </c>
      <c r="P3265" s="44">
        <f>IFERROR(_xll.qlIndexFixing(ONIndex6M,I3265,TRUE,_xll.ohTrigger(RecalcTrigger,Trigger6M)),NA())</f>
        <v>9.6653068590535351E-3</v>
      </c>
      <c r="Q3265" s="146">
        <f>IFERROR(_xll.qlIndexFixing(ONIndex1Y,I3265,TRUE,_xll.ohTrigger(RecalcTrigger,Trigger1Y)),NA())</f>
        <v>9.8526024069023332E-3</v>
      </c>
    </row>
    <row r="3266" spans="2:17" x14ac:dyDescent="0.2">
      <c r="B3266" s="39" t="s">
        <v>42</v>
      </c>
      <c r="D3266" s="42">
        <f>_xll.qlCalendarAdvance(Calendar,$D3265,B3266,"f",FALSE)</f>
        <v>62583</v>
      </c>
      <c r="E3266" s="140">
        <f>_xll.qlInterestRateIndexValueDate(IndexON,D3266)</f>
        <v>62583</v>
      </c>
      <c r="F3266" s="156">
        <f>IFERROR(_xll.qlIndexFixing(IndexON,D3266,TRUE,_xll.ohTrigger(RecalcTrigger,TriggerON)),NA())</f>
        <v>9.0255729565480447E-3</v>
      </c>
      <c r="H3266" s="42">
        <f>_xll.qlCalendarAdvance(Calendar,$H3265,B3266,"f",FALSE)</f>
        <v>62583</v>
      </c>
      <c r="I3266" s="140">
        <f>_xll.qlInterestRateIndexValueDate(Index1M,$H3266)</f>
        <v>62583</v>
      </c>
      <c r="J3266" s="145">
        <f>IFERROR(_xll.qlIndexFixing(Index1M,$H3266,TRUE,_xll.ohTrigger(RecalcTrigger,Trigger1M)),NA())</f>
        <v>9.4577612050331192E-3</v>
      </c>
      <c r="K3266" s="44">
        <f>IFERROR(_xll.qlIndexFixing(Index3M,H3266,TRUE,_xll.ohTrigger(RecalcTrigger,Trigger3M)),NA())</f>
        <v>9.6257048895802087E-3</v>
      </c>
      <c r="L3266" s="44">
        <f>IFERROR(_xll.qlIndexFixing(Index6M,$H3266,TRUE,_xll.ohTrigger(RecalcTrigger,Trigger6M)),NA())</f>
        <v>9.7250234945169527E-3</v>
      </c>
      <c r="M3266" s="146">
        <f>IFERROR(_xll.qlIndexFixing(Index1Y,$H3266,TRUE,_xll.ohTrigger(RecalcTrigger,Trigger1Y)),NA())</f>
        <v>9.971353161903845E-3</v>
      </c>
      <c r="N3266" s="145">
        <f>IFERROR(_xll.qlIndexFixing(ONIndex1M,I3266,TRUE,_xll.ohTrigger(RecalcTrigger,Trigger1M)),NA())</f>
        <v>9.448619824307114E-3</v>
      </c>
      <c r="O3266" s="44">
        <f>IFERROR(_xll.qlIndexFixing(ONIndex3M,I3266,TRUE,_xll.ohTrigger(RecalcTrigger,Trigger3M)),NA())</f>
        <v>9.5966094094401821E-3</v>
      </c>
      <c r="P3266" s="44">
        <f>IFERROR(_xll.qlIndexFixing(ONIndex6M,I3266,TRUE,_xll.ohTrigger(RecalcTrigger,Trigger6M)),NA())</f>
        <v>9.6679553529577245E-3</v>
      </c>
      <c r="Q3266" s="146">
        <f>IFERROR(_xll.qlIndexFixing(ONIndex1Y,I3266,TRUE,_xll.ohTrigger(RecalcTrigger,Trigger1Y)),NA())</f>
        <v>9.8553393189759753E-3</v>
      </c>
    </row>
    <row r="3267" spans="2:17" x14ac:dyDescent="0.2">
      <c r="B3267" s="39" t="s">
        <v>42</v>
      </c>
      <c r="D3267" s="42">
        <f>_xll.qlCalendarAdvance(Calendar,$D3266,B3267,"f",FALSE)</f>
        <v>62590</v>
      </c>
      <c r="E3267" s="140">
        <f>_xll.qlInterestRateIndexValueDate(IndexON,D3267)</f>
        <v>62590</v>
      </c>
      <c r="F3267" s="156">
        <f>IFERROR(_xll.qlIndexFixing(IndexON,D3267,TRUE,_xll.ohTrigger(RecalcTrigger,TriggerON)),NA())</f>
        <v>9.0287337019301361E-3</v>
      </c>
      <c r="H3267" s="42">
        <f>_xll.qlCalendarAdvance(Calendar,$H3266,B3267,"f",FALSE)</f>
        <v>62590</v>
      </c>
      <c r="I3267" s="140">
        <f>_xll.qlInterestRateIndexValueDate(Index1M,$H3267)</f>
        <v>62590</v>
      </c>
      <c r="J3267" s="145">
        <f>IFERROR(_xll.qlIndexFixing(Index1M,$H3267,TRUE,_xll.ohTrigger(RecalcTrigger,Trigger1M)),NA())</f>
        <v>9.4603032762895188E-3</v>
      </c>
      <c r="K3267" s="44">
        <f>IFERROR(_xll.qlIndexFixing(Index3M,H3267,TRUE,_xll.ohTrigger(RecalcTrigger,Trigger3M)),NA())</f>
        <v>9.6283865567234686E-3</v>
      </c>
      <c r="L3267" s="44">
        <f>IFERROR(_xll.qlIndexFixing(Index6M,$H3267,TRUE,_xll.ohTrigger(RecalcTrigger,Trigger6M)),NA())</f>
        <v>9.7275463473810338E-3</v>
      </c>
      <c r="M3267" s="146">
        <f>IFERROR(_xll.qlIndexFixing(Index1Y,$H3267,TRUE,_xll.ohTrigger(RecalcTrigger,Trigger1Y)),NA())</f>
        <v>9.9738405092928105E-3</v>
      </c>
      <c r="N3267" s="145">
        <f>IFERROR(_xll.qlIndexFixing(ONIndex1M,I3267,TRUE,_xll.ohTrigger(RecalcTrigger,Trigger1M)),NA())</f>
        <v>9.451180295871886E-3</v>
      </c>
      <c r="O3267" s="44">
        <f>IFERROR(_xll.qlIndexFixing(ONIndex3M,I3267,TRUE,_xll.ohTrigger(RecalcTrigger,Trigger3M)),NA())</f>
        <v>9.5993508277680828E-3</v>
      </c>
      <c r="P3267" s="44">
        <f>IFERROR(_xll.qlIndexFixing(ONIndex6M,I3267,TRUE,_xll.ohTrigger(RecalcTrigger,Trigger6M)),NA())</f>
        <v>9.6705940481234265E-3</v>
      </c>
      <c r="Q3267" s="146">
        <f>IFERROR(_xll.qlIndexFixing(ONIndex1Y,I3267,TRUE,_xll.ohTrigger(RecalcTrigger,Trigger1Y)),NA())</f>
        <v>9.8580661050462481E-3</v>
      </c>
    </row>
    <row r="3268" spans="2:17" x14ac:dyDescent="0.2">
      <c r="B3268" s="39" t="s">
        <v>42</v>
      </c>
      <c r="D3268" s="42">
        <f>_xll.qlCalendarAdvance(Calendar,$D3267,B3268,"f",FALSE)</f>
        <v>62597</v>
      </c>
      <c r="E3268" s="140">
        <f>_xll.qlInterestRateIndexValueDate(IndexON,D3268)</f>
        <v>62597</v>
      </c>
      <c r="F3268" s="156">
        <f>IFERROR(_xll.qlIndexFixing(IndexON,D3268,TRUE,_xll.ohTrigger(RecalcTrigger,TriggerON)),NA())</f>
        <v>9.0318827099467036E-3</v>
      </c>
      <c r="H3268" s="42">
        <f>_xll.qlCalendarAdvance(Calendar,$H3267,B3268,"f",FALSE)</f>
        <v>62597</v>
      </c>
      <c r="I3268" s="140">
        <f>_xll.qlInterestRateIndexValueDate(Index1M,$H3268)</f>
        <v>62597</v>
      </c>
      <c r="J3268" s="145">
        <f>IFERROR(_xll.qlIndexFixing(Index1M,$H3268,TRUE,_xll.ohTrigger(RecalcTrigger,Trigger1M)),NA())</f>
        <v>9.4628358323151623E-3</v>
      </c>
      <c r="K3268" s="44">
        <f>IFERROR(_xll.qlIndexFixing(Index3M,H3268,TRUE,_xll.ohTrigger(RecalcTrigger,Trigger3M)),NA())</f>
        <v>9.6310580208975836E-3</v>
      </c>
      <c r="L3268" s="44">
        <f>IFERROR(_xll.qlIndexFixing(Index6M,$H3268,TRUE,_xll.ohTrigger(RecalcTrigger,Trigger6M)),NA())</f>
        <v>9.7300593567664385E-3</v>
      </c>
      <c r="M3268" s="146">
        <f>IFERROR(_xll.qlIndexFixing(Index1Y,$H3268,TRUE,_xll.ohTrigger(RecalcTrigger,Trigger1Y)),NA())</f>
        <v>9.9763176358070929E-3</v>
      </c>
      <c r="N3268" s="145">
        <f>IFERROR(_xll.qlIndexFixing(ONIndex1M,I3268,TRUE,_xll.ohTrigger(RecalcTrigger,Trigger1M)),NA())</f>
        <v>9.4537312590059486E-3</v>
      </c>
      <c r="O3268" s="44">
        <f>IFERROR(_xll.qlIndexFixing(ONIndex3M,I3268,TRUE,_xll.ohTrigger(RecalcTrigger,Trigger3M)),NA())</f>
        <v>9.6020820656295136E-3</v>
      </c>
      <c r="P3268" s="44">
        <f>IFERROR(_xll.qlIndexFixing(ONIndex6M,I3268,TRUE,_xll.ohTrigger(RecalcTrigger,Trigger6M)),NA())</f>
        <v>9.6732229443075024E-3</v>
      </c>
      <c r="Q3268" s="146">
        <f>IFERROR(_xll.qlIndexFixing(ONIndex1Y,I3268,TRUE,_xll.ohTrigger(RecalcTrigger,Trigger1Y)),NA())</f>
        <v>9.8607827651941982E-3</v>
      </c>
    </row>
    <row r="3269" spans="2:17" x14ac:dyDescent="0.2">
      <c r="B3269" s="39" t="s">
        <v>42</v>
      </c>
      <c r="D3269" s="42">
        <f>_xll.qlCalendarAdvance(Calendar,$D3268,B3269,"f",FALSE)</f>
        <v>62604</v>
      </c>
      <c r="E3269" s="140">
        <f>_xll.qlInterestRateIndexValueDate(IndexON,D3269)</f>
        <v>62604</v>
      </c>
      <c r="F3269" s="156">
        <f>IFERROR(_xll.qlIndexFixing(IndexON,D3269,TRUE,_xll.ohTrigger(RecalcTrigger,TriggerON)),NA())</f>
        <v>9.0350199803546083E-3</v>
      </c>
      <c r="H3269" s="42">
        <f>_xll.qlCalendarAdvance(Calendar,$H3268,B3269,"f",FALSE)</f>
        <v>62604</v>
      </c>
      <c r="I3269" s="140">
        <f>_xll.qlInterestRateIndexValueDate(Index1M,$H3269)</f>
        <v>62604</v>
      </c>
      <c r="J3269" s="145">
        <f>IFERROR(_xll.qlIndexFixing(Index1M,$H3269,TRUE,_xll.ohTrigger(RecalcTrigger,Trigger1M)),NA())</f>
        <v>9.4653588731048247E-3</v>
      </c>
      <c r="K3269" s="44">
        <f>IFERROR(_xll.qlIndexFixing(Index3M,H3269,TRUE,_xll.ohTrigger(RecalcTrigger,Trigger3M)),NA())</f>
        <v>9.6337192820822905E-3</v>
      </c>
      <c r="L3269" s="44">
        <f>IFERROR(_xll.qlIndexFixing(Index6M,$H3269,TRUE,_xll.ohTrigger(RecalcTrigger,Trigger6M)),NA())</f>
        <v>9.7325625226379279E-3</v>
      </c>
      <c r="M3269" s="146">
        <f>IFERROR(_xll.qlIndexFixing(Index1Y,$H3269,TRUE,_xll.ohTrigger(RecalcTrigger,Trigger1Y)),NA())</f>
        <v>9.9787845413716221E-3</v>
      </c>
      <c r="N3269" s="145">
        <f>IFERROR(_xll.qlIndexFixing(ONIndex1M,I3269,TRUE,_xll.ohTrigger(RecalcTrigger,Trigger1M)),NA())</f>
        <v>9.456272713790348E-3</v>
      </c>
      <c r="O3269" s="44">
        <f>IFERROR(_xll.qlIndexFixing(ONIndex3M,I3269,TRUE,_xll.ohTrigger(RecalcTrigger,Trigger3M)),NA())</f>
        <v>9.6048031232676134E-3</v>
      </c>
      <c r="P3269" s="44">
        <f>IFERROR(_xll.qlIndexFixing(ONIndex6M,I3269,TRUE,_xll.ohTrigger(RecalcTrigger,Trigger6M)),NA())</f>
        <v>9.6758420416720448E-3</v>
      </c>
      <c r="Q3269" s="146">
        <f>IFERROR(_xll.qlIndexFixing(ONIndex1Y,I3269,TRUE,_xll.ohTrigger(RecalcTrigger,Trigger1Y)),NA())</f>
        <v>9.863489299338779E-3</v>
      </c>
    </row>
    <row r="3270" spans="2:17" x14ac:dyDescent="0.2">
      <c r="B3270" s="39" t="s">
        <v>42</v>
      </c>
      <c r="D3270" s="42">
        <f>_xll.qlCalendarAdvance(Calendar,$D3269,B3270,"f",FALSE)</f>
        <v>62611</v>
      </c>
      <c r="E3270" s="140">
        <f>_xll.qlInterestRateIndexValueDate(IndexON,D3270)</f>
        <v>62611</v>
      </c>
      <c r="F3270" s="156">
        <f>IFERROR(_xll.qlIndexFixing(IndexON,D3270,TRUE,_xll.ohTrigger(RecalcTrigger,TriggerON)),NA())</f>
        <v>9.0381455133159427E-3</v>
      </c>
      <c r="H3270" s="42">
        <f>_xll.qlCalendarAdvance(Calendar,$H3269,B3270,"f",FALSE)</f>
        <v>62611</v>
      </c>
      <c r="I3270" s="140">
        <f>_xll.qlInterestRateIndexValueDate(Index1M,$H3270)</f>
        <v>62611</v>
      </c>
      <c r="J3270" s="145">
        <f>IFERROR(_xll.qlIndexFixing(Index1M,$H3270,TRUE,_xll.ohTrigger(RecalcTrigger,Trigger1M)),NA())</f>
        <v>9.4675709135056598E-3</v>
      </c>
      <c r="K3270" s="44">
        <f>IFERROR(_xll.qlIndexFixing(Index3M,H3270,TRUE,_xll.ohTrigger(RecalcTrigger,Trigger3M)),NA())</f>
        <v>9.636370340253806E-3</v>
      </c>
      <c r="L3270" s="44">
        <f>IFERROR(_xll.qlIndexFixing(Index6M,$H3270,TRUE,_xll.ohTrigger(RecalcTrigger,Trigger6M)),NA())</f>
        <v>9.7347515437910953E-3</v>
      </c>
      <c r="M3270" s="146">
        <f>IFERROR(_xll.qlIndexFixing(Index1Y,$H3270,TRUE,_xll.ohTrigger(RecalcTrigger,Trigger1Y)),NA())</f>
        <v>9.9812412259113331E-3</v>
      </c>
      <c r="N3270" s="145">
        <f>IFERROR(_xll.qlIndexFixing(ONIndex1M,I3270,TRUE,_xll.ohTrigger(RecalcTrigger,Trigger1M)),NA())</f>
        <v>9.4588046603061304E-3</v>
      </c>
      <c r="O3270" s="44">
        <f>IFERROR(_xll.qlIndexFixing(ONIndex3M,I3270,TRUE,_xll.ohTrigger(RecalcTrigger,Trigger3M)),NA())</f>
        <v>9.6075140005202897E-3</v>
      </c>
      <c r="P3270" s="44">
        <f>IFERROR(_xll.qlIndexFixing(ONIndex6M,I3270,TRUE,_xll.ohTrigger(RecalcTrigger,Trigger6M)),NA())</f>
        <v>9.6784513402170536E-3</v>
      </c>
      <c r="Q3270" s="146">
        <f>IFERROR(_xll.qlIndexFixing(ONIndex1Y,I3270,TRUE,_xll.ohTrigger(RecalcTrigger,Trigger1Y)),NA())</f>
        <v>9.8661857073178982E-3</v>
      </c>
    </row>
    <row r="3271" spans="2:17" x14ac:dyDescent="0.2">
      <c r="B3271" s="39" t="s">
        <v>42</v>
      </c>
      <c r="D3271" s="42">
        <f>_xll.qlCalendarAdvance(Calendar,$D3270,B3271,"f",FALSE)</f>
        <v>62618</v>
      </c>
      <c r="E3271" s="140">
        <f>_xll.qlInterestRateIndexValueDate(IndexON,D3271)</f>
        <v>62618</v>
      </c>
      <c r="F3271" s="156">
        <f>IFERROR(_xll.qlIndexFixing(IndexON,D3271,TRUE,_xll.ohTrigger(RecalcTrigger,TriggerON)),NA())</f>
        <v>9.0412593088307069E-3</v>
      </c>
      <c r="H3271" s="42">
        <f>_xll.qlCalendarAdvance(Calendar,$H3270,B3271,"f",FALSE)</f>
        <v>62618</v>
      </c>
      <c r="I3271" s="140">
        <f>_xll.qlInterestRateIndexValueDate(Index1M,$H3271)</f>
        <v>62618</v>
      </c>
      <c r="J3271" s="145">
        <f>IFERROR(_xll.qlIndexFixing(Index1M,$H3271,TRUE,_xll.ohTrigger(RecalcTrigger,Trigger1M)),NA())</f>
        <v>9.4700755385178272E-3</v>
      </c>
      <c r="K3271" s="44">
        <f>IFERROR(_xll.qlIndexFixing(Index3M,H3271,TRUE,_xll.ohTrigger(RecalcTrigger,Trigger3M)),NA())</f>
        <v>9.6390111953953885E-3</v>
      </c>
      <c r="L3271" s="44">
        <f>IFERROR(_xll.qlIndexFixing(Index6M,$H3271,TRUE,_xll.ohTrigger(RecalcTrigger,Trigger6M)),NA())</f>
        <v>9.7372356595386671E-3</v>
      </c>
      <c r="M3271" s="146">
        <f>IFERROR(_xll.qlIndexFixing(Index1Y,$H3271,TRUE,_xll.ohTrigger(RecalcTrigger,Trigger1Y)),NA())</f>
        <v>9.9836876893511575E-3</v>
      </c>
      <c r="N3271" s="145">
        <f>IFERROR(_xll.qlIndexFixing(ONIndex1M,I3271,TRUE,_xll.ohTrigger(RecalcTrigger,Trigger1M)),NA())</f>
        <v>9.4613270983912034E-3</v>
      </c>
      <c r="O3271" s="44">
        <f>IFERROR(_xll.qlIndexFixing(ONIndex3M,I3271,TRUE,_xll.ohTrigger(RecalcTrigger,Trigger3M)),NA())</f>
        <v>9.610214697549635E-3</v>
      </c>
      <c r="P3271" s="44">
        <f>IFERROR(_xll.qlIndexFixing(ONIndex6M,I3271,TRUE,_xll.ohTrigger(RecalcTrigger,Trigger6M)),NA())</f>
        <v>9.6810508399425288E-3</v>
      </c>
      <c r="Q3271" s="146">
        <f>IFERROR(_xll.qlIndexFixing(ONIndex1Y,I3271,TRUE,_xll.ohTrigger(RecalcTrigger,Trigger1Y)),NA())</f>
        <v>9.8688719895367871E-3</v>
      </c>
    </row>
    <row r="3272" spans="2:17" x14ac:dyDescent="0.2">
      <c r="B3272" s="39" t="s">
        <v>42</v>
      </c>
      <c r="D3272" s="42">
        <f>_xll.qlCalendarAdvance(Calendar,$D3271,B3272,"f",FALSE)</f>
        <v>62625</v>
      </c>
      <c r="E3272" s="140">
        <f>_xll.qlInterestRateIndexValueDate(IndexON,D3272)</f>
        <v>62625</v>
      </c>
      <c r="F3272" s="156">
        <f>IFERROR(_xll.qlIndexFixing(IndexON,D3272,TRUE,_xll.ohTrigger(RecalcTrigger,TriggerON)),NA())</f>
        <v>9.0443613667368083E-3</v>
      </c>
      <c r="H3272" s="42">
        <f>_xll.qlCalendarAdvance(Calendar,$H3271,B3272,"f",FALSE)</f>
        <v>62625</v>
      </c>
      <c r="I3272" s="140">
        <f>_xll.qlInterestRateIndexValueDate(Index1M,$H3272)</f>
        <v>62625</v>
      </c>
      <c r="J3272" s="145">
        <f>IFERROR(_xll.qlIndexFixing(Index1M,$H3272,TRUE,_xll.ohTrigger(RecalcTrigger,Trigger1M)),NA())</f>
        <v>9.4725706485048189E-3</v>
      </c>
      <c r="K3272" s="44">
        <f>IFERROR(_xll.qlIndexFixing(Index3M,H3272,TRUE,_xll.ohTrigger(RecalcTrigger,Trigger3M)),NA())</f>
        <v>9.6416418474859003E-3</v>
      </c>
      <c r="L3272" s="44">
        <f>IFERROR(_xll.qlIndexFixing(Index6M,$H3272,TRUE,_xll.ohTrigger(RecalcTrigger,Trigger6M)),NA())</f>
        <v>9.7397099319094082E-3</v>
      </c>
      <c r="M3272" s="146">
        <f>IFERROR(_xll.qlIndexFixing(Index1Y,$H3272,TRUE,_xll.ohTrigger(RecalcTrigger,Trigger1Y)),NA())</f>
        <v>9.9861239316169151E-3</v>
      </c>
      <c r="N3272" s="145">
        <f>IFERROR(_xll.qlIndexFixing(ONIndex1M,I3272,TRUE,_xll.ohTrigger(RecalcTrigger,Trigger1M)),NA())</f>
        <v>9.4638400281266133E-3</v>
      </c>
      <c r="O3272" s="44">
        <f>IFERROR(_xll.qlIndexFixing(ONIndex3M,I3272,TRUE,_xll.ohTrigger(RecalcTrigger,Trigger3M)),NA())</f>
        <v>9.6129052141935567E-3</v>
      </c>
      <c r="P3272" s="44">
        <f>IFERROR(_xll.qlIndexFixing(ONIndex6M,I3272,TRUE,_xll.ohTrigger(RecalcTrigger,Trigger6M)),NA())</f>
        <v>9.6836405408484705E-3</v>
      </c>
      <c r="Q3272" s="146">
        <f>IFERROR(_xll.qlIndexFixing(ONIndex1Y,I3272,TRUE,_xll.ohTrigger(RecalcTrigger,Trigger1Y)),NA())</f>
        <v>9.8715481458333532E-3</v>
      </c>
    </row>
    <row r="3273" spans="2:17" x14ac:dyDescent="0.2">
      <c r="B3273" s="39" t="s">
        <v>42</v>
      </c>
      <c r="D3273" s="42">
        <f>_xll.qlCalendarAdvance(Calendar,$D3272,B3273,"f",FALSE)</f>
        <v>62632</v>
      </c>
      <c r="E3273" s="140">
        <f>_xll.qlInterestRateIndexValueDate(IndexON,D3273)</f>
        <v>62632</v>
      </c>
      <c r="F3273" s="156">
        <f>IFERROR(_xll.qlIndexFixing(IndexON,D3273,TRUE,_xll.ohTrigger(RecalcTrigger,TriggerON)),NA())</f>
        <v>9.0474516871963395E-3</v>
      </c>
      <c r="H3273" s="42">
        <f>_xll.qlCalendarAdvance(Calendar,$H3272,B3273,"f",FALSE)</f>
        <v>62632</v>
      </c>
      <c r="I3273" s="140">
        <f>_xll.qlInterestRateIndexValueDate(Index1M,$H3273)</f>
        <v>62632</v>
      </c>
      <c r="J3273" s="145">
        <f>IFERROR(_xll.qlIndexFixing(Index1M,$H3273,TRUE,_xll.ohTrigger(RecalcTrigger,Trigger1M)),NA())</f>
        <v>9.4750562434639356E-3</v>
      </c>
      <c r="K3273" s="44">
        <f>IFERROR(_xll.qlIndexFixing(Index3M,H3273,TRUE,_xll.ohTrigger(RecalcTrigger,Trigger3M)),NA())</f>
        <v>9.6442622965033139E-3</v>
      </c>
      <c r="L3273" s="44">
        <f>IFERROR(_xll.qlIndexFixing(Index6M,$H3273,TRUE,_xll.ohTrigger(RecalcTrigger,Trigger6M)),NA())</f>
        <v>9.7421743608652328E-3</v>
      </c>
      <c r="M3273" s="146">
        <f>IFERROR(_xll.qlIndexFixing(Index1Y,$H3273,TRUE,_xll.ohTrigger(RecalcTrigger,Trigger1Y)),NA())</f>
        <v>9.988549952633978E-3</v>
      </c>
      <c r="N3273" s="145">
        <f>IFERROR(_xll.qlIndexFixing(ONIndex1M,I3273,TRUE,_xll.ohTrigger(RecalcTrigger,Trigger1M)),NA())</f>
        <v>9.4663434494313137E-3</v>
      </c>
      <c r="O3273" s="44">
        <f>IFERROR(_xll.qlIndexFixing(ONIndex3M,I3273,TRUE,_xll.ohTrigger(RecalcTrigger,Trigger3M)),NA())</f>
        <v>9.6155855505331012E-3</v>
      </c>
      <c r="P3273" s="44">
        <f>IFERROR(_xll.qlIndexFixing(ONIndex6M,I3273,TRUE,_xll.ohTrigger(RecalcTrigger,Trigger6M)),NA())</f>
        <v>9.686220442772786E-3</v>
      </c>
      <c r="Q3273" s="146">
        <f>IFERROR(_xll.qlIndexFixing(ONIndex1Y,I3273,TRUE,_xll.ohTrigger(RecalcTrigger,Trigger1Y)),NA())</f>
        <v>9.8742141759644575E-3</v>
      </c>
    </row>
    <row r="3274" spans="2:17" x14ac:dyDescent="0.2">
      <c r="B3274" s="39" t="s">
        <v>42</v>
      </c>
      <c r="D3274" s="42">
        <f>_xll.qlCalendarAdvance(Calendar,$D3273,B3274,"f",FALSE)</f>
        <v>62639</v>
      </c>
      <c r="E3274" s="140">
        <f>_xll.qlInterestRateIndexValueDate(IndexON,D3274)</f>
        <v>62639</v>
      </c>
      <c r="F3274" s="156">
        <f>IFERROR(_xll.qlIndexFixing(IndexON,D3274,TRUE,_xll.ohTrigger(RecalcTrigger,TriggerON)),NA())</f>
        <v>9.0505302702093005E-3</v>
      </c>
      <c r="H3274" s="42">
        <f>_xll.qlCalendarAdvance(Calendar,$H3273,B3274,"f",FALSE)</f>
        <v>62639</v>
      </c>
      <c r="I3274" s="140">
        <f>_xll.qlInterestRateIndexValueDate(Index1M,$H3274)</f>
        <v>62639</v>
      </c>
      <c r="J3274" s="145">
        <f>IFERROR(_xll.qlIndexFixing(Index1M,$H3274,TRUE,_xll.ohTrigger(RecalcTrigger,Trigger1M)),NA())</f>
        <v>9.4778313483120848E-3</v>
      </c>
      <c r="K3274" s="44">
        <f>IFERROR(_xll.qlIndexFixing(Index3M,H3274,TRUE,_xll.ohTrigger(RecalcTrigger,Trigger3M)),NA())</f>
        <v>9.6468725424300131E-3</v>
      </c>
      <c r="L3274" s="44">
        <f>IFERROR(_xll.qlIndexFixing(Index6M,$H3274,TRUE,_xll.ohTrigger(RecalcTrigger,Trigger6M)),NA())</f>
        <v>9.7449306979793451E-3</v>
      </c>
      <c r="M3274" s="146">
        <f>IFERROR(_xll.qlIndexFixing(Index1Y,$H3274,TRUE,_xll.ohTrigger(RecalcTrigger,Trigger1Y)),NA())</f>
        <v>9.9909657523286118E-3</v>
      </c>
      <c r="N3274" s="145">
        <f>IFERROR(_xll.qlIndexFixing(ONIndex1M,I3274,TRUE,_xll.ohTrigger(RecalcTrigger,Trigger1M)),NA())</f>
        <v>9.4688373624673972E-3</v>
      </c>
      <c r="O3274" s="44">
        <f>IFERROR(_xll.qlIndexFixing(ONIndex3M,I3274,TRUE,_xll.ohTrigger(RecalcTrigger,Trigger3M)),NA())</f>
        <v>9.6182557065682683E-3</v>
      </c>
      <c r="P3274" s="44">
        <f>IFERROR(_xll.qlIndexFixing(ONIndex6M,I3274,TRUE,_xll.ohTrigger(RecalcTrigger,Trigger6M)),NA())</f>
        <v>9.6887905458775681E-3</v>
      </c>
      <c r="Q3274" s="146">
        <f>IFERROR(_xll.qlIndexFixing(ONIndex1Y,I3274,TRUE,_xll.ohTrigger(RecalcTrigger,Trigger1Y)),NA())</f>
        <v>9.8768700802542853E-3</v>
      </c>
    </row>
    <row r="3275" spans="2:17" x14ac:dyDescent="0.2">
      <c r="B3275" s="39" t="s">
        <v>42</v>
      </c>
      <c r="D3275" s="42">
        <f>_xll.qlCalendarAdvance(Calendar,$D3274,B3275,"f",FALSE)</f>
        <v>62646</v>
      </c>
      <c r="E3275" s="140">
        <f>_xll.qlInterestRateIndexValueDate(IndexON,D3275)</f>
        <v>62646</v>
      </c>
      <c r="F3275" s="156">
        <f>IFERROR(_xll.qlIndexFixing(IndexON,D3275,TRUE,_xll.ohTrigger(RecalcTrigger,TriggerON)),NA())</f>
        <v>9.0535971157756912E-3</v>
      </c>
      <c r="H3275" s="42">
        <f>_xll.qlCalendarAdvance(Calendar,$H3274,B3275,"f",FALSE)</f>
        <v>62646</v>
      </c>
      <c r="I3275" s="140">
        <f>_xll.qlInterestRateIndexValueDate(Index1M,$H3275)</f>
        <v>62646</v>
      </c>
      <c r="J3275" s="145">
        <f>IFERROR(_xll.qlIndexFixing(Index1M,$H3275,TRUE,_xll.ohTrigger(RecalcTrigger,Trigger1M)),NA())</f>
        <v>9.4802972975603604E-3</v>
      </c>
      <c r="K3275" s="44">
        <f>IFERROR(_xll.qlIndexFixing(Index3M,H3275,TRUE,_xll.ohTrigger(RecalcTrigger,Trigger3M)),NA())</f>
        <v>9.6494725852439723E-3</v>
      </c>
      <c r="L3275" s="44">
        <f>IFERROR(_xll.qlIndexFixing(Index6M,$H3275,TRUE,_xll.ohTrigger(RecalcTrigger,Trigger6M)),NA())</f>
        <v>9.7473748019877172E-3</v>
      </c>
      <c r="M3275" s="146">
        <f>IFERROR(_xll.qlIndexFixing(Index1Y,$H3275,TRUE,_xll.ohTrigger(RecalcTrigger,Trigger1Y)),NA())</f>
        <v>9.9933713306275158E-3</v>
      </c>
      <c r="N3275" s="145">
        <f>IFERROR(_xll.qlIndexFixing(ONIndex1M,I3275,TRUE,_xll.ohTrigger(RecalcTrigger,Trigger1M)),NA())</f>
        <v>9.4713217670727712E-3</v>
      </c>
      <c r="O3275" s="44">
        <f>IFERROR(_xll.qlIndexFixing(ONIndex3M,I3275,TRUE,_xll.ohTrigger(RecalcTrigger,Trigger3M)),NA())</f>
        <v>9.6209156822990582E-3</v>
      </c>
      <c r="P3275" s="44">
        <f>IFERROR(_xll.qlIndexFixing(ONIndex6M,I3275,TRUE,_xll.ohTrigger(RecalcTrigger,Trigger6M)),NA())</f>
        <v>9.6913508502438628E-3</v>
      </c>
      <c r="Q3275" s="146">
        <f>IFERROR(_xll.qlIndexFixing(ONIndex1Y,I3275,TRUE,_xll.ohTrigger(RecalcTrigger,Trigger1Y)),NA())</f>
        <v>9.8795158585407439E-3</v>
      </c>
    </row>
    <row r="3276" spans="2:17" x14ac:dyDescent="0.2">
      <c r="B3276" s="39" t="s">
        <v>42</v>
      </c>
      <c r="D3276" s="42">
        <f>_xll.qlCalendarAdvance(Calendar,$D3275,B3276,"f",FALSE)</f>
        <v>62653</v>
      </c>
      <c r="E3276" s="140">
        <f>_xll.qlInterestRateIndexValueDate(IndexON,D3276)</f>
        <v>62653</v>
      </c>
      <c r="F3276" s="156">
        <f>IFERROR(_xll.qlIndexFixing(IndexON,D3276,TRUE,_xll.ohTrigger(RecalcTrigger,TriggerON)),NA())</f>
        <v>9.056652223733419E-3</v>
      </c>
      <c r="H3276" s="42">
        <f>_xll.qlCalendarAdvance(Calendar,$H3275,B3276,"f",FALSE)</f>
        <v>62653</v>
      </c>
      <c r="I3276" s="140">
        <f>_xll.qlInterestRateIndexValueDate(Index1M,$H3276)</f>
        <v>62653</v>
      </c>
      <c r="J3276" s="145">
        <f>IFERROR(_xll.qlIndexFixing(Index1M,$H3276,TRUE,_xll.ohTrigger(RecalcTrigger,Trigger1M)),NA())</f>
        <v>9.4827537315334363E-3</v>
      </c>
      <c r="K3276" s="44">
        <f>IFERROR(_xll.qlIndexFixing(Index3M,H3276,TRUE,_xll.ohTrigger(RecalcTrigger,Trigger3M)),NA())</f>
        <v>9.652062424926694E-3</v>
      </c>
      <c r="L3276" s="44">
        <f>IFERROR(_xll.qlIndexFixing(Index6M,$H3276,TRUE,_xll.ohTrigger(RecalcTrigger,Trigger6M)),NA())</f>
        <v>9.7498090622244998E-3</v>
      </c>
      <c r="M3276" s="146">
        <f>IFERROR(_xll.qlIndexFixing(Index1Y,$H3276,TRUE,_xll.ohTrigger(RecalcTrigger,Trigger1Y)),NA())</f>
        <v>9.9957666874571759E-3</v>
      </c>
      <c r="N3276" s="145">
        <f>IFERROR(_xll.qlIndexFixing(ONIndex1M,I3276,TRUE,_xll.ohTrigger(RecalcTrigger,Trigger1M)),NA())</f>
        <v>9.4737966632474357E-3</v>
      </c>
      <c r="O3276" s="44">
        <f>IFERROR(_xll.qlIndexFixing(ONIndex3M,I3276,TRUE,_xll.ohTrigger(RecalcTrigger,Trigger3M)),NA())</f>
        <v>9.6235654776444246E-3</v>
      </c>
      <c r="P3276" s="44">
        <f>IFERROR(_xll.qlIndexFixing(ONIndex6M,I3276,TRUE,_xll.ohTrigger(RecalcTrigger,Trigger6M)),NA())</f>
        <v>9.6939013556285314E-3</v>
      </c>
      <c r="Q3276" s="146">
        <f>IFERROR(_xll.qlIndexFixing(ONIndex1Y,I3276,TRUE,_xll.ohTrigger(RecalcTrigger,Trigger1Y)),NA())</f>
        <v>9.8821515107427871E-3</v>
      </c>
    </row>
    <row r="3277" spans="2:17" x14ac:dyDescent="0.2">
      <c r="B3277" s="39" t="s">
        <v>42</v>
      </c>
      <c r="D3277" s="42">
        <f>_xll.qlCalendarAdvance(Calendar,$D3276,B3277,"f",FALSE)</f>
        <v>62660</v>
      </c>
      <c r="E3277" s="140">
        <f>_xll.qlInterestRateIndexValueDate(IndexON,D3277)</f>
        <v>62660</v>
      </c>
      <c r="F3277" s="156">
        <f>IFERROR(_xll.qlIndexFixing(IndexON,D3277,TRUE,_xll.ohTrigger(RecalcTrigger,TriggerON)),NA())</f>
        <v>9.0596955942445767E-3</v>
      </c>
      <c r="H3277" s="42">
        <f>_xll.qlCalendarAdvance(Calendar,$H3276,B3277,"f",FALSE)</f>
        <v>62660</v>
      </c>
      <c r="I3277" s="140">
        <f>_xll.qlInterestRateIndexValueDate(Index1M,$H3277)</f>
        <v>62660</v>
      </c>
      <c r="J3277" s="145">
        <f>IFERROR(_xll.qlIndexFixing(Index1M,$H3277,TRUE,_xll.ohTrigger(RecalcTrigger,Trigger1M)),NA())</f>
        <v>9.4852006502182413E-3</v>
      </c>
      <c r="K3277" s="44">
        <f>IFERROR(_xll.qlIndexFixing(Index3M,H3277,TRUE,_xll.ohTrigger(RecalcTrigger,Trigger3M)),NA())</f>
        <v>9.6546420614570354E-3</v>
      </c>
      <c r="L3277" s="44">
        <f>IFERROR(_xll.qlIndexFixing(Index6M,$H3277,TRUE,_xll.ohTrigger(RecalcTrigger,Trigger6M)),NA())</f>
        <v>9.7522334786540165E-3</v>
      </c>
      <c r="M3277" s="146">
        <f>IFERROR(_xll.qlIndexFixing(Index1Y,$H3277,TRUE,_xll.ohTrigger(RecalcTrigger,Trigger1Y)),NA())</f>
        <v>9.998151822744961E-3</v>
      </c>
      <c r="N3277" s="145">
        <f>IFERROR(_xll.qlIndexFixing(ONIndex1M,I3277,TRUE,_xll.ohTrigger(RecalcTrigger,Trigger1M)),NA())</f>
        <v>9.4762620511534834E-3</v>
      </c>
      <c r="O3277" s="44">
        <f>IFERROR(_xll.qlIndexFixing(ONIndex3M,I3277,TRUE,_xll.ohTrigger(RecalcTrigger,Trigger3M)),NA())</f>
        <v>9.62620509276646E-3</v>
      </c>
      <c r="P3277" s="44">
        <f>IFERROR(_xll.qlIndexFixing(ONIndex6M,I3277,TRUE,_xll.ohTrigger(RecalcTrigger,Trigger6M)),NA())</f>
        <v>9.6964420621936664E-3</v>
      </c>
      <c r="Q3277" s="146">
        <f>IFERROR(_xll.qlIndexFixing(ONIndex1Y,I3277,TRUE,_xll.ohTrigger(RecalcTrigger,Trigger1Y)),NA())</f>
        <v>9.8847770370225074E-3</v>
      </c>
    </row>
    <row r="3278" spans="2:17" x14ac:dyDescent="0.2">
      <c r="B3278" s="39" t="s">
        <v>42</v>
      </c>
      <c r="D3278" s="42">
        <f>_xll.qlCalendarAdvance(Calendar,$D3277,B3278,"f",FALSE)</f>
        <v>62667</v>
      </c>
      <c r="E3278" s="140">
        <f>_xll.qlInterestRateIndexValueDate(IndexON,D3278)</f>
        <v>62667</v>
      </c>
      <c r="F3278" s="156">
        <f>IFERROR(_xll.qlIndexFixing(IndexON,D3278,TRUE,_xll.ohTrigger(RecalcTrigger,TriggerON)),NA())</f>
        <v>9.0627272273091641E-3</v>
      </c>
      <c r="H3278" s="42">
        <f>_xll.qlCalendarAdvance(Calendar,$H3277,B3278,"f",FALSE)</f>
        <v>62667</v>
      </c>
      <c r="I3278" s="140">
        <f>_xll.qlInterestRateIndexValueDate(Index1M,$H3278)</f>
        <v>62667</v>
      </c>
      <c r="J3278" s="145">
        <f>IFERROR(_xll.qlIndexFixing(Index1M,$H3278,TRUE,_xll.ohTrigger(RecalcTrigger,Trigger1M)),NA())</f>
        <v>9.4876380536200056E-3</v>
      </c>
      <c r="K3278" s="44">
        <f>IFERROR(_xll.qlIndexFixing(Index3M,H3278,TRUE,_xll.ohTrigger(RecalcTrigger,Trigger3M)),NA())</f>
        <v>9.6572114948164957E-3</v>
      </c>
      <c r="L3278" s="44">
        <f>IFERROR(_xll.qlIndexFixing(Index6M,$H3278,TRUE,_xll.ohTrigger(RecalcTrigger,Trigger6M)),NA())</f>
        <v>9.7546480512405876E-3</v>
      </c>
      <c r="M3278" s="146">
        <f>IFERROR(_xll.qlIndexFixing(Index1Y,$H3278,TRUE,_xll.ohTrigger(RecalcTrigger,Trigger1Y)),NA())</f>
        <v>1.0000526736417572E-2</v>
      </c>
      <c r="N3278" s="145">
        <f>IFERROR(_xll.qlIndexFixing(ONIndex1M,I3278,TRUE,_xll.ohTrigger(RecalcTrigger,Trigger1M)),NA())</f>
        <v>9.4787179307098679E-3</v>
      </c>
      <c r="O3278" s="44">
        <f>IFERROR(_xll.qlIndexFixing(ONIndex3M,I3278,TRUE,_xll.ohTrigger(RecalcTrigger,Trigger3M)),NA())</f>
        <v>9.6288345275841181E-3</v>
      </c>
      <c r="P3278" s="44">
        <f>IFERROR(_xll.qlIndexFixing(ONIndex6M,I3278,TRUE,_xll.ohTrigger(RecalcTrigger,Trigger6M)),NA())</f>
        <v>9.6989729700203142E-3</v>
      </c>
      <c r="Q3278" s="146">
        <f>IFERROR(_xll.qlIndexFixing(ONIndex1Y,I3278,TRUE,_xll.ohTrigger(RecalcTrigger,Trigger1Y)),NA())</f>
        <v>9.8873924373799049E-3</v>
      </c>
    </row>
    <row r="3279" spans="2:17" x14ac:dyDescent="0.2">
      <c r="B3279" s="39" t="s">
        <v>42</v>
      </c>
      <c r="D3279" s="42">
        <f>_xll.qlCalendarAdvance(Calendar,$D3278,B3279,"f",FALSE)</f>
        <v>62674</v>
      </c>
      <c r="E3279" s="140">
        <f>_xll.qlInterestRateIndexValueDate(IndexON,D3279)</f>
        <v>62674</v>
      </c>
      <c r="F3279" s="156">
        <f>IFERROR(_xll.qlIndexFixing(IndexON,D3279,TRUE,_xll.ohTrigger(RecalcTrigger,TriggerON)),NA())</f>
        <v>9.065747122846135E-3</v>
      </c>
      <c r="H3279" s="42">
        <f>_xll.qlCalendarAdvance(Calendar,$H3278,B3279,"f",FALSE)</f>
        <v>62674</v>
      </c>
      <c r="I3279" s="140">
        <f>_xll.qlInterestRateIndexValueDate(Index1M,$H3279)</f>
        <v>62674</v>
      </c>
      <c r="J3279" s="145">
        <f>IFERROR(_xll.qlIndexFixing(Index1M,$H3279,TRUE,_xll.ohTrigger(RecalcTrigger,Trigger1M)),NA())</f>
        <v>9.490065941717812E-3</v>
      </c>
      <c r="K3279" s="44">
        <f>IFERROR(_xll.qlIndexFixing(Index3M,H3279,TRUE,_xll.ohTrigger(RecalcTrigger,Trigger3M)),NA())</f>
        <v>9.6597707249830508E-3</v>
      </c>
      <c r="L3279" s="44">
        <f>IFERROR(_xll.qlIndexFixing(Index6M,$H3279,TRUE,_xll.ohTrigger(RecalcTrigger,Trigger6M)),NA())</f>
        <v>9.7570527799480944E-3</v>
      </c>
      <c r="M3279" s="146">
        <f>IFERROR(_xll.qlIndexFixing(Index1Y,$H3279,TRUE,_xll.ohTrigger(RecalcTrigger,Trigger1Y)),NA())</f>
        <v>1.0002891428403488E-2</v>
      </c>
      <c r="N3279" s="145">
        <f>IFERROR(_xll.qlIndexFixing(ONIndex1M,I3279,TRUE,_xll.ohTrigger(RecalcTrigger,Trigger1M)),NA())</f>
        <v>9.4811643018355429E-3</v>
      </c>
      <c r="O3279" s="44">
        <f>IFERROR(_xll.qlIndexFixing(ONIndex3M,I3279,TRUE,_xll.ohTrigger(RecalcTrigger,Trigger3M)),NA())</f>
        <v>9.6314537820163526E-3</v>
      </c>
      <c r="P3279" s="44">
        <f>IFERROR(_xll.qlIndexFixing(ONIndex6M,I3279,TRUE,_xll.ohTrigger(RecalcTrigger,Trigger6M)),NA())</f>
        <v>9.7014940789463822E-3</v>
      </c>
      <c r="Q3279" s="146">
        <f>IFERROR(_xll.qlIndexFixing(ONIndex1Y,I3279,TRUE,_xll.ohTrigger(RecalcTrigger,Trigger1Y)),NA())</f>
        <v>9.8899977117339333E-3</v>
      </c>
    </row>
    <row r="3280" spans="2:17" x14ac:dyDescent="0.2">
      <c r="B3280" s="39" t="s">
        <v>42</v>
      </c>
      <c r="D3280" s="42">
        <f>_xll.qlCalendarAdvance(Calendar,$D3279,B3280,"f",FALSE)</f>
        <v>62681</v>
      </c>
      <c r="E3280" s="140">
        <f>_xll.qlInterestRateIndexValueDate(IndexON,D3280)</f>
        <v>62681</v>
      </c>
      <c r="F3280" s="156">
        <f>IFERROR(_xll.qlIndexFixing(IndexON,D3280,TRUE,_xll.ohTrigger(RecalcTrigger,TriggerON)),NA())</f>
        <v>9.0687552809365357E-3</v>
      </c>
      <c r="H3280" s="42">
        <f>_xll.qlCalendarAdvance(Calendar,$H3279,B3280,"f",FALSE)</f>
        <v>62681</v>
      </c>
      <c r="I3280" s="140">
        <f>_xll.qlInterestRateIndexValueDate(Index1M,$H3280)</f>
        <v>62681</v>
      </c>
      <c r="J3280" s="145">
        <f>IFERROR(_xll.qlIndexFixing(Index1M,$H3280,TRUE,_xll.ohTrigger(RecalcTrigger,Trigger1M)),NA())</f>
        <v>9.4924843145195049E-3</v>
      </c>
      <c r="K3280" s="44">
        <f>IFERROR(_xll.qlIndexFixing(Index3M,H3280,TRUE,_xll.ohTrigger(RecalcTrigger,Trigger3M)),NA())</f>
        <v>9.6623197519390847E-3</v>
      </c>
      <c r="L3280" s="44">
        <f>IFERROR(_xll.qlIndexFixing(Index6M,$H3280,TRUE,_xll.ohTrigger(RecalcTrigger,Trigger6M)),NA())</f>
        <v>9.759447664739981E-3</v>
      </c>
      <c r="M3280" s="146">
        <f>IFERROR(_xll.qlIndexFixing(Index1Y,$H3280,TRUE,_xll.ohTrigger(RecalcTrigger,Trigger1Y)),NA())</f>
        <v>1.000524589862963E-2</v>
      </c>
      <c r="N3280" s="145">
        <f>IFERROR(_xll.qlIndexFixing(ONIndex1M,I3280,TRUE,_xll.ohTrigger(RecalcTrigger,Trigger1M)),NA())</f>
        <v>9.4836011646115548E-3</v>
      </c>
      <c r="O3280" s="44">
        <f>IFERROR(_xll.qlIndexFixing(ONIndex3M,I3280,TRUE,_xll.ohTrigger(RecalcTrigger,Trigger3M)),NA())</f>
        <v>9.6340628560631636E-3</v>
      </c>
      <c r="P3280" s="44">
        <f>IFERROR(_xll.qlIndexFixing(ONIndex6M,I3280,TRUE,_xll.ohTrigger(RecalcTrigger,Trigger6M)),NA())</f>
        <v>9.7040053889718703E-3</v>
      </c>
      <c r="Q3280" s="146">
        <f>IFERROR(_xll.qlIndexFixing(ONIndex1Y,I3280,TRUE,_xll.ohTrigger(RecalcTrigger,Trigger1Y)),NA())</f>
        <v>9.8925928600035462E-3</v>
      </c>
    </row>
    <row r="3281" spans="2:17" x14ac:dyDescent="0.2">
      <c r="B3281" s="39" t="s">
        <v>42</v>
      </c>
      <c r="D3281" s="42">
        <f>_xll.qlCalendarAdvance(Calendar,$D3280,B3281,"f",FALSE)</f>
        <v>62688</v>
      </c>
      <c r="E3281" s="140">
        <f>_xll.qlInterestRateIndexValueDate(IndexON,D3281)</f>
        <v>62688</v>
      </c>
      <c r="F3281" s="156">
        <f>IFERROR(_xll.qlIndexFixing(IndexON,D3281,TRUE,_xll.ohTrigger(RecalcTrigger,TriggerON)),NA())</f>
        <v>9.0717517014182736E-3</v>
      </c>
      <c r="H3281" s="42">
        <f>_xll.qlCalendarAdvance(Calendar,$H3280,B3281,"f",FALSE)</f>
        <v>62688</v>
      </c>
      <c r="I3281" s="140">
        <f>_xll.qlInterestRateIndexValueDate(Index1M,$H3281)</f>
        <v>62688</v>
      </c>
      <c r="J3281" s="145">
        <f>IFERROR(_xll.qlIndexFixing(Index1M,$H3281,TRUE,_xll.ohTrigger(RecalcTrigger,Trigger1M)),NA())</f>
        <v>9.4948931720146273E-3</v>
      </c>
      <c r="K3281" s="44">
        <f>IFERROR(_xll.qlIndexFixing(Index3M,H3281,TRUE,_xll.ohTrigger(RecalcTrigger,Trigger3M)),NA())</f>
        <v>9.6648585756643323E-3</v>
      </c>
      <c r="L3281" s="44">
        <f>IFERROR(_xll.qlIndexFixing(Index6M,$H3281,TRUE,_xll.ohTrigger(RecalcTrigger,Trigger6M)),NA())</f>
        <v>9.7618327055818879E-3</v>
      </c>
      <c r="M3281" s="146">
        <f>IFERROR(_xll.qlIndexFixing(Index1Y,$H3281,TRUE,_xll.ohTrigger(RecalcTrigger,Trigger1Y)),NA())</f>
        <v>1.0007590147025364E-2</v>
      </c>
      <c r="N3281" s="145">
        <f>IFERROR(_xll.qlIndexFixing(ONIndex1M,I3281,TRUE,_xll.ohTrigger(RecalcTrigger,Trigger1M)),NA())</f>
        <v>9.4860285190379035E-3</v>
      </c>
      <c r="O3281" s="44">
        <f>IFERROR(_xll.qlIndexFixing(ONIndex3M,I3281,TRUE,_xll.ohTrigger(RecalcTrigger,Trigger3M)),NA())</f>
        <v>9.6366617499676899E-3</v>
      </c>
      <c r="P3281" s="44">
        <f>IFERROR(_xll.qlIndexFixing(ONIndex6M,I3281,TRUE,_xll.ohTrigger(RecalcTrigger,Trigger6M)),NA())</f>
        <v>9.7065069000967785E-3</v>
      </c>
      <c r="Q3281" s="146">
        <f>IFERROR(_xll.qlIndexFixing(ONIndex1Y,I3281,TRUE,_xll.ohTrigger(RecalcTrigger,Trigger1Y)),NA())</f>
        <v>9.8951778824318826E-3</v>
      </c>
    </row>
    <row r="3282" spans="2:17" x14ac:dyDescent="0.2">
      <c r="B3282" s="39" t="s">
        <v>42</v>
      </c>
      <c r="D3282" s="42">
        <f>_xll.qlCalendarAdvance(Calendar,$D3281,B3282,"f",FALSE)</f>
        <v>62695</v>
      </c>
      <c r="E3282" s="140">
        <f>_xll.qlInterestRateIndexValueDate(IndexON,D3282)</f>
        <v>62695</v>
      </c>
      <c r="F3282" s="156">
        <f>IFERROR(_xll.qlIndexFixing(IndexON,D3282,TRUE,_xll.ohTrigger(RecalcTrigger,TriggerON)),NA())</f>
        <v>9.0747363845344875E-3</v>
      </c>
      <c r="H3282" s="42">
        <f>_xll.qlCalendarAdvance(Calendar,$H3281,B3282,"f",FALSE)</f>
        <v>62695</v>
      </c>
      <c r="I3282" s="140">
        <f>_xll.qlInterestRateIndexValueDate(Index1M,$H3282)</f>
        <v>62695</v>
      </c>
      <c r="J3282" s="145">
        <f>IFERROR(_xll.qlIndexFixing(Index1M,$H3282,TRUE,_xll.ohTrigger(RecalcTrigger,Trigger1M)),NA())</f>
        <v>9.4972925141953348E-3</v>
      </c>
      <c r="K3282" s="44">
        <f>IFERROR(_xll.qlIndexFixing(Index3M,H3282,TRUE,_xll.ohTrigger(RecalcTrigger,Trigger3M)),NA())</f>
        <v>9.6673871961394167E-3</v>
      </c>
      <c r="L3282" s="44">
        <f>IFERROR(_xll.qlIndexFixing(Index6M,$H3282,TRUE,_xll.ohTrigger(RecalcTrigger,Trigger6M)),NA())</f>
        <v>9.7642079024385774E-3</v>
      </c>
      <c r="M3282" s="146">
        <f>IFERROR(_xll.qlIndexFixing(Index1Y,$H3282,TRUE,_xll.ohTrigger(RecalcTrigger,Trigger1Y)),NA())</f>
        <v>1.0009924173518942E-2</v>
      </c>
      <c r="N3282" s="145">
        <f>IFERROR(_xll.qlIndexFixing(ONIndex1M,I3282,TRUE,_xll.ohTrigger(RecalcTrigger,Trigger1M)),NA())</f>
        <v>9.4884463650335427E-3</v>
      </c>
      <c r="O3282" s="44">
        <f>IFERROR(_xll.qlIndexFixing(ONIndex3M,I3282,TRUE,_xll.ohTrigger(RecalcTrigger,Trigger3M)),NA())</f>
        <v>9.6392504635678389E-3</v>
      </c>
      <c r="P3282" s="44">
        <f>IFERROR(_xll.qlIndexFixing(ONIndex6M,I3282,TRUE,_xll.ohTrigger(RecalcTrigger,Trigger6M)),NA())</f>
        <v>9.7089986124831995E-3</v>
      </c>
      <c r="Q3282" s="146">
        <f>IFERROR(_xll.qlIndexFixing(ONIndex1Y,I3282,TRUE,_xll.ohTrigger(RecalcTrigger,Trigger1Y)),NA())</f>
        <v>9.8977527788568498E-3</v>
      </c>
    </row>
    <row r="3283" spans="2:17" x14ac:dyDescent="0.2">
      <c r="B3283" s="39" t="s">
        <v>42</v>
      </c>
      <c r="D3283" s="42">
        <f>_xll.qlCalendarAdvance(Calendar,$D3282,B3283,"f",FALSE)</f>
        <v>62702</v>
      </c>
      <c r="E3283" s="140">
        <f>_xll.qlInterestRateIndexValueDate(IndexON,D3283)</f>
        <v>62702</v>
      </c>
      <c r="F3283" s="156">
        <f>IFERROR(_xll.qlIndexFixing(IndexON,D3283,TRUE,_xll.ohTrigger(RecalcTrigger,TriggerON)),NA())</f>
        <v>9.0777093301230849E-3</v>
      </c>
      <c r="H3283" s="42">
        <f>_xll.qlCalendarAdvance(Calendar,$H3282,B3283,"f",FALSE)</f>
        <v>62702</v>
      </c>
      <c r="I3283" s="140">
        <f>_xll.qlInterestRateIndexValueDate(Index1M,$H3283)</f>
        <v>62702</v>
      </c>
      <c r="J3283" s="145">
        <f>IFERROR(_xll.qlIndexFixing(Index1M,$H3283,TRUE,_xll.ohTrigger(RecalcTrigger,Trigger1M)),NA())</f>
        <v>9.499388865146785E-3</v>
      </c>
      <c r="K3283" s="44">
        <f>IFERROR(_xll.qlIndexFixing(Index3M,H3283,TRUE,_xll.ohTrigger(RecalcTrigger,Trigger3M)),NA())</f>
        <v>9.6695996706758144E-3</v>
      </c>
      <c r="L3283" s="44">
        <f>IFERROR(_xll.qlIndexFixing(Index6M,$H3283,TRUE,_xll.ohTrigger(RecalcTrigger,Trigger6M)),NA())</f>
        <v>9.7659811983577382E-3</v>
      </c>
      <c r="M3283" s="146">
        <f>IFERROR(_xll.qlIndexFixing(Index1Y,$H3283,TRUE,_xll.ohTrigger(RecalcTrigger,Trigger1Y)),NA())</f>
        <v>1.0012247978039282E-2</v>
      </c>
      <c r="N3283" s="145">
        <f>IFERROR(_xll.qlIndexFixing(ONIndex1M,I3283,TRUE,_xll.ohTrigger(RecalcTrigger,Trigger1M)),NA())</f>
        <v>9.490854702760565E-3</v>
      </c>
      <c r="O3283" s="44">
        <f>IFERROR(_xll.qlIndexFixing(ONIndex3M,I3283,TRUE,_xll.ohTrigger(RecalcTrigger,Trigger3M)),NA())</f>
        <v>9.6418289967015181E-3</v>
      </c>
      <c r="P3283" s="44">
        <f>IFERROR(_xll.qlIndexFixing(ONIndex6M,I3283,TRUE,_xll.ohTrigger(RecalcTrigger,Trigger6M)),NA())</f>
        <v>9.7114805259690407E-3</v>
      </c>
      <c r="Q3283" s="146">
        <f>IFERROR(_xll.qlIndexFixing(ONIndex1Y,I3283,TRUE,_xll.ohTrigger(RecalcTrigger,Trigger1Y)),NA())</f>
        <v>9.9003175493594942E-3</v>
      </c>
    </row>
    <row r="3284" spans="2:17" x14ac:dyDescent="0.2">
      <c r="B3284" s="39" t="s">
        <v>42</v>
      </c>
      <c r="D3284" s="42">
        <f>_xll.qlCalendarAdvance(Calendar,$D3283,B3284,"f",FALSE)</f>
        <v>62709</v>
      </c>
      <c r="E3284" s="140">
        <f>_xll.qlInterestRateIndexValueDate(IndexON,D3284)</f>
        <v>62709</v>
      </c>
      <c r="F3284" s="156">
        <f>IFERROR(_xll.qlIndexFixing(IndexON,D3284,TRUE,_xll.ohTrigger(RecalcTrigger,TriggerON)),NA())</f>
        <v>9.0806705381030195E-3</v>
      </c>
      <c r="H3284" s="42">
        <f>_xll.qlCalendarAdvance(Calendar,$H3283,B3284,"f",FALSE)</f>
        <v>62709</v>
      </c>
      <c r="I3284" s="140">
        <f>_xll.qlInterestRateIndexValueDate(Index1M,$H3284)</f>
        <v>62709</v>
      </c>
      <c r="J3284" s="145">
        <f>IFERROR(_xll.qlIndexFixing(Index1M,$H3284,TRUE,_xll.ohTrigger(RecalcTrigger,Trigger1M)),NA())</f>
        <v>9.5017697943967274E-3</v>
      </c>
      <c r="K3284" s="44">
        <f>IFERROR(_xll.qlIndexFixing(Index3M,H3284,TRUE,_xll.ohTrigger(RecalcTrigger,Trigger3M)),NA())</f>
        <v>9.6721085470035054E-3</v>
      </c>
      <c r="L3284" s="44">
        <f>IFERROR(_xll.qlIndexFixing(Index6M,$H3284,TRUE,_xll.ohTrigger(RecalcTrigger,Trigger6M)),NA())</f>
        <v>9.7683379876109377E-3</v>
      </c>
      <c r="M3284" s="146">
        <f>IFERROR(_xll.qlIndexFixing(Index1Y,$H3284,TRUE,_xll.ohTrigger(RecalcTrigger,Trigger1Y)),NA())</f>
        <v>1.0014561560515303E-2</v>
      </c>
      <c r="N3284" s="145">
        <f>IFERROR(_xll.qlIndexFixing(ONIndex1M,I3284,TRUE,_xll.ohTrigger(RecalcTrigger,Trigger1M)),NA())</f>
        <v>9.4932535320568778E-3</v>
      </c>
      <c r="O3284" s="44">
        <f>IFERROR(_xll.qlIndexFixing(ONIndex3M,I3284,TRUE,_xll.ohTrigger(RecalcTrigger,Trigger3M)),NA())</f>
        <v>9.64439734953082E-3</v>
      </c>
      <c r="P3284" s="44">
        <f>IFERROR(_xll.qlIndexFixing(ONIndex6M,I3284,TRUE,_xll.ohTrigger(RecalcTrigger,Trigger6M)),NA())</f>
        <v>9.7139526404732557E-3</v>
      </c>
      <c r="Q3284" s="146">
        <f>IFERROR(_xll.qlIndexFixing(ONIndex1Y,I3284,TRUE,_xll.ohTrigger(RecalcTrigger,Trigger1Y)),NA())</f>
        <v>9.9028721937777231E-3</v>
      </c>
    </row>
    <row r="3285" spans="2:17" x14ac:dyDescent="0.2">
      <c r="B3285" s="39" t="s">
        <v>42</v>
      </c>
      <c r="D3285" s="42">
        <f>_xll.qlCalendarAdvance(Calendar,$D3284,B3285,"f",FALSE)</f>
        <v>62716</v>
      </c>
      <c r="E3285" s="140">
        <f>_xll.qlInterestRateIndexValueDate(IndexON,D3285)</f>
        <v>62716</v>
      </c>
      <c r="F3285" s="156">
        <f>IFERROR(_xll.qlIndexFixing(IndexON,D3285,TRUE,_xll.ohTrigger(RecalcTrigger,TriggerON)),NA())</f>
        <v>9.0836200087984764E-3</v>
      </c>
      <c r="H3285" s="42">
        <f>_xll.qlCalendarAdvance(Calendar,$H3284,B3285,"f",FALSE)</f>
        <v>62716</v>
      </c>
      <c r="I3285" s="140">
        <f>_xll.qlInterestRateIndexValueDate(Index1M,$H3285)</f>
        <v>62716</v>
      </c>
      <c r="J3285" s="145">
        <f>IFERROR(_xll.qlIndexFixing(Index1M,$H3285,TRUE,_xll.ohTrigger(RecalcTrigger,Trigger1M)),NA())</f>
        <v>9.5041412085512533E-3</v>
      </c>
      <c r="K3285" s="44">
        <f>IFERROR(_xll.qlIndexFixing(Index3M,H3285,TRUE,_xll.ohTrigger(RecalcTrigger,Trigger3M)),NA())</f>
        <v>9.6746072202786425E-3</v>
      </c>
      <c r="L3285" s="44">
        <f>IFERROR(_xll.qlIndexFixing(Index6M,$H3285,TRUE,_xll.ohTrigger(RecalcTrigger,Trigger6M)),NA())</f>
        <v>9.7706849332741038E-3</v>
      </c>
      <c r="M3285" s="146">
        <f>IFERROR(_xll.qlIndexFixing(Index1Y,$H3285,TRUE,_xll.ohTrigger(RecalcTrigger,Trigger1Y)),NA())</f>
        <v>1.0016864920876809E-2</v>
      </c>
      <c r="N3285" s="145">
        <f>IFERROR(_xll.qlIndexFixing(ONIndex1M,I3285,TRUE,_xll.ohTrigger(RecalcTrigger,Trigger1M)),NA())</f>
        <v>9.4956428530035275E-3</v>
      </c>
      <c r="O3285" s="44">
        <f>IFERROR(_xll.qlIndexFixing(ONIndex3M,I3285,TRUE,_xll.ohTrigger(RecalcTrigger,Trigger3M)),NA())</f>
        <v>9.6469555221367909E-3</v>
      </c>
      <c r="P3285" s="44">
        <f>IFERROR(_xll.qlIndexFixing(ONIndex6M,I3285,TRUE,_xll.ohTrigger(RecalcTrigger,Trigger6M)),NA())</f>
        <v>9.716414956401076E-3</v>
      </c>
      <c r="Q3285" s="146">
        <f>IFERROR(_xll.qlIndexFixing(ONIndex1Y,I3285,TRUE,_xll.ohTrigger(RecalcTrigger,Trigger1Y)),NA())</f>
        <v>9.9054167122736292E-3</v>
      </c>
    </row>
    <row r="3286" spans="2:17" x14ac:dyDescent="0.2">
      <c r="B3286" s="39" t="s">
        <v>42</v>
      </c>
      <c r="D3286" s="42">
        <f>_xll.qlCalendarAdvance(Calendar,$D3285,B3286,"f",FALSE)</f>
        <v>62723</v>
      </c>
      <c r="E3286" s="140">
        <f>_xll.qlInterestRateIndexValueDate(IndexON,D3286)</f>
        <v>62723</v>
      </c>
      <c r="F3286" s="156">
        <f>IFERROR(_xll.qlIndexFixing(IndexON,D3286,TRUE,_xll.ohTrigger(RecalcTrigger,TriggerON)),NA())</f>
        <v>9.0865577418042243E-3</v>
      </c>
      <c r="H3286" s="42">
        <f>_xll.qlCalendarAdvance(Calendar,$H3285,B3286,"f",FALSE)</f>
        <v>62723</v>
      </c>
      <c r="I3286" s="140">
        <f>_xll.qlInterestRateIndexValueDate(Index1M,$H3286)</f>
        <v>62723</v>
      </c>
      <c r="J3286" s="145">
        <f>IFERROR(_xll.qlIndexFixing(Index1M,$H3286,TRUE,_xll.ohTrigger(RecalcTrigger,Trigger1M)),NA())</f>
        <v>9.5065031076049626E-3</v>
      </c>
      <c r="K3286" s="44">
        <f>IFERROR(_xll.qlIndexFixing(Index3M,H3286,TRUE,_xll.ohTrigger(RecalcTrigger,Trigger3M)),NA())</f>
        <v>9.6770956904798488E-3</v>
      </c>
      <c r="L3286" s="44">
        <f>IFERROR(_xll.qlIndexFixing(Index6M,$H3286,TRUE,_xll.ohTrigger(RecalcTrigger,Trigger6M)),NA())</f>
        <v>9.7730220353120564E-3</v>
      </c>
      <c r="M3286" s="146">
        <f>IFERROR(_xll.qlIndexFixing(Index1Y,$H3286,TRUE,_xll.ohTrigger(RecalcTrigger,Trigger1Y)),NA())</f>
        <v>1.0019158059053604E-2</v>
      </c>
      <c r="N3286" s="145">
        <f>IFERROR(_xll.qlIndexFixing(ONIndex1M,I3286,TRUE,_xll.ohTrigger(RecalcTrigger,Trigger1M)),NA())</f>
        <v>9.498022665600514E-3</v>
      </c>
      <c r="O3286" s="44">
        <f>IFERROR(_xll.qlIndexFixing(ONIndex3M,I3286,TRUE,_xll.ohTrigger(RecalcTrigger,Trigger3M)),NA())</f>
        <v>9.6495035143573382E-3</v>
      </c>
      <c r="P3286" s="44">
        <f>IFERROR(_xll.qlIndexFixing(ONIndex6M,I3286,TRUE,_xll.ohTrigger(RecalcTrigger,Trigger6M)),NA())</f>
        <v>9.7188674733472702E-3</v>
      </c>
      <c r="Q3286" s="146">
        <f>IFERROR(_xll.qlIndexFixing(ONIndex1Y,I3286,TRUE,_xll.ohTrigger(RecalcTrigger,Trigger1Y)),NA())</f>
        <v>9.9079511047661661E-3</v>
      </c>
    </row>
    <row r="3287" spans="2:17" x14ac:dyDescent="0.2">
      <c r="B3287" s="39" t="s">
        <v>42</v>
      </c>
      <c r="D3287" s="42">
        <f>_xll.qlCalendarAdvance(Calendar,$D3286,B3287,"f",FALSE)</f>
        <v>62730</v>
      </c>
      <c r="E3287" s="140">
        <f>_xll.qlInterestRateIndexValueDate(IndexON,D3287)</f>
        <v>62730</v>
      </c>
      <c r="F3287" s="156">
        <f>IFERROR(_xll.qlIndexFixing(IndexON,D3287,TRUE,_xll.ohTrigger(RecalcTrigger,TriggerON)),NA())</f>
        <v>9.0894837374444482E-3</v>
      </c>
      <c r="H3287" s="42">
        <f>_xll.qlCalendarAdvance(Calendar,$H3286,B3287,"f",FALSE)</f>
        <v>62730</v>
      </c>
      <c r="I3287" s="140">
        <f>_xll.qlInterestRateIndexValueDate(Index1M,$H3287)</f>
        <v>62730</v>
      </c>
      <c r="J3287" s="145">
        <f>IFERROR(_xll.qlIndexFixing(Index1M,$H3287,TRUE,_xll.ohTrigger(RecalcTrigger,Trigger1M)),NA())</f>
        <v>9.5088554915470462E-3</v>
      </c>
      <c r="K3287" s="44">
        <f>IFERROR(_xll.qlIndexFixing(Index3M,H3287,TRUE,_xll.ohTrigger(RecalcTrigger,Trigger3M)),NA())</f>
        <v>9.6795739575884238E-3</v>
      </c>
      <c r="L3287" s="44">
        <f>IFERROR(_xll.qlIndexFixing(Index6M,$H3287,TRUE,_xll.ohTrigger(RecalcTrigger,Trigger6M)),NA())</f>
        <v>9.7753492936913985E-3</v>
      </c>
      <c r="M3287" s="146">
        <f>IFERROR(_xll.qlIndexFixing(Index1Y,$H3287,TRUE,_xll.ohTrigger(RecalcTrigger,Trigger1Y)),NA())</f>
        <v>1.0021440974976157E-2</v>
      </c>
      <c r="N3287" s="145">
        <f>IFERROR(_xll.qlIndexFixing(ONIndex1M,I3287,TRUE,_xll.ohTrigger(RecalcTrigger,Trigger1M)),NA())</f>
        <v>9.5003929698478373E-3</v>
      </c>
      <c r="O3287" s="44">
        <f>IFERROR(_xll.qlIndexFixing(ONIndex3M,I3287,TRUE,_xll.ohTrigger(RecalcTrigger,Trigger3M)),NA())</f>
        <v>9.6520413262735083E-3</v>
      </c>
      <c r="P3287" s="44">
        <f>IFERROR(_xll.qlIndexFixing(ONIndex6M,I3287,TRUE,_xll.ohTrigger(RecalcTrigger,Trigger6M)),NA())</f>
        <v>9.7213101913928845E-3</v>
      </c>
      <c r="Q3287" s="146">
        <f>IFERROR(_xll.qlIndexFixing(ONIndex1Y,I3287,TRUE,_xll.ohTrigger(RecalcTrigger,Trigger1Y)),NA())</f>
        <v>9.910475371255334E-3</v>
      </c>
    </row>
    <row r="3288" spans="2:17" x14ac:dyDescent="0.2">
      <c r="B3288" s="39" t="s">
        <v>42</v>
      </c>
      <c r="D3288" s="42">
        <f>_xll.qlCalendarAdvance(Calendar,$D3287,B3288,"f",FALSE)</f>
        <v>62737</v>
      </c>
      <c r="E3288" s="140">
        <f>_xll.qlInterestRateIndexValueDate(IndexON,D3288)</f>
        <v>62737</v>
      </c>
      <c r="F3288" s="156">
        <f>IFERROR(_xll.qlIndexFixing(IndexON,D3288,TRUE,_xll.ohTrigger(RecalcTrigger,TriggerON)),NA())</f>
        <v>9.0923979955570555E-3</v>
      </c>
      <c r="H3288" s="42">
        <f>_xll.qlCalendarAdvance(Calendar,$H3287,B3288,"f",FALSE)</f>
        <v>62737</v>
      </c>
      <c r="I3288" s="140">
        <f>_xll.qlInterestRateIndexValueDate(Index1M,$H3288)</f>
        <v>62737</v>
      </c>
      <c r="J3288" s="145">
        <f>IFERROR(_xll.qlIndexFixing(Index1M,$H3288,TRUE,_xll.ohTrigger(RecalcTrigger,Trigger1M)),NA())</f>
        <v>9.5114887453762176E-3</v>
      </c>
      <c r="K3288" s="44">
        <f>IFERROR(_xll.qlIndexFixing(Index3M,H3288,TRUE,_xll.ohTrigger(RecalcTrigger,Trigger3M)),NA())</f>
        <v>9.682344649643208E-3</v>
      </c>
      <c r="L3288" s="44">
        <f>IFERROR(_xll.qlIndexFixing(Index6M,$H3288,TRUE,_xll.ohTrigger(RecalcTrigger,Trigger6M)),NA())</f>
        <v>9.777959561136711E-3</v>
      </c>
      <c r="M3288" s="146">
        <f>IFERROR(_xll.qlIndexFixing(Index1Y,$H3288,TRUE,_xll.ohTrigger(RecalcTrigger,Trigger1Y)),NA())</f>
        <v>1.0023713668574715E-2</v>
      </c>
      <c r="N3288" s="145">
        <f>IFERROR(_xll.qlIndexFixing(ONIndex1M,I3288,TRUE,_xll.ohTrigger(RecalcTrigger,Trigger1M)),NA())</f>
        <v>9.5027537656644512E-3</v>
      </c>
      <c r="O3288" s="44">
        <f>IFERROR(_xll.qlIndexFixing(ONIndex3M,I3288,TRUE,_xll.ohTrigger(RecalcTrigger,Trigger3M)),NA())</f>
        <v>9.6545689579663474E-3</v>
      </c>
      <c r="P3288" s="44">
        <f>IFERROR(_xll.qlIndexFixing(ONIndex6M,I3288,TRUE,_xll.ohTrigger(RecalcTrigger,Trigger6M)),NA())</f>
        <v>9.7237431105379191E-3</v>
      </c>
      <c r="Q3288" s="146">
        <f>IFERROR(_xll.qlIndexFixing(ONIndex1Y,I3288,TRUE,_xll.ohTrigger(RecalcTrigger,Trigger1Y)),NA())</f>
        <v>9.9129895118221789E-3</v>
      </c>
    </row>
    <row r="3289" spans="2:17" x14ac:dyDescent="0.2">
      <c r="B3289" s="39" t="s">
        <v>42</v>
      </c>
      <c r="D3289" s="42">
        <f>_xll.qlCalendarAdvance(Calendar,$D3288,B3289,"f",FALSE)</f>
        <v>62744</v>
      </c>
      <c r="E3289" s="140">
        <f>_xll.qlInterestRateIndexValueDate(IndexON,D3289)</f>
        <v>62744</v>
      </c>
      <c r="F3289" s="156">
        <f>IFERROR(_xll.qlIndexFixing(IndexON,D3289,TRUE,_xll.ohTrigger(RecalcTrigger,TriggerON)),NA())</f>
        <v>9.0953005161420464E-3</v>
      </c>
      <c r="H3289" s="42">
        <f>_xll.qlCalendarAdvance(Calendar,$H3288,B3289,"f",FALSE)</f>
        <v>62744</v>
      </c>
      <c r="I3289" s="140">
        <f>_xll.qlInterestRateIndexValueDate(Index1M,$H3289)</f>
        <v>62744</v>
      </c>
      <c r="J3289" s="145">
        <f>IFERROR(_xll.qlIndexFixing(Index1M,$H3289,TRUE,_xll.ohTrigger(RecalcTrigger,Trigger1M)),NA())</f>
        <v>9.5138214802043888E-3</v>
      </c>
      <c r="K3289" s="44">
        <f>IFERROR(_xll.qlIndexFixing(Index3M,H3289,TRUE,_xll.ohTrigger(RecalcTrigger,Trigger3M)),NA())</f>
        <v>9.6848018468244784E-3</v>
      </c>
      <c r="L3289" s="44">
        <f>IFERROR(_xll.qlIndexFixing(Index6M,$H3289,TRUE,_xll.ohTrigger(RecalcTrigger,Trigger6M)),NA())</f>
        <v>9.7802664906234092E-3</v>
      </c>
      <c r="M3289" s="146">
        <f>IFERROR(_xll.qlIndexFixing(Index1Y,$H3289,TRUE,_xll.ohTrigger(RecalcTrigger,Trigger1Y)),NA())</f>
        <v>1.0025976139779525E-2</v>
      </c>
      <c r="N3289" s="145">
        <f>IFERROR(_xll.qlIndexFixing(ONIndex1M,I3289,TRUE,_xll.ohTrigger(RecalcTrigger,Trigger1M)),NA())</f>
        <v>9.5051050532124481E-3</v>
      </c>
      <c r="O3289" s="44">
        <f>IFERROR(_xll.qlIndexFixing(ONIndex3M,I3289,TRUE,_xll.ohTrigger(RecalcTrigger,Trigger3M)),NA())</f>
        <v>9.6570864092737629E-3</v>
      </c>
      <c r="P3289" s="44">
        <f>IFERROR(_xll.qlIndexFixing(ONIndex6M,I3289,TRUE,_xll.ohTrigger(RecalcTrigger,Trigger6M)),NA())</f>
        <v>9.7261662310255126E-3</v>
      </c>
      <c r="Q3289" s="146">
        <f>IFERROR(_xll.qlIndexFixing(ONIndex1Y,I3289,TRUE,_xll.ohTrigger(RecalcTrigger,Trigger1Y)),NA())</f>
        <v>9.9154935263046085E-3</v>
      </c>
    </row>
    <row r="3290" spans="2:17" x14ac:dyDescent="0.2">
      <c r="B3290" s="39" t="s">
        <v>42</v>
      </c>
      <c r="D3290" s="42">
        <f>_xll.qlCalendarAdvance(Calendar,$D3289,B3290,"f",FALSE)</f>
        <v>62751</v>
      </c>
      <c r="E3290" s="140">
        <f>_xll.qlInterestRateIndexValueDate(IndexON,D3290)</f>
        <v>62751</v>
      </c>
      <c r="F3290" s="156">
        <f>IFERROR(_xll.qlIndexFixing(IndexON,D3290,TRUE,_xll.ohTrigger(RecalcTrigger,TriggerON)),NA())</f>
        <v>9.0981912991994207E-3</v>
      </c>
      <c r="H3290" s="42">
        <f>_xll.qlCalendarAdvance(Calendar,$H3289,B3290,"f",FALSE)</f>
        <v>62751</v>
      </c>
      <c r="I3290" s="140">
        <f>_xll.qlInterestRateIndexValueDate(Index1M,$H3290)</f>
        <v>62751</v>
      </c>
      <c r="J3290" s="145">
        <f>IFERROR(_xll.qlIndexFixing(Index1M,$H3290,TRUE,_xll.ohTrigger(RecalcTrigger,Trigger1M)),NA())</f>
        <v>9.5161446996684714E-3</v>
      </c>
      <c r="K3290" s="44">
        <f>IFERROR(_xll.qlIndexFixing(Index3M,H3290,TRUE,_xll.ohTrigger(RecalcTrigger,Trigger3M)),NA())</f>
        <v>9.6872488406014191E-3</v>
      </c>
      <c r="L3290" s="44">
        <f>IFERROR(_xll.qlIndexFixing(Index6M,$H3290,TRUE,_xll.ohTrigger(RecalcTrigger,Trigger6M)),NA())</f>
        <v>9.7825635760977504E-3</v>
      </c>
      <c r="M3290" s="146">
        <f>IFERROR(_xll.qlIndexFixing(Index1Y,$H3290,TRUE,_xll.ohTrigger(RecalcTrigger,Trigger1Y)),NA())</f>
        <v>1.0028228388522605E-2</v>
      </c>
      <c r="N3290" s="145">
        <f>IFERROR(_xll.qlIndexFixing(ONIndex1M,I3290,TRUE,_xll.ohTrigger(RecalcTrigger,Trigger1M)),NA())</f>
        <v>9.5074468322486894E-3</v>
      </c>
      <c r="O3290" s="44">
        <f>IFERROR(_xll.qlIndexFixing(ONIndex3M,I3290,TRUE,_xll.ohTrigger(RecalcTrigger,Trigger3M)),NA())</f>
        <v>9.6595936801957549E-3</v>
      </c>
      <c r="P3290" s="44">
        <f>IFERROR(_xll.qlIndexFixing(ONIndex6M,I3290,TRUE,_xll.ohTrigger(RecalcTrigger,Trigger6M)),NA())</f>
        <v>9.72857955253148E-3</v>
      </c>
      <c r="Q3290" s="146">
        <f>IFERROR(_xll.qlIndexFixing(ONIndex1Y,I3290,TRUE,_xll.ohTrigger(RecalcTrigger,Trigger1Y)),NA())</f>
        <v>9.9179874149457614E-3</v>
      </c>
    </row>
    <row r="3291" spans="2:17" x14ac:dyDescent="0.2">
      <c r="B3291" s="39" t="s">
        <v>42</v>
      </c>
      <c r="D3291" s="42">
        <f>_xll.qlCalendarAdvance(Calendar,$D3290,B3291,"f",FALSE)</f>
        <v>62758</v>
      </c>
      <c r="E3291" s="140">
        <f>_xll.qlInterestRateIndexValueDate(IndexON,D3291)</f>
        <v>62758</v>
      </c>
      <c r="F3291" s="156">
        <f>IFERROR(_xll.qlIndexFixing(IndexON,D3291,TRUE,_xll.ohTrigger(RecalcTrigger,TriggerON)),NA())</f>
        <v>9.1010703448912711E-3</v>
      </c>
      <c r="H3291" s="42">
        <f>_xll.qlCalendarAdvance(Calendar,$H3290,B3291,"f",FALSE)</f>
        <v>62758</v>
      </c>
      <c r="I3291" s="140">
        <f>_xll.qlInterestRateIndexValueDate(Index1M,$H3291)</f>
        <v>62758</v>
      </c>
      <c r="J3291" s="145">
        <f>IFERROR(_xll.qlIndexFixing(Index1M,$H3291,TRUE,_xll.ohTrigger(RecalcTrigger,Trigger1M)),NA())</f>
        <v>9.5184584037710795E-3</v>
      </c>
      <c r="K3291" s="44">
        <f>IFERROR(_xll.qlIndexFixing(Index3M,H3291,TRUE,_xll.ohTrigger(RecalcTrigger,Trigger3M)),NA())</f>
        <v>9.6896856309555326E-3</v>
      </c>
      <c r="L3291" s="44">
        <f>IFERROR(_xll.qlIndexFixing(Index6M,$H3291,TRUE,_xll.ohTrigger(RecalcTrigger,Trigger6M)),NA())</f>
        <v>9.7848508175260775E-3</v>
      </c>
      <c r="M3291" s="146">
        <f>IFERROR(_xll.qlIndexFixing(Index1Y,$H3291,TRUE,_xll.ohTrigger(RecalcTrigger,Trigger1Y)),NA())</f>
        <v>1.0030470414734868E-2</v>
      </c>
      <c r="N3291" s="145">
        <f>IFERROR(_xll.qlIndexFixing(ONIndex1M,I3291,TRUE,_xll.ohTrigger(RecalcTrigger,Trigger1M)),NA())</f>
        <v>9.5097791030163137E-3</v>
      </c>
      <c r="O3291" s="44">
        <f>IFERROR(_xll.qlIndexFixing(ONIndex3M,I3291,TRUE,_xll.ohTrigger(RecalcTrigger,Trigger3M)),NA())</f>
        <v>9.6620907708944159E-3</v>
      </c>
      <c r="P3291" s="44">
        <f>IFERROR(_xll.qlIndexFixing(ONIndex6M,I3291,TRUE,_xll.ohTrigger(RecalcTrigger,Trigger6M)),NA())</f>
        <v>9.7309830751368676E-3</v>
      </c>
      <c r="Q3291" s="146">
        <f>IFERROR(_xll.qlIndexFixing(ONIndex1Y,I3291,TRUE,_xll.ohTrigger(RecalcTrigger,Trigger1Y)),NA())</f>
        <v>9.9204711775835452E-3</v>
      </c>
    </row>
    <row r="3292" spans="2:17" x14ac:dyDescent="0.2">
      <c r="B3292" s="39" t="s">
        <v>42</v>
      </c>
      <c r="D3292" s="42">
        <f>_xll.qlCalendarAdvance(Calendar,$D3291,B3292,"f",FALSE)</f>
        <v>62765</v>
      </c>
      <c r="E3292" s="140">
        <f>_xll.qlInterestRateIndexValueDate(IndexON,D3292)</f>
        <v>62765</v>
      </c>
      <c r="F3292" s="156">
        <f>IFERROR(_xll.qlIndexFixing(IndexON,D3292,TRUE,_xll.ohTrigger(RecalcTrigger,TriggerON)),NA())</f>
        <v>9.1039376529744587E-3</v>
      </c>
      <c r="H3292" s="42">
        <f>_xll.qlCalendarAdvance(Calendar,$H3291,B3292,"f",FALSE)</f>
        <v>62765</v>
      </c>
      <c r="I3292" s="140">
        <f>_xll.qlInterestRateIndexValueDate(Index1M,$H3292)</f>
        <v>62765</v>
      </c>
      <c r="J3292" s="145">
        <f>IFERROR(_xll.qlIndexFixing(Index1M,$H3292,TRUE,_xll.ohTrigger(RecalcTrigger,Trigger1M)),NA())</f>
        <v>9.5204746844291081E-3</v>
      </c>
      <c r="K3292" s="44">
        <f>IFERROR(_xll.qlIndexFixing(Index3M,H3292,TRUE,_xll.ohTrigger(RecalcTrigger,Trigger3M)),NA())</f>
        <v>9.6921122178683164E-3</v>
      </c>
      <c r="L3292" s="44">
        <f>IFERROR(_xll.qlIndexFixing(Index6M,$H3292,TRUE,_xll.ohTrigger(RecalcTrigger,Trigger6M)),NA())</f>
        <v>9.7868379295128431E-3</v>
      </c>
      <c r="M3292" s="146">
        <f>IFERROR(_xll.qlIndexFixing(Index1Y,$H3292,TRUE,_xll.ohTrigger(RecalcTrigger,Trigger1Y)),NA())</f>
        <v>1.0032702218347666E-2</v>
      </c>
      <c r="N3292" s="145">
        <f>IFERROR(_xll.qlIndexFixing(ONIndex1M,I3292,TRUE,_xll.ohTrigger(RecalcTrigger,Trigger1M)),NA())</f>
        <v>9.5121018653532285E-3</v>
      </c>
      <c r="O3292" s="44">
        <f>IFERROR(_xll.qlIndexFixing(ONIndex3M,I3292,TRUE,_xll.ohTrigger(RecalcTrigger,Trigger3M)),NA())</f>
        <v>9.6645776812076534E-3</v>
      </c>
      <c r="P3292" s="44">
        <f>IFERROR(_xll.qlIndexFixing(ONIndex6M,I3292,TRUE,_xll.ohTrigger(RecalcTrigger,Trigger6M)),NA())</f>
        <v>9.7333767989227216E-3</v>
      </c>
      <c r="Q3292" s="146">
        <f>IFERROR(_xll.qlIndexFixing(ONIndex1Y,I3292,TRUE,_xll.ohTrigger(RecalcTrigger,Trigger1Y)),NA())</f>
        <v>9.9229448141369136E-3</v>
      </c>
    </row>
    <row r="3293" spans="2:17" x14ac:dyDescent="0.2">
      <c r="B3293" s="39" t="s">
        <v>42</v>
      </c>
      <c r="D3293" s="42">
        <f>_xll.qlCalendarAdvance(Calendar,$D3292,B3293,"f",FALSE)</f>
        <v>62772</v>
      </c>
      <c r="E3293" s="140">
        <f>_xll.qlInterestRateIndexValueDate(IndexON,D3293)</f>
        <v>62772</v>
      </c>
      <c r="F3293" s="156">
        <f>IFERROR(_xll.qlIndexFixing(IndexON,D3293,TRUE,_xll.ohTrigger(RecalcTrigger,TriggerON)),NA())</f>
        <v>9.106793223611076E-3</v>
      </c>
      <c r="H3293" s="42">
        <f>_xll.qlCalendarAdvance(Calendar,$H3292,B3293,"f",FALSE)</f>
        <v>62772</v>
      </c>
      <c r="I3293" s="140">
        <f>_xll.qlInterestRateIndexValueDate(Index1M,$H3293)</f>
        <v>62772</v>
      </c>
      <c r="J3293" s="145">
        <f>IFERROR(_xll.qlIndexFixing(Index1M,$H3293,TRUE,_xll.ohTrigger(RecalcTrigger,Trigger1M)),NA())</f>
        <v>9.5227699775987853E-3</v>
      </c>
      <c r="K3293" s="44">
        <f>IFERROR(_xll.qlIndexFixing(Index3M,H3293,TRUE,_xll.ohTrigger(RecalcTrigger,Trigger3M)),NA())</f>
        <v>9.6945286013212714E-3</v>
      </c>
      <c r="L3293" s="44">
        <f>IFERROR(_xll.qlIndexFixing(Index6M,$H3293,TRUE,_xll.ohTrigger(RecalcTrigger,Trigger6M)),NA())</f>
        <v>9.7891061252262431E-3</v>
      </c>
      <c r="M3293" s="146">
        <f>IFERROR(_xll.qlIndexFixing(Index1Y,$H3293,TRUE,_xll.ohTrigger(RecalcTrigger,Trigger1Y)),NA())</f>
        <v>1.0034923799293905E-2</v>
      </c>
      <c r="N3293" s="145">
        <f>IFERROR(_xll.qlIndexFixing(ONIndex1M,I3293,TRUE,_xll.ohTrigger(RecalcTrigger,Trigger1M)),NA())</f>
        <v>9.5144151193404802E-3</v>
      </c>
      <c r="O3293" s="44">
        <f>IFERROR(_xll.qlIndexFixing(ONIndex3M,I3293,TRUE,_xll.ohTrigger(RecalcTrigger,Trigger3M)),NA())</f>
        <v>9.6670544112165135E-3</v>
      </c>
      <c r="P3293" s="44">
        <f>IFERROR(_xll.qlIndexFixing(ONIndex6M,I3293,TRUE,_xll.ohTrigger(RecalcTrigger,Trigger6M)),NA())</f>
        <v>9.735760723889042E-3</v>
      </c>
      <c r="Q3293" s="146">
        <f>IFERROR(_xll.qlIndexFixing(ONIndex1Y,I3293,TRUE,_xll.ohTrigger(RecalcTrigger,Trigger1Y)),NA())</f>
        <v>9.9254083247679592E-3</v>
      </c>
    </row>
    <row r="3294" spans="2:17" x14ac:dyDescent="0.2">
      <c r="B3294" s="39" t="s">
        <v>42</v>
      </c>
      <c r="D3294" s="42">
        <f>_xll.qlCalendarAdvance(Calendar,$D3293,B3294,"f",FALSE)</f>
        <v>62779</v>
      </c>
      <c r="E3294" s="140">
        <f>_xll.qlInterestRateIndexValueDate(IndexON,D3294)</f>
        <v>62779</v>
      </c>
      <c r="F3294" s="156">
        <f>IFERROR(_xll.qlIndexFixing(IndexON,D3294,TRUE,_xll.ohTrigger(RecalcTrigger,TriggerON)),NA())</f>
        <v>9.1096370567200768E-3</v>
      </c>
      <c r="H3294" s="42">
        <f>_xll.qlCalendarAdvance(Calendar,$H3293,B3294,"f",FALSE)</f>
        <v>62779</v>
      </c>
      <c r="I3294" s="140">
        <f>_xll.qlInterestRateIndexValueDate(Index1M,$H3294)</f>
        <v>62779</v>
      </c>
      <c r="J3294" s="145">
        <f>IFERROR(_xll.qlIndexFixing(Index1M,$H3294,TRUE,_xll.ohTrigger(RecalcTrigger,Trigger1M)),NA())</f>
        <v>9.5250557556271209E-3</v>
      </c>
      <c r="K3294" s="44">
        <f>IFERROR(_xll.qlIndexFixing(Index3M,H3294,TRUE,_xll.ohTrigger(RecalcTrigger,Trigger3M)),NA())</f>
        <v>9.6969347812950191E-3</v>
      </c>
      <c r="L3294" s="44">
        <f>IFERROR(_xll.qlIndexFixing(Index6M,$H3294,TRUE,_xll.ohTrigger(RecalcTrigger,Trigger6M)),NA())</f>
        <v>9.7913644770463541E-3</v>
      </c>
      <c r="M3294" s="146">
        <f>IFERROR(_xll.qlIndexFixing(Index1Y,$H3294,TRUE,_xll.ohTrigger(RecalcTrigger,Trigger1Y)),NA())</f>
        <v>1.0037135157505379E-2</v>
      </c>
      <c r="N3294" s="145">
        <f>IFERROR(_xll.qlIndexFixing(ONIndex1M,I3294,TRUE,_xll.ohTrigger(RecalcTrigger,Trigger1M)),NA())</f>
        <v>9.5167188649780687E-3</v>
      </c>
      <c r="O3294" s="44">
        <f>IFERROR(_xll.qlIndexFixing(ONIndex3M,I3294,TRUE,_xll.ohTrigger(RecalcTrigger,Trigger3M)),NA())</f>
        <v>9.6695209609209964E-3</v>
      </c>
      <c r="P3294" s="44">
        <f>IFERROR(_xll.qlIndexFixing(ONIndex6M,I3294,TRUE,_xll.ohTrigger(RecalcTrigger,Trigger6M)),NA())</f>
        <v>9.7381348500358289E-3</v>
      </c>
      <c r="Q3294" s="146">
        <f>IFERROR(_xll.qlIndexFixing(ONIndex1Y,I3294,TRUE,_xll.ohTrigger(RecalcTrigger,Trigger1Y)),NA())</f>
        <v>9.9278617094766819E-3</v>
      </c>
    </row>
    <row r="3295" spans="2:17" x14ac:dyDescent="0.2">
      <c r="B3295" s="39" t="s">
        <v>42</v>
      </c>
      <c r="D3295" s="42">
        <f>_xll.qlCalendarAdvance(Calendar,$D3294,B3295,"f",FALSE)</f>
        <v>62786</v>
      </c>
      <c r="E3295" s="140">
        <f>_xll.qlInterestRateIndexValueDate(IndexON,D3295)</f>
        <v>62786</v>
      </c>
      <c r="F3295" s="156">
        <f>IFERROR(_xll.qlIndexFixing(IndexON,D3295,TRUE,_xll.ohTrigger(RecalcTrigger,TriggerON)),NA())</f>
        <v>9.1124691523014612E-3</v>
      </c>
      <c r="H3295" s="42">
        <f>_xll.qlCalendarAdvance(Calendar,$H3294,B3295,"f",FALSE)</f>
        <v>62786</v>
      </c>
      <c r="I3295" s="140">
        <f>_xll.qlInterestRateIndexValueDate(Index1M,$H3295)</f>
        <v>62786</v>
      </c>
      <c r="J3295" s="145">
        <f>IFERROR(_xll.qlIndexFixing(Index1M,$H3295,TRUE,_xll.ohTrigger(RecalcTrigger,Trigger1M)),NA())</f>
        <v>9.5273320184979075E-3</v>
      </c>
      <c r="K3295" s="44">
        <f>IFERROR(_xll.qlIndexFixing(Index3M,H3295,TRUE,_xll.ohTrigger(RecalcTrigger,Trigger3M)),NA())</f>
        <v>9.699330757771938E-3</v>
      </c>
      <c r="L3295" s="44">
        <f>IFERROR(_xll.qlIndexFixing(Index6M,$H3295,TRUE,_xll.ohTrigger(RecalcTrigger,Trigger6M)),NA())</f>
        <v>9.793612984937106E-3</v>
      </c>
      <c r="M3295" s="146">
        <f>IFERROR(_xll.qlIndexFixing(Index1Y,$H3295,TRUE,_xll.ohTrigger(RecalcTrigger,Trigger1Y)),NA())</f>
        <v>1.0039336292914777E-2</v>
      </c>
      <c r="N3295" s="145">
        <f>IFERROR(_xll.qlIndexFixing(ONIndex1M,I3295,TRUE,_xll.ohTrigger(RecalcTrigger,Trigger1M)),NA())</f>
        <v>9.5190131021849478E-3</v>
      </c>
      <c r="O3295" s="44">
        <f>IFERROR(_xll.qlIndexFixing(ONIndex3M,I3295,TRUE,_xll.ohTrigger(RecalcTrigger,Trigger3M)),NA())</f>
        <v>9.6719773304021484E-3</v>
      </c>
      <c r="P3295" s="44">
        <f>IFERROR(_xll.qlIndexFixing(ONIndex6M,I3295,TRUE,_xll.ohTrigger(RecalcTrigger,Trigger6M)),NA())</f>
        <v>9.740499177282036E-3</v>
      </c>
      <c r="Q3295" s="146">
        <f>IFERROR(_xll.qlIndexFixing(ONIndex1Y,I3295,TRUE,_xll.ohTrigger(RecalcTrigger,Trigger1Y)),NA())</f>
        <v>9.9303049681009892E-3</v>
      </c>
    </row>
    <row r="3296" spans="2:17" x14ac:dyDescent="0.2">
      <c r="B3296" s="39" t="s">
        <v>42</v>
      </c>
      <c r="D3296" s="42">
        <f>_xll.qlCalendarAdvance(Calendar,$D3295,B3296,"f",FALSE)</f>
        <v>62793</v>
      </c>
      <c r="E3296" s="140">
        <f>_xll.qlInterestRateIndexValueDate(IndexON,D3296)</f>
        <v>62793</v>
      </c>
      <c r="F3296" s="156">
        <f>IFERROR(_xll.qlIndexFixing(IndexON,D3296,TRUE,_xll.ohTrigger(RecalcTrigger,TriggerON)),NA())</f>
        <v>9.1152895105173215E-3</v>
      </c>
      <c r="H3296" s="42">
        <f>_xll.qlCalendarAdvance(Calendar,$H3295,B3296,"f",FALSE)</f>
        <v>62793</v>
      </c>
      <c r="I3296" s="140">
        <f>_xll.qlInterestRateIndexValueDate(Index1M,$H3296)</f>
        <v>62793</v>
      </c>
      <c r="J3296" s="145">
        <f>IFERROR(_xll.qlIndexFixing(Index1M,$H3296,TRUE,_xll.ohTrigger(RecalcTrigger,Trigger1M)),NA())</f>
        <v>9.5307401508415435E-3</v>
      </c>
      <c r="K3296" s="44">
        <f>IFERROR(_xll.qlIndexFixing(Index3M,H3296,TRUE,_xll.ohTrigger(RecalcTrigger,Trigger3M)),NA())</f>
        <v>9.7014192193280845E-3</v>
      </c>
      <c r="L3296" s="44">
        <f>IFERROR(_xll.qlIndexFixing(Index6M,$H3296,TRUE,_xll.ohTrigger(RecalcTrigger,Trigger6M)),NA())</f>
        <v>9.7961393628069552E-3</v>
      </c>
      <c r="M3296" s="146">
        <f>IFERROR(_xll.qlIndexFixing(Index1Y,$H3296,TRUE,_xll.ohTrigger(RecalcTrigger,Trigger1Y)),NA())</f>
        <v>1.0041527205455219E-2</v>
      </c>
      <c r="N3296" s="145">
        <f>IFERROR(_xll.qlIndexFixing(ONIndex1M,I3296,TRUE,_xll.ohTrigger(RecalcTrigger,Trigger1M)),NA())</f>
        <v>9.5212978311232099E-3</v>
      </c>
      <c r="O3296" s="44">
        <f>IFERROR(_xll.qlIndexFixing(ONIndex3M,I3296,TRUE,_xll.ohTrigger(RecalcTrigger,Trigger3M)),NA())</f>
        <v>9.6744235194168304E-3</v>
      </c>
      <c r="P3296" s="44">
        <f>IFERROR(_xll.qlIndexFixing(ONIndex6M,I3296,TRUE,_xll.ohTrigger(RecalcTrigger,Trigger6M)),NA())</f>
        <v>9.7428537057087095E-3</v>
      </c>
      <c r="Q3296" s="146">
        <f>IFERROR(_xll.qlIndexFixing(ONIndex1Y,I3296,TRUE,_xll.ohTrigger(RecalcTrigger,Trigger1Y)),NA())</f>
        <v>9.9327381008029736E-3</v>
      </c>
    </row>
    <row r="3297" spans="2:17" x14ac:dyDescent="0.2">
      <c r="B3297" s="39" t="s">
        <v>42</v>
      </c>
      <c r="D3297" s="42">
        <f>_xll.qlCalendarAdvance(Calendar,$D3296,B3297,"f",FALSE)</f>
        <v>62800</v>
      </c>
      <c r="E3297" s="140">
        <f>_xll.qlInterestRateIndexValueDate(IndexON,D3297)</f>
        <v>62800</v>
      </c>
      <c r="F3297" s="156">
        <f>IFERROR(_xll.qlIndexFixing(IndexON,D3297,TRUE,_xll.ohTrigger(RecalcTrigger,TriggerON)),NA())</f>
        <v>9.1180981311245191E-3</v>
      </c>
      <c r="H3297" s="42">
        <f>_xll.qlCalendarAdvance(Calendar,$H3296,B3297,"f",FALSE)</f>
        <v>62800</v>
      </c>
      <c r="I3297" s="140">
        <f>_xll.qlInterestRateIndexValueDate(Index1M,$H3297)</f>
        <v>62800</v>
      </c>
      <c r="J3297" s="145">
        <f>IFERROR(_xll.qlIndexFixing(Index1M,$H3297,TRUE,_xll.ohTrigger(RecalcTrigger,Trigger1M)),NA())</f>
        <v>9.5321408054166983E-3</v>
      </c>
      <c r="K3297" s="44">
        <f>IFERROR(_xll.qlIndexFixing(Index3M,H3297,TRUE,_xll.ohTrigger(RecalcTrigger,Trigger3M)),NA())</f>
        <v>9.7037954544888002E-3</v>
      </c>
      <c r="L3297" s="44">
        <f>IFERROR(_xll.qlIndexFixing(Index6M,$H3297,TRUE,_xll.ohTrigger(RecalcTrigger,Trigger6M)),NA())</f>
        <v>9.7983675392576738E-3</v>
      </c>
      <c r="M3297" s="146">
        <f>IFERROR(_xll.qlIndexFixing(Index1Y,$H3297,TRUE,_xll.ohTrigger(RecalcTrigger,Trigger1Y)),NA())</f>
        <v>1.0043707895059832E-2</v>
      </c>
      <c r="N3297" s="145">
        <f>IFERROR(_xll.qlIndexFixing(ONIndex1M,I3297,TRUE,_xll.ohTrigger(RecalcTrigger,Trigger1M)),NA())</f>
        <v>9.5235730516307626E-3</v>
      </c>
      <c r="O3297" s="44">
        <f>IFERROR(_xll.qlIndexFixing(ONIndex3M,I3297,TRUE,_xll.ohTrigger(RecalcTrigger,Trigger3M)),NA())</f>
        <v>9.6768595282081815E-3</v>
      </c>
      <c r="P3297" s="44">
        <f>IFERROR(_xll.qlIndexFixing(ONIndex6M,I3297,TRUE,_xll.ohTrigger(RecalcTrigger,Trigger6M)),NA())</f>
        <v>9.7451984351537568E-3</v>
      </c>
      <c r="Q3297" s="146">
        <f>IFERROR(_xll.qlIndexFixing(ONIndex1Y,I3297,TRUE,_xll.ohTrigger(RecalcTrigger,Trigger1Y)),NA())</f>
        <v>9.9351611075015889E-3</v>
      </c>
    </row>
    <row r="3298" spans="2:17" x14ac:dyDescent="0.2">
      <c r="B3298" s="39" t="s">
        <v>42</v>
      </c>
      <c r="D3298" s="42">
        <f>_xll.qlCalendarAdvance(Calendar,$D3297,B3298,"f",FALSE)</f>
        <v>62807</v>
      </c>
      <c r="E3298" s="140">
        <f>_xll.qlInterestRateIndexValueDate(IndexON,D3298)</f>
        <v>62807</v>
      </c>
      <c r="F3298" s="156">
        <f>IFERROR(_xll.qlIndexFixing(IndexON,D3298,TRUE,_xll.ohTrigger(RecalcTrigger,TriggerON)),NA())</f>
        <v>9.1208950142851464E-3</v>
      </c>
      <c r="H3298" s="42">
        <f>_xll.qlCalendarAdvance(Calendar,$H3297,B3298,"f",FALSE)</f>
        <v>62807</v>
      </c>
      <c r="I3298" s="140">
        <f>_xll.qlInterestRateIndexValueDate(Index1M,$H3298)</f>
        <v>62807</v>
      </c>
      <c r="J3298" s="145">
        <f>IFERROR(_xll.qlIndexFixing(Index1M,$H3298,TRUE,_xll.ohTrigger(RecalcTrigger,Trigger1M)),NA())</f>
        <v>9.5343879018059841E-3</v>
      </c>
      <c r="K3298" s="44">
        <f>IFERROR(_xll.qlIndexFixing(Index3M,H3298,TRUE,_xll.ohTrigger(RecalcTrigger,Trigger3M)),NA())</f>
        <v>9.7061614863538214E-3</v>
      </c>
      <c r="L3298" s="44">
        <f>IFERROR(_xll.qlIndexFixing(Index6M,$H3298,TRUE,_xll.ohTrigger(RecalcTrigger,Trigger6M)),NA())</f>
        <v>9.800585871429424E-3</v>
      </c>
      <c r="M3298" s="146">
        <f>IFERROR(_xll.qlIndexFixing(Index1Y,$H3298,TRUE,_xll.ohTrigger(RecalcTrigger,Trigger1Y)),NA())</f>
        <v>1.0045878361661745E-2</v>
      </c>
      <c r="N3298" s="145">
        <f>IFERROR(_xll.qlIndexFixing(ONIndex1M,I3298,TRUE,_xll.ohTrigger(RecalcTrigger,Trigger1M)),NA())</f>
        <v>9.5258387637076058E-3</v>
      </c>
      <c r="O3298" s="44">
        <f>IFERROR(_xll.qlIndexFixing(ONIndex3M,I3298,TRUE,_xll.ohTrigger(RecalcTrigger,Trigger3M)),NA())</f>
        <v>9.6792853565330628E-3</v>
      </c>
      <c r="P3298" s="44">
        <f>IFERROR(_xll.qlIndexFixing(ONIndex6M,I3298,TRUE,_xll.ohTrigger(RecalcTrigger,Trigger6M)),NA())</f>
        <v>9.7475333659413632E-3</v>
      </c>
      <c r="Q3298" s="146">
        <f>IFERROR(_xll.qlIndexFixing(ONIndex1Y,I3298,TRUE,_xll.ohTrigger(RecalcTrigger,Trigger1Y)),NA())</f>
        <v>9.9375739881157887E-3</v>
      </c>
    </row>
    <row r="3299" spans="2:17" x14ac:dyDescent="0.2">
      <c r="B3299" s="39" t="s">
        <v>42</v>
      </c>
      <c r="D3299" s="42">
        <f>_xll.qlCalendarAdvance(Calendar,$D3298,B3299,"f",FALSE)</f>
        <v>62814</v>
      </c>
      <c r="E3299" s="140">
        <f>_xll.qlInterestRateIndexValueDate(IndexON,D3299)</f>
        <v>62814</v>
      </c>
      <c r="F3299" s="156">
        <f>IFERROR(_xll.qlIndexFixing(IndexON,D3299,TRUE,_xll.ohTrigger(RecalcTrigger,TriggerON)),NA())</f>
        <v>9.1236801598371109E-3</v>
      </c>
      <c r="H3299" s="42">
        <f>_xll.qlCalendarAdvance(Calendar,$H3298,B3299,"f",FALSE)</f>
        <v>62814</v>
      </c>
      <c r="I3299" s="140">
        <f>_xll.qlInterestRateIndexValueDate(Index1M,$H3299)</f>
        <v>62814</v>
      </c>
      <c r="J3299" s="145">
        <f>IFERROR(_xll.qlIndexFixing(Index1M,$H3299,TRUE,_xll.ohTrigger(RecalcTrigger,Trigger1M)),NA())</f>
        <v>9.5366254827919661E-3</v>
      </c>
      <c r="K3299" s="44">
        <f>IFERROR(_xll.qlIndexFixing(Index3M,H3299,TRUE,_xll.ohTrigger(RecalcTrigger,Trigger3M)),NA())</f>
        <v>9.7085173149062294E-3</v>
      </c>
      <c r="L3299" s="44">
        <f>IFERROR(_xll.qlIndexFixing(Index6M,$H3299,TRUE,_xll.ohTrigger(RecalcTrigger,Trigger6M)),NA())</f>
        <v>9.8027943592903181E-3</v>
      </c>
      <c r="M3299" s="146">
        <f>IFERROR(_xll.qlIndexFixing(Index1Y,$H3299,TRUE,_xll.ohTrigger(RecalcTrigger,Trigger1Y)),NA())</f>
        <v>1.0048038605196073E-2</v>
      </c>
      <c r="N3299" s="145">
        <f>IFERROR(_xll.qlIndexFixing(ONIndex1M,I3299,TRUE,_xll.ohTrigger(RecalcTrigger,Trigger1M)),NA())</f>
        <v>9.5280949675158322E-3</v>
      </c>
      <c r="O3299" s="44">
        <f>IFERROR(_xll.qlIndexFixing(ONIndex3M,I3299,TRUE,_xll.ohTrigger(RecalcTrigger,Trigger3M)),NA())</f>
        <v>9.6817010047156593E-3</v>
      </c>
      <c r="P3299" s="44">
        <f>IFERROR(_xll.qlIndexFixing(ONIndex6M,I3299,TRUE,_xll.ohTrigger(RecalcTrigger,Trigger6M)),NA())</f>
        <v>9.7498584977473435E-3</v>
      </c>
      <c r="Q3299" s="146">
        <f>IFERROR(_xll.qlIndexFixing(ONIndex1Y,I3299,TRUE,_xll.ohTrigger(RecalcTrigger,Trigger1Y)),NA())</f>
        <v>9.9399767429697583E-3</v>
      </c>
    </row>
    <row r="3300" spans="2:17" x14ac:dyDescent="0.2">
      <c r="B3300" s="39" t="s">
        <v>42</v>
      </c>
      <c r="D3300" s="42">
        <f>_xll.qlCalendarAdvance(Calendar,$D3299,B3300,"f",FALSE)</f>
        <v>62821</v>
      </c>
      <c r="E3300" s="140">
        <f>_xll.qlInterestRateIndexValueDate(IndexON,D3300)</f>
        <v>62821</v>
      </c>
      <c r="F3300" s="156">
        <f>IFERROR(_xll.qlIndexFixing(IndexON,D3300,TRUE,_xll.ohTrigger(RecalcTrigger,TriggerON)),NA())</f>
        <v>9.1264535680235515E-3</v>
      </c>
      <c r="H3300" s="42">
        <f>_xll.qlCalendarAdvance(Calendar,$H3299,B3300,"f",FALSE)</f>
        <v>62821</v>
      </c>
      <c r="I3300" s="140">
        <f>_xll.qlInterestRateIndexValueDate(Index1M,$H3300)</f>
        <v>62821</v>
      </c>
      <c r="J3300" s="145">
        <f>IFERROR(_xll.qlIndexFixing(Index1M,$H3300,TRUE,_xll.ohTrigger(RecalcTrigger,Trigger1M)),NA())</f>
        <v>9.5388535483641856E-3</v>
      </c>
      <c r="K3300" s="44">
        <f>IFERROR(_xll.qlIndexFixing(Index3M,H3300,TRUE,_xll.ohTrigger(RecalcTrigger,Trigger3M)),NA())</f>
        <v>9.7108629401273187E-3</v>
      </c>
      <c r="L3300" s="44">
        <f>IFERROR(_xll.qlIndexFixing(Index6M,$H3300,TRUE,_xll.ohTrigger(RecalcTrigger,Trigger6M)),NA())</f>
        <v>9.804993002806699E-3</v>
      </c>
      <c r="M3300" s="146">
        <f>IFERROR(_xll.qlIndexFixing(Index1Y,$H3300,TRUE,_xll.ohTrigger(RecalcTrigger,Trigger1Y)),NA())</f>
        <v>1.0050188625596385E-2</v>
      </c>
      <c r="N3300" s="145">
        <f>IFERROR(_xll.qlIndexFixing(ONIndex1M,I3300,TRUE,_xll.ohTrigger(RecalcTrigger,Trigger1M)),NA())</f>
        <v>9.5303416629743953E-3</v>
      </c>
      <c r="O3300" s="44">
        <f>IFERROR(_xll.qlIndexFixing(ONIndex3M,I3300,TRUE,_xll.ohTrigger(RecalcTrigger,Trigger3M)),NA())</f>
        <v>9.6841064725128323E-3</v>
      </c>
      <c r="P3300" s="44">
        <f>IFERROR(_xll.qlIndexFixing(ONIndex6M,I3300,TRUE,_xll.ohTrigger(RecalcTrigger,Trigger6M)),NA())</f>
        <v>9.7521738307337902E-3</v>
      </c>
      <c r="Q3300" s="146">
        <f>IFERROR(_xll.qlIndexFixing(ONIndex1Y,I3300,TRUE,_xll.ohTrigger(RecalcTrigger,Trigger1Y)),NA())</f>
        <v>9.9423693717393125E-3</v>
      </c>
    </row>
    <row r="3301" spans="2:17" x14ac:dyDescent="0.2">
      <c r="B3301" s="39" t="s">
        <v>42</v>
      </c>
      <c r="D3301" s="42">
        <f>_xll.qlCalendarAdvance(Calendar,$D3300,B3301,"f",FALSE)</f>
        <v>62828</v>
      </c>
      <c r="E3301" s="140">
        <f>_xll.qlInterestRateIndexValueDate(IndexON,D3301)</f>
        <v>62828</v>
      </c>
      <c r="F3301" s="156">
        <f>IFERROR(_xll.qlIndexFixing(IndexON,D3301,TRUE,_xll.ohTrigger(RecalcTrigger,TriggerON)),NA())</f>
        <v>9.1292152386823755E-3</v>
      </c>
      <c r="H3301" s="42">
        <f>_xll.qlCalendarAdvance(Calendar,$H3300,B3301,"f",FALSE)</f>
        <v>62828</v>
      </c>
      <c r="I3301" s="140">
        <f>_xll.qlInterestRateIndexValueDate(Index1M,$H3301)</f>
        <v>62828</v>
      </c>
      <c r="J3301" s="145">
        <f>IFERROR(_xll.qlIndexFixing(Index1M,$H3301,TRUE,_xll.ohTrigger(RecalcTrigger,Trigger1M)),NA())</f>
        <v>9.5410720985174141E-3</v>
      </c>
      <c r="K3301" s="44">
        <f>IFERROR(_xll.qlIndexFixing(Index3M,H3301,TRUE,_xll.ohTrigger(RecalcTrigger,Trigger3M)),NA())</f>
        <v>9.7131983619983871E-3</v>
      </c>
      <c r="L3301" s="44">
        <f>IFERROR(_xll.qlIndexFixing(Index6M,$H3301,TRUE,_xll.ohTrigger(RecalcTrigger,Trigger6M)),NA())</f>
        <v>9.8068973079642446E-3</v>
      </c>
      <c r="M3301" s="146">
        <f>IFERROR(_xll.qlIndexFixing(Index1Y,$H3301,TRUE,_xll.ohTrigger(RecalcTrigger,Trigger1Y)),NA())</f>
        <v>1.0052328422796474E-2</v>
      </c>
      <c r="N3301" s="145">
        <f>IFERROR(_xll.qlIndexFixing(ONIndex1M,I3301,TRUE,_xll.ohTrigger(RecalcTrigger,Trigger1M)),NA())</f>
        <v>9.532578850002249E-3</v>
      </c>
      <c r="O3301" s="44">
        <f>IFERROR(_xll.qlIndexFixing(ONIndex3M,I3301,TRUE,_xll.ohTrigger(RecalcTrigger,Trigger3M)),NA())</f>
        <v>9.686501760005628E-3</v>
      </c>
      <c r="P3301" s="44">
        <f>IFERROR(_xll.qlIndexFixing(ONIndex6M,I3301,TRUE,_xll.ohTrigger(RecalcTrigger,Trigger6M)),NA())</f>
        <v>9.7544793648196571E-3</v>
      </c>
      <c r="Q3301" s="146">
        <f>IFERROR(_xll.qlIndexFixing(ONIndex1Y,I3301,TRUE,_xll.ohTrigger(RecalcTrigger,Trigger1Y)),NA())</f>
        <v>9.9447518744244512E-3</v>
      </c>
    </row>
    <row r="3302" spans="2:17" x14ac:dyDescent="0.2">
      <c r="B3302" s="39" t="s">
        <v>42</v>
      </c>
      <c r="D3302" s="42">
        <f>_xll.qlCalendarAdvance(Calendar,$D3301,B3302,"f",FALSE)</f>
        <v>62835</v>
      </c>
      <c r="E3302" s="140">
        <f>_xll.qlInterestRateIndexValueDate(IndexON,D3302)</f>
        <v>62835</v>
      </c>
      <c r="F3302" s="156">
        <f>IFERROR(_xll.qlIndexFixing(IndexON,D3302,TRUE,_xll.ohTrigger(RecalcTrigger,TriggerON)),NA())</f>
        <v>9.1319651717325367E-3</v>
      </c>
      <c r="H3302" s="42">
        <f>_xll.qlCalendarAdvance(Calendar,$H3301,B3302,"f",FALSE)</f>
        <v>62835</v>
      </c>
      <c r="I3302" s="140">
        <f>_xll.qlInterestRateIndexValueDate(Index1M,$H3302)</f>
        <v>62835</v>
      </c>
      <c r="J3302" s="145">
        <f>IFERROR(_xll.qlIndexFixing(Index1M,$H3302,TRUE,_xll.ohTrigger(RecalcTrigger,Trigger1M)),NA())</f>
        <v>9.5432811332411965E-3</v>
      </c>
      <c r="K3302" s="44">
        <f>IFERROR(_xll.qlIndexFixing(Index3M,H3302,TRUE,_xll.ohTrigger(RecalcTrigger,Trigger3M)),NA())</f>
        <v>9.7155235805025126E-3</v>
      </c>
      <c r="L3302" s="44">
        <f>IFERROR(_xll.qlIndexFixing(Index6M,$H3302,TRUE,_xll.ohTrigger(RecalcTrigger,Trigger6M)),NA())</f>
        <v>9.8090769074450582E-3</v>
      </c>
      <c r="M3302" s="146">
        <f>IFERROR(_xll.qlIndexFixing(Index1Y,$H3302,TRUE,_xll.ohTrigger(RecalcTrigger,Trigger1Y)),NA())</f>
        <v>1.0054457996732342E-2</v>
      </c>
      <c r="N3302" s="145">
        <f>IFERROR(_xll.qlIndexFixing(ONIndex1M,I3302,TRUE,_xll.ohTrigger(RecalcTrigger,Trigger1M)),NA())</f>
        <v>9.5348065285993933E-3</v>
      </c>
      <c r="O3302" s="44">
        <f>IFERROR(_xll.qlIndexFixing(ONIndex3M,I3302,TRUE,_xll.ohTrigger(RecalcTrigger,Trigger3M)),NA())</f>
        <v>9.6888868671940465E-3</v>
      </c>
      <c r="P3302" s="44">
        <f>IFERROR(_xll.qlIndexFixing(ONIndex6M,I3302,TRUE,_xll.ohTrigger(RecalcTrigger,Trigger6M)),NA())</f>
        <v>9.7567751000049441E-3</v>
      </c>
      <c r="Q3302" s="146">
        <f>IFERROR(_xll.qlIndexFixing(ONIndex1Y,I3302,TRUE,_xll.ohTrigger(RecalcTrigger,Trigger1Y)),NA())</f>
        <v>9.9471242512683133E-3</v>
      </c>
    </row>
    <row r="3303" spans="2:17" x14ac:dyDescent="0.2">
      <c r="B3303" s="39" t="s">
        <v>42</v>
      </c>
      <c r="D3303" s="42">
        <f>_xll.qlCalendarAdvance(Calendar,$D3302,B3303,"f",FALSE)</f>
        <v>62842</v>
      </c>
      <c r="E3303" s="140">
        <f>_xll.qlInterestRateIndexValueDate(IndexON,D3303)</f>
        <v>62842</v>
      </c>
      <c r="F3303" s="156">
        <f>IFERROR(_xll.qlIndexFixing(IndexON,D3303,TRUE,_xll.ohTrigger(RecalcTrigger,TriggerON)),NA())</f>
        <v>9.134703367417174E-3</v>
      </c>
      <c r="H3303" s="42">
        <f>_xll.qlCalendarAdvance(Calendar,$H3302,B3303,"f",FALSE)</f>
        <v>62842</v>
      </c>
      <c r="I3303" s="140">
        <f>_xll.qlInterestRateIndexValueDate(Index1M,$H3303)</f>
        <v>62842</v>
      </c>
      <c r="J3303" s="145">
        <f>IFERROR(_xll.qlIndexFixing(Index1M,$H3303,TRUE,_xll.ohTrigger(RecalcTrigger,Trigger1M)),NA())</f>
        <v>9.5454806525355294E-3</v>
      </c>
      <c r="K3303" s="44">
        <f>IFERROR(_xll.qlIndexFixing(Index3M,H3303,TRUE,_xll.ohTrigger(RecalcTrigger,Trigger3M)),NA())</f>
        <v>9.7178385956218846E-3</v>
      </c>
      <c r="L3303" s="44">
        <f>IFERROR(_xll.qlIndexFixing(Index6M,$H3303,TRUE,_xll.ohTrigger(RecalcTrigger,Trigger6M)),NA())</f>
        <v>9.8112466627395707E-3</v>
      </c>
      <c r="M3303" s="146">
        <f>IFERROR(_xll.qlIndexFixing(Index1Y,$H3303,TRUE,_xll.ohTrigger(RecalcTrigger,Trigger1Y)),NA())</f>
        <v>1.0056577347338221E-2</v>
      </c>
      <c r="N3303" s="145">
        <f>IFERROR(_xll.qlIndexFixing(ONIndex1M,I3303,TRUE,_xll.ohTrigger(RecalcTrigger,Trigger1M)),NA())</f>
        <v>9.5370246989279206E-3</v>
      </c>
      <c r="O3303" s="44">
        <f>IFERROR(_xll.qlIndexFixing(ONIndex3M,I3303,TRUE,_xll.ohTrigger(RecalcTrigger,Trigger3M)),NA())</f>
        <v>9.6912617940780876E-3</v>
      </c>
      <c r="P3303" s="44">
        <f>IFERROR(_xll.qlIndexFixing(ONIndex6M,I3303,TRUE,_xll.ohTrigger(RecalcTrigger,Trigger6M)),NA())</f>
        <v>9.7590610365327901E-3</v>
      </c>
      <c r="Q3303" s="146">
        <f>IFERROR(_xll.qlIndexFixing(ONIndex1Y,I3303,TRUE,_xll.ohTrigger(RecalcTrigger,Trigger1Y)),NA())</f>
        <v>9.9494865021088064E-3</v>
      </c>
    </row>
    <row r="3304" spans="2:17" x14ac:dyDescent="0.2">
      <c r="B3304" s="39" t="s">
        <v>42</v>
      </c>
      <c r="D3304" s="42">
        <f>_xll.qlCalendarAdvance(Calendar,$D3303,B3304,"f",FALSE)</f>
        <v>62849</v>
      </c>
      <c r="E3304" s="140">
        <f>_xll.qlInterestRateIndexValueDate(IndexON,D3304)</f>
        <v>62849</v>
      </c>
      <c r="F3304" s="156">
        <f>IFERROR(_xll.qlIndexFixing(IndexON,D3304,TRUE,_xll.ohTrigger(RecalcTrigger,TriggerON)),NA())</f>
        <v>9.1374298255741948E-3</v>
      </c>
      <c r="H3304" s="42">
        <f>_xll.qlCalendarAdvance(Calendar,$H3303,B3304,"f",FALSE)</f>
        <v>62849</v>
      </c>
      <c r="I3304" s="140">
        <f>_xll.qlInterestRateIndexValueDate(Index1M,$H3304)</f>
        <v>62849</v>
      </c>
      <c r="J3304" s="145">
        <f>IFERROR(_xll.qlIndexFixing(Index1M,$H3304,TRUE,_xll.ohTrigger(RecalcTrigger,Trigger1M)),NA())</f>
        <v>9.5476706563951859E-3</v>
      </c>
      <c r="K3304" s="44">
        <f>IFERROR(_xll.qlIndexFixing(Index3M,H3304,TRUE,_xll.ohTrigger(RecalcTrigger,Trigger3M)),NA())</f>
        <v>9.7201434073386876E-3</v>
      </c>
      <c r="L3304" s="44">
        <f>IFERROR(_xll.qlIndexFixing(Index6M,$H3304,TRUE,_xll.ohTrigger(RecalcTrigger,Trigger6M)),NA())</f>
        <v>9.8134065738143834E-3</v>
      </c>
      <c r="M3304" s="146">
        <f>IFERROR(_xll.qlIndexFixing(Index1Y,$H3304,TRUE,_xll.ohTrigger(RecalcTrigger,Trigger1Y)),NA())</f>
        <v>1.0058686474550339E-2</v>
      </c>
      <c r="N3304" s="145">
        <f>IFERROR(_xll.qlIndexFixing(ONIndex1M,I3304,TRUE,_xll.ohTrigger(RecalcTrigger,Trigger1M)),NA())</f>
        <v>9.5392333609067848E-3</v>
      </c>
      <c r="O3304" s="44">
        <f>IFERROR(_xll.qlIndexFixing(ONIndex3M,I3304,TRUE,_xll.ohTrigger(RecalcTrigger,Trigger3M)),NA())</f>
        <v>9.693626540495659E-3</v>
      </c>
      <c r="P3304" s="44">
        <f>IFERROR(_xll.qlIndexFixing(ONIndex6M,I3304,TRUE,_xll.ohTrigger(RecalcTrigger,Trigger6M)),NA())</f>
        <v>9.7613371739979637E-3</v>
      </c>
      <c r="Q3304" s="146">
        <f>IFERROR(_xll.qlIndexFixing(ONIndex1Y,I3304,TRUE,_xll.ohTrigger(RecalcTrigger,Trigger1Y)),NA())</f>
        <v>9.951838626864884E-3</v>
      </c>
    </row>
    <row r="3305" spans="2:17" x14ac:dyDescent="0.2">
      <c r="B3305" s="39" t="s">
        <v>42</v>
      </c>
      <c r="D3305" s="42">
        <f>_xll.qlCalendarAdvance(Calendar,$D3304,B3305,"f",FALSE)</f>
        <v>62856</v>
      </c>
      <c r="E3305" s="140">
        <f>_xll.qlInterestRateIndexValueDate(IndexON,D3305)</f>
        <v>62856</v>
      </c>
      <c r="F3305" s="156">
        <f>IFERROR(_xll.qlIndexFixing(IndexON,D3305,TRUE,_xll.ohTrigger(RecalcTrigger,TriggerON)),NA())</f>
        <v>9.1401445462846453E-3</v>
      </c>
      <c r="H3305" s="42">
        <f>_xll.qlCalendarAdvance(Calendar,$H3304,B3305,"f",FALSE)</f>
        <v>62856</v>
      </c>
      <c r="I3305" s="140">
        <f>_xll.qlInterestRateIndexValueDate(Index1M,$H3305)</f>
        <v>62856</v>
      </c>
      <c r="J3305" s="145">
        <f>IFERROR(_xll.qlIndexFixing(Index1M,$H3305,TRUE,_xll.ohTrigger(RecalcTrigger,Trigger1M)),NA())</f>
        <v>9.5492914260740368E-3</v>
      </c>
      <c r="K3305" s="44">
        <f>IFERROR(_xll.qlIndexFixing(Index3M,H3305,TRUE,_xll.ohTrigger(RecalcTrigger,Trigger3M)),NA())</f>
        <v>9.7224380156360028E-3</v>
      </c>
      <c r="L3305" s="44">
        <f>IFERROR(_xll.qlIndexFixing(Index6M,$H3305,TRUE,_xll.ohTrigger(RecalcTrigger,Trigger6M)),NA())</f>
        <v>9.8155566406383232E-3</v>
      </c>
      <c r="M3305" s="146">
        <f>IFERROR(_xll.qlIndexFixing(Index1Y,$H3305,TRUE,_xll.ohTrigger(RecalcTrigger,Trigger1Y)),NA())</f>
        <v>1.0060785378303592E-2</v>
      </c>
      <c r="N3305" s="145">
        <f>IFERROR(_xll.qlIndexFixing(ONIndex1M,I3305,TRUE,_xll.ohTrigger(RecalcTrigger,Trigger1M)),NA())</f>
        <v>9.5414325145359857E-3</v>
      </c>
      <c r="O3305" s="44">
        <f>IFERROR(_xll.qlIndexFixing(ONIndex3M,I3305,TRUE,_xll.ohTrigger(RecalcTrigger,Trigger3M)),NA())</f>
        <v>9.6959811066898993E-3</v>
      </c>
      <c r="P3305" s="44">
        <f>IFERROR(_xll.qlIndexFixing(ONIndex6M,I3305,TRUE,_xll.ohTrigger(RecalcTrigger,Trigger6M)),NA())</f>
        <v>9.7636035127246501E-3</v>
      </c>
      <c r="Q3305" s="146">
        <f>IFERROR(_xll.qlIndexFixing(ONIndex1Y,I3305,TRUE,_xll.ohTrigger(RecalcTrigger,Trigger1Y)),NA())</f>
        <v>9.954180625779685E-3</v>
      </c>
    </row>
    <row r="3306" spans="2:17" x14ac:dyDescent="0.2">
      <c r="B3306" s="39" t="s">
        <v>42</v>
      </c>
      <c r="D3306" s="42">
        <f>_xll.qlCalendarAdvance(Calendar,$D3305,B3306,"f",FALSE)</f>
        <v>62863</v>
      </c>
      <c r="E3306" s="140">
        <f>_xll.qlInterestRateIndexValueDate(IndexON,D3306)</f>
        <v>62863</v>
      </c>
      <c r="F3306" s="156">
        <f>IFERROR(_xll.qlIndexFixing(IndexON,D3306,TRUE,_xll.ohTrigger(RecalcTrigger,TriggerON)),NA())</f>
        <v>9.1428475293053868E-3</v>
      </c>
      <c r="H3306" s="42">
        <f>_xll.qlCalendarAdvance(Calendar,$H3305,B3306,"f",FALSE)</f>
        <v>62863</v>
      </c>
      <c r="I3306" s="140">
        <f>_xll.qlInterestRateIndexValueDate(Index1M,$H3306)</f>
        <v>62863</v>
      </c>
      <c r="J3306" s="145">
        <f>IFERROR(_xll.qlIndexFixing(Index1M,$H3306,TRUE,_xll.ohTrigger(RecalcTrigger,Trigger1M)),NA())</f>
        <v>9.5514636447599204E-3</v>
      </c>
      <c r="K3306" s="44">
        <f>IFERROR(_xll.qlIndexFixing(Index3M,H3306,TRUE,_xll.ohTrigger(RecalcTrigger,Trigger3M)),NA())</f>
        <v>9.7244317194828712E-3</v>
      </c>
      <c r="L3306" s="44">
        <f>IFERROR(_xll.qlIndexFixing(Index6M,$H3306,TRUE,_xll.ohTrigger(RecalcTrigger,Trigger6M)),NA())</f>
        <v>9.8176968631797732E-3</v>
      </c>
      <c r="M3306" s="146">
        <f>IFERROR(_xll.qlIndexFixing(Index1Y,$H3306,TRUE,_xll.ohTrigger(RecalcTrigger,Trigger1Y)),NA())</f>
        <v>1.0062874058534871E-2</v>
      </c>
      <c r="N3306" s="145">
        <f>IFERROR(_xll.qlIndexFixing(ONIndex1M,I3306,TRUE,_xll.ohTrigger(RecalcTrigger,Trigger1M)),NA())</f>
        <v>9.543622159653431E-3</v>
      </c>
      <c r="O3306" s="44">
        <f>IFERROR(_xll.qlIndexFixing(ONIndex3M,I3306,TRUE,_xll.ohTrigger(RecalcTrigger,Trigger3M)),NA())</f>
        <v>9.6983254925797624E-3</v>
      </c>
      <c r="P3306" s="44">
        <f>IFERROR(_xll.qlIndexFixing(ONIndex6M,I3306,TRUE,_xll.ohTrigger(RecalcTrigger,Trigger6M)),NA())</f>
        <v>9.7658600524697103E-3</v>
      </c>
      <c r="Q3306" s="146">
        <f>IFERROR(_xll.qlIndexFixing(ONIndex1Y,I3306,TRUE,_xll.ohTrigger(RecalcTrigger,Trigger1Y)),NA())</f>
        <v>9.9565124986100706E-3</v>
      </c>
    </row>
    <row r="3307" spans="2:17" x14ac:dyDescent="0.2">
      <c r="B3307" s="39" t="s">
        <v>42</v>
      </c>
      <c r="D3307" s="42">
        <f>_xll.qlCalendarAdvance(Calendar,$D3306,B3307,"f",FALSE)</f>
        <v>62870</v>
      </c>
      <c r="E3307" s="140">
        <f>_xll.qlInterestRateIndexValueDate(IndexON,D3307)</f>
        <v>62870</v>
      </c>
      <c r="F3307" s="156">
        <f>IFERROR(_xll.qlIndexFixing(IndexON,D3307,TRUE,_xll.ohTrigger(RecalcTrigger,TriggerON)),NA())</f>
        <v>9.1455387750416506E-3</v>
      </c>
      <c r="H3307" s="42">
        <f>_xll.qlCalendarAdvance(Calendar,$H3306,B3307,"f",FALSE)</f>
        <v>62870</v>
      </c>
      <c r="I3307" s="140">
        <f>_xll.qlInterestRateIndexValueDate(Index1M,$H3307)</f>
        <v>62870</v>
      </c>
      <c r="J3307" s="145">
        <f>IFERROR(_xll.qlIndexFixing(Index1M,$H3307,TRUE,_xll.ohTrigger(RecalcTrigger,Trigger1M)),NA())</f>
        <v>9.5536263484699083E-3</v>
      </c>
      <c r="K3307" s="44">
        <f>IFERROR(_xll.qlIndexFixing(Index3M,H3307,TRUE,_xll.ohTrigger(RecalcTrigger,Trigger3M)),NA())</f>
        <v>9.7267065891635876E-3</v>
      </c>
      <c r="L3307" s="44">
        <f>IFERROR(_xll.qlIndexFixing(Index6M,$H3307,TRUE,_xll.ohTrigger(RecalcTrigger,Trigger6M)),NA())</f>
        <v>9.8198272414071162E-3</v>
      </c>
      <c r="M3307" s="146">
        <f>IFERROR(_xll.qlIndexFixing(Index1Y,$H3307,TRUE,_xll.ohTrigger(RecalcTrigger,Trigger1Y)),NA())</f>
        <v>1.006495251518018E-2</v>
      </c>
      <c r="N3307" s="145">
        <f>IFERROR(_xll.qlIndexFixing(ONIndex1M,I3307,TRUE,_xll.ohTrigger(RecalcTrigger,Trigger1M)),NA())</f>
        <v>9.545802296421213E-3</v>
      </c>
      <c r="O3307" s="44">
        <f>IFERROR(_xll.qlIndexFixing(ONIndex3M,I3307,TRUE,_xll.ohTrigger(RecalcTrigger,Trigger3M)),NA())</f>
        <v>9.7006596981652482E-3</v>
      </c>
      <c r="P3307" s="44">
        <f>IFERROR(_xll.qlIndexFixing(ONIndex6M,I3307,TRUE,_xll.ohTrigger(RecalcTrigger,Trigger6M)),NA())</f>
        <v>9.7681067935573296E-3</v>
      </c>
      <c r="Q3307" s="146">
        <f>IFERROR(_xll.qlIndexFixing(ONIndex1Y,I3307,TRUE,_xll.ohTrigger(RecalcTrigger,Trigger1Y)),NA())</f>
        <v>9.9588342454370871E-3</v>
      </c>
    </row>
    <row r="3308" spans="2:17" x14ac:dyDescent="0.2">
      <c r="B3308" s="39" t="s">
        <v>42</v>
      </c>
      <c r="D3308" s="42">
        <f>_xll.qlCalendarAdvance(Calendar,$D3307,B3308,"f",FALSE)</f>
        <v>62877</v>
      </c>
      <c r="E3308" s="140">
        <f>_xll.qlInterestRateIndexValueDate(IndexON,D3308)</f>
        <v>62877</v>
      </c>
      <c r="F3308" s="156">
        <f>IFERROR(_xll.qlIndexFixing(IndexON,D3308,TRUE,_xll.ohTrigger(RecalcTrigger,TriggerON)),NA())</f>
        <v>9.1482182830882053E-3</v>
      </c>
      <c r="H3308" s="42">
        <f>_xll.qlCalendarAdvance(Calendar,$H3307,B3308,"f",FALSE)</f>
        <v>62877</v>
      </c>
      <c r="I3308" s="140">
        <f>_xll.qlInterestRateIndexValueDate(Index1M,$H3308)</f>
        <v>62877</v>
      </c>
      <c r="J3308" s="145">
        <f>IFERROR(_xll.qlIndexFixing(Index1M,$H3308,TRUE,_xll.ohTrigger(RecalcTrigger,Trigger1M)),NA())</f>
        <v>9.5557795371928218E-3</v>
      </c>
      <c r="K3308" s="44">
        <f>IFERROR(_xll.qlIndexFixing(Index3M,H3308,TRUE,_xll.ohTrigger(RecalcTrigger,Trigger3M)),NA())</f>
        <v>9.7289712556308441E-3</v>
      </c>
      <c r="L3308" s="44">
        <f>IFERROR(_xll.qlIndexFixing(Index6M,$H3308,TRUE,_xll.ohTrigger(RecalcTrigger,Trigger6M)),NA())</f>
        <v>9.8219477752900727E-3</v>
      </c>
      <c r="M3308" s="146">
        <f>IFERROR(_xll.qlIndexFixing(Index1Y,$H3308,TRUE,_xll.ohTrigger(RecalcTrigger,Trigger1Y)),NA())</f>
        <v>1.0067020748176409E-2</v>
      </c>
      <c r="N3308" s="145">
        <f>IFERROR(_xll.qlIndexFixing(ONIndex1M,I3308,TRUE,_xll.ohTrigger(RecalcTrigger,Trigger1M)),NA())</f>
        <v>9.5479729248393319E-3</v>
      </c>
      <c r="O3308" s="44">
        <f>IFERROR(_xll.qlIndexFixing(ONIndex3M,I3308,TRUE,_xll.ohTrigger(RecalcTrigger,Trigger3M)),NA())</f>
        <v>9.7029837233653105E-3</v>
      </c>
      <c r="P3308" s="44">
        <f>IFERROR(_xll.qlIndexFixing(ONIndex6M,I3308,TRUE,_xll.ohTrigger(RecalcTrigger,Trigger6M)),NA())</f>
        <v>9.770343735744369E-3</v>
      </c>
      <c r="Q3308" s="146">
        <f>IFERROR(_xll.qlIndexFixing(ONIndex1Y,I3308,TRUE,_xll.ohTrigger(RecalcTrigger,Trigger1Y)),NA())</f>
        <v>9.9611458663417807E-3</v>
      </c>
    </row>
    <row r="3309" spans="2:17" x14ac:dyDescent="0.2">
      <c r="B3309" s="39" t="s">
        <v>42</v>
      </c>
      <c r="D3309" s="42">
        <f>_xll.qlCalendarAdvance(Calendar,$D3308,B3309,"f",FALSE)</f>
        <v>62884</v>
      </c>
      <c r="E3309" s="140">
        <f>_xll.qlInterestRateIndexValueDate(IndexON,D3309)</f>
        <v>62884</v>
      </c>
      <c r="F3309" s="156">
        <f>IFERROR(_xll.qlIndexFixing(IndexON,D3309,TRUE,_xll.ohTrigger(RecalcTrigger,TriggerON)),NA())</f>
        <v>9.150886053769236E-3</v>
      </c>
      <c r="H3309" s="42">
        <f>_xll.qlCalendarAdvance(Calendar,$H3308,B3309,"f",FALSE)</f>
        <v>62884</v>
      </c>
      <c r="I3309" s="140">
        <f>_xll.qlInterestRateIndexValueDate(Index1M,$H3309)</f>
        <v>62884</v>
      </c>
      <c r="J3309" s="145">
        <f>IFERROR(_xll.qlIndexFixing(Index1M,$H3309,TRUE,_xll.ohTrigger(RecalcTrigger,Trigger1M)),NA())</f>
        <v>9.5584779439720109E-3</v>
      </c>
      <c r="K3309" s="44">
        <f>IFERROR(_xll.qlIndexFixing(Index3M,H3309,TRUE,_xll.ohTrigger(RecalcTrigger,Trigger3M)),NA())</f>
        <v>9.7318030510374753E-3</v>
      </c>
      <c r="L3309" s="44">
        <f>IFERROR(_xll.qlIndexFixing(Index6M,$H3309,TRUE,_xll.ohTrigger(RecalcTrigger,Trigger6M)),NA())</f>
        <v>9.8246170658603318E-3</v>
      </c>
      <c r="M3309" s="146">
        <f>IFERROR(_xll.qlIndexFixing(Index1Y,$H3309,TRUE,_xll.ohTrigger(RecalcTrigger,Trigger1Y)),NA())</f>
        <v>1.0068800038326886E-2</v>
      </c>
      <c r="N3309" s="145">
        <f>IFERROR(_xll.qlIndexFixing(ONIndex1M,I3309,TRUE,_xll.ohTrigger(RecalcTrigger,Trigger1M)),NA())</f>
        <v>9.5501340449888339E-3</v>
      </c>
      <c r="O3309" s="44">
        <f>IFERROR(_xll.qlIndexFixing(ONIndex3M,I3309,TRUE,_xll.ohTrigger(RecalcTrigger,Trigger3M)),NA())</f>
        <v>9.7052975682609954E-3</v>
      </c>
      <c r="P3309" s="44">
        <f>IFERROR(_xll.qlIndexFixing(ONIndex6M,I3309,TRUE,_xll.ohTrigger(RecalcTrigger,Trigger6M)),NA())</f>
        <v>9.7725708789497823E-3</v>
      </c>
      <c r="Q3309" s="146">
        <f>IFERROR(_xll.qlIndexFixing(ONIndex1Y,I3309,TRUE,_xll.ohTrigger(RecalcTrigger,Trigger1Y)),NA())</f>
        <v>9.9634473611620589E-3</v>
      </c>
    </row>
    <row r="3310" spans="2:17" x14ac:dyDescent="0.2">
      <c r="B3310" s="39" t="s">
        <v>42</v>
      </c>
      <c r="D3310" s="42">
        <f>_xll.qlCalendarAdvance(Calendar,$D3309,B3310,"f",FALSE)</f>
        <v>62891</v>
      </c>
      <c r="E3310" s="140">
        <f>_xll.qlInterestRateIndexValueDate(IndexON,D3310)</f>
        <v>62891</v>
      </c>
      <c r="F3310" s="156">
        <f>IFERROR(_xll.qlIndexFixing(IndexON,D3310,TRUE,_xll.ohTrigger(RecalcTrigger,TriggerON)),NA())</f>
        <v>9.1535420869226503E-3</v>
      </c>
      <c r="H3310" s="42">
        <f>_xll.qlCalendarAdvance(Calendar,$H3309,B3310,"f",FALSE)</f>
        <v>62891</v>
      </c>
      <c r="I3310" s="140">
        <f>_xll.qlInterestRateIndexValueDate(Index1M,$H3310)</f>
        <v>62891</v>
      </c>
      <c r="J3310" s="145">
        <f>IFERROR(_xll.qlIndexFixing(Index1M,$H3310,TRUE,_xll.ohTrigger(RecalcTrigger,Trigger1M)),NA())</f>
        <v>9.5617171705786007E-3</v>
      </c>
      <c r="K3310" s="44">
        <f>IFERROR(_xll.qlIndexFixing(Index3M,H3310,TRUE,_xll.ohTrigger(RecalcTrigger,Trigger3M)),NA())</f>
        <v>9.7340459728860636E-3</v>
      </c>
      <c r="L3310" s="44">
        <f>IFERROR(_xll.qlIndexFixing(Index6M,$H3310,TRUE,_xll.ohTrigger(RecalcTrigger,Trigger6M)),NA())</f>
        <v>9.8267166173632292E-3</v>
      </c>
      <c r="M3310" s="146">
        <f>IFERROR(_xll.qlIndexFixing(Index1Y,$H3310,TRUE,_xll.ohTrigger(RecalcTrigger,Trigger1Y)),NA())</f>
        <v>1.0070848497888418E-2</v>
      </c>
      <c r="N3310" s="145">
        <f>IFERROR(_xll.qlIndexFixing(ONIndex1M,I3310,TRUE,_xll.ohTrigger(RecalcTrigger,Trigger1M)),NA())</f>
        <v>9.5522856565455339E-3</v>
      </c>
      <c r="O3310" s="44">
        <f>IFERROR(_xll.qlIndexFixing(ONIndex3M,I3310,TRUE,_xll.ohTrigger(RecalcTrigger,Trigger3M)),NA())</f>
        <v>9.7076012329333494E-3</v>
      </c>
      <c r="P3310" s="44">
        <f>IFERROR(_xll.qlIndexFixing(ONIndex6M,I3310,TRUE,_xll.ohTrigger(RecalcTrigger,Trigger6M)),NA())</f>
        <v>9.7747882234167083E-3</v>
      </c>
      <c r="Q3310" s="146">
        <f>IFERROR(_xll.qlIndexFixing(ONIndex1Y,I3310,TRUE,_xll.ohTrigger(RecalcTrigger,Trigger1Y)),NA())</f>
        <v>9.9657387301410605E-3</v>
      </c>
    </row>
    <row r="3311" spans="2:17" x14ac:dyDescent="0.2">
      <c r="B3311" s="39" t="s">
        <v>42</v>
      </c>
      <c r="D3311" s="42">
        <f>_xll.qlCalendarAdvance(Calendar,$D3310,B3311,"f",FALSE)</f>
        <v>62898</v>
      </c>
      <c r="E3311" s="140">
        <f>_xll.qlInterestRateIndexValueDate(IndexON,D3311)</f>
        <v>62898</v>
      </c>
      <c r="F3311" s="156">
        <f>IFERROR(_xll.qlIndexFixing(IndexON,D3311,TRUE,_xll.ohTrigger(RecalcTrigger,TriggerON)),NA())</f>
        <v>9.156186382548448E-3</v>
      </c>
      <c r="H3311" s="42">
        <f>_xll.qlCalendarAdvance(Calendar,$H3310,B3311,"f",FALSE)</f>
        <v>62898</v>
      </c>
      <c r="I3311" s="140">
        <f>_xll.qlInterestRateIndexValueDate(Index1M,$H3311)</f>
        <v>62898</v>
      </c>
      <c r="J3311" s="145">
        <f>IFERROR(_xll.qlIndexFixing(Index1M,$H3311,TRUE,_xll.ohTrigger(RecalcTrigger,Trigger1M)),NA())</f>
        <v>9.5627342507660154E-3</v>
      </c>
      <c r="K3311" s="44">
        <f>IFERROR(_xll.qlIndexFixing(Index3M,H3311,TRUE,_xll.ohTrigger(RecalcTrigger,Trigger3M)),NA())</f>
        <v>9.7362786909488755E-3</v>
      </c>
      <c r="L3311" s="44">
        <f>IFERROR(_xll.qlIndexFixing(Index6M,$H3311,TRUE,_xll.ohTrigger(RecalcTrigger,Trigger6M)),NA())</f>
        <v>9.8288063239189236E-3</v>
      </c>
      <c r="M3311" s="146">
        <f>IFERROR(_xll.qlIndexFixing(Index1Y,$H3311,TRUE,_xll.ohTrigger(RecalcTrigger,Trigger1Y)),NA())</f>
        <v>1.0072886733886177E-2</v>
      </c>
      <c r="N3311" s="145">
        <f>IFERROR(_xll.qlIndexFixing(ONIndex1M,I3311,TRUE,_xll.ohTrigger(RecalcTrigger,Trigger1M)),NA())</f>
        <v>9.5544277599957095E-3</v>
      </c>
      <c r="O3311" s="44">
        <f>IFERROR(_xll.qlIndexFixing(ONIndex3M,I3311,TRUE,_xll.ohTrigger(RecalcTrigger,Trigger3M)),NA())</f>
        <v>9.7098947171392336E-3</v>
      </c>
      <c r="P3311" s="44">
        <f>IFERROR(_xll.qlIndexFixing(ONIndex6M,I3311,TRUE,_xll.ohTrigger(RecalcTrigger,Trigger6M)),NA())</f>
        <v>9.7769957689020082E-3</v>
      </c>
      <c r="Q3311" s="146">
        <f>IFERROR(_xll.qlIndexFixing(ONIndex1Y,I3311,TRUE,_xll.ohTrigger(RecalcTrigger,Trigger1Y)),NA())</f>
        <v>9.968019973116693E-3</v>
      </c>
    </row>
    <row r="3312" spans="2:17" x14ac:dyDescent="0.2">
      <c r="B3312" s="39" t="s">
        <v>42</v>
      </c>
      <c r="D3312" s="42">
        <f>_xll.qlCalendarAdvance(Calendar,$D3311,B3312,"f",FALSE)</f>
        <v>62905</v>
      </c>
      <c r="E3312" s="140">
        <f>_xll.qlInterestRateIndexValueDate(IndexON,D3312)</f>
        <v>62905</v>
      </c>
      <c r="F3312" s="156">
        <f>IFERROR(_xll.qlIndexFixing(IndexON,D3312,TRUE,_xll.ohTrigger(RecalcTrigger,TriggerON)),NA())</f>
        <v>9.1588189407276754E-3</v>
      </c>
      <c r="H3312" s="42">
        <f>_xll.qlCalendarAdvance(Calendar,$H3311,B3312,"f",FALSE)</f>
        <v>62905</v>
      </c>
      <c r="I3312" s="140">
        <f>_xll.qlInterestRateIndexValueDate(Index1M,$H3312)</f>
        <v>62905</v>
      </c>
      <c r="J3312" s="145">
        <f>IFERROR(_xll.qlIndexFixing(Index1M,$H3312,TRUE,_xll.ohTrigger(RecalcTrigger,Trigger1M)),NA())</f>
        <v>9.5648481309495628E-3</v>
      </c>
      <c r="K3312" s="44">
        <f>IFERROR(_xll.qlIndexFixing(Index3M,H3312,TRUE,_xll.ohTrigger(RecalcTrigger,Trigger3M)),NA())</f>
        <v>9.7385012052144618E-3</v>
      </c>
      <c r="L3312" s="44">
        <f>IFERROR(_xll.qlIndexFixing(Index6M,$H3312,TRUE,_xll.ohTrigger(RecalcTrigger,Trigger6M)),NA())</f>
        <v>9.8308861854970262E-3</v>
      </c>
      <c r="M3312" s="146">
        <f>IFERROR(_xll.qlIndexFixing(Index1Y,$H3312,TRUE,_xll.ohTrigger(RecalcTrigger,Trigger1Y)),NA())</f>
        <v>1.0074914746258656E-2</v>
      </c>
      <c r="N3312" s="145">
        <f>IFERROR(_xll.qlIndexFixing(ONIndex1M,I3312,TRUE,_xll.ohTrigger(RecalcTrigger,Trigger1M)),NA())</f>
        <v>9.5565603549341294E-3</v>
      </c>
      <c r="O3312" s="44">
        <f>IFERROR(_xll.qlIndexFixing(ONIndex3M,I3312,TRUE,_xll.ohTrigger(RecalcTrigger,Trigger3M)),NA())</f>
        <v>9.7121780211217867E-3</v>
      </c>
      <c r="P3312" s="44">
        <f>IFERROR(_xll.qlIndexFixing(ONIndex6M,I3312,TRUE,_xll.ohTrigger(RecalcTrigger,Trigger6M)),NA())</f>
        <v>9.7791935156488208E-3</v>
      </c>
      <c r="Q3312" s="146">
        <f>IFERROR(_xll.qlIndexFixing(ONIndex1Y,I3312,TRUE,_xll.ohTrigger(RecalcTrigger,Trigger1Y)),NA())</f>
        <v>9.9702910900889563E-3</v>
      </c>
    </row>
    <row r="3313" spans="2:17" x14ac:dyDescent="0.2">
      <c r="B3313" s="39" t="s">
        <v>42</v>
      </c>
      <c r="D3313" s="42">
        <f>_xll.qlCalendarAdvance(Calendar,$D3312,B3313,"f",FALSE)</f>
        <v>62912</v>
      </c>
      <c r="E3313" s="140">
        <f>_xll.qlInterestRateIndexValueDate(IndexON,D3313)</f>
        <v>62912</v>
      </c>
      <c r="F3313" s="156">
        <f>IFERROR(_xll.qlIndexFixing(IndexON,D3313,TRUE,_xll.ohTrigger(RecalcTrigger,TriggerON)),NA())</f>
        <v>9.1614397613792864E-3</v>
      </c>
      <c r="H3313" s="42">
        <f>_xll.qlCalendarAdvance(Calendar,$H3312,B3313,"f",FALSE)</f>
        <v>62912</v>
      </c>
      <c r="I3313" s="140">
        <f>_xll.qlInterestRateIndexValueDate(Index1M,$H3313)</f>
        <v>62912</v>
      </c>
      <c r="J3313" s="145">
        <f>IFERROR(_xll.qlIndexFixing(Index1M,$H3313,TRUE,_xll.ohTrigger(RecalcTrigger,Trigger1M)),NA())</f>
        <v>9.5669524956513759E-3</v>
      </c>
      <c r="K3313" s="44">
        <f>IFERROR(_xll.qlIndexFixing(Index3M,H3313,TRUE,_xll.ohTrigger(RecalcTrigger,Trigger3M)),NA())</f>
        <v>9.7407135156607951E-3</v>
      </c>
      <c r="L3313" s="44">
        <f>IFERROR(_xll.qlIndexFixing(Index6M,$H3313,TRUE,_xll.ohTrigger(RecalcTrigger,Trigger6M)),NA())</f>
        <v>9.832956202066704E-3</v>
      </c>
      <c r="M3313" s="146">
        <f>IFERROR(_xll.qlIndexFixing(Index1Y,$H3313,TRUE,_xll.ohTrigger(RecalcTrigger,Trigger1Y)),NA())</f>
        <v>1.0076932534944349E-2</v>
      </c>
      <c r="N3313" s="145">
        <f>IFERROR(_xll.qlIndexFixing(ONIndex1M,I3313,TRUE,_xll.ohTrigger(RecalcTrigger,Trigger1M)),NA())</f>
        <v>9.5586834414418398E-3</v>
      </c>
      <c r="O3313" s="44">
        <f>IFERROR(_xll.qlIndexFixing(ONIndex3M,I3313,TRUE,_xll.ohTrigger(RecalcTrigger,Trigger3M)),NA())</f>
        <v>9.7144511446378701E-3</v>
      </c>
      <c r="P3313" s="44">
        <f>IFERROR(_xll.qlIndexFixing(ONIndex6M,I3313,TRUE,_xll.ohTrigger(RecalcTrigger,Trigger6M)),NA())</f>
        <v>9.7813814634140073E-3</v>
      </c>
      <c r="Q3313" s="146">
        <f>IFERROR(_xll.qlIndexFixing(ONIndex1Y,I3313,TRUE,_xll.ohTrigger(RecalcTrigger,Trigger1Y)),NA())</f>
        <v>9.9725520810578505E-3</v>
      </c>
    </row>
    <row r="3314" spans="2:17" x14ac:dyDescent="0.2">
      <c r="B3314" s="39" t="s">
        <v>42</v>
      </c>
      <c r="D3314" s="42">
        <f>_xll.qlCalendarAdvance(Calendar,$D3313,B3314,"f",FALSE)</f>
        <v>62919</v>
      </c>
      <c r="E3314" s="140">
        <f>_xll.qlInterestRateIndexValueDate(IndexON,D3314)</f>
        <v>62919</v>
      </c>
      <c r="F3314" s="156">
        <f>IFERROR(_xll.qlIndexFixing(IndexON,D3314,TRUE,_xll.ohTrigger(RecalcTrigger,TriggerON)),NA())</f>
        <v>9.1640488445032808E-3</v>
      </c>
      <c r="H3314" s="42">
        <f>_xll.qlCalendarAdvance(Calendar,$H3313,B3314,"f",FALSE)</f>
        <v>62919</v>
      </c>
      <c r="I3314" s="140">
        <f>_xll.qlInterestRateIndexValueDate(Index1M,$H3314)</f>
        <v>62919</v>
      </c>
      <c r="J3314" s="145">
        <f>IFERROR(_xll.qlIndexFixing(Index1M,$H3314,TRUE,_xll.ohTrigger(RecalcTrigger,Trigger1M)),NA())</f>
        <v>9.5687731271107603E-3</v>
      </c>
      <c r="K3314" s="44">
        <f>IFERROR(_xll.qlIndexFixing(Index3M,H3314,TRUE,_xll.ohTrigger(RecalcTrigger,Trigger3M)),NA())</f>
        <v>9.7426303335483317E-3</v>
      </c>
      <c r="L3314" s="44">
        <f>IFERROR(_xll.qlIndexFixing(Index6M,$H3314,TRUE,_xll.ohTrigger(RecalcTrigger,Trigger6M)),NA())</f>
        <v>9.8347403380407532E-3</v>
      </c>
      <c r="M3314" s="146">
        <f>IFERROR(_xll.qlIndexFixing(Index1Y,$H3314,TRUE,_xll.ohTrigger(RecalcTrigger,Trigger1Y)),NA())</f>
        <v>1.0078940099881306E-2</v>
      </c>
      <c r="N3314" s="145">
        <f>IFERROR(_xll.qlIndexFixing(ONIndex1M,I3314,TRUE,_xll.ohTrigger(RecalcTrigger,Trigger1M)),NA())</f>
        <v>9.560797019599887E-3</v>
      </c>
      <c r="O3314" s="44">
        <f>IFERROR(_xll.qlIndexFixing(ONIndex3M,I3314,TRUE,_xll.ohTrigger(RecalcTrigger,Trigger3M)),NA())</f>
        <v>9.7167140880116687E-3</v>
      </c>
      <c r="P3314" s="44">
        <f>IFERROR(_xll.qlIndexFixing(ONIndex6M,I3314,TRUE,_xll.ohTrigger(RecalcTrigger,Trigger6M)),NA())</f>
        <v>9.7835596124407065E-3</v>
      </c>
      <c r="Q3314" s="146">
        <f>IFERROR(_xll.qlIndexFixing(ONIndex1Y,I3314,TRUE,_xll.ohTrigger(RecalcTrigger,Trigger1Y)),NA())</f>
        <v>9.9748029459423293E-3</v>
      </c>
    </row>
    <row r="3315" spans="2:17" x14ac:dyDescent="0.2">
      <c r="B3315" s="39" t="s">
        <v>42</v>
      </c>
      <c r="D3315" s="42">
        <f>_xll.qlCalendarAdvance(Calendar,$D3314,B3315,"f",FALSE)</f>
        <v>62926</v>
      </c>
      <c r="E3315" s="140">
        <f>_xll.qlInterestRateIndexValueDate(IndexON,D3315)</f>
        <v>62926</v>
      </c>
      <c r="F3315" s="156">
        <f>IFERROR(_xll.qlIndexFixing(IndexON,D3315,TRUE,_xll.ohTrigger(RecalcTrigger,TriggerON)),NA())</f>
        <v>9.1666461900996588E-3</v>
      </c>
      <c r="H3315" s="42">
        <f>_xll.qlCalendarAdvance(Calendar,$H3314,B3315,"f",FALSE)</f>
        <v>62926</v>
      </c>
      <c r="I3315" s="140">
        <f>_xll.qlInterestRateIndexValueDate(Index1M,$H3315)</f>
        <v>62926</v>
      </c>
      <c r="J3315" s="145">
        <f>IFERROR(_xll.qlIndexFixing(Index1M,$H3315,TRUE,_xll.ohTrigger(RecalcTrigger,Trigger1M)),NA())</f>
        <v>9.5708590858390643E-3</v>
      </c>
      <c r="K3315" s="44">
        <f>IFERROR(_xll.qlIndexFixing(Index3M,H3315,TRUE,_xll.ohTrigger(RecalcTrigger,Trigger3M)),NA())</f>
        <v>9.7448229066969035E-3</v>
      </c>
      <c r="L3315" s="44">
        <f>IFERROR(_xll.qlIndexFixing(Index6M,$H3315,TRUE,_xll.ohTrigger(RecalcTrigger,Trigger6M)),NA())</f>
        <v>9.8367913125908812E-3</v>
      </c>
      <c r="M3315" s="146">
        <f>IFERROR(_xll.qlIndexFixing(Index1Y,$H3315,TRUE,_xll.ohTrigger(RecalcTrigger,Trigger1Y)),NA())</f>
        <v>1.008093744100913E-2</v>
      </c>
      <c r="N3315" s="145">
        <f>IFERROR(_xll.qlIndexFixing(ONIndex1M,I3315,TRUE,_xll.ohTrigger(RecalcTrigger,Trigger1M)),NA())</f>
        <v>9.5629010894893174E-3</v>
      </c>
      <c r="O3315" s="44">
        <f>IFERROR(_xll.qlIndexFixing(ONIndex3M,I3315,TRUE,_xll.ohTrigger(RecalcTrigger,Trigger3M)),NA())</f>
        <v>9.7189668510000438E-3</v>
      </c>
      <c r="P3315" s="44">
        <f>IFERROR(_xll.qlIndexFixing(ONIndex6M,I3315,TRUE,_xll.ohTrigger(RecalcTrigger,Trigger6M)),NA())</f>
        <v>9.7857279625668259E-3</v>
      </c>
      <c r="Q3315" s="146">
        <f>IFERROR(_xll.qlIndexFixing(ONIndex1Y,I3315,TRUE,_xll.ohTrigger(RecalcTrigger,Trigger1Y)),NA())</f>
        <v>9.9770436850665778E-3</v>
      </c>
    </row>
    <row r="3316" spans="2:17" x14ac:dyDescent="0.2">
      <c r="B3316" s="39" t="s">
        <v>42</v>
      </c>
      <c r="D3316" s="42">
        <f>_xll.qlCalendarAdvance(Calendar,$D3315,B3316,"f",FALSE)</f>
        <v>62933</v>
      </c>
      <c r="E3316" s="140">
        <f>_xll.qlInterestRateIndexValueDate(IndexON,D3316)</f>
        <v>62933</v>
      </c>
      <c r="F3316" s="156">
        <f>IFERROR(_xll.qlIndexFixing(IndexON,D3316,TRUE,_xll.ohTrigger(RecalcTrigger,TriggerON)),NA())</f>
        <v>9.1692317982494664E-3</v>
      </c>
      <c r="H3316" s="42">
        <f>_xll.qlCalendarAdvance(Calendar,$H3315,B3316,"f",FALSE)</f>
        <v>62933</v>
      </c>
      <c r="I3316" s="140">
        <f>_xll.qlInterestRateIndexValueDate(Index1M,$H3316)</f>
        <v>62933</v>
      </c>
      <c r="J3316" s="145">
        <f>IFERROR(_xll.qlIndexFixing(Index1M,$H3316,TRUE,_xll.ohTrigger(RecalcTrigger,Trigger1M)),NA())</f>
        <v>9.5729355293071583E-3</v>
      </c>
      <c r="K3316" s="44">
        <f>IFERROR(_xll.qlIndexFixing(Index3M,H3316,TRUE,_xll.ohTrigger(RecalcTrigger,Trigger3M)),NA())</f>
        <v>9.7470052762371751E-3</v>
      </c>
      <c r="L3316" s="44">
        <f>IFERROR(_xll.qlIndexFixing(Index6M,$H3316,TRUE,_xll.ohTrigger(RecalcTrigger,Trigger6M)),NA())</f>
        <v>9.8388324422956017E-3</v>
      </c>
      <c r="M3316" s="146">
        <f>IFERROR(_xll.qlIndexFixing(Index1Y,$H3316,TRUE,_xll.ohTrigger(RecalcTrigger,Trigger1Y)),NA())</f>
        <v>1.0082924558266981E-2</v>
      </c>
      <c r="N3316" s="145">
        <f>IFERROR(_xll.qlIndexFixing(ONIndex1M,I3316,TRUE,_xll.ohTrigger(RecalcTrigger,Trigger1M)),NA())</f>
        <v>9.5649956509480383E-3</v>
      </c>
      <c r="O3316" s="44">
        <f>IFERROR(_xll.qlIndexFixing(ONIndex3M,I3316,TRUE,_xll.ohTrigger(RecalcTrigger,Trigger3M)),NA())</f>
        <v>9.7212094337650878E-3</v>
      </c>
      <c r="P3316" s="44">
        <f>IFERROR(_xll.qlIndexFixing(ONIndex6M,I3316,TRUE,_xll.ohTrigger(RecalcTrigger,Trigger6M)),NA())</f>
        <v>9.7878865138734117E-3</v>
      </c>
      <c r="Q3316" s="146">
        <f>IFERROR(_xll.qlIndexFixing(ONIndex1Y,I3316,TRUE,_xll.ohTrigger(RecalcTrigger,Trigger1Y)),NA())</f>
        <v>9.9792742980253646E-3</v>
      </c>
    </row>
    <row r="3317" spans="2:17" x14ac:dyDescent="0.2">
      <c r="B3317" s="39" t="s">
        <v>42</v>
      </c>
      <c r="D3317" s="42">
        <f>_xll.qlCalendarAdvance(Calendar,$D3316,B3317,"f",FALSE)</f>
        <v>62940</v>
      </c>
      <c r="E3317" s="140">
        <f>_xll.qlInterestRateIndexValueDate(IndexON,D3317)</f>
        <v>62940</v>
      </c>
      <c r="F3317" s="156">
        <f>IFERROR(_xll.qlIndexFixing(IndexON,D3317,TRUE,_xll.ohTrigger(RecalcTrigger,TriggerON)),NA())</f>
        <v>9.1718056687906113E-3</v>
      </c>
      <c r="H3317" s="42">
        <f>_xll.qlCalendarAdvance(Calendar,$H3316,B3317,"f",FALSE)</f>
        <v>62940</v>
      </c>
      <c r="I3317" s="140">
        <f>_xll.qlInterestRateIndexValueDate(Index1M,$H3317)</f>
        <v>62940</v>
      </c>
      <c r="J3317" s="145">
        <f>IFERROR(_xll.qlIndexFixing(Index1M,$H3317,TRUE,_xll.ohTrigger(RecalcTrigger,Trigger1M)),NA())</f>
        <v>9.5750024575123431E-3</v>
      </c>
      <c r="K3317" s="44">
        <f>IFERROR(_xll.qlIndexFixing(Index3M,H3317,TRUE,_xll.ohTrigger(RecalcTrigger,Trigger3M)),NA())</f>
        <v>9.7491774421522241E-3</v>
      </c>
      <c r="L3317" s="44">
        <f>IFERROR(_xll.qlIndexFixing(Index6M,$H3317,TRUE,_xll.ohTrigger(RecalcTrigger,Trigger6M)),NA())</f>
        <v>9.8408637271256861E-3</v>
      </c>
      <c r="M3317" s="146">
        <f>IFERROR(_xll.qlIndexFixing(Index1Y,$H3317,TRUE,_xll.ohTrigger(RecalcTrigger,Trigger1Y)),NA())</f>
        <v>1.0084901451594463E-2</v>
      </c>
      <c r="N3317" s="145">
        <f>IFERROR(_xll.qlIndexFixing(ONIndex1M,I3317,TRUE,_xll.ohTrigger(RecalcTrigger,Trigger1M)),NA())</f>
        <v>9.5670807039760497E-3</v>
      </c>
      <c r="O3317" s="44">
        <f>IFERROR(_xll.qlIndexFixing(ONIndex3M,I3317,TRUE,_xll.ohTrigger(RecalcTrigger,Trigger3M)),NA())</f>
        <v>9.7234418359826158E-3</v>
      </c>
      <c r="P3317" s="44">
        <f>IFERROR(_xll.qlIndexFixing(ONIndex6M,I3317,TRUE,_xll.ohTrigger(RecalcTrigger,Trigger6M)),NA())</f>
        <v>9.7900352661983714E-3</v>
      </c>
      <c r="Q3317" s="146">
        <f>IFERROR(_xll.qlIndexFixing(ONIndex1Y,I3317,TRUE,_xll.ohTrigger(RecalcTrigger,Trigger1Y)),NA())</f>
        <v>9.9814947850618285E-3</v>
      </c>
    </row>
    <row r="3318" spans="2:17" x14ac:dyDescent="0.2">
      <c r="B3318" s="39" t="s">
        <v>42</v>
      </c>
      <c r="D3318" s="42">
        <f>_xll.qlCalendarAdvance(Calendar,$D3317,B3318,"f",FALSE)</f>
        <v>62947</v>
      </c>
      <c r="E3318" s="140">
        <f>_xll.qlInterestRateIndexValueDate(IndexON,D3318)</f>
        <v>62947</v>
      </c>
      <c r="F3318" s="156">
        <f>IFERROR(_xll.qlIndexFixing(IndexON,D3318,TRUE,_xll.ohTrigger(RecalcTrigger,TriggerON)),NA())</f>
        <v>9.1743678019662322E-3</v>
      </c>
      <c r="H3318" s="42">
        <f>_xll.qlCalendarAdvance(Calendar,$H3317,B3318,"f",FALSE)</f>
        <v>62947</v>
      </c>
      <c r="I3318" s="140">
        <f>_xll.qlInterestRateIndexValueDate(Index1M,$H3318)</f>
        <v>62947</v>
      </c>
      <c r="J3318" s="145">
        <f>IFERROR(_xll.qlIndexFixing(Index1M,$H3318,TRUE,_xll.ohTrigger(RecalcTrigger,Trigger1M)),NA())</f>
        <v>9.5773315867409368E-3</v>
      </c>
      <c r="K3318" s="44">
        <f>IFERROR(_xll.qlIndexFixing(Index3M,H3318,TRUE,_xll.ohTrigger(RecalcTrigger,Trigger3M)),NA())</f>
        <v>9.7516220100434276E-3</v>
      </c>
      <c r="L3318" s="44">
        <f>IFERROR(_xll.qlIndexFixing(Index6M,$H3318,TRUE,_xll.ohTrigger(RecalcTrigger,Trigger6M)),NA())</f>
        <v>9.8431586087117575E-3</v>
      </c>
      <c r="M3318" s="146">
        <f>IFERROR(_xll.qlIndexFixing(Index1Y,$H3318,TRUE,_xll.ohTrigger(RecalcTrigger,Trigger1Y)),NA())</f>
        <v>1.0086868120931625E-2</v>
      </c>
      <c r="N3318" s="145">
        <f>IFERROR(_xll.qlIndexFixing(ONIndex1M,I3318,TRUE,_xll.ohTrigger(RecalcTrigger,Trigger1M)),NA())</f>
        <v>9.5691562487354442E-3</v>
      </c>
      <c r="O3318" s="44">
        <f>IFERROR(_xll.qlIndexFixing(ONIndex3M,I3318,TRUE,_xll.ohTrigger(RecalcTrigger,Trigger3M)),NA())</f>
        <v>9.7256640579768128E-3</v>
      </c>
      <c r="P3318" s="44">
        <f>IFERROR(_xll.qlIndexFixing(ONIndex6M,I3318,TRUE,_xll.ohTrigger(RecalcTrigger,Trigger6M)),NA())</f>
        <v>9.7921742197848438E-3</v>
      </c>
      <c r="Q3318" s="146">
        <f>IFERROR(_xll.qlIndexFixing(ONIndex1Y,I3318,TRUE,_xll.ohTrigger(RecalcTrigger,Trigger1Y)),NA())</f>
        <v>9.9837051460949233E-3</v>
      </c>
    </row>
    <row r="3319" spans="2:17" x14ac:dyDescent="0.2">
      <c r="B3319" s="39" t="s">
        <v>42</v>
      </c>
      <c r="D3319" s="42">
        <f>_xll.qlCalendarAdvance(Calendar,$D3318,B3319,"f",FALSE)</f>
        <v>62954</v>
      </c>
      <c r="E3319" s="140">
        <f>_xll.qlInterestRateIndexValueDate(IndexON,D3319)</f>
        <v>62954</v>
      </c>
      <c r="F3319" s="156">
        <f>IFERROR(_xll.qlIndexFixing(IndexON,D3319,TRUE,_xll.ohTrigger(RecalcTrigger,TriggerON)),NA())</f>
        <v>9.1769181976142367E-3</v>
      </c>
      <c r="H3319" s="42">
        <f>_xll.qlCalendarAdvance(Calendar,$H3318,B3319,"f",FALSE)</f>
        <v>62954</v>
      </c>
      <c r="I3319" s="140">
        <f>_xll.qlInterestRateIndexValueDate(Index1M,$H3319)</f>
        <v>62954</v>
      </c>
      <c r="J3319" s="145">
        <f>IFERROR(_xll.qlIndexFixing(Index1M,$H3319,TRUE,_xll.ohTrigger(RecalcTrigger,Trigger1M)),NA())</f>
        <v>9.5793788584425284E-3</v>
      </c>
      <c r="K3319" s="44">
        <f>IFERROR(_xll.qlIndexFixing(Index3M,H3319,TRUE,_xll.ohTrigger(RecalcTrigger,Trigger3M)),NA())</f>
        <v>9.7537730972315721E-3</v>
      </c>
      <c r="L3319" s="44">
        <f>IFERROR(_xll.qlIndexFixing(Index6M,$H3319,TRUE,_xll.ohTrigger(RecalcTrigger,Trigger6M)),NA())</f>
        <v>9.8451695545895574E-3</v>
      </c>
      <c r="M3319" s="146">
        <f>IFERROR(_xll.qlIndexFixing(Index1Y,$H3319,TRUE,_xll.ohTrigger(RecalcTrigger,Trigger1Y)),NA())</f>
        <v>1.0088824566218513E-2</v>
      </c>
      <c r="N3319" s="145">
        <f>IFERROR(_xll.qlIndexFixing(ONIndex1M,I3319,TRUE,_xll.ohTrigger(RecalcTrigger,Trigger1M)),NA())</f>
        <v>9.5712222851451756E-3</v>
      </c>
      <c r="O3319" s="44">
        <f>IFERROR(_xll.qlIndexFixing(ONIndex3M,I3319,TRUE,_xll.ohTrigger(RecalcTrigger,Trigger3M)),NA())</f>
        <v>9.727876099828725E-3</v>
      </c>
      <c r="P3319" s="44">
        <f>IFERROR(_xll.qlIndexFixing(ONIndex6M,I3319,TRUE,_xll.ohTrigger(RecalcTrigger,Trigger6M)),NA())</f>
        <v>9.7943033744707364E-3</v>
      </c>
      <c r="Q3319" s="146">
        <f>IFERROR(_xll.qlIndexFixing(ONIndex1Y,I3319,TRUE,_xll.ohTrigger(RecalcTrigger,Trigger1Y)),NA())</f>
        <v>9.985905381124649E-3</v>
      </c>
    </row>
    <row r="3320" spans="2:17" x14ac:dyDescent="0.2">
      <c r="B3320" s="39" t="s">
        <v>42</v>
      </c>
      <c r="D3320" s="42">
        <f>_xll.qlCalendarAdvance(Calendar,$D3319,B3320,"f",FALSE)</f>
        <v>62961</v>
      </c>
      <c r="E3320" s="140">
        <f>_xll.qlInterestRateIndexValueDate(IndexON,D3320)</f>
        <v>62961</v>
      </c>
      <c r="F3320" s="156">
        <f>IFERROR(_xll.qlIndexFixing(IndexON,D3320,TRUE,_xll.ohTrigger(RecalcTrigger,TriggerON)),NA())</f>
        <v>9.1794568557346246E-3</v>
      </c>
      <c r="H3320" s="42">
        <f>_xll.qlCalendarAdvance(Calendar,$H3319,B3320,"f",FALSE)</f>
        <v>62961</v>
      </c>
      <c r="I3320" s="140">
        <f>_xll.qlInterestRateIndexValueDate(Index1M,$H3320)</f>
        <v>62961</v>
      </c>
      <c r="J3320" s="145">
        <f>IFERROR(_xll.qlIndexFixing(Index1M,$H3320,TRUE,_xll.ohTrigger(RecalcTrigger,Trigger1M)),NA())</f>
        <v>9.5814166146257849E-3</v>
      </c>
      <c r="K3320" s="44">
        <f>IFERROR(_xll.qlIndexFixing(Index3M,H3320,TRUE,_xll.ohTrigger(RecalcTrigger,Trigger3M)),NA())</f>
        <v>9.7559139804850627E-3</v>
      </c>
      <c r="L3320" s="44">
        <f>IFERROR(_xll.qlIndexFixing(Index6M,$H3320,TRUE,_xll.ohTrigger(RecalcTrigger,Trigger6M)),NA())</f>
        <v>9.8471706552457454E-3</v>
      </c>
      <c r="M3320" s="146">
        <f>IFERROR(_xll.qlIndexFixing(Index1Y,$H3320,TRUE,_xll.ohTrigger(RecalcTrigger,Trigger1Y)),NA())</f>
        <v>1.0090770787396064E-2</v>
      </c>
      <c r="N3320" s="145">
        <f>IFERROR(_xll.qlIndexFixing(ONIndex1M,I3320,TRUE,_xll.ohTrigger(RecalcTrigger,Trigger1M)),NA())</f>
        <v>9.5732788130431512E-3</v>
      </c>
      <c r="O3320" s="44">
        <f>IFERROR(_xll.qlIndexFixing(ONIndex3M,I3320,TRUE,_xll.ohTrigger(RecalcTrigger,Trigger3M)),NA())</f>
        <v>9.7300779611331212E-3</v>
      </c>
      <c r="P3320" s="44">
        <f>IFERROR(_xll.qlIndexFixing(ONIndex6M,I3320,TRUE,_xll.ohTrigger(RecalcTrigger,Trigger6M)),NA())</f>
        <v>9.7964227303370954E-3</v>
      </c>
      <c r="Q3320" s="146">
        <f>IFERROR(_xll.qlIndexFixing(ONIndex1Y,I3320,TRUE,_xll.ohTrigger(RecalcTrigger,Trigger1Y)),NA())</f>
        <v>9.9880954901510055E-3</v>
      </c>
    </row>
    <row r="3321" spans="2:17" x14ac:dyDescent="0.2">
      <c r="B3321" s="39" t="s">
        <v>42</v>
      </c>
      <c r="D3321" s="42">
        <f>_xll.qlCalendarAdvance(Calendar,$D3320,B3321,"f",FALSE)</f>
        <v>62968</v>
      </c>
      <c r="E3321" s="140">
        <f>_xll.qlInterestRateIndexValueDate(IndexON,D3321)</f>
        <v>62968</v>
      </c>
      <c r="F3321" s="156">
        <f>IFERROR(_xll.qlIndexFixing(IndexON,D3321,TRUE,_xll.ohTrigger(RecalcTrigger,TriggerON)),NA())</f>
        <v>9.1819837764084422E-3</v>
      </c>
      <c r="H3321" s="42">
        <f>_xll.qlCalendarAdvance(Calendar,$H3320,B3321,"f",FALSE)</f>
        <v>62968</v>
      </c>
      <c r="I3321" s="140">
        <f>_xll.qlInterestRateIndexValueDate(Index1M,$H3321)</f>
        <v>62968</v>
      </c>
      <c r="J3321" s="145">
        <f>IFERROR(_xll.qlIndexFixing(Index1M,$H3321,TRUE,_xll.ohTrigger(RecalcTrigger,Trigger1M)),NA())</f>
        <v>9.5834448552802442E-3</v>
      </c>
      <c r="K3321" s="44">
        <f>IFERROR(_xll.qlIndexFixing(Index3M,H3321,TRUE,_xll.ohTrigger(RecalcTrigger,Trigger3M)),NA())</f>
        <v>9.7580446597862799E-3</v>
      </c>
      <c r="L3321" s="44">
        <f>IFERROR(_xll.qlIndexFixing(Index6M,$H3321,TRUE,_xll.ohTrigger(RecalcTrigger,Trigger6M)),NA())</f>
        <v>9.8491619106521305E-3</v>
      </c>
      <c r="M3321" s="146">
        <f>IFERROR(_xll.qlIndexFixing(Index1Y,$H3321,TRUE,_xll.ohTrigger(RecalcTrigger,Trigger1Y)),NA())</f>
        <v>1.0092706784404992E-2</v>
      </c>
      <c r="N3321" s="145">
        <f>IFERROR(_xll.qlIndexFixing(ONIndex1M,I3321,TRUE,_xll.ohTrigger(RecalcTrigger,Trigger1M)),NA())</f>
        <v>9.5753258326725099E-3</v>
      </c>
      <c r="O3321" s="44">
        <f>IFERROR(_xll.qlIndexFixing(ONIndex3M,I3321,TRUE,_xll.ohTrigger(RecalcTrigger,Trigger3M)),NA())</f>
        <v>9.7322696421331401E-3</v>
      </c>
      <c r="P3321" s="44">
        <f>IFERROR(_xll.qlIndexFixing(ONIndex6M,I3321,TRUE,_xll.ohTrigger(RecalcTrigger,Trigger6M)),NA())</f>
        <v>9.7985322872218283E-3</v>
      </c>
      <c r="Q3321" s="146">
        <f>IFERROR(_xll.qlIndexFixing(ONIndex1Y,I3321,TRUE,_xll.ohTrigger(RecalcTrigger,Trigger1Y)),NA())</f>
        <v>9.9902754732550392E-3</v>
      </c>
    </row>
    <row r="3322" spans="2:17" x14ac:dyDescent="0.2">
      <c r="B3322" s="39" t="s">
        <v>42</v>
      </c>
      <c r="D3322" s="42">
        <f>_xll.qlCalendarAdvance(Calendar,$D3321,B3322,"f",FALSE)</f>
        <v>62975</v>
      </c>
      <c r="E3322" s="140">
        <f>_xll.qlInterestRateIndexValueDate(IndexON,D3322)</f>
        <v>62975</v>
      </c>
      <c r="F3322" s="156">
        <f>IFERROR(_xll.qlIndexFixing(IndexON,D3322,TRUE,_xll.ohTrigger(RecalcTrigger,TriggerON)),NA())</f>
        <v>9.1844989595546433E-3</v>
      </c>
      <c r="H3322" s="42">
        <f>_xll.qlCalendarAdvance(Calendar,$H3321,B3322,"f",FALSE)</f>
        <v>62975</v>
      </c>
      <c r="I3322" s="140">
        <f>_xll.qlInterestRateIndexValueDate(Index1M,$H3322)</f>
        <v>62975</v>
      </c>
      <c r="J3322" s="145">
        <f>IFERROR(_xll.qlIndexFixing(Index1M,$H3322,TRUE,_xll.ohTrigger(RecalcTrigger,Trigger1M)),NA())</f>
        <v>9.5851943693919806E-3</v>
      </c>
      <c r="K3322" s="44">
        <f>IFERROR(_xll.qlIndexFixing(Index3M,H3322,TRUE,_xll.ohTrigger(RecalcTrigger,Trigger3M)),NA())</f>
        <v>9.7601651351211308E-3</v>
      </c>
      <c r="L3322" s="44">
        <f>IFERROR(_xll.qlIndexFixing(Index6M,$H3322,TRUE,_xll.ohTrigger(RecalcTrigger,Trigger6M)),NA())</f>
        <v>9.8508724771069513E-3</v>
      </c>
      <c r="M3322" s="146">
        <f>IFERROR(_xll.qlIndexFixing(Index1Y,$H3322,TRUE,_xll.ohTrigger(RecalcTrigger,Trigger1Y)),NA())</f>
        <v>1.0094632557186456E-2</v>
      </c>
      <c r="N3322" s="145">
        <f>IFERROR(_xll.qlIndexFixing(ONIndex1M,I3322,TRUE,_xll.ohTrigger(RecalcTrigger,Trigger1M)),NA())</f>
        <v>9.5773633438711592E-3</v>
      </c>
      <c r="O3322" s="44">
        <f>IFERROR(_xll.qlIndexFixing(ONIndex3M,I3322,TRUE,_xll.ohTrigger(RecalcTrigger,Trigger3M)),NA())</f>
        <v>9.7344511429098279E-3</v>
      </c>
      <c r="P3322" s="44">
        <f>IFERROR(_xll.qlIndexFixing(ONIndex6M,I3322,TRUE,_xll.ohTrigger(RecalcTrigger,Trigger6M)),NA())</f>
        <v>9.8006320454491203E-3</v>
      </c>
      <c r="Q3322" s="146">
        <f>IFERROR(_xll.qlIndexFixing(ONIndex1Y,I3322,TRUE,_xll.ohTrigger(RecalcTrigger,Trigger1Y)),NA())</f>
        <v>9.9924453303557037E-3</v>
      </c>
    </row>
    <row r="3323" spans="2:17" x14ac:dyDescent="0.2">
      <c r="B3323" s="39" t="s">
        <v>42</v>
      </c>
      <c r="D3323" s="42">
        <f>_xll.qlCalendarAdvance(Calendar,$D3322,B3323,"f",FALSE)</f>
        <v>62982</v>
      </c>
      <c r="E3323" s="140">
        <f>_xll.qlInterestRateIndexValueDate(IndexON,D3323)</f>
        <v>62982</v>
      </c>
      <c r="F3323" s="156">
        <f>IFERROR(_xll.qlIndexFixing(IndexON,D3323,TRUE,_xll.ohTrigger(RecalcTrigger,TriggerON)),NA())</f>
        <v>9.1870024050921817E-3</v>
      </c>
      <c r="H3323" s="42">
        <f>_xll.qlCalendarAdvance(Calendar,$H3322,B3323,"f",FALSE)</f>
        <v>62982</v>
      </c>
      <c r="I3323" s="140">
        <f>_xll.qlInterestRateIndexValueDate(Index1M,$H3323)</f>
        <v>62982</v>
      </c>
      <c r="J3323" s="145">
        <f>IFERROR(_xll.qlIndexFixing(Index1M,$H3323,TRUE,_xll.ohTrigger(RecalcTrigger,Trigger1M)),NA())</f>
        <v>9.587204205906235E-3</v>
      </c>
      <c r="K3323" s="44">
        <f>IFERROR(_xll.qlIndexFixing(Index3M,H3323,TRUE,_xll.ohTrigger(RecalcTrigger,Trigger3M)),NA())</f>
        <v>9.762275406471994E-3</v>
      </c>
      <c r="L3323" s="44">
        <f>IFERROR(_xll.qlIndexFixing(Index6M,$H3323,TRUE,_xll.ohTrigger(RecalcTrigger,Trigger6M)),NA())</f>
        <v>9.8528446920625491E-3</v>
      </c>
      <c r="M3323" s="146">
        <f>IFERROR(_xll.qlIndexFixing(Index1Y,$H3323,TRUE,_xll.ohTrigger(RecalcTrigger,Trigger1Y)),NA())</f>
        <v>1.0096548105682279E-2</v>
      </c>
      <c r="N3323" s="145">
        <f>IFERROR(_xll.qlIndexFixing(ONIndex1M,I3323,TRUE,_xll.ohTrigger(RecalcTrigger,Trigger1M)),NA())</f>
        <v>9.5793913467201453E-3</v>
      </c>
      <c r="O3323" s="44">
        <f>IFERROR(_xll.qlIndexFixing(ONIndex3M,I3323,TRUE,_xll.ohTrigger(RecalcTrigger,Trigger3M)),NA())</f>
        <v>9.7366224633010923E-3</v>
      </c>
      <c r="P3323" s="44">
        <f>IFERROR(_xll.qlIndexFixing(ONIndex6M,I3323,TRUE,_xll.ohTrigger(RecalcTrigger,Trigger6M)),NA())</f>
        <v>9.8027220046947861E-3</v>
      </c>
      <c r="Q3323" s="146">
        <f>IFERROR(_xll.qlIndexFixing(ONIndex1Y,I3323,TRUE,_xll.ohTrigger(RecalcTrigger,Trigger1Y)),NA())</f>
        <v>9.9946050614529991E-3</v>
      </c>
    </row>
    <row r="3324" spans="2:17" x14ac:dyDescent="0.2">
      <c r="B3324" s="39" t="s">
        <v>42</v>
      </c>
      <c r="D3324" s="42">
        <f>_xll.qlCalendarAdvance(Calendar,$D3323,B3324,"f",FALSE)</f>
        <v>62989</v>
      </c>
      <c r="E3324" s="140">
        <f>_xll.qlInterestRateIndexValueDate(IndexON,D3324)</f>
        <v>62989</v>
      </c>
      <c r="F3324" s="156">
        <f>IFERROR(_xll.qlIndexFixing(IndexON,D3324,TRUE,_xll.ohTrigger(RecalcTrigger,TriggerON)),NA())</f>
        <v>9.1894941131831498E-3</v>
      </c>
      <c r="H3324" s="42">
        <f>_xll.qlCalendarAdvance(Calendar,$H3323,B3324,"f",FALSE)</f>
        <v>62989</v>
      </c>
      <c r="I3324" s="140">
        <f>_xll.qlInterestRateIndexValueDate(Index1M,$H3324)</f>
        <v>62989</v>
      </c>
      <c r="J3324" s="145">
        <f>IFERROR(_xll.qlIndexFixing(Index1M,$H3324,TRUE,_xll.ohTrigger(RecalcTrigger,Trigger1M)),NA())</f>
        <v>9.5892045271197546E-3</v>
      </c>
      <c r="K3324" s="44">
        <f>IFERROR(_xll.qlIndexFixing(Index3M,H3324,TRUE,_xll.ohTrigger(RecalcTrigger,Trigger3M)),NA())</f>
        <v>9.7643754738221348E-3</v>
      </c>
      <c r="L3324" s="44">
        <f>IFERROR(_xll.qlIndexFixing(Index6M,$H3324,TRUE,_xll.ohTrigger(RecalcTrigger,Trigger6M)),NA())</f>
        <v>9.8548070619371309E-3</v>
      </c>
      <c r="M3324" s="146">
        <f>IFERROR(_xll.qlIndexFixing(Index1Y,$H3324,TRUE,_xll.ohTrigger(RecalcTrigger,Trigger1Y)),NA())</f>
        <v>1.009845342983362E-2</v>
      </c>
      <c r="N3324" s="145">
        <f>IFERROR(_xll.qlIndexFixing(ONIndex1M,I3324,TRUE,_xll.ohTrigger(RecalcTrigger,Trigger1M)),NA())</f>
        <v>9.5814098411384219E-3</v>
      </c>
      <c r="O3324" s="44">
        <f>IFERROR(_xll.qlIndexFixing(ONIndex3M,I3324,TRUE,_xll.ohTrigger(RecalcTrigger,Trigger3M)),NA())</f>
        <v>9.738783603306933E-3</v>
      </c>
      <c r="P3324" s="44">
        <f>IFERROR(_xll.qlIndexFixing(ONIndex6M,I3324,TRUE,_xll.ohTrigger(RecalcTrigger,Trigger6M)),NA())</f>
        <v>9.804802165039872E-3</v>
      </c>
      <c r="Q3324" s="146">
        <f>IFERROR(_xll.qlIndexFixing(ONIndex1Y,I3324,TRUE,_xll.ohTrigger(RecalcTrigger,Trigger1Y)),NA())</f>
        <v>9.9967546666279716E-3</v>
      </c>
    </row>
    <row r="3325" spans="2:17" x14ac:dyDescent="0.2">
      <c r="B3325" s="39" t="s">
        <v>42</v>
      </c>
      <c r="D3325" s="42">
        <f>_xll.qlCalendarAdvance(Calendar,$D3324,B3325,"f",FALSE)</f>
        <v>62996</v>
      </c>
      <c r="E3325" s="140">
        <f>_xll.qlInterestRateIndexValueDate(IndexON,D3325)</f>
        <v>62996</v>
      </c>
      <c r="F3325" s="156">
        <f>IFERROR(_xll.qlIndexFixing(IndexON,D3325,TRUE,_xll.ohTrigger(RecalcTrigger,TriggerON)),NA())</f>
        <v>9.1919740838275477E-3</v>
      </c>
      <c r="H3325" s="42">
        <f>_xll.qlCalendarAdvance(Calendar,$H3324,B3325,"f",FALSE)</f>
        <v>62996</v>
      </c>
      <c r="I3325" s="140">
        <f>_xll.qlInterestRateIndexValueDate(Index1M,$H3325)</f>
        <v>62996</v>
      </c>
      <c r="J3325" s="145">
        <f>IFERROR(_xll.qlIndexFixing(Index1M,$H3325,TRUE,_xll.ohTrigger(RecalcTrigger,Trigger1M)),NA())</f>
        <v>9.5911953330325428E-3</v>
      </c>
      <c r="K3325" s="44">
        <f>IFERROR(_xll.qlIndexFixing(Index3M,H3325,TRUE,_xll.ohTrigger(RecalcTrigger,Trigger3M)),NA())</f>
        <v>9.7664653371556942E-3</v>
      </c>
      <c r="L3325" s="44">
        <f>IFERROR(_xll.qlIndexFixing(Index6M,$H3325,TRUE,_xll.ohTrigger(RecalcTrigger,Trigger6M)),NA())</f>
        <v>9.8567595867010225E-3</v>
      </c>
      <c r="M3325" s="146">
        <f>IFERROR(_xll.qlIndexFixing(Index1Y,$H3325,TRUE,_xll.ohTrigger(RecalcTrigger,Trigger1Y)),NA())</f>
        <v>1.0100348529583192E-2</v>
      </c>
      <c r="N3325" s="145">
        <f>IFERROR(_xll.qlIndexFixing(ONIndex1M,I3325,TRUE,_xll.ohTrigger(RecalcTrigger,Trigger1M)),NA())</f>
        <v>9.5834188272880816E-3</v>
      </c>
      <c r="O3325" s="44">
        <f>IFERROR(_xll.qlIndexFixing(ONIndex3M,I3325,TRUE,_xll.ohTrigger(RecalcTrigger,Trigger3M)),NA())</f>
        <v>9.7409345630894428E-3</v>
      </c>
      <c r="P3325" s="44">
        <f>IFERROR(_xll.qlIndexFixing(ONIndex6M,I3325,TRUE,_xll.ohTrigger(RecalcTrigger,Trigger6M)),NA())</f>
        <v>9.8068725266464707E-3</v>
      </c>
      <c r="Q3325" s="146">
        <f>IFERROR(_xll.qlIndexFixing(ONIndex1Y,I3325,TRUE,_xll.ohTrigger(RecalcTrigger,Trigger1Y)),NA())</f>
        <v>9.9988941457185287E-3</v>
      </c>
    </row>
    <row r="3326" spans="2:17" x14ac:dyDescent="0.2">
      <c r="B3326" s="39" t="s">
        <v>42</v>
      </c>
      <c r="D3326" s="42">
        <f>_xll.qlCalendarAdvance(Calendar,$D3325,B3326,"f",FALSE)</f>
        <v>63003</v>
      </c>
      <c r="E3326" s="140">
        <f>_xll.qlInterestRateIndexValueDate(IndexON,D3326)</f>
        <v>63003</v>
      </c>
      <c r="F3326" s="156">
        <f>IFERROR(_xll.qlIndexFixing(IndexON,D3326,TRUE,_xll.ohTrigger(RecalcTrigger,TriggerON)),NA())</f>
        <v>9.1944423168632827E-3</v>
      </c>
      <c r="H3326" s="42">
        <f>_xll.qlCalendarAdvance(Calendar,$H3325,B3326,"f",FALSE)</f>
        <v>63003</v>
      </c>
      <c r="I3326" s="140">
        <f>_xll.qlInterestRateIndexValueDate(Index1M,$H3326)</f>
        <v>63003</v>
      </c>
      <c r="J3326" s="145">
        <f>IFERROR(_xll.qlIndexFixing(Index1M,$H3326,TRUE,_xll.ohTrigger(RecalcTrigger,Trigger1M)),NA())</f>
        <v>9.593176623639196E-3</v>
      </c>
      <c r="K3326" s="44">
        <f>IFERROR(_xll.qlIndexFixing(Index3M,H3326,TRUE,_xll.ohTrigger(RecalcTrigger,Trigger3M)),NA())</f>
        <v>9.7685449964568152E-3</v>
      </c>
      <c r="L3326" s="44">
        <f>IFERROR(_xll.qlIndexFixing(Index6M,$H3326,TRUE,_xll.ohTrigger(RecalcTrigger,Trigger6M)),NA())</f>
        <v>9.8587022663258819E-3</v>
      </c>
      <c r="M3326" s="146">
        <f>IFERROR(_xll.qlIndexFixing(Index1Y,$H3326,TRUE,_xll.ohTrigger(RecalcTrigger,Trigger1Y)),NA())</f>
        <v>1.0102233404872818E-2</v>
      </c>
      <c r="N3326" s="145">
        <f>IFERROR(_xll.qlIndexFixing(ONIndex1M,I3326,TRUE,_xll.ohTrigger(RecalcTrigger,Trigger1M)),NA())</f>
        <v>9.5854183050070318E-3</v>
      </c>
      <c r="O3326" s="44">
        <f>IFERROR(_xll.qlIndexFixing(ONIndex3M,I3326,TRUE,_xll.ohTrigger(RecalcTrigger,Trigger3M)),NA())</f>
        <v>9.7430753425675753E-3</v>
      </c>
      <c r="P3326" s="44">
        <f>IFERROR(_xll.qlIndexFixing(ONIndex6M,I3326,TRUE,_xll.ohTrigger(RecalcTrigger,Trigger6M)),NA())</f>
        <v>9.8089330892714433E-3</v>
      </c>
      <c r="Q3326" s="146">
        <f>IFERROR(_xll.qlIndexFixing(ONIndex1Y,I3326,TRUE,_xll.ohTrigger(RecalcTrigger,Trigger1Y)),NA())</f>
        <v>1.0001023498886763E-2</v>
      </c>
    </row>
    <row r="3327" spans="2:17" x14ac:dyDescent="0.2">
      <c r="B3327" s="39" t="s">
        <v>42</v>
      </c>
      <c r="D3327" s="42">
        <f>_xll.qlCalendarAdvance(Calendar,$D3326,B3327,"f",FALSE)</f>
        <v>63010</v>
      </c>
      <c r="E3327" s="140">
        <f>_xll.qlInterestRateIndexValueDate(IndexON,D3327)</f>
        <v>63010</v>
      </c>
      <c r="F3327" s="156">
        <f>IFERROR(_xll.qlIndexFixing(IndexON,D3327,TRUE,_xll.ohTrigger(RecalcTrigger,TriggerON)),NA())</f>
        <v>9.1968988124524476E-3</v>
      </c>
      <c r="H3327" s="42">
        <f>_xll.qlCalendarAdvance(Calendar,$H3326,B3327,"f",FALSE)</f>
        <v>63010</v>
      </c>
      <c r="I3327" s="140">
        <f>_xll.qlInterestRateIndexValueDate(Index1M,$H3327)</f>
        <v>63010</v>
      </c>
      <c r="J3327" s="145">
        <f>IFERROR(_xll.qlIndexFixing(Index1M,$H3327,TRUE,_xll.ohTrigger(RecalcTrigger,Trigger1M)),NA())</f>
        <v>9.5954144729768209E-3</v>
      </c>
      <c r="K3327" s="44">
        <f>IFERROR(_xll.qlIndexFixing(Index3M,H3327,TRUE,_xll.ohTrigger(RecalcTrigger,Trigger3M)),NA())</f>
        <v>9.7706144517096406E-3</v>
      </c>
      <c r="L3327" s="44">
        <f>IFERROR(_xll.qlIndexFixing(Index6M,$H3327,TRUE,_xll.ohTrigger(RecalcTrigger,Trigger6M)),NA())</f>
        <v>9.8609026911976733E-3</v>
      </c>
      <c r="M3327" s="146">
        <f>IFERROR(_xll.qlIndexFixing(Index1Y,$H3327,TRUE,_xll.ohTrigger(RecalcTrigger,Trigger1Y)),NA())</f>
        <v>1.0104108055646099E-2</v>
      </c>
      <c r="N3327" s="145">
        <f>IFERROR(_xll.qlIndexFixing(ONIndex1M,I3327,TRUE,_xll.ohTrigger(RecalcTrigger,Trigger1M)),NA())</f>
        <v>9.5874082742952726E-3</v>
      </c>
      <c r="O3327" s="44">
        <f>IFERROR(_xll.qlIndexFixing(ONIndex3M,I3327,TRUE,_xll.ohTrigger(RecalcTrigger,Trigger3M)),NA())</f>
        <v>9.745205941579238E-3</v>
      </c>
      <c r="P3327" s="44">
        <f>IFERROR(_xll.qlIndexFixing(ONIndex6M,I3327,TRUE,_xll.ohTrigger(RecalcTrigger,Trigger6M)),NA())</f>
        <v>9.8109838530768823E-3</v>
      </c>
      <c r="Q3327" s="146">
        <f>IFERROR(_xll.qlIndexFixing(ONIndex1Y,I3327,TRUE,_xll.ohTrigger(RecalcTrigger,Trigger1Y)),NA())</f>
        <v>1.0003142725889536E-2</v>
      </c>
    </row>
    <row r="3328" spans="2:17" x14ac:dyDescent="0.2">
      <c r="B3328" s="39" t="s">
        <v>42</v>
      </c>
      <c r="D3328" s="42">
        <f>_xll.qlCalendarAdvance(Calendar,$D3327,B3328,"f",FALSE)</f>
        <v>63017</v>
      </c>
      <c r="E3328" s="140">
        <f>_xll.qlInterestRateIndexValueDate(IndexON,D3328)</f>
        <v>63017</v>
      </c>
      <c r="F3328" s="156">
        <f>IFERROR(_xll.qlIndexFixing(IndexON,D3328,TRUE,_xll.ohTrigger(RecalcTrigger,TriggerON)),NA())</f>
        <v>9.1993435705139959E-3</v>
      </c>
      <c r="H3328" s="42">
        <f>_xll.qlCalendarAdvance(Calendar,$H3327,B3328,"f",FALSE)</f>
        <v>63017</v>
      </c>
      <c r="I3328" s="140">
        <f>_xll.qlInterestRateIndexValueDate(Index1M,$H3328)</f>
        <v>63017</v>
      </c>
      <c r="J3328" s="145">
        <f>IFERROR(_xll.qlIndexFixing(Index1M,$H3328,TRUE,_xll.ohTrigger(RecalcTrigger,Trigger1M)),NA())</f>
        <v>9.5973761048408265E-3</v>
      </c>
      <c r="K3328" s="44">
        <f>IFERROR(_xll.qlIndexFixing(Index3M,H3328,TRUE,_xll.ohTrigger(RecalcTrigger,Trigger3M)),NA())</f>
        <v>9.7726737028974355E-3</v>
      </c>
      <c r="L3328" s="44">
        <f>IFERROR(_xll.qlIndexFixing(Index6M,$H3328,TRUE,_xll.ohTrigger(RecalcTrigger,Trigger6M)),NA())</f>
        <v>9.8628250290357274E-3</v>
      </c>
      <c r="M3328" s="146">
        <f>IFERROR(_xll.qlIndexFixing(Index1Y,$H3328,TRUE,_xll.ohTrigger(RecalcTrigger,Trigger1Y)),NA())</f>
        <v>1.0105972481845305E-2</v>
      </c>
      <c r="N3328" s="145">
        <f>IFERROR(_xll.qlIndexFixing(ONIndex1M,I3328,TRUE,_xll.ohTrigger(RecalcTrigger,Trigger1M)),NA())</f>
        <v>9.5893887353148966E-3</v>
      </c>
      <c r="O3328" s="44">
        <f>IFERROR(_xll.qlIndexFixing(ONIndex3M,I3328,TRUE,_xll.ohTrigger(RecalcTrigger,Trigger3M)),NA())</f>
        <v>9.7473263603675697E-3</v>
      </c>
      <c r="P3328" s="44">
        <f>IFERROR(_xll.qlIndexFixing(ONIndex6M,I3328,TRUE,_xll.ohTrigger(RecalcTrigger,Trigger6M)),NA())</f>
        <v>9.8130248180627877E-3</v>
      </c>
      <c r="Q3328" s="146">
        <f>IFERROR(_xll.qlIndexFixing(ONIndex1Y,I3328,TRUE,_xll.ohTrigger(RecalcTrigger,Trigger1Y)),NA())</f>
        <v>1.0005251827132078E-2</v>
      </c>
    </row>
    <row r="3329" spans="2:17" x14ac:dyDescent="0.2">
      <c r="B3329" s="39" t="s">
        <v>42</v>
      </c>
      <c r="D3329" s="42">
        <f>_xll.qlCalendarAdvance(Calendar,$D3328,B3329,"f",FALSE)</f>
        <v>63024</v>
      </c>
      <c r="E3329" s="140">
        <f>_xll.qlInterestRateIndexValueDate(IndexON,D3329)</f>
        <v>63024</v>
      </c>
      <c r="F3329" s="156">
        <f>IFERROR(_xll.qlIndexFixing(IndexON,D3329,TRUE,_xll.ohTrigger(RecalcTrigger,TriggerON)),NA())</f>
        <v>9.2017765911289739E-3</v>
      </c>
      <c r="H3329" s="42">
        <f>_xll.qlCalendarAdvance(Calendar,$H3328,B3329,"f",FALSE)</f>
        <v>63024</v>
      </c>
      <c r="I3329" s="140">
        <f>_xll.qlInterestRateIndexValueDate(Index1M,$H3329)</f>
        <v>63024</v>
      </c>
      <c r="J3329" s="145">
        <f>IFERROR(_xll.qlIndexFixing(Index1M,$H3329,TRUE,_xll.ohTrigger(RecalcTrigger,Trigger1M)),NA())</f>
        <v>9.5993282211420498E-3</v>
      </c>
      <c r="K3329" s="44">
        <f>IFERROR(_xll.qlIndexFixing(Index3M,H3329,TRUE,_xll.ohTrigger(RecalcTrigger,Trigger3M)),NA())</f>
        <v>9.7747227500052207E-3</v>
      </c>
      <c r="L3329" s="44">
        <f>IFERROR(_xll.qlIndexFixing(Index6M,$H3329,TRUE,_xll.ohTrigger(RecalcTrigger,Trigger6M)),NA())</f>
        <v>9.8647375213918517E-3</v>
      </c>
      <c r="M3329" s="146">
        <f>IFERROR(_xll.qlIndexFixing(Index1Y,$H3329,TRUE,_xll.ohTrigger(RecalcTrigger,Trigger1Y)),NA())</f>
        <v>1.0107826683414478E-2</v>
      </c>
      <c r="N3329" s="145">
        <f>IFERROR(_xll.qlIndexFixing(ONIndex1M,I3329,TRUE,_xll.ohTrigger(RecalcTrigger,Trigger1M)),NA())</f>
        <v>9.591359687903811E-3</v>
      </c>
      <c r="O3329" s="44">
        <f>IFERROR(_xll.qlIndexFixing(ONIndex3M,I3329,TRUE,_xll.ohTrigger(RecalcTrigger,Trigger3M)),NA())</f>
        <v>9.7494365988515241E-3</v>
      </c>
      <c r="P3329" s="44">
        <f>IFERROR(_xll.qlIndexFixing(ONIndex6M,I3329,TRUE,_xll.ohTrigger(RecalcTrigger,Trigger6M)),NA())</f>
        <v>9.8150559842291596E-3</v>
      </c>
      <c r="Q3329" s="146">
        <f>IFERROR(_xll.qlIndexFixing(ONIndex1Y,I3329,TRUE,_xll.ohTrigger(RecalcTrigger,Trigger1Y)),NA())</f>
        <v>1.0007350802371251E-2</v>
      </c>
    </row>
    <row r="3330" spans="2:17" x14ac:dyDescent="0.2">
      <c r="B3330" s="39" t="s">
        <v>42</v>
      </c>
      <c r="D3330" s="42">
        <f>_xll.qlCalendarAdvance(Calendar,$D3329,B3330,"f",FALSE)</f>
        <v>63031</v>
      </c>
      <c r="E3330" s="140">
        <f>_xll.qlInterestRateIndexValueDate(IndexON,D3330)</f>
        <v>63031</v>
      </c>
      <c r="F3330" s="156">
        <f>IFERROR(_xll.qlIndexFixing(IndexON,D3330,TRUE,_xll.ohTrigger(RecalcTrigger,TriggerON)),NA())</f>
        <v>9.2041978742163355E-3</v>
      </c>
      <c r="H3330" s="42">
        <f>_xll.qlCalendarAdvance(Calendar,$H3329,B3330,"f",FALSE)</f>
        <v>63031</v>
      </c>
      <c r="I3330" s="140">
        <f>_xll.qlInterestRateIndexValueDate(Index1M,$H3330)</f>
        <v>63031</v>
      </c>
      <c r="J3330" s="145">
        <f>IFERROR(_xll.qlIndexFixing(Index1M,$H3330,TRUE,_xll.ohTrigger(RecalcTrigger,Trigger1M)),NA())</f>
        <v>9.6012708218752626E-3</v>
      </c>
      <c r="K3330" s="44">
        <f>IFERROR(_xll.qlIndexFixing(Index3M,H3330,TRUE,_xll.ohTrigger(RecalcTrigger,Trigger3M)),NA())</f>
        <v>9.776761593018022E-3</v>
      </c>
      <c r="L3330" s="44">
        <f>IFERROR(_xll.qlIndexFixing(Index6M,$H3330,TRUE,_xll.ohTrigger(RecalcTrigger,Trigger6M)),NA())</f>
        <v>9.8666401682369759E-3</v>
      </c>
      <c r="M3330" s="146">
        <f>IFERROR(_xll.qlIndexFixing(Index1Y,$H3330,TRUE,_xll.ohTrigger(RecalcTrigger,Trigger1Y)),NA())</f>
        <v>1.0109670660296777E-2</v>
      </c>
      <c r="N3330" s="145">
        <f>IFERROR(_xll.qlIndexFixing(ONIndex1M,I3330,TRUE,_xll.ohTrigger(RecalcTrigger,Trigger1M)),NA())</f>
        <v>9.5933211321430623E-3</v>
      </c>
      <c r="O3330" s="44">
        <f>IFERROR(_xll.qlIndexFixing(ONIndex3M,I3330,TRUE,_xll.ohTrigger(RecalcTrigger,Trigger3M)),NA())</f>
        <v>9.7515366570311013E-3</v>
      </c>
      <c r="P3330" s="44">
        <f>IFERROR(_xll.qlIndexFixing(ONIndex6M,I3330,TRUE,_xll.ohTrigger(RecalcTrigger,Trigger6M)),NA())</f>
        <v>9.8170773514139054E-3</v>
      </c>
      <c r="Q3330" s="146">
        <f>IFERROR(_xll.qlIndexFixing(ONIndex1Y,I3330,TRUE,_xll.ohTrigger(RecalcTrigger,Trigger1Y)),NA())</f>
        <v>1.0009439651444962E-2</v>
      </c>
    </row>
    <row r="3331" spans="2:17" x14ac:dyDescent="0.2">
      <c r="B3331" s="39" t="s">
        <v>42</v>
      </c>
      <c r="D3331" s="42">
        <f>_xll.qlCalendarAdvance(Calendar,$D3330,B3331,"f",FALSE)</f>
        <v>63038</v>
      </c>
      <c r="E3331" s="140">
        <f>_xll.qlInterestRateIndexValueDate(IndexON,D3331)</f>
        <v>63038</v>
      </c>
      <c r="F3331" s="156">
        <f>IFERROR(_xll.qlIndexFixing(IndexON,D3331,TRUE,_xll.ohTrigger(RecalcTrigger,TriggerON)),NA())</f>
        <v>9.2066074198571268E-3</v>
      </c>
      <c r="H3331" s="42">
        <f>_xll.qlCalendarAdvance(Calendar,$H3330,B3331,"f",FALSE)</f>
        <v>63038</v>
      </c>
      <c r="I3331" s="140">
        <f>_xll.qlInterestRateIndexValueDate(Index1M,$H3331)</f>
        <v>63038</v>
      </c>
      <c r="J3331" s="145">
        <f>IFERROR(_xll.qlIndexFixing(Index1M,$H3331,TRUE,_xll.ohTrigger(RecalcTrigger,Trigger1M)),NA())</f>
        <v>9.6032039070378487E-3</v>
      </c>
      <c r="K3331" s="44">
        <f>IFERROR(_xll.qlIndexFixing(Index3M,H3331,TRUE,_xll.ohTrigger(RecalcTrigger,Trigger3M)),NA())</f>
        <v>9.7787902319173385E-3</v>
      </c>
      <c r="L3331" s="44">
        <f>IFERROR(_xll.qlIndexFixing(Index6M,$H3331,TRUE,_xll.ohTrigger(RecalcTrigger,Trigger6M)),NA())</f>
        <v>9.86853296954379E-3</v>
      </c>
      <c r="M3331" s="146">
        <f>IFERROR(_xll.qlIndexFixing(Index1Y,$H3331,TRUE,_xll.ohTrigger(RecalcTrigger,Trigger1Y)),NA())</f>
        <v>1.0111504412436467E-2</v>
      </c>
      <c r="N3331" s="145">
        <f>IFERROR(_xll.qlIndexFixing(ONIndex1M,I3331,TRUE,_xll.ohTrigger(RecalcTrigger,Trigger1M)),NA())</f>
        <v>9.5952730678705578E-3</v>
      </c>
      <c r="O3331" s="44">
        <f>IFERROR(_xll.qlIndexFixing(ONIndex3M,I3331,TRUE,_xll.ohTrigger(RecalcTrigger,Trigger3M)),NA())</f>
        <v>9.7536265348252549E-3</v>
      </c>
      <c r="P3331" s="44">
        <f>IFERROR(_xll.qlIndexFixing(ONIndex6M,I3331,TRUE,_xll.ohTrigger(RecalcTrigger,Trigger6M)),NA())</f>
        <v>9.8190889197791176E-3</v>
      </c>
      <c r="Q3331" s="146">
        <f>IFERROR(_xll.qlIndexFixing(ONIndex1Y,I3331,TRUE,_xll.ohTrigger(RecalcTrigger,Trigger1Y)),NA())</f>
        <v>1.0011518374677397E-2</v>
      </c>
    </row>
    <row r="3332" spans="2:17" x14ac:dyDescent="0.2">
      <c r="B3332" s="39" t="s">
        <v>42</v>
      </c>
      <c r="D3332" s="42">
        <f>_xll.qlCalendarAdvance(Calendar,$D3331,B3332,"f",FALSE)</f>
        <v>63045</v>
      </c>
      <c r="E3332" s="140">
        <f>_xll.qlInterestRateIndexValueDate(IndexON,D3332)</f>
        <v>63045</v>
      </c>
      <c r="F3332" s="156">
        <f>IFERROR(_xll.qlIndexFixing(IndexON,D3332,TRUE,_xll.ohTrigger(RecalcTrigger,TriggerON)),NA())</f>
        <v>9.2090052278892554E-3</v>
      </c>
      <c r="H3332" s="42">
        <f>_xll.qlCalendarAdvance(Calendar,$H3331,B3332,"f",FALSE)</f>
        <v>63045</v>
      </c>
      <c r="I3332" s="140">
        <f>_xll.qlInterestRateIndexValueDate(Index1M,$H3332)</f>
        <v>63045</v>
      </c>
      <c r="J3332" s="145">
        <f>IFERROR(_xll.qlIndexFixing(Index1M,$H3332,TRUE,_xll.ohTrigger(RecalcTrigger,Trigger1M)),NA())</f>
        <v>9.6051274766271975E-3</v>
      </c>
      <c r="K3332" s="44">
        <f>IFERROR(_xll.qlIndexFixing(Index3M,H3332,TRUE,_xll.ohTrigger(RecalcTrigger,Trigger3M)),NA())</f>
        <v>9.7808086666899569E-3</v>
      </c>
      <c r="L3332" s="44">
        <f>IFERROR(_xll.qlIndexFixing(Index6M,$H3332,TRUE,_xll.ohTrigger(RecalcTrigger,Trigger6M)),NA())</f>
        <v>9.870415925284105E-3</v>
      </c>
      <c r="M3332" s="146">
        <f>IFERROR(_xll.qlIndexFixing(Index1Y,$H3332,TRUE,_xll.ohTrigger(RecalcTrigger,Trigger1Y)),NA())</f>
        <v>1.0113327939777594E-2</v>
      </c>
      <c r="N3332" s="145">
        <f>IFERROR(_xll.qlIndexFixing(ONIndex1M,I3332,TRUE,_xll.ohTrigger(RecalcTrigger,Trigger1M)),NA())</f>
        <v>9.5972154953294364E-3</v>
      </c>
      <c r="O3332" s="44">
        <f>IFERROR(_xll.qlIndexFixing(ONIndex3M,I3332,TRUE,_xll.ohTrigger(RecalcTrigger,Trigger3M)),NA())</f>
        <v>9.7557062323150312E-3</v>
      </c>
      <c r="P3332" s="44">
        <f>IFERROR(_xll.qlIndexFixing(ONIndex6M,I3332,TRUE,_xll.ohTrigger(RecalcTrigger,Trigger6M)),NA())</f>
        <v>9.8210906893247962E-3</v>
      </c>
      <c r="Q3332" s="146">
        <f>IFERROR(_xll.qlIndexFixing(ONIndex1Y,I3332,TRUE,_xll.ohTrigger(RecalcTrigger,Trigger1Y)),NA())</f>
        <v>1.0013586971987509E-2</v>
      </c>
    </row>
    <row r="3333" spans="2:17" x14ac:dyDescent="0.2">
      <c r="B3333" s="39" t="s">
        <v>42</v>
      </c>
      <c r="D3333" s="42">
        <f>_xll.qlCalendarAdvance(Calendar,$D3332,B3333,"f",FALSE)</f>
        <v>63052</v>
      </c>
      <c r="E3333" s="140">
        <f>_xll.qlInterestRateIndexValueDate(IndexON,D3333)</f>
        <v>63052</v>
      </c>
      <c r="F3333" s="156">
        <f>IFERROR(_xll.qlIndexFixing(IndexON,D3333,TRUE,_xll.ohTrigger(RecalcTrigger,TriggerON)),NA())</f>
        <v>9.2113912983937674E-3</v>
      </c>
      <c r="H3333" s="42">
        <f>_xll.qlCalendarAdvance(Calendar,$H3332,B3333,"f",FALSE)</f>
        <v>63052</v>
      </c>
      <c r="I3333" s="140">
        <f>_xll.qlInterestRateIndexValueDate(Index1M,$H3333)</f>
        <v>63052</v>
      </c>
      <c r="J3333" s="145">
        <f>IFERROR(_xll.qlIndexFixing(Index1M,$H3333,TRUE,_xll.ohTrigger(RecalcTrigger,Trigger1M)),NA())</f>
        <v>9.6070415306354611E-3</v>
      </c>
      <c r="K3333" s="44">
        <f>IFERROR(_xll.qlIndexFixing(Index3M,H3333,TRUE,_xll.ohTrigger(RecalcTrigger,Trigger3M)),NA())</f>
        <v>9.7828168973191389E-3</v>
      </c>
      <c r="L3333" s="44">
        <f>IFERROR(_xll.qlIndexFixing(Index6M,$H3333,TRUE,_xll.ohTrigger(RecalcTrigger,Trigger6M)),NA())</f>
        <v>9.872289035429728E-3</v>
      </c>
      <c r="M3333" s="146">
        <f>IFERROR(_xll.qlIndexFixing(Index1Y,$H3333,TRUE,_xll.ohTrigger(RecalcTrigger,Trigger1Y)),NA())</f>
        <v>1.0115141242265091E-2</v>
      </c>
      <c r="N3333" s="145">
        <f>IFERROR(_xll.qlIndexFixing(ONIndex1M,I3333,TRUE,_xll.ohTrigger(RecalcTrigger,Trigger1M)),NA())</f>
        <v>9.5991484145196981E-3</v>
      </c>
      <c r="O3333" s="44">
        <f>IFERROR(_xll.qlIndexFixing(ONIndex3M,I3333,TRUE,_xll.ohTrigger(RecalcTrigger,Trigger3M)),NA())</f>
        <v>9.757775749419384E-3</v>
      </c>
      <c r="P3333" s="44">
        <f>IFERROR(_xll.qlIndexFixing(ONIndex6M,I3333,TRUE,_xll.ohTrigger(RecalcTrigger,Trigger6M)),NA())</f>
        <v>9.823082659969895E-3</v>
      </c>
      <c r="Q3333" s="146">
        <f>IFERROR(_xll.qlIndexFixing(ONIndex1Y,I3333,TRUE,_xll.ohTrigger(RecalcTrigger,Trigger1Y)),NA())</f>
        <v>1.0015645443213206E-2</v>
      </c>
    </row>
    <row r="3334" spans="2:17" x14ac:dyDescent="0.2">
      <c r="B3334" s="39" t="s">
        <v>42</v>
      </c>
      <c r="D3334" s="42">
        <f>_xll.qlCalendarAdvance(Calendar,$D3333,B3334,"f",FALSE)</f>
        <v>63059</v>
      </c>
      <c r="E3334" s="140">
        <f>_xll.qlInterestRateIndexValueDate(IndexON,D3334)</f>
        <v>63059</v>
      </c>
      <c r="F3334" s="156">
        <f>IFERROR(_xll.qlIndexFixing(IndexON,D3334,TRUE,_xll.ohTrigger(RecalcTrigger,TriggerON)),NA())</f>
        <v>9.2137656315327554E-3</v>
      </c>
      <c r="H3334" s="42">
        <f>_xll.qlCalendarAdvance(Calendar,$H3333,B3334,"f",FALSE)</f>
        <v>63059</v>
      </c>
      <c r="I3334" s="140">
        <f>_xll.qlInterestRateIndexValueDate(Index1M,$H3334)</f>
        <v>63059</v>
      </c>
      <c r="J3334" s="145">
        <f>IFERROR(_xll.qlIndexFixing(Index1M,$H3334,TRUE,_xll.ohTrigger(RecalcTrigger,Trigger1M)),NA())</f>
        <v>9.6089460690574145E-3</v>
      </c>
      <c r="K3334" s="44">
        <f>IFERROR(_xll.qlIndexFixing(Index3M,H3334,TRUE,_xll.ohTrigger(RecalcTrigger,Trigger3M)),NA())</f>
        <v>9.7848149237907914E-3</v>
      </c>
      <c r="L3334" s="44">
        <f>IFERROR(_xll.qlIndexFixing(Index6M,$H3334,TRUE,_xll.ohTrigger(RecalcTrigger,Trigger6M)),NA())</f>
        <v>9.8741522999529138E-3</v>
      </c>
      <c r="M3334" s="146">
        <f>IFERROR(_xll.qlIndexFixing(Index1Y,$H3334,TRUE,_xll.ohTrigger(RecalcTrigger,Trigger1Y)),NA())</f>
        <v>1.0116944319843668E-2</v>
      </c>
      <c r="N3334" s="145">
        <f>IFERROR(_xll.qlIndexFixing(ONIndex1M,I3334,TRUE,_xll.ohTrigger(RecalcTrigger,Trigger1M)),NA())</f>
        <v>9.6010718252792504E-3</v>
      </c>
      <c r="O3334" s="44">
        <f>IFERROR(_xll.qlIndexFixing(ONIndex3M,I3334,TRUE,_xll.ohTrigger(RecalcTrigger,Trigger3M)),NA())</f>
        <v>9.7598350862193595E-3</v>
      </c>
      <c r="P3334" s="44">
        <f>IFERROR(_xll.qlIndexFixing(ONIndex6M,I3334,TRUE,_xll.ohTrigger(RecalcTrigger,Trigger6M)),NA())</f>
        <v>9.8250648317954603E-3</v>
      </c>
      <c r="Q3334" s="146">
        <f>IFERROR(_xll.qlIndexFixing(ONIndex1Y,I3334,TRUE,_xll.ohTrigger(RecalcTrigger,Trigger1Y)),NA())</f>
        <v>1.0017693788435533E-2</v>
      </c>
    </row>
    <row r="3335" spans="2:17" x14ac:dyDescent="0.2">
      <c r="B3335" s="39" t="s">
        <v>42</v>
      </c>
      <c r="D3335" s="42">
        <f>_xll.qlCalendarAdvance(Calendar,$D3334,B3335,"f",FALSE)</f>
        <v>63066</v>
      </c>
      <c r="E3335" s="140">
        <f>_xll.qlInterestRateIndexValueDate(IndexON,D3335)</f>
        <v>63066</v>
      </c>
      <c r="F3335" s="156">
        <f>IFERROR(_xll.qlIndexFixing(IndexON,D3335,TRUE,_xll.ohTrigger(RecalcTrigger,TriggerON)),NA())</f>
        <v>9.2161282270630807E-3</v>
      </c>
      <c r="H3335" s="42">
        <f>_xll.qlCalendarAdvance(Calendar,$H3334,B3335,"f",FALSE)</f>
        <v>63066</v>
      </c>
      <c r="I3335" s="140">
        <f>_xll.qlInterestRateIndexValueDate(Index1M,$H3335)</f>
        <v>63066</v>
      </c>
      <c r="J3335" s="145">
        <f>IFERROR(_xll.qlIndexFixing(Index1M,$H3335,TRUE,_xll.ohTrigger(RecalcTrigger,Trigger1M)),NA())</f>
        <v>9.6108410918904399E-3</v>
      </c>
      <c r="K3335" s="44">
        <f>IFERROR(_xll.qlIndexFixing(Index3M,H3335,TRUE,_xll.ohTrigger(RecalcTrigger,Trigger3M)),NA())</f>
        <v>9.7868027460872933E-3</v>
      </c>
      <c r="L3335" s="44">
        <f>IFERROR(_xll.qlIndexFixing(Index6M,$H3335,TRUE,_xll.ohTrigger(RecalcTrigger,Trigger6M)),NA())</f>
        <v>9.8754809175682547E-3</v>
      </c>
      <c r="M3335" s="146">
        <f>IFERROR(_xll.qlIndexFixing(Index1Y,$H3335,TRUE,_xll.ohTrigger(RecalcTrigger,Trigger1Y)),NA())</f>
        <v>1.0118737172458703E-2</v>
      </c>
      <c r="N3335" s="145">
        <f>IFERROR(_xll.qlIndexFixing(ONIndex1M,I3335,TRUE,_xll.ohTrigger(RecalcTrigger,Trigger1M)),NA())</f>
        <v>9.6029857274460007E-3</v>
      </c>
      <c r="O3335" s="44">
        <f>IFERROR(_xll.qlIndexFixing(ONIndex3M,I3335,TRUE,_xll.ohTrigger(RecalcTrigger,Trigger3M)),NA())</f>
        <v>9.7618842426339114E-3</v>
      </c>
      <c r="P3335" s="44">
        <f>IFERROR(_xll.qlIndexFixing(ONIndex6M,I3335,TRUE,_xll.ohTrigger(RecalcTrigger,Trigger6M)),NA())</f>
        <v>9.8270372047204457E-3</v>
      </c>
      <c r="Q3335" s="146">
        <f>IFERROR(_xll.qlIndexFixing(ONIndex1Y,I3335,TRUE,_xll.ohTrigger(RecalcTrigger,Trigger1Y)),NA())</f>
        <v>1.0019732007573445E-2</v>
      </c>
    </row>
    <row r="3336" spans="2:17" x14ac:dyDescent="0.2">
      <c r="B3336" s="39" t="s">
        <v>42</v>
      </c>
      <c r="D3336" s="42">
        <f>_xll.qlCalendarAdvance(Calendar,$D3335,B3336,"f",FALSE)</f>
        <v>63073</v>
      </c>
      <c r="E3336" s="140">
        <f>_xll.qlInterestRateIndexValueDate(IndexON,D3336)</f>
        <v>63073</v>
      </c>
      <c r="F3336" s="156">
        <f>IFERROR(_xll.qlIndexFixing(IndexON,D3336,TRUE,_xll.ohTrigger(RecalcTrigger,TriggerON)),NA())</f>
        <v>9.2184790849847431E-3</v>
      </c>
      <c r="H3336" s="42">
        <f>_xll.qlCalendarAdvance(Calendar,$H3335,B3336,"f",FALSE)</f>
        <v>63073</v>
      </c>
      <c r="I3336" s="140">
        <f>_xll.qlInterestRateIndexValueDate(Index1M,$H3336)</f>
        <v>63073</v>
      </c>
      <c r="J3336" s="145">
        <f>IFERROR(_xll.qlIndexFixing(Index1M,$H3336,TRUE,_xll.ohTrigger(RecalcTrigger,Trigger1M)),NA())</f>
        <v>9.612466186749824E-3</v>
      </c>
      <c r="K3336" s="44">
        <f>IFERROR(_xll.qlIndexFixing(Index3M,H3336,TRUE,_xll.ohTrigger(RecalcTrigger,Trigger3M)),NA())</f>
        <v>9.7885098843631443E-3</v>
      </c>
      <c r="L3336" s="44">
        <f>IFERROR(_xll.qlIndexFixing(Index6M,$H3336,TRUE,_xll.ohTrigger(RecalcTrigger,Trigger6M)),NA())</f>
        <v>9.8770639640689412E-3</v>
      </c>
      <c r="M3336" s="146">
        <f>IFERROR(_xll.qlIndexFixing(Index1Y,$H3336,TRUE,_xll.ohTrigger(RecalcTrigger,Trigger1Y)),NA())</f>
        <v>1.012051980005535E-2</v>
      </c>
      <c r="N3336" s="145">
        <f>IFERROR(_xll.qlIndexFixing(ONIndex1M,I3336,TRUE,_xll.ohTrigger(RecalcTrigger,Trigger1M)),NA())</f>
        <v>9.6048901214251803E-3</v>
      </c>
      <c r="O3336" s="44">
        <f>IFERROR(_xll.qlIndexFixing(ONIndex3M,I3336,TRUE,_xll.ohTrigger(RecalcTrigger,Trigger3M)),NA())</f>
        <v>9.7639232189061786E-3</v>
      </c>
      <c r="P3336" s="44">
        <f>IFERROR(_xll.qlIndexFixing(ONIndex6M,I3336,TRUE,_xll.ohTrigger(RecalcTrigger,Trigger6M)),NA())</f>
        <v>9.8289997787448513E-3</v>
      </c>
      <c r="Q3336" s="146">
        <f>IFERROR(_xll.qlIndexFixing(ONIndex1Y,I3336,TRUE,_xll.ohTrigger(RecalcTrigger,Trigger1Y)),NA())</f>
        <v>1.0021760100951127E-2</v>
      </c>
    </row>
    <row r="3337" spans="2:17" x14ac:dyDescent="0.2">
      <c r="B3337" s="39" t="s">
        <v>42</v>
      </c>
      <c r="D3337" s="42">
        <f>_xll.qlCalendarAdvance(Calendar,$D3336,B3337,"f",FALSE)</f>
        <v>63080</v>
      </c>
      <c r="E3337" s="140">
        <f>_xll.qlInterestRateIndexValueDate(IndexON,D3337)</f>
        <v>63080</v>
      </c>
      <c r="F3337" s="156">
        <f>IFERROR(_xll.qlIndexFixing(IndexON,D3337,TRUE,_xll.ohTrigger(RecalcTrigger,TriggerON)),NA())</f>
        <v>9.2208182055408816E-3</v>
      </c>
      <c r="H3337" s="42">
        <f>_xll.qlCalendarAdvance(Calendar,$H3336,B3337,"f",FALSE)</f>
        <v>63080</v>
      </c>
      <c r="I3337" s="140">
        <f>_xll.qlInterestRateIndexValueDate(Index1M,$H3337)</f>
        <v>63080</v>
      </c>
      <c r="J3337" s="145">
        <f>IFERROR(_xll.qlIndexFixing(Index1M,$H3337,TRUE,_xll.ohTrigger(RecalcTrigger,Trigger1M)),NA())</f>
        <v>9.6143428086675024E-3</v>
      </c>
      <c r="K3337" s="44">
        <f>IFERROR(_xll.qlIndexFixing(Index3M,H3337,TRUE,_xll.ohTrigger(RecalcTrigger,Trigger3M)),NA())</f>
        <v>9.7904779744179046E-3</v>
      </c>
      <c r="L3337" s="44">
        <f>IFERROR(_xll.qlIndexFixing(Index6M,$H3337,TRUE,_xll.ohTrigger(RecalcTrigger,Trigger6M)),NA())</f>
        <v>9.8788996526849495E-3</v>
      </c>
      <c r="M3337" s="146">
        <f>IFERROR(_xll.qlIndexFixing(Index1Y,$H3337,TRUE,_xll.ohTrigger(RecalcTrigger,Trigger1Y)),NA())</f>
        <v>1.0122292202580097E-2</v>
      </c>
      <c r="N3337" s="145">
        <f>IFERROR(_xll.qlIndexFixing(ONIndex1M,I3337,TRUE,_xll.ohTrigger(RecalcTrigger,Trigger1M)),NA())</f>
        <v>9.6067850070546967E-3</v>
      </c>
      <c r="O3337" s="44">
        <f>IFERROR(_xll.qlIndexFixing(ONIndex3M,I3337,TRUE,_xll.ohTrigger(RecalcTrigger,Trigger3M)),NA())</f>
        <v>9.7659520147930223E-3</v>
      </c>
      <c r="P3337" s="44">
        <f>IFERROR(_xll.qlIndexFixing(ONIndex6M,I3337,TRUE,_xll.ohTrigger(RecalcTrigger,Trigger6M)),NA())</f>
        <v>9.8309525539497233E-3</v>
      </c>
      <c r="Q3337" s="146">
        <f>IFERROR(_xll.qlIndexFixing(ONIndex1Y,I3337,TRUE,_xll.ohTrigger(RecalcTrigger,Trigger1Y)),NA())</f>
        <v>1.0023778068244393E-2</v>
      </c>
    </row>
    <row r="3338" spans="2:17" x14ac:dyDescent="0.2">
      <c r="B3338" s="39" t="s">
        <v>42</v>
      </c>
      <c r="D3338" s="42">
        <f>_xll.qlCalendarAdvance(Calendar,$D3337,B3338,"f",FALSE)</f>
        <v>63087</v>
      </c>
      <c r="E3338" s="140">
        <f>_xll.qlInterestRateIndexValueDate(IndexON,D3338)</f>
        <v>63087</v>
      </c>
      <c r="F3338" s="156">
        <f>IFERROR(_xll.qlIndexFixing(IndexON,D3338,TRUE,_xll.ohTrigger(RecalcTrigger,TriggerON)),NA())</f>
        <v>9.2231455885694036E-3</v>
      </c>
      <c r="H3338" s="42">
        <f>_xll.qlCalendarAdvance(Calendar,$H3337,B3338,"f",FALSE)</f>
        <v>63087</v>
      </c>
      <c r="I3338" s="140">
        <f>_xll.qlInterestRateIndexValueDate(Index1M,$H3338)</f>
        <v>63087</v>
      </c>
      <c r="J3338" s="145">
        <f>IFERROR(_xll.qlIndexFixing(Index1M,$H3338,TRUE,_xll.ohTrigger(RecalcTrigger,Trigger1M)),NA())</f>
        <v>9.6162099152250127E-3</v>
      </c>
      <c r="K3338" s="44">
        <f>IFERROR(_xll.qlIndexFixing(Index3M,H3338,TRUE,_xll.ohTrigger(RecalcTrigger,Trigger3M)),NA())</f>
        <v>9.792435860517916E-3</v>
      </c>
      <c r="L3338" s="44">
        <f>IFERROR(_xll.qlIndexFixing(Index6M,$H3338,TRUE,_xll.ohTrigger(RecalcTrigger,Trigger6M)),NA())</f>
        <v>9.8807254963450431E-3</v>
      </c>
      <c r="M3338" s="146">
        <f>IFERROR(_xll.qlIndexFixing(Index1Y,$H3338,TRUE,_xll.ohTrigger(RecalcTrigger,Trigger1Y)),NA())</f>
        <v>1.0124054379978764E-2</v>
      </c>
      <c r="N3338" s="145">
        <f>IFERROR(_xll.qlIndexFixing(ONIndex1M,I3338,TRUE,_xll.ohTrigger(RecalcTrigger,Trigger1M)),NA())</f>
        <v>9.6086703842535037E-3</v>
      </c>
      <c r="O3338" s="44">
        <f>IFERROR(_xll.qlIndexFixing(ONIndex3M,I3338,TRUE,_xll.ohTrigger(RecalcTrigger,Trigger3M)),NA())</f>
        <v>9.7679706302944425E-3</v>
      </c>
      <c r="P3338" s="44">
        <f>IFERROR(_xll.qlIndexFixing(ONIndex6M,I3338,TRUE,_xll.ohTrigger(RecalcTrigger,Trigger6M)),NA())</f>
        <v>9.8328955302540155E-3</v>
      </c>
      <c r="Q3338" s="146">
        <f>IFERROR(_xll.qlIndexFixing(ONIndex1Y,I3338,TRUE,_xll.ohTrigger(RecalcTrigger,Trigger1Y)),NA())</f>
        <v>1.0025785909372198E-2</v>
      </c>
    </row>
    <row r="3339" spans="2:17" x14ac:dyDescent="0.2">
      <c r="B3339" s="39" t="s">
        <v>42</v>
      </c>
      <c r="D3339" s="42">
        <f>_xll.qlCalendarAdvance(Calendar,$D3338,B3339,"f",FALSE)</f>
        <v>63094</v>
      </c>
      <c r="E3339" s="140">
        <f>_xll.qlInterestRateIndexValueDate(IndexON,D3339)</f>
        <v>63094</v>
      </c>
      <c r="F3339" s="156">
        <f>IFERROR(_xll.qlIndexFixing(IndexON,D3339,TRUE,_xll.ohTrigger(RecalcTrigger,TriggerON)),NA())</f>
        <v>9.225461234070309E-3</v>
      </c>
      <c r="H3339" s="42">
        <f>_xll.qlCalendarAdvance(Calendar,$H3338,B3339,"f",FALSE)</f>
        <v>63094</v>
      </c>
      <c r="I3339" s="140">
        <f>_xll.qlInterestRateIndexValueDate(Index1M,$H3339)</f>
        <v>63094</v>
      </c>
      <c r="J3339" s="145">
        <f>IFERROR(_xll.qlIndexFixing(Index1M,$H3339,TRUE,_xll.ohTrigger(RecalcTrigger,Trigger1M)),NA())</f>
        <v>9.6180675064142518E-3</v>
      </c>
      <c r="K3339" s="44">
        <f>IFERROR(_xll.qlIndexFixing(Index3M,H3339,TRUE,_xll.ohTrigger(RecalcTrigger,Trigger3M)),NA())</f>
        <v>9.7946519932346158E-3</v>
      </c>
      <c r="L3339" s="44">
        <f>IFERROR(_xll.qlIndexFixing(Index6M,$H3339,TRUE,_xll.ohTrigger(RecalcTrigger,Trigger6M)),NA())</f>
        <v>9.8828013668582817E-3</v>
      </c>
      <c r="M3339" s="146">
        <f>IFERROR(_xll.qlIndexFixing(Index1Y,$H3339,TRUE,_xll.ohTrigger(RecalcTrigger,Trigger1Y)),NA())</f>
        <v>1.0125806332198062E-2</v>
      </c>
      <c r="N3339" s="145">
        <f>IFERROR(_xll.qlIndexFixing(ONIndex1M,I3339,TRUE,_xll.ohTrigger(RecalcTrigger,Trigger1M)),NA())</f>
        <v>9.6105462531026475E-3</v>
      </c>
      <c r="O3339" s="44">
        <f>IFERROR(_xll.qlIndexFixing(ONIndex3M,I3339,TRUE,_xll.ohTrigger(RecalcTrigger,Trigger3M)),NA())</f>
        <v>9.769979065410439E-3</v>
      </c>
      <c r="P3339" s="44">
        <f>IFERROR(_xll.qlIndexFixing(ONIndex6M,I3339,TRUE,_xll.ohTrigger(RecalcTrigger,Trigger6M)),NA())</f>
        <v>9.8348287078198204E-3</v>
      </c>
      <c r="Q3339" s="146">
        <f>IFERROR(_xll.qlIndexFixing(ONIndex1Y,I3339,TRUE,_xll.ohTrigger(RecalcTrigger,Trigger1Y)),NA())</f>
        <v>1.0027783624739772E-2</v>
      </c>
    </row>
    <row r="3340" spans="2:17" x14ac:dyDescent="0.2">
      <c r="B3340" s="39" t="s">
        <v>42</v>
      </c>
      <c r="D3340" s="42">
        <f>_xll.qlCalendarAdvance(Calendar,$D3339,B3340,"f",FALSE)</f>
        <v>63101</v>
      </c>
      <c r="E3340" s="140">
        <f>_xll.qlInterestRateIndexValueDate(IndexON,D3340)</f>
        <v>63101</v>
      </c>
      <c r="F3340" s="156">
        <f>IFERROR(_xll.qlIndexFixing(IndexON,D3340,TRUE,_xll.ohTrigger(RecalcTrigger,TriggerON)),NA())</f>
        <v>9.2277651421246443E-3</v>
      </c>
      <c r="H3340" s="42">
        <f>_xll.qlCalendarAdvance(Calendar,$H3339,B3340,"f",FALSE)</f>
        <v>63101</v>
      </c>
      <c r="I3340" s="140">
        <f>_xll.qlInterestRateIndexValueDate(Index1M,$H3340)</f>
        <v>63101</v>
      </c>
      <c r="J3340" s="145">
        <f>IFERROR(_xll.qlIndexFixing(Index1M,$H3340,TRUE,_xll.ohTrigger(RecalcTrigger,Trigger1M)),NA())</f>
        <v>9.6201734720517459E-3</v>
      </c>
      <c r="K3340" s="44">
        <f>IFERROR(_xll.qlIndexFixing(Index3M,H3340,TRUE,_xll.ohTrigger(RecalcTrigger,Trigger3M)),NA())</f>
        <v>9.7965887944351359E-3</v>
      </c>
      <c r="L3340" s="44">
        <f>IFERROR(_xll.qlIndexFixing(Index6M,$H3340,TRUE,_xll.ohTrigger(RecalcTrigger,Trigger6M)),NA())</f>
        <v>9.8846068660771325E-3</v>
      </c>
      <c r="M3340" s="146">
        <f>IFERROR(_xll.qlIndexFixing(Index1Y,$H3340,TRUE,_xll.ohTrigger(RecalcTrigger,Trigger1Y)),NA())</f>
        <v>1.0127548059184255E-2</v>
      </c>
      <c r="N3340" s="145">
        <f>IFERROR(_xll.qlIndexFixing(ONIndex1M,I3340,TRUE,_xll.ohTrigger(RecalcTrigger,Trigger1M)),NA())</f>
        <v>9.6124126135210819E-3</v>
      </c>
      <c r="O3340" s="44">
        <f>IFERROR(_xll.qlIndexFixing(ONIndex3M,I3340,TRUE,_xll.ohTrigger(RecalcTrigger,Trigger3M)),NA())</f>
        <v>9.7719773203841509E-3</v>
      </c>
      <c r="P3340" s="44">
        <f>IFERROR(_xll.qlIndexFixing(ONIndex6M,I3340,TRUE,_xll.ohTrigger(RecalcTrigger,Trigger6M)),NA())</f>
        <v>9.8367520864039992E-3</v>
      </c>
      <c r="Q3340" s="146">
        <f>IFERROR(_xll.qlIndexFixing(ONIndex1Y,I3340,TRUE,_xll.ohTrigger(RecalcTrigger,Trigger1Y)),NA())</f>
        <v>1.0029771214103977E-2</v>
      </c>
    </row>
    <row r="3341" spans="2:17" x14ac:dyDescent="0.2">
      <c r="B3341" s="39" t="s">
        <v>42</v>
      </c>
      <c r="D3341" s="42">
        <f>_xll.qlCalendarAdvance(Calendar,$D3340,B3341,"f",FALSE)</f>
        <v>63108</v>
      </c>
      <c r="E3341" s="140">
        <f>_xll.qlInterestRateIndexValueDate(IndexON,D3341)</f>
        <v>63108</v>
      </c>
      <c r="F3341" s="156">
        <f>IFERROR(_xll.qlIndexFixing(IndexON,D3341,TRUE,_xll.ohTrigger(RecalcTrigger,TriggerON)),NA())</f>
        <v>9.230057312651363E-3</v>
      </c>
      <c r="H3341" s="42">
        <f>_xll.qlCalendarAdvance(Calendar,$H3340,B3341,"f",FALSE)</f>
        <v>63108</v>
      </c>
      <c r="I3341" s="140">
        <f>_xll.qlInterestRateIndexValueDate(Index1M,$H3341)</f>
        <v>63108</v>
      </c>
      <c r="J3341" s="145">
        <f>IFERROR(_xll.qlIndexFixing(Index1M,$H3341,TRUE,_xll.ohTrigger(RecalcTrigger,Trigger1M)),NA())</f>
        <v>9.6220114012544843E-3</v>
      </c>
      <c r="K3341" s="44">
        <f>IFERROR(_xll.qlIndexFixing(Index3M,H3341,TRUE,_xll.ohTrigger(RecalcTrigger,Trigger3M)),NA())</f>
        <v>9.7985153913715296E-3</v>
      </c>
      <c r="L3341" s="44">
        <f>IFERROR(_xll.qlIndexFixing(Index6M,$H3341,TRUE,_xll.ohTrigger(RecalcTrigger,Trigger6M)),NA())</f>
        <v>9.8864025200021948E-3</v>
      </c>
      <c r="M3341" s="146">
        <f>IFERROR(_xll.qlIndexFixing(Index1Y,$H3341,TRUE,_xll.ohTrigger(RecalcTrigger,Trigger1Y)),NA())</f>
        <v>1.0129279560884497E-2</v>
      </c>
      <c r="N3341" s="145">
        <f>IFERROR(_xll.qlIndexFixing(ONIndex1M,I3341,TRUE,_xll.ohTrigger(RecalcTrigger,Trigger1M)),NA())</f>
        <v>9.6142694656708994E-3</v>
      </c>
      <c r="O3341" s="44">
        <f>IFERROR(_xll.qlIndexFixing(ONIndex3M,I3341,TRUE,_xll.ohTrigger(RecalcTrigger,Trigger3M)),NA())</f>
        <v>9.7739653949724392E-3</v>
      </c>
      <c r="P3341" s="44">
        <f>IFERROR(_xll.qlIndexFixing(ONIndex6M,I3341,TRUE,_xll.ohTrigger(RecalcTrigger,Trigger6M)),NA())</f>
        <v>9.8386656662496907E-3</v>
      </c>
      <c r="Q3341" s="146">
        <f>IFERROR(_xll.qlIndexFixing(ONIndex1Y,I3341,TRUE,_xll.ohTrigger(RecalcTrigger,Trigger1Y)),NA())</f>
        <v>1.0031748677383767E-2</v>
      </c>
    </row>
    <row r="3342" spans="2:17" x14ac:dyDescent="0.2">
      <c r="B3342" s="39" t="s">
        <v>42</v>
      </c>
      <c r="D3342" s="42">
        <f>_xll.qlCalendarAdvance(Calendar,$D3341,B3342,"f",FALSE)</f>
        <v>63115</v>
      </c>
      <c r="E3342" s="140">
        <f>_xll.qlInterestRateIndexValueDate(IndexON,D3342)</f>
        <v>63115</v>
      </c>
      <c r="F3342" s="156">
        <f>IFERROR(_xll.qlIndexFixing(IndexON,D3342,TRUE,_xll.ohTrigger(RecalcTrigger,TriggerON)),NA())</f>
        <v>9.2323377455694189E-3</v>
      </c>
      <c r="H3342" s="42">
        <f>_xll.qlCalendarAdvance(Calendar,$H3341,B3342,"f",FALSE)</f>
        <v>63115</v>
      </c>
      <c r="I3342" s="140">
        <f>_xll.qlInterestRateIndexValueDate(Index1M,$H3342)</f>
        <v>63115</v>
      </c>
      <c r="J3342" s="145">
        <f>IFERROR(_xll.qlIndexFixing(Index1M,$H3342,TRUE,_xll.ohTrigger(RecalcTrigger,Trigger1M)),NA())</f>
        <v>9.623839814834308E-3</v>
      </c>
      <c r="K3342" s="44">
        <f>IFERROR(_xll.qlIndexFixing(Index3M,H3342,TRUE,_xll.ohTrigger(RecalcTrigger,Trigger3M)),NA())</f>
        <v>9.8004317840279416E-3</v>
      </c>
      <c r="L3342" s="44">
        <f>IFERROR(_xll.qlIndexFixing(Index6M,$H3342,TRUE,_xll.ohTrigger(RecalcTrigger,Trigger6M)),NA())</f>
        <v>9.8881883286058639E-3</v>
      </c>
      <c r="M3342" s="146">
        <f>IFERROR(_xll.qlIndexFixing(Index1Y,$H3342,TRUE,_xll.ohTrigger(RecalcTrigger,Trigger1Y)),NA())</f>
        <v>1.0131000837246606E-2</v>
      </c>
      <c r="N3342" s="145">
        <f>IFERROR(_xll.qlIndexFixing(ONIndex1M,I3342,TRUE,_xll.ohTrigger(RecalcTrigger,Trigger1M)),NA())</f>
        <v>9.6161168093089611E-3</v>
      </c>
      <c r="O3342" s="44">
        <f>IFERROR(_xll.qlIndexFixing(ONIndex3M,I3342,TRUE,_xll.ohTrigger(RecalcTrigger,Trigger3M)),NA())</f>
        <v>9.7759432890942577E-3</v>
      </c>
      <c r="P3342" s="44">
        <f>IFERROR(_xll.qlIndexFixing(ONIndex6M,I3342,TRUE,_xll.ohTrigger(RecalcTrigger,Trigger6M)),NA())</f>
        <v>9.8405694470327099E-3</v>
      </c>
      <c r="Q3342" s="146">
        <f>IFERROR(_xll.qlIndexFixing(ONIndex1Y,I3342,TRUE,_xll.ohTrigger(RecalcTrigger,Trigger1Y)),NA())</f>
        <v>1.0033716014660188E-2</v>
      </c>
    </row>
    <row r="3343" spans="2:17" x14ac:dyDescent="0.2">
      <c r="B3343" s="39" t="s">
        <v>42</v>
      </c>
      <c r="D3343" s="42">
        <f>_xll.qlCalendarAdvance(Calendar,$D3342,B3343,"f",FALSE)</f>
        <v>63122</v>
      </c>
      <c r="E3343" s="140">
        <f>_xll.qlInterestRateIndexValueDate(IndexON,D3343)</f>
        <v>63122</v>
      </c>
      <c r="F3343" s="156">
        <f>IFERROR(_xll.qlIndexFixing(IndexON,D3343,TRUE,_xll.ohTrigger(RecalcTrigger,TriggerON)),NA())</f>
        <v>9.2346064410409046E-3</v>
      </c>
      <c r="H3343" s="42">
        <f>_xll.qlCalendarAdvance(Calendar,$H3342,B3343,"f",FALSE)</f>
        <v>63122</v>
      </c>
      <c r="I3343" s="140">
        <f>_xll.qlInterestRateIndexValueDate(Index1M,$H3343)</f>
        <v>63122</v>
      </c>
      <c r="J3343" s="145">
        <f>IFERROR(_xll.qlIndexFixing(Index1M,$H3343,TRUE,_xll.ohTrigger(RecalcTrigger,Trigger1M)),NA())</f>
        <v>9.6256587127859887E-3</v>
      </c>
      <c r="K3343" s="44">
        <f>IFERROR(_xll.qlIndexFixing(Index3M,H3343,TRUE,_xll.ohTrigger(RecalcTrigger,Trigger3M)),NA())</f>
        <v>9.8023379723902772E-3</v>
      </c>
      <c r="L3343" s="44">
        <f>IFERROR(_xll.qlIndexFixing(Index6M,$H3343,TRUE,_xll.ohTrigger(RecalcTrigger,Trigger6M)),NA())</f>
        <v>9.8899642918631979E-3</v>
      </c>
      <c r="M3343" s="146">
        <f>IFERROR(_xll.qlIndexFixing(Index1Y,$H3343,TRUE,_xll.ohTrigger(RecalcTrigger,Trigger1Y)),NA())</f>
        <v>1.0132711888218404E-2</v>
      </c>
      <c r="N3343" s="145">
        <f>IFERROR(_xll.qlIndexFixing(ONIndex1M,I3343,TRUE,_xll.ohTrigger(RecalcTrigger,Trigger1M)),NA())</f>
        <v>9.6179546445973596E-3</v>
      </c>
      <c r="O3343" s="44">
        <f>IFERROR(_xll.qlIndexFixing(ONIndex3M,I3343,TRUE,_xll.ohTrigger(RecalcTrigger,Trigger3M)),NA())</f>
        <v>9.7779110029927452E-3</v>
      </c>
      <c r="P3343" s="44">
        <f>IFERROR(_xll.qlIndexFixing(ONIndex6M,I3343,TRUE,_xll.ohTrigger(RecalcTrigger,Trigger6M)),NA())</f>
        <v>9.842463429158288E-3</v>
      </c>
      <c r="Q3343" s="146">
        <f>IFERROR(_xll.qlIndexFixing(ONIndex1Y,I3343,TRUE,_xll.ohTrigger(RecalcTrigger,Trigger1Y)),NA())</f>
        <v>1.0035673226014286E-2</v>
      </c>
    </row>
    <row r="3344" spans="2:17" x14ac:dyDescent="0.2">
      <c r="B3344" s="39" t="s">
        <v>42</v>
      </c>
      <c r="D3344" s="42">
        <f>_xll.qlCalendarAdvance(Calendar,$D3343,B3344,"f",FALSE)</f>
        <v>63129</v>
      </c>
      <c r="E3344" s="140">
        <f>_xll.qlInterestRateIndexValueDate(IndexON,D3344)</f>
        <v>63129</v>
      </c>
      <c r="F3344" s="156">
        <f>IFERROR(_xll.qlIndexFixing(IndexON,D3344,TRUE,_xll.ohTrigger(RecalcTrigger,TriggerON)),NA())</f>
        <v>9.23686339906582E-3</v>
      </c>
      <c r="H3344" s="42">
        <f>_xll.qlCalendarAdvance(Calendar,$H3343,B3344,"f",FALSE)</f>
        <v>63129</v>
      </c>
      <c r="I3344" s="140">
        <f>_xll.qlInterestRateIndexValueDate(Index1M,$H3344)</f>
        <v>63129</v>
      </c>
      <c r="J3344" s="145">
        <f>IFERROR(_xll.qlIndexFixing(Index1M,$H3344,TRUE,_xll.ohTrigger(RecalcTrigger,Trigger1M)),NA())</f>
        <v>9.6272127317202187E-3</v>
      </c>
      <c r="K3344" s="44">
        <f>IFERROR(_xll.qlIndexFixing(Index3M,H3344,TRUE,_xll.ohTrigger(RecalcTrigger,Trigger3M)),NA())</f>
        <v>9.8042339564444417E-3</v>
      </c>
      <c r="L3344" s="44">
        <f>IFERROR(_xll.qlIndexFixing(Index6M,$H3344,TRUE,_xll.ohTrigger(RecalcTrigger,Trigger6M)),NA())</f>
        <v>9.8917304097465904E-3</v>
      </c>
      <c r="M3344" s="146">
        <f>IFERROR(_xll.qlIndexFixing(Index1Y,$H3344,TRUE,_xll.ohTrigger(RecalcTrigger,Trigger1Y)),NA())</f>
        <v>1.0134412713747487E-2</v>
      </c>
      <c r="N3344" s="145">
        <f>IFERROR(_xll.qlIndexFixing(ONIndex1M,I3344,TRUE,_xll.ohTrigger(RecalcTrigger,Trigger1M)),NA())</f>
        <v>9.6197829716171412E-3</v>
      </c>
      <c r="O3344" s="44">
        <f>IFERROR(_xll.qlIndexFixing(ONIndex3M,I3344,TRUE,_xll.ohTrigger(RecalcTrigger,Trigger3M)),NA())</f>
        <v>9.7798685365058091E-3</v>
      </c>
      <c r="P3344" s="44">
        <f>IFERROR(_xll.qlIndexFixing(ONIndex6M,I3344,TRUE,_xll.ohTrigger(RecalcTrigger,Trigger6M)),NA())</f>
        <v>9.84434761230224E-3</v>
      </c>
      <c r="Q3344" s="146">
        <f>IFERROR(_xll.qlIndexFixing(ONIndex1Y,I3344,TRUE,_xll.ohTrigger(RecalcTrigger,Trigger1Y)),NA())</f>
        <v>1.0037620311365014E-2</v>
      </c>
    </row>
    <row r="3345" spans="2:17" x14ac:dyDescent="0.2">
      <c r="B3345" s="39" t="s">
        <v>42</v>
      </c>
      <c r="D3345" s="42">
        <f>_xll.qlCalendarAdvance(Calendar,$D3344,B3345,"f",FALSE)</f>
        <v>63136</v>
      </c>
      <c r="E3345" s="140">
        <f>_xll.qlInterestRateIndexValueDate(IndexON,D3345)</f>
        <v>63136</v>
      </c>
      <c r="F3345" s="156">
        <f>IFERROR(_xll.qlIndexFixing(IndexON,D3345,TRUE,_xll.ohTrigger(RecalcTrigger,TriggerON)),NA())</f>
        <v>9.2391086194820726E-3</v>
      </c>
      <c r="H3345" s="42">
        <f>_xll.qlCalendarAdvance(Calendar,$H3344,B3345,"f",FALSE)</f>
        <v>63136</v>
      </c>
      <c r="I3345" s="140">
        <f>_xll.qlInterestRateIndexValueDate(Index1M,$H3345)</f>
        <v>63136</v>
      </c>
      <c r="J3345" s="145">
        <f>IFERROR(_xll.qlIndexFixing(Index1M,$H3345,TRUE,_xll.ohTrigger(RecalcTrigger,Trigger1M)),NA())</f>
        <v>9.629013230621486E-3</v>
      </c>
      <c r="K3345" s="44">
        <f>IFERROR(_xll.qlIndexFixing(Index3M,H3345,TRUE,_xll.ohTrigger(RecalcTrigger,Trigger3M)),NA())</f>
        <v>9.8061197361763407E-3</v>
      </c>
      <c r="L3345" s="44">
        <f>IFERROR(_xll.qlIndexFixing(Index6M,$H3345,TRUE,_xll.ohTrigger(RecalcTrigger,Trigger6M)),NA())</f>
        <v>9.8932307409769771E-3</v>
      </c>
      <c r="M3345" s="146">
        <f>IFERROR(_xll.qlIndexFixing(Index1Y,$H3345,TRUE,_xll.ohTrigger(RecalcTrigger,Trigger1Y)),NA())</f>
        <v>1.0136103313782119E-2</v>
      </c>
      <c r="N3345" s="145">
        <f>IFERROR(_xll.qlIndexFixing(ONIndex1M,I3345,TRUE,_xll.ohTrigger(RecalcTrigger,Trigger1M)),NA())</f>
        <v>9.6216017901251671E-3</v>
      </c>
      <c r="O3345" s="44">
        <f>IFERROR(_xll.qlIndexFixing(ONIndex3M,I3345,TRUE,_xll.ohTrigger(RecalcTrigger,Trigger3M)),NA())</f>
        <v>9.7818158897955421E-3</v>
      </c>
      <c r="P3345" s="44">
        <f>IFERROR(_xll.qlIndexFixing(ONIndex6M,I3345,TRUE,_xll.ohTrigger(RecalcTrigger,Trigger6M)),NA())</f>
        <v>9.8462219966266584E-3</v>
      </c>
      <c r="Q3345" s="146">
        <f>IFERROR(_xll.qlIndexFixing(ONIndex1Y,I3345,TRUE,_xll.ohTrigger(RecalcTrigger,Trigger1Y)),NA())</f>
        <v>1.0039557270631327E-2</v>
      </c>
    </row>
    <row r="3346" spans="2:17" x14ac:dyDescent="0.2">
      <c r="B3346" s="39" t="s">
        <v>42</v>
      </c>
      <c r="D3346" s="42">
        <f>_xll.qlCalendarAdvance(Calendar,$D3345,B3346,"f",FALSE)</f>
        <v>63143</v>
      </c>
      <c r="E3346" s="140">
        <f>_xll.qlInterestRateIndexValueDate(IndexON,D3346)</f>
        <v>63143</v>
      </c>
      <c r="F3346" s="156">
        <f>IFERROR(_xll.qlIndexFixing(IndexON,D3346,TRUE,_xll.ohTrigger(RecalcTrigger,TriggerON)),NA())</f>
        <v>9.241342102451755E-3</v>
      </c>
      <c r="H3346" s="42">
        <f>_xll.qlCalendarAdvance(Calendar,$H3345,B3346,"f",FALSE)</f>
        <v>63143</v>
      </c>
      <c r="I3346" s="140">
        <f>_xll.qlInterestRateIndexValueDate(Index1M,$H3346)</f>
        <v>63143</v>
      </c>
      <c r="J3346" s="145">
        <f>IFERROR(_xll.qlIndexFixing(Index1M,$H3346,TRUE,_xll.ohTrigger(RecalcTrigger,Trigger1M)),NA())</f>
        <v>9.6308042141247663E-3</v>
      </c>
      <c r="K3346" s="44">
        <f>IFERROR(_xll.qlIndexFixing(Index3M,H3346,TRUE,_xll.ohTrigger(RecalcTrigger,Trigger3M)),NA())</f>
        <v>9.8079953115692356E-3</v>
      </c>
      <c r="L3346" s="44">
        <f>IFERROR(_xll.qlIndexFixing(Index6M,$H3346,TRUE,_xll.ohTrigger(RecalcTrigger,Trigger6M)),NA())</f>
        <v>9.894977824042292E-3</v>
      </c>
      <c r="M3346" s="146">
        <f>IFERROR(_xll.qlIndexFixing(Index1Y,$H3346,TRUE,_xll.ohTrigger(RecalcTrigger,Trigger1Y)),NA())</f>
        <v>1.0137783688271673E-2</v>
      </c>
      <c r="N3346" s="145">
        <f>IFERROR(_xll.qlIndexFixing(ONIndex1M,I3346,TRUE,_xll.ohTrigger(RecalcTrigger,Trigger1M)),NA())</f>
        <v>9.6234111003645761E-3</v>
      </c>
      <c r="O3346" s="44">
        <f>IFERROR(_xll.qlIndexFixing(ONIndex3M,I3346,TRUE,_xll.ohTrigger(RecalcTrigger,Trigger3M)),NA())</f>
        <v>9.7837530626188052E-3</v>
      </c>
      <c r="P3346" s="44">
        <f>IFERROR(_xll.qlIndexFixing(ONIndex6M,I3346,TRUE,_xll.ohTrigger(RecalcTrigger,Trigger6M)),NA())</f>
        <v>9.8480865819694507E-3</v>
      </c>
      <c r="Q3346" s="146">
        <f>IFERROR(_xll.qlIndexFixing(ONIndex1Y,I3346,TRUE,_xll.ohTrigger(RecalcTrigger,Trigger1Y)),NA())</f>
        <v>1.0041484104056364E-2</v>
      </c>
    </row>
    <row r="3347" spans="2:17" x14ac:dyDescent="0.2">
      <c r="B3347" s="39" t="s">
        <v>42</v>
      </c>
      <c r="D3347" s="42">
        <f>_xll.qlCalendarAdvance(Calendar,$D3346,B3347,"f",FALSE)</f>
        <v>63150</v>
      </c>
      <c r="E3347" s="140">
        <f>_xll.qlInterestRateIndexValueDate(IndexON,D3347)</f>
        <v>63150</v>
      </c>
      <c r="F3347" s="156">
        <f>IFERROR(_xll.qlIndexFixing(IndexON,D3347,TRUE,_xll.ohTrigger(RecalcTrigger,TriggerON)),NA())</f>
        <v>9.2435638478938209E-3</v>
      </c>
      <c r="H3347" s="42">
        <f>_xll.qlCalendarAdvance(Calendar,$H3346,B3347,"f",FALSE)</f>
        <v>63150</v>
      </c>
      <c r="I3347" s="140">
        <f>_xll.qlInterestRateIndexValueDate(Index1M,$H3347)</f>
        <v>63150</v>
      </c>
      <c r="J3347" s="145">
        <f>IFERROR(_xll.qlIndexFixing(Index1M,$H3347,TRUE,_xll.ohTrigger(RecalcTrigger,Trigger1M)),NA())</f>
        <v>9.6325856822300597E-3</v>
      </c>
      <c r="K3347" s="44">
        <f>IFERROR(_xll.qlIndexFixing(Index3M,H3347,TRUE,_xll.ohTrigger(RecalcTrigger,Trigger3M)),NA())</f>
        <v>9.8098606826099114E-3</v>
      </c>
      <c r="L3347" s="44">
        <f>IFERROR(_xll.qlIndexFixing(Index6M,$H3347,TRUE,_xll.ohTrigger(RecalcTrigger,Trigger6M)),NA())</f>
        <v>9.8967150619175097E-3</v>
      </c>
      <c r="M3347" s="146">
        <f>IFERROR(_xll.qlIndexFixing(Index1Y,$H3347,TRUE,_xll.ohTrigger(RecalcTrigger,Trigger1Y)),NA())</f>
        <v>1.0139453837164414E-2</v>
      </c>
      <c r="N3347" s="145">
        <f>IFERROR(_xll.qlIndexFixing(ONIndex1M,I3347,TRUE,_xll.ohTrigger(RecalcTrigger,Trigger1M)),NA())</f>
        <v>9.6252109020922294E-3</v>
      </c>
      <c r="O3347" s="44">
        <f>IFERROR(_xll.qlIndexFixing(ONIndex3M,I3347,TRUE,_xll.ohTrigger(RecalcTrigger,Trigger3M)),NA())</f>
        <v>9.7856800552187373E-3</v>
      </c>
      <c r="P3347" s="44">
        <f>IFERROR(_xll.qlIndexFixing(ONIndex6M,I3347,TRUE,_xll.ohTrigger(RecalcTrigger,Trigger6M)),NA())</f>
        <v>9.8499413686548021E-3</v>
      </c>
      <c r="Q3347" s="146">
        <f>IFERROR(_xll.qlIndexFixing(ONIndex1Y,I3347,TRUE,_xll.ohTrigger(RecalcTrigger,Trigger1Y)),NA())</f>
        <v>1.0043400811478032E-2</v>
      </c>
    </row>
    <row r="3348" spans="2:17" x14ac:dyDescent="0.2">
      <c r="B3348" s="39" t="s">
        <v>42</v>
      </c>
      <c r="D3348" s="42">
        <f>_xll.qlCalendarAdvance(Calendar,$D3347,B3348,"f",FALSE)</f>
        <v>63157</v>
      </c>
      <c r="E3348" s="140">
        <f>_xll.qlInterestRateIndexValueDate(IndexON,D3348)</f>
        <v>63157</v>
      </c>
      <c r="F3348" s="156">
        <f>IFERROR(_xll.qlIndexFixing(IndexON,D3348,TRUE,_xll.ohTrigger(RecalcTrigger,TriggerON)),NA())</f>
        <v>9.2457738558082703E-3</v>
      </c>
      <c r="H3348" s="42">
        <f>_xll.qlCalendarAdvance(Calendar,$H3347,B3348,"f",FALSE)</f>
        <v>63157</v>
      </c>
      <c r="I3348" s="140">
        <f>_xll.qlInterestRateIndexValueDate(Index1M,$H3348)</f>
        <v>63157</v>
      </c>
      <c r="J3348" s="145">
        <f>IFERROR(_xll.qlIndexFixing(Index1M,$H3348,TRUE,_xll.ohTrigger(RecalcTrigger,Trigger1M)),NA())</f>
        <v>9.6343576349292581E-3</v>
      </c>
      <c r="K3348" s="44">
        <f>IFERROR(_xll.qlIndexFixing(Index3M,H3348,TRUE,_xll.ohTrigger(RecalcTrigger,Trigger3M)),NA())</f>
        <v>9.8114535007203432E-3</v>
      </c>
      <c r="L3348" s="44">
        <f>IFERROR(_xll.qlIndexFixing(Index6M,$H3348,TRUE,_xll.ohTrigger(RecalcTrigger,Trigger6M)),NA())</f>
        <v>9.8986964270375375E-3</v>
      </c>
      <c r="M3348" s="146">
        <f>IFERROR(_xll.qlIndexFixing(Index1Y,$H3348,TRUE,_xll.ohTrigger(RecalcTrigger,Trigger1Y)),NA())</f>
        <v>1.0141113760409715E-2</v>
      </c>
      <c r="N3348" s="145">
        <f>IFERROR(_xll.qlIndexFixing(ONIndex1M,I3348,TRUE,_xll.ohTrigger(RecalcTrigger,Trigger1M)),NA())</f>
        <v>9.6270011955512658E-3</v>
      </c>
      <c r="O3348" s="44">
        <f>IFERROR(_xll.qlIndexFixing(ONIndex3M,I3348,TRUE,_xll.ohTrigger(RecalcTrigger,Trigger3M)),NA())</f>
        <v>9.7875968674332459E-3</v>
      </c>
      <c r="P3348" s="44">
        <f>IFERROR(_xll.qlIndexFixing(ONIndex6M,I3348,TRUE,_xll.ohTrigger(RecalcTrigger,Trigger6M)),NA())</f>
        <v>9.8517863563585273E-3</v>
      </c>
      <c r="Q3348" s="146">
        <f>IFERROR(_xll.qlIndexFixing(ONIndex1Y,I3348,TRUE,_xll.ohTrigger(RecalcTrigger,Trigger1Y)),NA())</f>
        <v>1.0045307392815284E-2</v>
      </c>
    </row>
    <row r="3349" spans="2:17" x14ac:dyDescent="0.2">
      <c r="B3349" s="39" t="s">
        <v>42</v>
      </c>
      <c r="D3349" s="42">
        <f>_xll.qlCalendarAdvance(Calendar,$D3348,B3349,"f",FALSE)</f>
        <v>63164</v>
      </c>
      <c r="E3349" s="140">
        <f>_xll.qlInterestRateIndexValueDate(IndexON,D3349)</f>
        <v>63164</v>
      </c>
      <c r="F3349" s="156">
        <f>IFERROR(_xll.qlIndexFixing(IndexON,D3349,TRUE,_xll.ohTrigger(RecalcTrigger,TriggerON)),NA())</f>
        <v>9.2479721262761494E-3</v>
      </c>
      <c r="H3349" s="42">
        <f>_xll.qlCalendarAdvance(Calendar,$H3348,B3349,"f",FALSE)</f>
        <v>63164</v>
      </c>
      <c r="I3349" s="140">
        <f>_xll.qlInterestRateIndexValueDate(Index1M,$H3349)</f>
        <v>63164</v>
      </c>
      <c r="J3349" s="145">
        <f>IFERROR(_xll.qlIndexFixing(Index1M,$H3349,TRUE,_xll.ohTrigger(RecalcTrigger,Trigger1M)),NA())</f>
        <v>9.6363722721247037E-3</v>
      </c>
      <c r="K3349" s="44">
        <f>IFERROR(_xll.qlIndexFixing(Index3M,H3349,TRUE,_xll.ohTrigger(RecalcTrigger,Trigger3M)),NA())</f>
        <v>9.8130374130258359E-3</v>
      </c>
      <c r="L3349" s="44">
        <f>IFERROR(_xll.qlIndexFixing(Index6M,$H3349,TRUE,_xll.ohTrigger(RecalcTrigger,Trigger6M)),NA())</f>
        <v>9.9004133176709246E-3</v>
      </c>
      <c r="M3349" s="146">
        <f>IFERROR(_xll.qlIndexFixing(Index1Y,$H3349,TRUE,_xll.ohTrigger(RecalcTrigger,Trigger1Y)),NA())</f>
        <v>1.0142763457957393E-2</v>
      </c>
      <c r="N3349" s="145">
        <f>IFERROR(_xll.qlIndexFixing(ONIndex1M,I3349,TRUE,_xll.ohTrigger(RecalcTrigger,Trigger1M)),NA())</f>
        <v>9.6287819805795927E-3</v>
      </c>
      <c r="O3349" s="44">
        <f>IFERROR(_xll.qlIndexFixing(ONIndex3M,I3349,TRUE,_xll.ohTrigger(RecalcTrigger,Trigger3M)),NA())</f>
        <v>9.7895034993433772E-3</v>
      </c>
      <c r="P3349" s="44">
        <f>IFERROR(_xll.qlIndexFixing(ONIndex6M,I3349,TRUE,_xll.ohTrigger(RecalcTrigger,Trigger6M)),NA())</f>
        <v>9.8536215451616727E-3</v>
      </c>
      <c r="Q3349" s="146">
        <f>IFERROR(_xll.qlIndexFixing(ONIndex1Y,I3349,TRUE,_xll.ohTrigger(RecalcTrigger,Trigger1Y)),NA())</f>
        <v>1.0047203848149167E-2</v>
      </c>
    </row>
    <row r="3350" spans="2:17" x14ac:dyDescent="0.2">
      <c r="B3350" s="39" t="s">
        <v>42</v>
      </c>
      <c r="D3350" s="42">
        <f>_xll.qlCalendarAdvance(Calendar,$D3349,B3350,"f",FALSE)</f>
        <v>63171</v>
      </c>
      <c r="E3350" s="140">
        <f>_xll.qlInterestRateIndexValueDate(IndexON,D3350)</f>
        <v>63171</v>
      </c>
      <c r="F3350" s="156">
        <f>IFERROR(_xll.qlIndexFixing(IndexON,D3350,TRUE,_xll.ohTrigger(RecalcTrigger,TriggerON)),NA())</f>
        <v>9.250158659216412E-3</v>
      </c>
      <c r="H3350" s="42">
        <f>_xll.qlCalendarAdvance(Calendar,$H3349,B3350,"f",FALSE)</f>
        <v>63171</v>
      </c>
      <c r="I3350" s="140">
        <f>_xll.qlInterestRateIndexValueDate(Index1M,$H3350)</f>
        <v>63171</v>
      </c>
      <c r="J3350" s="145">
        <f>IFERROR(_xll.qlIndexFixing(Index1M,$H3350,TRUE,_xll.ohTrigger(RecalcTrigger,Trigger1M)),NA())</f>
        <v>9.6381245605774296E-3</v>
      </c>
      <c r="K3350" s="44">
        <f>IFERROR(_xll.qlIndexFixing(Index3M,H3350,TRUE,_xll.ohTrigger(RecalcTrigger,Trigger3M)),NA())</f>
        <v>9.8148735300763491E-3</v>
      </c>
      <c r="L3350" s="44">
        <f>IFERROR(_xll.qlIndexFixing(Index6M,$H3350,TRUE,_xll.ohTrigger(RecalcTrigger,Trigger6M)),NA())</f>
        <v>9.9021203627789652E-3</v>
      </c>
      <c r="M3350" s="146">
        <f>IFERROR(_xll.qlIndexFixing(Index1Y,$H3350,TRUE,_xll.ohTrigger(RecalcTrigger,Trigger1Y)),NA())</f>
        <v>1.0144402929757268E-2</v>
      </c>
      <c r="N3350" s="145">
        <f>IFERROR(_xll.qlIndexFixing(ONIndex1M,I3350,TRUE,_xll.ohTrigger(RecalcTrigger,Trigger1M)),NA())</f>
        <v>9.6305532572582564E-3</v>
      </c>
      <c r="O3350" s="44">
        <f>IFERROR(_xll.qlIndexFixing(ONIndex3M,I3350,TRUE,_xll.ohTrigger(RecalcTrigger,Trigger3M)),NA())</f>
        <v>9.7913999510301775E-3</v>
      </c>
      <c r="P3350" s="44">
        <f>IFERROR(_xll.qlIndexFixing(ONIndex6M,I3350,TRUE,_xll.ohTrigger(RecalcTrigger,Trigger6M)),NA())</f>
        <v>9.8554469352263308E-3</v>
      </c>
      <c r="Q3350" s="146">
        <f>IFERROR(_xll.qlIndexFixing(ONIndex1Y,I3350,TRUE,_xll.ohTrigger(RecalcTrigger,Trigger1Y)),NA())</f>
        <v>1.004909017747968E-2</v>
      </c>
    </row>
    <row r="3351" spans="2:17" x14ac:dyDescent="0.2">
      <c r="B3351" s="39" t="s">
        <v>42</v>
      </c>
      <c r="D3351" s="42">
        <f>_xll.qlCalendarAdvance(Calendar,$D3350,B3351,"f",FALSE)</f>
        <v>63178</v>
      </c>
      <c r="E3351" s="140">
        <f>_xll.qlInterestRateIndexValueDate(IndexON,D3351)</f>
        <v>63178</v>
      </c>
      <c r="F3351" s="156">
        <f>IFERROR(_xll.qlIndexFixing(IndexON,D3351,TRUE,_xll.ohTrigger(RecalcTrigger,TriggerON)),NA())</f>
        <v>9.2523334546290581E-3</v>
      </c>
      <c r="H3351" s="42">
        <f>_xll.qlCalendarAdvance(Calendar,$H3350,B3351,"f",FALSE)</f>
        <v>63178</v>
      </c>
      <c r="I3351" s="140">
        <f>_xll.qlInterestRateIndexValueDate(Index1M,$H3351)</f>
        <v>63178</v>
      </c>
      <c r="J3351" s="145">
        <f>IFERROR(_xll.qlIndexFixing(Index1M,$H3351,TRUE,_xll.ohTrigger(RecalcTrigger,Trigger1M)),NA())</f>
        <v>9.63986733337064E-3</v>
      </c>
      <c r="K3351" s="44">
        <f>IFERROR(_xll.qlIndexFixing(Index3M,H3351,TRUE,_xll.ohTrigger(RecalcTrigger,Trigger3M)),NA())</f>
        <v>9.8166994432506254E-3</v>
      </c>
      <c r="L3351" s="44">
        <f>IFERROR(_xll.qlIndexFixing(Index6M,$H3351,TRUE,_xll.ohTrigger(RecalcTrigger,Trigger6M)),NA())</f>
        <v>9.9038175623349396E-3</v>
      </c>
      <c r="M3351" s="146">
        <f>IFERROR(_xll.qlIndexFixing(Index1Y,$H3351,TRUE,_xll.ohTrigger(RecalcTrigger,Trigger1Y)),NA())</f>
        <v>1.0146032175759157E-2</v>
      </c>
      <c r="N3351" s="145">
        <f>IFERROR(_xll.qlIndexFixing(ONIndex1M,I3351,TRUE,_xll.ohTrigger(RecalcTrigger,Trigger1M)),NA())</f>
        <v>9.6323150255872569E-3</v>
      </c>
      <c r="O3351" s="44">
        <f>IFERROR(_xll.qlIndexFixing(ONIndex3M,I3351,TRUE,_xll.ohTrigger(RecalcTrigger,Trigger3M)),NA())</f>
        <v>9.7932862222505079E-3</v>
      </c>
      <c r="P3351" s="44">
        <f>IFERROR(_xll.qlIndexFixing(ONIndex6M,I3351,TRUE,_xll.ohTrigger(RecalcTrigger,Trigger6M)),NA())</f>
        <v>9.857262526390409E-3</v>
      </c>
      <c r="Q3351" s="146">
        <f>IFERROR(_xll.qlIndexFixing(ONIndex1Y,I3351,TRUE,_xll.ohTrigger(RecalcTrigger,Trigger1Y)),NA())</f>
        <v>1.0050966380968918E-2</v>
      </c>
    </row>
    <row r="3352" spans="2:17" x14ac:dyDescent="0.2">
      <c r="B3352" s="39" t="s">
        <v>42</v>
      </c>
      <c r="D3352" s="42">
        <f>_xll.qlCalendarAdvance(Calendar,$D3351,B3352,"f",FALSE)</f>
        <v>63186</v>
      </c>
      <c r="E3352" s="140">
        <f>_xll.qlInterestRateIndexValueDate(IndexON,D3352)</f>
        <v>63186</v>
      </c>
      <c r="F3352" s="156">
        <f>IFERROR(_xll.qlIndexFixing(IndexON,D3352,TRUE,_xll.ohTrigger(RecalcTrigger,TriggerON)),NA())</f>
        <v>9.2548045626195119E-3</v>
      </c>
      <c r="H3352" s="42">
        <f>_xll.qlCalendarAdvance(Calendar,$H3351,B3352,"f",FALSE)</f>
        <v>63186</v>
      </c>
      <c r="I3352" s="140">
        <f>_xll.qlInterestRateIndexValueDate(Index1M,$H3352)</f>
        <v>63186</v>
      </c>
      <c r="J3352" s="145">
        <f>IFERROR(_xll.qlIndexFixing(Index1M,$H3352,TRUE,_xll.ohTrigger(RecalcTrigger,Trigger1M)),NA())</f>
        <v>9.6423476704905545E-3</v>
      </c>
      <c r="K3352" s="44">
        <f>IFERROR(_xll.qlIndexFixing(Index3M,H3352,TRUE,_xll.ohTrigger(RecalcTrigger,Trigger3M)),NA())</f>
        <v>9.8187737066016811E-3</v>
      </c>
      <c r="L3352" s="44">
        <f>IFERROR(_xll.qlIndexFixing(Index6M,$H3352,TRUE,_xll.ohTrigger(RecalcTrigger,Trigger6M)),NA())</f>
        <v>9.9057451631618266E-3</v>
      </c>
      <c r="M3352" s="146">
        <f>IFERROR(_xll.qlIndexFixing(Index1Y,$H3352,TRUE,_xll.ohTrigger(RecalcTrigger,Trigger1Y)),NA())</f>
        <v>1.0147881649742008E-2</v>
      </c>
      <c r="N3352" s="145">
        <f>IFERROR(_xll.qlIndexFixing(ONIndex1M,I3352,TRUE,_xll.ohTrigger(RecalcTrigger,Trigger1M)),NA())</f>
        <v>9.6343168320900396E-3</v>
      </c>
      <c r="O3352" s="44">
        <f>IFERROR(_xll.qlIndexFixing(ONIndex3M,I3352,TRUE,_xll.ohTrigger(RecalcTrigger,Trigger3M)),NA())</f>
        <v>9.7954294951174692E-3</v>
      </c>
      <c r="P3352" s="44">
        <f>IFERROR(_xll.qlIndexFixing(ONIndex6M,I3352,TRUE,_xll.ohTrigger(RecalcTrigger,Trigger6M)),NA())</f>
        <v>9.8593254890388948E-3</v>
      </c>
      <c r="Q3352" s="146">
        <f>IFERROR(_xll.qlIndexFixing(ONIndex1Y,I3352,TRUE,_xll.ohTrigger(RecalcTrigger,Trigger1Y)),NA())</f>
        <v>1.0053098214315437E-2</v>
      </c>
    </row>
    <row r="3353" spans="2:17" x14ac:dyDescent="0.2">
      <c r="B3353" s="39" t="s">
        <v>42</v>
      </c>
      <c r="D3353" s="42">
        <f>_xll.qlCalendarAdvance(Calendar,$D3352,B3353,"f",FALSE)</f>
        <v>63193</v>
      </c>
      <c r="E3353" s="140">
        <f>_xll.qlInterestRateIndexValueDate(IndexON,D3353)</f>
        <v>63193</v>
      </c>
      <c r="F3353" s="156">
        <f>IFERROR(_xll.qlIndexFixing(IndexON,D3353,TRUE,_xll.ohTrigger(RecalcTrigger,TriggerON)),NA())</f>
        <v>9.2569542061293753E-3</v>
      </c>
      <c r="H3353" s="42">
        <f>_xll.qlCalendarAdvance(Calendar,$H3352,B3353,"f",FALSE)</f>
        <v>63193</v>
      </c>
      <c r="I3353" s="140">
        <f>_xll.qlInterestRateIndexValueDate(Index1M,$H3353)</f>
        <v>63193</v>
      </c>
      <c r="J3353" s="145">
        <f>IFERROR(_xll.qlIndexFixing(Index1M,$H3353,TRUE,_xll.ohTrigger(RecalcTrigger,Trigger1M)),NA())</f>
        <v>9.6440687840894674E-3</v>
      </c>
      <c r="K3353" s="44">
        <f>IFERROR(_xll.qlIndexFixing(Index3M,H3353,TRUE,_xll.ohTrigger(RecalcTrigger,Trigger3M)),NA())</f>
        <v>9.8205777542773477E-3</v>
      </c>
      <c r="L3353" s="44">
        <f>IFERROR(_xll.qlIndexFixing(Index6M,$H3353,TRUE,_xll.ohTrigger(RecalcTrigger,Trigger6M)),NA())</f>
        <v>9.9071706730866332E-3</v>
      </c>
      <c r="M3353" s="146">
        <f>IFERROR(_xll.qlIndexFixing(Index1Y,$H3353,TRUE,_xll.ohTrigger(RecalcTrigger,Trigger1Y)),NA())</f>
        <v>1.0149488983154376E-2</v>
      </c>
      <c r="N3353" s="145">
        <f>IFERROR(_xll.qlIndexFixing(ONIndex1M,I3353,TRUE,_xll.ohTrigger(RecalcTrigger,Trigger1M)),NA())</f>
        <v>9.6360582253030014E-3</v>
      </c>
      <c r="O3353" s="44">
        <f>IFERROR(_xll.qlIndexFixing(ONIndex3M,I3353,TRUE,_xll.ohTrigger(RecalcTrigger,Trigger3M)),NA())</f>
        <v>9.7972939514345825E-3</v>
      </c>
      <c r="P3353" s="44">
        <f>IFERROR(_xll.qlIndexFixing(ONIndex6M,I3353,TRUE,_xll.ohTrigger(RecalcTrigger,Trigger6M)),NA())</f>
        <v>9.8611200826514978E-3</v>
      </c>
      <c r="Q3353" s="146">
        <f>IFERROR(_xll.qlIndexFixing(ONIndex1Y,I3353,TRUE,_xll.ohTrigger(RecalcTrigger,Trigger1Y)),NA())</f>
        <v>1.0054952719040777E-2</v>
      </c>
    </row>
    <row r="3354" spans="2:17" x14ac:dyDescent="0.2">
      <c r="B3354" s="39" t="s">
        <v>42</v>
      </c>
      <c r="D3354" s="42">
        <f>_xll.qlCalendarAdvance(Calendar,$D3353,B3354,"f",FALSE)</f>
        <v>63200</v>
      </c>
      <c r="E3354" s="140">
        <f>_xll.qlInterestRateIndexValueDate(IndexON,D3354)</f>
        <v>63200</v>
      </c>
      <c r="F3354" s="156">
        <f>IFERROR(_xll.qlIndexFixing(IndexON,D3354,TRUE,_xll.ohTrigger(RecalcTrigger,TriggerON)),NA())</f>
        <v>9.2590921122737146E-3</v>
      </c>
      <c r="H3354" s="42">
        <f>_xll.qlCalendarAdvance(Calendar,$H3353,B3354,"f",FALSE)</f>
        <v>63200</v>
      </c>
      <c r="I3354" s="140">
        <f>_xll.qlInterestRateIndexValueDate(Index1M,$H3354)</f>
        <v>63200</v>
      </c>
      <c r="J3354" s="145">
        <f>IFERROR(_xll.qlIndexFixing(Index1M,$H3354,TRUE,_xll.ohTrigger(RecalcTrigger,Trigger1M)),NA())</f>
        <v>9.6457803815214339E-3</v>
      </c>
      <c r="K3354" s="44">
        <f>IFERROR(_xll.qlIndexFixing(Index3M,H3354,TRUE,_xll.ohTrigger(RecalcTrigger,Trigger3M)),NA())</f>
        <v>9.8223715980317507E-3</v>
      </c>
      <c r="L3354" s="44">
        <f>IFERROR(_xll.qlIndexFixing(Index6M,$H3354,TRUE,_xll.ohTrigger(RecalcTrigger,Trigger6M)),NA())</f>
        <v>9.9088375874447562E-3</v>
      </c>
      <c r="M3354" s="146">
        <f>IFERROR(_xll.qlIndexFixing(Index1Y,$H3354,TRUE,_xll.ohTrigger(RecalcTrigger,Trigger1Y)),NA())</f>
        <v>1.0151086090614436E-2</v>
      </c>
      <c r="N3354" s="145">
        <f>IFERROR(_xll.qlIndexFixing(ONIndex1M,I3354,TRUE,_xll.ohTrigger(RecalcTrigger,Trigger1M)),NA())</f>
        <v>9.6377901101662999E-3</v>
      </c>
      <c r="O3354" s="44">
        <f>IFERROR(_xll.qlIndexFixing(ONIndex3M,I3354,TRUE,_xll.ohTrigger(RecalcTrigger,Trigger3M)),NA())</f>
        <v>9.7991482273662722E-3</v>
      </c>
      <c r="P3354" s="44">
        <f>IFERROR(_xll.qlIndexFixing(ONIndex6M,I3354,TRUE,_xll.ohTrigger(RecalcTrigger,Trigger6M)),NA())</f>
        <v>9.8629048773635208E-3</v>
      </c>
      <c r="Q3354" s="146">
        <f>IFERROR(_xll.qlIndexFixing(ONIndex1Y,I3354,TRUE,_xll.ohTrigger(RecalcTrigger,Trigger1Y)),NA())</f>
        <v>1.0056797097924841E-2</v>
      </c>
    </row>
    <row r="3355" spans="2:17" x14ac:dyDescent="0.2">
      <c r="B3355" s="39" t="s">
        <v>42</v>
      </c>
      <c r="D3355" s="42">
        <f>_xll.qlCalendarAdvance(Calendar,$D3354,B3355,"f",FALSE)</f>
        <v>63207</v>
      </c>
      <c r="E3355" s="140">
        <f>_xll.qlInterestRateIndexValueDate(IndexON,D3355)</f>
        <v>63207</v>
      </c>
      <c r="F3355" s="156">
        <f>IFERROR(_xll.qlIndexFixing(IndexON,D3355,TRUE,_xll.ohTrigger(RecalcTrigger,TriggerON)),NA())</f>
        <v>9.2612182808904375E-3</v>
      </c>
      <c r="H3355" s="42">
        <f>_xll.qlCalendarAdvance(Calendar,$H3354,B3355,"f",FALSE)</f>
        <v>63207</v>
      </c>
      <c r="I3355" s="140">
        <f>_xll.qlInterestRateIndexValueDate(Index1M,$H3355)</f>
        <v>63207</v>
      </c>
      <c r="J3355" s="145">
        <f>IFERROR(_xll.qlIndexFixing(Index1M,$H3355,TRUE,_xll.ohTrigger(RecalcTrigger,Trigger1M)),NA())</f>
        <v>9.6474824627938247E-3</v>
      </c>
      <c r="K3355" s="44">
        <f>IFERROR(_xll.qlIndexFixing(Index3M,H3355,TRUE,_xll.ohTrigger(RecalcTrigger,Trigger3M)),NA())</f>
        <v>9.8241552378531827E-3</v>
      </c>
      <c r="L3355" s="44">
        <f>IFERROR(_xll.qlIndexFixing(Index6M,$H3355,TRUE,_xll.ohTrigger(RecalcTrigger,Trigger6M)),NA())</f>
        <v>9.9104946564103902E-3</v>
      </c>
      <c r="M3355" s="146">
        <f>IFERROR(_xll.qlIndexFixing(Index1Y,$H3355,TRUE,_xll.ohTrigger(RecalcTrigger,Trigger1Y)),NA())</f>
        <v>1.0152672972073784E-2</v>
      </c>
      <c r="N3355" s="145">
        <f>IFERROR(_xll.qlIndexFixing(ONIndex1M,I3355,TRUE,_xll.ohTrigger(RecalcTrigger,Trigger1M)),NA())</f>
        <v>9.639512486598889E-3</v>
      </c>
      <c r="O3355" s="44">
        <f>IFERROR(_xll.qlIndexFixing(ONIndex3M,I3355,TRUE,_xll.ohTrigger(RecalcTrigger,Trigger3M)),NA())</f>
        <v>9.8009923229935847E-3</v>
      </c>
      <c r="P3355" s="44">
        <f>IFERROR(_xll.qlIndexFixing(ONIndex6M,I3355,TRUE,_xll.ohTrigger(RecalcTrigger,Trigger6M)),NA())</f>
        <v>9.8646798732560104E-3</v>
      </c>
      <c r="Q3355" s="146">
        <f>IFERROR(_xll.qlIndexFixing(ONIndex1Y,I3355,TRUE,_xll.ohTrigger(RecalcTrigger,Trigger1Y)),NA())</f>
        <v>1.005863135072449E-2</v>
      </c>
    </row>
    <row r="3356" spans="2:17" x14ac:dyDescent="0.2">
      <c r="B3356" s="39" t="s">
        <v>42</v>
      </c>
      <c r="D3356" s="42">
        <f>_xll.qlCalendarAdvance(Calendar,$D3355,B3356,"f",FALSE)</f>
        <v>63214</v>
      </c>
      <c r="E3356" s="140">
        <f>_xll.qlInterestRateIndexValueDate(IndexON,D3356)</f>
        <v>63214</v>
      </c>
      <c r="F3356" s="156">
        <f>IFERROR(_xll.qlIndexFixing(IndexON,D3356,TRUE,_xll.ohTrigger(RecalcTrigger,TriggerON)),NA())</f>
        <v>9.2633327118984976E-3</v>
      </c>
      <c r="H3356" s="42">
        <f>_xll.qlCalendarAdvance(Calendar,$H3355,B3356,"f",FALSE)</f>
        <v>63214</v>
      </c>
      <c r="I3356" s="140">
        <f>_xll.qlInterestRateIndexValueDate(Index1M,$H3356)</f>
        <v>63214</v>
      </c>
      <c r="J3356" s="145">
        <f>IFERROR(_xll.qlIndexFixing(Index1M,$H3356,TRUE,_xll.ohTrigger(RecalcTrigger,Trigger1M)),NA())</f>
        <v>9.6491750278968145E-3</v>
      </c>
      <c r="K3356" s="44">
        <f>IFERROR(_xll.qlIndexFixing(Index3M,H3356,TRUE,_xll.ohTrigger(RecalcTrigger,Trigger3M)),NA())</f>
        <v>9.8259286737281386E-3</v>
      </c>
      <c r="L3356" s="44">
        <f>IFERROR(_xll.qlIndexFixing(Index6M,$H3356,TRUE,_xll.ohTrigger(RecalcTrigger,Trigger6M)),NA())</f>
        <v>9.9121418799593582E-3</v>
      </c>
      <c r="M3356" s="146">
        <f>IFERROR(_xll.qlIndexFixing(Index1Y,$H3356,TRUE,_xll.ohTrigger(RecalcTrigger,Trigger1Y)),NA())</f>
        <v>1.0154249627484457E-2</v>
      </c>
      <c r="N3356" s="145">
        <f>IFERROR(_xll.qlIndexFixing(ONIndex1M,I3356,TRUE,_xll.ohTrigger(RecalcTrigger,Trigger1M)),NA())</f>
        <v>9.6412253547628612E-3</v>
      </c>
      <c r="O3356" s="44">
        <f>IFERROR(_xll.qlIndexFixing(ONIndex3M,I3356,TRUE,_xll.ohTrigger(RecalcTrigger,Trigger3M)),NA())</f>
        <v>9.8028262382354736E-3</v>
      </c>
      <c r="P3356" s="44">
        <f>IFERROR(_xll.qlIndexFixing(ONIndex6M,I3356,TRUE,_xll.ohTrigger(RecalcTrigger,Trigger6M)),NA())</f>
        <v>9.8664450701668738E-3</v>
      </c>
      <c r="Q3356" s="146">
        <f>IFERROR(_xll.qlIndexFixing(ONIndex1Y,I3356,TRUE,_xll.ohTrigger(RecalcTrigger,Trigger1Y)),NA())</f>
        <v>1.0060455477682861E-2</v>
      </c>
    </row>
    <row r="3357" spans="2:17" x14ac:dyDescent="0.2">
      <c r="B3357" s="39" t="s">
        <v>42</v>
      </c>
      <c r="D3357" s="42">
        <f>_xll.qlCalendarAdvance(Calendar,$D3356,B3357,"f",FALSE)</f>
        <v>63221</v>
      </c>
      <c r="E3357" s="140">
        <f>_xll.qlInterestRateIndexValueDate(IndexON,D3357)</f>
        <v>63221</v>
      </c>
      <c r="F3357" s="156">
        <f>IFERROR(_xll.qlIndexFixing(IndexON,D3357,TRUE,_xll.ohTrigger(RecalcTrigger,TriggerON)),NA())</f>
        <v>9.2654354054599875E-3</v>
      </c>
      <c r="H3357" s="42">
        <f>_xll.qlCalendarAdvance(Calendar,$H3356,B3357,"f",FALSE)</f>
        <v>63221</v>
      </c>
      <c r="I3357" s="140">
        <f>_xll.qlInterestRateIndexValueDate(Index1M,$H3357)</f>
        <v>63221</v>
      </c>
      <c r="J3357" s="145">
        <f>IFERROR(_xll.qlIndexFixing(Index1M,$H3357,TRUE,_xll.ohTrigger(RecalcTrigger,Trigger1M)),NA())</f>
        <v>9.6496229021950097E-3</v>
      </c>
      <c r="K3357" s="44">
        <f>IFERROR(_xll.qlIndexFixing(Index3M,H3357,TRUE,_xll.ohTrigger(RecalcTrigger,Trigger3M)),NA())</f>
        <v>9.8276919056422066E-3</v>
      </c>
      <c r="L3357" s="44">
        <f>IFERROR(_xll.qlIndexFixing(Index6M,$H3357,TRUE,_xll.ohTrigger(RecalcTrigger,Trigger6M)),NA())</f>
        <v>9.9137792580679257E-3</v>
      </c>
      <c r="M3357" s="146">
        <f>IFERROR(_xll.qlIndexFixing(Index1Y,$H3357,TRUE,_xll.ohTrigger(RecalcTrigger,Trigger1Y)),NA())</f>
        <v>1.0155816056798495E-2</v>
      </c>
      <c r="N3357" s="145">
        <f>IFERROR(_xll.qlIndexFixing(ONIndex1M,I3357,TRUE,_xll.ohTrigger(RecalcTrigger,Trigger1M)),NA())</f>
        <v>9.6429287144150777E-3</v>
      </c>
      <c r="O3357" s="44">
        <f>IFERROR(_xll.qlIndexFixing(ONIndex3M,I3357,TRUE,_xll.ohTrigger(RecalcTrigger,Trigger3M)),NA())</f>
        <v>9.8046499732540315E-3</v>
      </c>
      <c r="P3357" s="44">
        <f>IFERROR(_xll.qlIndexFixing(ONIndex6M,I3357,TRUE,_xll.ohTrigger(RecalcTrigger,Trigger6M)),NA())</f>
        <v>9.8682004682582036E-3</v>
      </c>
      <c r="Q3357" s="146">
        <f>IFERROR(_xll.qlIndexFixing(ONIndex1Y,I3357,TRUE,_xll.ohTrigger(RecalcTrigger,Trigger1Y)),NA())</f>
        <v>1.0062269478556818E-2</v>
      </c>
    </row>
    <row r="3358" spans="2:17" x14ac:dyDescent="0.2">
      <c r="B3358" s="39" t="s">
        <v>42</v>
      </c>
      <c r="D3358" s="42">
        <f>_xll.qlCalendarAdvance(Calendar,$D3357,B3358,"f",FALSE)</f>
        <v>63228</v>
      </c>
      <c r="E3358" s="140">
        <f>_xll.qlInterestRateIndexValueDate(IndexON,D3358)</f>
        <v>63228</v>
      </c>
      <c r="F3358" s="156">
        <f>IFERROR(_xll.qlIndexFixing(IndexON,D3358,TRUE,_xll.ohTrigger(RecalcTrigger,TriggerON)),NA())</f>
        <v>9.2675263614938608E-3</v>
      </c>
      <c r="H3358" s="42">
        <f>_xll.qlCalendarAdvance(Calendar,$H3357,B3358,"f",FALSE)</f>
        <v>63228</v>
      </c>
      <c r="I3358" s="140">
        <f>_xll.qlInterestRateIndexValueDate(Index1M,$H3358)</f>
        <v>63228</v>
      </c>
      <c r="J3358" s="145">
        <f>IFERROR(_xll.qlIndexFixing(Index1M,$H3358,TRUE,_xll.ohTrigger(RecalcTrigger,Trigger1M)),NA())</f>
        <v>9.6512996119891906E-3</v>
      </c>
      <c r="K3358" s="44">
        <f>IFERROR(_xll.qlIndexFixing(Index3M,H3358,TRUE,_xll.ohTrigger(RecalcTrigger,Trigger3M)),NA())</f>
        <v>9.8291893668627783E-3</v>
      </c>
      <c r="L3358" s="44">
        <f>IFERROR(_xll.qlIndexFixing(Index6M,$H3358,TRUE,_xll.ohTrigger(RecalcTrigger,Trigger6M)),NA())</f>
        <v>9.915406790711916E-3</v>
      </c>
      <c r="M3358" s="146">
        <f>IFERROR(_xll.qlIndexFixing(Index1Y,$H3358,TRUE,_xll.ohTrigger(RecalcTrigger,Trigger1Y)),NA())</f>
        <v>1.0157372259968156E-2</v>
      </c>
      <c r="N3358" s="145">
        <f>IFERROR(_xll.qlIndexFixing(ONIndex1M,I3358,TRUE,_xll.ohTrigger(RecalcTrigger,Trigger1M)),NA())</f>
        <v>9.644622565717631E-3</v>
      </c>
      <c r="O3358" s="44">
        <f>IFERROR(_xll.qlIndexFixing(ONIndex3M,I3358,TRUE,_xll.ohTrigger(RecalcTrigger,Trigger3M)),NA())</f>
        <v>9.8064635278061196E-3</v>
      </c>
      <c r="P3358" s="44">
        <f>IFERROR(_xll.qlIndexFixing(ONIndex6M,I3358,TRUE,_xll.ohTrigger(RecalcTrigger,Trigger6M)),NA())</f>
        <v>9.8699460675299999E-3</v>
      </c>
      <c r="Q3358" s="146">
        <f>IFERROR(_xll.qlIndexFixing(ONIndex1Y,I3358,TRUE,_xll.ohTrigger(RecalcTrigger,Trigger1Y)),NA())</f>
        <v>1.0064073353427405E-2</v>
      </c>
    </row>
    <row r="3359" spans="2:17" x14ac:dyDescent="0.2">
      <c r="B3359" s="39" t="s">
        <v>42</v>
      </c>
      <c r="D3359" s="42">
        <f>_xll.qlCalendarAdvance(Calendar,$D3358,B3359,"f",FALSE)</f>
        <v>63235</v>
      </c>
      <c r="E3359" s="140">
        <f>_xll.qlInterestRateIndexValueDate(IndexON,D3359)</f>
        <v>63235</v>
      </c>
      <c r="F3359" s="156">
        <f>IFERROR(_xll.qlIndexFixing(IndexON,D3359,TRUE,_xll.ohTrigger(RecalcTrigger,TriggerON)),NA())</f>
        <v>9.2696055800001176E-3</v>
      </c>
      <c r="H3359" s="42">
        <f>_xll.qlCalendarAdvance(Calendar,$H3358,B3359,"f",FALSE)</f>
        <v>63235</v>
      </c>
      <c r="I3359" s="140">
        <f>_xll.qlInterestRateIndexValueDate(Index1M,$H3359)</f>
        <v>63235</v>
      </c>
      <c r="J3359" s="145">
        <f>IFERROR(_xll.qlIndexFixing(Index1M,$H3359,TRUE,_xll.ohTrigger(RecalcTrigger,Trigger1M)),NA())</f>
        <v>9.652966806819754E-3</v>
      </c>
      <c r="K3359" s="44">
        <f>IFERROR(_xll.qlIndexFixing(Index3M,H3359,TRUE,_xll.ohTrigger(RecalcTrigger,Trigger3M)),NA())</f>
        <v>9.8309328727728858E-3</v>
      </c>
      <c r="L3359" s="44">
        <f>IFERROR(_xll.qlIndexFixing(Index6M,$H3359,TRUE,_xll.ohTrigger(RecalcTrigger,Trigger6M)),NA())</f>
        <v>9.9170244778680437E-3</v>
      </c>
      <c r="M3359" s="146">
        <f>IFERROR(_xll.qlIndexFixing(Index1Y,$H3359,TRUE,_xll.ohTrigger(RecalcTrigger,Trigger1Y)),NA())</f>
        <v>1.0158918236945924E-2</v>
      </c>
      <c r="N3359" s="145">
        <f>IFERROR(_xll.qlIndexFixing(ONIndex1M,I3359,TRUE,_xll.ohTrigger(RecalcTrigger,Trigger1M)),NA())</f>
        <v>9.6463069085894748E-3</v>
      </c>
      <c r="O3359" s="44">
        <f>IFERROR(_xll.qlIndexFixing(ONIndex3M,I3359,TRUE,_xll.ohTrigger(RecalcTrigger,Trigger3M)),NA())</f>
        <v>9.8082669021348767E-3</v>
      </c>
      <c r="P3359" s="44">
        <f>IFERROR(_xll.qlIndexFixing(ONIndex6M,I3359,TRUE,_xll.ohTrigger(RecalcTrigger,Trigger6M)),NA())</f>
        <v>9.8716818679822627E-3</v>
      </c>
      <c r="Q3359" s="146">
        <f>IFERROR(_xll.qlIndexFixing(ONIndex1Y,I3359,TRUE,_xll.ohTrigger(RecalcTrigger,Trigger1Y)),NA())</f>
        <v>1.0065867102213577E-2</v>
      </c>
    </row>
    <row r="3360" spans="2:17" x14ac:dyDescent="0.2">
      <c r="B3360" s="39" t="s">
        <v>42</v>
      </c>
      <c r="D3360" s="42">
        <f>_xll.qlCalendarAdvance(Calendar,$D3359,B3360,"f",FALSE)</f>
        <v>63242</v>
      </c>
      <c r="E3360" s="140">
        <f>_xll.qlInterestRateIndexValueDate(IndexON,D3360)</f>
        <v>63242</v>
      </c>
      <c r="F3360" s="156">
        <f>IFERROR(_xll.qlIndexFixing(IndexON,D3360,TRUE,_xll.ohTrigger(RecalcTrigger,TriggerON)),NA())</f>
        <v>9.2716730610598042E-3</v>
      </c>
      <c r="H3360" s="42">
        <f>_xll.qlCalendarAdvance(Calendar,$H3359,B3360,"f",FALSE)</f>
        <v>63242</v>
      </c>
      <c r="I3360" s="140">
        <f>_xll.qlInterestRateIndexValueDate(Index1M,$H3360)</f>
        <v>63242</v>
      </c>
      <c r="J3360" s="145">
        <f>IFERROR(_xll.qlIndexFixing(Index1M,$H3360,TRUE,_xll.ohTrigger(RecalcTrigger,Trigger1M)),NA())</f>
        <v>9.6546244866924872E-3</v>
      </c>
      <c r="K3360" s="44">
        <f>IFERROR(_xll.qlIndexFixing(Index3M,H3360,TRUE,_xll.ohTrigger(RecalcTrigger,Trigger3M)),NA())</f>
        <v>9.8326661749498657E-3</v>
      </c>
      <c r="L3360" s="44">
        <f>IFERROR(_xll.qlIndexFixing(Index6M,$H3360,TRUE,_xll.ohTrigger(RecalcTrigger,Trigger6M)),NA())</f>
        <v>9.9186323195112319E-3</v>
      </c>
      <c r="M3360" s="146">
        <f>IFERROR(_xll.qlIndexFixing(Index1Y,$H3360,TRUE,_xll.ohTrigger(RecalcTrigger,Trigger1Y)),NA())</f>
        <v>1.0160453987685392E-2</v>
      </c>
      <c r="N3360" s="145">
        <f>IFERROR(_xll.qlIndexFixing(ONIndex1M,I3360,TRUE,_xll.ohTrigger(RecalcTrigger,Trigger1M)),NA())</f>
        <v>9.6479817431927017E-3</v>
      </c>
      <c r="O3360" s="44">
        <f>IFERROR(_xll.qlIndexFixing(ONIndex3M,I3360,TRUE,_xll.ohTrigger(RecalcTrigger,Trigger3M)),NA())</f>
        <v>9.8100600961592566E-3</v>
      </c>
      <c r="P3360" s="44">
        <f>IFERROR(_xll.qlIndexFixing(ONIndex6M,I3360,TRUE,_xll.ohTrigger(RecalcTrigger,Trigger6M)),NA())</f>
        <v>9.8734078694528993E-3</v>
      </c>
      <c r="Q3360" s="146">
        <f>IFERROR(_xll.qlIndexFixing(ONIndex1Y,I3360,TRUE,_xll.ohTrigger(RecalcTrigger,Trigger1Y)),NA())</f>
        <v>1.0067650725158472E-2</v>
      </c>
    </row>
    <row r="3361" spans="2:17" x14ac:dyDescent="0.2">
      <c r="B3361" s="39" t="s">
        <v>42</v>
      </c>
      <c r="D3361" s="42">
        <f>_xll.qlCalendarAdvance(Calendar,$D3360,B3361,"f",FALSE)</f>
        <v>63249</v>
      </c>
      <c r="E3361" s="140">
        <f>_xll.qlInterestRateIndexValueDate(IndexON,D3361)</f>
        <v>63249</v>
      </c>
      <c r="F3361" s="156">
        <f>IFERROR(_xll.qlIndexFixing(IndexON,D3361,TRUE,_xll.ohTrigger(RecalcTrigger,TriggerON)),NA())</f>
        <v>9.2737288045108279E-3</v>
      </c>
      <c r="H3361" s="42">
        <f>_xll.qlCalendarAdvance(Calendar,$H3360,B3361,"f",FALSE)</f>
        <v>63249</v>
      </c>
      <c r="I3361" s="140">
        <f>_xll.qlInterestRateIndexValueDate(Index1M,$H3361)</f>
        <v>63249</v>
      </c>
      <c r="J3361" s="145">
        <f>IFERROR(_xll.qlIndexFixing(Index1M,$H3361,TRUE,_xll.ohTrigger(RecalcTrigger,Trigger1M)),NA())</f>
        <v>9.6574951107111021E-3</v>
      </c>
      <c r="K3361" s="44">
        <f>IFERROR(_xll.qlIndexFixing(Index3M,H3361,TRUE,_xll.ohTrigger(RecalcTrigger,Trigger3M)),NA())</f>
        <v>9.8351496519392401E-3</v>
      </c>
      <c r="L3361" s="44">
        <f>IFERROR(_xll.qlIndexFixing(Index6M,$H3361,TRUE,_xll.ohTrigger(RecalcTrigger,Trigger6M)),NA())</f>
        <v>9.9209660988911763E-3</v>
      </c>
      <c r="M3361" s="146">
        <f>IFERROR(_xll.qlIndexFixing(Index1Y,$H3361,TRUE,_xll.ohTrigger(RecalcTrigger,Trigger1Y)),NA())</f>
        <v>1.0161979512139707E-2</v>
      </c>
      <c r="N3361" s="145">
        <f>IFERROR(_xll.qlIndexFixing(ONIndex1M,I3361,TRUE,_xll.ohTrigger(RecalcTrigger,Trigger1M)),NA())</f>
        <v>9.6496470692841729E-3</v>
      </c>
      <c r="O3361" s="44">
        <f>IFERROR(_xll.qlIndexFixing(ONIndex3M,I3361,TRUE,_xll.ohTrigger(RecalcTrigger,Trigger3M)),NA())</f>
        <v>9.8118431097171666E-3</v>
      </c>
      <c r="P3361" s="44">
        <f>IFERROR(_xll.qlIndexFixing(ONIndex6M,I3361,TRUE,_xll.ohTrigger(RecalcTrigger,Trigger6M)),NA())</f>
        <v>9.8751240720229561E-3</v>
      </c>
      <c r="Q3361" s="146">
        <f>IFERROR(_xll.qlIndexFixing(ONIndex1Y,I3361,TRUE,_xll.ohTrigger(RecalcTrigger,Trigger1Y)),NA())</f>
        <v>1.0069424222099999E-2</v>
      </c>
    </row>
    <row r="3362" spans="2:17" x14ac:dyDescent="0.2">
      <c r="B3362" s="39" t="s">
        <v>42</v>
      </c>
      <c r="D3362" s="42">
        <f>_xll.qlCalendarAdvance(Calendar,$D3361,B3362,"f",FALSE)</f>
        <v>63256</v>
      </c>
      <c r="E3362" s="140">
        <f>_xll.qlInterestRateIndexValueDate(IndexON,D3362)</f>
        <v>63256</v>
      </c>
      <c r="F3362" s="156">
        <f>IFERROR(_xll.qlIndexFixing(IndexON,D3362,TRUE,_xll.ohTrigger(RecalcTrigger,TriggerON)),NA())</f>
        <v>9.2757728105152815E-3</v>
      </c>
      <c r="H3362" s="42">
        <f>_xll.qlCalendarAdvance(Calendar,$H3361,B3362,"f",FALSE)</f>
        <v>63256</v>
      </c>
      <c r="I3362" s="140">
        <f>_xll.qlInterestRateIndexValueDate(Index1M,$H3362)</f>
        <v>63256</v>
      </c>
      <c r="J3362" s="145">
        <f>IFERROR(_xll.qlIndexFixing(Index1M,$H3362,TRUE,_xll.ohTrigger(RecalcTrigger,Trigger1M)),NA())</f>
        <v>9.6591305787068135E-3</v>
      </c>
      <c r="K3362" s="44">
        <f>IFERROR(_xll.qlIndexFixing(Index3M,H3362,TRUE,_xll.ohTrigger(RecalcTrigger,Trigger3M)),NA())</f>
        <v>9.8368604982231461E-3</v>
      </c>
      <c r="L3362" s="44">
        <f>IFERROR(_xll.qlIndexFixing(Index6M,$H3362,TRUE,_xll.ohTrigger(RecalcTrigger,Trigger6M)),NA())</f>
        <v>9.9225522686914279E-3</v>
      </c>
      <c r="M3362" s="146">
        <f>IFERROR(_xll.qlIndexFixing(Index1Y,$H3362,TRUE,_xll.ohTrigger(RecalcTrigger,Trigger1Y)),NA())</f>
        <v>1.0163494810262241E-2</v>
      </c>
      <c r="N3362" s="145">
        <f>IFERROR(_xll.qlIndexFixing(ONIndex1M,I3362,TRUE,_xll.ohTrigger(RecalcTrigger,Trigger1M)),NA())</f>
        <v>9.6513028871070272E-3</v>
      </c>
      <c r="O3362" s="44">
        <f>IFERROR(_xll.qlIndexFixing(ONIndex3M,I3362,TRUE,_xll.ohTrigger(RecalcTrigger,Trigger3M)),NA())</f>
        <v>9.8136159430517456E-3</v>
      </c>
      <c r="P3362" s="44">
        <f>IFERROR(_xll.qlIndexFixing(ONIndex6M,I3362,TRUE,_xll.ohTrigger(RecalcTrigger,Trigger6M)),NA())</f>
        <v>9.8768304757734793E-3</v>
      </c>
      <c r="Q3362" s="146">
        <f>IFERROR(_xll.qlIndexFixing(ONIndex1Y,I3362,TRUE,_xll.ohTrigger(RecalcTrigger,Trigger1Y)),NA())</f>
        <v>1.0071187592957109E-2</v>
      </c>
    </row>
    <row r="3363" spans="2:17" x14ac:dyDescent="0.2">
      <c r="B3363" s="39" t="s">
        <v>42</v>
      </c>
      <c r="D3363" s="42">
        <f>_xll.qlCalendarAdvance(Calendar,$D3362,B3363,"f",FALSE)</f>
        <v>63263</v>
      </c>
      <c r="E3363" s="140">
        <f>_xll.qlInterestRateIndexValueDate(IndexON,D3363)</f>
        <v>63263</v>
      </c>
      <c r="F3363" s="156">
        <f>IFERROR(_xll.qlIndexFixing(IndexON,D3363,TRUE,_xll.ohTrigger(RecalcTrigger,TriggerON)),NA())</f>
        <v>9.2778050789921185E-3</v>
      </c>
      <c r="H3363" s="42">
        <f>_xll.qlCalendarAdvance(Calendar,$H3362,B3363,"f",FALSE)</f>
        <v>63263</v>
      </c>
      <c r="I3363" s="140">
        <f>_xll.qlInterestRateIndexValueDate(Index1M,$H3363)</f>
        <v>63263</v>
      </c>
      <c r="J3363" s="145">
        <f>IFERROR(_xll.qlIndexFixing(Index1M,$H3363,TRUE,_xll.ohTrigger(RecalcTrigger,Trigger1M)),NA())</f>
        <v>9.6607565305011963E-3</v>
      </c>
      <c r="K3363" s="44">
        <f>IFERROR(_xll.qlIndexFixing(Index3M,H3363,TRUE,_xll.ohTrigger(RecalcTrigger,Trigger3M)),NA())</f>
        <v>9.8385611399319558E-3</v>
      </c>
      <c r="L3363" s="44">
        <f>IFERROR(_xll.qlIndexFixing(Index6M,$H3363,TRUE,_xll.ohTrigger(RecalcTrigger,Trigger6M)),NA())</f>
        <v>9.9241285921244076E-3</v>
      </c>
      <c r="M3363" s="146">
        <f>IFERROR(_xll.qlIndexFixing(Index1Y,$H3363,TRUE,_xll.ohTrigger(RecalcTrigger,Trigger1Y)),NA())</f>
        <v>1.0164999882007475E-2</v>
      </c>
      <c r="N3363" s="145">
        <f>IFERROR(_xll.qlIndexFixing(ONIndex1M,I3363,TRUE,_xll.ohTrigger(RecalcTrigger,Trigger1M)),NA())</f>
        <v>9.652949196499172E-3</v>
      </c>
      <c r="O3363" s="44">
        <f>IFERROR(_xll.qlIndexFixing(ONIndex3M,I3363,TRUE,_xll.ohTrigger(RecalcTrigger,Trigger3M)),NA())</f>
        <v>9.8153785960819473E-3</v>
      </c>
      <c r="P3363" s="44">
        <f>IFERROR(_xll.qlIndexFixing(ONIndex6M,I3363,TRUE,_xll.ohTrigger(RecalcTrigger,Trigger6M)),NA())</f>
        <v>9.8785270807855152E-3</v>
      </c>
      <c r="Q3363" s="146">
        <f>IFERROR(_xll.qlIndexFixing(ONIndex1Y,I3363,TRUE,_xll.ohTrigger(RecalcTrigger,Trigger1Y)),NA())</f>
        <v>1.0072940837891897E-2</v>
      </c>
    </row>
    <row r="3364" spans="2:17" x14ac:dyDescent="0.2">
      <c r="B3364" s="39" t="s">
        <v>42</v>
      </c>
      <c r="D3364" s="42">
        <f>_xll.qlCalendarAdvance(Calendar,$D3363,B3364,"f",FALSE)</f>
        <v>63270</v>
      </c>
      <c r="E3364" s="140">
        <f>_xll.qlInterestRateIndexValueDate(IndexON,D3364)</f>
        <v>63270</v>
      </c>
      <c r="F3364" s="156">
        <f>IFERROR(_xll.qlIndexFixing(IndexON,D3364,TRUE,_xll.ohTrigger(RecalcTrigger,TriggerON)),NA())</f>
        <v>9.2798256100223853E-3</v>
      </c>
      <c r="H3364" s="42">
        <f>_xll.qlCalendarAdvance(Calendar,$H3363,B3364,"f",FALSE)</f>
        <v>63270</v>
      </c>
      <c r="I3364" s="140">
        <f>_xll.qlInterestRateIndexValueDate(Index1M,$H3364)</f>
        <v>63270</v>
      </c>
      <c r="J3364" s="145">
        <f>IFERROR(_xll.qlIndexFixing(Index1M,$H3364,TRUE,_xll.ohTrigger(RecalcTrigger,Trigger1M)),NA())</f>
        <v>9.6623729660942504E-3</v>
      </c>
      <c r="K3364" s="44">
        <f>IFERROR(_xll.qlIndexFixing(Index3M,H3364,TRUE,_xll.ohTrigger(RecalcTrigger,Trigger3M)),NA())</f>
        <v>9.8402515770533369E-3</v>
      </c>
      <c r="L3364" s="44">
        <f>IFERROR(_xll.qlIndexFixing(Index6M,$H3364,TRUE,_xll.ohTrigger(RecalcTrigger,Trigger6M)),NA())</f>
        <v>9.9256950691667695E-3</v>
      </c>
      <c r="M3364" s="146">
        <f>IFERROR(_xll.qlIndexFixing(Index1Y,$H3364,TRUE,_xll.ohTrigger(RecalcTrigger,Trigger1Y)),NA())</f>
        <v>1.0166494727329223E-2</v>
      </c>
      <c r="N3364" s="145">
        <f>IFERROR(_xll.qlIndexFixing(ONIndex1M,I3364,TRUE,_xll.ohTrigger(RecalcTrigger,Trigger1M)),NA())</f>
        <v>9.6545859974606074E-3</v>
      </c>
      <c r="O3364" s="44">
        <f>IFERROR(_xll.qlIndexFixing(ONIndex3M,I3364,TRUE,_xll.ohTrigger(RecalcTrigger,Trigger3M)),NA())</f>
        <v>9.8171310687267255E-3</v>
      </c>
      <c r="P3364" s="44">
        <f>IFERROR(_xll.qlIndexFixing(ONIndex6M,I3364,TRUE,_xll.ohTrigger(RecalcTrigger,Trigger6M)),NA())</f>
        <v>9.8802138868969713E-3</v>
      </c>
      <c r="Q3364" s="146">
        <f>IFERROR(_xll.qlIndexFixing(ONIndex1Y,I3364,TRUE,_xll.ohTrigger(RecalcTrigger,Trigger1Y)),NA())</f>
        <v>1.0074683956904362E-2</v>
      </c>
    </row>
    <row r="3365" spans="2:17" x14ac:dyDescent="0.2">
      <c r="B3365" s="39" t="s">
        <v>42</v>
      </c>
      <c r="D3365" s="42">
        <f>_xll.qlCalendarAdvance(Calendar,$D3364,B3365,"f",FALSE)</f>
        <v>63277</v>
      </c>
      <c r="E3365" s="140">
        <f>_xll.qlInterestRateIndexValueDate(IndexON,D3365)</f>
        <v>63277</v>
      </c>
      <c r="F3365" s="156">
        <f>IFERROR(_xll.qlIndexFixing(IndexON,D3365,TRUE,_xll.ohTrigger(RecalcTrigger,TriggerON)),NA())</f>
        <v>9.281834403362943E-3</v>
      </c>
      <c r="H3365" s="42">
        <f>_xll.qlCalendarAdvance(Calendar,$H3364,B3365,"f",FALSE)</f>
        <v>63277</v>
      </c>
      <c r="I3365" s="140">
        <f>_xll.qlInterestRateIndexValueDate(Index1M,$H3365)</f>
        <v>63277</v>
      </c>
      <c r="J3365" s="145">
        <f>IFERROR(_xll.qlIndexFixing(Index1M,$H3365,TRUE,_xll.ohTrigger(RecalcTrigger,Trigger1M)),NA())</f>
        <v>9.6632542203639593E-3</v>
      </c>
      <c r="K3365" s="44">
        <f>IFERROR(_xll.qlIndexFixing(Index3M,H3365,TRUE,_xll.ohTrigger(RecalcTrigger,Trigger3M)),NA())</f>
        <v>9.8419318095731949E-3</v>
      </c>
      <c r="L3365" s="44">
        <f>IFERROR(_xll.qlIndexFixing(Index6M,$H3365,TRUE,_xll.ohTrigger(RecalcTrigger,Trigger6M)),NA())</f>
        <v>9.9272516997956101E-3</v>
      </c>
      <c r="M3365" s="146">
        <f>IFERROR(_xll.qlIndexFixing(Index1Y,$H3365,TRUE,_xll.ohTrigger(RecalcTrigger,Trigger1Y)),NA())</f>
        <v>1.016797934618241E-2</v>
      </c>
      <c r="N3365" s="145">
        <f>IFERROR(_xll.qlIndexFixing(ONIndex1M,I3365,TRUE,_xll.ohTrigger(RecalcTrigger,Trigger1M)),NA())</f>
        <v>9.6562132900723796E-3</v>
      </c>
      <c r="O3365" s="44">
        <f>IFERROR(_xll.qlIndexFixing(ONIndex3M,I3365,TRUE,_xll.ohTrigger(RecalcTrigger,Trigger3M)),NA())</f>
        <v>9.8188733609860801E-3</v>
      </c>
      <c r="P3365" s="44">
        <f>IFERROR(_xll.qlIndexFixing(ONIndex6M,I3365,TRUE,_xll.ohTrigger(RecalcTrigger,Trigger6M)),NA())</f>
        <v>9.881890893945755E-3</v>
      </c>
      <c r="Q3365" s="146">
        <f>IFERROR(_xll.qlIndexFixing(ONIndex1Y,I3365,TRUE,_xll.ohTrigger(RecalcTrigger,Trigger1Y)),NA())</f>
        <v>1.0076416949751366E-2</v>
      </c>
    </row>
    <row r="3366" spans="2:17" x14ac:dyDescent="0.2">
      <c r="B3366" s="39" t="s">
        <v>42</v>
      </c>
      <c r="D3366" s="42">
        <f>_xll.qlCalendarAdvance(Calendar,$D3365,B3366,"f",FALSE)</f>
        <v>63284</v>
      </c>
      <c r="E3366" s="140">
        <f>_xll.qlInterestRateIndexValueDate(IndexON,D3366)</f>
        <v>63284</v>
      </c>
      <c r="F3366" s="156">
        <f>IFERROR(_xll.qlIndexFixing(IndexON,D3366,TRUE,_xll.ohTrigger(RecalcTrigger,TriggerON)),NA())</f>
        <v>9.283831459419023E-3</v>
      </c>
      <c r="H3366" s="42">
        <f>_xll.qlCalendarAdvance(Calendar,$H3365,B3366,"f",FALSE)</f>
        <v>63284</v>
      </c>
      <c r="I3366" s="140">
        <f>_xll.qlInterestRateIndexValueDate(Index1M,$H3366)</f>
        <v>63284</v>
      </c>
      <c r="J3366" s="145">
        <f>IFERROR(_xll.qlIndexFixing(Index1M,$H3366,TRUE,_xll.ohTrigger(RecalcTrigger,Trigger1M)),NA())</f>
        <v>9.6648535357347631E-3</v>
      </c>
      <c r="K3366" s="44">
        <f>IFERROR(_xll.qlIndexFixing(Index3M,H3366,TRUE,_xll.ohTrigger(RecalcTrigger,Trigger3M)),NA())</f>
        <v>9.8433518553311498E-3</v>
      </c>
      <c r="L3366" s="44">
        <f>IFERROR(_xll.qlIndexFixing(Index6M,$H3366,TRUE,_xll.ohTrigger(RecalcTrigger,Trigger6M)),NA())</f>
        <v>9.9285565854953014E-3</v>
      </c>
      <c r="M3366" s="146">
        <f>IFERROR(_xll.qlIndexFixing(Index1Y,$H3366,TRUE,_xll.ohTrigger(RecalcTrigger,Trigger1Y)),NA())</f>
        <v>1.0169453738521739E-2</v>
      </c>
      <c r="N3366" s="145">
        <f>IFERROR(_xll.qlIndexFixing(ONIndex1M,I3366,TRUE,_xll.ohTrigger(RecalcTrigger,Trigger1M)),NA())</f>
        <v>9.6578310744155349E-3</v>
      </c>
      <c r="O3366" s="44">
        <f>IFERROR(_xll.qlIndexFixing(ONIndex3M,I3366,TRUE,_xll.ohTrigger(RecalcTrigger,Trigger3M)),NA())</f>
        <v>9.8206054730221037E-3</v>
      </c>
      <c r="P3366" s="44">
        <f>IFERROR(_xll.qlIndexFixing(ONIndex6M,I3366,TRUE,_xll.ohTrigger(RecalcTrigger,Trigger6M)),NA())</f>
        <v>9.8835581023370978E-3</v>
      </c>
      <c r="Q3366" s="146">
        <f>IFERROR(_xll.qlIndexFixing(ONIndex1Y,I3366,TRUE,_xll.ohTrigger(RecalcTrigger,Trigger1Y)),NA())</f>
        <v>1.0078139816757092E-2</v>
      </c>
    </row>
    <row r="3367" spans="2:17" x14ac:dyDescent="0.2">
      <c r="B3367" s="39" t="s">
        <v>42</v>
      </c>
      <c r="D3367" s="42">
        <f>_xll.qlCalendarAdvance(Calendar,$D3366,B3367,"f",FALSE)</f>
        <v>63291</v>
      </c>
      <c r="E3367" s="140">
        <f>_xll.qlInterestRateIndexValueDate(IndexON,D3367)</f>
        <v>63291</v>
      </c>
      <c r="F3367" s="156">
        <f>IFERROR(_xll.qlIndexFixing(IndexON,D3367,TRUE,_xll.ohTrigger(RecalcTrigger,TriggerON)),NA())</f>
        <v>9.2858167777853939E-3</v>
      </c>
      <c r="H3367" s="42">
        <f>_xll.qlCalendarAdvance(Calendar,$H3366,B3367,"f",FALSE)</f>
        <v>63291</v>
      </c>
      <c r="I3367" s="140">
        <f>_xll.qlInterestRateIndexValueDate(Index1M,$H3367)</f>
        <v>63291</v>
      </c>
      <c r="J3367" s="145">
        <f>IFERROR(_xll.qlIndexFixing(Index1M,$H3367,TRUE,_xll.ohTrigger(RecalcTrigger,Trigger1M)),NA())</f>
        <v>9.6664433356265338E-3</v>
      </c>
      <c r="K3367" s="44">
        <f>IFERROR(_xll.qlIndexFixing(Index3M,H3367,TRUE,_xll.ohTrigger(RecalcTrigger,Trigger3M)),NA())</f>
        <v>9.8450123627848232E-3</v>
      </c>
      <c r="L3367" s="44">
        <f>IFERROR(_xll.qlIndexFixing(Index6M,$H3367,TRUE,_xll.ohTrigger(RecalcTrigger,Trigger6M)),NA())</f>
        <v>9.9300941848240835E-3</v>
      </c>
      <c r="M3367" s="146">
        <f>IFERROR(_xll.qlIndexFixing(Index1Y,$H3367,TRUE,_xll.ohTrigger(RecalcTrigger,Trigger1Y)),NA())</f>
        <v>1.0170917904302357E-2</v>
      </c>
      <c r="N3367" s="145">
        <f>IFERROR(_xll.qlIndexFixing(ONIndex1M,I3367,TRUE,_xll.ohTrigger(RecalcTrigger,Trigger1M)),NA())</f>
        <v>9.6594393503279807E-3</v>
      </c>
      <c r="O3367" s="44">
        <f>IFERROR(_xll.qlIndexFixing(ONIndex3M,I3367,TRUE,_xll.ohTrigger(RecalcTrigger,Trigger3M)),NA())</f>
        <v>9.8223274046727038E-3</v>
      </c>
      <c r="P3367" s="44">
        <f>IFERROR(_xll.qlIndexFixing(ONIndex6M,I3367,TRUE,_xll.ohTrigger(RecalcTrigger,Trigger6M)),NA())</f>
        <v>9.8852155118278606E-3</v>
      </c>
      <c r="Q3367" s="146">
        <f>IFERROR(_xll.qlIndexFixing(ONIndex1Y,I3367,TRUE,_xll.ohTrigger(RecalcTrigger,Trigger1Y)),NA())</f>
        <v>1.0079852557597357E-2</v>
      </c>
    </row>
    <row r="3368" spans="2:17" x14ac:dyDescent="0.2">
      <c r="B3368" s="39" t="s">
        <v>42</v>
      </c>
      <c r="D3368" s="42">
        <f>_xll.qlCalendarAdvance(Calendar,$D3367,B3368,"f",FALSE)</f>
        <v>63298</v>
      </c>
      <c r="E3368" s="140">
        <f>_xll.qlInterestRateIndexValueDate(IndexON,D3368)</f>
        <v>63298</v>
      </c>
      <c r="F3368" s="156">
        <f>IFERROR(_xll.qlIndexFixing(IndexON,D3368,TRUE,_xll.ohTrigger(RecalcTrigger,TriggerON)),NA())</f>
        <v>9.2877903587051946E-3</v>
      </c>
      <c r="H3368" s="42">
        <f>_xll.qlCalendarAdvance(Calendar,$H3367,B3368,"f",FALSE)</f>
        <v>63298</v>
      </c>
      <c r="I3368" s="140">
        <f>_xll.qlInterestRateIndexValueDate(Index1M,$H3368)</f>
        <v>63298</v>
      </c>
      <c r="J3368" s="145">
        <f>IFERROR(_xll.qlIndexFixing(Index1M,$H3368,TRUE,_xll.ohTrigger(RecalcTrigger,Trigger1M)),NA())</f>
        <v>9.6680236200338658E-3</v>
      </c>
      <c r="K3368" s="44">
        <f>IFERROR(_xll.qlIndexFixing(Index3M,H3368,TRUE,_xll.ohTrigger(RecalcTrigger,Trigger3M)),NA())</f>
        <v>9.8466626658678287E-3</v>
      </c>
      <c r="L3368" s="44">
        <f>IFERROR(_xll.qlIndexFixing(Index6M,$H3368,TRUE,_xll.ohTrigger(RecalcTrigger,Trigger6M)),NA())</f>
        <v>9.9316219379327747E-3</v>
      </c>
      <c r="M3368" s="146">
        <f>IFERROR(_xll.qlIndexFixing(Index1Y,$H3368,TRUE,_xll.ohTrigger(RecalcTrigger,Trigger1Y)),NA())</f>
        <v>1.0172371843480077E-2</v>
      </c>
      <c r="N3368" s="145">
        <f>IFERROR(_xll.qlIndexFixing(ONIndex1M,I3368,TRUE,_xll.ohTrigger(RecalcTrigger,Trigger1M)),NA())</f>
        <v>9.6610381178097171E-3</v>
      </c>
      <c r="O3368" s="44">
        <f>IFERROR(_xll.qlIndexFixing(ONIndex3M,I3368,TRUE,_xll.ohTrigger(RecalcTrigger,Trigger3M)),NA())</f>
        <v>9.8240391559378804E-3</v>
      </c>
      <c r="P3368" s="44">
        <f>IFERROR(_xll.qlIndexFixing(ONIndex6M,I3368,TRUE,_xll.ohTrigger(RecalcTrigger,Trigger6M)),NA())</f>
        <v>9.8868631223369974E-3</v>
      </c>
      <c r="Q3368" s="146">
        <f>IFERROR(_xll.qlIndexFixing(ONIndex1Y,I3368,TRUE,_xll.ohTrigger(RecalcTrigger,Trigger1Y)),NA())</f>
        <v>1.0081555172596346E-2</v>
      </c>
    </row>
    <row r="3369" spans="2:17" x14ac:dyDescent="0.2">
      <c r="B3369" s="39" t="s">
        <v>42</v>
      </c>
      <c r="D3369" s="42">
        <f>_xll.qlCalendarAdvance(Calendar,$D3368,B3369,"f",FALSE)</f>
        <v>63305</v>
      </c>
      <c r="E3369" s="140">
        <f>_xll.qlInterestRateIndexValueDate(IndexON,D3369)</f>
        <v>63305</v>
      </c>
      <c r="F3369" s="156">
        <f>IFERROR(_xll.qlIndexFixing(IndexON,D3369,TRUE,_xll.ohTrigger(RecalcTrigger,TriggerON)),NA())</f>
        <v>9.2897522020163326E-3</v>
      </c>
      <c r="H3369" s="42">
        <f>_xll.qlCalendarAdvance(Calendar,$H3368,B3369,"f",FALSE)</f>
        <v>63305</v>
      </c>
      <c r="I3369" s="140">
        <f>_xll.qlInterestRateIndexValueDate(Index1M,$H3369)</f>
        <v>63305</v>
      </c>
      <c r="J3369" s="145">
        <f>IFERROR(_xll.qlIndexFixing(Index1M,$H3369,TRUE,_xll.ohTrigger(RecalcTrigger,Trigger1M)),NA())</f>
        <v>9.6695943889513573E-3</v>
      </c>
      <c r="K3369" s="44">
        <f>IFERROR(_xll.qlIndexFixing(Index3M,H3369,TRUE,_xll.ohTrigger(RecalcTrigger,Trigger3M)),NA())</f>
        <v>9.848302764568587E-3</v>
      </c>
      <c r="L3369" s="44">
        <f>IFERROR(_xll.qlIndexFixing(Index6M,$H3369,TRUE,_xll.ohTrigger(RecalcTrigger,Trigger6M)),NA())</f>
        <v>9.93313984479967E-3</v>
      </c>
      <c r="M3369" s="146">
        <f>IFERROR(_xll.qlIndexFixing(Index1Y,$H3369,TRUE,_xll.ohTrigger(RecalcTrigger,Trigger1Y)),NA())</f>
        <v>1.0173815556010712E-2</v>
      </c>
      <c r="N3369" s="145">
        <f>IFERROR(_xll.qlIndexFixing(ONIndex1M,I3369,TRUE,_xll.ohTrigger(RecalcTrigger,Trigger1M)),NA())</f>
        <v>9.662627376860744E-3</v>
      </c>
      <c r="O3369" s="44">
        <f>IFERROR(_xll.qlIndexFixing(ONIndex3M,I3369,TRUE,_xll.ohTrigger(RecalcTrigger,Trigger3M)),NA())</f>
        <v>9.8257407268986796E-3</v>
      </c>
      <c r="P3369" s="44">
        <f>IFERROR(_xll.qlIndexFixing(ONIndex6M,I3369,TRUE,_xll.ohTrigger(RecalcTrigger,Trigger6M)),NA())</f>
        <v>9.8885009341076469E-3</v>
      </c>
      <c r="Q3369" s="146">
        <f>IFERROR(_xll.qlIndexFixing(ONIndex1Y,I3369,TRUE,_xll.ohTrigger(RecalcTrigger,Trigger1Y)),NA())</f>
        <v>1.0083247661510919E-2</v>
      </c>
    </row>
    <row r="3370" spans="2:17" x14ac:dyDescent="0.2">
      <c r="B3370" s="39" t="s">
        <v>42</v>
      </c>
      <c r="D3370" s="42">
        <f>_xll.qlCalendarAdvance(Calendar,$D3369,B3370,"f",FALSE)</f>
        <v>63312</v>
      </c>
      <c r="E3370" s="140">
        <f>_xll.qlInterestRateIndexValueDate(IndexON,D3370)</f>
        <v>63312</v>
      </c>
      <c r="F3370" s="156">
        <f>IFERROR(_xll.qlIndexFixing(IndexON,D3370,TRUE,_xll.ohTrigger(RecalcTrigger,TriggerON)),NA())</f>
        <v>9.2917023079619465E-3</v>
      </c>
      <c r="H3370" s="42">
        <f>_xll.qlCalendarAdvance(Calendar,$H3369,B3370,"f",FALSE)</f>
        <v>63312</v>
      </c>
      <c r="I3370" s="140">
        <f>_xll.qlInterestRateIndexValueDate(Index1M,$H3370)</f>
        <v>63312</v>
      </c>
      <c r="J3370" s="145">
        <f>IFERROR(_xll.qlIndexFixing(Index1M,$H3370,TRUE,_xll.ohTrigger(RecalcTrigger,Trigger1M)),NA())</f>
        <v>9.6718717391373246E-3</v>
      </c>
      <c r="K3370" s="44">
        <f>IFERROR(_xll.qlIndexFixing(Index3M,H3370,TRUE,_xll.ohTrigger(RecalcTrigger,Trigger3M)),NA())</f>
        <v>9.8501799027206106E-3</v>
      </c>
      <c r="L3370" s="44">
        <f>IFERROR(_xll.qlIndexFixing(Index6M,$H3370,TRUE,_xll.ohTrigger(RecalcTrigger,Trigger6M)),NA())</f>
        <v>9.934887155930933E-3</v>
      </c>
      <c r="M3370" s="146">
        <f>IFERROR(_xll.qlIndexFixing(Index1Y,$H3370,TRUE,_xll.ohTrigger(RecalcTrigger,Trigger1Y)),NA())</f>
        <v>1.0175249041850076E-2</v>
      </c>
      <c r="N3370" s="145">
        <f>IFERROR(_xll.qlIndexFixing(ONIndex1M,I3370,TRUE,_xll.ohTrigger(RecalcTrigger,Trigger1M)),NA())</f>
        <v>9.664207127643154E-3</v>
      </c>
      <c r="O3370" s="44">
        <f>IFERROR(_xll.qlIndexFixing(ONIndex3M,I3370,TRUE,_xll.ohTrigger(RecalcTrigger,Trigger3M)),NA())</f>
        <v>9.8274321175551016E-3</v>
      </c>
      <c r="P3370" s="44">
        <f>IFERROR(_xll.qlIndexFixing(ONIndex6M,I3370,TRUE,_xll.ohTrigger(RecalcTrigger,Trigger6M)),NA())</f>
        <v>9.8901289469777165E-3</v>
      </c>
      <c r="Q3370" s="146">
        <f>IFERROR(_xll.qlIndexFixing(ONIndex1Y,I3370,TRUE,_xll.ohTrigger(RecalcTrigger,Trigger1Y)),NA())</f>
        <v>1.0084930024503169E-2</v>
      </c>
    </row>
    <row r="3371" spans="2:17" x14ac:dyDescent="0.2">
      <c r="B3371" s="39" t="s">
        <v>42</v>
      </c>
      <c r="D3371" s="42">
        <f>_xll.qlCalendarAdvance(Calendar,$D3370,B3371,"f",FALSE)</f>
        <v>63319</v>
      </c>
      <c r="E3371" s="140">
        <f>_xll.qlInterestRateIndexValueDate(IndexON,D3371)</f>
        <v>63319</v>
      </c>
      <c r="F3371" s="156">
        <f>IFERROR(_xll.qlIndexFixing(IndexON,D3371,TRUE,_xll.ohTrigger(RecalcTrigger,TriggerON)),NA())</f>
        <v>9.293640676379944E-3</v>
      </c>
      <c r="H3371" s="42">
        <f>_xll.qlCalendarAdvance(Calendar,$H3370,B3371,"f",FALSE)</f>
        <v>63319</v>
      </c>
      <c r="I3371" s="140">
        <f>_xll.qlInterestRateIndexValueDate(Index1M,$H3371)</f>
        <v>63319</v>
      </c>
      <c r="J3371" s="145">
        <f>IFERROR(_xll.qlIndexFixing(Index1M,$H3371,TRUE,_xll.ohTrigger(RecalcTrigger,Trigger1M)),NA())</f>
        <v>9.6734215611909129E-3</v>
      </c>
      <c r="K3371" s="44">
        <f>IFERROR(_xll.qlIndexFixing(Index3M,H3371,TRUE,_xll.ohTrigger(RecalcTrigger,Trigger3M)),NA())</f>
        <v>9.8517989073696865E-3</v>
      </c>
      <c r="L3371" s="44">
        <f>IFERROR(_xll.qlIndexFixing(Index6M,$H3371,TRUE,_xll.ohTrigger(RecalcTrigger,Trigger6M)),NA())</f>
        <v>9.9363847075985331E-3</v>
      </c>
      <c r="M3371" s="146">
        <f>IFERROR(_xll.qlIndexFixing(Index1Y,$H3371,TRUE,_xll.ohTrigger(RecalcTrigger,Trigger1Y)),NA())</f>
        <v>1.0176672300955092E-2</v>
      </c>
      <c r="N3371" s="145">
        <f>IFERROR(_xll.qlIndexFixing(ONIndex1M,I3371,TRUE,_xll.ohTrigger(RecalcTrigger,Trigger1M)),NA())</f>
        <v>9.6657773699948546E-3</v>
      </c>
      <c r="O3371" s="44">
        <f>IFERROR(_xll.qlIndexFixing(ONIndex3M,I3371,TRUE,_xll.ohTrigger(RecalcTrigger,Trigger3M)),NA())</f>
        <v>9.8291133279071463E-3</v>
      </c>
      <c r="P3371" s="44">
        <f>IFERROR(_xll.qlIndexFixing(ONIndex6M,I3371,TRUE,_xll.ohTrigger(RecalcTrigger,Trigger6M)),NA())</f>
        <v>9.8917471610282526E-3</v>
      </c>
      <c r="Q3371" s="146">
        <f>IFERROR(_xll.qlIndexFixing(ONIndex1Y,I3371,TRUE,_xll.ohTrigger(RecalcTrigger,Trigger1Y)),NA())</f>
        <v>1.008660226149205E-2</v>
      </c>
    </row>
    <row r="3372" spans="2:17" x14ac:dyDescent="0.2">
      <c r="B3372" s="39" t="s">
        <v>42</v>
      </c>
      <c r="D3372" s="42">
        <f>_xll.qlCalendarAdvance(Calendar,$D3371,B3372,"f",FALSE)</f>
        <v>63326</v>
      </c>
      <c r="E3372" s="140">
        <f>_xll.qlInterestRateIndexValueDate(IndexON,D3372)</f>
        <v>63326</v>
      </c>
      <c r="F3372" s="156">
        <f>IFERROR(_xll.qlIndexFixing(IndexON,D3372,TRUE,_xll.ohTrigger(RecalcTrigger,TriggerON)),NA())</f>
        <v>9.2955673071892786E-3</v>
      </c>
      <c r="H3372" s="42">
        <f>_xll.qlCalendarAdvance(Calendar,$H3371,B3372,"f",FALSE)</f>
        <v>63326</v>
      </c>
      <c r="I3372" s="140">
        <f>_xll.qlInterestRateIndexValueDate(Index1M,$H3372)</f>
        <v>63326</v>
      </c>
      <c r="J3372" s="145">
        <f>IFERROR(_xll.qlIndexFixing(Index1M,$H3372,TRUE,_xll.ohTrigger(RecalcTrigger,Trigger1M)),NA())</f>
        <v>9.6749618670063341E-3</v>
      </c>
      <c r="K3372" s="44">
        <f>IFERROR(_xll.qlIndexFixing(Index3M,H3372,TRUE,_xll.ohTrigger(RecalcTrigger,Trigger3M)),NA())</f>
        <v>9.8534077073282652E-3</v>
      </c>
      <c r="L3372" s="44">
        <f>IFERROR(_xll.qlIndexFixing(Index6M,$H3372,TRUE,_xll.ohTrigger(RecalcTrigger,Trigger6M)),NA())</f>
        <v>9.937872412693163E-3</v>
      </c>
      <c r="M3372" s="146">
        <f>IFERROR(_xll.qlIndexFixing(Index1Y,$H3372,TRUE,_xll.ohTrigger(RecalcTrigger,Trigger1Y)),NA())</f>
        <v>1.0178085333282016E-2</v>
      </c>
      <c r="N3372" s="145">
        <f>IFERROR(_xll.qlIndexFixing(ONIndex1M,I3372,TRUE,_xll.ohTrigger(RecalcTrigger,Trigger1M)),NA())</f>
        <v>9.6673381039158457E-3</v>
      </c>
      <c r="O3372" s="44">
        <f>IFERROR(_xll.qlIndexFixing(ONIndex3M,I3372,TRUE,_xll.ohTrigger(RecalcTrigger,Trigger3M)),NA())</f>
        <v>9.8307843578737675E-3</v>
      </c>
      <c r="P3372" s="44">
        <f>IFERROR(_xll.qlIndexFixing(ONIndex6M,I3372,TRUE,_xll.ohTrigger(RecalcTrigger,Trigger6M)),NA())</f>
        <v>9.8933555760161163E-3</v>
      </c>
      <c r="Q3372" s="146">
        <f>IFERROR(_xll.qlIndexFixing(ONIndex1Y,I3372,TRUE,_xll.ohTrigger(RecalcTrigger,Trigger1Y)),NA())</f>
        <v>1.0088264372396516E-2</v>
      </c>
    </row>
    <row r="3373" spans="2:17" x14ac:dyDescent="0.2">
      <c r="B3373" s="39" t="s">
        <v>42</v>
      </c>
      <c r="D3373" s="42">
        <f>_xll.qlCalendarAdvance(Calendar,$D3372,B3373,"f",FALSE)</f>
        <v>63333</v>
      </c>
      <c r="E3373" s="140">
        <f>_xll.qlInterestRateIndexValueDate(IndexON,D3373)</f>
        <v>63333</v>
      </c>
      <c r="F3373" s="156">
        <f>IFERROR(_xll.qlIndexFixing(IndexON,D3373,TRUE,_xll.ohTrigger(RecalcTrigger,TriggerON)),NA())</f>
        <v>9.297482200552043E-3</v>
      </c>
      <c r="H3373" s="42">
        <f>_xll.qlCalendarAdvance(Calendar,$H3372,B3373,"f",FALSE)</f>
        <v>63333</v>
      </c>
      <c r="I3373" s="140">
        <f>_xll.qlInterestRateIndexValueDate(Index1M,$H3373)</f>
        <v>63333</v>
      </c>
      <c r="J3373" s="145">
        <f>IFERROR(_xll.qlIndexFixing(Index1M,$H3373,TRUE,_xll.ohTrigger(RecalcTrigger,Trigger1M)),NA())</f>
        <v>9.6764926565811298E-3</v>
      </c>
      <c r="K3373" s="44">
        <f>IFERROR(_xll.qlIndexFixing(Index3M,H3373,TRUE,_xll.ohTrigger(RecalcTrigger,Trigger3M)),NA())</f>
        <v>9.8550063025866549E-3</v>
      </c>
      <c r="L3373" s="44">
        <f>IFERROR(_xll.qlIndexFixing(Index6M,$H3373,TRUE,_xll.ohTrigger(RecalcTrigger,Trigger6M)),NA())</f>
        <v>9.9393502711945594E-3</v>
      </c>
      <c r="M3373" s="146">
        <f>IFERROR(_xll.qlIndexFixing(Index1Y,$H3373,TRUE,_xll.ohTrigger(RecalcTrigger,Trigger1Y)),NA())</f>
        <v>1.0179488138788217E-2</v>
      </c>
      <c r="N3373" s="145">
        <f>IFERROR(_xll.qlIndexFixing(ONIndex1M,I3373,TRUE,_xll.ohTrigger(RecalcTrigger,Trigger1M)),NA())</f>
        <v>9.6688893295682199E-3</v>
      </c>
      <c r="O3373" s="44">
        <f>IFERROR(_xll.qlIndexFixing(ONIndex3M,I3373,TRUE,_xll.ohTrigger(RecalcTrigger,Trigger3M)),NA())</f>
        <v>9.8324452076170576E-3</v>
      </c>
      <c r="P3373" s="44">
        <f>IFERROR(_xll.qlIndexFixing(ONIndex6M,I3373,TRUE,_xll.ohTrigger(RecalcTrigger,Trigger6M)),NA())</f>
        <v>9.8949541923465389E-3</v>
      </c>
      <c r="Q3373" s="146">
        <f>IFERROR(_xll.qlIndexFixing(ONIndex1Y,I3373,TRUE,_xll.ohTrigger(RecalcTrigger,Trigger1Y)),NA())</f>
        <v>1.0089916357459705E-2</v>
      </c>
    </row>
    <row r="3374" spans="2:17" x14ac:dyDescent="0.2">
      <c r="B3374" s="39" t="s">
        <v>42</v>
      </c>
      <c r="D3374" s="42">
        <f>_xll.qlCalendarAdvance(Calendar,$D3373,B3374,"f",FALSE)</f>
        <v>63340</v>
      </c>
      <c r="E3374" s="140">
        <f>_xll.qlInterestRateIndexValueDate(IndexON,D3374)</f>
        <v>63340</v>
      </c>
      <c r="F3374" s="156">
        <f>IFERROR(_xll.qlIndexFixing(IndexON,D3374,TRUE,_xll.ohTrigger(RecalcTrigger,TriggerON)),NA())</f>
        <v>9.2993853563871909E-3</v>
      </c>
      <c r="H3374" s="42">
        <f>_xll.qlCalendarAdvance(Calendar,$H3373,B3374,"f",FALSE)</f>
        <v>63340</v>
      </c>
      <c r="I3374" s="140">
        <f>_xll.qlInterestRateIndexValueDate(Index1M,$H3374)</f>
        <v>63340</v>
      </c>
      <c r="J3374" s="145">
        <f>IFERROR(_xll.qlIndexFixing(Index1M,$H3374,TRUE,_xll.ohTrigger(RecalcTrigger,Trigger1M)),NA())</f>
        <v>9.6773055011074582E-3</v>
      </c>
      <c r="K3374" s="44">
        <f>IFERROR(_xll.qlIndexFixing(Index3M,H3374,TRUE,_xll.ohTrigger(RecalcTrigger,Trigger3M)),NA())</f>
        <v>9.8565946931298797E-3</v>
      </c>
      <c r="L3374" s="44">
        <f>IFERROR(_xll.qlIndexFixing(Index6M,$H3374,TRUE,_xll.ohTrigger(RecalcTrigger,Trigger6M)),NA())</f>
        <v>9.9405816847144939E-3</v>
      </c>
      <c r="M3374" s="146">
        <f>IFERROR(_xll.qlIndexFixing(Index1Y,$H3374,TRUE,_xll.ohTrigger(RecalcTrigger,Trigger1Y)),NA())</f>
        <v>1.0180880717431506E-2</v>
      </c>
      <c r="N3374" s="145">
        <f>IFERROR(_xll.qlIndexFixing(ONIndex1M,I3374,TRUE,_xll.ohTrigger(RecalcTrigger,Trigger1M)),NA())</f>
        <v>9.6704310467088384E-3</v>
      </c>
      <c r="O3374" s="44">
        <f>IFERROR(_xll.qlIndexFixing(ONIndex3M,I3374,TRUE,_xll.ohTrigger(RecalcTrigger,Trigger3M)),NA())</f>
        <v>9.834095876893878E-3</v>
      </c>
      <c r="P3374" s="44">
        <f>IFERROR(_xll.qlIndexFixing(ONIndex6M,I3374,TRUE,_xll.ohTrigger(RecalcTrigger,Trigger6M)),NA())</f>
        <v>9.8965430096953355E-3</v>
      </c>
      <c r="Q3374" s="146">
        <f>IFERROR(_xll.qlIndexFixing(ONIndex1Y,I3374,TRUE,_xll.ohTrigger(RecalcTrigger,Trigger1Y)),NA())</f>
        <v>1.0091558216438479E-2</v>
      </c>
    </row>
    <row r="3375" spans="2:17" x14ac:dyDescent="0.2">
      <c r="B3375" s="39" t="s">
        <v>42</v>
      </c>
      <c r="D3375" s="42">
        <f>_xll.qlCalendarAdvance(Calendar,$D3374,B3375,"f",FALSE)</f>
        <v>63347</v>
      </c>
      <c r="E3375" s="140">
        <f>_xll.qlInterestRateIndexValueDate(IndexON,D3375)</f>
        <v>63347</v>
      </c>
      <c r="F3375" s="156">
        <f>IFERROR(_xll.qlIndexFixing(IndexON,D3375,TRUE,_xll.ohTrigger(RecalcTrigger,TriggerON)),NA())</f>
        <v>9.3012767746947222E-3</v>
      </c>
      <c r="H3375" s="42">
        <f>_xll.qlCalendarAdvance(Calendar,$H3374,B3375,"f",FALSE)</f>
        <v>63347</v>
      </c>
      <c r="I3375" s="140">
        <f>_xll.qlInterestRateIndexValueDate(Index1M,$H3375)</f>
        <v>63347</v>
      </c>
      <c r="J3375" s="145">
        <f>IFERROR(_xll.qlIndexFixing(Index1M,$H3375,TRUE,_xll.ohTrigger(RecalcTrigger,Trigger1M)),NA())</f>
        <v>9.6788191770237723E-3</v>
      </c>
      <c r="K3375" s="44">
        <f>IFERROR(_xll.qlIndexFixing(Index3M,H3375,TRUE,_xll.ohTrigger(RecalcTrigger,Trigger3M)),NA())</f>
        <v>9.8581728789482494E-3</v>
      </c>
      <c r="L3375" s="44">
        <f>IFERROR(_xll.qlIndexFixing(Index6M,$H3375,TRUE,_xll.ohTrigger(RecalcTrigger,Trigger6M)),NA())</f>
        <v>9.9420405136607347E-3</v>
      </c>
      <c r="M3375" s="146">
        <f>IFERROR(_xll.qlIndexFixing(Index1Y,$H3375,TRUE,_xll.ohTrigger(RecalcTrigger,Trigger1Y)),NA())</f>
        <v>1.018226306916814E-2</v>
      </c>
      <c r="N3375" s="145">
        <f>IFERROR(_xll.qlIndexFixing(ONIndex1M,I3375,TRUE,_xll.ohTrigger(RecalcTrigger,Trigger1M)),NA())</f>
        <v>9.6719632555808399E-3</v>
      </c>
      <c r="O3375" s="44">
        <f>IFERROR(_xll.qlIndexFixing(ONIndex3M,I3375,TRUE,_xll.ohTrigger(RecalcTrigger,Trigger3M)),NA())</f>
        <v>9.8357363660284136E-3</v>
      </c>
      <c r="P3375" s="44">
        <f>IFERROR(_xll.qlIndexFixing(ONIndex6M,I3375,TRUE,_xll.ohTrigger(RecalcTrigger,Trigger6M)),NA())</f>
        <v>9.8981220282245985E-3</v>
      </c>
      <c r="Q3375" s="146">
        <f>IFERROR(_xll.qlIndexFixing(ONIndex1Y,I3375,TRUE,_xll.ohTrigger(RecalcTrigger,Trigger1Y)),NA())</f>
        <v>1.0093189949413883E-2</v>
      </c>
    </row>
    <row r="3376" spans="2:17" x14ac:dyDescent="0.2">
      <c r="B3376" s="39" t="s">
        <v>42</v>
      </c>
      <c r="D3376" s="42">
        <f>_xll.qlCalendarAdvance(Calendar,$D3375,B3376,"f",FALSE)</f>
        <v>63354</v>
      </c>
      <c r="E3376" s="140">
        <f>_xll.qlInterestRateIndexValueDate(IndexON,D3376)</f>
        <v>63354</v>
      </c>
      <c r="F3376" s="156">
        <f>IFERROR(_xll.qlIndexFixing(IndexON,D3376,TRUE,_xll.ohTrigger(RecalcTrigger,TriggerON)),NA())</f>
        <v>9.3031564554746371E-3</v>
      </c>
      <c r="H3376" s="42">
        <f>_xll.qlCalendarAdvance(Calendar,$H3375,B3376,"f",FALSE)</f>
        <v>63354</v>
      </c>
      <c r="I3376" s="140">
        <f>_xll.qlInterestRateIndexValueDate(Index1M,$H3376)</f>
        <v>63354</v>
      </c>
      <c r="J3376" s="145">
        <f>IFERROR(_xll.qlIndexFixing(Index1M,$H3376,TRUE,_xll.ohTrigger(RecalcTrigger,Trigger1M)),NA())</f>
        <v>9.6803233374259303E-3</v>
      </c>
      <c r="K3376" s="44">
        <f>IFERROR(_xll.qlIndexFixing(Index3M,H3376,TRUE,_xll.ohTrigger(RecalcTrigger,Trigger3M)),NA())</f>
        <v>9.8597408600267899E-3</v>
      </c>
      <c r="L3376" s="44">
        <f>IFERROR(_xll.qlIndexFixing(Index6M,$H3376,TRUE,_xll.ohTrigger(RecalcTrigger,Trigger6M)),NA())</f>
        <v>9.9434894962106175E-3</v>
      </c>
      <c r="M3376" s="146">
        <f>IFERROR(_xll.qlIndexFixing(Index1Y,$H3376,TRUE,_xll.ohTrigger(RecalcTrigger,Trigger1Y)),NA())</f>
        <v>1.0183635193957929E-2</v>
      </c>
      <c r="N3376" s="145">
        <f>IFERROR(_xll.qlIndexFixing(ONIndex1M,I3376,TRUE,_xll.ohTrigger(RecalcTrigger,Trigger1M)),NA())</f>
        <v>9.673485956022132E-3</v>
      </c>
      <c r="O3376" s="44">
        <f>IFERROR(_xll.qlIndexFixing(ONIndex3M,I3376,TRUE,_xll.ohTrigger(RecalcTrigger,Trigger3M)),NA())</f>
        <v>9.8373666745343868E-3</v>
      </c>
      <c r="P3376" s="44">
        <f>IFERROR(_xll.qlIndexFixing(ONIndex6M,I3376,TRUE,_xll.ohTrigger(RecalcTrigger,Trigger6M)),NA())</f>
        <v>9.899691247934328E-3</v>
      </c>
      <c r="Q3376" s="146">
        <f>IFERROR(_xll.qlIndexFixing(ONIndex1Y,I3376,TRUE,_xll.ohTrigger(RecalcTrigger,Trigger1Y)),NA())</f>
        <v>1.0094811556385919E-2</v>
      </c>
    </row>
    <row r="3377" spans="2:17" x14ac:dyDescent="0.2">
      <c r="B3377" s="39" t="s">
        <v>42</v>
      </c>
      <c r="D3377" s="42">
        <f>_xll.qlCalendarAdvance(Calendar,$D3376,B3377,"f",FALSE)</f>
        <v>63361</v>
      </c>
      <c r="E3377" s="140">
        <f>_xll.qlInterestRateIndexValueDate(IndexON,D3377)</f>
        <v>63361</v>
      </c>
      <c r="F3377" s="156">
        <f>IFERROR(_xll.qlIndexFixing(IndexON,D3377,TRUE,_xll.ohTrigger(RecalcTrigger,TriggerON)),NA())</f>
        <v>9.3050243988079817E-3</v>
      </c>
      <c r="H3377" s="42">
        <f>_xll.qlCalendarAdvance(Calendar,$H3376,B3377,"f",FALSE)</f>
        <v>63361</v>
      </c>
      <c r="I3377" s="140">
        <f>_xll.qlInterestRateIndexValueDate(Index1M,$H3377)</f>
        <v>63361</v>
      </c>
      <c r="J3377" s="145">
        <f>IFERROR(_xll.qlIndexFixing(Index1M,$H3377,TRUE,_xll.ohTrigger(RecalcTrigger,Trigger1M)),NA())</f>
        <v>9.6818179823112329E-3</v>
      </c>
      <c r="K3377" s="44">
        <f>IFERROR(_xll.qlIndexFixing(Index3M,H3377,TRUE,_xll.ohTrigger(RecalcTrigger,Trigger3M)),NA())</f>
        <v>9.8612986363549263E-3</v>
      </c>
      <c r="L3377" s="44">
        <f>IFERROR(_xll.qlIndexFixing(Index6M,$H3377,TRUE,_xll.ohTrigger(RecalcTrigger,Trigger6M)),NA())</f>
        <v>9.9449286323437715E-3</v>
      </c>
      <c r="M3377" s="146">
        <f>IFERROR(_xll.qlIndexFixing(Index1Y,$H3377,TRUE,_xll.ohTrigger(RecalcTrigger,Trigger1Y)),NA())</f>
        <v>1.0184997091758019E-2</v>
      </c>
      <c r="N3377" s="145">
        <f>IFERROR(_xll.qlIndexFixing(ONIndex1M,I3377,TRUE,_xll.ohTrigger(RecalcTrigger,Trigger1M)),NA())</f>
        <v>9.6749991481137609E-3</v>
      </c>
      <c r="O3377" s="44">
        <f>IFERROR(_xll.qlIndexFixing(ONIndex3M,I3377,TRUE,_xll.ohTrigger(RecalcTrigger,Trigger3M)),NA())</f>
        <v>9.8389868028980754E-3</v>
      </c>
      <c r="P3377" s="44">
        <f>IFERROR(_xll.qlIndexFixing(ONIndex6M,I3377,TRUE,_xll.ohTrigger(RecalcTrigger,Trigger6M)),NA())</f>
        <v>9.9012506687434776E-3</v>
      </c>
      <c r="Q3377" s="146">
        <f>IFERROR(_xll.qlIndexFixing(ONIndex1Y,I3377,TRUE,_xll.ohTrigger(RecalcTrigger,Trigger1Y)),NA())</f>
        <v>1.0096423037354585E-2</v>
      </c>
    </row>
    <row r="3378" spans="2:17" x14ac:dyDescent="0.2">
      <c r="B3378" s="39" t="s">
        <v>42</v>
      </c>
      <c r="D3378" s="42">
        <f>_xll.qlCalendarAdvance(Calendar,$D3377,B3378,"f",FALSE)</f>
        <v>63368</v>
      </c>
      <c r="E3378" s="140">
        <f>_xll.qlInterestRateIndexValueDate(IndexON,D3378)</f>
        <v>63368</v>
      </c>
      <c r="F3378" s="156">
        <f>IFERROR(_xll.qlIndexFixing(IndexON,D3378,TRUE,_xll.ohTrigger(RecalcTrigger,TriggerON)),NA())</f>
        <v>9.3068806044516172E-3</v>
      </c>
      <c r="H3378" s="42">
        <f>_xll.qlCalendarAdvance(Calendar,$H3377,B3378,"f",FALSE)</f>
        <v>63368</v>
      </c>
      <c r="I3378" s="140">
        <f>_xll.qlInterestRateIndexValueDate(Index1M,$H3378)</f>
        <v>63368</v>
      </c>
      <c r="J3378" s="145">
        <f>IFERROR(_xll.qlIndexFixing(Index1M,$H3378,TRUE,_xll.ohTrigger(RecalcTrigger,Trigger1M)),NA())</f>
        <v>9.6833031116796801E-3</v>
      </c>
      <c r="K3378" s="44">
        <f>IFERROR(_xll.qlIndexFixing(Index3M,H3378,TRUE,_xll.ohTrigger(RecalcTrigger,Trigger3M)),NA())</f>
        <v>9.8628462079203283E-3</v>
      </c>
      <c r="L3378" s="44">
        <f>IFERROR(_xll.qlIndexFixing(Index6M,$H3378,TRUE,_xll.ohTrigger(RecalcTrigger,Trigger6M)),NA())</f>
        <v>9.9463579220376089E-3</v>
      </c>
      <c r="M3378" s="146">
        <f>IFERROR(_xll.qlIndexFixing(Index1Y,$H3378,TRUE,_xll.ohTrigger(RecalcTrigger,Trigger1Y)),NA())</f>
        <v>1.0186348762527775E-2</v>
      </c>
      <c r="N3378" s="145">
        <f>IFERROR(_xll.qlIndexFixing(ONIndex1M,I3378,TRUE,_xll.ohTrigger(RecalcTrigger,Trigger1M)),NA())</f>
        <v>9.6765028318557267E-3</v>
      </c>
      <c r="O3378" s="44">
        <f>IFERROR(_xll.qlIndexFixing(ONIndex3M,I3378,TRUE,_xll.ohTrigger(RecalcTrigger,Trigger3M)),NA())</f>
        <v>9.8405967509573866E-3</v>
      </c>
      <c r="P3378" s="44">
        <f>IFERROR(_xll.qlIndexFixing(ONIndex6M,I3378,TRUE,_xll.ohTrigger(RecalcTrigger,Trigger6M)),NA())</f>
        <v>9.9028002906520474E-3</v>
      </c>
      <c r="Q3378" s="146">
        <f>IFERROR(_xll.qlIndexFixing(ONIndex1Y,I3378,TRUE,_xll.ohTrigger(RecalcTrigger,Trigger1Y)),NA())</f>
        <v>1.0098024392481975E-2</v>
      </c>
    </row>
    <row r="3379" spans="2:17" x14ac:dyDescent="0.2">
      <c r="B3379" s="39" t="s">
        <v>42</v>
      </c>
      <c r="D3379" s="42">
        <f>_xll.qlCalendarAdvance(Calendar,$D3378,B3379,"f",FALSE)</f>
        <v>63375</v>
      </c>
      <c r="E3379" s="140">
        <f>_xll.qlInterestRateIndexValueDate(IndexON,D3379)</f>
        <v>63375</v>
      </c>
      <c r="F3379" s="156">
        <f>IFERROR(_xll.qlIndexFixing(IndexON,D3379,TRUE,_xll.ohTrigger(RecalcTrigger,TriggerON)),NA())</f>
        <v>9.3087250727297288E-3</v>
      </c>
      <c r="H3379" s="42">
        <f>_xll.qlCalendarAdvance(Calendar,$H3378,B3379,"f",FALSE)</f>
        <v>63375</v>
      </c>
      <c r="I3379" s="140">
        <f>_xll.qlInterestRateIndexValueDate(Index1M,$H3379)</f>
        <v>63375</v>
      </c>
      <c r="J3379" s="145">
        <f>IFERROR(_xll.qlIndexFixing(Index1M,$H3379,TRUE,_xll.ohTrigger(RecalcTrigger,Trigger1M)),NA())</f>
        <v>9.6854775527705095E-3</v>
      </c>
      <c r="K3379" s="44">
        <f>IFERROR(_xll.qlIndexFixing(Index3M,H3379,TRUE,_xll.ohTrigger(RecalcTrigger,Trigger3M)),NA())</f>
        <v>9.8643835747124226E-3</v>
      </c>
      <c r="L3379" s="44">
        <f>IFERROR(_xll.qlIndexFixing(Index6M,$H3379,TRUE,_xll.ohTrigger(RecalcTrigger,Trigger6M)),NA())</f>
        <v>9.9480106425077711E-3</v>
      </c>
      <c r="M3379" s="146">
        <f>IFERROR(_xll.qlIndexFixing(Index1Y,$H3379,TRUE,_xll.ohTrigger(RecalcTrigger,Trigger1Y)),NA())</f>
        <v>1.0187690206225231E-2</v>
      </c>
      <c r="N3379" s="145">
        <f>IFERROR(_xll.qlIndexFixing(ONIndex1M,I3379,TRUE,_xll.ohTrigger(RecalcTrigger,Trigger1M)),NA())</f>
        <v>9.6779970070859367E-3</v>
      </c>
      <c r="O3379" s="44">
        <f>IFERROR(_xll.qlIndexFixing(ONIndex3M,I3379,TRUE,_xll.ohTrigger(RecalcTrigger,Trigger3M)),NA())</f>
        <v>9.842196518550228E-3</v>
      </c>
      <c r="P3379" s="44">
        <f>IFERROR(_xll.qlIndexFixing(ONIndex6M,I3379,TRUE,_xll.ohTrigger(RecalcTrigger,Trigger6M)),NA())</f>
        <v>9.9043401137410836E-3</v>
      </c>
      <c r="Q3379" s="146">
        <f>IFERROR(_xll.qlIndexFixing(ONIndex1Y,I3379,TRUE,_xll.ohTrigger(RecalcTrigger,Trigger1Y)),NA())</f>
        <v>1.0099615621362856E-2</v>
      </c>
    </row>
    <row r="3380" spans="2:17" x14ac:dyDescent="0.2">
      <c r="B3380" s="39" t="s">
        <v>42</v>
      </c>
      <c r="D3380" s="42">
        <f>_xll.qlCalendarAdvance(Calendar,$D3379,B3380,"f",FALSE)</f>
        <v>63382</v>
      </c>
      <c r="E3380" s="140">
        <f>_xll.qlInterestRateIndexValueDate(IndexON,D3380)</f>
        <v>63382</v>
      </c>
      <c r="F3380" s="156">
        <f>IFERROR(_xll.qlIndexFixing(IndexON,D3380,TRUE,_xll.ohTrigger(RecalcTrigger,TriggerON)),NA())</f>
        <v>9.3105578033991776E-3</v>
      </c>
      <c r="H3380" s="42">
        <f>_xll.qlCalendarAdvance(Calendar,$H3379,B3380,"f",FALSE)</f>
        <v>63382</v>
      </c>
      <c r="I3380" s="140">
        <f>_xll.qlInterestRateIndexValueDate(Index1M,$H3380)</f>
        <v>63382</v>
      </c>
      <c r="J3380" s="145">
        <f>IFERROR(_xll.qlIndexFixing(Index1M,$H3380,TRUE,_xll.ohTrigger(RecalcTrigger,Trigger1M)),NA())</f>
        <v>9.6869417285528787E-3</v>
      </c>
      <c r="K3380" s="44">
        <f>IFERROR(_xll.qlIndexFixing(Index3M,H3380,TRUE,_xll.ohTrigger(RecalcTrigger,Trigger3M)),NA())</f>
        <v>9.8659107367171164E-3</v>
      </c>
      <c r="L3380" s="44">
        <f>IFERROR(_xll.qlIndexFixing(Index6M,$H3380,TRUE,_xll.ohTrigger(RecalcTrigger,Trigger6M)),NA())</f>
        <v>9.9494195742442868E-3</v>
      </c>
      <c r="M3380" s="146">
        <f>IFERROR(_xll.qlIndexFixing(Index1Y,$H3380,TRUE,_xll.ohTrigger(RecalcTrigger,Trigger1Y)),NA())</f>
        <v>1.018902142281064E-2</v>
      </c>
      <c r="N3380" s="145">
        <f>IFERROR(_xll.qlIndexFixing(ONIndex1M,I3380,TRUE,_xll.ohTrigger(RecalcTrigger,Trigger1M)),NA())</f>
        <v>9.6794816739664835E-3</v>
      </c>
      <c r="O3380" s="44">
        <f>IFERROR(_xll.qlIndexFixing(ONIndex3M,I3380,TRUE,_xll.ohTrigger(RecalcTrigger,Trigger3M)),NA())</f>
        <v>9.8437861059197385E-3</v>
      </c>
      <c r="P3380" s="44">
        <f>IFERROR(_xll.qlIndexFixing(ONIndex6M,I3380,TRUE,_xll.ohTrigger(RecalcTrigger,Trigger6M)),NA())</f>
        <v>9.90587013792954E-3</v>
      </c>
      <c r="Q3380" s="146">
        <f>IFERROR(_xll.qlIndexFixing(ONIndex1Y,I3380,TRUE,_xll.ohTrigger(RecalcTrigger,Trigger1Y)),NA())</f>
        <v>1.0101196724321415E-2</v>
      </c>
    </row>
    <row r="3381" spans="2:17" x14ac:dyDescent="0.2">
      <c r="B3381" s="39" t="s">
        <v>42</v>
      </c>
      <c r="D3381" s="42">
        <f>_xll.qlCalendarAdvance(Calendar,$D3380,B3381,"f",FALSE)</f>
        <v>63389</v>
      </c>
      <c r="E3381" s="140">
        <f>_xll.qlInterestRateIndexValueDate(IndexON,D3381)</f>
        <v>63389</v>
      </c>
      <c r="F3381" s="156">
        <f>IFERROR(_xll.qlIndexFixing(IndexON,D3381,TRUE,_xll.ohTrigger(RecalcTrigger,TriggerON)),NA())</f>
        <v>9.3123787967031024E-3</v>
      </c>
      <c r="H3381" s="42">
        <f>_xll.qlCalendarAdvance(Calendar,$H3380,B3381,"f",FALSE)</f>
        <v>63389</v>
      </c>
      <c r="I3381" s="140">
        <f>_xll.qlInterestRateIndexValueDate(Index1M,$H3381)</f>
        <v>63389</v>
      </c>
      <c r="J3381" s="145">
        <f>IFERROR(_xll.qlIndexFixing(Index1M,$H3381,TRUE,_xll.ohTrigger(RecalcTrigger,Trigger1M)),NA())</f>
        <v>9.6883963880676077E-3</v>
      </c>
      <c r="K3381" s="44">
        <f>IFERROR(_xll.qlIndexFixing(Index3M,H3381,TRUE,_xll.ohTrigger(RecalcTrigger,Trigger3M)),NA())</f>
        <v>9.8674276939247178E-3</v>
      </c>
      <c r="L3381" s="44">
        <f>IFERROR(_xll.qlIndexFixing(Index6M,$H3381,TRUE,_xll.ohTrigger(RecalcTrigger,Trigger6M)),NA())</f>
        <v>9.9508186592166675E-3</v>
      </c>
      <c r="M3381" s="146">
        <f>IFERROR(_xll.qlIndexFixing(Index1Y,$H3381,TRUE,_xll.ohTrigger(RecalcTrigger,Trigger1Y)),NA())</f>
        <v>1.0190342412242925E-2</v>
      </c>
      <c r="N3381" s="145">
        <f>IFERROR(_xll.qlIndexFixing(ONIndex1M,I3381,TRUE,_xll.ohTrigger(RecalcTrigger,Trigger1M)),NA())</f>
        <v>9.6809568325784134E-3</v>
      </c>
      <c r="O3381" s="44">
        <f>IFERROR(_xll.qlIndexFixing(ONIndex3M,I3381,TRUE,_xll.ohTrigger(RecalcTrigger,Trigger3M)),NA())</f>
        <v>9.8453655129848716E-3</v>
      </c>
      <c r="P3381" s="44">
        <f>IFERROR(_xll.qlIndexFixing(ONIndex6M,I3381,TRUE,_xll.ohTrigger(RecalcTrigger,Trigger6M)),NA())</f>
        <v>9.9073903632984628E-3</v>
      </c>
      <c r="Q3381" s="146">
        <f>IFERROR(_xll.qlIndexFixing(ONIndex1Y,I3381,TRUE,_xll.ohTrigger(RecalcTrigger,Trigger1Y)),NA())</f>
        <v>1.0102767701357651E-2</v>
      </c>
    </row>
    <row r="3382" spans="2:17" x14ac:dyDescent="0.2">
      <c r="B3382" s="39" t="s">
        <v>42</v>
      </c>
      <c r="D3382" s="42">
        <f>_xll.qlCalendarAdvance(Calendar,$D3381,B3382,"f",FALSE)</f>
        <v>63396</v>
      </c>
      <c r="E3382" s="140">
        <f>_xll.qlInterestRateIndexValueDate(IndexON,D3382)</f>
        <v>63396</v>
      </c>
      <c r="F3382" s="156">
        <f>IFERROR(_xll.qlIndexFixing(IndexON,D3382,TRUE,_xll.ohTrigger(RecalcTrigger,TriggerON)),NA())</f>
        <v>9.3141880523983644E-3</v>
      </c>
      <c r="H3382" s="42">
        <f>_xll.qlCalendarAdvance(Calendar,$H3381,B3382,"f",FALSE)</f>
        <v>63396</v>
      </c>
      <c r="I3382" s="140">
        <f>_xll.qlInterestRateIndexValueDate(Index1M,$H3382)</f>
        <v>63396</v>
      </c>
      <c r="J3382" s="145">
        <f>IFERROR(_xll.qlIndexFixing(Index1M,$H3382,TRUE,_xll.ohTrigger(RecalcTrigger,Trigger1M)),NA())</f>
        <v>9.6900724363961702E-3</v>
      </c>
      <c r="K3382" s="44">
        <f>IFERROR(_xll.qlIndexFixing(Index3M,H3382,TRUE,_xll.ohTrigger(RecalcTrigger,Trigger3M)),NA())</f>
        <v>9.8689344463211322E-3</v>
      </c>
      <c r="L3382" s="44">
        <f>IFERROR(_xll.qlIndexFixing(Index6M,$H3382,TRUE,_xll.ohTrigger(RecalcTrigger,Trigger6M)),NA())</f>
        <v>9.9522078974024486E-3</v>
      </c>
      <c r="M3382" s="146">
        <f>IFERROR(_xll.qlIndexFixing(Index1Y,$H3382,TRUE,_xll.ohTrigger(RecalcTrigger,Trigger1Y)),NA())</f>
        <v>1.0191653174482118E-2</v>
      </c>
      <c r="N3382" s="145">
        <f>IFERROR(_xll.qlIndexFixing(ONIndex1M,I3382,TRUE,_xll.ohTrigger(RecalcTrigger,Trigger1M)),NA())</f>
        <v>9.6824224827596339E-3</v>
      </c>
      <c r="O3382" s="44">
        <f>IFERROR(_xll.qlIndexFixing(ONIndex3M,I3382,TRUE,_xll.ohTrigger(RecalcTrigger,Trigger3M)),NA())</f>
        <v>9.8469347395835349E-3</v>
      </c>
      <c r="P3382" s="44">
        <f>IFERROR(_xll.qlIndexFixing(ONIndex6M,I3382,TRUE,_xll.ohTrigger(RecalcTrigger,Trigger6M)),NA())</f>
        <v>9.9089007897668058E-3</v>
      </c>
      <c r="Q3382" s="146">
        <f>IFERROR(_xll.qlIndexFixing(ONIndex1Y,I3382,TRUE,_xll.ohTrigger(RecalcTrigger,Trigger1Y)),NA())</f>
        <v>1.0104328552390518E-2</v>
      </c>
    </row>
    <row r="3383" spans="2:17" x14ac:dyDescent="0.2">
      <c r="B3383" s="39" t="s">
        <v>42</v>
      </c>
      <c r="D3383" s="42">
        <f>_xll.qlCalendarAdvance(Calendar,$D3382,B3383,"f",FALSE)</f>
        <v>63403</v>
      </c>
      <c r="E3383" s="140">
        <f>_xll.qlInterestRateIndexValueDate(IndexON,D3383)</f>
        <v>63403</v>
      </c>
      <c r="F3383" s="156">
        <f>IFERROR(_xll.qlIndexFixing(IndexON,D3383,TRUE,_xll.ohTrigger(RecalcTrigger,TriggerON)),NA())</f>
        <v>9.31598557056601E-3</v>
      </c>
      <c r="H3383" s="42">
        <f>_xll.qlCalendarAdvance(Calendar,$H3382,B3383,"f",FALSE)</f>
        <v>63403</v>
      </c>
      <c r="I3383" s="140">
        <f>_xll.qlInterestRateIndexValueDate(Index1M,$H3383)</f>
        <v>63403</v>
      </c>
      <c r="J3383" s="145">
        <f>IFERROR(_xll.qlIndexFixing(Index1M,$H3383,TRUE,_xll.ohTrigger(RecalcTrigger,Trigger1M)),NA())</f>
        <v>9.6912771582671337E-3</v>
      </c>
      <c r="K3383" s="44">
        <f>IFERROR(_xll.qlIndexFixing(Index3M,H3383,TRUE,_xll.ohTrigger(RecalcTrigger,Trigger3M)),NA())</f>
        <v>9.8704309938975505E-3</v>
      </c>
      <c r="L3383" s="44">
        <f>IFERROR(_xll.qlIndexFixing(Index6M,$H3383,TRUE,_xll.ohTrigger(RecalcTrigger,Trigger6M)),NA())</f>
        <v>9.9535872887813702E-3</v>
      </c>
      <c r="M3383" s="146">
        <f>IFERROR(_xll.qlIndexFixing(Index1Y,$H3383,TRUE,_xll.ohTrigger(RecalcTrigger,Trigger1Y)),NA())</f>
        <v>1.0192953709488473E-2</v>
      </c>
      <c r="N3383" s="145">
        <f>IFERROR(_xll.qlIndexFixing(ONIndex1M,I3383,TRUE,_xll.ohTrigger(RecalcTrigger,Trigger1M)),NA())</f>
        <v>9.6838786244290986E-3</v>
      </c>
      <c r="O3383" s="44">
        <f>IFERROR(_xll.qlIndexFixing(ONIndex3M,I3383,TRUE,_xll.ohTrigger(RecalcTrigger,Trigger3M)),NA())</f>
        <v>9.8484937859588673E-3</v>
      </c>
      <c r="P3383" s="44">
        <f>IFERROR(_xll.qlIndexFixing(ONIndex6M,I3383,TRUE,_xll.ohTrigger(RecalcTrigger,Trigger6M)),NA())</f>
        <v>9.9104014172535226E-3</v>
      </c>
      <c r="Q3383" s="146">
        <f>IFERROR(_xll.qlIndexFixing(ONIndex1Y,I3383,TRUE,_xll.ohTrigger(RecalcTrigger,Trigger1Y)),NA())</f>
        <v>1.0105879277338969E-2</v>
      </c>
    </row>
    <row r="3384" spans="2:17" x14ac:dyDescent="0.2">
      <c r="B3384" s="39" t="s">
        <v>42</v>
      </c>
      <c r="D3384" s="42">
        <f>_xll.qlCalendarAdvance(Calendar,$D3383,B3384,"f",FALSE)</f>
        <v>63410</v>
      </c>
      <c r="E3384" s="140">
        <f>_xll.qlInterestRateIndexValueDate(IndexON,D3384)</f>
        <v>63410</v>
      </c>
      <c r="F3384" s="156">
        <f>IFERROR(_xll.qlIndexFixing(IndexON,D3384,TRUE,_xll.ohTrigger(RecalcTrigger,TriggerON)),NA())</f>
        <v>9.3177713512060389E-3</v>
      </c>
      <c r="H3384" s="42">
        <f>_xll.qlCalendarAdvance(Calendar,$H3383,B3384,"f",FALSE)</f>
        <v>63410</v>
      </c>
      <c r="I3384" s="140">
        <f>_xll.qlInterestRateIndexValueDate(Index1M,$H3384)</f>
        <v>63410</v>
      </c>
      <c r="J3384" s="145">
        <f>IFERROR(_xll.qlIndexFixing(Index1M,$H3384,TRUE,_xll.ohTrigger(RecalcTrigger,Trigger1M)),NA())</f>
        <v>9.6927032689445615E-3</v>
      </c>
      <c r="K3384" s="44">
        <f>IFERROR(_xll.qlIndexFixing(Index3M,H3384,TRUE,_xll.ohTrigger(RecalcTrigger,Trigger3M)),NA())</f>
        <v>9.8719173366407578E-3</v>
      </c>
      <c r="L3384" s="44">
        <f>IFERROR(_xll.qlIndexFixing(Index6M,$H3384,TRUE,_xll.ohTrigger(RecalcTrigger,Trigger6M)),NA())</f>
        <v>9.9549568333336114E-3</v>
      </c>
      <c r="M3384" s="146">
        <f>IFERROR(_xll.qlIndexFixing(Index1Y,$H3384,TRUE,_xll.ohTrigger(RecalcTrigger,Trigger1Y)),NA())</f>
        <v>1.0194244017222465E-2</v>
      </c>
      <c r="N3384" s="145">
        <f>IFERROR(_xll.qlIndexFixing(ONIndex1M,I3384,TRUE,_xll.ohTrigger(RecalcTrigger,Trigger1M)),NA())</f>
        <v>9.6853252579109927E-3</v>
      </c>
      <c r="O3384" s="44">
        <f>IFERROR(_xll.qlIndexFixing(ONIndex3M,I3384,TRUE,_xll.ohTrigger(RecalcTrigger,Trigger3M)),NA())</f>
        <v>9.850042651948776E-3</v>
      </c>
      <c r="P3384" s="44">
        <f>IFERROR(_xll.qlIndexFixing(ONIndex6M,I3384,TRUE,_xll.ohTrigger(RecalcTrigger,Trigger6M)),NA())</f>
        <v>9.9118922460017522E-3</v>
      </c>
      <c r="Q3384" s="146">
        <f>IFERROR(_xll.qlIndexFixing(ONIndex1Y,I3384,TRUE,_xll.ohTrigger(RecalcTrigger,Trigger1Y)),NA())</f>
        <v>1.0107419876446144E-2</v>
      </c>
    </row>
    <row r="3385" spans="2:17" x14ac:dyDescent="0.2">
      <c r="B3385" s="39" t="s">
        <v>42</v>
      </c>
      <c r="D3385" s="42">
        <f>_xll.qlCalendarAdvance(Calendar,$D3384,B3385,"f",FALSE)</f>
        <v>63417</v>
      </c>
      <c r="E3385" s="140">
        <f>_xll.qlInterestRateIndexValueDate(IndexON,D3385)</f>
        <v>63417</v>
      </c>
      <c r="F3385" s="156">
        <f>IFERROR(_xll.qlIndexFixing(IndexON,D3385,TRUE,_xll.ohTrigger(RecalcTrigger,TriggerON)),NA())</f>
        <v>9.3195453943994977E-3</v>
      </c>
      <c r="H3385" s="42">
        <f>_xll.qlCalendarAdvance(Calendar,$H3384,B3385,"f",FALSE)</f>
        <v>63417</v>
      </c>
      <c r="I3385" s="140">
        <f>_xll.qlInterestRateIndexValueDate(Index1M,$H3385)</f>
        <v>63417</v>
      </c>
      <c r="J3385" s="145">
        <f>IFERROR(_xll.qlIndexFixing(Index1M,$H3385,TRUE,_xll.ohTrigger(RecalcTrigger,Trigger1M)),NA())</f>
        <v>9.694119863337158E-3</v>
      </c>
      <c r="K3385" s="44">
        <f>IFERROR(_xll.qlIndexFixing(Index3M,H3385,TRUE,_xll.ohTrigger(RecalcTrigger,Trigger3M)),NA())</f>
        <v>9.8733934745393048E-3</v>
      </c>
      <c r="L3385" s="44">
        <f>IFERROR(_xll.qlIndexFixing(Index6M,$H3385,TRUE,_xll.ohTrigger(RecalcTrigger,Trigger6M)),NA())</f>
        <v>9.9563165310389071E-3</v>
      </c>
      <c r="M3385" s="146">
        <f>IFERROR(_xll.qlIndexFixing(Index1Y,$H3385,TRUE,_xll.ohTrigger(RecalcTrigger,Trigger1Y)),NA())</f>
        <v>1.0195524097644793E-2</v>
      </c>
      <c r="N3385" s="145">
        <f>IFERROR(_xll.qlIndexFixing(ONIndex1M,I3385,TRUE,_xll.ohTrigger(RecalcTrigger,Trigger1M)),NA())</f>
        <v>9.6867623829621774E-3</v>
      </c>
      <c r="O3385" s="44">
        <f>IFERROR(_xll.qlIndexFixing(ONIndex3M,I3385,TRUE,_xll.ohTrigger(RecalcTrigger,Trigger3M)),NA())</f>
        <v>9.8515813376343075E-3</v>
      </c>
      <c r="P3385" s="44">
        <f>IFERROR(_xll.qlIndexFixing(ONIndex6M,I3385,TRUE,_xll.ohTrigger(RecalcTrigger,Trigger6M)),NA())</f>
        <v>9.913373275849402E-3</v>
      </c>
      <c r="Q3385" s="146">
        <f>IFERROR(_xll.qlIndexFixing(ONIndex1Y,I3385,TRUE,_xll.ohTrigger(RecalcTrigger,Trigger1Y)),NA())</f>
        <v>1.0108950349468904E-2</v>
      </c>
    </row>
    <row r="3386" spans="2:17" x14ac:dyDescent="0.2">
      <c r="B3386" s="39" t="s">
        <v>42</v>
      </c>
      <c r="D3386" s="42">
        <f>_xll.qlCalendarAdvance(Calendar,$D3385,B3386,"f",FALSE)</f>
        <v>63424</v>
      </c>
      <c r="E3386" s="140">
        <f>_xll.qlInterestRateIndexValueDate(IndexON,D3386)</f>
        <v>63424</v>
      </c>
      <c r="F3386" s="156">
        <f>IFERROR(_xll.qlIndexFixing(IndexON,D3386,TRUE,_xll.ohTrigger(RecalcTrigger,TriggerON)),NA())</f>
        <v>9.3213076999842936E-3</v>
      </c>
      <c r="H3386" s="42">
        <f>_xll.qlCalendarAdvance(Calendar,$H3385,B3386,"f",FALSE)</f>
        <v>63424</v>
      </c>
      <c r="I3386" s="140">
        <f>_xll.qlInterestRateIndexValueDate(Index1M,$H3386)</f>
        <v>63424</v>
      </c>
      <c r="J3386" s="145">
        <f>IFERROR(_xll.qlIndexFixing(Index1M,$H3386,TRUE,_xll.ohTrigger(RecalcTrigger,Trigger1M)),NA())</f>
        <v>9.6955269414400122E-3</v>
      </c>
      <c r="K3386" s="44">
        <f>IFERROR(_xll.qlIndexFixing(Index3M,H3386,TRUE,_xll.ohTrigger(RecalcTrigger,Trigger3M)),NA())</f>
        <v>9.8748594075834962E-3</v>
      </c>
      <c r="L3386" s="44">
        <f>IFERROR(_xll.qlIndexFixing(Index6M,$H3386,TRUE,_xll.ohTrigger(RecalcTrigger,Trigger6M)),NA())</f>
        <v>9.9576663818765603E-3</v>
      </c>
      <c r="M3386" s="146">
        <f>IFERROR(_xll.qlIndexFixing(Index1Y,$H3386,TRUE,_xll.ohTrigger(RecalcTrigger,Trigger1Y)),NA())</f>
        <v>1.019679395071682E-2</v>
      </c>
      <c r="N3386" s="145">
        <f>IFERROR(_xll.qlIndexFixing(ONIndex1M,I3386,TRUE,_xll.ohTrigger(RecalcTrigger,Trigger1M)),NA())</f>
        <v>9.68818999942056E-3</v>
      </c>
      <c r="O3386" s="44">
        <f>IFERROR(_xll.qlIndexFixing(ONIndex3M,I3386,TRUE,_xll.ohTrigger(RecalcTrigger,Trigger3M)),NA())</f>
        <v>9.8531098429344155E-3</v>
      </c>
      <c r="P3386" s="44">
        <f>IFERROR(_xll.qlIndexFixing(ONIndex6M,I3386,TRUE,_xll.ohTrigger(RecalcTrigger,Trigger6M)),NA())</f>
        <v>9.9148445068775182E-3</v>
      </c>
      <c r="Q3386" s="146">
        <f>IFERROR(_xll.qlIndexFixing(ONIndex1Y,I3386,TRUE,_xll.ohTrigger(RecalcTrigger,Trigger1Y)),NA())</f>
        <v>1.011047069656934E-2</v>
      </c>
    </row>
    <row r="3387" spans="2:17" x14ac:dyDescent="0.2">
      <c r="B3387" s="39" t="s">
        <v>42</v>
      </c>
      <c r="D3387" s="42">
        <f>_xll.qlCalendarAdvance(Calendar,$D3386,B3387,"f",FALSE)</f>
        <v>63431</v>
      </c>
      <c r="E3387" s="140">
        <f>_xll.qlInterestRateIndexValueDate(IndexON,D3387)</f>
        <v>63431</v>
      </c>
      <c r="F3387" s="156">
        <f>IFERROR(_xll.qlIndexFixing(IndexON,D3387,TRUE,_xll.ohTrigger(RecalcTrigger,TriggerON)),NA())</f>
        <v>9.3230582681225194E-3</v>
      </c>
      <c r="H3387" s="42">
        <f>_xll.qlCalendarAdvance(Calendar,$H3386,B3387,"f",FALSE)</f>
        <v>63431</v>
      </c>
      <c r="I3387" s="140">
        <f>_xll.qlInterestRateIndexValueDate(Index1M,$H3387)</f>
        <v>63431</v>
      </c>
      <c r="J3387" s="145">
        <f>IFERROR(_xll.qlIndexFixing(Index1M,$H3387,TRUE,_xll.ohTrigger(RecalcTrigger,Trigger1M)),NA())</f>
        <v>9.6962410769996614E-3</v>
      </c>
      <c r="K3387" s="44">
        <f>IFERROR(_xll.qlIndexFixing(Index3M,H3387,TRUE,_xll.ohTrigger(RecalcTrigger,Trigger3M)),NA())</f>
        <v>9.8763151357592407E-3</v>
      </c>
      <c r="L3387" s="44">
        <f>IFERROR(_xll.qlIndexFixing(Index6M,$H3387,TRUE,_xll.ohTrigger(RecalcTrigger,Trigger6M)),NA())</f>
        <v>9.9585504269093968E-3</v>
      </c>
      <c r="M3387" s="146">
        <f>IFERROR(_xll.qlIndexFixing(Index1Y,$H3387,TRUE,_xll.ohTrigger(RecalcTrigger,Trigger1Y)),NA())</f>
        <v>1.019805357639969E-2</v>
      </c>
      <c r="N3387" s="145">
        <f>IFERROR(_xll.qlIndexFixing(ONIndex1M,I3387,TRUE,_xll.ohTrigger(RecalcTrigger,Trigger1M)),NA())</f>
        <v>9.6896081077724183E-3</v>
      </c>
      <c r="O3387" s="44">
        <f>IFERROR(_xll.qlIndexFixing(ONIndex3M,I3387,TRUE,_xll.ohTrigger(RecalcTrigger,Trigger3M)),NA())</f>
        <v>9.8546281679301462E-3</v>
      </c>
      <c r="P3387" s="44">
        <f>IFERROR(_xll.qlIndexFixing(ONIndex6M,I3387,TRUE,_xll.ohTrigger(RecalcTrigger,Trigger6M)),NA())</f>
        <v>9.9163059389240082E-3</v>
      </c>
      <c r="Q3387" s="146">
        <f>IFERROR(_xll.qlIndexFixing(ONIndex1Y,I3387,TRUE,_xll.ohTrigger(RecalcTrigger,Trigger1Y)),NA())</f>
        <v>1.0111980917504315E-2</v>
      </c>
    </row>
    <row r="3388" spans="2:17" x14ac:dyDescent="0.2">
      <c r="B3388" s="39" t="s">
        <v>42</v>
      </c>
      <c r="D3388" s="42">
        <f>_xll.qlCalendarAdvance(Calendar,$D3387,B3388,"f",FALSE)</f>
        <v>63438</v>
      </c>
      <c r="E3388" s="140">
        <f>_xll.qlInterestRateIndexValueDate(IndexON,D3388)</f>
        <v>63438</v>
      </c>
      <c r="F3388" s="156">
        <f>IFERROR(_xll.qlIndexFixing(IndexON,D3388,TRUE,_xll.ohTrigger(RecalcTrigger,TriggerON)),NA())</f>
        <v>9.3247970987331286E-3</v>
      </c>
      <c r="H3388" s="42">
        <f>_xll.qlCalendarAdvance(Calendar,$H3387,B3388,"f",FALSE)</f>
        <v>63438</v>
      </c>
      <c r="I3388" s="140">
        <f>_xll.qlInterestRateIndexValueDate(Index1M,$H3388)</f>
        <v>63438</v>
      </c>
      <c r="J3388" s="145">
        <f>IFERROR(_xll.qlIndexFixing(Index1M,$H3388,TRUE,_xll.ohTrigger(RecalcTrigger,Trigger1M)),NA())</f>
        <v>9.6976310509780221E-3</v>
      </c>
      <c r="K3388" s="44">
        <f>IFERROR(_xll.qlIndexFixing(Index3M,H3388,TRUE,_xll.ohTrigger(RecalcTrigger,Trigger3M)),NA())</f>
        <v>9.8775257908890364E-3</v>
      </c>
      <c r="L3388" s="44">
        <f>IFERROR(_xll.qlIndexFixing(Index6M,$H3388,TRUE,_xll.ohTrigger(RecalcTrigger,Trigger6M)),NA())</f>
        <v>9.959654516532683E-3</v>
      </c>
      <c r="M3388" s="146">
        <f>IFERROR(_xll.qlIndexFixing(Index1Y,$H3388,TRUE,_xll.ohTrigger(RecalcTrigger,Trigger1Y)),NA())</f>
        <v>1.0199302974655211E-2</v>
      </c>
      <c r="N3388" s="145">
        <f>IFERROR(_xll.qlIndexFixing(ONIndex1M,I3388,TRUE,_xll.ohTrigger(RecalcTrigger,Trigger1M)),NA())</f>
        <v>9.6910167075314746E-3</v>
      </c>
      <c r="O3388" s="44">
        <f>IFERROR(_xll.qlIndexFixing(ONIndex3M,I3388,TRUE,_xll.ohTrigger(RecalcTrigger,Trigger3M)),NA())</f>
        <v>9.8561363126214996E-3</v>
      </c>
      <c r="P3388" s="44">
        <f>IFERROR(_xll.qlIndexFixing(ONIndex6M,I3388,TRUE,_xll.ohTrigger(RecalcTrigger,Trigger6M)),NA())</f>
        <v>9.9177575721509648E-3</v>
      </c>
      <c r="Q3388" s="146">
        <f>IFERROR(_xll.qlIndexFixing(ONIndex1Y,I3388,TRUE,_xll.ohTrigger(RecalcTrigger,Trigger1Y)),NA())</f>
        <v>1.0113481012598013E-2</v>
      </c>
    </row>
    <row r="3389" spans="2:17" x14ac:dyDescent="0.2">
      <c r="B3389" s="39" t="s">
        <v>42</v>
      </c>
      <c r="D3389" s="42">
        <f>_xll.qlCalendarAdvance(Calendar,$D3388,B3389,"f",FALSE)</f>
        <v>63445</v>
      </c>
      <c r="E3389" s="140">
        <f>_xll.qlInterestRateIndexValueDate(IndexON,D3389)</f>
        <v>63445</v>
      </c>
      <c r="F3389" s="156">
        <f>IFERROR(_xll.qlIndexFixing(IndexON,D3389,TRUE,_xll.ohTrigger(RecalcTrigger,TriggerON)),NA())</f>
        <v>9.3265241918161212E-3</v>
      </c>
      <c r="H3389" s="42">
        <f>_xll.qlCalendarAdvance(Calendar,$H3388,B3389,"f",FALSE)</f>
        <v>63445</v>
      </c>
      <c r="I3389" s="140">
        <f>_xll.qlInterestRateIndexValueDate(Index1M,$H3389)</f>
        <v>63445</v>
      </c>
      <c r="J3389" s="145">
        <f>IFERROR(_xll.qlIndexFixing(Index1M,$H3389,TRUE,_xll.ohTrigger(RecalcTrigger,Trigger1M)),NA())</f>
        <v>9.6990115093990026E-3</v>
      </c>
      <c r="K3389" s="44">
        <f>IFERROR(_xll.qlIndexFixing(Index3M,H3389,TRUE,_xll.ohTrigger(RecalcTrigger,Trigger3M)),NA())</f>
        <v>9.8789617994030163E-3</v>
      </c>
      <c r="L3389" s="44">
        <f>IFERROR(_xll.qlIndexFixing(Index6M,$H3389,TRUE,_xll.ohTrigger(RecalcTrigger,Trigger6M)),NA())</f>
        <v>9.9609768287224395E-3</v>
      </c>
      <c r="M3389" s="146">
        <f>IFERROR(_xll.qlIndexFixing(Index1Y,$H3389,TRUE,_xll.ohTrigger(RecalcTrigger,Trigger1Y)),NA())</f>
        <v>1.0200542145445413E-2</v>
      </c>
      <c r="N3389" s="145">
        <f>IFERROR(_xll.qlIndexFixing(ONIndex1M,I3389,TRUE,_xll.ohTrigger(RecalcTrigger,Trigger1M)),NA())</f>
        <v>9.6924157991029602E-3</v>
      </c>
      <c r="O3389" s="44">
        <f>IFERROR(_xll.qlIndexFixing(ONIndex3M,I3389,TRUE,_xll.ohTrigger(RecalcTrigger,Trigger3M)),NA())</f>
        <v>9.8576342770084757E-3</v>
      </c>
      <c r="P3389" s="44">
        <f>IFERROR(_xll.qlIndexFixing(ONIndex6M,I3389,TRUE,_xll.ohTrigger(RecalcTrigger,Trigger6M)),NA())</f>
        <v>9.919199406639434E-3</v>
      </c>
      <c r="Q3389" s="146">
        <f>IFERROR(_xll.qlIndexFixing(ONIndex1Y,I3389,TRUE,_xll.ohTrigger(RecalcTrigger,Trigger1Y)),NA())</f>
        <v>1.0114970981607296E-2</v>
      </c>
    </row>
    <row r="3390" spans="2:17" x14ac:dyDescent="0.2">
      <c r="B3390" s="39" t="s">
        <v>42</v>
      </c>
      <c r="D3390" s="42">
        <f>_xll.qlCalendarAdvance(Calendar,$D3389,B3390,"f",FALSE)</f>
        <v>63452</v>
      </c>
      <c r="E3390" s="140">
        <f>_xll.qlInterestRateIndexValueDate(IndexON,D3390)</f>
        <v>63452</v>
      </c>
      <c r="F3390" s="156">
        <f>IFERROR(_xll.qlIndexFixing(IndexON,D3390,TRUE,_xll.ohTrigger(RecalcTrigger,TriggerON)),NA())</f>
        <v>9.3282395472904511E-3</v>
      </c>
      <c r="H3390" s="42">
        <f>_xll.qlCalendarAdvance(Calendar,$H3389,B3390,"f",FALSE)</f>
        <v>63452</v>
      </c>
      <c r="I3390" s="140">
        <f>_xll.qlInterestRateIndexValueDate(Index1M,$H3390)</f>
        <v>63452</v>
      </c>
      <c r="J3390" s="145">
        <f>IFERROR(_xll.qlIndexFixing(Index1M,$H3390,TRUE,_xll.ohTrigger(RecalcTrigger,Trigger1M)),NA())</f>
        <v>9.7003824522572026E-3</v>
      </c>
      <c r="K3390" s="44">
        <f>IFERROR(_xll.qlIndexFixing(Index3M,H3390,TRUE,_xll.ohTrigger(RecalcTrigger,Trigger3M)),NA())</f>
        <v>9.8803876032880471E-3</v>
      </c>
      <c r="L3390" s="44">
        <f>IFERROR(_xll.qlIndexFixing(Index6M,$H3390,TRUE,_xll.ohTrigger(RecalcTrigger,Trigger6M)),NA())</f>
        <v>9.9622892947593949E-3</v>
      </c>
      <c r="M3390" s="146">
        <f>IFERROR(_xll.qlIndexFixing(Index1Y,$H3390,TRUE,_xll.ohTrigger(RecalcTrigger,Trigger1Y)),NA())</f>
        <v>1.0201771088732769E-2</v>
      </c>
      <c r="N3390" s="145">
        <f>IFERROR(_xll.qlIndexFixing(ONIndex1M,I3390,TRUE,_xll.ohTrigger(RecalcTrigger,Trigger1M)),NA())</f>
        <v>9.6938053821626902E-3</v>
      </c>
      <c r="O3390" s="44">
        <f>IFERROR(_xll.qlIndexFixing(ONIndex3M,I3390,TRUE,_xll.ohTrigger(RecalcTrigger,Trigger3M)),NA())</f>
        <v>9.8591220610100283E-3</v>
      </c>
      <c r="P3390" s="44">
        <f>IFERROR(_xll.qlIndexFixing(ONIndex6M,I3390,TRUE,_xll.ohTrigger(RecalcTrigger,Trigger6M)),NA())</f>
        <v>9.9206314420652308E-3</v>
      </c>
      <c r="Q3390" s="146">
        <f>IFERROR(_xll.qlIndexFixing(ONIndex1Y,I3390,TRUE,_xll.ohTrigger(RecalcTrigger,Trigger1Y)),NA())</f>
        <v>1.011645082461321E-2</v>
      </c>
    </row>
    <row r="3391" spans="2:17" x14ac:dyDescent="0.2">
      <c r="B3391" s="39" t="s">
        <v>42</v>
      </c>
      <c r="D3391" s="42">
        <f>_xll.qlCalendarAdvance(Calendar,$D3390,B3391,"f",FALSE)</f>
        <v>63459</v>
      </c>
      <c r="E3391" s="140">
        <f>_xll.qlInterestRateIndexValueDate(IndexON,D3391)</f>
        <v>63459</v>
      </c>
      <c r="F3391" s="156">
        <f>IFERROR(_xll.qlIndexFixing(IndexON,D3391,TRUE,_xll.ohTrigger(RecalcTrigger,TriggerON)),NA())</f>
        <v>9.3299431653992571E-3</v>
      </c>
      <c r="H3391" s="42">
        <f>_xll.qlCalendarAdvance(Calendar,$H3390,B3391,"f",FALSE)</f>
        <v>63459</v>
      </c>
      <c r="I3391" s="140">
        <f>_xll.qlInterestRateIndexValueDate(Index1M,$H3391)</f>
        <v>63459</v>
      </c>
      <c r="J3391" s="145">
        <f>IFERROR(_xll.qlIndexFixing(Index1M,$H3391,TRUE,_xll.ohTrigger(RecalcTrigger,Trigger1M)),NA())</f>
        <v>9.7017438795553215E-3</v>
      </c>
      <c r="K3391" s="44">
        <f>IFERROR(_xll.qlIndexFixing(Index3M,H3391,TRUE,_xll.ohTrigger(RecalcTrigger,Trigger3M)),NA())</f>
        <v>9.8818032025325513E-3</v>
      </c>
      <c r="L3391" s="44">
        <f>IFERROR(_xll.qlIndexFixing(Index6M,$H3391,TRUE,_xll.ohTrigger(RecalcTrigger,Trigger6M)),NA())</f>
        <v>9.9635919146247448E-3</v>
      </c>
      <c r="M3391" s="146">
        <f>IFERROR(_xll.qlIndexFixing(Index1Y,$H3391,TRUE,_xll.ohTrigger(RecalcTrigger,Trigger1Y)),NA())</f>
        <v>1.0202989804479756E-2</v>
      </c>
      <c r="N3391" s="145">
        <f>IFERROR(_xll.qlIndexFixing(ONIndex1M,I3391,TRUE,_xll.ohTrigger(RecalcTrigger,Trigger1M)),NA())</f>
        <v>9.6951854569538032E-3</v>
      </c>
      <c r="O3391" s="44">
        <f>IFERROR(_xll.qlIndexFixing(ONIndex3M,I3391,TRUE,_xll.ohTrigger(RecalcTrigger,Trigger3M)),NA())</f>
        <v>9.8605996646261573E-3</v>
      </c>
      <c r="P3391" s="44">
        <f>IFERROR(_xll.qlIndexFixing(ONIndex6M,I3391,TRUE,_xll.ohTrigger(RecalcTrigger,Trigger6M)),NA())</f>
        <v>9.9220536786714941E-3</v>
      </c>
      <c r="Q3391" s="146">
        <f>IFERROR(_xll.qlIndexFixing(ONIndex1Y,I3391,TRUE,_xll.ohTrigger(RecalcTrigger,Trigger1Y)),NA())</f>
        <v>1.0117920541615755E-2</v>
      </c>
    </row>
    <row r="3392" spans="2:17" x14ac:dyDescent="0.2">
      <c r="B3392" s="39" t="s">
        <v>42</v>
      </c>
      <c r="D3392" s="42">
        <f>_xll.qlCalendarAdvance(Calendar,$D3391,B3392,"f",FALSE)</f>
        <v>63466</v>
      </c>
      <c r="E3392" s="140">
        <f>_xll.qlInterestRateIndexValueDate(IndexON,D3392)</f>
        <v>63466</v>
      </c>
      <c r="F3392" s="156">
        <f>IFERROR(_xll.qlIndexFixing(IndexON,D3392,TRUE,_xll.ohTrigger(RecalcTrigger,TriggerON)),NA())</f>
        <v>9.3316350459804465E-3</v>
      </c>
      <c r="H3392" s="42">
        <f>_xll.qlCalendarAdvance(Calendar,$H3391,B3392,"f",FALSE)</f>
        <v>63466</v>
      </c>
      <c r="I3392" s="140">
        <f>_xll.qlInterestRateIndexValueDate(Index1M,$H3392)</f>
        <v>63466</v>
      </c>
      <c r="J3392" s="145">
        <f>IFERROR(_xll.qlIndexFixing(Index1M,$H3392,TRUE,_xll.ohTrigger(RecalcTrigger,Trigger1M)),NA())</f>
        <v>9.7037695677686994E-3</v>
      </c>
      <c r="K3392" s="44">
        <f>IFERROR(_xll.qlIndexFixing(Index3M,H3392,TRUE,_xll.ohTrigger(RecalcTrigger,Trigger3M)),NA())</f>
        <v>9.8834407032483019E-3</v>
      </c>
      <c r="L3392" s="44">
        <f>IFERROR(_xll.qlIndexFixing(Index6M,$H3392,TRUE,_xll.ohTrigger(RecalcTrigger,Trigger6M)),NA())</f>
        <v>9.9651094190689356E-3</v>
      </c>
      <c r="M3392" s="146">
        <f>IFERROR(_xll.qlIndexFixing(Index1Y,$H3392,TRUE,_xll.ohTrigger(RecalcTrigger,Trigger1Y)),NA())</f>
        <v>1.0204198292649957E-2</v>
      </c>
      <c r="N3392" s="145">
        <f>IFERROR(_xll.qlIndexFixing(ONIndex1M,I3392,TRUE,_xll.ohTrigger(RecalcTrigger,Trigger1M)),NA())</f>
        <v>9.6965560231521142E-3</v>
      </c>
      <c r="O3392" s="44">
        <f>IFERROR(_xll.qlIndexFixing(ONIndex3M,I3392,TRUE,_xll.ohTrigger(RecalcTrigger,Trigger3M)),NA())</f>
        <v>9.8620670880189554E-3</v>
      </c>
      <c r="P3392" s="44">
        <f>IFERROR(_xll.qlIndexFixing(ONIndex6M,I3392,TRUE,_xll.ohTrigger(RecalcTrigger,Trigger6M)),NA())</f>
        <v>9.9234661165392701E-3</v>
      </c>
      <c r="Q3392" s="146">
        <f>IFERROR(_xll.qlIndexFixing(ONIndex1Y,I3392,TRUE,_xll.ohTrigger(RecalcTrigger,Trigger1Y)),NA())</f>
        <v>1.0119380132695976E-2</v>
      </c>
    </row>
    <row r="3393" spans="2:17" x14ac:dyDescent="0.2">
      <c r="B3393" s="39" t="s">
        <v>42</v>
      </c>
      <c r="D3393" s="42">
        <f>_xll.qlCalendarAdvance(Calendar,$D3392,B3393,"f",FALSE)</f>
        <v>63473</v>
      </c>
      <c r="E3393" s="140">
        <f>_xll.qlInterestRateIndexValueDate(IndexON,D3393)</f>
        <v>63473</v>
      </c>
      <c r="F3393" s="156">
        <f>IFERROR(_xll.qlIndexFixing(IndexON,D3393,TRUE,_xll.ohTrigger(RecalcTrigger,TriggerON)),NA())</f>
        <v>9.3333151889529731E-3</v>
      </c>
      <c r="H3393" s="42">
        <f>_xll.qlCalendarAdvance(Calendar,$H3392,B3393,"f",FALSE)</f>
        <v>63473</v>
      </c>
      <c r="I3393" s="140">
        <f>_xll.qlInterestRateIndexValueDate(Index1M,$H3393)</f>
        <v>63473</v>
      </c>
      <c r="J3393" s="145">
        <f>IFERROR(_xll.qlIndexFixing(Index1M,$H3393,TRUE,_xll.ohTrigger(RecalcTrigger,Trigger1M)),NA())</f>
        <v>9.7051100317451164E-3</v>
      </c>
      <c r="K3393" s="44">
        <f>IFERROR(_xll.qlIndexFixing(Index3M,H3393,TRUE,_xll.ohTrigger(RecalcTrigger,Trigger3M)),NA())</f>
        <v>9.8848352019904814E-3</v>
      </c>
      <c r="L3393" s="44">
        <f>IFERROR(_xll.qlIndexFixing(Index6M,$H3393,TRUE,_xll.ohTrigger(RecalcTrigger,Trigger6M)),NA())</f>
        <v>9.9663916781543554E-3</v>
      </c>
      <c r="M3393" s="146">
        <f>IFERROR(_xll.qlIndexFixing(Index1Y,$H3393,TRUE,_xll.ohTrigger(RecalcTrigger,Trigger1Y)),NA())</f>
        <v>1.0205396553205848E-2</v>
      </c>
      <c r="N3393" s="145">
        <f>IFERROR(_xll.qlIndexFixing(ONIndex1M,I3393,TRUE,_xll.ohTrigger(RecalcTrigger,Trigger1M)),NA())</f>
        <v>9.6979170811628546E-3</v>
      </c>
      <c r="O3393" s="44">
        <f>IFERROR(_xll.qlIndexFixing(ONIndex3M,I3393,TRUE,_xll.ohTrigger(RecalcTrigger,Trigger3M)),NA())</f>
        <v>9.8635243309452836E-3</v>
      </c>
      <c r="P3393" s="44">
        <f>IFERROR(_xll.qlIndexFixing(ONIndex6M,I3393,TRUE,_xll.ohTrigger(RecalcTrigger,Trigger6M)),NA())</f>
        <v>9.9248687553443737E-3</v>
      </c>
      <c r="Q3393" s="146">
        <f>IFERROR(_xll.qlIndexFixing(ONIndex1Y,I3393,TRUE,_xll.ohTrigger(RecalcTrigger,Trigger1Y)),NA())</f>
        <v>1.0120829597772829E-2</v>
      </c>
    </row>
    <row r="3394" spans="2:17" x14ac:dyDescent="0.2">
      <c r="B3394" s="39" t="s">
        <v>42</v>
      </c>
      <c r="D3394" s="42">
        <f>_xll.qlCalendarAdvance(Calendar,$D3393,B3394,"f",FALSE)</f>
        <v>63480</v>
      </c>
      <c r="E3394" s="140">
        <f>_xll.qlInterestRateIndexValueDate(IndexON,D3394)</f>
        <v>63480</v>
      </c>
      <c r="F3394" s="156">
        <f>IFERROR(_xll.qlIndexFixing(IndexON,D3394,TRUE,_xll.ohTrigger(RecalcTrigger,TriggerON)),NA())</f>
        <v>9.3349835943978832E-3</v>
      </c>
      <c r="H3394" s="42">
        <f>_xll.qlCalendarAdvance(Calendar,$H3393,B3394,"f",FALSE)</f>
        <v>63480</v>
      </c>
      <c r="I3394" s="140">
        <f>_xll.qlInterestRateIndexValueDate(Index1M,$H3394)</f>
        <v>63480</v>
      </c>
      <c r="J3394" s="145">
        <f>IFERROR(_xll.qlIndexFixing(Index1M,$H3394,TRUE,_xll.ohTrigger(RecalcTrigger,Trigger1M)),NA())</f>
        <v>9.7064409794023199E-3</v>
      </c>
      <c r="K3394" s="44">
        <f>IFERROR(_xll.qlIndexFixing(Index3M,H3394,TRUE,_xll.ohTrigger(RecalcTrigger,Trigger3M)),NA())</f>
        <v>9.8862194957893348E-3</v>
      </c>
      <c r="L3394" s="44">
        <f>IFERROR(_xll.qlIndexFixing(Index6M,$H3394,TRUE,_xll.ohTrigger(RecalcTrigger,Trigger6M)),NA())</f>
        <v>9.9676640907458789E-3</v>
      </c>
      <c r="M3394" s="146">
        <f>IFERROR(_xll.qlIndexFixing(Index1Y,$H3394,TRUE,_xll.ohTrigger(RecalcTrigger,Trigger1Y)),NA())</f>
        <v>1.0206584586111678E-2</v>
      </c>
      <c r="N3394" s="145">
        <f>IFERROR(_xll.qlIndexFixing(ONIndex1M,I3394,TRUE,_xll.ohTrigger(RecalcTrigger,Trigger1M)),NA())</f>
        <v>9.6992686306618392E-3</v>
      </c>
      <c r="O3394" s="44">
        <f>IFERROR(_xll.qlIndexFixing(ONIndex3M,I3394,TRUE,_xll.ohTrigger(RecalcTrigger,Trigger3M)),NA())</f>
        <v>9.8649713936482808E-3</v>
      </c>
      <c r="P3394" s="44">
        <f>IFERROR(_xll.qlIndexFixing(ONIndex6M,I3394,TRUE,_xll.ohTrigger(RecalcTrigger,Trigger6M)),NA())</f>
        <v>9.9262615953299438E-3</v>
      </c>
      <c r="Q3394" s="146">
        <f>IFERROR(_xll.qlIndexFixing(ONIndex1Y,I3394,TRUE,_xll.ohTrigger(RecalcTrigger,Trigger1Y)),NA())</f>
        <v>1.0122268936846313E-2</v>
      </c>
    </row>
    <row r="3395" spans="2:17" x14ac:dyDescent="0.2">
      <c r="B3395" s="39" t="s">
        <v>42</v>
      </c>
      <c r="D3395" s="42">
        <f>_xll.qlCalendarAdvance(Calendar,$D3394,B3395,"f",FALSE)</f>
        <v>63487</v>
      </c>
      <c r="E3395" s="140">
        <f>_xll.qlInterestRateIndexValueDate(IndexON,D3395)</f>
        <v>63487</v>
      </c>
      <c r="F3395" s="156">
        <f>IFERROR(_xll.qlIndexFixing(IndexON,D3395,TRUE,_xll.ohTrigger(RecalcTrigger,TriggerON)),NA())</f>
        <v>9.336640262396223E-3</v>
      </c>
      <c r="H3395" s="42">
        <f>_xll.qlCalendarAdvance(Calendar,$H3394,B3395,"f",FALSE)</f>
        <v>63487</v>
      </c>
      <c r="I3395" s="140">
        <f>_xll.qlInterestRateIndexValueDate(Index1M,$H3395)</f>
        <v>63487</v>
      </c>
      <c r="J3395" s="145">
        <f>IFERROR(_xll.qlIndexFixing(Index1M,$H3395,TRUE,_xll.ohTrigger(RecalcTrigger,Trigger1M)),NA())</f>
        <v>9.7077624107378534E-3</v>
      </c>
      <c r="K3395" s="44">
        <f>IFERROR(_xll.qlIndexFixing(Index3M,H3395,TRUE,_xll.ohTrigger(RecalcTrigger,Trigger3M)),NA())</f>
        <v>9.8875935846334077E-3</v>
      </c>
      <c r="L3395" s="44">
        <f>IFERROR(_xll.qlIndexFixing(Index6M,$H3395,TRUE,_xll.ohTrigger(RecalcTrigger,Trigger6M)),NA())</f>
        <v>9.9689266568256957E-3</v>
      </c>
      <c r="M3395" s="146">
        <f>IFERROR(_xll.qlIndexFixing(Index1Y,$H3395,TRUE,_xll.ohTrigger(RecalcTrigger,Trigger1Y)),NA())</f>
        <v>1.0207762391331032E-2</v>
      </c>
      <c r="N3395" s="145">
        <f>IFERROR(_xll.qlIndexFixing(ONIndex1M,I3395,TRUE,_xll.ohTrigger(RecalcTrigger,Trigger1M)),NA())</f>
        <v>9.7006106718922069E-3</v>
      </c>
      <c r="O3395" s="44">
        <f>IFERROR(_xll.qlIndexFixing(ONIndex3M,I3395,TRUE,_xll.ohTrigger(RecalcTrigger,Trigger3M)),NA())</f>
        <v>9.8664082759658545E-3</v>
      </c>
      <c r="P3395" s="44">
        <f>IFERROR(_xll.qlIndexFixing(ONIndex6M,I3395,TRUE,_xll.ohTrigger(RecalcTrigger,Trigger6M)),NA())</f>
        <v>9.9276446365770266E-3</v>
      </c>
      <c r="Q3395" s="146">
        <f>IFERROR(_xll.qlIndexFixing(ONIndex1Y,I3395,TRUE,_xll.ohTrigger(RecalcTrigger,Trigger1Y)),NA())</f>
        <v>1.0123698149916427E-2</v>
      </c>
    </row>
    <row r="3396" spans="2:17" x14ac:dyDescent="0.2">
      <c r="B3396" s="39" t="s">
        <v>42</v>
      </c>
      <c r="D3396" s="42">
        <f>_xll.qlCalendarAdvance(Calendar,$D3395,B3396,"f",FALSE)</f>
        <v>63494</v>
      </c>
      <c r="E3396" s="140">
        <f>_xll.qlInterestRateIndexValueDate(IndexON,D3396)</f>
        <v>63494</v>
      </c>
      <c r="F3396" s="156">
        <f>IFERROR(_xll.qlIndexFixing(IndexON,D3396,TRUE,_xll.ohTrigger(RecalcTrigger,TriggerON)),NA())</f>
        <v>9.3382851928669464E-3</v>
      </c>
      <c r="H3396" s="42">
        <f>_xll.qlCalendarAdvance(Calendar,$H3395,B3396,"f",FALSE)</f>
        <v>63494</v>
      </c>
      <c r="I3396" s="140">
        <f>_xll.qlInterestRateIndexValueDate(Index1M,$H3396)</f>
        <v>63494</v>
      </c>
      <c r="J3396" s="145">
        <f>IFERROR(_xll.qlIndexFixing(Index1M,$H3396,TRUE,_xll.ohTrigger(RecalcTrigger,Trigger1M)),NA())</f>
        <v>9.7084082824664044E-3</v>
      </c>
      <c r="K3396" s="44">
        <f>IFERROR(_xll.qlIndexFixing(Index3M,H3396,TRUE,_xll.ohTrigger(RecalcTrigger,Trigger3M)),NA())</f>
        <v>9.8889574685130099E-3</v>
      </c>
      <c r="L3396" s="44">
        <f>IFERROR(_xll.qlIndexFixing(Index6M,$H3396,TRUE,_xll.ohTrigger(RecalcTrigger,Trigger6M)),NA())</f>
        <v>9.9699573207187222E-3</v>
      </c>
      <c r="M3396" s="146">
        <f>IFERROR(_xll.qlIndexFixing(Index1Y,$H3396,TRUE,_xll.ohTrigger(RecalcTrigger,Trigger1Y)),NA())</f>
        <v>1.0208929968827718E-2</v>
      </c>
      <c r="N3396" s="145">
        <f>IFERROR(_xll.qlIndexFixing(ONIndex1M,I3396,TRUE,_xll.ohTrigger(RecalcTrigger,Trigger1M)),NA())</f>
        <v>9.7019432046918652E-3</v>
      </c>
      <c r="O3396" s="44">
        <f>IFERROR(_xll.qlIndexFixing(ONIndex3M,I3396,TRUE,_xll.ohTrigger(RecalcTrigger,Trigger3M)),NA())</f>
        <v>9.8678349779790508E-3</v>
      </c>
      <c r="P3396" s="44">
        <f>IFERROR(_xll.qlIndexFixing(ONIndex6M,I3396,TRUE,_xll.ohTrigger(RecalcTrigger,Trigger6M)),NA())</f>
        <v>9.9290178789235295E-3</v>
      </c>
      <c r="Q3396" s="146">
        <f>IFERROR(_xll.qlIndexFixing(ONIndex1Y,I3396,TRUE,_xll.ohTrigger(RecalcTrigger,Trigger1Y)),NA())</f>
        <v>1.0125117236902126E-2</v>
      </c>
    </row>
    <row r="3397" spans="2:17" x14ac:dyDescent="0.2">
      <c r="B3397" s="39" t="s">
        <v>42</v>
      </c>
      <c r="D3397" s="42">
        <f>_xll.qlCalendarAdvance(Calendar,$D3396,B3397,"f",FALSE)</f>
        <v>63501</v>
      </c>
      <c r="E3397" s="140">
        <f>_xll.qlInterestRateIndexValueDate(IndexON,D3397)</f>
        <v>63501</v>
      </c>
      <c r="F3397" s="156">
        <f>IFERROR(_xll.qlIndexFixing(IndexON,D3397,TRUE,_xll.ohTrigger(RecalcTrigger,TriggerON)),NA())</f>
        <v>9.3399183858100532E-3</v>
      </c>
      <c r="H3397" s="42">
        <f>_xll.qlCalendarAdvance(Calendar,$H3396,B3397,"f",FALSE)</f>
        <v>63501</v>
      </c>
      <c r="I3397" s="140">
        <f>_xll.qlInterestRateIndexValueDate(Index1M,$H3397)</f>
        <v>63501</v>
      </c>
      <c r="J3397" s="145">
        <f>IFERROR(_xll.qlIndexFixing(Index1M,$H3397,TRUE,_xll.ohTrigger(RecalcTrigger,Trigger1M)),NA())</f>
        <v>9.7097126163121876E-3</v>
      </c>
      <c r="K3397" s="44">
        <f>IFERROR(_xll.qlIndexFixing(Index3M,H3397,TRUE,_xll.ohTrigger(RecalcTrigger,Trigger3M)),NA())</f>
        <v>9.8903111474166906E-3</v>
      </c>
      <c r="L3397" s="44">
        <f>IFERROR(_xll.qlIndexFixing(Index6M,$H3397,TRUE,_xll.ohTrigger(RecalcTrigger,Trigger6M)),NA())</f>
        <v>9.9712008631599475E-3</v>
      </c>
      <c r="M3397" s="146">
        <f>IFERROR(_xll.qlIndexFixing(Index1Y,$H3397,TRUE,_xll.ohTrigger(RecalcTrigger,Trigger1Y)),NA())</f>
        <v>1.0210087318567096E-2</v>
      </c>
      <c r="N3397" s="145">
        <f>IFERROR(_xll.qlIndexFixing(ONIndex1M,I3397,TRUE,_xll.ohTrigger(RecalcTrigger,Trigger1M)),NA())</f>
        <v>9.703266229060814E-3</v>
      </c>
      <c r="O3397" s="44">
        <f>IFERROR(_xll.qlIndexFixing(ONIndex3M,I3397,TRUE,_xll.ohTrigger(RecalcTrigger,Trigger3M)),NA())</f>
        <v>9.8692514996068237E-3</v>
      </c>
      <c r="P3397" s="44">
        <f>IFERROR(_xll.qlIndexFixing(ONIndex6M,I3397,TRUE,_xll.ohTrigger(RecalcTrigger,Trigger6M)),NA())</f>
        <v>9.9303813222884063E-3</v>
      </c>
      <c r="Q3397" s="146">
        <f>IFERROR(_xll.qlIndexFixing(ONIndex1Y,I3397,TRUE,_xll.ohTrigger(RecalcTrigger,Trigger1Y)),NA())</f>
        <v>1.0126526198046548E-2</v>
      </c>
    </row>
    <row r="3398" spans="2:17" x14ac:dyDescent="0.2">
      <c r="B3398" s="39" t="s">
        <v>42</v>
      </c>
      <c r="D3398" s="42">
        <f>_xll.qlCalendarAdvance(Calendar,$D3397,B3398,"f",FALSE)</f>
        <v>63508</v>
      </c>
      <c r="E3398" s="140">
        <f>_xll.qlInterestRateIndexValueDate(IndexON,D3398)</f>
        <v>63508</v>
      </c>
      <c r="F3398" s="156">
        <f>IFERROR(_xll.qlIndexFixing(IndexON,D3398,TRUE,_xll.ohTrigger(RecalcTrigger,TriggerON)),NA())</f>
        <v>9.3415398412255435E-3</v>
      </c>
      <c r="H3398" s="42">
        <f>_xll.qlCalendarAdvance(Calendar,$H3397,B3398,"f",FALSE)</f>
        <v>63508</v>
      </c>
      <c r="I3398" s="140">
        <f>_xll.qlInterestRateIndexValueDate(Index1M,$H3398)</f>
        <v>63508</v>
      </c>
      <c r="J3398" s="145">
        <f>IFERROR(_xll.qlIndexFixing(Index1M,$H3398,TRUE,_xll.ohTrigger(RecalcTrigger,Trigger1M)),NA())</f>
        <v>9.7110074345762767E-3</v>
      </c>
      <c r="K3398" s="44">
        <f>IFERROR(_xll.qlIndexFixing(Index3M,H3398,TRUE,_xll.ohTrigger(RecalcTrigger,Trigger3M)),NA())</f>
        <v>9.8916546213356406E-3</v>
      </c>
      <c r="L3398" s="44">
        <f>IFERROR(_xll.qlIndexFixing(Index6M,$H3398,TRUE,_xll.ohTrigger(RecalcTrigger,Trigger6M)),NA())</f>
        <v>9.9724345593010556E-3</v>
      </c>
      <c r="M3398" s="146">
        <f>IFERROR(_xll.qlIndexFixing(Index1Y,$H3398,TRUE,_xll.ohTrigger(RecalcTrigger,Trigger1Y)),NA())</f>
        <v>1.0211234440513861E-2</v>
      </c>
      <c r="N3398" s="145">
        <f>IFERROR(_xll.qlIndexFixing(ONIndex1M,I3398,TRUE,_xll.ohTrigger(RecalcTrigger,Trigger1M)),NA())</f>
        <v>9.704579745161146E-3</v>
      </c>
      <c r="O3398" s="44">
        <f>IFERROR(_xll.qlIndexFixing(ONIndex3M,I3398,TRUE,_xll.ohTrigger(RecalcTrigger,Trigger3M)),NA())</f>
        <v>9.8706578409302193E-3</v>
      </c>
      <c r="P3398" s="44">
        <f>IFERROR(_xll.qlIndexFixing(ONIndex6M,I3398,TRUE,_xll.ohTrigger(RecalcTrigger,Trigger6M)),NA())</f>
        <v>9.9317349668337496E-3</v>
      </c>
      <c r="Q3398" s="146">
        <f>IFERROR(_xll.qlIndexFixing(ONIndex1Y,I3398,TRUE,_xll.ohTrigger(RecalcTrigger,Trigger1Y)),NA())</f>
        <v>1.0127925033025509E-2</v>
      </c>
    </row>
    <row r="3399" spans="2:17" x14ac:dyDescent="0.2">
      <c r="B3399" s="39" t="s">
        <v>42</v>
      </c>
      <c r="D3399" s="42">
        <f>_xll.qlCalendarAdvance(Calendar,$D3398,B3399,"f",FALSE)</f>
        <v>63515</v>
      </c>
      <c r="E3399" s="140">
        <f>_xll.qlInterestRateIndexValueDate(IndexON,D3399)</f>
        <v>63515</v>
      </c>
      <c r="F3399" s="156">
        <f>IFERROR(_xll.qlIndexFixing(IndexON,D3399,TRUE,_xll.ohTrigger(RecalcTrigger,TriggerON)),NA())</f>
        <v>9.3431495591134173E-3</v>
      </c>
      <c r="H3399" s="42">
        <f>_xll.qlCalendarAdvance(Calendar,$H3398,B3399,"f",FALSE)</f>
        <v>63515</v>
      </c>
      <c r="I3399" s="140">
        <f>_xll.qlInterestRateIndexValueDate(Index1M,$H3399)</f>
        <v>63515</v>
      </c>
      <c r="J3399" s="145">
        <f>IFERROR(_xll.qlIndexFixing(Index1M,$H3399,TRUE,_xll.ohTrigger(RecalcTrigger,Trigger1M)),NA())</f>
        <v>9.7122927372478678E-3</v>
      </c>
      <c r="K3399" s="44">
        <f>IFERROR(_xll.qlIndexFixing(Index3M,H3399,TRUE,_xll.ohTrigger(RecalcTrigger,Trigger3M)),NA())</f>
        <v>9.8929878902566434E-3</v>
      </c>
      <c r="L3399" s="44">
        <f>IFERROR(_xll.qlIndexFixing(Index6M,$H3399,TRUE,_xll.ohTrigger(RecalcTrigger,Trigger6M)),NA())</f>
        <v>9.9736584091218959E-3</v>
      </c>
      <c r="M3399" s="146">
        <f>IFERROR(_xll.qlIndexFixing(Index1Y,$H3399,TRUE,_xll.ohTrigger(RecalcTrigger,Trigger1Y)),NA())</f>
        <v>1.0212371334632486E-2</v>
      </c>
      <c r="N3399" s="145">
        <f>IFERROR(_xll.qlIndexFixing(ONIndex1M,I3399,TRUE,_xll.ohTrigger(RecalcTrigger,Trigger1M)),NA())</f>
        <v>9.7058837527497221E-3</v>
      </c>
      <c r="O3399" s="44">
        <f>IFERROR(_xll.qlIndexFixing(ONIndex3M,I3399,TRUE,_xll.ohTrigger(RecalcTrigger,Trigger3M)),NA())</f>
        <v>9.8720540019492375E-3</v>
      </c>
      <c r="P3399" s="44">
        <f>IFERROR(_xll.qlIndexFixing(ONIndex6M,I3399,TRUE,_xll.ohTrigger(RecalcTrigger,Trigger6M)),NA())</f>
        <v>9.933078812478513E-3</v>
      </c>
      <c r="Q3399" s="146">
        <f>IFERROR(_xll.qlIndexFixing(ONIndex1Y,I3399,TRUE,_xll.ohTrigger(RecalcTrigger,Trigger1Y)),NA())</f>
        <v>1.0129313742082147E-2</v>
      </c>
    </row>
    <row r="3400" spans="2:17" x14ac:dyDescent="0.2">
      <c r="B3400" s="39" t="s">
        <v>42</v>
      </c>
      <c r="D3400" s="42">
        <f>_xll.qlCalendarAdvance(Calendar,$D3399,B3400,"f",FALSE)</f>
        <v>63522</v>
      </c>
      <c r="E3400" s="140">
        <f>_xll.qlInterestRateIndexValueDate(IndexON,D3400)</f>
        <v>63522</v>
      </c>
      <c r="F3400" s="156">
        <f>IFERROR(_xll.qlIndexFixing(IndexON,D3400,TRUE,_xll.ohTrigger(RecalcTrigger,TriggerON)),NA())</f>
        <v>9.3447475394736745E-3</v>
      </c>
      <c r="H3400" s="42">
        <f>_xll.qlCalendarAdvance(Calendar,$H3399,B3400,"f",FALSE)</f>
        <v>63522</v>
      </c>
      <c r="I3400" s="140">
        <f>_xll.qlInterestRateIndexValueDate(Index1M,$H3400)</f>
        <v>63522</v>
      </c>
      <c r="J3400" s="145">
        <f>IFERROR(_xll.qlIndexFixing(Index1M,$H3400,TRUE,_xll.ohTrigger(RecalcTrigger,Trigger1M)),NA())</f>
        <v>9.7135685243296601E-3</v>
      </c>
      <c r="K3400" s="44">
        <f>IFERROR(_xll.qlIndexFixing(Index3M,H3400,TRUE,_xll.ohTrigger(RecalcTrigger,Trigger3M)),NA())</f>
        <v>9.8940843851789036E-3</v>
      </c>
      <c r="L3400" s="44">
        <f>IFERROR(_xll.qlIndexFixing(Index6M,$H3400,TRUE,_xll.ohTrigger(RecalcTrigger,Trigger6M)),NA())</f>
        <v>9.9748724126059053E-3</v>
      </c>
      <c r="M3400" s="146">
        <f>IFERROR(_xll.qlIndexFixing(Index1Y,$H3400,TRUE,_xll.ohTrigger(RecalcTrigger,Trigger1Y)),NA())</f>
        <v>1.0213498000888999E-2</v>
      </c>
      <c r="N3400" s="145">
        <f>IFERROR(_xll.qlIndexFixing(ONIndex1M,I3400,TRUE,_xll.ohTrigger(RecalcTrigger,Trigger1M)),NA())</f>
        <v>9.7071782519886352E-3</v>
      </c>
      <c r="O3400" s="44">
        <f>IFERROR(_xll.qlIndexFixing(ONIndex3M,I3400,TRUE,_xll.ohTrigger(RecalcTrigger,Trigger3M)),NA())</f>
        <v>9.8734399825828323E-3</v>
      </c>
      <c r="P3400" s="44">
        <f>IFERROR(_xll.qlIndexFixing(ONIndex6M,I3400,TRUE,_xll.ohTrigger(RecalcTrigger,Trigger6M)),NA())</f>
        <v>9.9344128593847891E-3</v>
      </c>
      <c r="Q3400" s="146">
        <f>IFERROR(_xll.qlIndexFixing(ONIndex1Y,I3400,TRUE,_xll.ohTrigger(RecalcTrigger,Trigger1Y)),NA())</f>
        <v>1.0130692325216462E-2</v>
      </c>
    </row>
    <row r="3401" spans="2:17" x14ac:dyDescent="0.2">
      <c r="B3401" s="39" t="s">
        <v>42</v>
      </c>
      <c r="D3401" s="42">
        <f>_xll.qlCalendarAdvance(Calendar,$D3400,B3401,"f",FALSE)</f>
        <v>63529</v>
      </c>
      <c r="E3401" s="140">
        <f>_xll.qlInterestRateIndexValueDate(IndexON,D3401)</f>
        <v>63529</v>
      </c>
      <c r="F3401" s="156">
        <f>IFERROR(_xll.qlIndexFixing(IndexON,D3401,TRUE,_xll.ohTrigger(RecalcTrigger,TriggerON)),NA())</f>
        <v>9.3463337823063153E-3</v>
      </c>
      <c r="H3401" s="42">
        <f>_xll.qlCalendarAdvance(Calendar,$H3400,B3401,"f",FALSE)</f>
        <v>63529</v>
      </c>
      <c r="I3401" s="140">
        <f>_xll.qlInterestRateIndexValueDate(Index1M,$H3401)</f>
        <v>63529</v>
      </c>
      <c r="J3401" s="145">
        <f>IFERROR(_xll.qlIndexFixing(Index1M,$H3401,TRUE,_xll.ohTrigger(RecalcTrigger,Trigger1M)),NA())</f>
        <v>9.7154911558166961E-3</v>
      </c>
      <c r="K3401" s="44">
        <f>IFERROR(_xll.qlIndexFixing(Index3M,H3401,TRUE,_xll.ohTrigger(RecalcTrigger,Trigger3M)),NA())</f>
        <v>9.8951719997893497E-3</v>
      </c>
      <c r="L3401" s="44">
        <f>IFERROR(_xll.qlIndexFixing(Index6M,$H3401,TRUE,_xll.ohTrigger(RecalcTrigger,Trigger6M)),NA())</f>
        <v>9.9762952755305234E-3</v>
      </c>
      <c r="M3401" s="146">
        <f>IFERROR(_xll.qlIndexFixing(Index1Y,$H3401,TRUE,_xll.ohTrigger(RecalcTrigger,Trigger1Y)),NA())</f>
        <v>1.0214614439249203E-2</v>
      </c>
      <c r="N3401" s="145">
        <f>IFERROR(_xll.qlIndexFixing(ONIndex1M,I3401,TRUE,_xll.ohTrigger(RecalcTrigger,Trigger1M)),NA())</f>
        <v>9.708463242877885E-3</v>
      </c>
      <c r="O3401" s="44">
        <f>IFERROR(_xll.qlIndexFixing(ONIndex3M,I3401,TRUE,_xll.ohTrigger(RecalcTrigger,Trigger3M)),NA())</f>
        <v>9.8748157829120498E-3</v>
      </c>
      <c r="P3401" s="44">
        <f>IFERROR(_xll.qlIndexFixing(ONIndex6M,I3401,TRUE,_xll.ohTrigger(RecalcTrigger,Trigger6M)),NA())</f>
        <v>9.9357371073094392E-3</v>
      </c>
      <c r="Q3401" s="146">
        <f>IFERROR(_xll.qlIndexFixing(ONIndex1Y,I3401,TRUE,_xll.ohTrigger(RecalcTrigger,Trigger1Y)),NA())</f>
        <v>1.0132060782185315E-2</v>
      </c>
    </row>
    <row r="3402" spans="2:17" x14ac:dyDescent="0.2">
      <c r="B3402" s="39" t="s">
        <v>42</v>
      </c>
      <c r="D3402" s="42">
        <f>_xll.qlCalendarAdvance(Calendar,$D3401,B3402,"f",FALSE)</f>
        <v>63536</v>
      </c>
      <c r="E3402" s="140">
        <f>_xll.qlInterestRateIndexValueDate(IndexON,D3402)</f>
        <v>63536</v>
      </c>
      <c r="F3402" s="156">
        <f>IFERROR(_xll.qlIndexFixing(IndexON,D3402,TRUE,_xll.ohTrigger(RecalcTrigger,TriggerON)),NA())</f>
        <v>9.3479082876923858E-3</v>
      </c>
      <c r="H3402" s="42">
        <f>_xll.qlCalendarAdvance(Calendar,$H3401,B3402,"f",FALSE)</f>
        <v>63536</v>
      </c>
      <c r="I3402" s="140">
        <f>_xll.qlInterestRateIndexValueDate(Index1M,$H3402)</f>
        <v>63536</v>
      </c>
      <c r="J3402" s="145">
        <f>IFERROR(_xll.qlIndexFixing(Index1M,$H3402,TRUE,_xll.ohTrigger(RecalcTrigger,Trigger1M)),NA())</f>
        <v>9.7167459728072121E-3</v>
      </c>
      <c r="K3402" s="44">
        <f>IFERROR(_xll.qlIndexFixing(Index3M,H3402,TRUE,_xll.ohTrigger(RecalcTrigger,Trigger3M)),NA())</f>
        <v>9.8964760408986677E-3</v>
      </c>
      <c r="L3402" s="44">
        <f>IFERROR(_xll.qlIndexFixing(Index6M,$H3402,TRUE,_xll.ohTrigger(RecalcTrigger,Trigger6M)),NA())</f>
        <v>9.9774889155176197E-3</v>
      </c>
      <c r="M3402" s="146">
        <f>IFERROR(_xll.qlIndexFixing(Index1Y,$H3402,TRUE,_xll.ohTrigger(RecalcTrigger,Trigger1Y)),NA())</f>
        <v>1.0215720649678683E-2</v>
      </c>
      <c r="N3402" s="145">
        <f>IFERROR(_xll.qlIndexFixing(ONIndex1M,I3402,TRUE,_xll.ohTrigger(RecalcTrigger,Trigger1M)),NA())</f>
        <v>9.7097387253364253E-3</v>
      </c>
      <c r="O3402" s="44">
        <f>IFERROR(_xll.qlIndexFixing(ONIndex3M,I3402,TRUE,_xll.ohTrigger(RecalcTrigger,Trigger3M)),NA())</f>
        <v>9.8761814028558437E-3</v>
      </c>
      <c r="P3402" s="44">
        <f>IFERROR(_xll.qlIndexFixing(ONIndex6M,I3402,TRUE,_xll.ohTrigger(RecalcTrigger,Trigger6M)),NA())</f>
        <v>9.9370515563335093E-3</v>
      </c>
      <c r="Q3402" s="146">
        <f>IFERROR(_xll.qlIndexFixing(ONIndex1Y,I3402,TRUE,_xll.ohTrigger(RecalcTrigger,Trigger1Y)),NA())</f>
        <v>1.0133419113231845E-2</v>
      </c>
    </row>
    <row r="3403" spans="2:17" x14ac:dyDescent="0.2">
      <c r="B3403" s="39" t="s">
        <v>42</v>
      </c>
      <c r="D3403" s="42">
        <f>_xll.qlCalendarAdvance(Calendar,$D3402,B3403,"f",FALSE)</f>
        <v>63543</v>
      </c>
      <c r="E3403" s="140">
        <f>_xll.qlInterestRateIndexValueDate(IndexON,D3403)</f>
        <v>63543</v>
      </c>
      <c r="F3403" s="156">
        <f>IFERROR(_xll.qlIndexFixing(IndexON,D3403,TRUE,_xll.ohTrigger(RecalcTrigger,TriggerON)),NA())</f>
        <v>9.3494710554697935E-3</v>
      </c>
      <c r="H3403" s="42">
        <f>_xll.qlCalendarAdvance(Calendar,$H3402,B3403,"f",FALSE)</f>
        <v>63543</v>
      </c>
      <c r="I3403" s="140">
        <f>_xll.qlInterestRateIndexValueDate(Index1M,$H3403)</f>
        <v>63543</v>
      </c>
      <c r="J3403" s="145">
        <f>IFERROR(_xll.qlIndexFixing(Index1M,$H3403,TRUE,_xll.ohTrigger(RecalcTrigger,Trigger1M)),NA())</f>
        <v>9.7179912734514998E-3</v>
      </c>
      <c r="K3403" s="44">
        <f>IFERROR(_xll.qlIndexFixing(Index3M,H3403,TRUE,_xll.ohTrigger(RecalcTrigger,Trigger3M)),NA())</f>
        <v>9.8977698775157951E-3</v>
      </c>
      <c r="L3403" s="44">
        <f>IFERROR(_xll.qlIndexFixing(Index6M,$H3403,TRUE,_xll.ohTrigger(RecalcTrigger,Trigger6M)),NA())</f>
        <v>9.9786727088482831E-3</v>
      </c>
      <c r="M3403" s="146">
        <f>IFERROR(_xll.qlIndexFixing(Index1Y,$H3403,TRUE,_xll.ohTrigger(RecalcTrigger,Trigger1Y)),NA())</f>
        <v>1.0216816632144798E-2</v>
      </c>
      <c r="N3403" s="145">
        <f>IFERROR(_xll.qlIndexFixing(ONIndex1M,I3403,TRUE,_xll.ohTrigger(RecalcTrigger,Trigger1M)),NA())</f>
        <v>9.7110046994453025E-3</v>
      </c>
      <c r="O3403" s="44">
        <f>IFERROR(_xll.qlIndexFixing(ONIndex3M,I3403,TRUE,_xll.ohTrigger(RecalcTrigger,Trigger3M)),NA())</f>
        <v>9.8775368425763066E-3</v>
      </c>
      <c r="P3403" s="44">
        <f>IFERROR(_xll.qlIndexFixing(ONIndex6M,I3403,TRUE,_xll.ohTrigger(RecalcTrigger,Trigger6M)),NA())</f>
        <v>9.938356206538046E-3</v>
      </c>
      <c r="Q3403" s="146">
        <f>IFERROR(_xll.qlIndexFixing(ONIndex1Y,I3403,TRUE,_xll.ohTrigger(RecalcTrigger,Trigger1Y)),NA())</f>
        <v>1.0134767318437099E-2</v>
      </c>
    </row>
    <row r="3404" spans="2:17" x14ac:dyDescent="0.2">
      <c r="B3404" s="39" t="s">
        <v>42</v>
      </c>
      <c r="D3404" s="42">
        <f>_xll.qlCalendarAdvance(Calendar,$D3403,B3404,"f",FALSE)</f>
        <v>63550</v>
      </c>
      <c r="E3404" s="140">
        <f>_xll.qlInterestRateIndexValueDate(IndexON,D3404)</f>
        <v>63550</v>
      </c>
      <c r="F3404" s="156">
        <f>IFERROR(_xll.qlIndexFixing(IndexON,D3404,TRUE,_xll.ohTrigger(RecalcTrigger,TriggerON)),NA())</f>
        <v>9.3510220857195847E-3</v>
      </c>
      <c r="H3404" s="42">
        <f>_xll.qlCalendarAdvance(Calendar,$H3403,B3404,"f",FALSE)</f>
        <v>63550</v>
      </c>
      <c r="I3404" s="140">
        <f>_xll.qlInterestRateIndexValueDate(Index1M,$H3404)</f>
        <v>63550</v>
      </c>
      <c r="J3404" s="145">
        <f>IFERROR(_xll.qlIndexFixing(Index1M,$H3404,TRUE,_xll.ohTrigger(RecalcTrigger,Trigger1M)),NA())</f>
        <v>9.7192270577446463E-3</v>
      </c>
      <c r="K3404" s="44">
        <f>IFERROR(_xll.qlIndexFixing(Index3M,H3404,TRUE,_xll.ohTrigger(RecalcTrigger,Trigger3M)),NA())</f>
        <v>9.8990535096308285E-3</v>
      </c>
      <c r="L3404" s="44">
        <f>IFERROR(_xll.qlIndexFixing(Index6M,$H3404,TRUE,_xll.ohTrigger(RecalcTrigger,Trigger6M)),NA())</f>
        <v>9.9798466555069271E-3</v>
      </c>
      <c r="M3404" s="146">
        <f>IFERROR(_xll.qlIndexFixing(Index1Y,$H3404,TRUE,_xll.ohTrigger(RecalcTrigger,Trigger1Y)),NA())</f>
        <v>1.0217902386613131E-2</v>
      </c>
      <c r="N3404" s="145">
        <f>IFERROR(_xll.qlIndexFixing(ONIndex1M,I3404,TRUE,_xll.ohTrigger(RecalcTrigger,Trigger1M)),NA())</f>
        <v>9.7122611652045165E-3</v>
      </c>
      <c r="O3404" s="44">
        <f>IFERROR(_xll.qlIndexFixing(ONIndex3M,I3404,TRUE,_xll.ohTrigger(RecalcTrigger,Trigger3M)),NA())</f>
        <v>9.878882101911346E-3</v>
      </c>
      <c r="P3404" s="44">
        <f>IFERROR(_xll.qlIndexFixing(ONIndex6M,I3404,TRUE,_xll.ohTrigger(RecalcTrigger,Trigger6M)),NA())</f>
        <v>9.939651057923049E-3</v>
      </c>
      <c r="Q3404" s="146">
        <f>IFERROR(_xll.qlIndexFixing(ONIndex1Y,I3404,TRUE,_xll.ohTrigger(RecalcTrigger,Trigger1Y)),NA())</f>
        <v>1.0136105397476891E-2</v>
      </c>
    </row>
    <row r="3405" spans="2:17" x14ac:dyDescent="0.2">
      <c r="B3405" s="39" t="s">
        <v>42</v>
      </c>
      <c r="D3405" s="42">
        <f>_xll.qlCalendarAdvance(Calendar,$D3404,B3405,"f",FALSE)</f>
        <v>63557</v>
      </c>
      <c r="E3405" s="140">
        <f>_xll.qlInterestRateIndexValueDate(IndexON,D3405)</f>
        <v>63557</v>
      </c>
      <c r="F3405" s="156">
        <f>IFERROR(_xll.qlIndexFixing(IndexON,D3405,TRUE,_xll.ohTrigger(RecalcTrigger,TriggerON)),NA())</f>
        <v>9.3525613785228057E-3</v>
      </c>
      <c r="H3405" s="42">
        <f>_xll.qlCalendarAdvance(Calendar,$H3404,B3405,"f",FALSE)</f>
        <v>63557</v>
      </c>
      <c r="I3405" s="140">
        <f>_xll.qlInterestRateIndexValueDate(Index1M,$H3405)</f>
        <v>63557</v>
      </c>
      <c r="J3405" s="145">
        <f>IFERROR(_xll.qlIndexFixing(Index1M,$H3405,TRUE,_xll.ohTrigger(RecalcTrigger,Trigger1M)),NA())</f>
        <v>9.7204533256841936E-3</v>
      </c>
      <c r="K3405" s="44">
        <f>IFERROR(_xll.qlIndexFixing(Index3M,H3405,TRUE,_xll.ohTrigger(RecalcTrigger,Trigger3M)),NA())</f>
        <v>9.9003269372347612E-3</v>
      </c>
      <c r="L3405" s="44">
        <f>IFERROR(_xll.qlIndexFixing(Index6M,$H3405,TRUE,_xll.ohTrigger(RecalcTrigger,Trigger6M)),NA())</f>
        <v>9.9807947343505919E-3</v>
      </c>
      <c r="M3405" s="146">
        <f>IFERROR(_xll.qlIndexFixing(Index1Y,$H3405,TRUE,_xll.ohTrigger(RecalcTrigger,Trigger1Y)),NA())</f>
        <v>1.0218977913051708E-2</v>
      </c>
      <c r="N3405" s="145">
        <f>IFERROR(_xll.qlIndexFixing(ONIndex1M,I3405,TRUE,_xll.ohTrigger(RecalcTrigger,Trigger1M)),NA())</f>
        <v>9.7135081225330211E-3</v>
      </c>
      <c r="O3405" s="44">
        <f>IFERROR(_xll.qlIndexFixing(ONIndex3M,I3405,TRUE,_xll.ohTrigger(RecalcTrigger,Trigger3M)),NA())</f>
        <v>9.8802171808609618E-3</v>
      </c>
      <c r="P3405" s="44">
        <f>IFERROR(_xll.qlIndexFixing(ONIndex6M,I3405,TRUE,_xll.ohTrigger(RecalcTrigger,Trigger6M)),NA())</f>
        <v>9.940936110326426E-3</v>
      </c>
      <c r="Q3405" s="146">
        <f>IFERROR(_xll.qlIndexFixing(ONIndex1Y,I3405,TRUE,_xll.ohTrigger(RecalcTrigger,Trigger1Y)),NA())</f>
        <v>1.0137433350513314E-2</v>
      </c>
    </row>
    <row r="3406" spans="2:17" x14ac:dyDescent="0.2">
      <c r="B3406" s="39" t="s">
        <v>42</v>
      </c>
      <c r="D3406" s="42">
        <f>_xll.qlCalendarAdvance(Calendar,$D3405,B3406,"f",FALSE)</f>
        <v>63564</v>
      </c>
      <c r="E3406" s="140">
        <f>_xll.qlInterestRateIndexValueDate(IndexON,D3406)</f>
        <v>63564</v>
      </c>
      <c r="F3406" s="156">
        <f>IFERROR(_xll.qlIndexFixing(IndexON,D3406,TRUE,_xll.ohTrigger(RecalcTrigger,TriggerON)),NA())</f>
        <v>9.3540889337984101E-3</v>
      </c>
      <c r="H3406" s="42">
        <f>_xll.qlCalendarAdvance(Calendar,$H3405,B3406,"f",FALSE)</f>
        <v>63564</v>
      </c>
      <c r="I3406" s="140">
        <f>_xll.qlInterestRateIndexValueDate(Index1M,$H3406)</f>
        <v>63564</v>
      </c>
      <c r="J3406" s="145">
        <f>IFERROR(_xll.qlIndexFixing(Index1M,$H3406,TRUE,_xll.ohTrigger(RecalcTrigger,Trigger1M)),NA())</f>
        <v>9.7216700772652324E-3</v>
      </c>
      <c r="K3406" s="44">
        <f>IFERROR(_xll.qlIndexFixing(Index3M,H3406,TRUE,_xll.ohTrigger(RecalcTrigger,Trigger3M)),NA())</f>
        <v>9.9015901603176897E-3</v>
      </c>
      <c r="L3406" s="44">
        <f>IFERROR(_xll.qlIndexFixing(Index6M,$H3406,TRUE,_xll.ohTrigger(RecalcTrigger,Trigger6M)),NA())</f>
        <v>9.9819496594437396E-3</v>
      </c>
      <c r="M3406" s="146">
        <f>IFERROR(_xll.qlIndexFixing(Index1Y,$H3406,TRUE,_xll.ohTrigger(RecalcTrigger,Trigger1Y)),NA())</f>
        <v>1.0220043211427221E-2</v>
      </c>
      <c r="N3406" s="145">
        <f>IFERROR(_xll.qlIndexFixing(ONIndex1M,I3406,TRUE,_xll.ohTrigger(RecalcTrigger,Trigger1M)),NA())</f>
        <v>9.7147455714308162E-3</v>
      </c>
      <c r="O3406" s="44">
        <f>IFERROR(_xll.qlIndexFixing(ONIndex3M,I3406,TRUE,_xll.ohTrigger(RecalcTrigger,Trigger3M)),NA())</f>
        <v>9.8815420794251541E-3</v>
      </c>
      <c r="P3406" s="44">
        <f>IFERROR(_xll.qlIndexFixing(ONIndex6M,I3406,TRUE,_xll.ohTrigger(RecalcTrigger,Trigger6M)),NA())</f>
        <v>9.9422113639913157E-3</v>
      </c>
      <c r="Q3406" s="146">
        <f>IFERROR(_xll.qlIndexFixing(ONIndex1Y,I3406,TRUE,_xll.ohTrigger(RecalcTrigger,Trigger1Y)),NA())</f>
        <v>1.0138751177546368E-2</v>
      </c>
    </row>
    <row r="3407" spans="2:17" x14ac:dyDescent="0.2">
      <c r="B3407" s="39" t="s">
        <v>42</v>
      </c>
      <c r="D3407" s="42">
        <f>_xll.qlCalendarAdvance(Calendar,$D3406,B3407,"f",FALSE)</f>
        <v>63571</v>
      </c>
      <c r="E3407" s="140">
        <f>_xll.qlInterestRateIndexValueDate(IndexON,D3407)</f>
        <v>63571</v>
      </c>
      <c r="F3407" s="156">
        <f>IFERROR(_xll.qlIndexFixing(IndexON,D3407,TRUE,_xll.ohTrigger(RecalcTrigger,TriggerON)),NA())</f>
        <v>9.355604751546398E-3</v>
      </c>
      <c r="H3407" s="42">
        <f>_xll.qlCalendarAdvance(Calendar,$H3406,B3407,"f",FALSE)</f>
        <v>63571</v>
      </c>
      <c r="I3407" s="140">
        <f>_xll.qlInterestRateIndexValueDate(Index1M,$H3407)</f>
        <v>63571</v>
      </c>
      <c r="J3407" s="145">
        <f>IFERROR(_xll.qlIndexFixing(Index1M,$H3407,TRUE,_xll.ohTrigger(RecalcTrigger,Trigger1M)),NA())</f>
        <v>9.7228773124853063E-3</v>
      </c>
      <c r="K3407" s="44">
        <f>IFERROR(_xll.qlIndexFixing(Index3M,H3407,TRUE,_xll.ohTrigger(RecalcTrigger,Trigger3M)),NA())</f>
        <v>9.9028431788706055E-3</v>
      </c>
      <c r="L3407" s="44">
        <f>IFERROR(_xll.qlIndexFixing(Index6M,$H3407,TRUE,_xll.ohTrigger(RecalcTrigger,Trigger6M)),NA())</f>
        <v>9.9830947380782614E-3</v>
      </c>
      <c r="M3407" s="146">
        <f>IFERROR(_xll.qlIndexFixing(Index1Y,$H3407,TRUE,_xll.ohTrigger(RecalcTrigger,Trigger1Y)),NA())</f>
        <v>1.0221098281707475E-2</v>
      </c>
      <c r="N3407" s="145">
        <f>IFERROR(_xll.qlIndexFixing(ONIndex1M,I3407,TRUE,_xll.ohTrigger(RecalcTrigger,Trigger1M)),NA())</f>
        <v>9.7159735119789481E-3</v>
      </c>
      <c r="O3407" s="44">
        <f>IFERROR(_xll.qlIndexFixing(ONIndex3M,I3407,TRUE,_xll.ohTrigger(RecalcTrigger,Trigger3M)),NA())</f>
        <v>9.8828567978470616E-3</v>
      </c>
      <c r="P3407" s="44">
        <f>IFERROR(_xll.qlIndexFixing(ONIndex6M,I3407,TRUE,_xll.ohTrigger(RecalcTrigger,Trigger6M)),NA())</f>
        <v>9.9434768186745792E-3</v>
      </c>
      <c r="Q3407" s="146">
        <f>IFERROR(_xll.qlIndexFixing(ONIndex1Y,I3407,TRUE,_xll.ohTrigger(RecalcTrigger,Trigger1Y)),NA())</f>
        <v>1.0140058878657099E-2</v>
      </c>
    </row>
    <row r="3408" spans="2:17" x14ac:dyDescent="0.2">
      <c r="B3408" s="39" t="s">
        <v>42</v>
      </c>
      <c r="D3408" s="42">
        <f>_xll.qlCalendarAdvance(Calendar,$D3407,B3408,"f",FALSE)</f>
        <v>63578</v>
      </c>
      <c r="E3408" s="140">
        <f>_xll.qlInterestRateIndexValueDate(IndexON,D3408)</f>
        <v>63578</v>
      </c>
      <c r="F3408" s="156">
        <f>IFERROR(_xll.qlIndexFixing(IndexON,D3408,TRUE,_xll.ohTrigger(RecalcTrigger,TriggerON)),NA())</f>
        <v>9.3571088316857232E-3</v>
      </c>
      <c r="H3408" s="42">
        <f>_xll.qlCalendarAdvance(Calendar,$H3407,B3408,"f",FALSE)</f>
        <v>63578</v>
      </c>
      <c r="I3408" s="140">
        <f>_xll.qlInterestRateIndexValueDate(Index1M,$H3408)</f>
        <v>63578</v>
      </c>
      <c r="J3408" s="145">
        <f>IFERROR(_xll.qlIndexFixing(Index1M,$H3408,TRUE,_xll.ohTrigger(RecalcTrigger,Trigger1M)),NA())</f>
        <v>9.724075031341959E-3</v>
      </c>
      <c r="K3408" s="44">
        <f>IFERROR(_xll.qlIndexFixing(Index3M,H3408,TRUE,_xll.ohTrigger(RecalcTrigger,Trigger3M)),NA())</f>
        <v>9.9040859928836034E-3</v>
      </c>
      <c r="L3408" s="44">
        <f>IFERROR(_xll.qlIndexFixing(Index6M,$H3408,TRUE,_xll.ohTrigger(RecalcTrigger,Trigger6M)),NA())</f>
        <v>9.984229970238484E-3</v>
      </c>
      <c r="M3408" s="146">
        <f>IFERROR(_xll.qlIndexFixing(Index1Y,$H3408,TRUE,_xll.ohTrigger(RecalcTrigger,Trigger1Y)),NA())</f>
        <v>1.022214312386005E-2</v>
      </c>
      <c r="N3408" s="145">
        <f>IFERROR(_xll.qlIndexFixing(ONIndex1M,I3408,TRUE,_xll.ohTrigger(RecalcTrigger,Trigger1M)),NA())</f>
        <v>9.7171919441774168E-3</v>
      </c>
      <c r="O3408" s="44">
        <f>IFERROR(_xll.qlIndexFixing(ONIndex3M,I3408,TRUE,_xll.ohTrigger(RecalcTrigger,Trigger3M)),NA())</f>
        <v>9.8841613358024993E-3</v>
      </c>
      <c r="P3408" s="44">
        <f>IFERROR(_xll.qlIndexFixing(ONIndex6M,I3408,TRUE,_xll.ohTrigger(RecalcTrigger,Trigger6M)),NA())</f>
        <v>9.9447324745383092E-3</v>
      </c>
      <c r="Q3408" s="146">
        <f>IFERROR(_xll.qlIndexFixing(ONIndex1Y,I3408,TRUE,_xll.ohTrigger(RecalcTrigger,Trigger1Y)),NA())</f>
        <v>1.0141356453602368E-2</v>
      </c>
    </row>
    <row r="3409" spans="2:17" x14ac:dyDescent="0.2">
      <c r="B3409" s="39" t="s">
        <v>42</v>
      </c>
      <c r="D3409" s="42">
        <f>_xll.qlCalendarAdvance(Calendar,$D3408,B3409,"f",FALSE)</f>
        <v>63585</v>
      </c>
      <c r="E3409" s="140">
        <f>_xll.qlInterestRateIndexValueDate(IndexON,D3409)</f>
        <v>63585</v>
      </c>
      <c r="F3409" s="156">
        <f>IFERROR(_xll.qlIndexFixing(IndexON,D3409,TRUE,_xll.ohTrigger(RecalcTrigger,TriggerON)),NA())</f>
        <v>9.3586011744595243E-3</v>
      </c>
      <c r="H3409" s="42">
        <f>_xll.qlCalendarAdvance(Calendar,$H3408,B3409,"f",FALSE)</f>
        <v>63585</v>
      </c>
      <c r="I3409" s="140">
        <f>_xll.qlInterestRateIndexValueDate(Index1M,$H3409)</f>
        <v>63585</v>
      </c>
      <c r="J3409" s="145">
        <f>IFERROR(_xll.qlIndexFixing(Index1M,$H3409,TRUE,_xll.ohTrigger(RecalcTrigger,Trigger1M)),NA())</f>
        <v>9.724194897617491E-3</v>
      </c>
      <c r="K3409" s="44">
        <f>IFERROR(_xll.qlIndexFixing(Index3M,H3409,TRUE,_xll.ohTrigger(RecalcTrigger,Trigger3M)),NA())</f>
        <v>9.9050981588006039E-3</v>
      </c>
      <c r="L3409" s="44">
        <f>IFERROR(_xll.qlIndexFixing(Index6M,$H3409,TRUE,_xll.ohTrigger(RecalcTrigger,Trigger6M)),NA())</f>
        <v>9.9853553559078392E-3</v>
      </c>
      <c r="M3409" s="146">
        <f>IFERROR(_xll.qlIndexFixing(Index1Y,$H3409,TRUE,_xll.ohTrigger(RecalcTrigger,Trigger1Y)),NA())</f>
        <v>1.0223177737854083E-2</v>
      </c>
      <c r="N3409" s="145">
        <f>IFERROR(_xll.qlIndexFixing(ONIndex1M,I3409,TRUE,_xll.ohTrigger(RecalcTrigger,Trigger1M)),NA())</f>
        <v>9.7184008679451761E-3</v>
      </c>
      <c r="O3409" s="44">
        <f>IFERROR(_xll.qlIndexFixing(ONIndex3M,I3409,TRUE,_xll.ohTrigger(RecalcTrigger,Trigger3M)),NA())</f>
        <v>9.8854556932914672E-3</v>
      </c>
      <c r="P3409" s="44">
        <f>IFERROR(_xll.qlIndexFixing(ONIndex6M,I3409,TRUE,_xll.ohTrigger(RecalcTrigger,Trigger6M)),NA())</f>
        <v>9.9459783315014594E-3</v>
      </c>
      <c r="Q3409" s="146">
        <f>IFERROR(_xll.qlIndexFixing(ONIndex1Y,I3409,TRUE,_xll.ohTrigger(RecalcTrigger,Trigger1Y)),NA())</f>
        <v>1.0142643902787407E-2</v>
      </c>
    </row>
    <row r="3410" spans="2:17" x14ac:dyDescent="0.2">
      <c r="B3410" s="39" t="s">
        <v>42</v>
      </c>
      <c r="D3410" s="42">
        <f>_xll.qlCalendarAdvance(Calendar,$D3409,B3410,"f",FALSE)</f>
        <v>63592</v>
      </c>
      <c r="E3410" s="140">
        <f>_xll.qlInterestRateIndexValueDate(IndexON,D3410)</f>
        <v>63592</v>
      </c>
      <c r="F3410" s="156">
        <f>IFERROR(_xll.qlIndexFixing(IndexON,D3410,TRUE,_xll.ohTrigger(RecalcTrigger,TriggerON)),NA())</f>
        <v>9.3600817796246627E-3</v>
      </c>
      <c r="H3410" s="42">
        <f>_xll.qlCalendarAdvance(Calendar,$H3409,B3410,"f",FALSE)</f>
        <v>63592</v>
      </c>
      <c r="I3410" s="140">
        <f>_xll.qlInterestRateIndexValueDate(Index1M,$H3410)</f>
        <v>63592</v>
      </c>
      <c r="J3410" s="145">
        <f>IFERROR(_xll.qlIndexFixing(Index1M,$H3410,TRUE,_xll.ohTrigger(RecalcTrigger,Trigger1M)),NA())</f>
        <v>9.7253768250398932E-3</v>
      </c>
      <c r="K3410" s="44">
        <f>IFERROR(_xll.qlIndexFixing(Index3M,H3410,TRUE,_xll.ohTrigger(RecalcTrigger,Trigger3M)),NA())</f>
        <v>9.9065410072538308E-3</v>
      </c>
      <c r="L3410" s="44">
        <f>IFERROR(_xll.qlIndexFixing(Index6M,$H3410,TRUE,_xll.ohTrigger(RecalcTrigger,Trigger6M)),NA())</f>
        <v>9.9864708950684195E-3</v>
      </c>
      <c r="M3410" s="146">
        <f>IFERROR(_xll.qlIndexFixing(Index1Y,$H3410,TRUE,_xll.ohTrigger(RecalcTrigger,Trigger1Y)),NA())</f>
        <v>1.02242021236576E-2</v>
      </c>
      <c r="N3410" s="145">
        <f>IFERROR(_xll.qlIndexFixing(ONIndex1M,I3410,TRUE,_xll.ohTrigger(RecalcTrigger,Trigger1M)),NA())</f>
        <v>9.7196002833632722E-3</v>
      </c>
      <c r="O3410" s="44">
        <f>IFERROR(_xll.qlIndexFixing(ONIndex3M,I3410,TRUE,_xll.ohTrigger(RecalcTrigger,Trigger3M)),NA())</f>
        <v>9.8867398706381504E-3</v>
      </c>
      <c r="P3410" s="44">
        <f>IFERROR(_xll.qlIndexFixing(ONIndex6M,I3410,TRUE,_xll.ohTrigger(RecalcTrigger,Trigger6M)),NA())</f>
        <v>9.947214389645076E-3</v>
      </c>
      <c r="Q3410" s="146">
        <f>IFERROR(_xll.qlIndexFixing(ONIndex1Y,I3410,TRUE,_xll.ohTrigger(RecalcTrigger,Trigger1Y)),NA())</f>
        <v>1.0143921225806984E-2</v>
      </c>
    </row>
    <row r="3411" spans="2:17" x14ac:dyDescent="0.2">
      <c r="B3411" s="39" t="s">
        <v>42</v>
      </c>
      <c r="D3411" s="42">
        <f>_xll.qlCalendarAdvance(Calendar,$D3410,B3411,"f",FALSE)</f>
        <v>63599</v>
      </c>
      <c r="E3411" s="140">
        <f>_xll.qlInterestRateIndexValueDate(IndexON,D3411)</f>
        <v>63599</v>
      </c>
      <c r="F3411" s="156">
        <f>IFERROR(_xll.qlIndexFixing(IndexON,D3411,TRUE,_xll.ohTrigger(RecalcTrigger,TriggerON)),NA())</f>
        <v>9.3615506472621846E-3</v>
      </c>
      <c r="H3411" s="42">
        <f>_xll.qlCalendarAdvance(Calendar,$H3410,B3411,"f",FALSE)</f>
        <v>63599</v>
      </c>
      <c r="I3411" s="140">
        <f>_xll.qlInterestRateIndexValueDate(Index1M,$H3411)</f>
        <v>63599</v>
      </c>
      <c r="J3411" s="145">
        <f>IFERROR(_xll.qlIndexFixing(Index1M,$H3411,TRUE,_xll.ohTrigger(RecalcTrigger,Trigger1M)),NA())</f>
        <v>9.7265492373394772E-3</v>
      </c>
      <c r="K3411" s="44">
        <f>IFERROR(_xll.qlIndexFixing(Index3M,H3411,TRUE,_xll.ohTrigger(RecalcTrigger,Trigger3M)),NA())</f>
        <v>9.9075341558047293E-3</v>
      </c>
      <c r="L3411" s="44">
        <f>IFERROR(_xll.qlIndexFixing(Index6M,$H3411,TRUE,_xll.ohTrigger(RecalcTrigger,Trigger6M)),NA())</f>
        <v>9.9875765877054448E-3</v>
      </c>
      <c r="M3411" s="146">
        <f>IFERROR(_xll.qlIndexFixing(Index1Y,$H3411,TRUE,_xll.ohTrigger(RecalcTrigger,Trigger1Y)),NA())</f>
        <v>1.0225216281239291E-2</v>
      </c>
      <c r="N3411" s="145">
        <f>IFERROR(_xll.qlIndexFixing(ONIndex1M,I3411,TRUE,_xll.ohTrigger(RecalcTrigger,Trigger1M)),NA())</f>
        <v>9.7207901904317051E-3</v>
      </c>
      <c r="O3411" s="44">
        <f>IFERROR(_xll.qlIndexFixing(ONIndex3M,I3411,TRUE,_xll.ohTrigger(RecalcTrigger,Trigger3M)),NA())</f>
        <v>9.8880138676804563E-3</v>
      </c>
      <c r="P3411" s="44">
        <f>IFERROR(_xll.qlIndexFixing(ONIndex6M,I3411,TRUE,_xll.ohTrigger(RecalcTrigger,Trigger6M)),NA())</f>
        <v>9.9484406488881127E-3</v>
      </c>
      <c r="Q3411" s="146">
        <f>IFERROR(_xll.qlIndexFixing(ONIndex1Y,I3411,TRUE,_xll.ohTrigger(RecalcTrigger,Trigger1Y)),NA())</f>
        <v>1.0145188422985285E-2</v>
      </c>
    </row>
    <row r="3412" spans="2:17" x14ac:dyDescent="0.2">
      <c r="B3412" s="39" t="s">
        <v>42</v>
      </c>
      <c r="D3412" s="42">
        <f>_xll.qlCalendarAdvance(Calendar,$D3411,B3412,"f",FALSE)</f>
        <v>63606</v>
      </c>
      <c r="E3412" s="140">
        <f>_xll.qlInterestRateIndexValueDate(IndexON,D3412)</f>
        <v>63606</v>
      </c>
      <c r="F3412" s="156">
        <f>IFERROR(_xll.qlIndexFixing(IndexON,D3412,TRUE,_xll.ohTrigger(RecalcTrigger,TriggerON)),NA())</f>
        <v>9.3630077773720899E-3</v>
      </c>
      <c r="H3412" s="42">
        <f>_xll.qlCalendarAdvance(Calendar,$H3411,B3412,"f",FALSE)</f>
        <v>63606</v>
      </c>
      <c r="I3412" s="140">
        <f>_xll.qlInterestRateIndexValueDate(Index1M,$H3412)</f>
        <v>63606</v>
      </c>
      <c r="J3412" s="145">
        <f>IFERROR(_xll.qlIndexFixing(Index1M,$H3412,TRUE,_xll.ohTrigger(RecalcTrigger,Trigger1M)),NA())</f>
        <v>9.7277121345075625E-3</v>
      </c>
      <c r="K3412" s="44">
        <f>IFERROR(_xll.qlIndexFixing(Index3M,H3412,TRUE,_xll.ohTrigger(RecalcTrigger,Trigger3M)),NA())</f>
        <v>9.9087368478556603E-3</v>
      </c>
      <c r="L3412" s="44">
        <f>IFERROR(_xll.qlIndexFixing(Index6M,$H3412,TRUE,_xll.ohTrigger(RecalcTrigger,Trigger6M)),NA())</f>
        <v>9.9886724338019012E-3</v>
      </c>
      <c r="M3412" s="146">
        <f>IFERROR(_xll.qlIndexFixing(Index1Y,$H3412,TRUE,_xll.ohTrigger(RecalcTrigger,Trigger1Y)),NA())</f>
        <v>1.0226220210568737E-2</v>
      </c>
      <c r="N3412" s="145">
        <f>IFERROR(_xll.qlIndexFixing(ONIndex1M,I3412,TRUE,_xll.ohTrigger(RecalcTrigger,Trigger1M)),NA())</f>
        <v>9.7219705889883823E-3</v>
      </c>
      <c r="O3412" s="44">
        <f>IFERROR(_xll.qlIndexFixing(ONIndex3M,I3412,TRUE,_xll.ohTrigger(RecalcTrigger,Trigger3M)),NA())</f>
        <v>9.8892776841752461E-3</v>
      </c>
      <c r="P3412" s="44">
        <f>IFERROR(_xll.qlIndexFixing(ONIndex6M,I3412,TRUE,_xll.ohTrigger(RecalcTrigger,Trigger6M)),NA())</f>
        <v>9.9496571092305697E-3</v>
      </c>
      <c r="Q3412" s="146">
        <f>IFERROR(_xll.qlIndexFixing(ONIndex1Y,I3412,TRUE,_xll.ohTrigger(RecalcTrigger,Trigger1Y)),NA())</f>
        <v>1.0146445493998124E-2</v>
      </c>
    </row>
    <row r="3413" spans="2:17" x14ac:dyDescent="0.2">
      <c r="B3413" s="39" t="s">
        <v>42</v>
      </c>
      <c r="D3413" s="42">
        <f>_xll.qlCalendarAdvance(Calendar,$D3412,B3413,"f",FALSE)</f>
        <v>63613</v>
      </c>
      <c r="E3413" s="140">
        <f>_xll.qlInterestRateIndexValueDate(IndexON,D3413)</f>
        <v>63613</v>
      </c>
      <c r="F3413" s="156">
        <f>IFERROR(_xll.qlIndexFixing(IndexON,D3413,TRUE,_xll.ohTrigger(RecalcTrigger,TriggerON)),NA())</f>
        <v>9.364453170035425E-3</v>
      </c>
      <c r="H3413" s="42">
        <f>_xll.qlCalendarAdvance(Calendar,$H3412,B3413,"f",FALSE)</f>
        <v>63613</v>
      </c>
      <c r="I3413" s="140">
        <f>_xll.qlInterestRateIndexValueDate(Index1M,$H3413)</f>
        <v>63613</v>
      </c>
      <c r="J3413" s="145">
        <f>IFERROR(_xll.qlIndexFixing(Index1M,$H3413,TRUE,_xll.ohTrigger(RecalcTrigger,Trigger1M)),NA())</f>
        <v>9.7292878362247315E-3</v>
      </c>
      <c r="K3413" s="44">
        <f>IFERROR(_xll.qlIndexFixing(Index3M,H3413,TRUE,_xll.ohTrigger(RecalcTrigger,Trigger3M)),NA())</f>
        <v>9.9105821249583122E-3</v>
      </c>
      <c r="L3413" s="44">
        <f>IFERROR(_xll.qlIndexFixing(Index6M,$H3413,TRUE,_xll.ohTrigger(RecalcTrigger,Trigger6M)),NA())</f>
        <v>9.990390168975103E-3</v>
      </c>
      <c r="M3413" s="146">
        <f>IFERROR(_xll.qlIndexFixing(Index1Y,$H3413,TRUE,_xll.ohTrigger(RecalcTrigger,Trigger1Y)),NA())</f>
        <v>1.0227213911615074E-2</v>
      </c>
      <c r="N3413" s="145">
        <f>IFERROR(_xll.qlIndexFixing(ONIndex1M,I3413,TRUE,_xll.ohTrigger(RecalcTrigger,Trigger1M)),NA())</f>
        <v>9.7231414792764426E-3</v>
      </c>
      <c r="O3413" s="44">
        <f>IFERROR(_xll.qlIndexFixing(ONIndex3M,I3413,TRUE,_xll.ohTrigger(RecalcTrigger,Trigger3M)),NA())</f>
        <v>9.8905313205277512E-3</v>
      </c>
      <c r="P3413" s="44">
        <f>IFERROR(_xll.qlIndexFixing(ONIndex6M,I3413,TRUE,_xll.ohTrigger(RecalcTrigger,Trigger6M)),NA())</f>
        <v>9.9508637706724468E-3</v>
      </c>
      <c r="Q3413" s="146">
        <f>IFERROR(_xll.qlIndexFixing(ONIndex1Y,I3413,TRUE,_xll.ohTrigger(RecalcTrigger,Trigger1Y)),NA())</f>
        <v>1.014769243908864E-2</v>
      </c>
    </row>
    <row r="3414" spans="2:17" x14ac:dyDescent="0.2">
      <c r="B3414" s="39" t="s">
        <v>42</v>
      </c>
      <c r="D3414" s="42">
        <f>_xll.qlCalendarAdvance(Calendar,$D3413,B3414,"f",FALSE)</f>
        <v>63620</v>
      </c>
      <c r="E3414" s="140">
        <f>_xll.qlInterestRateIndexValueDate(IndexON,D3414)</f>
        <v>63620</v>
      </c>
      <c r="F3414" s="156">
        <f>IFERROR(_xll.qlIndexFixing(IndexON,D3414,TRUE,_xll.ohTrigger(RecalcTrigger,TriggerON)),NA())</f>
        <v>9.3658868250900973E-3</v>
      </c>
      <c r="H3414" s="42">
        <f>_xll.qlCalendarAdvance(Calendar,$H3413,B3414,"f",FALSE)</f>
        <v>63620</v>
      </c>
      <c r="I3414" s="140">
        <f>_xll.qlInterestRateIndexValueDate(Index1M,$H3414)</f>
        <v>63620</v>
      </c>
      <c r="J3414" s="145">
        <f>IFERROR(_xll.qlIndexFixing(Index1M,$H3414,TRUE,_xll.ohTrigger(RecalcTrigger,Trigger1M)),NA())</f>
        <v>9.7310615006707454E-3</v>
      </c>
      <c r="K3414" s="44">
        <f>IFERROR(_xll.qlIndexFixing(Index3M,H3414,TRUE,_xll.ohTrigger(RecalcTrigger,Trigger3M)),NA())</f>
        <v>9.911762317749935E-3</v>
      </c>
      <c r="L3414" s="44">
        <f>IFERROR(_xll.qlIndexFixing(Index6M,$H3414,TRUE,_xll.ohTrigger(RecalcTrigger,Trigger6M)),NA())</f>
        <v>9.9914642999364648E-3</v>
      </c>
      <c r="M3414" s="146">
        <f>IFERROR(_xll.qlIndexFixing(Index1Y,$H3414,TRUE,_xll.ohTrigger(RecalcTrigger,Trigger1Y)),NA())</f>
        <v>1.0228197384348547E-2</v>
      </c>
      <c r="N3414" s="145">
        <f>IFERROR(_xll.qlIndexFixing(ONIndex1M,I3414,TRUE,_xll.ohTrigger(RecalcTrigger,Trigger1M)),NA())</f>
        <v>9.7243028611337934E-3</v>
      </c>
      <c r="O3414" s="44">
        <f>IFERROR(_xll.qlIndexFixing(ONIndex3M,I3414,TRUE,_xll.ohTrigger(RecalcTrigger,Trigger3M)),NA())</f>
        <v>9.8917747764948327E-3</v>
      </c>
      <c r="P3414" s="44">
        <f>IFERROR(_xll.qlIndexFixing(ONIndex6M,I3414,TRUE,_xll.ohTrigger(RecalcTrigger,Trigger6M)),NA())</f>
        <v>9.9520606333758366E-3</v>
      </c>
      <c r="Q3414" s="146">
        <f>IFERROR(_xll.qlIndexFixing(ONIndex1Y,I3414,TRUE,_xll.ohTrigger(RecalcTrigger,Trigger1Y)),NA())</f>
        <v>1.0148929258094741E-2</v>
      </c>
    </row>
    <row r="3415" spans="2:17" x14ac:dyDescent="0.2">
      <c r="B3415" s="39" t="s">
        <v>42</v>
      </c>
      <c r="D3415" s="42">
        <f>_xll.qlCalendarAdvance(Calendar,$D3414,B3415,"f",FALSE)</f>
        <v>63627</v>
      </c>
      <c r="E3415" s="140">
        <f>_xll.qlInterestRateIndexValueDate(IndexON,D3415)</f>
        <v>63627</v>
      </c>
      <c r="F3415" s="156">
        <f>IFERROR(_xll.qlIndexFixing(IndexON,D3415,TRUE,_xll.ohTrigger(RecalcTrigger,TriggerON)),NA())</f>
        <v>9.3673087426171531E-3</v>
      </c>
      <c r="H3415" s="42">
        <f>_xll.qlCalendarAdvance(Calendar,$H3414,B3415,"f",FALSE)</f>
        <v>63627</v>
      </c>
      <c r="I3415" s="140">
        <f>_xll.qlInterestRateIndexValueDate(Index1M,$H3415)</f>
        <v>63627</v>
      </c>
      <c r="J3415" s="145">
        <f>IFERROR(_xll.qlIndexFixing(Index1M,$H3415,TRUE,_xll.ohTrigger(RecalcTrigger,Trigger1M)),NA())</f>
        <v>9.732402204328609E-3</v>
      </c>
      <c r="K3415" s="44">
        <f>IFERROR(_xll.qlIndexFixing(Index3M,H3415,TRUE,_xll.ohTrigger(RecalcTrigger,Trigger3M)),NA())</f>
        <v>9.9129323053903286E-3</v>
      </c>
      <c r="L3415" s="44">
        <f>IFERROR(_xll.qlIndexFixing(Index6M,$H3415,TRUE,_xll.ohTrigger(RecalcTrigger,Trigger6M)),NA())</f>
        <v>9.9925285835095485E-3</v>
      </c>
      <c r="M3415" s="146">
        <f>IFERROR(_xll.qlIndexFixing(Index1Y,$H3415,TRUE,_xll.ohTrigger(RecalcTrigger,Trigger1Y)),NA())</f>
        <v>1.0229170628739181E-2</v>
      </c>
      <c r="N3415" s="145">
        <f>IFERROR(_xll.qlIndexFixing(ONIndex1M,I3415,TRUE,_xll.ohTrigger(RecalcTrigger,Trigger1M)),NA())</f>
        <v>9.7254547345604347E-3</v>
      </c>
      <c r="O3415" s="44">
        <f>IFERROR(_xll.qlIndexFixing(ONIndex3M,I3415,TRUE,_xll.ohTrigger(RecalcTrigger,Trigger3M)),NA())</f>
        <v>9.8930080520764907E-3</v>
      </c>
      <c r="P3415" s="44">
        <f>IFERROR(_xll.qlIndexFixing(ONIndex6M,I3415,TRUE,_xll.ohTrigger(RecalcTrigger,Trigger6M)),NA())</f>
        <v>9.953247697016554E-3</v>
      </c>
      <c r="Q3415" s="146">
        <f>IFERROR(_xll.qlIndexFixing(ONIndex1Y,I3415,TRUE,_xll.ohTrigger(RecalcTrigger,Trigger1Y)),NA())</f>
        <v>1.0150155951259565E-2</v>
      </c>
    </row>
    <row r="3416" spans="2:17" x14ac:dyDescent="0.2">
      <c r="B3416" s="39" t="s">
        <v>42</v>
      </c>
      <c r="D3416" s="42">
        <f>_xll.qlCalendarAdvance(Calendar,$D3415,B3416,"f",FALSE)</f>
        <v>63634</v>
      </c>
      <c r="E3416" s="140">
        <f>_xll.qlInterestRateIndexValueDate(IndexON,D3416)</f>
        <v>63634</v>
      </c>
      <c r="F3416" s="156">
        <f>IFERROR(_xll.qlIndexFixing(IndexON,D3416,TRUE,_xll.ohTrigger(RecalcTrigger,TriggerON)),NA())</f>
        <v>9.3687189226976386E-3</v>
      </c>
      <c r="H3416" s="42">
        <f>_xll.qlCalendarAdvance(Calendar,$H3415,B3416,"f",FALSE)</f>
        <v>63634</v>
      </c>
      <c r="I3416" s="140">
        <f>_xll.qlInterestRateIndexValueDate(Index1M,$H3416)</f>
        <v>63634</v>
      </c>
      <c r="J3416" s="145">
        <f>IFERROR(_xll.qlIndexFixing(Index1M,$H3416,TRUE,_xll.ohTrigger(RecalcTrigger,Trigger1M)),NA())</f>
        <v>9.733314192733801E-3</v>
      </c>
      <c r="K3416" s="44">
        <f>IFERROR(_xll.qlIndexFixing(Index3M,H3416,TRUE,_xll.ohTrigger(RecalcTrigger,Trigger3M)),NA())</f>
        <v>9.914092087870684E-3</v>
      </c>
      <c r="L3416" s="44">
        <f>IFERROR(_xll.qlIndexFixing(Index6M,$H3416,TRUE,_xll.ohTrigger(RecalcTrigger,Trigger6M)),NA())</f>
        <v>9.9935830196789359E-3</v>
      </c>
      <c r="M3416" s="146">
        <f>IFERROR(_xll.qlIndexFixing(Index1Y,$H3416,TRUE,_xll.ohTrigger(RecalcTrigger,Trigger1Y)),NA())</f>
        <v>1.0230133644757222E-2</v>
      </c>
      <c r="N3416" s="145">
        <f>IFERROR(_xll.qlIndexFixing(ONIndex1M,I3416,TRUE,_xll.ohTrigger(RecalcTrigger,Trigger1M)),NA())</f>
        <v>9.7265970996374129E-3</v>
      </c>
      <c r="O3416" s="44">
        <f>IFERROR(_xll.qlIndexFixing(ONIndex3M,I3416,TRUE,_xll.ohTrigger(RecalcTrigger,Trigger3M)),NA())</f>
        <v>9.8942311473537714E-3</v>
      </c>
      <c r="P3416" s="44">
        <f>IFERROR(_xll.qlIndexFixing(ONIndex6M,I3416,TRUE,_xll.ohTrigger(RecalcTrigger,Trigger6M)),NA())</f>
        <v>9.9544249619187841E-3</v>
      </c>
      <c r="Q3416" s="146">
        <f>IFERROR(_xll.qlIndexFixing(ONIndex1Y,I3416,TRUE,_xll.ohTrigger(RecalcTrigger,Trigger1Y)),NA())</f>
        <v>1.0151372518258928E-2</v>
      </c>
    </row>
    <row r="3417" spans="2:17" x14ac:dyDescent="0.2">
      <c r="B3417" s="39" t="s">
        <v>42</v>
      </c>
      <c r="D3417" s="42">
        <f>_xll.qlCalendarAdvance(Calendar,$D3416,B3417,"f",FALSE)</f>
        <v>63641</v>
      </c>
      <c r="E3417" s="140">
        <f>_xll.qlInterestRateIndexValueDate(IndexON,D3417)</f>
        <v>63641</v>
      </c>
      <c r="F3417" s="156">
        <f>IFERROR(_xll.qlIndexFixing(IndexON,D3417,TRUE,_xll.ohTrigger(RecalcTrigger,TriggerON)),NA())</f>
        <v>9.3701173652505076E-3</v>
      </c>
      <c r="H3417" s="42">
        <f>_xll.qlCalendarAdvance(Calendar,$H3416,B3417,"f",FALSE)</f>
        <v>63641</v>
      </c>
      <c r="I3417" s="140">
        <f>_xll.qlInterestRateIndexValueDate(Index1M,$H3417)</f>
        <v>63641</v>
      </c>
      <c r="J3417" s="145">
        <f>IFERROR(_xll.qlIndexFixing(Index1M,$H3417,TRUE,_xll.ohTrigger(RecalcTrigger,Trigger1M)),NA())</f>
        <v>9.7344262641821302E-3</v>
      </c>
      <c r="K3417" s="44">
        <f>IFERROR(_xll.qlIndexFixing(Index3M,H3417,TRUE,_xll.ohTrigger(RecalcTrigger,Trigger3M)),NA())</f>
        <v>9.9152416651813093E-3</v>
      </c>
      <c r="L3417" s="44">
        <f>IFERROR(_xll.qlIndexFixing(Index6M,$H3417,TRUE,_xll.ohTrigger(RecalcTrigger,Trigger6M)),NA())</f>
        <v>9.9946276084283293E-3</v>
      </c>
      <c r="M3417" s="146">
        <f>IFERROR(_xll.qlIndexFixing(Index1Y,$H3417,TRUE,_xll.ohTrigger(RecalcTrigger,Trigger1Y)),NA())</f>
        <v>1.023108643237336E-2</v>
      </c>
      <c r="N3417" s="145">
        <f>IFERROR(_xll.qlIndexFixing(ONIndex1M,I3417,TRUE,_xll.ohTrigger(RecalcTrigger,Trigger1M)),NA())</f>
        <v>9.7277299563647279E-3</v>
      </c>
      <c r="O3417" s="44">
        <f>IFERROR(_xll.qlIndexFixing(ONIndex3M,I3417,TRUE,_xll.ohTrigger(RecalcTrigger,Trigger3M)),NA())</f>
        <v>9.8954440622456286E-3</v>
      </c>
      <c r="P3417" s="44">
        <f>IFERROR(_xll.qlIndexFixing(ONIndex6M,I3417,TRUE,_xll.ohTrigger(RecalcTrigger,Trigger6M)),NA())</f>
        <v>9.9555924280014807E-3</v>
      </c>
      <c r="Q3417" s="146">
        <f>IFERROR(_xll.qlIndexFixing(ONIndex1Y,I3417,TRUE,_xll.ohTrigger(RecalcTrigger,Trigger1Y)),NA())</f>
        <v>1.0152578959335967E-2</v>
      </c>
    </row>
    <row r="3418" spans="2:17" x14ac:dyDescent="0.2">
      <c r="B3418" s="39" t="s">
        <v>42</v>
      </c>
      <c r="D3418" s="42">
        <f>_xll.qlCalendarAdvance(Calendar,$D3417,B3418,"f",FALSE)</f>
        <v>63648</v>
      </c>
      <c r="E3418" s="140">
        <f>_xll.qlInterestRateIndexValueDate(IndexON,D3418)</f>
        <v>63648</v>
      </c>
      <c r="F3418" s="156">
        <f>IFERROR(_xll.qlIndexFixing(IndexON,D3418,TRUE,_xll.ohTrigger(RecalcTrigger,TriggerON)),NA())</f>
        <v>9.3715040701947139E-3</v>
      </c>
      <c r="H3418" s="42">
        <f>_xll.qlCalendarAdvance(Calendar,$H3417,B3418,"f",FALSE)</f>
        <v>63648</v>
      </c>
      <c r="I3418" s="140">
        <f>_xll.qlInterestRateIndexValueDate(Index1M,$H3418)</f>
        <v>63648</v>
      </c>
      <c r="J3418" s="145">
        <f>IFERROR(_xll.qlIndexFixing(Index1M,$H3418,TRUE,_xll.ohTrigger(RecalcTrigger,Trigger1M)),NA())</f>
        <v>9.7349055223345804E-3</v>
      </c>
      <c r="K3418" s="44">
        <f>IFERROR(_xll.qlIndexFixing(Index3M,H3418,TRUE,_xll.ohTrigger(RecalcTrigger,Trigger3M)),NA())</f>
        <v>9.9161669906463988E-3</v>
      </c>
      <c r="L3418" s="44">
        <f>IFERROR(_xll.qlIndexFixing(Index6M,$H3418,TRUE,_xll.ohTrigger(RecalcTrigger,Trigger6M)),NA())</f>
        <v>9.9954552045231539E-3</v>
      </c>
      <c r="M3418" s="146">
        <f>IFERROR(_xll.qlIndexFixing(Index1Y,$H3418,TRUE,_xll.ohTrigger(RecalcTrigger,Trigger1Y)),NA())</f>
        <v>1.023202899155895E-2</v>
      </c>
      <c r="N3418" s="145">
        <f>IFERROR(_xll.qlIndexFixing(ONIndex1M,I3418,TRUE,_xll.ohTrigger(RecalcTrigger,Trigger1M)),NA())</f>
        <v>9.7288533046613335E-3</v>
      </c>
      <c r="O3418" s="44">
        <f>IFERROR(_xll.qlIndexFixing(ONIndex3M,I3418,TRUE,_xll.ohTrigger(RecalcTrigger,Trigger3M)),NA())</f>
        <v>9.896646796995201E-3</v>
      </c>
      <c r="P3418" s="44">
        <f>IFERROR(_xll.qlIndexFixing(ONIndex6M,I3418,TRUE,_xll.ohTrigger(RecalcTrigger,Trigger6M)),NA())</f>
        <v>9.9567500951025512E-3</v>
      </c>
      <c r="Q3418" s="146">
        <f>IFERROR(_xll.qlIndexFixing(ONIndex1Y,I3418,TRUE,_xll.ohTrigger(RecalcTrigger,Trigger1Y)),NA())</f>
        <v>1.0153775274490684E-2</v>
      </c>
    </row>
    <row r="3419" spans="2:17" x14ac:dyDescent="0.2">
      <c r="B3419" s="39" t="s">
        <v>42</v>
      </c>
      <c r="D3419" s="42">
        <f>_xll.qlCalendarAdvance(Calendar,$D3418,B3419,"f",FALSE)</f>
        <v>63655</v>
      </c>
      <c r="E3419" s="140">
        <f>_xll.qlInterestRateIndexValueDate(IndexON,D3419)</f>
        <v>63655</v>
      </c>
      <c r="F3419" s="156">
        <f>IFERROR(_xll.qlIndexFixing(IndexON,D3419,TRUE,_xll.ohTrigger(RecalcTrigger,TriggerON)),NA())</f>
        <v>9.3728790376923499E-3</v>
      </c>
      <c r="H3419" s="42">
        <f>_xll.qlCalendarAdvance(Calendar,$H3418,B3419,"f",FALSE)</f>
        <v>63655</v>
      </c>
      <c r="I3419" s="140">
        <f>_xll.qlInterestRateIndexValueDate(Index1M,$H3419)</f>
        <v>63655</v>
      </c>
      <c r="J3419" s="145">
        <f>IFERROR(_xll.qlIndexFixing(Index1M,$H3419,TRUE,_xll.ohTrigger(RecalcTrigger,Trigger1M)),NA())</f>
        <v>9.7360005126293885E-3</v>
      </c>
      <c r="K3419" s="44">
        <f>IFERROR(_xll.qlIndexFixing(Index3M,H3419,TRUE,_xll.ohTrigger(RecalcTrigger,Trigger3M)),NA())</f>
        <v>9.9172968558753349E-3</v>
      </c>
      <c r="L3419" s="44">
        <f>IFERROR(_xll.qlIndexFixing(Index6M,$H3419,TRUE,_xll.ohTrigger(RecalcTrigger,Trigger6M)),NA())</f>
        <v>9.9964807737614719E-3</v>
      </c>
      <c r="M3419" s="146">
        <f>IFERROR(_xll.qlIndexFixing(Index1Y,$H3419,TRUE,_xll.ohTrigger(RecalcTrigger,Trigger1Y)),NA())</f>
        <v>1.0232961322285128E-2</v>
      </c>
      <c r="N3419" s="145">
        <f>IFERROR(_xll.qlIndexFixing(ONIndex1M,I3419,TRUE,_xll.ohTrigger(RecalcTrigger,Trigger1M)),NA())</f>
        <v>9.7299671446082758E-3</v>
      </c>
      <c r="O3419" s="44">
        <f>IFERROR(_xll.qlIndexFixing(ONIndex3M,I3419,TRUE,_xll.ohTrigger(RecalcTrigger,Trigger3M)),NA())</f>
        <v>9.8978393511972573E-3</v>
      </c>
      <c r="P3419" s="44">
        <f>IFERROR(_xll.qlIndexFixing(ONIndex6M,I3419,TRUE,_xll.ohTrigger(RecalcTrigger,Trigger6M)),NA())</f>
        <v>9.9578979633840881E-3</v>
      </c>
      <c r="Q3419" s="146">
        <f>IFERROR(_xll.qlIndexFixing(ONIndex1Y,I3419,TRUE,_xll.ohTrigger(RecalcTrigger,Trigger1Y)),NA())</f>
        <v>1.0154961463398893E-2</v>
      </c>
    </row>
    <row r="3420" spans="2:17" x14ac:dyDescent="0.2">
      <c r="B3420" s="39" t="s">
        <v>42</v>
      </c>
      <c r="D3420" s="42">
        <f>_xll.qlCalendarAdvance(Calendar,$D3419,B3420,"f",FALSE)</f>
        <v>63662</v>
      </c>
      <c r="E3420" s="140">
        <f>_xll.qlInterestRateIndexValueDate(IndexON,D3420)</f>
        <v>63662</v>
      </c>
      <c r="F3420" s="156">
        <f>IFERROR(_xll.qlIndexFixing(IndexON,D3420,TRUE,_xll.ohTrigger(RecalcTrigger,TriggerON)),NA())</f>
        <v>9.3742422676623693E-3</v>
      </c>
      <c r="H3420" s="42">
        <f>_xll.qlCalendarAdvance(Calendar,$H3419,B3420,"f",FALSE)</f>
        <v>63662</v>
      </c>
      <c r="I3420" s="140">
        <f>_xll.qlInterestRateIndexValueDate(Index1M,$H3420)</f>
        <v>63662</v>
      </c>
      <c r="J3420" s="145">
        <f>IFERROR(_xll.qlIndexFixing(Index1M,$H3420,TRUE,_xll.ohTrigger(RecalcTrigger,Trigger1M)),NA())</f>
        <v>9.7370859872830673E-3</v>
      </c>
      <c r="K3420" s="44">
        <f>IFERROR(_xll.qlIndexFixing(Index3M,H3420,TRUE,_xll.ohTrigger(RecalcTrigger,Trigger3M)),NA())</f>
        <v>9.9184165161840879E-3</v>
      </c>
      <c r="L3420" s="44">
        <f>IFERROR(_xll.qlIndexFixing(Index6M,$H3420,TRUE,_xll.ohTrigger(RecalcTrigger,Trigger6M)),NA())</f>
        <v>9.9974964958018282E-3</v>
      </c>
      <c r="M3420" s="146">
        <f>IFERROR(_xll.qlIndexFixing(Index1Y,$H3420,TRUE,_xll.ohTrigger(RecalcTrigger,Trigger1Y)),NA())</f>
        <v>1.0233883424523471E-2</v>
      </c>
      <c r="N3420" s="145">
        <f>IFERROR(_xll.qlIndexFixing(ONIndex1M,I3420,TRUE,_xll.ohTrigger(RecalcTrigger,Trigger1M)),NA())</f>
        <v>9.731071476205555E-3</v>
      </c>
      <c r="O3420" s="44">
        <f>IFERROR(_xll.qlIndexFixing(ONIndex3M,I3420,TRUE,_xll.ohTrigger(RecalcTrigger,Trigger3M)),NA())</f>
        <v>9.8990217250949364E-3</v>
      </c>
      <c r="P3420" s="44">
        <f>IFERROR(_xll.qlIndexFixing(ONIndex6M,I3420,TRUE,_xll.ohTrigger(RecalcTrigger,Trigger6M)),NA())</f>
        <v>9.9590360327650451E-3</v>
      </c>
      <c r="Q3420" s="146">
        <f>IFERROR(_xll.qlIndexFixing(ONIndex1Y,I3420,TRUE,_xll.ohTrigger(RecalcTrigger,Trigger1Y)),NA())</f>
        <v>1.0156137526546871E-2</v>
      </c>
    </row>
    <row r="3421" spans="2:17" x14ac:dyDescent="0.2">
      <c r="B3421" s="39" t="s">
        <v>42</v>
      </c>
      <c r="D3421" s="42">
        <f>_xll.qlCalendarAdvance(Calendar,$D3420,B3421,"f",FALSE)</f>
        <v>63669</v>
      </c>
      <c r="E3421" s="140">
        <f>_xll.qlInterestRateIndexValueDate(IndexON,D3421)</f>
        <v>63669</v>
      </c>
      <c r="F3421" s="156">
        <f>IFERROR(_xll.qlIndexFixing(IndexON,D3421,TRUE,_xll.ohTrigger(RecalcTrigger,TriggerON)),NA())</f>
        <v>9.3755937601047723E-3</v>
      </c>
      <c r="H3421" s="42">
        <f>_xll.qlCalendarAdvance(Calendar,$H3420,B3421,"f",FALSE)</f>
        <v>63669</v>
      </c>
      <c r="I3421" s="140">
        <f>_xll.qlInterestRateIndexValueDate(Index1M,$H3421)</f>
        <v>63669</v>
      </c>
      <c r="J3421" s="145">
        <f>IFERROR(_xll.qlIndexFixing(Index1M,$H3421,TRUE,_xll.ohTrigger(RecalcTrigger,Trigger1M)),NA())</f>
        <v>9.7381619462848148E-3</v>
      </c>
      <c r="K3421" s="44">
        <f>IFERROR(_xll.qlIndexFixing(Index3M,H3421,TRUE,_xll.ohTrigger(RecalcTrigger,Trigger3M)),NA())</f>
        <v>9.9195259715628634E-3</v>
      </c>
      <c r="L3421" s="44">
        <f>IFERROR(_xll.qlIndexFixing(Index6M,$H3421,TRUE,_xll.ohTrigger(RecalcTrigger,Trigger6M)),NA())</f>
        <v>9.9985023706282775E-3</v>
      </c>
      <c r="M3421" s="146">
        <f>IFERROR(_xll.qlIndexFixing(Index1Y,$H3421,TRUE,_xll.ohTrigger(RecalcTrigger,Trigger1Y)),NA())</f>
        <v>1.0234795298246668E-2</v>
      </c>
      <c r="N3421" s="145">
        <f>IFERROR(_xll.qlIndexFixing(ONIndex1M,I3421,TRUE,_xll.ohTrigger(RecalcTrigger,Trigger1M)),NA())</f>
        <v>9.7321662992910785E-3</v>
      </c>
      <c r="O3421" s="44">
        <f>IFERROR(_xll.qlIndexFixing(ONIndex3M,I3421,TRUE,_xll.ohTrigger(RecalcTrigger,Trigger3M)),NA())</f>
        <v>9.9001939186882382E-3</v>
      </c>
      <c r="P3421" s="44">
        <f>IFERROR(_xll.qlIndexFixing(ONIndex6M,I3421,TRUE,_xll.ohTrigger(RecalcTrigger,Trigger6M)),NA())</f>
        <v>9.9601643033264686E-3</v>
      </c>
      <c r="Q3421" s="146">
        <f>IFERROR(_xll.qlIndexFixing(ONIndex1Y,I3421,TRUE,_xll.ohTrigger(RecalcTrigger,Trigger1Y)),NA())</f>
        <v>1.0157303463691481E-2</v>
      </c>
    </row>
    <row r="3422" spans="2:17" x14ac:dyDescent="0.2">
      <c r="B3422" s="39" t="s">
        <v>42</v>
      </c>
      <c r="D3422" s="42">
        <f>_xll.qlCalendarAdvance(Calendar,$D3421,B3422,"f",FALSE)</f>
        <v>63676</v>
      </c>
      <c r="E3422" s="140">
        <f>_xll.qlInterestRateIndexValueDate(IndexON,D3422)</f>
        <v>63676</v>
      </c>
      <c r="F3422" s="156">
        <f>IFERROR(_xll.qlIndexFixing(IndexON,D3422,TRUE,_xll.ohTrigger(RecalcTrigger,TriggerON)),NA())</f>
        <v>9.3769335150195587E-3</v>
      </c>
      <c r="H3422" s="42">
        <f>_xll.qlCalendarAdvance(Calendar,$H3421,B3422,"f",FALSE)</f>
        <v>63676</v>
      </c>
      <c r="I3422" s="140">
        <f>_xll.qlInterestRateIndexValueDate(Index1M,$H3422)</f>
        <v>63676</v>
      </c>
      <c r="J3422" s="145">
        <f>IFERROR(_xll.qlIndexFixing(Index1M,$H3422,TRUE,_xll.ohTrigger(RecalcTrigger,Trigger1M)),NA())</f>
        <v>9.7398438754591633E-3</v>
      </c>
      <c r="K3422" s="44">
        <f>IFERROR(_xll.qlIndexFixing(Index3M,H3422,TRUE,_xll.ohTrigger(RecalcTrigger,Trigger3M)),NA())</f>
        <v>9.9208364738978053E-3</v>
      </c>
      <c r="L3422" s="44">
        <f>IFERROR(_xll.qlIndexFixing(Index6M,$H3422,TRUE,_xll.ohTrigger(RecalcTrigger,Trigger6M)),NA())</f>
        <v>9.9997028403437608E-3</v>
      </c>
      <c r="M3422" s="146">
        <f>IFERROR(_xll.qlIndexFixing(Index1Y,$H3422,TRUE,_xll.ohTrigger(RecalcTrigger,Trigger1Y)),NA())</f>
        <v>1.0235696943425854E-2</v>
      </c>
      <c r="N3422" s="145">
        <f>IFERROR(_xll.qlIndexFixing(ONIndex1M,I3422,TRUE,_xll.ohTrigger(RecalcTrigger,Trigger1M)),NA())</f>
        <v>9.733251614107985E-3</v>
      </c>
      <c r="O3422" s="44">
        <f>IFERROR(_xll.qlIndexFixing(ONIndex3M,I3422,TRUE,_xll.ohTrigger(RecalcTrigger,Trigger3M)),NA())</f>
        <v>9.9013559318961164E-3</v>
      </c>
      <c r="P3422" s="44">
        <f>IFERROR(_xll.qlIndexFixing(ONIndex6M,I3422,TRUE,_xll.ohTrigger(RecalcTrigger,Trigger6M)),NA())</f>
        <v>9.9612827749873123E-3</v>
      </c>
      <c r="Q3422" s="146">
        <f>IFERROR(_xll.qlIndexFixing(ONIndex1Y,I3422,TRUE,_xll.ohTrigger(RecalcTrigger,Trigger1Y)),NA())</f>
        <v>1.0158459274670628E-2</v>
      </c>
    </row>
    <row r="3423" spans="2:17" x14ac:dyDescent="0.2">
      <c r="B3423" s="39" t="s">
        <v>42</v>
      </c>
      <c r="D3423" s="42">
        <f>_xll.qlCalendarAdvance(Calendar,$D3422,B3423,"f",FALSE)</f>
        <v>63683</v>
      </c>
      <c r="E3423" s="140">
        <f>_xll.qlInterestRateIndexValueDate(IndexON,D3423)</f>
        <v>63683</v>
      </c>
      <c r="F3423" s="156">
        <f>IFERROR(_xll.qlIndexFixing(IndexON,D3423,TRUE,_xll.ohTrigger(RecalcTrigger,TriggerON)),NA())</f>
        <v>9.3782615324067287E-3</v>
      </c>
      <c r="H3423" s="42">
        <f>_xll.qlCalendarAdvance(Calendar,$H3422,B3423,"f",FALSE)</f>
        <v>63683</v>
      </c>
      <c r="I3423" s="140">
        <f>_xll.qlInterestRateIndexValueDate(Index1M,$H3423)</f>
        <v>63683</v>
      </c>
      <c r="J3423" s="145">
        <f>IFERROR(_xll.qlIndexFixing(Index1M,$H3423,TRUE,_xll.ohTrigger(RecalcTrigger,Trigger1M)),NA())</f>
        <v>9.7408988485010173E-3</v>
      </c>
      <c r="K3423" s="44">
        <f>IFERROR(_xll.qlIndexFixing(Index3M,H3423,TRUE,_xll.ohTrigger(RecalcTrigger,Trigger3M)),NA())</f>
        <v>9.9219248200129919E-3</v>
      </c>
      <c r="L3423" s="44">
        <f>IFERROR(_xll.qlIndexFixing(Index6M,$H3423,TRUE,_xll.ohTrigger(RecalcTrigger,Trigger6M)),NA())</f>
        <v>1.0000688344255179E-2</v>
      </c>
      <c r="M3423" s="146">
        <f>IFERROR(_xll.qlIndexFixing(Index1Y,$H3423,TRUE,_xll.ohTrigger(RecalcTrigger,Trigger1Y)),NA())</f>
        <v>1.0236588360034604E-2</v>
      </c>
      <c r="N3423" s="145">
        <f>IFERROR(_xll.qlIndexFixing(ONIndex1M,I3423,TRUE,_xll.ohTrigger(RecalcTrigger,Trigger1M)),NA())</f>
        <v>9.7343274204941821E-3</v>
      </c>
      <c r="O3423" s="44">
        <f>IFERROR(_xll.qlIndexFixing(ONIndex3M,I3423,TRUE,_xll.ohTrigger(RecalcTrigger,Trigger3M)),NA())</f>
        <v>9.9025077647996174E-3</v>
      </c>
      <c r="P3423" s="44">
        <f>IFERROR(_xll.qlIndexFixing(ONIndex6M,I3423,TRUE,_xll.ohTrigger(RecalcTrigger,Trigger6M)),NA())</f>
        <v>9.9623914476665298E-3</v>
      </c>
      <c r="Q3423" s="146">
        <f>IFERROR(_xll.qlIndexFixing(ONIndex1Y,I3423,TRUE,_xll.ohTrigger(RecalcTrigger,Trigger1Y)),NA())</f>
        <v>1.0159604959808499E-2</v>
      </c>
    </row>
    <row r="3424" spans="2:17" x14ac:dyDescent="0.2">
      <c r="B3424" s="39" t="s">
        <v>42</v>
      </c>
      <c r="D3424" s="42">
        <f>_xll.qlCalendarAdvance(Calendar,$D3423,B3424,"f",FALSE)</f>
        <v>63690</v>
      </c>
      <c r="E3424" s="140">
        <f>_xll.qlInterestRateIndexValueDate(IndexON,D3424)</f>
        <v>63690</v>
      </c>
      <c r="F3424" s="156">
        <f>IFERROR(_xll.qlIndexFixing(IndexON,D3424,TRUE,_xll.ohTrigger(RecalcTrigger,TriggerON)),NA())</f>
        <v>9.3795778122662821E-3</v>
      </c>
      <c r="H3424" s="42">
        <f>_xll.qlCalendarAdvance(Calendar,$H3423,B3424,"f",FALSE)</f>
        <v>63690</v>
      </c>
      <c r="I3424" s="140">
        <f>_xll.qlInterestRateIndexValueDate(Index1M,$H3424)</f>
        <v>63690</v>
      </c>
      <c r="J3424" s="145">
        <f>IFERROR(_xll.qlIndexFixing(Index1M,$H3424,TRUE,_xll.ohTrigger(RecalcTrigger,Trigger1M)),NA())</f>
        <v>9.7419443051327877E-3</v>
      </c>
      <c r="K3424" s="44">
        <f>IFERROR(_xll.qlIndexFixing(Index3M,H3424,TRUE,_xll.ohTrigger(RecalcTrigger,Trigger3M)),NA())</f>
        <v>9.9230029608994262E-3</v>
      </c>
      <c r="L3424" s="44">
        <f>IFERROR(_xll.qlIndexFixing(Index6M,$H3424,TRUE,_xll.ohTrigger(RecalcTrigger,Trigger6M)),NA())</f>
        <v>1.0001664000641772E-2</v>
      </c>
      <c r="M3424" s="146">
        <f>IFERROR(_xll.qlIndexFixing(Index1Y,$H3424,TRUE,_xll.ohTrigger(RecalcTrigger,Trigger1Y)),NA())</f>
        <v>1.0237469548045608E-2</v>
      </c>
      <c r="N3424" s="145">
        <f>IFERROR(_xll.qlIndexFixing(ONIndex1M,I3424,TRUE,_xll.ohTrigger(RecalcTrigger,Trigger1M)),NA())</f>
        <v>9.735393718530716E-3</v>
      </c>
      <c r="O3424" s="44">
        <f>IFERROR(_xll.qlIndexFixing(ONIndex3M,I3424,TRUE,_xll.ohTrigger(RecalcTrigger,Trigger3M)),NA())</f>
        <v>9.9036494173987411E-3</v>
      </c>
      <c r="P3424" s="44">
        <f>IFERROR(_xll.qlIndexFixing(ONIndex6M,I3424,TRUE,_xll.ohTrigger(RecalcTrigger,Trigger6M)),NA())</f>
        <v>9.9634903216072601E-3</v>
      </c>
      <c r="Q3424" s="146">
        <f>IFERROR(_xll.qlIndexFixing(ONIndex1Y,I3424,TRUE,_xll.ohTrigger(RecalcTrigger,Trigger1Y)),NA())</f>
        <v>1.0160740518943001E-2</v>
      </c>
    </row>
    <row r="3425" spans="2:17" x14ac:dyDescent="0.2">
      <c r="B3425" s="39" t="s">
        <v>42</v>
      </c>
      <c r="D3425" s="42">
        <f>_xll.qlCalendarAdvance(Calendar,$D3424,B3425,"f",FALSE)</f>
        <v>63697</v>
      </c>
      <c r="E3425" s="140">
        <f>_xll.qlInterestRateIndexValueDate(IndexON,D3425)</f>
        <v>63697</v>
      </c>
      <c r="F3425" s="156">
        <f>IFERROR(_xll.qlIndexFixing(IndexON,D3425,TRUE,_xll.ohTrigger(RecalcTrigger,TriggerON)),NA())</f>
        <v>9.3808823546792652E-3</v>
      </c>
      <c r="H3425" s="42">
        <f>_xll.qlCalendarAdvance(Calendar,$H3424,B3425,"f",FALSE)</f>
        <v>63697</v>
      </c>
      <c r="I3425" s="140">
        <f>_xll.qlInterestRateIndexValueDate(Index1M,$H3425)</f>
        <v>63697</v>
      </c>
      <c r="J3425" s="145">
        <f>IFERROR(_xll.qlIndexFixing(Index1M,$H3425,TRUE,_xll.ohTrigger(RecalcTrigger,Trigger1M)),NA())</f>
        <v>9.7429802453544746E-3</v>
      </c>
      <c r="K3425" s="44">
        <f>IFERROR(_xll.qlIndexFixing(Index3M,H3425,TRUE,_xll.ohTrigger(RecalcTrigger,Trigger3M)),NA())</f>
        <v>9.9240708965474198E-3</v>
      </c>
      <c r="L3425" s="44">
        <f>IFERROR(_xll.qlIndexFixing(Index6M,$H3425,TRUE,_xll.ohTrigger(RecalcTrigger,Trigger6M)),NA())</f>
        <v>1.0002629809489004E-2</v>
      </c>
      <c r="M3425" s="146">
        <f>IFERROR(_xll.qlIndexFixing(Index1Y,$H3425,TRUE,_xll.ohTrigger(RecalcTrigger,Trigger1Y)),NA())</f>
        <v>1.0238340507431776E-2</v>
      </c>
      <c r="N3425" s="145">
        <f>IFERROR(_xll.qlIndexFixing(ONIndex1M,I3425,TRUE,_xll.ohTrigger(RecalcTrigger,Trigger1M)),NA())</f>
        <v>9.7364505081365404E-3</v>
      </c>
      <c r="O3425" s="44">
        <f>IFERROR(_xll.qlIndexFixing(ONIndex3M,I3425,TRUE,_xll.ohTrigger(RecalcTrigger,Trigger3M)),NA())</f>
        <v>9.9047808896934875E-3</v>
      </c>
      <c r="P3425" s="44">
        <f>IFERROR(_xll.qlIndexFixing(ONIndex6M,I3425,TRUE,_xll.ohTrigger(RecalcTrigger,Trigger6M)),NA())</f>
        <v>9.9645793966474105E-3</v>
      </c>
      <c r="Q3425" s="146">
        <f>IFERROR(_xll.qlIndexFixing(ONIndex1Y,I3425,TRUE,_xll.ohTrigger(RecalcTrigger,Trigger1Y)),NA())</f>
        <v>1.0161865951912041E-2</v>
      </c>
    </row>
    <row r="3426" spans="2:17" x14ac:dyDescent="0.2">
      <c r="B3426" s="39" t="s">
        <v>42</v>
      </c>
      <c r="D3426" s="42">
        <f>_xll.qlCalendarAdvance(Calendar,$D3425,B3426,"f",FALSE)</f>
        <v>63704</v>
      </c>
      <c r="E3426" s="140">
        <f>_xll.qlInterestRateIndexValueDate(IndexON,D3426)</f>
        <v>63704</v>
      </c>
      <c r="F3426" s="156">
        <f>IFERROR(_xll.qlIndexFixing(IndexON,D3426,TRUE,_xll.ohTrigger(RecalcTrigger,TriggerON)),NA())</f>
        <v>9.3821751594835856E-3</v>
      </c>
      <c r="H3426" s="42">
        <f>_xll.qlCalendarAdvance(Calendar,$H3425,B3426,"f",FALSE)</f>
        <v>63704</v>
      </c>
      <c r="I3426" s="140">
        <f>_xll.qlInterestRateIndexValueDate(Index1M,$H3426)</f>
        <v>63704</v>
      </c>
      <c r="J3426" s="145">
        <f>IFERROR(_xll.qlIndexFixing(Index1M,$H3426,TRUE,_xll.ohTrigger(RecalcTrigger,Trigger1M)),NA())</f>
        <v>9.7433990064578202E-3</v>
      </c>
      <c r="K3426" s="44">
        <f>IFERROR(_xll.qlIndexFixing(Index3M,H3426,TRUE,_xll.ohTrigger(RecalcTrigger,Trigger3M)),NA())</f>
        <v>9.9251286269490431E-3</v>
      </c>
      <c r="L3426" s="44">
        <f>IFERROR(_xll.qlIndexFixing(Index6M,$H3426,TRUE,_xll.ohTrigger(RecalcTrigger,Trigger6M)),NA())</f>
        <v>1.0003585770782343E-2</v>
      </c>
      <c r="M3426" s="146">
        <f>IFERROR(_xll.qlIndexFixing(Index1Y,$H3426,TRUE,_xll.ohTrigger(RecalcTrigger,Trigger1Y)),NA())</f>
        <v>1.0239201238167128E-2</v>
      </c>
      <c r="N3426" s="145">
        <f>IFERROR(_xll.qlIndexFixing(ONIndex1M,I3426,TRUE,_xll.ohTrigger(RecalcTrigger,Trigger1M)),NA())</f>
        <v>9.7374977893116554E-3</v>
      </c>
      <c r="O3426" s="44">
        <f>IFERROR(_xll.qlIndexFixing(ONIndex3M,I3426,TRUE,_xll.ohTrigger(RecalcTrigger,Trigger3M)),NA())</f>
        <v>9.905902181521764E-3</v>
      </c>
      <c r="P3426" s="44">
        <f>IFERROR(_xll.qlIndexFixing(ONIndex6M,I3426,TRUE,_xll.ohTrigger(RecalcTrigger,Trigger6M)),NA())</f>
        <v>9.9656586728680274E-3</v>
      </c>
      <c r="Q3426" s="146">
        <f>IFERROR(_xll.qlIndexFixing(ONIndex1Y,I3426,TRUE,_xll.ohTrigger(RecalcTrigger,Trigger1Y)),NA())</f>
        <v>1.0162981258958759E-2</v>
      </c>
    </row>
    <row r="3427" spans="2:17" x14ac:dyDescent="0.2">
      <c r="B3427" s="39" t="s">
        <v>42</v>
      </c>
      <c r="D3427" s="42">
        <f>_xll.qlCalendarAdvance(Calendar,$D3426,B3427,"f",FALSE)</f>
        <v>63711</v>
      </c>
      <c r="E3427" s="140">
        <f>_xll.qlInterestRateIndexValueDate(IndexON,D3427)</f>
        <v>63711</v>
      </c>
      <c r="F3427" s="156">
        <f>IFERROR(_xll.qlIndexFixing(IndexON,D3427,TRUE,_xll.ohTrigger(RecalcTrigger,TriggerON)),NA())</f>
        <v>9.3834562267602895E-3</v>
      </c>
      <c r="H3427" s="42">
        <f>_xll.qlCalendarAdvance(Calendar,$H3426,B3427,"f",FALSE)</f>
        <v>63711</v>
      </c>
      <c r="I3427" s="140">
        <f>_xll.qlInterestRateIndexValueDate(Index1M,$H3427)</f>
        <v>63711</v>
      </c>
      <c r="J3427" s="145">
        <f>IFERROR(_xll.qlIndexFixing(Index1M,$H3427,TRUE,_xll.ohTrigger(RecalcTrigger,Trigger1M)),NA())</f>
        <v>9.744417871510147E-3</v>
      </c>
      <c r="K3427" s="44">
        <f>IFERROR(_xll.qlIndexFixing(Index3M,H3427,TRUE,_xll.ohTrigger(RecalcTrigger,Trigger3M)),NA())</f>
        <v>9.9261761520972481E-3</v>
      </c>
      <c r="L3427" s="44">
        <f>IFERROR(_xll.qlIndexFixing(Index6M,$H3427,TRUE,_xll.ohTrigger(RecalcTrigger,Trigger6M)),NA())</f>
        <v>1.0004330827287133E-2</v>
      </c>
      <c r="M3427" s="146">
        <f>IFERROR(_xll.qlIndexFixing(Index1Y,$H3427,TRUE,_xll.ohTrigger(RecalcTrigger,Trigger1Y)),NA())</f>
        <v>1.024005174022502E-2</v>
      </c>
      <c r="N3427" s="145">
        <f>IFERROR(_xll.qlIndexFixing(ONIndex1M,I3427,TRUE,_xll.ohTrigger(RecalcTrigger,Trigger1M)),NA())</f>
        <v>9.7385355621371072E-3</v>
      </c>
      <c r="O3427" s="44">
        <f>IFERROR(_xll.qlIndexFixing(ONIndex3M,I3427,TRUE,_xll.ohTrigger(RecalcTrigger,Trigger3M)),NA())</f>
        <v>9.9070132931267096E-3</v>
      </c>
      <c r="P3427" s="44">
        <f>IFERROR(_xll.qlIndexFixing(ONIndex6M,I3427,TRUE,_xll.ohTrigger(RecalcTrigger,Trigger6M)),NA())</f>
        <v>9.9667281500259719E-3</v>
      </c>
      <c r="Q3427" s="146">
        <f>IFERROR(_xll.qlIndexFixing(ONIndex1Y,I3427,TRUE,_xll.ohTrigger(RecalcTrigger,Trigger1Y)),NA())</f>
        <v>1.0164086440002107E-2</v>
      </c>
    </row>
    <row r="3428" spans="2:17" x14ac:dyDescent="0.2">
      <c r="B3428" s="39" t="s">
        <v>42</v>
      </c>
      <c r="D3428" s="42">
        <f>_xll.qlCalendarAdvance(Calendar,$D3427,B3428,"f",FALSE)</f>
        <v>63718</v>
      </c>
      <c r="E3428" s="140">
        <f>_xll.qlInterestRateIndexValueDate(IndexON,D3428)</f>
        <v>63718</v>
      </c>
      <c r="F3428" s="156">
        <f>IFERROR(_xll.qlIndexFixing(IndexON,D3428,TRUE,_xll.ohTrigger(RecalcTrigger,TriggerON)),NA())</f>
        <v>9.3847255565093768E-3</v>
      </c>
      <c r="H3428" s="42">
        <f>_xll.qlCalendarAdvance(Calendar,$H3427,B3428,"f",FALSE)</f>
        <v>63718</v>
      </c>
      <c r="I3428" s="140">
        <f>_xll.qlInterestRateIndexValueDate(Index1M,$H3428)</f>
        <v>63718</v>
      </c>
      <c r="J3428" s="145">
        <f>IFERROR(_xll.qlIndexFixing(Index1M,$H3428,TRUE,_xll.ohTrigger(RecalcTrigger,Trigger1M)),NA())</f>
        <v>9.7454272208943316E-3</v>
      </c>
      <c r="K3428" s="44">
        <f>IFERROR(_xll.qlIndexFixing(Index3M,H3428,TRUE,_xll.ohTrigger(RecalcTrigger,Trigger3M)),NA())</f>
        <v>9.9272134719849883E-3</v>
      </c>
      <c r="L3428" s="44">
        <f>IFERROR(_xll.qlIndexFixing(Index6M,$H3428,TRUE,_xll.ohTrigger(RecalcTrigger,Trigger6M)),NA())</f>
        <v>1.000526777121322E-2</v>
      </c>
      <c r="M3428" s="146">
        <f>IFERROR(_xll.qlIndexFixing(Index1Y,$H3428,TRUE,_xll.ohTrigger(RecalcTrigger,Trigger1Y)),NA())</f>
        <v>1.0240892013580138E-2</v>
      </c>
      <c r="N3428" s="145">
        <f>IFERROR(_xll.qlIndexFixing(ONIndex1M,I3428,TRUE,_xll.ohTrigger(RecalcTrigger,Trigger1M)),NA())</f>
        <v>9.7395638266128959E-3</v>
      </c>
      <c r="O3428" s="44">
        <f>IFERROR(_xll.qlIndexFixing(ONIndex3M,I3428,TRUE,_xll.ohTrigger(RecalcTrigger,Trigger3M)),NA())</f>
        <v>9.9081142243462317E-3</v>
      </c>
      <c r="P3428" s="44">
        <f>IFERROR(_xll.qlIndexFixing(ONIndex6M,I3428,TRUE,_xll.ohTrigger(RecalcTrigger,Trigger6M)),NA())</f>
        <v>9.9677878285264754E-3</v>
      </c>
      <c r="Q3428" s="146">
        <f>IFERROR(_xll.qlIndexFixing(ONIndex1Y,I3428,TRUE,_xll.ohTrigger(RecalcTrigger,Trigger1Y)),NA())</f>
        <v>1.0165181495123132E-2</v>
      </c>
    </row>
    <row r="3429" spans="2:17" x14ac:dyDescent="0.2">
      <c r="B3429" s="39" t="s">
        <v>42</v>
      </c>
      <c r="D3429" s="42">
        <f>_xll.qlCalendarAdvance(Calendar,$D3428,B3429,"f",FALSE)</f>
        <v>63725</v>
      </c>
      <c r="E3429" s="140">
        <f>_xll.qlInterestRateIndexValueDate(IndexON,D3429)</f>
        <v>63725</v>
      </c>
      <c r="F3429" s="156">
        <f>IFERROR(_xll.qlIndexFixing(IndexON,D3429,TRUE,_xll.ohTrigger(RecalcTrigger,TriggerON)),NA())</f>
        <v>9.3859831488118939E-3</v>
      </c>
      <c r="H3429" s="42">
        <f>_xll.qlCalendarAdvance(Calendar,$H3428,B3429,"f",FALSE)</f>
        <v>63725</v>
      </c>
      <c r="I3429" s="140">
        <f>_xll.qlInterestRateIndexValueDate(Index1M,$H3429)</f>
        <v>63725</v>
      </c>
      <c r="J3429" s="145">
        <f>IFERROR(_xll.qlIndexFixing(Index1M,$H3429,TRUE,_xll.ohTrigger(RecalcTrigger,Trigger1M)),NA())</f>
        <v>9.7464270546076728E-3</v>
      </c>
      <c r="K3429" s="44">
        <f>IFERROR(_xll.qlIndexFixing(Index3M,H3429,TRUE,_xll.ohTrigger(RecalcTrigger,Trigger3M)),NA())</f>
        <v>9.9282405866016922E-3</v>
      </c>
      <c r="L3429" s="44">
        <f>IFERROR(_xll.qlIndexFixing(Index6M,$H3429,TRUE,_xll.ohTrigger(RecalcTrigger,Trigger6M)),NA())</f>
        <v>1.0006194867811138E-2</v>
      </c>
      <c r="M3429" s="146">
        <f>IFERROR(_xll.qlIndexFixing(Index1Y,$H3429,TRUE,_xll.ohTrigger(RecalcTrigger,Trigger1Y)),NA())</f>
        <v>1.0241722058206504E-2</v>
      </c>
      <c r="N3429" s="145">
        <f>IFERROR(_xll.qlIndexFixing(ONIndex1M,I3429,TRUE,_xll.ohTrigger(RecalcTrigger,Trigger1M)),NA())</f>
        <v>9.7405825826579751E-3</v>
      </c>
      <c r="O3429" s="44">
        <f>IFERROR(_xll.qlIndexFixing(ONIndex3M,I3429,TRUE,_xll.ohTrigger(RecalcTrigger,Trigger3M)),NA())</f>
        <v>9.9092049753424227E-3</v>
      </c>
      <c r="P3429" s="44">
        <f>IFERROR(_xll.qlIndexFixing(ONIndex6M,I3429,TRUE,_xll.ohTrigger(RecalcTrigger,Trigger6M)),NA())</f>
        <v>9.968837708126399E-3</v>
      </c>
      <c r="Q3429" s="146">
        <f>IFERROR(_xll.qlIndexFixing(ONIndex1Y,I3429,TRUE,_xll.ohTrigger(RecalcTrigger,Trigger1Y)),NA())</f>
        <v>1.0166266424159742E-2</v>
      </c>
    </row>
    <row r="3430" spans="2:17" x14ac:dyDescent="0.2">
      <c r="B3430" s="39" t="s">
        <v>42</v>
      </c>
      <c r="D3430" s="42">
        <f>_xll.qlCalendarAdvance(Calendar,$D3429,B3430,"f",FALSE)</f>
        <v>63732</v>
      </c>
      <c r="E3430" s="140">
        <f>_xll.qlInterestRateIndexValueDate(IndexON,D3430)</f>
        <v>63732</v>
      </c>
      <c r="F3430" s="156">
        <f>IFERROR(_xll.qlIndexFixing(IndexON,D3430,TRUE,_xll.ohTrigger(RecalcTrigger,TriggerON)),NA())</f>
        <v>9.3872290035057482E-3</v>
      </c>
      <c r="H3430" s="42">
        <f>_xll.qlCalendarAdvance(Calendar,$H3429,B3430,"f",FALSE)</f>
        <v>63732</v>
      </c>
      <c r="I3430" s="140">
        <f>_xll.qlInterestRateIndexValueDate(Index1M,$H3430)</f>
        <v>63732</v>
      </c>
      <c r="J3430" s="145">
        <f>IFERROR(_xll.qlIndexFixing(Index1M,$H3430,TRUE,_xll.ohTrigger(RecalcTrigger,Trigger1M)),NA())</f>
        <v>9.7474173726501689E-3</v>
      </c>
      <c r="K3430" s="44">
        <f>IFERROR(_xll.qlIndexFixing(Index3M,H3430,TRUE,_xll.ohTrigger(RecalcTrigger,Trigger3M)),NA())</f>
        <v>9.9292574959403135E-3</v>
      </c>
      <c r="L3430" s="44">
        <f>IFERROR(_xll.qlIndexFixing(Index6M,$H3430,TRUE,_xll.ohTrigger(RecalcTrigger,Trigger6M)),NA())</f>
        <v>1.000711211706716E-2</v>
      </c>
      <c r="M3430" s="146">
        <f>IFERROR(_xll.qlIndexFixing(Index1Y,$H3430,TRUE,_xll.ohTrigger(RecalcTrigger,Trigger1Y)),NA())</f>
        <v>1.0242541874079025E-2</v>
      </c>
      <c r="N3430" s="145">
        <f>IFERROR(_xll.qlIndexFixing(ONIndex1M,I3430,TRUE,_xll.ohTrigger(RecalcTrigger,Trigger1M)),NA())</f>
        <v>9.741591830353391E-3</v>
      </c>
      <c r="O3430" s="44">
        <f>IFERROR(_xll.qlIndexFixing(ONIndex3M,I3430,TRUE,_xll.ohTrigger(RecalcTrigger,Trigger3M)),NA())</f>
        <v>9.9102855457910977E-3</v>
      </c>
      <c r="P3430" s="44">
        <f>IFERROR(_xll.qlIndexFixing(ONIndex6M,I3430,TRUE,_xll.ohTrigger(RecalcTrigger,Trigger6M)),NA())</f>
        <v>9.9698777886636503E-3</v>
      </c>
      <c r="Q3430" s="146">
        <f>IFERROR(_xll.qlIndexFixing(ONIndex1Y,I3430,TRUE,_xll.ohTrigger(RecalcTrigger,Trigger1Y)),NA())</f>
        <v>1.0167341227192983E-2</v>
      </c>
    </row>
    <row r="3431" spans="2:17" x14ac:dyDescent="0.2">
      <c r="B3431" s="39" t="s">
        <v>42</v>
      </c>
      <c r="D3431" s="42">
        <f>_xll.qlCalendarAdvance(Calendar,$D3430,B3431,"f",FALSE)</f>
        <v>63739</v>
      </c>
      <c r="E3431" s="140">
        <f>_xll.qlInterestRateIndexValueDate(IndexON,D3431)</f>
        <v>63739</v>
      </c>
      <c r="F3431" s="156">
        <f>IFERROR(_xll.qlIndexFixing(IndexON,D3431,TRUE,_xll.ohTrigger(RecalcTrigger,TriggerON)),NA())</f>
        <v>9.388463120671986E-3</v>
      </c>
      <c r="H3431" s="42">
        <f>_xll.qlCalendarAdvance(Calendar,$H3430,B3431,"f",FALSE)</f>
        <v>63739</v>
      </c>
      <c r="I3431" s="140">
        <f>_xll.qlInterestRateIndexValueDate(Index1M,$H3431)</f>
        <v>63739</v>
      </c>
      <c r="J3431" s="145">
        <f>IFERROR(_xll.qlIndexFixing(Index1M,$H3431,TRUE,_xll.ohTrigger(RecalcTrigger,Trigger1M)),NA())</f>
        <v>9.7489960418566998E-3</v>
      </c>
      <c r="K3431" s="44">
        <f>IFERROR(_xll.qlIndexFixing(Index3M,H3431,TRUE,_xll.ohTrigger(RecalcTrigger,Trigger3M)),NA())</f>
        <v>9.9302641999938004E-3</v>
      </c>
      <c r="L3431" s="44">
        <f>IFERROR(_xll.qlIndexFixing(Index6M,$H3431,TRUE,_xll.ohTrigger(RecalcTrigger,Trigger6M)),NA())</f>
        <v>1.0008217863452119E-2</v>
      </c>
      <c r="M3431" s="146">
        <f>IFERROR(_xll.qlIndexFixing(Index1Y,$H3431,TRUE,_xll.ohTrigger(RecalcTrigger,Trigger1Y)),NA())</f>
        <v>1.0243351461173056E-2</v>
      </c>
      <c r="N3431" s="145">
        <f>IFERROR(_xll.qlIndexFixing(ONIndex1M,I3431,TRUE,_xll.ohTrigger(RecalcTrigger,Trigger1M)),NA())</f>
        <v>9.7425915696180976E-3</v>
      </c>
      <c r="O3431" s="44">
        <f>IFERROR(_xll.qlIndexFixing(ONIndex3M,I3431,TRUE,_xll.ohTrigger(RecalcTrigger,Trigger3M)),NA())</f>
        <v>9.9113559360164416E-3</v>
      </c>
      <c r="P3431" s="44">
        <f>IFERROR(_xll.qlIndexFixing(ONIndex6M,I3431,TRUE,_xll.ohTrigger(RecalcTrigger,Trigger6M)),NA())</f>
        <v>9.9709080705434605E-3</v>
      </c>
      <c r="Q3431" s="146">
        <f>IFERROR(_xll.qlIndexFixing(ONIndex1Y,I3431,TRUE,_xll.ohTrigger(RecalcTrigger,Trigger1Y)),NA())</f>
        <v>1.0168405904303901E-2</v>
      </c>
    </row>
    <row r="3432" spans="2:17" x14ac:dyDescent="0.2">
      <c r="B3432" s="39" t="s">
        <v>42</v>
      </c>
      <c r="D3432" s="42">
        <f>_xll.qlCalendarAdvance(Calendar,$D3431,B3432,"f",FALSE)</f>
        <v>63746</v>
      </c>
      <c r="E3432" s="140">
        <f>_xll.qlInterestRateIndexValueDate(IndexON,D3432)</f>
        <v>63746</v>
      </c>
      <c r="F3432" s="156">
        <f>IFERROR(_xll.qlIndexFixing(IndexON,D3432,TRUE,_xll.ohTrigger(RecalcTrigger,TriggerON)),NA())</f>
        <v>9.3896855003916535E-3</v>
      </c>
      <c r="H3432" s="42">
        <f>_xll.qlCalendarAdvance(Calendar,$H3431,B3432,"f",FALSE)</f>
        <v>63746</v>
      </c>
      <c r="I3432" s="140">
        <f>_xll.qlInterestRateIndexValueDate(Index1M,$H3432)</f>
        <v>63746</v>
      </c>
      <c r="J3432" s="145">
        <f>IFERROR(_xll.qlIndexFixing(Index1M,$H3432,TRUE,_xll.ohTrigger(RecalcTrigger,Trigger1M)),NA())</f>
        <v>9.7499653671120137E-3</v>
      </c>
      <c r="K3432" s="44">
        <f>IFERROR(_xll.qlIndexFixing(Index3M,H3432,TRUE,_xll.ohTrigger(RecalcTrigger,Trigger3M)),NA())</f>
        <v>9.9312606987533494E-3</v>
      </c>
      <c r="L3432" s="44">
        <f>IFERROR(_xll.qlIndexFixing(Index6M,$H3432,TRUE,_xll.ohTrigger(RecalcTrigger,Trigger6M)),NA())</f>
        <v>1.0009114739130933E-2</v>
      </c>
      <c r="M3432" s="146">
        <f>IFERROR(_xll.qlIndexFixing(Index1Y,$H3432,TRUE,_xll.ohTrigger(RecalcTrigger,Trigger1Y)),NA())</f>
        <v>1.0244150819463727E-2</v>
      </c>
      <c r="N3432" s="145">
        <f>IFERROR(_xll.qlIndexFixing(ONIndex1M,I3432,TRUE,_xll.ohTrigger(RecalcTrigger,Trigger1M)),NA())</f>
        <v>9.7435818006141872E-3</v>
      </c>
      <c r="O3432" s="44">
        <f>IFERROR(_xll.qlIndexFixing(ONIndex3M,I3432,TRUE,_xll.ohTrigger(RecalcTrigger,Trigger3M)),NA())</f>
        <v>9.912416145856362E-3</v>
      </c>
      <c r="P3432" s="44">
        <f>IFERROR(_xll.qlIndexFixing(ONIndex6M,I3432,TRUE,_xll.ohTrigger(RecalcTrigger,Trigger6M)),NA())</f>
        <v>9.9719285535226909E-3</v>
      </c>
      <c r="Q3432" s="146">
        <f>IFERROR(_xll.qlIndexFixing(ONIndex1Y,I3432,TRUE,_xll.ohTrigger(RecalcTrigger,Trigger1Y)),NA())</f>
        <v>1.0169460455330404E-2</v>
      </c>
    </row>
    <row r="3433" spans="2:17" x14ac:dyDescent="0.2">
      <c r="B3433" s="39" t="s">
        <v>42</v>
      </c>
      <c r="D3433" s="42">
        <f>_xll.qlCalendarAdvance(Calendar,$D3432,B3433,"f",FALSE)</f>
        <v>63753</v>
      </c>
      <c r="E3433" s="140">
        <f>_xll.qlInterestRateIndexValueDate(IndexON,D3433)</f>
        <v>63753</v>
      </c>
      <c r="F3433" s="156">
        <f>IFERROR(_xll.qlIndexFixing(IndexON,D3433,TRUE,_xll.ohTrigger(RecalcTrigger,TriggerON)),NA())</f>
        <v>9.3908961425837045E-3</v>
      </c>
      <c r="H3433" s="42">
        <f>_xll.qlCalendarAdvance(Calendar,$H3432,B3433,"f",FALSE)</f>
        <v>63753</v>
      </c>
      <c r="I3433" s="140">
        <f>_xll.qlInterestRateIndexValueDate(Index1M,$H3433)</f>
        <v>63753</v>
      </c>
      <c r="J3433" s="145">
        <f>IFERROR(_xll.qlIndexFixing(Index1M,$H3433,TRUE,_xll.ohTrigger(RecalcTrigger,Trigger1M)),NA())</f>
        <v>9.7509251759375967E-3</v>
      </c>
      <c r="K3433" s="44">
        <f>IFERROR(_xll.qlIndexFixing(Index3M,H3433,TRUE,_xll.ohTrigger(RecalcTrigger,Trigger3M)),NA())</f>
        <v>9.9322469922127898E-3</v>
      </c>
      <c r="L3433" s="44">
        <f>IFERROR(_xll.qlIndexFixing(Index6M,$H3433,TRUE,_xll.ohTrigger(RecalcTrigger,Trigger6M)),NA())</f>
        <v>1.001000176715983E-2</v>
      </c>
      <c r="M3433" s="146">
        <f>IFERROR(_xll.qlIndexFixing(Index1Y,$H3433,TRUE,_xll.ohTrigger(RecalcTrigger,Trigger1Y)),NA())</f>
        <v>1.0244939948927057E-2</v>
      </c>
      <c r="N3433" s="145">
        <f>IFERROR(_xll.qlIndexFixing(ONIndex1M,I3433,TRUE,_xll.ohTrigger(RecalcTrigger,Trigger1M)),NA())</f>
        <v>9.7445625230174748E-3</v>
      </c>
      <c r="O3433" s="44">
        <f>IFERROR(_xll.qlIndexFixing(ONIndex3M,I3433,TRUE,_xll.ohTrigger(RecalcTrigger,Trigger3M)),NA())</f>
        <v>9.9134661753919051E-3</v>
      </c>
      <c r="P3433" s="44">
        <f>IFERROR(_xll.qlIndexFixing(ONIndex6M,I3433,TRUE,_xll.ohTrigger(RecalcTrigger,Trigger6M)),NA())</f>
        <v>9.9729392375202952E-3</v>
      </c>
      <c r="Q3433" s="146">
        <f>IFERROR(_xll.qlIndexFixing(ONIndex1Y,I3433,TRUE,_xll.ohTrigger(RecalcTrigger,Trigger1Y)),NA())</f>
        <v>1.0170504880434583E-2</v>
      </c>
    </row>
    <row r="3434" spans="2:17" x14ac:dyDescent="0.2">
      <c r="B3434" s="39" t="s">
        <v>42</v>
      </c>
      <c r="D3434" s="42">
        <f>_xll.qlCalendarAdvance(Calendar,$D3433,B3434,"f",FALSE)</f>
        <v>63760</v>
      </c>
      <c r="E3434" s="140">
        <f>_xll.qlInterestRateIndexValueDate(IndexON,D3434)</f>
        <v>63760</v>
      </c>
      <c r="F3434" s="156">
        <f>IFERROR(_xll.qlIndexFixing(IndexON,D3434,TRUE,_xll.ohTrigger(RecalcTrigger,TriggerON)),NA())</f>
        <v>9.392095047248139E-3</v>
      </c>
      <c r="H3434" s="42">
        <f>_xll.qlCalendarAdvance(Calendar,$H3433,B3434,"f",FALSE)</f>
        <v>63760</v>
      </c>
      <c r="I3434" s="140">
        <f>_xll.qlInterestRateIndexValueDate(Index1M,$H3434)</f>
        <v>63760</v>
      </c>
      <c r="J3434" s="145">
        <f>IFERROR(_xll.qlIndexFixing(Index1M,$H3434,TRUE,_xll.ohTrigger(RecalcTrigger,Trigger1M)),NA())</f>
        <v>9.752072677404678E-3</v>
      </c>
      <c r="K3434" s="44">
        <f>IFERROR(_xll.qlIndexFixing(Index3M,H3434,TRUE,_xll.ohTrigger(RecalcTrigger,Trigger3M)),NA())</f>
        <v>9.9332230803624317E-3</v>
      </c>
      <c r="L3434" s="44">
        <f>IFERROR(_xll.qlIndexFixing(Index6M,$H3434,TRUE,_xll.ohTrigger(RecalcTrigger,Trigger6M)),NA())</f>
        <v>1.0010878947525155E-2</v>
      </c>
      <c r="M3434" s="146">
        <f>IFERROR(_xll.qlIndexFixing(Index1Y,$H3434,TRUE,_xll.ohTrigger(RecalcTrigger,Trigger1Y)),NA())</f>
        <v>1.0245718849538399E-2</v>
      </c>
      <c r="N3434" s="145">
        <f>IFERROR(_xll.qlIndexFixing(ONIndex1M,I3434,TRUE,_xll.ohTrigger(RecalcTrigger,Trigger1M)),NA())</f>
        <v>9.7455337372331918E-3</v>
      </c>
      <c r="O3434" s="44">
        <f>IFERROR(_xll.qlIndexFixing(ONIndex3M,I3434,TRUE,_xll.ohTrigger(RecalcTrigger,Trigger3M)),NA())</f>
        <v>9.9145060245420247E-3</v>
      </c>
      <c r="P3434" s="44">
        <f>IFERROR(_xll.qlIndexFixing(ONIndex6M,I3434,TRUE,_xll.ohTrigger(RecalcTrigger,Trigger6M)),NA())</f>
        <v>9.9739401226173197E-3</v>
      </c>
      <c r="Q3434" s="146">
        <f>IFERROR(_xll.qlIndexFixing(ONIndex1Y,I3434,TRUE,_xll.ohTrigger(RecalcTrigger,Trigger1Y)),NA())</f>
        <v>1.0171539179373301E-2</v>
      </c>
    </row>
    <row r="3435" spans="2:17" x14ac:dyDescent="0.2">
      <c r="B3435" s="39" t="s">
        <v>42</v>
      </c>
      <c r="D3435" s="42">
        <f>_xll.qlCalendarAdvance(Calendar,$D3434,B3435,"f",FALSE)</f>
        <v>63767</v>
      </c>
      <c r="E3435" s="140">
        <f>_xll.qlInterestRateIndexValueDate(IndexON,D3435)</f>
        <v>63767</v>
      </c>
      <c r="F3435" s="156">
        <f>IFERROR(_xll.qlIndexFixing(IndexON,D3435,TRUE,_xll.ohTrigger(RecalcTrigger,TriggerON)),NA())</f>
        <v>9.3932822143039107E-3</v>
      </c>
      <c r="H3435" s="42">
        <f>_xll.qlCalendarAdvance(Calendar,$H3434,B3435,"f",FALSE)</f>
        <v>63767</v>
      </c>
      <c r="I3435" s="140">
        <f>_xll.qlInterestRateIndexValueDate(Index1M,$H3435)</f>
        <v>63767</v>
      </c>
      <c r="J3435" s="145">
        <f>IFERROR(_xll.qlIndexFixing(Index1M,$H3435,TRUE,_xll.ohTrigger(RecalcTrigger,Trigger1M)),NA())</f>
        <v>9.7528162442700964E-3</v>
      </c>
      <c r="K3435" s="44">
        <f>IFERROR(_xll.qlIndexFixing(Index3M,H3435,TRUE,_xll.ohTrigger(RecalcTrigger,Trigger3M)),NA())</f>
        <v>9.9341889631961097E-3</v>
      </c>
      <c r="L3435" s="44">
        <f>IFERROR(_xll.qlIndexFixing(Index6M,$H3435,TRUE,_xll.ohTrigger(RecalcTrigger,Trigger6M)),NA())</f>
        <v>1.0011746280215015E-2</v>
      </c>
      <c r="M3435" s="146">
        <f>IFERROR(_xll.qlIndexFixing(Index1Y,$H3435,TRUE,_xll.ohTrigger(RecalcTrigger,Trigger1Y)),NA())</f>
        <v>1.0246487521274883E-2</v>
      </c>
      <c r="N3435" s="145">
        <f>IFERROR(_xll.qlIndexFixing(ONIndex1M,I3435,TRUE,_xll.ohTrigger(RecalcTrigger,Trigger1M)),NA())</f>
        <v>9.7464954429371531E-3</v>
      </c>
      <c r="O3435" s="44">
        <f>IFERROR(_xll.qlIndexFixing(ONIndex3M,I3435,TRUE,_xll.ohTrigger(RecalcTrigger,Trigger3M)),NA())</f>
        <v>9.915535693387767E-3</v>
      </c>
      <c r="P3435" s="44">
        <f>IFERROR(_xll.qlIndexFixing(ONIndex6M,I3435,TRUE,_xll.ohTrigger(RecalcTrigger,Trigger6M)),NA())</f>
        <v>9.9749312090569031E-3</v>
      </c>
      <c r="Q3435" s="146">
        <f>IFERROR(_xll.qlIndexFixing(ONIndex1Y,I3435,TRUE,_xll.ohTrigger(RecalcTrigger,Trigger1Y)),NA())</f>
        <v>1.0172563352470743E-2</v>
      </c>
    </row>
    <row r="3436" spans="2:17" x14ac:dyDescent="0.2">
      <c r="B3436" s="39" t="s">
        <v>42</v>
      </c>
      <c r="D3436" s="42">
        <f>_xll.qlCalendarAdvance(Calendar,$D3435,B3436,"f",FALSE)</f>
        <v>63774</v>
      </c>
      <c r="E3436" s="140">
        <f>_xll.qlInterestRateIndexValueDate(IndexON,D3436)</f>
        <v>63774</v>
      </c>
      <c r="F3436" s="156">
        <f>IFERROR(_xll.qlIndexFixing(IndexON,D3436,TRUE,_xll.ohTrigger(RecalcTrigger,TriggerON)),NA())</f>
        <v>9.3944576439131122E-3</v>
      </c>
      <c r="H3436" s="42">
        <f>_xll.qlCalendarAdvance(Calendar,$H3435,B3436,"f",FALSE)</f>
        <v>63774</v>
      </c>
      <c r="I3436" s="140">
        <f>_xll.qlInterestRateIndexValueDate(Index1M,$H3436)</f>
        <v>63774</v>
      </c>
      <c r="J3436" s="145">
        <f>IFERROR(_xll.qlIndexFixing(Index1M,$H3436,TRUE,_xll.ohTrigger(RecalcTrigger,Trigger1M)),NA())</f>
        <v>9.7537475037770133E-3</v>
      </c>
      <c r="K3436" s="44">
        <f>IFERROR(_xll.qlIndexFixing(Index3M,H3436,TRUE,_xll.ohTrigger(RecalcTrigger,Trigger3M)),NA())</f>
        <v>9.935144640707657E-3</v>
      </c>
      <c r="L3436" s="44">
        <f>IFERROR(_xll.qlIndexFixing(Index6M,$H3436,TRUE,_xll.ohTrigger(RecalcTrigger,Trigger6M)),NA())</f>
        <v>1.0012603765216637E-2</v>
      </c>
      <c r="M3436" s="146">
        <f>IFERROR(_xll.qlIndexFixing(Index1Y,$H3436,TRUE,_xll.ohTrigger(RecalcTrigger,Trigger1Y)),NA())</f>
        <v>1.024724596411275E-2</v>
      </c>
      <c r="N3436" s="145">
        <f>IFERROR(_xll.qlIndexFixing(ONIndex1M,I3436,TRUE,_xll.ohTrigger(RecalcTrigger,Trigger1M)),NA())</f>
        <v>9.7474476402104049E-3</v>
      </c>
      <c r="O3436" s="44">
        <f>IFERROR(_xll.qlIndexFixing(ONIndex3M,I3436,TRUE,_xll.ohTrigger(RecalcTrigger,Trigger3M)),NA())</f>
        <v>9.916555181929132E-3</v>
      </c>
      <c r="P3436" s="44">
        <f>IFERROR(_xll.qlIndexFixing(ONIndex6M,I3436,TRUE,_xll.ohTrigger(RecalcTrigger,Trigger6M)),NA())</f>
        <v>9.9759124964338142E-3</v>
      </c>
      <c r="Q3436" s="146">
        <f>IFERROR(_xll.qlIndexFixing(ONIndex1Y,I3436,TRUE,_xll.ohTrigger(RecalcTrigger,Trigger1Y)),NA())</f>
        <v>1.0173577399564815E-2</v>
      </c>
    </row>
    <row r="3437" spans="2:17" x14ac:dyDescent="0.2">
      <c r="B3437" s="39" t="s">
        <v>42</v>
      </c>
      <c r="D3437" s="42">
        <f>_xll.qlCalendarAdvance(Calendar,$D3436,B3437,"f",FALSE)</f>
        <v>63781</v>
      </c>
      <c r="E3437" s="140">
        <f>_xll.qlInterestRateIndexValueDate(IndexON,D3437)</f>
        <v>63781</v>
      </c>
      <c r="F3437" s="156">
        <f>IFERROR(_xll.qlIndexFixing(IndexON,D3437,TRUE,_xll.ohTrigger(RecalcTrigger,TriggerON)),NA())</f>
        <v>9.3956213359136509E-3</v>
      </c>
      <c r="H3437" s="42">
        <f>_xll.qlCalendarAdvance(Calendar,$H3436,B3437,"f",FALSE)</f>
        <v>63781</v>
      </c>
      <c r="I3437" s="140">
        <f>_xll.qlInterestRateIndexValueDate(Index1M,$H3437)</f>
        <v>63781</v>
      </c>
      <c r="J3437" s="145">
        <f>IFERROR(_xll.qlIndexFixing(Index1M,$H3437,TRUE,_xll.ohTrigger(RecalcTrigger,Trigger1M)),NA())</f>
        <v>9.7546692468419172E-3</v>
      </c>
      <c r="K3437" s="44">
        <f>IFERROR(_xll.qlIndexFixing(Index3M,H3437,TRUE,_xll.ohTrigger(RecalcTrigger,Trigger3M)),NA())</f>
        <v>9.9360901128856208E-3</v>
      </c>
      <c r="L3437" s="44">
        <f>IFERROR(_xll.qlIndexFixing(Index6M,$H3437,TRUE,_xll.ohTrigger(RecalcTrigger,Trigger6M)),NA())</f>
        <v>1.0013451402515484E-2</v>
      </c>
      <c r="M3437" s="146">
        <f>IFERROR(_xll.qlIndexFixing(Index1Y,$H3437,TRUE,_xll.ohTrigger(RecalcTrigger,Trigger1Y)),NA())</f>
        <v>1.0247994178029129E-2</v>
      </c>
      <c r="N3437" s="145">
        <f>IFERROR(_xll.qlIndexFixing(ONIndex1M,I3437,TRUE,_xll.ohTrigger(RecalcTrigger,Trigger1M)),NA())</f>
        <v>9.7483903292150398E-3</v>
      </c>
      <c r="O3437" s="44">
        <f>IFERROR(_xll.qlIndexFixing(ONIndex3M,I3437,TRUE,_xll.ohTrigger(RecalcTrigger,Trigger3M)),NA())</f>
        <v>9.9175644901661197E-3</v>
      </c>
      <c r="P3437" s="44">
        <f>IFERROR(_xll.qlIndexFixing(ONIndex6M,I3437,TRUE,_xll.ohTrigger(RecalcTrigger,Trigger6M)),NA())</f>
        <v>9.9768839849101454E-3</v>
      </c>
      <c r="Q3437" s="146">
        <f>IFERROR(_xll.qlIndexFixing(ONIndex1Y,I3437,TRUE,_xll.ohTrigger(RecalcTrigger,Trigger1Y)),NA())</f>
        <v>1.0174581320655518E-2</v>
      </c>
    </row>
    <row r="3438" spans="2:17" x14ac:dyDescent="0.2">
      <c r="B3438" s="39" t="s">
        <v>42</v>
      </c>
      <c r="D3438" s="42">
        <f>_xll.qlCalendarAdvance(Calendar,$D3437,B3438,"f",FALSE)</f>
        <v>63788</v>
      </c>
      <c r="E3438" s="140">
        <f>_xll.qlInterestRateIndexValueDate(IndexON,D3438)</f>
        <v>63788</v>
      </c>
      <c r="F3438" s="156">
        <f>IFERROR(_xll.qlIndexFixing(IndexON,D3438,TRUE,_xll.ohTrigger(RecalcTrigger,TriggerON)),NA())</f>
        <v>9.3967732904676193E-3</v>
      </c>
      <c r="H3438" s="42">
        <f>_xll.qlCalendarAdvance(Calendar,$H3437,B3438,"f",FALSE)</f>
        <v>63788</v>
      </c>
      <c r="I3438" s="140">
        <f>_xll.qlInterestRateIndexValueDate(Index1M,$H3438)</f>
        <v>63788</v>
      </c>
      <c r="J3438" s="145">
        <f>IFERROR(_xll.qlIndexFixing(Index1M,$H3438,TRUE,_xll.ohTrigger(RecalcTrigger,Trigger1M)),NA())</f>
        <v>9.755581473459899E-3</v>
      </c>
      <c r="K3438" s="44">
        <f>IFERROR(_xll.qlIndexFixing(Index3M,H3438,TRUE,_xll.ohTrigger(RecalcTrigger,Trigger3M)),NA())</f>
        <v>9.937025379727361E-3</v>
      </c>
      <c r="L3438" s="44">
        <f>IFERROR(_xll.qlIndexFixing(Index6M,$H3438,TRUE,_xll.ohTrigger(RecalcTrigger,Trigger6M)),NA())</f>
        <v>1.0014289192100985E-2</v>
      </c>
      <c r="M3438" s="146">
        <f>IFERROR(_xll.qlIndexFixing(Index1Y,$H3438,TRUE,_xll.ohTrigger(RecalcTrigger,Trigger1Y)),NA())</f>
        <v>1.0248732163001151E-2</v>
      </c>
      <c r="N3438" s="145">
        <f>IFERROR(_xll.qlIndexFixing(ONIndex1M,I3438,TRUE,_xll.ohTrigger(RecalcTrigger,Trigger1M)),NA())</f>
        <v>9.7493235097889652E-3</v>
      </c>
      <c r="O3438" s="44">
        <f>IFERROR(_xll.qlIndexFixing(ONIndex3M,I3438,TRUE,_xll.ohTrigger(RecalcTrigger,Trigger3M)),NA())</f>
        <v>9.9185636179366377E-3</v>
      </c>
      <c r="P3438" s="44">
        <f>IFERROR(_xll.qlIndexFixing(ONIndex6M,I3438,TRUE,_xll.ohTrigger(RecalcTrigger,Trigger6M)),NA())</f>
        <v>9.9778456746479893E-3</v>
      </c>
      <c r="Q3438" s="146">
        <f>IFERROR(_xll.qlIndexFixing(ONIndex1Y,I3438,TRUE,_xll.ohTrigger(RecalcTrigger,Trigger1Y)),NA())</f>
        <v>1.0175575115661806E-2</v>
      </c>
    </row>
    <row r="3439" spans="2:17" x14ac:dyDescent="0.2">
      <c r="B3439" s="39" t="s">
        <v>42</v>
      </c>
      <c r="D3439" s="42">
        <f>_xll.qlCalendarAdvance(Calendar,$D3438,B3439,"f",FALSE)</f>
        <v>63795</v>
      </c>
      <c r="E3439" s="140">
        <f>_xll.qlInterestRateIndexValueDate(IndexON,D3439)</f>
        <v>63795</v>
      </c>
      <c r="F3439" s="156">
        <f>IFERROR(_xll.qlIndexFixing(IndexON,D3439,TRUE,_xll.ohTrigger(RecalcTrigger,TriggerON)),NA())</f>
        <v>9.3979135075750175E-3</v>
      </c>
      <c r="H3439" s="42">
        <f>_xll.qlCalendarAdvance(Calendar,$H3438,B3439,"f",FALSE)</f>
        <v>63795</v>
      </c>
      <c r="I3439" s="140">
        <f>_xll.qlInterestRateIndexValueDate(Index1M,$H3439)</f>
        <v>63795</v>
      </c>
      <c r="J3439" s="145">
        <f>IFERROR(_xll.qlIndexFixing(Index1M,$H3439,TRUE,_xll.ohTrigger(RecalcTrigger,Trigger1M)),NA())</f>
        <v>9.7559020294394339E-3</v>
      </c>
      <c r="K3439" s="44">
        <f>IFERROR(_xll.qlIndexFixing(Index3M,H3439,TRUE,_xll.ohTrigger(RecalcTrigger,Trigger3M)),NA())</f>
        <v>9.9379504412231822E-3</v>
      </c>
      <c r="L3439" s="44">
        <f>IFERROR(_xll.qlIndexFixing(Index6M,$H3439,TRUE,_xll.ohTrigger(RecalcTrigger,Trigger6M)),NA())</f>
        <v>1.0014924227822068E-2</v>
      </c>
      <c r="M3439" s="146">
        <f>IFERROR(_xll.qlIndexFixing(Index1Y,$H3439,TRUE,_xll.ohTrigger(RecalcTrigger,Trigger1Y)),NA())</f>
        <v>1.0249459919006609E-2</v>
      </c>
      <c r="N3439" s="145">
        <f>IFERROR(_xll.qlIndexFixing(ONIndex1M,I3439,TRUE,_xll.ohTrigger(RecalcTrigger,Trigger1M)),NA())</f>
        <v>9.7502471820132275E-3</v>
      </c>
      <c r="O3439" s="44">
        <f>IFERROR(_xll.qlIndexFixing(ONIndex3M,I3439,TRUE,_xll.ohTrigger(RecalcTrigger,Trigger3M)),NA())</f>
        <v>9.9195525654838246E-3</v>
      </c>
      <c r="P3439" s="44">
        <f>IFERROR(_xll.qlIndexFixing(ONIndex6M,I3439,TRUE,_xll.ohTrigger(RecalcTrigger,Trigger6M)),NA())</f>
        <v>9.9787975654852534E-3</v>
      </c>
      <c r="Q3439" s="146">
        <f>IFERROR(_xll.qlIndexFixing(ONIndex1Y,I3439,TRUE,_xll.ohTrigger(RecalcTrigger,Trigger1Y)),NA())</f>
        <v>1.0176558784826817E-2</v>
      </c>
    </row>
    <row r="3440" spans="2:17" x14ac:dyDescent="0.2">
      <c r="B3440" s="39" t="s">
        <v>42</v>
      </c>
      <c r="D3440" s="42">
        <f>_xll.qlCalendarAdvance(Calendar,$D3439,B3440,"f",FALSE)</f>
        <v>63802</v>
      </c>
      <c r="E3440" s="140">
        <f>_xll.qlInterestRateIndexValueDate(IndexON,D3440)</f>
        <v>63802</v>
      </c>
      <c r="F3440" s="156">
        <f>IFERROR(_xll.qlIndexFixing(IndexON,D3440,TRUE,_xll.ohTrigger(RecalcTrigger,TriggerON)),NA())</f>
        <v>9.3990419869927067E-3</v>
      </c>
      <c r="H3440" s="42">
        <f>_xll.qlCalendarAdvance(Calendar,$H3439,B3440,"f",FALSE)</f>
        <v>63802</v>
      </c>
      <c r="I3440" s="140">
        <f>_xll.qlInterestRateIndexValueDate(Index1M,$H3440)</f>
        <v>63802</v>
      </c>
      <c r="J3440" s="145">
        <f>IFERROR(_xll.qlIndexFixing(Index1M,$H3440,TRUE,_xll.ohTrigger(RecalcTrigger,Trigger1M)),NA())</f>
        <v>9.7567971906438178E-3</v>
      </c>
      <c r="K3440" s="44">
        <f>IFERROR(_xll.qlIndexFixing(Index3M,H3440,TRUE,_xll.ohTrigger(RecalcTrigger,Trigger3M)),NA())</f>
        <v>9.9386666763603398E-3</v>
      </c>
      <c r="L3440" s="44">
        <f>IFERROR(_xll.qlIndexFixing(Index6M,$H3440,TRUE,_xll.ohTrigger(RecalcTrigger,Trigger6M)),NA())</f>
        <v>1.0015358368259139E-2</v>
      </c>
      <c r="M3440" s="146">
        <f>IFERROR(_xll.qlIndexFixing(Index1Y,$H3440,TRUE,_xll.ohTrigger(RecalcTrigger,Trigger1Y)),NA())</f>
        <v>1.0250177446022635E-2</v>
      </c>
      <c r="N3440" s="145">
        <f>IFERROR(_xll.qlIndexFixing(ONIndex1M,I3440,TRUE,_xll.ohTrigger(RecalcTrigger,Trigger1M)),NA())</f>
        <v>9.7511613458067803E-3</v>
      </c>
      <c r="O3440" s="44">
        <f>IFERROR(_xll.qlIndexFixing(ONIndex3M,I3440,TRUE,_xll.ohTrigger(RecalcTrigger,Trigger3M)),NA())</f>
        <v>9.920531332645588E-3</v>
      </c>
      <c r="P3440" s="44">
        <f>IFERROR(_xll.qlIndexFixing(ONIndex6M,I3440,TRUE,_xll.ohTrigger(RecalcTrigger,Trigger6M)),NA())</f>
        <v>9.9797396574219377E-3</v>
      </c>
      <c r="Q3440" s="146">
        <f>IFERROR(_xll.qlIndexFixing(ONIndex1Y,I3440,TRUE,_xll.ohTrigger(RecalcTrigger,Trigger1Y)),NA())</f>
        <v>1.0177532327826366E-2</v>
      </c>
    </row>
    <row r="3441" spans="2:17" x14ac:dyDescent="0.2">
      <c r="B3441" s="39" t="s">
        <v>42</v>
      </c>
      <c r="D3441" s="42">
        <f>_xll.qlCalendarAdvance(Calendar,$D3440,B3441,"f",FALSE)</f>
        <v>63809</v>
      </c>
      <c r="E3441" s="140">
        <f>_xll.qlInterestRateIndexValueDate(IndexON,D3441)</f>
        <v>63809</v>
      </c>
      <c r="F3441" s="156">
        <f>IFERROR(_xll.qlIndexFixing(IndexON,D3441,TRUE,_xll.ohTrigger(RecalcTrigger,TriggerON)),NA())</f>
        <v>9.4001587288827793E-3</v>
      </c>
      <c r="H3441" s="42">
        <f>_xll.qlCalendarAdvance(Calendar,$H3440,B3441,"f",FALSE)</f>
        <v>63809</v>
      </c>
      <c r="I3441" s="140">
        <f>_xll.qlInterestRateIndexValueDate(Index1M,$H3441)</f>
        <v>63809</v>
      </c>
      <c r="J3441" s="145">
        <f>IFERROR(_xll.qlIndexFixing(Index1M,$H3441,TRUE,_xll.ohTrigger(RecalcTrigger,Trigger1M)),NA())</f>
        <v>9.7576828361503436E-3</v>
      </c>
      <c r="K3441" s="44">
        <f>IFERROR(_xll.qlIndexFixing(Index3M,H3441,TRUE,_xll.ohTrigger(RecalcTrigger,Trigger3M)),NA())</f>
        <v>9.93957203147499E-3</v>
      </c>
      <c r="L3441" s="44">
        <f>IFERROR(_xll.qlIndexFixing(Index6M,$H3441,TRUE,_xll.ohTrigger(RecalcTrigger,Trigger6M)),NA())</f>
        <v>1.0016168658323908E-2</v>
      </c>
      <c r="M3441" s="146">
        <f>IFERROR(_xll.qlIndexFixing(Index1Y,$H3441,TRUE,_xll.ohTrigger(RecalcTrigger,Trigger1Y)),NA())</f>
        <v>1.0250884744028577E-2</v>
      </c>
      <c r="N3441" s="145">
        <f>IFERROR(_xll.qlIndexFixing(ONIndex1M,I3441,TRUE,_xll.ohTrigger(RecalcTrigger,Trigger1M)),NA())</f>
        <v>9.7520660011696236E-3</v>
      </c>
      <c r="O3441" s="44">
        <f>IFERROR(_xll.qlIndexFixing(ONIndex3M,I3441,TRUE,_xll.ohTrigger(RecalcTrigger,Trigger3M)),NA())</f>
        <v>9.9214999194219278E-3</v>
      </c>
      <c r="P3441" s="44">
        <f>IFERROR(_xll.qlIndexFixing(ONIndex6M,I3441,TRUE,_xll.ohTrigger(RecalcTrigger,Trigger6M)),NA())</f>
        <v>9.9806719504580421E-3</v>
      </c>
      <c r="Q3441" s="146">
        <f>IFERROR(_xll.qlIndexFixing(ONIndex1Y,I3441,TRUE,_xll.ohTrigger(RecalcTrigger,Trigger1Y)),NA())</f>
        <v>1.01784957447415E-2</v>
      </c>
    </row>
    <row r="3442" spans="2:17" x14ac:dyDescent="0.2">
      <c r="B3442" s="39" t="s">
        <v>42</v>
      </c>
      <c r="D3442" s="42">
        <f>_xll.qlCalendarAdvance(Calendar,$D3441,B3442,"f",FALSE)</f>
        <v>63816</v>
      </c>
      <c r="E3442" s="140">
        <f>_xll.qlInterestRateIndexValueDate(IndexON,D3442)</f>
        <v>63816</v>
      </c>
      <c r="F3442" s="156">
        <f>IFERROR(_xll.qlIndexFixing(IndexON,D3442,TRUE,_xll.ohTrigger(RecalcTrigger,TriggerON)),NA())</f>
        <v>9.4012637333262816E-3</v>
      </c>
      <c r="H3442" s="42">
        <f>_xll.qlCalendarAdvance(Calendar,$H3441,B3442,"f",FALSE)</f>
        <v>63816</v>
      </c>
      <c r="I3442" s="140">
        <f>_xll.qlInterestRateIndexValueDate(Index1M,$H3442)</f>
        <v>63816</v>
      </c>
      <c r="J3442" s="145">
        <f>IFERROR(_xll.qlIndexFixing(Index1M,$H3442,TRUE,_xll.ohTrigger(RecalcTrigger,Trigger1M)),NA())</f>
        <v>9.7585589659590077E-3</v>
      </c>
      <c r="K3442" s="44">
        <f>IFERROR(_xll.qlIndexFixing(Index3M,H3442,TRUE,_xll.ohTrigger(RecalcTrigger,Trigger3M)),NA())</f>
        <v>9.94046718149935E-3</v>
      </c>
      <c r="L3442" s="44">
        <f>IFERROR(_xll.qlIndexFixing(Index6M,$H3442,TRUE,_xll.ohTrigger(RecalcTrigger,Trigger6M)),NA())</f>
        <v>1.0016969101431683E-2</v>
      </c>
      <c r="M3442" s="146">
        <f>IFERROR(_xll.qlIndexFixing(Index1Y,$H3442,TRUE,_xll.ohTrigger(RecalcTrigger,Trigger1Y)),NA())</f>
        <v>1.0251581813002231E-2</v>
      </c>
      <c r="N3442" s="145">
        <f>IFERROR(_xll.qlIndexFixing(ONIndex1M,I3442,TRUE,_xll.ohTrigger(RecalcTrigger,Trigger1M)),NA())</f>
        <v>9.7529611482638501E-3</v>
      </c>
      <c r="O3442" s="44">
        <f>IFERROR(_xll.qlIndexFixing(ONIndex3M,I3442,TRUE,_xll.ohTrigger(RecalcTrigger,Trigger3M)),NA())</f>
        <v>9.9224583258938903E-3</v>
      </c>
      <c r="P3442" s="44">
        <f>IFERROR(_xll.qlIndexFixing(ONIndex6M,I3442,TRUE,_xll.ohTrigger(RecalcTrigger,Trigger6M)),NA())</f>
        <v>9.9815944447556593E-3</v>
      </c>
      <c r="Q3442" s="146">
        <f>IFERROR(_xll.qlIndexFixing(ONIndex1Y,I3442,TRUE,_xll.ohTrigger(RecalcTrigger,Trigger1Y)),NA())</f>
        <v>1.0179449035815358E-2</v>
      </c>
    </row>
    <row r="3443" spans="2:17" x14ac:dyDescent="0.2">
      <c r="B3443" s="39" t="s">
        <v>42</v>
      </c>
      <c r="D3443" s="42">
        <f>_xll.qlCalendarAdvance(Calendar,$D3442,B3443,"f",FALSE)</f>
        <v>63823</v>
      </c>
      <c r="E3443" s="140">
        <f>_xll.qlInterestRateIndexValueDate(IndexON,D3443)</f>
        <v>63823</v>
      </c>
      <c r="F3443" s="156">
        <f>IFERROR(_xll.qlIndexFixing(IndexON,D3443,TRUE,_xll.ohTrigger(RecalcTrigger,TriggerON)),NA())</f>
        <v>9.4023570003232138E-3</v>
      </c>
      <c r="H3443" s="42">
        <f>_xll.qlCalendarAdvance(Calendar,$H3442,B3443,"f",FALSE)</f>
        <v>63823</v>
      </c>
      <c r="I3443" s="140">
        <f>_xll.qlInterestRateIndexValueDate(Index1M,$H3443)</f>
        <v>63823</v>
      </c>
      <c r="J3443" s="145">
        <f>IFERROR(_xll.qlIndexFixing(Index1M,$H3443,TRUE,_xll.ohTrigger(RecalcTrigger,Trigger1M)),NA())</f>
        <v>9.7594255800725165E-3</v>
      </c>
      <c r="K3443" s="44">
        <f>IFERROR(_xll.qlIndexFixing(Index3M,H3443,TRUE,_xll.ohTrigger(RecalcTrigger,Trigger3M)),NA())</f>
        <v>9.9415486336090035E-3</v>
      </c>
      <c r="L3443" s="44">
        <f>IFERROR(_xll.qlIndexFixing(Index6M,$H3443,TRUE,_xll.ohTrigger(RecalcTrigger,Trigger6M)),NA())</f>
        <v>1.0017759697569927E-2</v>
      </c>
      <c r="M3443" s="146">
        <f>IFERROR(_xll.qlIndexFixing(Index1Y,$H3443,TRUE,_xll.ohTrigger(RecalcTrigger,Trigger1Y)),NA())</f>
        <v>1.0252268652922947E-2</v>
      </c>
      <c r="N3443" s="145">
        <f>IFERROR(_xll.qlIndexFixing(ONIndex1M,I3443,TRUE,_xll.ohTrigger(RecalcTrigger,Trigger1M)),NA())</f>
        <v>9.7538467869273671E-3</v>
      </c>
      <c r="O3443" s="44">
        <f>IFERROR(_xll.qlIndexFixing(ONIndex3M,I3443,TRUE,_xll.ohTrigger(RecalcTrigger,Trigger3M)),NA())</f>
        <v>9.9234065520614756E-3</v>
      </c>
      <c r="P3443" s="44">
        <f>IFERROR(_xll.qlIndexFixing(ONIndex6M,I3443,TRUE,_xll.ohTrigger(RecalcTrigger,Trigger6M)),NA())</f>
        <v>9.982507139990604E-3</v>
      </c>
      <c r="Q3443" s="146">
        <f>IFERROR(_xll.qlIndexFixing(ONIndex1Y,I3443,TRUE,_xll.ohTrigger(RecalcTrigger,Trigger1Y)),NA())</f>
        <v>1.0180392200885846E-2</v>
      </c>
    </row>
    <row r="3444" spans="2:17" x14ac:dyDescent="0.2">
      <c r="B3444" s="39" t="s">
        <v>42</v>
      </c>
      <c r="D3444" s="42">
        <f>_xll.qlCalendarAdvance(Calendar,$D3443,B3444,"f",FALSE)</f>
        <v>63830</v>
      </c>
      <c r="E3444" s="140">
        <f>_xll.qlInterestRateIndexValueDate(IndexON,D3444)</f>
        <v>63830</v>
      </c>
      <c r="F3444" s="156">
        <f>IFERROR(_xll.qlIndexFixing(IndexON,D3444,TRUE,_xll.ohTrigger(RecalcTrigger,TriggerON)),NA())</f>
        <v>9.4034385297114831E-3</v>
      </c>
      <c r="H3444" s="42">
        <f>_xll.qlCalendarAdvance(Calendar,$H3443,B3444,"f",FALSE)</f>
        <v>63830</v>
      </c>
      <c r="I3444" s="140">
        <f>_xll.qlInterestRateIndexValueDate(Index1M,$H3444)</f>
        <v>63830</v>
      </c>
      <c r="J3444" s="145">
        <f>IFERROR(_xll.qlIndexFixing(Index1M,$H3444,TRUE,_xll.ohTrigger(RecalcTrigger,Trigger1M)),NA())</f>
        <v>9.760854987679245E-3</v>
      </c>
      <c r="K3444" s="44">
        <f>IFERROR(_xll.qlIndexFixing(Index3M,H3444,TRUE,_xll.ohTrigger(RecalcTrigger,Trigger3M)),NA())</f>
        <v>9.9424226682739373E-3</v>
      </c>
      <c r="L3444" s="44">
        <f>IFERROR(_xll.qlIndexFixing(Index6M,$H3444,TRUE,_xll.ohTrigger(RecalcTrigger,Trigger6M)),NA())</f>
        <v>1.0018730068415657E-2</v>
      </c>
      <c r="M3444" s="146">
        <f>IFERROR(_xll.qlIndexFixing(Index1Y,$H3444,TRUE,_xll.ohTrigger(RecalcTrigger,Trigger1Y)),NA())</f>
        <v>1.0252945263769186E-2</v>
      </c>
      <c r="N3444" s="145">
        <f>IFERROR(_xll.qlIndexFixing(ONIndex1M,I3444,TRUE,_xll.ohTrigger(RecalcTrigger,Trigger1M)),NA())</f>
        <v>9.7547229171601746E-3</v>
      </c>
      <c r="O3444" s="44">
        <f>IFERROR(_xll.qlIndexFixing(ONIndex3M,I3444,TRUE,_xll.ohTrigger(RecalcTrigger,Trigger3M)),NA())</f>
        <v>9.9243445978436373E-3</v>
      </c>
      <c r="P3444" s="44">
        <f>IFERROR(_xll.qlIndexFixing(ONIndex6M,I3444,TRUE,_xll.ohTrigger(RecalcTrigger,Trigger6M)),NA())</f>
        <v>9.9834100364060152E-3</v>
      </c>
      <c r="Q3444" s="146">
        <f>IFERROR(_xll.qlIndexFixing(ONIndex1Y,I3444,TRUE,_xll.ohTrigger(RecalcTrigger,Trigger1Y)),NA())</f>
        <v>1.0181325239952965E-2</v>
      </c>
    </row>
    <row r="3445" spans="2:17" x14ac:dyDescent="0.2">
      <c r="B3445" s="39" t="s">
        <v>42</v>
      </c>
      <c r="D3445" s="42">
        <f>_xll.qlCalendarAdvance(Calendar,$D3444,B3445,"f",FALSE)</f>
        <v>63837</v>
      </c>
      <c r="E3445" s="140">
        <f>_xll.qlInterestRateIndexValueDate(IndexON,D3445)</f>
        <v>63837</v>
      </c>
      <c r="F3445" s="156">
        <f>IFERROR(_xll.qlIndexFixing(IndexON,D3445,TRUE,_xll.ohTrigger(RecalcTrigger,TriggerON)),NA())</f>
        <v>9.4045083215721359E-3</v>
      </c>
      <c r="H3445" s="42">
        <f>_xll.qlCalendarAdvance(Calendar,$H3444,B3445,"f",FALSE)</f>
        <v>63837</v>
      </c>
      <c r="I3445" s="140">
        <f>_xll.qlInterestRateIndexValueDate(Index1M,$H3445)</f>
        <v>63837</v>
      </c>
      <c r="J3445" s="145">
        <f>IFERROR(_xll.qlIndexFixing(Index1M,$H3445,TRUE,_xll.ohTrigger(RecalcTrigger,Trigger1M)),NA())</f>
        <v>9.7617005991098189E-3</v>
      </c>
      <c r="K3445" s="44">
        <f>IFERROR(_xll.qlIndexFixing(Index3M,H3445,TRUE,_xll.ohTrigger(RecalcTrigger,Trigger3M)),NA())</f>
        <v>9.9432864975489074E-3</v>
      </c>
      <c r="L3445" s="44">
        <f>IFERROR(_xll.qlIndexFixing(Index6M,$H3445,TRUE,_xll.ohTrigger(RecalcTrigger,Trigger6M)),NA())</f>
        <v>1.0019500288313664E-2</v>
      </c>
      <c r="M3445" s="146">
        <f>IFERROR(_xll.qlIndexFixing(Index1Y,$H3445,TRUE,_xll.ohTrigger(RecalcTrigger,Trigger1Y)),NA())</f>
        <v>1.0253611645520744E-2</v>
      </c>
      <c r="N3445" s="145">
        <f>IFERROR(_xll.qlIndexFixing(ONIndex1M,I3445,TRUE,_xll.ohTrigger(RecalcTrigger,Trigger1M)),NA())</f>
        <v>9.7555895389622727E-3</v>
      </c>
      <c r="O3445" s="44">
        <f>IFERROR(_xll.qlIndexFixing(ONIndex3M,I3445,TRUE,_xll.ohTrigger(RecalcTrigger,Trigger3M)),NA())</f>
        <v>9.9252724632403755E-3</v>
      </c>
      <c r="P3445" s="44">
        <f>IFERROR(_xll.qlIndexFixing(ONIndex6M,I3445,TRUE,_xll.ohTrigger(RecalcTrigger,Trigger6M)),NA())</f>
        <v>9.9843031340018928E-3</v>
      </c>
      <c r="Q3445" s="146">
        <f>IFERROR(_xll.qlIndexFixing(ONIndex1Y,I3445,TRUE,_xll.ohTrigger(RecalcTrigger,Trigger1Y)),NA())</f>
        <v>1.0182248152854623E-2</v>
      </c>
    </row>
    <row r="3446" spans="2:17" x14ac:dyDescent="0.2">
      <c r="B3446" s="39" t="s">
        <v>42</v>
      </c>
      <c r="D3446" s="42">
        <f>_xll.qlCalendarAdvance(Calendar,$D3445,B3446,"f",FALSE)</f>
        <v>63844</v>
      </c>
      <c r="E3446" s="140">
        <f>_xll.qlInterestRateIndexValueDate(IndexON,D3446)</f>
        <v>63844</v>
      </c>
      <c r="F3446" s="156">
        <f>IFERROR(_xll.qlIndexFixing(IndexON,D3446,TRUE,_xll.ohTrigger(RecalcTrigger,TriggerON)),NA())</f>
        <v>9.4055663759051722E-3</v>
      </c>
      <c r="H3446" s="42">
        <f>_xll.qlCalendarAdvance(Calendar,$H3445,B3446,"f",FALSE)</f>
        <v>63844</v>
      </c>
      <c r="I3446" s="140">
        <f>_xll.qlInterestRateIndexValueDate(Index1M,$H3446)</f>
        <v>63844</v>
      </c>
      <c r="J3446" s="145">
        <f>IFERROR(_xll.qlIndexFixing(Index1M,$H3446,TRUE,_xll.ohTrigger(RecalcTrigger,Trigger1M)),NA())</f>
        <v>9.7625366940811906E-3</v>
      </c>
      <c r="K3446" s="44">
        <f>IFERROR(_xll.qlIndexFixing(Index3M,H3446,TRUE,_xll.ohTrigger(RecalcTrigger,Trigger3M)),NA())</f>
        <v>9.9441401214312719E-3</v>
      </c>
      <c r="L3446" s="44">
        <f>IFERROR(_xll.qlIndexFixing(Index6M,$H3446,TRUE,_xll.ohTrigger(RecalcTrigger,Trigger6M)),NA())</f>
        <v>1.0020260660940266E-2</v>
      </c>
      <c r="M3446" s="146">
        <f>IFERROR(_xll.qlIndexFixing(Index1Y,$H3446,TRUE,_xll.ohTrigger(RecalcTrigger,Trigger1Y)),NA())</f>
        <v>1.0254267798157413E-2</v>
      </c>
      <c r="N3446" s="145">
        <f>IFERROR(_xll.qlIndexFixing(ONIndex1M,I3446,TRUE,_xll.ohTrigger(RecalcTrigger,Trigger1M)),NA())</f>
        <v>9.7564466524957538E-3</v>
      </c>
      <c r="O3446" s="44">
        <f>IFERROR(_xll.qlIndexFixing(ONIndex3M,I3446,TRUE,_xll.ohTrigger(RecalcTrigger,Trigger3M)),NA())</f>
        <v>9.9261901484948289E-3</v>
      </c>
      <c r="P3446" s="44">
        <f>IFERROR(_xll.qlIndexFixing(ONIndex6M,I3446,TRUE,_xll.ohTrigger(RecalcTrigger,Trigger6M)),NA())</f>
        <v>9.9851864326971906E-3</v>
      </c>
      <c r="Q3446" s="146">
        <f>IFERROR(_xll.qlIndexFixing(ONIndex1Y,I3446,TRUE,_xll.ohTrigger(RecalcTrigger,Trigger1Y)),NA())</f>
        <v>1.0183160939915004E-2</v>
      </c>
    </row>
    <row r="3447" spans="2:17" x14ac:dyDescent="0.2">
      <c r="B3447" s="39" t="s">
        <v>42</v>
      </c>
      <c r="D3447" s="42">
        <f>_xll.qlCalendarAdvance(Calendar,$D3446,B3447,"f",FALSE)</f>
        <v>63851</v>
      </c>
      <c r="E3447" s="140">
        <f>_xll.qlInterestRateIndexValueDate(IndexON,D3447)</f>
        <v>63851</v>
      </c>
      <c r="F3447" s="156">
        <f>IFERROR(_xll.qlIndexFixing(IndexON,D3447,TRUE,_xll.ohTrigger(RecalcTrigger,TriggerON)),NA())</f>
        <v>9.4066126927916383E-3</v>
      </c>
      <c r="H3447" s="42">
        <f>_xll.qlCalendarAdvance(Calendar,$H3446,B3447,"f",FALSE)</f>
        <v>63851</v>
      </c>
      <c r="I3447" s="140">
        <f>_xll.qlInterestRateIndexValueDate(Index1M,$H3447)</f>
        <v>63851</v>
      </c>
      <c r="J3447" s="145">
        <f>IFERROR(_xll.qlIndexFixing(Index1M,$H3447,TRUE,_xll.ohTrigger(RecalcTrigger,Trigger1M)),NA())</f>
        <v>9.7633632725859926E-3</v>
      </c>
      <c r="K3447" s="44">
        <f>IFERROR(_xll.qlIndexFixing(Index3M,H3447,TRUE,_xll.ohTrigger(RecalcTrigger,Trigger3M)),NA())</f>
        <v>9.9449835399139843E-3</v>
      </c>
      <c r="L3447" s="44">
        <f>IFERROR(_xll.qlIndexFixing(Index6M,$H3447,TRUE,_xll.ohTrigger(RecalcTrigger,Trigger6M)),NA())</f>
        <v>1.0021011186284777E-2</v>
      </c>
      <c r="M3447" s="146">
        <f>IFERROR(_xll.qlIndexFixing(Index1Y,$H3447,TRUE,_xll.ohTrigger(RecalcTrigger,Trigger1Y)),NA())</f>
        <v>1.0254913721658987E-2</v>
      </c>
      <c r="N3447" s="145">
        <f>IFERROR(_xll.qlIndexFixing(ONIndex1M,I3447,TRUE,_xll.ohTrigger(RecalcTrigger,Trigger1M)),NA())</f>
        <v>9.7572942575174793E-3</v>
      </c>
      <c r="O3447" s="44">
        <f>IFERROR(_xll.qlIndexFixing(ONIndex3M,I3447,TRUE,_xll.ohTrigger(RecalcTrigger,Trigger3M)),NA())</f>
        <v>9.9270976532017663E-3</v>
      </c>
      <c r="P3447" s="44">
        <f>IFERROR(_xll.qlIndexFixing(ONIndex6M,I3447,TRUE,_xll.ohTrigger(RecalcTrigger,Trigger6M)),NA())</f>
        <v>9.9860599324919086E-3</v>
      </c>
      <c r="Q3447" s="146">
        <f>IFERROR(_xll.qlIndexFixing(ONIndex1Y,I3447,TRUE,_xll.ohTrigger(RecalcTrigger,Trigger1Y)),NA())</f>
        <v>1.0184063601053062E-2</v>
      </c>
    </row>
    <row r="3448" spans="2:17" x14ac:dyDescent="0.2">
      <c r="B3448" s="39" t="s">
        <v>42</v>
      </c>
      <c r="D3448" s="42">
        <f>_xll.qlCalendarAdvance(Calendar,$D3447,B3448,"f",FALSE)</f>
        <v>63858</v>
      </c>
      <c r="E3448" s="140">
        <f>_xll.qlInterestRateIndexValueDate(IndexON,D3448)</f>
        <v>63858</v>
      </c>
      <c r="F3448" s="156">
        <f>IFERROR(_xll.qlIndexFixing(IndexON,D3448,TRUE,_xll.ohTrigger(RecalcTrigger,TriggerON)),NA())</f>
        <v>9.4076472719883952E-3</v>
      </c>
      <c r="H3448" s="42">
        <f>_xll.qlCalendarAdvance(Calendar,$H3447,B3448,"f",FALSE)</f>
        <v>63858</v>
      </c>
      <c r="I3448" s="140">
        <f>_xll.qlInterestRateIndexValueDate(Index1M,$H3448)</f>
        <v>63858</v>
      </c>
      <c r="J3448" s="145">
        <f>IFERROR(_xll.qlIndexFixing(Index1M,$H3448,TRUE,_xll.ohTrigger(RecalcTrigger,Trigger1M)),NA())</f>
        <v>9.7636159150397885E-3</v>
      </c>
      <c r="K3448" s="44">
        <f>IFERROR(_xll.qlIndexFixing(Index3M,H3448,TRUE,_xll.ohTrigger(RecalcTrigger,Trigger3M)),NA())</f>
        <v>9.9458167529891135E-3</v>
      </c>
      <c r="L3448" s="44">
        <f>IFERROR(_xll.qlIndexFixing(Index6M,$H3448,TRUE,_xll.ohTrigger(RecalcTrigger,Trigger6M)),NA())</f>
        <v>1.0021564973335766E-2</v>
      </c>
      <c r="M3448" s="146">
        <f>IFERROR(_xll.qlIndexFixing(Index1Y,$H3448,TRUE,_xll.ohTrigger(RecalcTrigger,Trigger1Y)),NA())</f>
        <v>1.0255549416006371E-2</v>
      </c>
      <c r="N3448" s="145">
        <f>IFERROR(_xll.qlIndexFixing(ONIndex1M,I3448,TRUE,_xll.ohTrigger(RecalcTrigger,Trigger1M)),NA())</f>
        <v>9.7581323541895415E-3</v>
      </c>
      <c r="O3448" s="44">
        <f>IFERROR(_xll.qlIndexFixing(ONIndex3M,I3448,TRUE,_xll.ohTrigger(RecalcTrigger,Trigger3M)),NA())</f>
        <v>9.9279949776043264E-3</v>
      </c>
      <c r="P3448" s="44">
        <f>IFERROR(_xll.qlIndexFixing(ONIndex6M,I3448,TRUE,_xll.ohTrigger(RecalcTrigger,Trigger6M)),NA())</f>
        <v>9.986923633467093E-3</v>
      </c>
      <c r="Q3448" s="146">
        <f>IFERROR(_xll.qlIndexFixing(ONIndex1Y,I3448,TRUE,_xll.ohTrigger(RecalcTrigger,Trigger1Y)),NA())</f>
        <v>1.0184956135944612E-2</v>
      </c>
    </row>
    <row r="3449" spans="2:17" x14ac:dyDescent="0.2">
      <c r="B3449" s="39" t="s">
        <v>42</v>
      </c>
      <c r="D3449" s="42">
        <f>_xll.qlCalendarAdvance(Calendar,$D3448,B3449,"f",FALSE)</f>
        <v>63865</v>
      </c>
      <c r="E3449" s="140">
        <f>_xll.qlInterestRateIndexValueDate(IndexON,D3449)</f>
        <v>63865</v>
      </c>
      <c r="F3449" s="156">
        <f>IFERROR(_xll.qlIndexFixing(IndexON,D3449,TRUE,_xll.ohTrigger(RecalcTrigger,TriggerON)),NA())</f>
        <v>9.408670113738582E-3</v>
      </c>
      <c r="H3449" s="42">
        <f>_xll.qlCalendarAdvance(Calendar,$H3448,B3449,"f",FALSE)</f>
        <v>63865</v>
      </c>
      <c r="I3449" s="140">
        <f>_xll.qlInterestRateIndexValueDate(Index1M,$H3449)</f>
        <v>63865</v>
      </c>
      <c r="J3449" s="145">
        <f>IFERROR(_xll.qlIndexFixing(Index1M,$H3449,TRUE,_xll.ohTrigger(RecalcTrigger,Trigger1M)),NA())</f>
        <v>9.7644254349094073E-3</v>
      </c>
      <c r="K3449" s="44">
        <f>IFERROR(_xll.qlIndexFixing(Index3M,H3449,TRUE,_xll.ohTrigger(RecalcTrigger,Trigger3M)),NA())</f>
        <v>9.9466397606522566E-3</v>
      </c>
      <c r="L3449" s="44">
        <f>IFERROR(_xll.qlIndexFixing(Index6M,$H3449,TRUE,_xll.ohTrigger(RecalcTrigger,Trigger6M)),NA())</f>
        <v>1.0022296487426216E-2</v>
      </c>
      <c r="M3449" s="146">
        <f>IFERROR(_xll.qlIndexFixing(Index1Y,$H3449,TRUE,_xll.ohTrigger(RecalcTrigger,Trigger1Y)),NA())</f>
        <v>1.0256174881179803E-2</v>
      </c>
      <c r="N3449" s="145">
        <f>IFERROR(_xll.qlIndexFixing(ONIndex1M,I3449,TRUE,_xll.ohTrigger(RecalcTrigger,Trigger1M)),NA())</f>
        <v>9.7589609425119406E-3</v>
      </c>
      <c r="O3449" s="44">
        <f>IFERROR(_xll.qlIndexFixing(ONIndex3M,I3449,TRUE,_xll.ohTrigger(RecalcTrigger,Trigger3M)),NA())</f>
        <v>9.9288821217835554E-3</v>
      </c>
      <c r="P3449" s="44">
        <f>IFERROR(_xll.qlIndexFixing(ONIndex6M,I3449,TRUE,_xll.ohTrigger(RecalcTrigger,Trigger6M)),NA())</f>
        <v>9.9877775355416976E-3</v>
      </c>
      <c r="Q3449" s="146">
        <f>IFERROR(_xll.qlIndexFixing(ONIndex1Y,I3449,TRUE,_xll.ohTrigger(RecalcTrigger,Trigger1Y)),NA())</f>
        <v>1.0185838544994885E-2</v>
      </c>
    </row>
    <row r="3450" spans="2:17" x14ac:dyDescent="0.2">
      <c r="B3450" s="39" t="s">
        <v>42</v>
      </c>
      <c r="D3450" s="42">
        <f>_xll.qlCalendarAdvance(Calendar,$D3449,B3450,"f",FALSE)</f>
        <v>63872</v>
      </c>
      <c r="E3450" s="140">
        <f>_xll.qlInterestRateIndexValueDate(IndexON,D3450)</f>
        <v>63872</v>
      </c>
      <c r="F3450" s="156">
        <f>IFERROR(_xll.qlIndexFixing(IndexON,D3450,TRUE,_xll.ohTrigger(RecalcTrigger,TriggerON)),NA())</f>
        <v>9.4096812180421985E-3</v>
      </c>
      <c r="H3450" s="42">
        <f>_xll.qlCalendarAdvance(Calendar,$H3449,B3450,"f",FALSE)</f>
        <v>63872</v>
      </c>
      <c r="I3450" s="140">
        <f>_xll.qlInterestRateIndexValueDate(Index1M,$H3450)</f>
        <v>63872</v>
      </c>
      <c r="J3450" s="145">
        <f>IFERROR(_xll.qlIndexFixing(Index1M,$H3450,TRUE,_xll.ohTrigger(RecalcTrigger,Trigger1M)),NA())</f>
        <v>9.7652254390622577E-3</v>
      </c>
      <c r="K3450" s="44">
        <f>IFERROR(_xll.qlIndexFixing(Index3M,H3450,TRUE,_xll.ohTrigger(RecalcTrigger,Trigger3M)),NA())</f>
        <v>9.9474525628946032E-3</v>
      </c>
      <c r="L3450" s="44">
        <f>IFERROR(_xll.qlIndexFixing(Index6M,$H3450,TRUE,_xll.ohTrigger(RecalcTrigger,Trigger6M)),NA())</f>
        <v>1.002301815446967E-2</v>
      </c>
      <c r="M3450" s="146">
        <f>IFERROR(_xll.qlIndexFixing(Index1Y,$H3450,TRUE,_xll.ohTrigger(RecalcTrigger,Trigger1Y)),NA())</f>
        <v>1.025679011716063E-2</v>
      </c>
      <c r="N3450" s="145">
        <f>IFERROR(_xll.qlIndexFixing(ONIndex1M,I3450,TRUE,_xll.ohTrigger(RecalcTrigger,Trigger1M)),NA())</f>
        <v>9.7597800224846765E-3</v>
      </c>
      <c r="O3450" s="44">
        <f>IFERROR(_xll.qlIndexFixing(ONIndex3M,I3450,TRUE,_xll.ohTrigger(RecalcTrigger,Trigger3M)),NA())</f>
        <v>9.9297590854963147E-3</v>
      </c>
      <c r="P3450" s="44">
        <f>IFERROR(_xll.qlIndexFixing(ONIndex6M,I3450,TRUE,_xll.ohTrigger(RecalcTrigger,Trigger6M)),NA())</f>
        <v>9.9886216387157223E-3</v>
      </c>
      <c r="Q3450" s="146">
        <f>IFERROR(_xll.qlIndexFixing(ONIndex1Y,I3450,TRUE,_xll.ohTrigger(RecalcTrigger,Trigger1Y)),NA())</f>
        <v>1.0186710828122836E-2</v>
      </c>
    </row>
    <row r="3451" spans="2:17" x14ac:dyDescent="0.2">
      <c r="B3451" s="39" t="s">
        <v>42</v>
      </c>
      <c r="D3451" s="42">
        <f>_xll.qlCalendarAdvance(Calendar,$D3450,B3451,"f",FALSE)</f>
        <v>63879</v>
      </c>
      <c r="E3451" s="140">
        <f>_xll.qlInterestRateIndexValueDate(IndexON,D3451)</f>
        <v>63879</v>
      </c>
      <c r="F3451" s="156">
        <f>IFERROR(_xll.qlIndexFixing(IndexON,D3451,TRUE,_xll.ohTrigger(RecalcTrigger,TriggerON)),NA())</f>
        <v>9.4106805847371522E-3</v>
      </c>
      <c r="H3451" s="42">
        <f>_xll.qlCalendarAdvance(Calendar,$H3450,B3451,"f",FALSE)</f>
        <v>63879</v>
      </c>
      <c r="I3451" s="140">
        <f>_xll.qlInterestRateIndexValueDate(Index1M,$H3451)</f>
        <v>63879</v>
      </c>
      <c r="J3451" s="145">
        <f>IFERROR(_xll.qlIndexFixing(Index1M,$H3451,TRUE,_xll.ohTrigger(RecalcTrigger,Trigger1M)),NA())</f>
        <v>9.7660159274983362E-3</v>
      </c>
      <c r="K3451" s="44">
        <f>IFERROR(_xll.qlIndexFixing(Index3M,H3451,TRUE,_xll.ohTrigger(RecalcTrigger,Trigger3M)),NA())</f>
        <v>9.9482551597135128E-3</v>
      </c>
      <c r="L3451" s="44">
        <f>IFERROR(_xll.qlIndexFixing(Index6M,$H3451,TRUE,_xll.ohTrigger(RecalcTrigger,Trigger6M)),NA())</f>
        <v>1.0023729974456724E-2</v>
      </c>
      <c r="M3451" s="146">
        <f>IFERROR(_xll.qlIndexFixing(Index1Y,$H3451,TRUE,_xll.ohTrigger(RecalcTrigger,Trigger1Y)),NA())</f>
        <v>1.0257395123929536E-2</v>
      </c>
      <c r="N3451" s="145">
        <f>IFERROR(_xll.qlIndexFixing(ONIndex1M,I3451,TRUE,_xll.ohTrigger(RecalcTrigger,Trigger1M)),NA())</f>
        <v>9.7605895940267029E-3</v>
      </c>
      <c r="O3451" s="44">
        <f>IFERROR(_xll.qlIndexFixing(ONIndex3M,I3451,TRUE,_xll.ohTrigger(RecalcTrigger,Trigger3M)),NA())</f>
        <v>9.930625868985743E-3</v>
      </c>
      <c r="P3451" s="44">
        <f>IFERROR(_xll.qlIndexFixing(ONIndex6M,I3451,TRUE,_xll.ohTrigger(RecalcTrigger,Trigger6M)),NA())</f>
        <v>9.9894559431512597E-3</v>
      </c>
      <c r="Q3451" s="146">
        <f>IFERROR(_xll.qlIndexFixing(ONIndex1Y,I3451,TRUE,_xll.ohTrigger(RecalcTrigger,Trigger1Y)),NA())</f>
        <v>1.0187572985085325E-2</v>
      </c>
    </row>
    <row r="3452" spans="2:17" x14ac:dyDescent="0.2">
      <c r="B3452" s="39" t="s">
        <v>42</v>
      </c>
      <c r="D3452" s="42">
        <f>_xll.qlCalendarAdvance(Calendar,$D3451,B3452,"f",FALSE)</f>
        <v>63886</v>
      </c>
      <c r="E3452" s="140">
        <f>_xll.qlInterestRateIndexValueDate(IndexON,D3452)</f>
        <v>63886</v>
      </c>
      <c r="F3452" s="156">
        <f>IFERROR(_xll.qlIndexFixing(IndexON,D3452,TRUE,_xll.ohTrigger(RecalcTrigger,TriggerON)),NA())</f>
        <v>9.4116682138234431E-3</v>
      </c>
      <c r="H3452" s="42">
        <f>_xll.qlCalendarAdvance(Calendar,$H3451,B3452,"f",FALSE)</f>
        <v>63886</v>
      </c>
      <c r="I3452" s="140">
        <f>_xll.qlInterestRateIndexValueDate(Index1M,$H3452)</f>
        <v>63886</v>
      </c>
      <c r="J3452" s="145">
        <f>IFERROR(_xll.qlIndexFixing(Index1M,$H3452,TRUE,_xll.ohTrigger(RecalcTrigger,Trigger1M)),NA())</f>
        <v>9.7667969002176447E-3</v>
      </c>
      <c r="K3452" s="44">
        <f>IFERROR(_xll.qlIndexFixing(Index3M,H3452,TRUE,_xll.ohTrigger(RecalcTrigger,Trigger3M)),NA())</f>
        <v>9.9490475510975295E-3</v>
      </c>
      <c r="L3452" s="44">
        <f>IFERROR(_xll.qlIndexFixing(Index6M,$H3452,TRUE,_xll.ohTrigger(RecalcTrigger,Trigger6M)),NA())</f>
        <v>1.0024431947375737E-2</v>
      </c>
      <c r="M3452" s="146">
        <f>IFERROR(_xll.qlIndexFixing(Index1Y,$H3452,TRUE,_xll.ohTrigger(RecalcTrigger,Trigger1Y)),NA())</f>
        <v>1.0257989901468756E-2</v>
      </c>
      <c r="N3452" s="145">
        <f>IFERROR(_xll.qlIndexFixing(ONIndex1M,I3452,TRUE,_xll.ohTrigger(RecalcTrigger,Trigger1M)),NA())</f>
        <v>9.7613896571380199E-3</v>
      </c>
      <c r="O3452" s="44">
        <f>IFERROR(_xll.qlIndexFixing(ONIndex3M,I3452,TRUE,_xll.ohTrigger(RecalcTrigger,Trigger3M)),NA())</f>
        <v>9.9314824720087014E-3</v>
      </c>
      <c r="P3452" s="44">
        <f>IFERROR(_xll.qlIndexFixing(ONIndex6M,I3452,TRUE,_xll.ohTrigger(RecalcTrigger,Trigger6M)),NA())</f>
        <v>9.9902804485241248E-3</v>
      </c>
      <c r="Q3452" s="146">
        <f>IFERROR(_xll.qlIndexFixing(ONIndex1Y,I3452,TRUE,_xll.ohTrigger(RecalcTrigger,Trigger1Y)),NA())</f>
        <v>1.0188425016044445E-2</v>
      </c>
    </row>
    <row r="3453" spans="2:17" x14ac:dyDescent="0.2">
      <c r="B3453" s="39" t="s">
        <v>42</v>
      </c>
      <c r="D3453" s="42">
        <f>_xll.qlCalendarAdvance(Calendar,$D3452,B3453,"f",FALSE)</f>
        <v>63893</v>
      </c>
      <c r="E3453" s="140">
        <f>_xll.qlInterestRateIndexValueDate(IndexON,D3453)</f>
        <v>63893</v>
      </c>
      <c r="F3453" s="156">
        <f>IFERROR(_xll.qlIndexFixing(IndexON,D3453,TRUE,_xll.ohTrigger(RecalcTrigger,TriggerON)),NA())</f>
        <v>9.4126441056252563E-3</v>
      </c>
      <c r="H3453" s="42">
        <f>_xll.qlCalendarAdvance(Calendar,$H3452,B3453,"f",FALSE)</f>
        <v>63893</v>
      </c>
      <c r="I3453" s="140">
        <f>_xll.qlInterestRateIndexValueDate(Index1M,$H3453)</f>
        <v>63893</v>
      </c>
      <c r="J3453" s="145">
        <f>IFERROR(_xll.qlIndexFixing(Index1M,$H3453,TRUE,_xll.ohTrigger(RecalcTrigger,Trigger1M)),NA())</f>
        <v>9.7681228977013739E-3</v>
      </c>
      <c r="K3453" s="44">
        <f>IFERROR(_xll.qlIndexFixing(Index3M,H3453,TRUE,_xll.ohTrigger(RecalcTrigger,Trigger3M)),NA())</f>
        <v>9.9494507867049255E-3</v>
      </c>
      <c r="L3453" s="44">
        <f>IFERROR(_xll.qlIndexFixing(Index6M,$H3453,TRUE,_xll.ohTrigger(RecalcTrigger,Trigger6M)),NA())</f>
        <v>1.002530754480402E-2</v>
      </c>
      <c r="M3453" s="146">
        <f>IFERROR(_xll.qlIndexFixing(Index1Y,$H3453,TRUE,_xll.ohTrigger(RecalcTrigger,Trigger1Y)),NA())</f>
        <v>1.0258574449760305E-2</v>
      </c>
      <c r="N3453" s="145">
        <f>IFERROR(_xll.qlIndexFixing(ONIndex1M,I3453,TRUE,_xll.ohTrigger(RecalcTrigger,Trigger1M)),NA())</f>
        <v>9.7621802118996737E-3</v>
      </c>
      <c r="O3453" s="44">
        <f>IFERROR(_xll.qlIndexFixing(ONIndex3M,I3453,TRUE,_xll.ohTrigger(RecalcTrigger,Trigger3M)),NA())</f>
        <v>9.9323288948083288E-3</v>
      </c>
      <c r="P3453" s="44">
        <f>IFERROR(_xll.qlIndexFixing(ONIndex6M,I3453,TRUE,_xll.ohTrigger(RecalcTrigger,Trigger6M)),NA())</f>
        <v>9.9910951551585025E-3</v>
      </c>
      <c r="Q3453" s="146">
        <f>IFERROR(_xll.qlIndexFixing(ONIndex1Y,I3453,TRUE,_xll.ohTrigger(RecalcTrigger,Trigger1Y)),NA())</f>
        <v>1.0189266921162288E-2</v>
      </c>
    </row>
    <row r="3454" spans="2:17" x14ac:dyDescent="0.2">
      <c r="B3454" s="39" t="s">
        <v>42</v>
      </c>
      <c r="D3454" s="42">
        <f>_xll.qlCalendarAdvance(Calendar,$D3453,B3454,"f",FALSE)</f>
        <v>63900</v>
      </c>
      <c r="E3454" s="140">
        <f>_xll.qlInterestRateIndexValueDate(IndexON,D3454)</f>
        <v>63900</v>
      </c>
      <c r="F3454" s="156">
        <f>IFERROR(_xll.qlIndexFixing(IndexON,D3454,TRUE,_xll.ohTrigger(RecalcTrigger,TriggerON)),NA())</f>
        <v>9.4136082597373605E-3</v>
      </c>
      <c r="H3454" s="42">
        <f>_xll.qlCalendarAdvance(Calendar,$H3453,B3454,"f",FALSE)</f>
        <v>63900</v>
      </c>
      <c r="I3454" s="140">
        <f>_xll.qlInterestRateIndexValueDate(Index1M,$H3454)</f>
        <v>63900</v>
      </c>
      <c r="J3454" s="145">
        <f>IFERROR(_xll.qlIndexFixing(Index1M,$H3454,TRUE,_xll.ohTrigger(RecalcTrigger,Trigger1M)),NA())</f>
        <v>9.768882860883692E-3</v>
      </c>
      <c r="K3454" s="44">
        <f>IFERROR(_xll.qlIndexFixing(Index3M,H3454,TRUE,_xll.ohTrigger(RecalcTrigger,Trigger3M)),NA())</f>
        <v>9.9502241830152893E-3</v>
      </c>
      <c r="L3454" s="44">
        <f>IFERROR(_xll.qlIndexFixing(Index6M,$H3454,TRUE,_xll.ohTrigger(RecalcTrigger,Trigger6M)),NA())</f>
        <v>1.0025989138868402E-2</v>
      </c>
      <c r="M3454" s="146">
        <f>IFERROR(_xll.qlIndexFixing(Index1Y,$H3454,TRUE,_xll.ohTrigger(RecalcTrigger,Trigger1Y)),NA())</f>
        <v>1.0259148768785753E-2</v>
      </c>
      <c r="N3454" s="145">
        <f>IFERROR(_xll.qlIndexFixing(ONIndex1M,I3454,TRUE,_xll.ohTrigger(RecalcTrigger,Trigger1M)),NA())</f>
        <v>9.7629612583116643E-3</v>
      </c>
      <c r="O3454" s="44">
        <f>IFERROR(_xll.qlIndexFixing(ONIndex3M,I3454,TRUE,_xll.ohTrigger(RecalcTrigger,Trigger3M)),NA())</f>
        <v>9.9331651372225327E-3</v>
      </c>
      <c r="P3454" s="44">
        <f>IFERROR(_xll.qlIndexFixing(ONIndex6M,I3454,TRUE,_xll.ohTrigger(RecalcTrigger,Trigger6M)),NA())</f>
        <v>9.9919000628923005E-3</v>
      </c>
      <c r="Q3454" s="146">
        <f>IFERROR(_xll.qlIndexFixing(ONIndex1Y,I3454,TRUE,_xll.ohTrigger(RecalcTrigger,Trigger1Y)),NA())</f>
        <v>1.0190098700114669E-2</v>
      </c>
    </row>
    <row r="3455" spans="2:17" x14ac:dyDescent="0.2">
      <c r="B3455" s="39" t="s">
        <v>42</v>
      </c>
      <c r="D3455" s="42">
        <f>_xll.qlCalendarAdvance(Calendar,$D3454,B3455,"f",FALSE)</f>
        <v>63907</v>
      </c>
      <c r="E3455" s="140">
        <f>_xll.qlInterestRateIndexValueDate(IndexON,D3455)</f>
        <v>63907</v>
      </c>
      <c r="F3455" s="156">
        <f>IFERROR(_xll.qlIndexFixing(IndexON,D3455,TRUE,_xll.ohTrigger(RecalcTrigger,TriggerON)),NA())</f>
        <v>9.4145606763218481E-3</v>
      </c>
      <c r="H3455" s="42">
        <f>_xll.qlCalendarAdvance(Calendar,$H3454,B3455,"f",FALSE)</f>
        <v>63907</v>
      </c>
      <c r="I3455" s="140">
        <f>_xll.qlInterestRateIndexValueDate(Index1M,$H3455)</f>
        <v>63907</v>
      </c>
      <c r="J3455" s="145">
        <f>IFERROR(_xll.qlIndexFixing(Index1M,$H3455,TRUE,_xll.ohTrigger(RecalcTrigger,Trigger1M)),NA())</f>
        <v>9.7696333075847006E-3</v>
      </c>
      <c r="K3455" s="44">
        <f>IFERROR(_xll.qlIndexFixing(Index3M,H3455,TRUE,_xll.ohTrigger(RecalcTrigger,Trigger3M)),NA())</f>
        <v>9.9509873744273326E-3</v>
      </c>
      <c r="L3455" s="44">
        <f>IFERROR(_xll.qlIndexFixing(Index6M,$H3455,TRUE,_xll.ohTrigger(RecalcTrigger,Trigger6M)),NA())</f>
        <v>1.0026660885565638E-2</v>
      </c>
      <c r="M3455" s="146">
        <f>IFERROR(_xll.qlIndexFixing(Index1Y,$H3455,TRUE,_xll.ohTrigger(RecalcTrigger,Trigger1Y)),NA())</f>
        <v>1.0259712858528225E-2</v>
      </c>
      <c r="N3455" s="145">
        <f>IFERROR(_xll.qlIndexFixing(ONIndex1M,I3455,TRUE,_xll.ohTrigger(RecalcTrigger,Trigger1M)),NA())</f>
        <v>9.7637327962118992E-3</v>
      </c>
      <c r="O3455" s="44">
        <f>IFERROR(_xll.qlIndexFixing(ONIndex3M,I3455,TRUE,_xll.ohTrigger(RecalcTrigger,Trigger3M)),NA())</f>
        <v>9.933991199251313E-3</v>
      </c>
      <c r="P3455" s="44">
        <f>IFERROR(_xll.qlIndexFixing(ONIndex6M,I3455,TRUE,_xll.ohTrigger(RecalcTrigger,Trigger6M)),NA())</f>
        <v>9.992695171563426E-3</v>
      </c>
      <c r="Q3455" s="146">
        <f>IFERROR(_xll.qlIndexFixing(ONIndex1Y,I3455,TRUE,_xll.ohTrigger(RecalcTrigger,Trigger1Y)),NA())</f>
        <v>1.0190920353144728E-2</v>
      </c>
    </row>
    <row r="3456" spans="2:17" x14ac:dyDescent="0.2">
      <c r="B3456" s="39" t="s">
        <v>42</v>
      </c>
      <c r="D3456" s="42">
        <f>_xll.qlCalendarAdvance(Calendar,$D3455,B3456,"f",FALSE)</f>
        <v>63915</v>
      </c>
      <c r="E3456" s="140">
        <f>_xll.qlInterestRateIndexValueDate(IndexON,D3456)</f>
        <v>63915</v>
      </c>
      <c r="F3456" s="156">
        <f>IFERROR(_xll.qlIndexFixing(IndexON,D3456,TRUE,_xll.ohTrigger(RecalcTrigger,TriggerON)),NA())</f>
        <v>9.4156347799256856E-3</v>
      </c>
      <c r="H3456" s="42">
        <f>_xll.qlCalendarAdvance(Calendar,$H3455,B3456,"f",FALSE)</f>
        <v>63915</v>
      </c>
      <c r="I3456" s="140">
        <f>_xll.qlInterestRateIndexValueDate(Index1M,$H3456)</f>
        <v>63915</v>
      </c>
      <c r="J3456" s="145">
        <f>IFERROR(_xll.qlIndexFixing(Index1M,$H3456,TRUE,_xll.ohTrigger(RecalcTrigger,Trigger1M)),NA())</f>
        <v>9.7702965940531586E-3</v>
      </c>
      <c r="K3456" s="44">
        <f>IFERROR(_xll.qlIndexFixing(Index3M,H3456,TRUE,_xll.ohTrigger(RecalcTrigger,Trigger3M)),NA())</f>
        <v>9.9518470973872057E-3</v>
      </c>
      <c r="L3456" s="44">
        <f>IFERROR(_xll.qlIndexFixing(Index6M,$H3456,TRUE,_xll.ohTrigger(RecalcTrigger,Trigger6M)),NA())</f>
        <v>1.0027416538065308E-2</v>
      </c>
      <c r="M3456" s="146">
        <f>IFERROR(_xll.qlIndexFixing(Index1Y,$H3456,TRUE,_xll.ohTrigger(RecalcTrigger,Trigger1Y)),NA())</f>
        <v>1.0260345006845251E-2</v>
      </c>
      <c r="N3456" s="145">
        <f>IFERROR(_xll.qlIndexFixing(ONIndex1M,I3456,TRUE,_xll.ohTrigger(RecalcTrigger,Trigger1M)),NA())</f>
        <v>9.764602910946607E-3</v>
      </c>
      <c r="O3456" s="44">
        <f>IFERROR(_xll.qlIndexFixing(ONIndex3M,I3456,TRUE,_xll.ohTrigger(RecalcTrigger,Trigger3M)),NA())</f>
        <v>9.9349228044476323E-3</v>
      </c>
      <c r="P3456" s="44">
        <f>IFERROR(_xll.qlIndexFixing(ONIndex6M,I3456,TRUE,_xll.ohTrigger(RecalcTrigger,Trigger6M)),NA())</f>
        <v>9.9935918688298653E-3</v>
      </c>
      <c r="Q3456" s="146">
        <f>IFERROR(_xll.qlIndexFixing(ONIndex1Y,I3456,TRUE,_xll.ohTrigger(RecalcTrigger,Trigger1Y)),NA())</f>
        <v>1.0191846985908581E-2</v>
      </c>
    </row>
    <row r="3457" spans="2:17" x14ac:dyDescent="0.2">
      <c r="B3457" s="39" t="s">
        <v>42</v>
      </c>
      <c r="D3457" s="42">
        <f>_xll.qlCalendarAdvance(Calendar,$D3456,B3457,"f",FALSE)</f>
        <v>63922</v>
      </c>
      <c r="E3457" s="140">
        <f>_xll.qlInterestRateIndexValueDate(IndexON,D3457)</f>
        <v>63922</v>
      </c>
      <c r="F3457" s="156">
        <f>IFERROR(_xll.qlIndexFixing(IndexON,D3457,TRUE,_xll.ohTrigger(RecalcTrigger,TriggerON)),NA())</f>
        <v>9.4165620446884368E-3</v>
      </c>
      <c r="H3457" s="42">
        <f>_xll.qlCalendarAdvance(Calendar,$H3456,B3457,"f",FALSE)</f>
        <v>63922</v>
      </c>
      <c r="I3457" s="140">
        <f>_xll.qlInterestRateIndexValueDate(Index1M,$H3457)</f>
        <v>63922</v>
      </c>
      <c r="J3457" s="145">
        <f>IFERROR(_xll.qlIndexFixing(Index1M,$H3457,TRUE,_xll.ohTrigger(RecalcTrigger,Trigger1M)),NA())</f>
        <v>9.7710273084833377E-3</v>
      </c>
      <c r="K3457" s="44">
        <f>IFERROR(_xll.qlIndexFixing(Index3M,H3457,TRUE,_xll.ohTrigger(RecalcTrigger,Trigger3M)),NA())</f>
        <v>9.9525884211457086E-3</v>
      </c>
      <c r="L3457" s="44">
        <f>IFERROR(_xll.qlIndexFixing(Index6M,$H3457,TRUE,_xll.ohTrigger(RecalcTrigger,Trigger6M)),NA())</f>
        <v>1.0027886549970498E-2</v>
      </c>
      <c r="M3457" s="146">
        <f>IFERROR(_xll.qlIndexFixing(Index1Y,$H3457,TRUE,_xll.ohTrigger(RecalcTrigger,Trigger1Y)),NA())</f>
        <v>1.0260887176637645E-2</v>
      </c>
      <c r="N3457" s="145">
        <f>IFERROR(_xll.qlIndexFixing(ONIndex1M,I3457,TRUE,_xll.ohTrigger(RecalcTrigger,Trigger1M)),NA())</f>
        <v>9.7653540738928957E-3</v>
      </c>
      <c r="O3457" s="44">
        <f>IFERROR(_xll.qlIndexFixing(ONIndex3M,I3457,TRUE,_xll.ohTrigger(RecalcTrigger,Trigger3M)),NA())</f>
        <v>9.9357270514111029E-3</v>
      </c>
      <c r="P3457" s="44">
        <f>IFERROR(_xll.qlIndexFixing(ONIndex6M,I3457,TRUE,_xll.ohTrigger(RecalcTrigger,Trigger6M)),NA())</f>
        <v>9.994365980111608E-3</v>
      </c>
      <c r="Q3457" s="146">
        <f>IFERROR(_xll.qlIndexFixing(ONIndex1Y,I3457,TRUE,_xll.ohTrigger(RecalcTrigger,Trigger1Y)),NA())</f>
        <v>1.0192646940336836E-2</v>
      </c>
    </row>
    <row r="3458" spans="2:17" x14ac:dyDescent="0.2">
      <c r="B3458" s="39" t="s">
        <v>42</v>
      </c>
      <c r="D3458" s="42">
        <f>_xll.qlCalendarAdvance(Calendar,$D3457,B3458,"f",FALSE)</f>
        <v>63929</v>
      </c>
      <c r="E3458" s="140">
        <f>_xll.qlInterestRateIndexValueDate(IndexON,D3458)</f>
        <v>63929</v>
      </c>
      <c r="F3458" s="156">
        <f>IFERROR(_xll.qlIndexFixing(IndexON,D3458,TRUE,_xll.ohTrigger(RecalcTrigger,TriggerON)),NA())</f>
        <v>9.4174775719235715E-3</v>
      </c>
      <c r="H3458" s="42">
        <f>_xll.qlCalendarAdvance(Calendar,$H3457,B3458,"f",FALSE)</f>
        <v>63929</v>
      </c>
      <c r="I3458" s="140">
        <f>_xll.qlInterestRateIndexValueDate(Index1M,$H3458)</f>
        <v>63929</v>
      </c>
      <c r="J3458" s="145">
        <f>IFERROR(_xll.qlIndexFixing(Index1M,$H3458,TRUE,_xll.ohTrigger(RecalcTrigger,Trigger1M)),NA())</f>
        <v>9.7717485066745047E-3</v>
      </c>
      <c r="K3458" s="44">
        <f>IFERROR(_xll.qlIndexFixing(Index3M,H3458,TRUE,_xll.ohTrigger(RecalcTrigger,Trigger3M)),NA())</f>
        <v>9.9533195399896801E-3</v>
      </c>
      <c r="L3458" s="44">
        <f>IFERROR(_xll.qlIndexFixing(Index6M,$H3458,TRUE,_xll.ohTrigger(RecalcTrigger,Trigger6M)),NA())</f>
        <v>1.0028528033543352E-2</v>
      </c>
      <c r="M3458" s="146">
        <f>IFERROR(_xll.qlIndexFixing(Index1Y,$H3458,TRUE,_xll.ohTrigger(RecalcTrigger,Trigger1Y)),NA())</f>
        <v>1.0261419117094661E-2</v>
      </c>
      <c r="N3458" s="145">
        <f>IFERROR(_xll.qlIndexFixing(ONIndex1M,I3458,TRUE,_xll.ohTrigger(RecalcTrigger,Trigger1M)),NA())</f>
        <v>9.7660957283274286E-3</v>
      </c>
      <c r="O3458" s="44">
        <f>IFERROR(_xll.qlIndexFixing(ONIndex3M,I3458,TRUE,_xll.ohTrigger(RecalcTrigger,Trigger3M)),NA())</f>
        <v>9.9365211182322888E-3</v>
      </c>
      <c r="P3458" s="44">
        <f>IFERROR(_xll.qlIndexFixing(ONIndex6M,I3458,TRUE,_xll.ohTrigger(RecalcTrigger,Trigger6M)),NA())</f>
        <v>9.995130292492771E-3</v>
      </c>
      <c r="Q3458" s="146">
        <f>IFERROR(_xll.qlIndexFixing(ONIndex1Y,I3458,TRUE,_xll.ohTrigger(RecalcTrigger,Trigger1Y)),NA())</f>
        <v>1.0193436768680675E-2</v>
      </c>
    </row>
    <row r="3459" spans="2:17" x14ac:dyDescent="0.2">
      <c r="B3459" s="39" t="s">
        <v>42</v>
      </c>
      <c r="D3459" s="42">
        <f>_xll.qlCalendarAdvance(Calendar,$D3458,B3459,"f",FALSE)</f>
        <v>63936</v>
      </c>
      <c r="E3459" s="140">
        <f>_xll.qlInterestRateIndexValueDate(IndexON,D3459)</f>
        <v>63936</v>
      </c>
      <c r="F3459" s="156">
        <f>IFERROR(_xll.qlIndexFixing(IndexON,D3459,TRUE,_xll.ohTrigger(RecalcTrigger,TriggerON)),NA())</f>
        <v>9.4183813616310896E-3</v>
      </c>
      <c r="H3459" s="42">
        <f>_xll.qlCalendarAdvance(Calendar,$H3458,B3459,"f",FALSE)</f>
        <v>63936</v>
      </c>
      <c r="I3459" s="140">
        <f>_xll.qlInterestRateIndexValueDate(Index1M,$H3459)</f>
        <v>63936</v>
      </c>
      <c r="J3459" s="145">
        <f>IFERROR(_xll.qlIndexFixing(Index1M,$H3459,TRUE,_xll.ohTrigger(RecalcTrigger,Trigger1M)),NA())</f>
        <v>9.772460188631725E-3</v>
      </c>
      <c r="K3459" s="44">
        <f>IFERROR(_xll.qlIndexFixing(Index3M,H3459,TRUE,_xll.ohTrigger(RecalcTrigger,Trigger3M)),NA())</f>
        <v>9.9540404539146202E-3</v>
      </c>
      <c r="L3459" s="44">
        <f>IFERROR(_xll.qlIndexFixing(Index6M,$H3459,TRUE,_xll.ohTrigger(RecalcTrigger,Trigger6M)),NA())</f>
        <v>1.0029159669979656E-2</v>
      </c>
      <c r="M3459" s="146">
        <f>IFERROR(_xll.qlIndexFixing(Index1Y,$H3459,TRUE,_xll.ohTrigger(RecalcTrigger,Trigger1Y)),NA())</f>
        <v>1.0261940828199201E-2</v>
      </c>
      <c r="N3459" s="145">
        <f>IFERROR(_xll.qlIndexFixing(ONIndex1M,I3459,TRUE,_xll.ohTrigger(RecalcTrigger,Trigger1M)),NA())</f>
        <v>9.7668278744122983E-3</v>
      </c>
      <c r="O3459" s="44">
        <f>IFERROR(_xll.qlIndexFixing(ONIndex3M,I3459,TRUE,_xll.ohTrigger(RecalcTrigger,Trigger3M)),NA())</f>
        <v>9.9373050045870048E-3</v>
      </c>
      <c r="P3459" s="44">
        <f>IFERROR(_xll.qlIndexFixing(ONIndex6M,I3459,TRUE,_xll.ohTrigger(RecalcTrigger,Trigger6M)),NA())</f>
        <v>9.9958848058923078E-3</v>
      </c>
      <c r="Q3459" s="146">
        <f>IFERROR(_xll.qlIndexFixing(ONIndex1Y,I3459,TRUE,_xll.ohTrigger(RecalcTrigger,Trigger1Y)),NA())</f>
        <v>1.0194216471183237E-2</v>
      </c>
    </row>
    <row r="3460" spans="2:17" x14ac:dyDescent="0.2">
      <c r="B3460" s="39" t="s">
        <v>42</v>
      </c>
      <c r="D3460" s="42">
        <f>_xll.qlCalendarAdvance(Calendar,$D3459,B3460,"f",FALSE)</f>
        <v>63943</v>
      </c>
      <c r="E3460" s="140">
        <f>_xll.qlInterestRateIndexValueDate(IndexON,D3460)</f>
        <v>63943</v>
      </c>
      <c r="F3460" s="156">
        <f>IFERROR(_xll.qlIndexFixing(IndexON,D3460,TRUE,_xll.ohTrigger(RecalcTrigger,TriggerON)),NA())</f>
        <v>9.4192734138109913E-3</v>
      </c>
      <c r="H3460" s="42">
        <f>_xll.qlCalendarAdvance(Calendar,$H3459,B3460,"f",FALSE)</f>
        <v>63943</v>
      </c>
      <c r="I3460" s="140">
        <f>_xll.qlInterestRateIndexValueDate(Index1M,$H3460)</f>
        <v>63943</v>
      </c>
      <c r="J3460" s="145">
        <f>IFERROR(_xll.qlIndexFixing(Index1M,$H3460,TRUE,_xll.ohTrigger(RecalcTrigger,Trigger1M)),NA())</f>
        <v>9.7731623543499332E-3</v>
      </c>
      <c r="K3460" s="44">
        <f>IFERROR(_xll.qlIndexFixing(Index3M,H3460,TRUE,_xll.ohTrigger(RecalcTrigger,Trigger3M)),NA())</f>
        <v>9.9547511629133213E-3</v>
      </c>
      <c r="L3460" s="44">
        <f>IFERROR(_xll.qlIndexFixing(Index6M,$H3460,TRUE,_xll.ohTrigger(RecalcTrigger,Trigger6M)),NA())</f>
        <v>1.002978145926911E-2</v>
      </c>
      <c r="M3460" s="146">
        <f>IFERROR(_xll.qlIndexFixing(Index1Y,$H3460,TRUE,_xll.ohTrigger(RecalcTrigger,Trigger1Y)),NA())</f>
        <v>1.0262452309935943E-2</v>
      </c>
      <c r="N3460" s="145">
        <f>IFERROR(_xll.qlIndexFixing(ONIndex1M,I3460,TRUE,_xll.ohTrigger(RecalcTrigger,Trigger1M)),NA())</f>
        <v>9.7675505120664585E-3</v>
      </c>
      <c r="O3460" s="44">
        <f>IFERROR(_xll.qlIndexFixing(ONIndex3M,I3460,TRUE,_xll.ohTrigger(RecalcTrigger,Trigger3M)),NA())</f>
        <v>9.9380787105562973E-3</v>
      </c>
      <c r="P3460" s="44">
        <f>IFERROR(_xll.qlIndexFixing(ONIndex6M,I3460,TRUE,_xll.ohTrigger(RecalcTrigger,Trigger6M)),NA())</f>
        <v>9.996629520472311E-3</v>
      </c>
      <c r="Q3460" s="146">
        <f>IFERROR(_xll.qlIndexFixing(ONIndex1Y,I3460,TRUE,_xll.ohTrigger(RecalcTrigger,Trigger1Y)),NA())</f>
        <v>1.0194986047601384E-2</v>
      </c>
    </row>
    <row r="3461" spans="2:17" x14ac:dyDescent="0.2">
      <c r="B3461" s="39" t="s">
        <v>42</v>
      </c>
      <c r="D3461" s="42">
        <f>_xll.qlCalendarAdvance(Calendar,$D3460,B3461,"f",FALSE)</f>
        <v>63950</v>
      </c>
      <c r="E3461" s="140">
        <f>_xll.qlInterestRateIndexValueDate(IndexON,D3461)</f>
        <v>63950</v>
      </c>
      <c r="F3461" s="156">
        <f>IFERROR(_xll.qlIndexFixing(IndexON,D3461,TRUE,_xll.ohTrigger(RecalcTrigger,TriggerON)),NA())</f>
        <v>9.4201537285443226E-3</v>
      </c>
      <c r="H3461" s="42">
        <f>_xll.qlCalendarAdvance(Calendar,$H3460,B3461,"f",FALSE)</f>
        <v>63950</v>
      </c>
      <c r="I3461" s="140">
        <f>_xll.qlInterestRateIndexValueDate(Index1M,$H3461)</f>
        <v>63950</v>
      </c>
      <c r="J3461" s="145">
        <f>IFERROR(_xll.qlIndexFixing(Index1M,$H3461,TRUE,_xll.ohTrigger(RecalcTrigger,Trigger1M)),NA())</f>
        <v>9.7731367636955113E-3</v>
      </c>
      <c r="K3461" s="44">
        <f>IFERROR(_xll.qlIndexFixing(Index3M,H3461,TRUE,_xll.ohTrigger(RecalcTrigger,Trigger3M)),NA())</f>
        <v>9.955267867709592E-3</v>
      </c>
      <c r="L3461" s="44">
        <f>IFERROR(_xll.qlIndexFixing(Index6M,$H3461,TRUE,_xll.ohTrigger(RecalcTrigger,Trigger6M)),NA())</f>
        <v>1.003039340140321E-2</v>
      </c>
      <c r="M3461" s="146">
        <f>IFERROR(_xll.qlIndexFixing(Index1Y,$H3461,TRUE,_xll.ohTrigger(RecalcTrigger,Trigger1Y)),NA())</f>
        <v>1.0262953562289123E-2</v>
      </c>
      <c r="N3461" s="145">
        <f>IFERROR(_xll.qlIndexFixing(ONIndex1M,I3461,TRUE,_xll.ohTrigger(RecalcTrigger,Trigger1M)),NA())</f>
        <v>9.7682636412899093E-3</v>
      </c>
      <c r="O3461" s="44">
        <f>IFERROR(_xll.qlIndexFixing(ONIndex3M,I3461,TRUE,_xll.ohTrigger(RecalcTrigger,Trigger3M)),NA())</f>
        <v>9.9388422363022588E-3</v>
      </c>
      <c r="P3461" s="44">
        <f>IFERROR(_xll.qlIndexFixing(ONIndex6M,I3461,TRUE,_xll.ohTrigger(RecalcTrigger,Trigger6M)),NA())</f>
        <v>9.9973644362327807E-3</v>
      </c>
      <c r="Q3461" s="146">
        <f>IFERROR(_xll.qlIndexFixing(ONIndex1Y,I3461,TRUE,_xll.ohTrigger(RecalcTrigger,Trigger1Y)),NA())</f>
        <v>1.0195745497935116E-2</v>
      </c>
    </row>
    <row r="3462" spans="2:17" x14ac:dyDescent="0.2">
      <c r="B3462" s="39" t="s">
        <v>42</v>
      </c>
      <c r="D3462" s="42">
        <f>_xll.qlCalendarAdvance(Calendar,$D3461,B3462,"f",FALSE)</f>
        <v>63957</v>
      </c>
      <c r="E3462" s="140">
        <f>_xll.qlInterestRateIndexValueDate(IndexON,D3462)</f>
        <v>63957</v>
      </c>
      <c r="F3462" s="156">
        <f>IFERROR(_xll.qlIndexFixing(IndexON,D3462,TRUE,_xll.ohTrigger(RecalcTrigger,TriggerON)),NA())</f>
        <v>9.4210223056689912E-3</v>
      </c>
      <c r="H3462" s="42">
        <f>_xll.qlCalendarAdvance(Calendar,$H3461,B3462,"f",FALSE)</f>
        <v>63957</v>
      </c>
      <c r="I3462" s="140">
        <f>_xll.qlInterestRateIndexValueDate(Index1M,$H3462)</f>
        <v>63957</v>
      </c>
      <c r="J3462" s="145">
        <f>IFERROR(_xll.qlIndexFixing(Index1M,$H3462,TRUE,_xll.ohTrigger(RecalcTrigger,Trigger1M)),NA())</f>
        <v>9.7738225424303018E-3</v>
      </c>
      <c r="K3462" s="44">
        <f>IFERROR(_xll.qlIndexFixing(Index3M,H3462,TRUE,_xll.ohTrigger(RecalcTrigger,Trigger3M)),NA())</f>
        <v>9.9559588769406633E-3</v>
      </c>
      <c r="L3462" s="44">
        <f>IFERROR(_xll.qlIndexFixing(Index6M,$H3462,TRUE,_xll.ohTrigger(RecalcTrigger,Trigger6M)),NA())</f>
        <v>1.0030995496373445E-2</v>
      </c>
      <c r="M3462" s="146">
        <f>IFERROR(_xll.qlIndexFixing(Index1Y,$H3462,TRUE,_xll.ohTrigger(RecalcTrigger,Trigger1Y)),NA())</f>
        <v>1.0263444585243642E-2</v>
      </c>
      <c r="N3462" s="145">
        <f>IFERROR(_xll.qlIndexFixing(ONIndex1M,I3462,TRUE,_xll.ohTrigger(RecalcTrigger,Trigger1M)),NA())</f>
        <v>9.7689672622447432E-3</v>
      </c>
      <c r="O3462" s="44">
        <f>IFERROR(_xll.qlIndexFixing(ONIndex3M,I3462,TRUE,_xll.ohTrigger(RecalcTrigger,Trigger3M)),NA())</f>
        <v>9.9395955815817505E-3</v>
      </c>
      <c r="P3462" s="44">
        <f>IFERROR(_xll.qlIndexFixing(ONIndex6M,I3462,TRUE,_xll.ohTrigger(RecalcTrigger,Trigger6M)),NA())</f>
        <v>9.9980895531737168E-3</v>
      </c>
      <c r="Q3462" s="146">
        <f>IFERROR(_xll.qlIndexFixing(ONIndex1Y,I3462,TRUE,_xll.ohTrigger(RecalcTrigger,Trigger1Y)),NA())</f>
        <v>1.0196494822346525E-2</v>
      </c>
    </row>
    <row r="3463" spans="2:17" x14ac:dyDescent="0.2">
      <c r="B3463" s="39" t="s">
        <v>42</v>
      </c>
      <c r="D3463" s="42">
        <f>_xll.qlCalendarAdvance(Calendar,$D3462,B3463,"f",FALSE)</f>
        <v>63964</v>
      </c>
      <c r="E3463" s="140">
        <f>_xll.qlInterestRateIndexValueDate(IndexON,D3463)</f>
        <v>63964</v>
      </c>
      <c r="F3463" s="156">
        <f>IFERROR(_xll.qlIndexFixing(IndexON,D3463,TRUE,_xll.ohTrigger(RecalcTrigger,TriggerON)),NA())</f>
        <v>9.421879145184997E-3</v>
      </c>
      <c r="H3463" s="42">
        <f>_xll.qlCalendarAdvance(Calendar,$H3462,B3463,"f",FALSE)</f>
        <v>63964</v>
      </c>
      <c r="I3463" s="140">
        <f>_xll.qlInterestRateIndexValueDate(Index1M,$H3463)</f>
        <v>63964</v>
      </c>
      <c r="J3463" s="145">
        <f>IFERROR(_xll.qlIndexFixing(Index1M,$H3463,TRUE,_xll.ohTrigger(RecalcTrigger,Trigger1M)),NA())</f>
        <v>9.7744988059380745E-3</v>
      </c>
      <c r="K3463" s="44">
        <f>IFERROR(_xll.qlIndexFixing(Index3M,H3463,TRUE,_xll.ohTrigger(RecalcTrigger,Trigger3M)),NA())</f>
        <v>9.9566396815079419E-3</v>
      </c>
      <c r="L3463" s="44">
        <f>IFERROR(_xll.qlIndexFixing(Index6M,$H3463,TRUE,_xll.ohTrigger(RecalcTrigger,Trigger6M)),NA())</f>
        <v>1.0031587744169965E-2</v>
      </c>
      <c r="M3463" s="146">
        <f>IFERROR(_xll.qlIndexFixing(Index1Y,$H3463,TRUE,_xll.ohTrigger(RecalcTrigger,Trigger1Y)),NA())</f>
        <v>1.0263925378784844E-2</v>
      </c>
      <c r="N3463" s="145">
        <f>IFERROR(_xll.qlIndexFixing(ONIndex1M,I3463,TRUE,_xll.ohTrigger(RecalcTrigger,Trigger1M)),NA())</f>
        <v>9.7696613748499139E-3</v>
      </c>
      <c r="O3463" s="44">
        <f>IFERROR(_xll.qlIndexFixing(ONIndex3M,I3463,TRUE,_xll.ohTrigger(RecalcTrigger,Trigger3M)),NA())</f>
        <v>9.9403387465568649E-3</v>
      </c>
      <c r="P3463" s="44">
        <f>IFERROR(_xll.qlIndexFixing(ONIndex6M,I3463,TRUE,_xll.ohTrigger(RecalcTrigger,Trigger6M)),NA())</f>
        <v>9.9988048710519806E-3</v>
      </c>
      <c r="Q3463" s="146">
        <f>IFERROR(_xll.qlIndexFixing(ONIndex1Y,I3463,TRUE,_xll.ohTrigger(RecalcTrigger,Trigger1Y)),NA())</f>
        <v>1.019723402083561E-2</v>
      </c>
    </row>
    <row r="3464" spans="2:17" x14ac:dyDescent="0.2">
      <c r="B3464" s="39" t="s">
        <v>42</v>
      </c>
      <c r="D3464" s="42">
        <f>_xll.qlCalendarAdvance(Calendar,$D3463,B3464,"f",FALSE)</f>
        <v>63971</v>
      </c>
      <c r="E3464" s="140">
        <f>_xll.qlInterestRateIndexValueDate(IndexON,D3464)</f>
        <v>63971</v>
      </c>
      <c r="F3464" s="156">
        <f>IFERROR(_xll.qlIndexFixing(IndexON,D3464,TRUE,_xll.ohTrigger(RecalcTrigger,TriggerON)),NA())</f>
        <v>9.4227242473354789E-3</v>
      </c>
      <c r="H3464" s="42">
        <f>_xll.qlCalendarAdvance(Calendar,$H3463,B3464,"f",FALSE)</f>
        <v>63971</v>
      </c>
      <c r="I3464" s="140">
        <f>_xll.qlInterestRateIndexValueDate(Index1M,$H3464)</f>
        <v>63971</v>
      </c>
      <c r="J3464" s="145">
        <f>IFERROR(_xll.qlIndexFixing(Index1M,$H3464,TRUE,_xll.ohTrigger(RecalcTrigger,Trigger1M)),NA())</f>
        <v>9.7751655542101436E-3</v>
      </c>
      <c r="K3464" s="44">
        <f>IFERROR(_xll.qlIndexFixing(Index3M,H3464,TRUE,_xll.ohTrigger(RecalcTrigger,Trigger3M)),NA())</f>
        <v>9.9573102814059632E-3</v>
      </c>
      <c r="L3464" s="44">
        <f>IFERROR(_xll.qlIndexFixing(Index6M,$H3464,TRUE,_xll.ohTrigger(RecalcTrigger,Trigger6M)),NA())</f>
        <v>1.0032170144785158E-2</v>
      </c>
      <c r="M3464" s="146">
        <f>IFERROR(_xll.qlIndexFixing(Index1Y,$H3464,TRUE,_xll.ohTrigger(RecalcTrigger,Trigger1Y)),NA())</f>
        <v>1.0264395942897186E-2</v>
      </c>
      <c r="N3464" s="145">
        <f>IFERROR(_xll.qlIndexFixing(ONIndex1M,I3464,TRUE,_xll.ohTrigger(RecalcTrigger,Trigger1M)),NA())</f>
        <v>9.7703459789433289E-3</v>
      </c>
      <c r="O3464" s="44">
        <f>IFERROR(_xll.qlIndexFixing(ONIndex3M,I3464,TRUE,_xll.ohTrigger(RecalcTrigger,Trigger3M)),NA())</f>
        <v>9.941071731227602E-3</v>
      </c>
      <c r="P3464" s="44">
        <f>IFERROR(_xll.qlIndexFixing(ONIndex6M,I3464,TRUE,_xll.ohTrigger(RecalcTrigger,Trigger6M)),NA())</f>
        <v>9.999510390191757E-3</v>
      </c>
      <c r="Q3464" s="146">
        <f>IFERROR(_xll.qlIndexFixing(ONIndex1Y,I3464,TRUE,_xll.ohTrigger(RecalcTrigger,Trigger1Y)),NA())</f>
        <v>1.0197963093159235E-2</v>
      </c>
    </row>
    <row r="3465" spans="2:17" x14ac:dyDescent="0.2">
      <c r="B3465" s="39" t="s">
        <v>42</v>
      </c>
      <c r="D3465" s="42">
        <f>_xll.qlCalendarAdvance(Calendar,$D3464,B3465,"f",FALSE)</f>
        <v>63978</v>
      </c>
      <c r="E3465" s="140">
        <f>_xll.qlInterestRateIndexValueDate(IndexON,D3465)</f>
        <v>63978</v>
      </c>
      <c r="F3465" s="156">
        <f>IFERROR(_xll.qlIndexFixing(IndexON,D3465,TRUE,_xll.ohTrigger(RecalcTrigger,TriggerON)),NA())</f>
        <v>9.4235576118772979E-3</v>
      </c>
      <c r="H3465" s="42">
        <f>_xll.qlCalendarAdvance(Calendar,$H3464,B3465,"f",FALSE)</f>
        <v>63978</v>
      </c>
      <c r="I3465" s="140">
        <f>_xll.qlInterestRateIndexValueDate(Index1M,$H3465)</f>
        <v>63978</v>
      </c>
      <c r="J3465" s="145">
        <f>IFERROR(_xll.qlIndexFixing(Index1M,$H3465,TRUE,_xll.ohTrigger(RecalcTrigger,Trigger1M)),NA())</f>
        <v>9.7759997901595772E-3</v>
      </c>
      <c r="K3465" s="44">
        <f>IFERROR(_xll.qlIndexFixing(Index3M,H3465,TRUE,_xll.ohTrigger(RecalcTrigger,Trigger3M)),NA())</f>
        <v>9.9585133547844262E-3</v>
      </c>
      <c r="L3465" s="44">
        <f>IFERROR(_xll.qlIndexFixing(Index6M,$H3465,TRUE,_xll.ohTrigger(RecalcTrigger,Trigger6M)),NA())</f>
        <v>1.0033092914326174E-2</v>
      </c>
      <c r="M3465" s="146">
        <f>IFERROR(_xll.qlIndexFixing(Index1Y,$H3465,TRUE,_xll.ohTrigger(RecalcTrigger,Trigger1Y)),NA())</f>
        <v>1.0264856277567347E-2</v>
      </c>
      <c r="N3465" s="145">
        <f>IFERROR(_xll.qlIndexFixing(ONIndex1M,I3465,TRUE,_xll.ohTrigger(RecalcTrigger,Trigger1M)),NA())</f>
        <v>9.7710210746870807E-3</v>
      </c>
      <c r="O3465" s="44">
        <f>IFERROR(_xll.qlIndexFixing(ONIndex3M,I3465,TRUE,_xll.ohTrigger(RecalcTrigger,Trigger3M)),NA())</f>
        <v>9.9417945355939619E-3</v>
      </c>
      <c r="P3465" s="44">
        <f>IFERROR(_xll.qlIndexFixing(ONIndex6M,I3465,TRUE,_xll.ohTrigger(RecalcTrigger,Trigger6M)),NA())</f>
        <v>1.0000206110512E-2</v>
      </c>
      <c r="Q3465" s="146">
        <f>IFERROR(_xll.qlIndexFixing(ONIndex1Y,I3465,TRUE,_xll.ohTrigger(RecalcTrigger,Trigger1Y)),NA())</f>
        <v>1.0198682039641582E-2</v>
      </c>
    </row>
    <row r="3466" spans="2:17" x14ac:dyDescent="0.2">
      <c r="B3466" s="39" t="s">
        <v>42</v>
      </c>
      <c r="D3466" s="42">
        <f>_xll.qlCalendarAdvance(Calendar,$D3465,B3466,"f",FALSE)</f>
        <v>63985</v>
      </c>
      <c r="E3466" s="140">
        <f>_xll.qlInterestRateIndexValueDate(IndexON,D3466)</f>
        <v>63985</v>
      </c>
      <c r="F3466" s="156">
        <f>IFERROR(_xll.qlIndexFixing(IndexON,D3466,TRUE,_xll.ohTrigger(RecalcTrigger,TriggerON)),NA())</f>
        <v>9.4243792389725467E-3</v>
      </c>
      <c r="H3466" s="42">
        <f>_xll.qlCalendarAdvance(Calendar,$H3465,B3466,"f",FALSE)</f>
        <v>63985</v>
      </c>
      <c r="I3466" s="140">
        <f>_xll.qlInterestRateIndexValueDate(Index1M,$H3466)</f>
        <v>63985</v>
      </c>
      <c r="J3466" s="145">
        <f>IFERROR(_xll.qlIndexFixing(Index1M,$H3466,TRUE,_xll.ohTrigger(RecalcTrigger,Trigger1M)),NA())</f>
        <v>9.7773516082391623E-3</v>
      </c>
      <c r="K3466" s="44">
        <f>IFERROR(_xll.qlIndexFixing(Index3M,H3466,TRUE,_xll.ohTrigger(RecalcTrigger,Trigger3M)),NA())</f>
        <v>9.9591614115878396E-3</v>
      </c>
      <c r="L3466" s="44">
        <f>IFERROR(_xll.qlIndexFixing(Index6M,$H3466,TRUE,_xll.ohTrigger(RecalcTrigger,Trigger6M)),NA())</f>
        <v>1.00341770363365E-2</v>
      </c>
      <c r="M3466" s="146">
        <f>IFERROR(_xll.qlIndexFixing(Index1Y,$H3466,TRUE,_xll.ohTrigger(RecalcTrigger,Trigger1Y)),NA())</f>
        <v>1.0265813972975268E-2</v>
      </c>
      <c r="N3466" s="145">
        <f>IFERROR(_xll.qlIndexFixing(ONIndex1M,I3466,TRUE,_xll.ohTrigger(RecalcTrigger,Trigger1M)),NA())</f>
        <v>9.7716866620811693E-3</v>
      </c>
      <c r="O3466" s="44">
        <f>IFERROR(_xll.qlIndexFixing(ONIndex3M,I3466,TRUE,_xll.ohTrigger(RecalcTrigger,Trigger3M)),NA())</f>
        <v>9.9425071595748982E-3</v>
      </c>
      <c r="P3466" s="44">
        <f>IFERROR(_xll.qlIndexFixing(ONIndex6M,I3466,TRUE,_xll.ohTrigger(RecalcTrigger,Trigger6M)),NA())</f>
        <v>1.0000892031850617E-2</v>
      </c>
      <c r="Q3466" s="146">
        <f>IFERROR(_xll.qlIndexFixing(ONIndex1Y,I3466,TRUE,_xll.ohTrigger(RecalcTrigger,Trigger1Y)),NA())</f>
        <v>1.0199390859958468E-2</v>
      </c>
    </row>
    <row r="3467" spans="2:17" x14ac:dyDescent="0.2">
      <c r="B3467" s="39" t="s">
        <v>42</v>
      </c>
      <c r="D3467" s="42">
        <f>_xll.qlCalendarAdvance(Calendar,$D3466,B3467,"f",FALSE)</f>
        <v>63992</v>
      </c>
      <c r="E3467" s="140">
        <f>_xll.qlInterestRateIndexValueDate(IndexON,D3467)</f>
        <v>63992</v>
      </c>
      <c r="F3467" s="156">
        <f>IFERROR(_xll.qlIndexFixing(IndexON,D3467,TRUE,_xll.ohTrigger(RecalcTrigger,TriggerON)),NA())</f>
        <v>9.4251891284591327E-3</v>
      </c>
      <c r="H3467" s="42">
        <f>_xll.qlCalendarAdvance(Calendar,$H3466,B3467,"f",FALSE)</f>
        <v>63992</v>
      </c>
      <c r="I3467" s="140">
        <f>_xll.qlInterestRateIndexValueDate(Index1M,$H3467)</f>
        <v>63992</v>
      </c>
      <c r="J3467" s="145">
        <f>IFERROR(_xll.qlIndexFixing(Index1M,$H3467,TRUE,_xll.ohTrigger(RecalcTrigger,Trigger1M)),NA())</f>
        <v>9.7778110595482873E-3</v>
      </c>
      <c r="K3467" s="44">
        <f>IFERROR(_xll.qlIndexFixing(Index3M,H3467,TRUE,_xll.ohTrigger(RecalcTrigger,Trigger3M)),NA())</f>
        <v>9.9597992628761966E-3</v>
      </c>
      <c r="L3467" s="44">
        <f>IFERROR(_xll.qlIndexFixing(Index6M,$H3467,TRUE,_xll.ohTrigger(RecalcTrigger,Trigger6M)),NA())</f>
        <v>1.0034726453814364E-2</v>
      </c>
      <c r="M3467" s="146">
        <f>IFERROR(_xll.qlIndexFixing(Index1Y,$H3467,TRUE,_xll.ohTrigger(RecalcTrigger,Trigger1Y)),NA())</f>
        <v>1.0266251693421881E-2</v>
      </c>
      <c r="N3467" s="145">
        <f>IFERROR(_xll.qlIndexFixing(ONIndex1M,I3467,TRUE,_xll.ohTrigger(RecalcTrigger,Trigger1M)),NA())</f>
        <v>9.7723427409635022E-3</v>
      </c>
      <c r="O3467" s="44">
        <f>IFERROR(_xll.qlIndexFixing(ONIndex3M,I3467,TRUE,_xll.ohTrigger(RecalcTrigger,Trigger3M)),NA())</f>
        <v>9.9432096031704109E-3</v>
      </c>
      <c r="P3467" s="44">
        <f>IFERROR(_xll.qlIndexFixing(ONIndex6M,I3467,TRUE,_xll.ohTrigger(RecalcTrigger,Trigger6M)),NA())</f>
        <v>1.0001568154288654E-2</v>
      </c>
      <c r="Q3467" s="146">
        <f>IFERROR(_xll.qlIndexFixing(ONIndex1Y,I3467,TRUE,_xll.ohTrigger(RecalcTrigger,Trigger1Y)),NA())</f>
        <v>1.0200089554271985E-2</v>
      </c>
    </row>
    <row r="3468" spans="2:17" x14ac:dyDescent="0.2">
      <c r="B3468" s="39" t="s">
        <v>42</v>
      </c>
      <c r="D3468" s="42">
        <f>_xll.qlCalendarAdvance(Calendar,$D3467,B3468,"f",FALSE)</f>
        <v>63999</v>
      </c>
      <c r="E3468" s="140">
        <f>_xll.qlInterestRateIndexValueDate(IndexON,D3468)</f>
        <v>63999</v>
      </c>
      <c r="F3468" s="156">
        <f>IFERROR(_xll.qlIndexFixing(IndexON,D3468,TRUE,_xll.ohTrigger(RecalcTrigger,TriggerON)),NA())</f>
        <v>9.4259872803370559E-3</v>
      </c>
      <c r="H3468" s="42">
        <f>_xll.qlCalendarAdvance(Calendar,$H3467,B3468,"f",FALSE)</f>
        <v>63999</v>
      </c>
      <c r="I3468" s="140">
        <f>_xll.qlInterestRateIndexValueDate(Index1M,$H3468)</f>
        <v>63999</v>
      </c>
      <c r="J3468" s="145">
        <f>IFERROR(_xll.qlIndexFixing(Index1M,$H3468,TRUE,_xll.ohTrigger(RecalcTrigger,Trigger1M)),NA())</f>
        <v>9.7784370952961469E-3</v>
      </c>
      <c r="K3468" s="44">
        <f>IFERROR(_xll.qlIndexFixing(Index3M,H3468,TRUE,_xll.ohTrigger(RecalcTrigger,Trigger3M)),NA())</f>
        <v>9.9604269086433321E-3</v>
      </c>
      <c r="L3468" s="44">
        <f>IFERROR(_xll.qlIndexFixing(Index6M,$H3468,TRUE,_xll.ohTrigger(RecalcTrigger,Trigger6M)),NA())</f>
        <v>1.0035266022729012E-2</v>
      </c>
      <c r="M3468" s="146">
        <f>IFERROR(_xll.qlIndexFixing(Index1Y,$H3468,TRUE,_xll.ohTrigger(RecalcTrigger,Trigger1Y)),NA())</f>
        <v>1.0266679183525525E-2</v>
      </c>
      <c r="N3468" s="145">
        <f>IFERROR(_xll.qlIndexFixing(ONIndex1M,I3468,TRUE,_xll.ohTrigger(RecalcTrigger,Trigger1M)),NA())</f>
        <v>9.7729893115772182E-3</v>
      </c>
      <c r="O3468" s="44">
        <f>IFERROR(_xll.qlIndexFixing(ONIndex3M,I3468,TRUE,_xll.ohTrigger(RecalcTrigger,Trigger3M)),NA())</f>
        <v>9.9439018664615464E-3</v>
      </c>
      <c r="P3468" s="44">
        <f>IFERROR(_xll.qlIndexFixing(ONIndex6M,I3468,TRUE,_xll.ohTrigger(RecalcTrigger,Trigger6M)),NA())</f>
        <v>1.0002234477907157E-2</v>
      </c>
      <c r="Q3468" s="146">
        <f>IFERROR(_xll.qlIndexFixing(ONIndex1Y,I3468,TRUE,_xll.ohTrigger(RecalcTrigger,Trigger1Y)),NA())</f>
        <v>1.0200778122744225E-2</v>
      </c>
    </row>
    <row r="3469" spans="2:17" x14ac:dyDescent="0.2">
      <c r="B3469" s="39" t="s">
        <v>42</v>
      </c>
      <c r="D3469" s="42">
        <f>_xll.qlCalendarAdvance(Calendar,$D3468,B3469,"f",FALSE)</f>
        <v>64006</v>
      </c>
      <c r="E3469" s="140">
        <f>_xll.qlInterestRateIndexValueDate(IndexON,D3469)</f>
        <v>64006</v>
      </c>
      <c r="F3469" s="156">
        <f>IFERROR(_xll.qlIndexFixing(IndexON,D3469,TRUE,_xll.ohTrigger(RecalcTrigger,TriggerON)),NA())</f>
        <v>9.4267736948494552E-3</v>
      </c>
      <c r="H3469" s="42">
        <f>_xll.qlCalendarAdvance(Calendar,$H3468,B3469,"f",FALSE)</f>
        <v>64006</v>
      </c>
      <c r="I3469" s="140">
        <f>_xll.qlInterestRateIndexValueDate(Index1M,$H3469)</f>
        <v>64006</v>
      </c>
      <c r="J3469" s="145">
        <f>IFERROR(_xll.qlIndexFixing(Index1M,$H3469,TRUE,_xll.ohTrigger(RecalcTrigger,Trigger1M)),NA())</f>
        <v>9.7790536147897983E-3</v>
      </c>
      <c r="K3469" s="44">
        <f>IFERROR(_xll.qlIndexFixing(Index3M,H3469,TRUE,_xll.ohTrigger(RecalcTrigger,Trigger3M)),NA())</f>
        <v>9.9610443488848399E-3</v>
      </c>
      <c r="L3469" s="44">
        <f>IFERROR(_xll.qlIndexFixing(Index6M,$H3469,TRUE,_xll.ohTrigger(RecalcTrigger,Trigger6M)),NA())</f>
        <v>1.0035795743071299E-2</v>
      </c>
      <c r="M3469" s="146">
        <f>IFERROR(_xll.qlIndexFixing(Index1Y,$H3469,TRUE,_xll.ohTrigger(RecalcTrigger,Trigger1Y)),NA())</f>
        <v>1.0267096443272328E-2</v>
      </c>
      <c r="N3469" s="145">
        <f>IFERROR(_xll.qlIndexFixing(ONIndex1M,I3469,TRUE,_xll.ohTrigger(RecalcTrigger,Trigger1M)),NA())</f>
        <v>9.7736263737602247E-3</v>
      </c>
      <c r="O3469" s="44">
        <f>IFERROR(_xll.qlIndexFixing(ONIndex3M,I3469,TRUE,_xll.ohTrigger(RecalcTrigger,Trigger3M)),NA())</f>
        <v>9.9445839493672583E-3</v>
      </c>
      <c r="P3469" s="44">
        <f>IFERROR(_xll.qlIndexFixing(ONIndex6M,I3469,TRUE,_xll.ohTrigger(RecalcTrigger,Trigger6M)),NA())</f>
        <v>1.0002891002625081E-2</v>
      </c>
      <c r="Q3469" s="146">
        <f>IFERROR(_xll.qlIndexFixing(ONIndex1Y,I3469,TRUE,_xll.ohTrigger(RecalcTrigger,Trigger1Y)),NA())</f>
        <v>1.020145656513205E-2</v>
      </c>
    </row>
    <row r="3470" spans="2:17" x14ac:dyDescent="0.2">
      <c r="B3470" s="39" t="s">
        <v>42</v>
      </c>
      <c r="D3470" s="42">
        <f>_xll.qlCalendarAdvance(Calendar,$D3469,B3470,"f",FALSE)</f>
        <v>64013</v>
      </c>
      <c r="E3470" s="140">
        <f>_xll.qlInterestRateIndexValueDate(IndexON,D3470)</f>
        <v>64013</v>
      </c>
      <c r="F3470" s="156">
        <f>IFERROR(_xll.qlIndexFixing(IndexON,D3470,TRUE,_xll.ohTrigger(RecalcTrigger,TriggerON)),NA())</f>
        <v>9.4282543541859276E-3</v>
      </c>
      <c r="H3470" s="42">
        <f>_xll.qlCalendarAdvance(Calendar,$H3469,B3470,"f",FALSE)</f>
        <v>64013</v>
      </c>
      <c r="I3470" s="140">
        <f>_xll.qlInterestRateIndexValueDate(Index1M,$H3470)</f>
        <v>64013</v>
      </c>
      <c r="J3470" s="145">
        <f>IFERROR(_xll.qlIndexFixing(Index1M,$H3470,TRUE,_xll.ohTrigger(RecalcTrigger,Trigger1M)),NA())</f>
        <v>9.7798340662675967E-3</v>
      </c>
      <c r="K3470" s="44">
        <f>IFERROR(_xll.qlIndexFixing(Index3M,H3470,TRUE,_xll.ohTrigger(RecalcTrigger,Trigger3M)),NA())</f>
        <v>9.9614743145794975E-3</v>
      </c>
      <c r="L3470" s="44">
        <f>IFERROR(_xll.qlIndexFixing(Index6M,$H3470,TRUE,_xll.ohTrigger(RecalcTrigger,Trigger6M)),NA())</f>
        <v>1.0035801088099903E-2</v>
      </c>
      <c r="M3470" s="146">
        <f>IFERROR(_xll.qlIndexFixing(Index1Y,$H3470,TRUE,_xll.ohTrigger(RecalcTrigger,Trigger1Y)),NA())</f>
        <v>1.0267503472649736E-2</v>
      </c>
      <c r="N3470" s="145">
        <f>IFERROR(_xll.qlIndexFixing(ONIndex1M,I3470,TRUE,_xll.ohTrigger(RecalcTrigger,Trigger1M)),NA())</f>
        <v>9.7749548063150726E-3</v>
      </c>
      <c r="O3470" s="44">
        <f>IFERROR(_xll.qlIndexFixing(ONIndex3M,I3470,TRUE,_xll.ohTrigger(RecalcTrigger,Trigger3M)),NA())</f>
        <v>9.945987744329976E-3</v>
      </c>
      <c r="P3470" s="44">
        <f>IFERROR(_xll.qlIndexFixing(ONIndex6M,I3470,TRUE,_xll.ohTrigger(RecalcTrigger,Trigger6M)),NA())</f>
        <v>1.0004268875599465E-2</v>
      </c>
      <c r="Q3470" s="146">
        <f>IFERROR(_xll.qlIndexFixing(ONIndex1Y,I3470,TRUE,_xll.ohTrigger(RecalcTrigger,Trigger1Y)),NA())</f>
        <v>1.0202884119249633E-2</v>
      </c>
    </row>
    <row r="3471" spans="2:17" x14ac:dyDescent="0.2">
      <c r="B3471" s="39" t="s">
        <v>42</v>
      </c>
      <c r="D3471" s="42">
        <f>_xll.qlCalendarAdvance(Calendar,$D3470,B3471,"f",FALSE)</f>
        <v>64020</v>
      </c>
      <c r="E3471" s="140">
        <f>_xll.qlInterestRateIndexValueDate(IndexON,D3471)</f>
        <v>64020</v>
      </c>
      <c r="F3471" s="156">
        <f>IFERROR(_xll.qlIndexFixing(IndexON,D3471,TRUE,_xll.ohTrigger(RecalcTrigger,TriggerON)),NA())</f>
        <v>9.4283113110482653E-3</v>
      </c>
      <c r="H3471" s="42">
        <f>_xll.qlCalendarAdvance(Calendar,$H3470,B3471,"f",FALSE)</f>
        <v>64020</v>
      </c>
      <c r="I3471" s="140">
        <f>_xll.qlInterestRateIndexValueDate(Index1M,$H3471)</f>
        <v>64020</v>
      </c>
      <c r="J3471" s="145">
        <f>IFERROR(_xll.qlIndexFixing(Index1M,$H3471,TRUE,_xll.ohTrigger(RecalcTrigger,Trigger1M)),NA())</f>
        <v>9.7802581050119436E-3</v>
      </c>
      <c r="K3471" s="44">
        <f>IFERROR(_xll.qlIndexFixing(Index3M,H3471,TRUE,_xll.ohTrigger(RecalcTrigger,Trigger3M)),NA())</f>
        <v>9.962072056428177E-3</v>
      </c>
      <c r="L3471" s="44">
        <f>IFERROR(_xll.qlIndexFixing(Index6M,$H3471,TRUE,_xll.ohTrigger(RecalcTrigger,Trigger6M)),NA())</f>
        <v>1.0036313179552146E-2</v>
      </c>
      <c r="M3471" s="146">
        <f>IFERROR(_xll.qlIndexFixing(Index1Y,$H3471,TRUE,_xll.ohTrigger(RecalcTrigger,Trigger1Y)),NA())</f>
        <v>1.0267900271645413E-2</v>
      </c>
      <c r="N3471" s="145">
        <f>IFERROR(_xll.qlIndexFixing(ONIndex1M,I3471,TRUE,_xll.ohTrigger(RecalcTrigger,Trigger1M)),NA())</f>
        <v>9.7748719729151556E-3</v>
      </c>
      <c r="O3471" s="44">
        <f>IFERROR(_xll.qlIndexFixing(ONIndex3M,I3471,TRUE,_xll.ohTrigger(RecalcTrigger,Trigger3M)),NA())</f>
        <v>9.9459175742655503E-3</v>
      </c>
      <c r="P3471" s="44">
        <f>IFERROR(_xll.qlIndexFixing(ONIndex6M,I3471,TRUE,_xll.ohTrigger(RecalcTrigger,Trigger6M)),NA())</f>
        <v>1.0004174655521281E-2</v>
      </c>
      <c r="Q3471" s="146">
        <f>IFERROR(_xll.qlIndexFixing(ONIndex1Y,I3471,TRUE,_xll.ohTrigger(RecalcTrigger,Trigger1Y)),NA())</f>
        <v>1.0202783071816546E-2</v>
      </c>
    </row>
    <row r="3472" spans="2:17" x14ac:dyDescent="0.2">
      <c r="B3472" s="39" t="s">
        <v>42</v>
      </c>
      <c r="D3472" s="42">
        <f>_xll.qlCalendarAdvance(Calendar,$D3471,B3472,"f",FALSE)</f>
        <v>64027</v>
      </c>
      <c r="E3472" s="140">
        <f>_xll.qlInterestRateIndexValueDate(IndexON,D3472)</f>
        <v>64027</v>
      </c>
      <c r="F3472" s="156">
        <f>IFERROR(_xll.qlIndexFixing(IndexON,D3472,TRUE,_xll.ohTrigger(RecalcTrigger,TriggerON)),NA())</f>
        <v>9.4290625129778149E-3</v>
      </c>
      <c r="H3472" s="42">
        <f>_xll.qlCalendarAdvance(Calendar,$H3471,B3472,"f",FALSE)</f>
        <v>64027</v>
      </c>
      <c r="I3472" s="140">
        <f>_xll.qlInterestRateIndexValueDate(Index1M,$H3472)</f>
        <v>64027</v>
      </c>
      <c r="J3472" s="145">
        <f>IFERROR(_xll.qlIndexFixing(Index1M,$H3472,TRUE,_xll.ohTrigger(RecalcTrigger,Trigger1M)),NA())</f>
        <v>9.7808460757328394E-3</v>
      </c>
      <c r="K3472" s="44">
        <f>IFERROR(_xll.qlIndexFixing(Index3M,H3472,TRUE,_xll.ohTrigger(RecalcTrigger,Trigger3M)),NA())</f>
        <v>9.9626595930155677E-3</v>
      </c>
      <c r="L3472" s="44">
        <f>IFERROR(_xll.qlIndexFixing(Index6M,$H3472,TRUE,_xll.ohTrigger(RecalcTrigger,Trigger6M)),NA())</f>
        <v>1.0036815423218728E-2</v>
      </c>
      <c r="M3472" s="146">
        <f>IFERROR(_xll.qlIndexFixing(Index1Y,$H3472,TRUE,_xll.ohTrigger(RecalcTrigger,Trigger1Y)),NA())</f>
        <v>1.0268451590612822E-2</v>
      </c>
      <c r="N3472" s="145">
        <f>IFERROR(_xll.qlIndexFixing(ONIndex1M,I3472,TRUE,_xll.ohTrigger(RecalcTrigger,Trigger1M)),NA())</f>
        <v>9.7754805098870801E-3</v>
      </c>
      <c r="O3472" s="44">
        <f>IFERROR(_xll.qlIndexFixing(ONIndex3M,I3472,TRUE,_xll.ohTrigger(RecalcTrigger,Trigger3M)),NA())</f>
        <v>9.9465691161770842E-3</v>
      </c>
      <c r="P3472" s="44">
        <f>IFERROR(_xll.qlIndexFixing(ONIndex6M,I3472,TRUE,_xll.ohTrigger(RecalcTrigger,Trigger6M)),NA())</f>
        <v>1.0004801783618511E-2</v>
      </c>
      <c r="Q3472" s="146">
        <f>IFERROR(_xll.qlIndexFixing(ONIndex1Y,I3472,TRUE,_xll.ohTrigger(RecalcTrigger,Trigger1Y)),NA())</f>
        <v>1.0203431136194263E-2</v>
      </c>
    </row>
    <row r="3473" spans="2:17" x14ac:dyDescent="0.2">
      <c r="B3473" s="39" t="s">
        <v>42</v>
      </c>
      <c r="D3473" s="42">
        <f>_xll.qlCalendarAdvance(Calendar,$D3472,B3473,"f",FALSE)</f>
        <v>64034</v>
      </c>
      <c r="E3473" s="140">
        <f>_xll.qlInterestRateIndexValueDate(IndexON,D3473)</f>
        <v>64034</v>
      </c>
      <c r="F3473" s="156">
        <f>IFERROR(_xll.qlIndexFixing(IndexON,D3473,TRUE,_xll.ohTrigger(RecalcTrigger,TriggerON)),NA())</f>
        <v>9.4298019773797481E-3</v>
      </c>
      <c r="H3473" s="42">
        <f>_xll.qlCalendarAdvance(Calendar,$H3472,B3473,"f",FALSE)</f>
        <v>64034</v>
      </c>
      <c r="I3473" s="140">
        <f>_xll.qlInterestRateIndexValueDate(Index1M,$H3473)</f>
        <v>64034</v>
      </c>
      <c r="J3473" s="145">
        <f>IFERROR(_xll.qlIndexFixing(Index1M,$H3473,TRUE,_xll.ohTrigger(RecalcTrigger,Trigger1M)),NA())</f>
        <v>9.7815959864306634E-3</v>
      </c>
      <c r="K3473" s="44">
        <f>IFERROR(_xll.qlIndexFixing(Index3M,H3473,TRUE,_xll.ohTrigger(RecalcTrigger,Trigger3M)),NA())</f>
        <v>9.9632369243363283E-3</v>
      </c>
      <c r="L3473" s="44">
        <f>IFERROR(_xll.qlIndexFixing(Index6M,$H3473,TRUE,_xll.ohTrigger(RecalcTrigger,Trigger6M)),NA())</f>
        <v>1.0037307819093009E-2</v>
      </c>
      <c r="M3473" s="146">
        <f>IFERROR(_xll.qlIndexFixing(Index1Y,$H3473,TRUE,_xll.ohTrigger(RecalcTrigger,Trigger1Y)),NA())</f>
        <v>1.0268663178443351E-2</v>
      </c>
      <c r="N3473" s="145">
        <f>IFERROR(_xll.qlIndexFixing(ONIndex1M,I3473,TRUE,_xll.ohTrigger(RecalcTrigger,Trigger1M)),NA())</f>
        <v>9.7760795385903876E-3</v>
      </c>
      <c r="O3473" s="44">
        <f>IFERROR(_xll.qlIndexFixing(ONIndex3M,I3473,TRUE,_xll.ohTrigger(RecalcTrigger,Trigger3M)),NA())</f>
        <v>9.947210477865287E-3</v>
      </c>
      <c r="P3473" s="44">
        <f>IFERROR(_xll.qlIndexFixing(ONIndex6M,I3473,TRUE,_xll.ohTrigger(RecalcTrigger,Trigger6M)),NA())</f>
        <v>1.0005419112896208E-2</v>
      </c>
      <c r="Q3473" s="146">
        <f>IFERROR(_xll.qlIndexFixing(ONIndex1Y,I3473,TRUE,_xll.ohTrigger(RecalcTrigger,Trigger1Y)),NA())</f>
        <v>1.0204069074487565E-2</v>
      </c>
    </row>
    <row r="3474" spans="2:17" x14ac:dyDescent="0.2">
      <c r="B3474" s="39" t="s">
        <v>42</v>
      </c>
      <c r="D3474" s="42">
        <f>_xll.qlCalendarAdvance(Calendar,$D3473,B3474,"f",FALSE)</f>
        <v>64041</v>
      </c>
      <c r="E3474" s="140">
        <f>_xll.qlInterestRateIndexValueDate(IndexON,D3474)</f>
        <v>64041</v>
      </c>
      <c r="F3474" s="156">
        <f>IFERROR(_xll.qlIndexFixing(IndexON,D3474,TRUE,_xll.ohTrigger(RecalcTrigger,TriggerON)),NA())</f>
        <v>9.4305297040919722E-3</v>
      </c>
      <c r="H3474" s="42">
        <f>_xll.qlCalendarAdvance(Calendar,$H3473,B3474,"f",FALSE)</f>
        <v>64041</v>
      </c>
      <c r="I3474" s="140">
        <f>_xll.qlInterestRateIndexValueDate(Index1M,$H3474)</f>
        <v>64041</v>
      </c>
      <c r="J3474" s="145">
        <f>IFERROR(_xll.qlIndexFixing(Index1M,$H3474,TRUE,_xll.ohTrigger(RecalcTrigger,Trigger1M)),NA())</f>
        <v>9.7819934684018756E-3</v>
      </c>
      <c r="K3474" s="44">
        <f>IFERROR(_xll.qlIndexFixing(Index3M,H3474,TRUE,_xll.ohTrigger(RecalcTrigger,Trigger3M)),NA())</f>
        <v>9.9639784670458708E-3</v>
      </c>
      <c r="L3474" s="44">
        <f>IFERROR(_xll.qlIndexFixing(Index6M,$H3474,TRUE,_xll.ohTrigger(RecalcTrigger,Trigger6M)),NA())</f>
        <v>1.0038296615931473E-2</v>
      </c>
      <c r="M3474" s="146">
        <f>IFERROR(_xll.qlIndexFixing(Index1Y,$H3474,TRUE,_xll.ohTrigger(RecalcTrigger,Trigger1Y)),NA())</f>
        <v>1.0269192595834359E-2</v>
      </c>
      <c r="N3474" s="145">
        <f>IFERROR(_xll.qlIndexFixing(ONIndex1M,I3474,TRUE,_xll.ohTrigger(RecalcTrigger,Trigger1M)),NA())</f>
        <v>9.7766690588629857E-3</v>
      </c>
      <c r="O3474" s="44">
        <f>IFERROR(_xll.qlIndexFixing(ONIndex3M,I3474,TRUE,_xll.ohTrigger(RecalcTrigger,Trigger3M)),NA())</f>
        <v>9.94784165908702E-3</v>
      </c>
      <c r="P3474" s="44">
        <f>IFERROR(_xll.qlIndexFixing(ONIndex6M,I3474,TRUE,_xll.ohTrigger(RecalcTrigger,Trigger6M)),NA())</f>
        <v>1.0006026643192278E-2</v>
      </c>
      <c r="Q3474" s="146">
        <f>IFERROR(_xll.qlIndexFixing(ONIndex1Y,I3474,TRUE,_xll.ohTrigger(RecalcTrigger,Trigger1Y)),NA())</f>
        <v>1.020469688693959E-2</v>
      </c>
    </row>
    <row r="3475" spans="2:17" x14ac:dyDescent="0.2">
      <c r="B3475" s="39" t="s">
        <v>42</v>
      </c>
      <c r="D3475" s="42">
        <f>_xll.qlCalendarAdvance(Calendar,$D3474,B3475,"f",FALSE)</f>
        <v>64048</v>
      </c>
      <c r="E3475" s="140">
        <f>_xll.qlInterestRateIndexValueDate(IndexON,D3475)</f>
        <v>64048</v>
      </c>
      <c r="F3475" s="156">
        <f>IFERROR(_xll.qlIndexFixing(IndexON,D3475,TRUE,_xll.ohTrigger(RecalcTrigger,TriggerON)),NA())</f>
        <v>9.4312456934386724E-3</v>
      </c>
      <c r="H3475" s="42">
        <f>_xll.qlCalendarAdvance(Calendar,$H3474,B3475,"f",FALSE)</f>
        <v>64048</v>
      </c>
      <c r="I3475" s="140">
        <f>_xll.qlInterestRateIndexValueDate(Index1M,$H3475)</f>
        <v>64048</v>
      </c>
      <c r="J3475" s="145">
        <f>IFERROR(_xll.qlIndexFixing(Index1M,$H3475,TRUE,_xll.ohTrigger(RecalcTrigger,Trigger1M)),NA())</f>
        <v>9.7825528903449505E-3</v>
      </c>
      <c r="K3475" s="44">
        <f>IFERROR(_xll.qlIndexFixing(Index3M,H3475,TRUE,_xll.ohTrigger(RecalcTrigger,Trigger3M)),NA())</f>
        <v>9.9645346740367107E-3</v>
      </c>
      <c r="L3475" s="44">
        <f>IFERROR(_xll.qlIndexFixing(Index6M,$H3475,TRUE,_xll.ohTrigger(RecalcTrigger,Trigger6M)),NA())</f>
        <v>1.0038767244680969E-2</v>
      </c>
      <c r="M3475" s="146">
        <f>IFERROR(_xll.qlIndexFixing(Index1Y,$H3475,TRUE,_xll.ohTrigger(RecalcTrigger,Trigger1Y)),NA())</f>
        <v>1.0269385163572762E-2</v>
      </c>
      <c r="N3475" s="145">
        <f>IFERROR(_xll.qlIndexFixing(ONIndex1M,I3475,TRUE,_xll.ohTrigger(RecalcTrigger,Trigger1M)),NA())</f>
        <v>9.7772490707048743E-3</v>
      </c>
      <c r="O3475" s="44">
        <f>IFERROR(_xll.qlIndexFixing(ONIndex3M,I3475,TRUE,_xll.ohTrigger(RecalcTrigger,Trigger3M)),NA())</f>
        <v>9.9484626600043757E-3</v>
      </c>
      <c r="P3475" s="44">
        <f>IFERROR(_xll.qlIndexFixing(ONIndex6M,I3475,TRUE,_xll.ohTrigger(RecalcTrigger,Trigger6M)),NA())</f>
        <v>1.0006624374749862E-2</v>
      </c>
      <c r="Q3475" s="146">
        <f>IFERROR(_xll.qlIndexFixing(ONIndex1Y,I3475,TRUE,_xll.ohTrigger(RecalcTrigger,Trigger1Y)),NA())</f>
        <v>1.0205314573226154E-2</v>
      </c>
    </row>
    <row r="3476" spans="2:17" x14ac:dyDescent="0.2">
      <c r="B3476" s="39" t="s">
        <v>42</v>
      </c>
      <c r="D3476" s="42">
        <f>_xll.qlCalendarAdvance(Calendar,$D3475,B3476,"f",FALSE)</f>
        <v>64055</v>
      </c>
      <c r="E3476" s="140">
        <f>_xll.qlInterestRateIndexValueDate(IndexON,D3476)</f>
        <v>64055</v>
      </c>
      <c r="F3476" s="156">
        <f>IFERROR(_xll.qlIndexFixing(IndexON,D3476,TRUE,_xll.ohTrigger(RecalcTrigger,TriggerON)),NA())</f>
        <v>9.4319499451767097E-3</v>
      </c>
      <c r="H3476" s="42">
        <f>_xll.qlCalendarAdvance(Calendar,$H3475,B3476,"f",FALSE)</f>
        <v>64055</v>
      </c>
      <c r="I3476" s="140">
        <f>_xll.qlInterestRateIndexValueDate(Index1M,$H3476)</f>
        <v>64055</v>
      </c>
      <c r="J3476" s="145">
        <f>IFERROR(_xll.qlIndexFixing(Index1M,$H3476,TRUE,_xll.ohTrigger(RecalcTrigger,Trigger1M)),NA())</f>
        <v>9.7831027960211536E-3</v>
      </c>
      <c r="K3476" s="44">
        <f>IFERROR(_xll.qlIndexFixing(Index3M,H3476,TRUE,_xll.ohTrigger(RecalcTrigger,Trigger3M)),NA())</f>
        <v>9.9650806754693275E-3</v>
      </c>
      <c r="L3476" s="44">
        <f>IFERROR(_xll.qlIndexFixing(Index6M,$H3476,TRUE,_xll.ohTrigger(RecalcTrigger,Trigger6M)),NA())</f>
        <v>1.0039228024805813E-2</v>
      </c>
      <c r="M3476" s="146">
        <f>IFERROR(_xll.qlIndexFixing(Index1Y,$H3476,TRUE,_xll.ohTrigger(RecalcTrigger,Trigger1Y)),NA())</f>
        <v>1.0269730810483386E-2</v>
      </c>
      <c r="N3476" s="145">
        <f>IFERROR(_xll.qlIndexFixing(ONIndex1M,I3476,TRUE,_xll.ohTrigger(RecalcTrigger,Trigger1M)),NA())</f>
        <v>9.7778195741970997E-3</v>
      </c>
      <c r="O3476" s="44">
        <f>IFERROR(_xll.qlIndexFixing(ONIndex3M,I3476,TRUE,_xll.ohTrigger(RecalcTrigger,Trigger3M)),NA())</f>
        <v>9.9490734805363079E-3</v>
      </c>
      <c r="P3476" s="44">
        <f>IFERROR(_xll.qlIndexFixing(ONIndex6M,I3476,TRUE,_xll.ohTrigger(RecalcTrigger,Trigger6M)),NA())</f>
        <v>1.0007212307244773E-2</v>
      </c>
      <c r="Q3476" s="146">
        <f>IFERROR(_xll.qlIndexFixing(ONIndex1Y,I3476,TRUE,_xll.ohTrigger(RecalcTrigger,Trigger1Y)),NA())</f>
        <v>1.0205922133590395E-2</v>
      </c>
    </row>
    <row r="3477" spans="2:17" x14ac:dyDescent="0.2">
      <c r="B3477" s="39" t="s">
        <v>42</v>
      </c>
      <c r="D3477" s="42">
        <f>_xll.qlCalendarAdvance(Calendar,$D3476,B3477,"f",FALSE)</f>
        <v>64062</v>
      </c>
      <c r="E3477" s="140">
        <f>_xll.qlInterestRateIndexValueDate(IndexON,D3477)</f>
        <v>64062</v>
      </c>
      <c r="F3477" s="156">
        <f>IFERROR(_xll.qlIndexFixing(IndexON,D3477,TRUE,_xll.ohTrigger(RecalcTrigger,TriggerON)),NA())</f>
        <v>9.4326424593871305E-3</v>
      </c>
      <c r="H3477" s="42">
        <f>_xll.qlCalendarAdvance(Calendar,$H3476,B3477,"f",FALSE)</f>
        <v>64062</v>
      </c>
      <c r="I3477" s="140">
        <f>_xll.qlInterestRateIndexValueDate(Index1M,$H3477)</f>
        <v>64062</v>
      </c>
      <c r="J3477" s="145">
        <f>IFERROR(_xll.qlIndexFixing(Index1M,$H3477,TRUE,_xll.ohTrigger(RecalcTrigger,Trigger1M)),NA())</f>
        <v>9.7836431854279524E-3</v>
      </c>
      <c r="K3477" s="44">
        <f>IFERROR(_xll.qlIndexFixing(Index3M,H3477,TRUE,_xll.ohTrigger(RecalcTrigger,Trigger3M)),NA())</f>
        <v>9.9656164713428416E-3</v>
      </c>
      <c r="L3477" s="44">
        <f>IFERROR(_xll.qlIndexFixing(Index6M,$H3477,TRUE,_xll.ohTrigger(RecalcTrigger,Trigger6M)),NA())</f>
        <v>1.0039678956299035E-2</v>
      </c>
      <c r="M3477" s="146">
        <f>IFERROR(_xll.qlIndexFixing(Index1Y,$H3477,TRUE,_xll.ohTrigger(RecalcTrigger,Trigger1Y)),NA())</f>
        <v>1.0270227373275809E-2</v>
      </c>
      <c r="N3477" s="145">
        <f>IFERROR(_xll.qlIndexFixing(ONIndex1M,I3477,TRUE,_xll.ohTrigger(RecalcTrigger,Trigger1M)),NA())</f>
        <v>9.7783805691775694E-3</v>
      </c>
      <c r="O3477" s="44">
        <f>IFERROR(_xll.qlIndexFixing(ONIndex3M,I3477,TRUE,_xll.ohTrigger(RecalcTrigger,Trigger3M)),NA())</f>
        <v>9.9496741207638628E-3</v>
      </c>
      <c r="P3477" s="44">
        <f>IFERROR(_xll.qlIndexFixing(ONIndex6M,I3477,TRUE,_xll.ohTrigger(RecalcTrigger,Trigger6M)),NA())</f>
        <v>1.0007790441001196E-2</v>
      </c>
      <c r="Q3477" s="146">
        <f>IFERROR(_xll.qlIndexFixing(ONIndex1Y,I3477,TRUE,_xll.ohTrigger(RecalcTrigger,Trigger1Y)),NA())</f>
        <v>1.020651956787022E-2</v>
      </c>
    </row>
    <row r="3478" spans="2:17" x14ac:dyDescent="0.2">
      <c r="B3478" s="39" t="s">
        <v>42</v>
      </c>
      <c r="D3478" s="42">
        <f>_xll.qlCalendarAdvance(Calendar,$D3477,B3478,"f",FALSE)</f>
        <v>64069</v>
      </c>
      <c r="E3478" s="140">
        <f>_xll.qlInterestRateIndexValueDate(IndexON,D3478)</f>
        <v>64069</v>
      </c>
      <c r="F3478" s="156">
        <f>IFERROR(_xll.qlIndexFixing(IndexON,D3478,TRUE,_xll.ohTrigger(RecalcTrigger,TriggerON)),NA())</f>
        <v>9.4333232359888886E-3</v>
      </c>
      <c r="H3478" s="42">
        <f>_xll.qlCalendarAdvance(Calendar,$H3477,B3478,"f",FALSE)</f>
        <v>64069</v>
      </c>
      <c r="I3478" s="140">
        <f>_xll.qlInterestRateIndexValueDate(Index1M,$H3478)</f>
        <v>64069</v>
      </c>
      <c r="J3478" s="145">
        <f>IFERROR(_xll.qlIndexFixing(Index1M,$H3478,TRUE,_xll.ohTrigger(RecalcTrigger,Trigger1M)),NA())</f>
        <v>9.7836693027352536E-3</v>
      </c>
      <c r="K3478" s="44">
        <f>IFERROR(_xll.qlIndexFixing(Index3M,H3478,TRUE,_xll.ohTrigger(RecalcTrigger,Trigger3M)),NA())</f>
        <v>9.9661420616502048E-3</v>
      </c>
      <c r="L3478" s="44">
        <f>IFERROR(_xll.qlIndexFixing(Index6M,$H3478,TRUE,_xll.ohTrigger(RecalcTrigger,Trigger6M)),NA())</f>
        <v>1.0039622081319909E-2</v>
      </c>
      <c r="M3478" s="146">
        <f>IFERROR(_xll.qlIndexFixing(Index1Y,$H3478,TRUE,_xll.ohTrigger(RecalcTrigger,Trigger1Y)),NA())</f>
        <v>1.0269909743069405E-2</v>
      </c>
      <c r="N3478" s="145">
        <f>IFERROR(_xll.qlIndexFixing(ONIndex1M,I3478,TRUE,_xll.ohTrigger(RecalcTrigger,Trigger1M)),NA())</f>
        <v>9.7789320558083759E-3</v>
      </c>
      <c r="O3478" s="44">
        <f>IFERROR(_xll.qlIndexFixing(ONIndex3M,I3478,TRUE,_xll.ohTrigger(RecalcTrigger,Trigger3M)),NA())</f>
        <v>9.9502645806059942E-3</v>
      </c>
      <c r="P3478" s="44">
        <f>IFERROR(_xll.qlIndexFixing(ONIndex6M,I3478,TRUE,_xll.ohTrigger(RecalcTrigger,Trigger6M)),NA())</f>
        <v>1.000835877585704E-2</v>
      </c>
      <c r="Q3478" s="146">
        <f>IFERROR(_xll.qlIndexFixing(ONIndex1Y,I3478,TRUE,_xll.ohTrigger(RecalcTrigger,Trigger1Y)),NA())</f>
        <v>1.0207106876227723E-2</v>
      </c>
    </row>
    <row r="3479" spans="2:17" x14ac:dyDescent="0.2">
      <c r="B3479" s="39" t="s">
        <v>42</v>
      </c>
      <c r="D3479" s="42">
        <f>_xll.qlCalendarAdvance(Calendar,$D3478,B3479,"f",FALSE)</f>
        <v>64076</v>
      </c>
      <c r="E3479" s="140">
        <f>_xll.qlInterestRateIndexValueDate(IndexON,D3479)</f>
        <v>64076</v>
      </c>
      <c r="F3479" s="156">
        <f>IFERROR(_xll.qlIndexFixing(IndexON,D3479,TRUE,_xll.ohTrigger(RecalcTrigger,TriggerON)),NA())</f>
        <v>9.4339922752251226E-3</v>
      </c>
      <c r="H3479" s="42">
        <f>_xll.qlCalendarAdvance(Calendar,$H3478,B3479,"f",FALSE)</f>
        <v>64076</v>
      </c>
      <c r="I3479" s="140">
        <f>_xll.qlInterestRateIndexValueDate(Index1M,$H3479)</f>
        <v>64076</v>
      </c>
      <c r="J3479" s="145">
        <f>IFERROR(_xll.qlIndexFixing(Index1M,$H3479,TRUE,_xll.ohTrigger(RecalcTrigger,Trigger1M)),NA())</f>
        <v>9.7846954154535981E-3</v>
      </c>
      <c r="K3479" s="44">
        <f>IFERROR(_xll.qlIndexFixing(Index3M,H3479,TRUE,_xll.ohTrigger(RecalcTrigger,Trigger3M)),NA())</f>
        <v>9.9666574463861315E-3</v>
      </c>
      <c r="L3479" s="44">
        <f>IFERROR(_xll.qlIndexFixing(Index6M,$H3479,TRUE,_xll.ohTrigger(RecalcTrigger,Trigger6M)),NA())</f>
        <v>1.0040055390289356E-2</v>
      </c>
      <c r="M3479" s="146">
        <f>IFERROR(_xll.qlIndexFixing(Index1Y,$H3479,TRUE,_xll.ohTrigger(RecalcTrigger,Trigger1Y)),NA())</f>
        <v>1.027070636847561E-2</v>
      </c>
      <c r="N3479" s="145">
        <f>IFERROR(_xll.qlIndexFixing(ONIndex1M,I3479,TRUE,_xll.ohTrigger(RecalcTrigger,Trigger1M)),NA())</f>
        <v>9.7794740341705655E-3</v>
      </c>
      <c r="O3479" s="44">
        <f>IFERROR(_xll.qlIndexFixing(ONIndex3M,I3479,TRUE,_xll.ohTrigger(RecalcTrigger,Trigger3M)),NA())</f>
        <v>9.9508448601437482E-3</v>
      </c>
      <c r="P3479" s="44">
        <f>IFERROR(_xll.qlIndexFixing(ONIndex6M,I3479,TRUE,_xll.ohTrigger(RecalcTrigger,Trigger6M)),NA())</f>
        <v>1.0008917311731258E-2</v>
      </c>
      <c r="Q3479" s="146">
        <f>IFERROR(_xll.qlIndexFixing(ONIndex1Y,I3479,TRUE,_xll.ohTrigger(RecalcTrigger,Trigger1Y)),NA())</f>
        <v>1.0207684058581856E-2</v>
      </c>
    </row>
    <row r="3480" spans="2:17" x14ac:dyDescent="0.2">
      <c r="B3480" s="39" t="s">
        <v>42</v>
      </c>
      <c r="D3480" s="42">
        <f>_xll.qlCalendarAdvance(Calendar,$D3479,B3480,"f",FALSE)</f>
        <v>64083</v>
      </c>
      <c r="E3480" s="140">
        <f>_xll.qlInterestRateIndexValueDate(IndexON,D3480)</f>
        <v>64083</v>
      </c>
      <c r="F3480" s="156">
        <f>IFERROR(_xll.qlIndexFixing(IndexON,D3480,TRUE,_xll.ohTrigger(RecalcTrigger,TriggerON)),NA())</f>
        <v>9.4346495768526939E-3</v>
      </c>
      <c r="H3480" s="42">
        <f>_xll.qlCalendarAdvance(Calendar,$H3479,B3480,"f",FALSE)</f>
        <v>64083</v>
      </c>
      <c r="I3480" s="140">
        <f>_xll.qlInterestRateIndexValueDate(Index1M,$H3480)</f>
        <v>64083</v>
      </c>
      <c r="J3480" s="145">
        <f>IFERROR(_xll.qlIndexFixing(Index1M,$H3480,TRUE,_xll.ohTrigger(RecalcTrigger,Trigger1M)),NA())</f>
        <v>9.7852072560623143E-3</v>
      </c>
      <c r="K3480" s="44">
        <f>IFERROR(_xll.qlIndexFixing(Index3M,H3480,TRUE,_xll.ohTrigger(RecalcTrigger,Trigger3M)),NA())</f>
        <v>9.9671626255506234E-3</v>
      </c>
      <c r="L3480" s="44">
        <f>IFERROR(_xll.qlIndexFixing(Index6M,$H3480,TRUE,_xll.ohTrigger(RecalcTrigger,Trigger6M)),NA())</f>
        <v>1.0040478851418226E-2</v>
      </c>
      <c r="M3480" s="146">
        <f>IFERROR(_xll.qlIndexFixing(Index1Y,$H3480,TRUE,_xll.ohTrigger(RecalcTrigger,Trigger1Y)),NA())</f>
        <v>1.0271011093526326E-2</v>
      </c>
      <c r="N3480" s="145">
        <f>IFERROR(_xll.qlIndexFixing(ONIndex1M,I3480,TRUE,_xll.ohTrigger(RecalcTrigger,Trigger1M)),NA())</f>
        <v>9.7800065040209994E-3</v>
      </c>
      <c r="O3480" s="44">
        <f>IFERROR(_xll.qlIndexFixing(ONIndex3M,I3480,TRUE,_xll.ohTrigger(RecalcTrigger,Trigger3M)),NA())</f>
        <v>9.9514149593771251E-3</v>
      </c>
      <c r="P3480" s="44">
        <f>IFERROR(_xll.qlIndexFixing(ONIndex6M,I3480,TRUE,_xll.ohTrigger(RecalcTrigger,Trigger6M)),NA())</f>
        <v>1.0009466048948035E-2</v>
      </c>
      <c r="Q3480" s="146">
        <f>IFERROR(_xll.qlIndexFixing(ONIndex1Y,I3480,TRUE,_xll.ohTrigger(RecalcTrigger,Trigger1Y)),NA())</f>
        <v>1.020825111493262E-2</v>
      </c>
    </row>
    <row r="3481" spans="2:17" x14ac:dyDescent="0.2">
      <c r="B3481" s="39" t="s">
        <v>42</v>
      </c>
      <c r="D3481" s="42">
        <f>_xll.qlCalendarAdvance(Calendar,$D3480,B3481,"f",FALSE)</f>
        <v>64090</v>
      </c>
      <c r="E3481" s="140">
        <f>_xll.qlInterestRateIndexValueDate(IndexON,D3481)</f>
        <v>64090</v>
      </c>
      <c r="F3481" s="156">
        <f>IFERROR(_xll.qlIndexFixing(IndexON,D3481,TRUE,_xll.ohTrigger(RecalcTrigger,TriggerON)),NA())</f>
        <v>9.4352951410336949E-3</v>
      </c>
      <c r="H3481" s="42">
        <f>_xll.qlCalendarAdvance(Calendar,$H3480,B3481,"f",FALSE)</f>
        <v>64090</v>
      </c>
      <c r="I3481" s="140">
        <f>_xll.qlInterestRateIndexValueDate(Index1M,$H3481)</f>
        <v>64090</v>
      </c>
      <c r="J3481" s="145">
        <f>IFERROR(_xll.qlIndexFixing(Index1M,$H3481,TRUE,_xll.ohTrigger(RecalcTrigger,Trigger1M)),NA())</f>
        <v>9.7857095803990934E-3</v>
      </c>
      <c r="K3481" s="44">
        <f>IFERROR(_xll.qlIndexFixing(Index3M,H3481,TRUE,_xll.ohTrigger(RecalcTrigger,Trigger3M)),NA())</f>
        <v>9.9676575991366305E-3</v>
      </c>
      <c r="L3481" s="44">
        <f>IFERROR(_xll.qlIndexFixing(Index6M,$H3481,TRUE,_xll.ohTrigger(RecalcTrigger,Trigger6M)),NA())</f>
        <v>1.0040892464700319E-2</v>
      </c>
      <c r="M3481" s="146">
        <f>IFERROR(_xll.qlIndexFixing(Index1Y,$H3481,TRUE,_xll.ohTrigger(RecalcTrigger,Trigger1Y)),NA())</f>
        <v>1.0271305588087618E-2</v>
      </c>
      <c r="N3481" s="145">
        <f>IFERROR(_xll.qlIndexFixing(ONIndex1M,I3481,TRUE,_xll.ohTrigger(RecalcTrigger,Trigger1M)),NA())</f>
        <v>9.78052946552177E-3</v>
      </c>
      <c r="O3481" s="44">
        <f>IFERROR(_xll.qlIndexFixing(ONIndex3M,I3481,TRUE,_xll.ohTrigger(RecalcTrigger,Trigger3M)),NA())</f>
        <v>9.9519748782250783E-3</v>
      </c>
      <c r="P3481" s="44">
        <f>IFERROR(_xll.qlIndexFixing(ONIndex6M,I3481,TRUE,_xll.ohTrigger(RecalcTrigger,Trigger6M)),NA())</f>
        <v>1.0010004987264232E-2</v>
      </c>
      <c r="Q3481" s="146">
        <f>IFERROR(_xll.qlIndexFixing(ONIndex1Y,I3481,TRUE,_xll.ohTrigger(RecalcTrigger,Trigger1Y)),NA())</f>
        <v>1.0208808045280016E-2</v>
      </c>
    </row>
    <row r="3482" spans="2:17" x14ac:dyDescent="0.2">
      <c r="B3482" s="39" t="s">
        <v>42</v>
      </c>
      <c r="D3482" s="42">
        <f>_xll.qlCalendarAdvance(Calendar,$D3481,B3482,"f",FALSE)</f>
        <v>64097</v>
      </c>
      <c r="E3482" s="140">
        <f>_xll.qlInterestRateIndexValueDate(IndexON,D3482)</f>
        <v>64097</v>
      </c>
      <c r="F3482" s="156">
        <f>IFERROR(_xll.qlIndexFixing(IndexON,D3482,TRUE,_xll.ohTrigger(RecalcTrigger,TriggerON)),NA())</f>
        <v>9.4359289676060332E-3</v>
      </c>
      <c r="H3482" s="42">
        <f>_xll.qlCalendarAdvance(Calendar,$H3481,B3482,"f",FALSE)</f>
        <v>64097</v>
      </c>
      <c r="I3482" s="140">
        <f>_xll.qlInterestRateIndexValueDate(Index1M,$H3482)</f>
        <v>64097</v>
      </c>
      <c r="J3482" s="145">
        <f>IFERROR(_xll.qlIndexFixing(Index1M,$H3482,TRUE,_xll.ohTrigger(RecalcTrigger,Trigger1M)),NA())</f>
        <v>9.7862023884639354E-3</v>
      </c>
      <c r="K3482" s="44">
        <f>IFERROR(_xll.qlIndexFixing(Index3M,H3482,TRUE,_xll.ohTrigger(RecalcTrigger,Trigger3M)),NA())</f>
        <v>9.9681423671415109E-3</v>
      </c>
      <c r="L3482" s="44">
        <f>IFERROR(_xll.qlIndexFixing(Index6M,$H3482,TRUE,_xll.ohTrigger(RecalcTrigger,Trigger6M)),NA())</f>
        <v>1.0041296230128994E-2</v>
      </c>
      <c r="M3482" s="146">
        <f>IFERROR(_xll.qlIndexFixing(Index1Y,$H3482,TRUE,_xll.ohTrigger(RecalcTrigger,Trigger1Y)),NA())</f>
        <v>1.0271589852150676E-2</v>
      </c>
      <c r="N3482" s="145">
        <f>IFERROR(_xll.qlIndexFixing(ONIndex1M,I3482,TRUE,_xll.ohTrigger(RecalcTrigger,Trigger1M)),NA())</f>
        <v>9.7810429185918313E-3</v>
      </c>
      <c r="O3482" s="44">
        <f>IFERROR(_xll.qlIndexFixing(ONIndex3M,I3482,TRUE,_xll.ohTrigger(RecalcTrigger,Trigger3M)),NA())</f>
        <v>9.952524616687608E-3</v>
      </c>
      <c r="P3482" s="44">
        <f>IFERROR(_xll.qlIndexFixing(ONIndex6M,I3482,TRUE,_xll.ohTrigger(RecalcTrigger,Trigger6M)),NA())</f>
        <v>1.0010534126598802E-2</v>
      </c>
      <c r="Q3482" s="146">
        <f>IFERROR(_xll.qlIndexFixing(ONIndex1Y,I3482,TRUE,_xll.ohTrigger(RecalcTrigger,Trigger1Y)),NA())</f>
        <v>1.0209354849542995E-2</v>
      </c>
    </row>
    <row r="3483" spans="2:17" x14ac:dyDescent="0.2">
      <c r="B3483" s="39" t="s">
        <v>42</v>
      </c>
      <c r="D3483" s="42">
        <f>_xll.qlCalendarAdvance(Calendar,$D3482,B3483,"f",FALSE)</f>
        <v>64104</v>
      </c>
      <c r="E3483" s="140">
        <f>_xll.qlInterestRateIndexValueDate(IndexON,D3483)</f>
        <v>64104</v>
      </c>
      <c r="F3483" s="156">
        <f>IFERROR(_xll.qlIndexFixing(IndexON,D3483,TRUE,_xll.ohTrigger(RecalcTrigger,TriggerON)),NA())</f>
        <v>9.4365510566507549E-3</v>
      </c>
      <c r="H3483" s="42">
        <f>_xll.qlCalendarAdvance(Calendar,$H3482,B3483,"f",FALSE)</f>
        <v>64104</v>
      </c>
      <c r="I3483" s="140">
        <f>_xll.qlInterestRateIndexValueDate(Index1M,$H3483)</f>
        <v>64104</v>
      </c>
      <c r="J3483" s="145">
        <f>IFERROR(_xll.qlIndexFixing(Index1M,$H3483,TRUE,_xll.ohTrigger(RecalcTrigger,Trigger1M)),NA())</f>
        <v>9.7866856802543076E-3</v>
      </c>
      <c r="K3483" s="44">
        <f>IFERROR(_xll.qlIndexFixing(Index3M,H3483,TRUE,_xll.ohTrigger(RecalcTrigger,Trigger3M)),NA())</f>
        <v>9.9686169295617414E-3</v>
      </c>
      <c r="L3483" s="44">
        <f>IFERROR(_xll.qlIndexFixing(Index6M,$H3483,TRUE,_xll.ohTrigger(RecalcTrigger,Trigger6M)),NA())</f>
        <v>1.0042177723636093E-2</v>
      </c>
      <c r="M3483" s="146">
        <f>IFERROR(_xll.qlIndexFixing(Index1Y,$H3483,TRUE,_xll.ohTrigger(RecalcTrigger,Trigger1Y)),NA())</f>
        <v>1.0271863885707132E-2</v>
      </c>
      <c r="N3483" s="145">
        <f>IFERROR(_xll.qlIndexFixing(ONIndex1M,I3483,TRUE,_xll.ohTrigger(RecalcTrigger,Trigger1M)),NA())</f>
        <v>9.7815468633932756E-3</v>
      </c>
      <c r="O3483" s="44">
        <f>IFERROR(_xll.qlIndexFixing(ONIndex3M,I3483,TRUE,_xll.ohTrigger(RecalcTrigger,Trigger3M)),NA())</f>
        <v>9.9530641749268067E-3</v>
      </c>
      <c r="P3483" s="44">
        <f>IFERROR(_xll.qlIndexFixing(ONIndex6M,I3483,TRUE,_xll.ohTrigger(RecalcTrigger,Trigger6M)),NA())</f>
        <v>1.0011053467032793E-2</v>
      </c>
      <c r="Q3483" s="146">
        <f>IFERROR(_xll.qlIndexFixing(ONIndex1Y,I3483,TRUE,_xll.ohTrigger(RecalcTrigger,Trigger1Y)),NA())</f>
        <v>1.0209891527883652E-2</v>
      </c>
    </row>
    <row r="3484" spans="2:17" x14ac:dyDescent="0.2">
      <c r="B3484" s="39" t="s">
        <v>42</v>
      </c>
      <c r="D3484" s="42">
        <f>_xll.qlCalendarAdvance(Calendar,$D3483,B3484,"f",FALSE)</f>
        <v>64111</v>
      </c>
      <c r="E3484" s="140">
        <f>_xll.qlInterestRateIndexValueDate(IndexON,D3484)</f>
        <v>64111</v>
      </c>
      <c r="F3484" s="156">
        <f>IFERROR(_xll.qlIndexFixing(IndexON,D3484,TRUE,_xll.ohTrigger(RecalcTrigger,TriggerON)),NA())</f>
        <v>9.4371614081678601E-3</v>
      </c>
      <c r="H3484" s="42">
        <f>_xll.qlCalendarAdvance(Calendar,$H3483,B3484,"f",FALSE)</f>
        <v>64111</v>
      </c>
      <c r="I3484" s="140">
        <f>_xll.qlInterestRateIndexValueDate(Index1M,$H3484)</f>
        <v>64111</v>
      </c>
      <c r="J3484" s="145">
        <f>IFERROR(_xll.qlIndexFixing(Index1M,$H3484,TRUE,_xll.ohTrigger(RecalcTrigger,Trigger1M)),NA())</f>
        <v>9.7871594557752753E-3</v>
      </c>
      <c r="K3484" s="44">
        <f>IFERROR(_xll.qlIndexFixing(Index3M,H3484,TRUE,_xll.ohTrigger(RecalcTrigger,Trigger3M)),NA())</f>
        <v>9.969081286393797E-3</v>
      </c>
      <c r="L3484" s="44">
        <f>IFERROR(_xll.qlIndexFixing(Index6M,$H3484,TRUE,_xll.ohTrigger(RecalcTrigger,Trigger6M)),NA())</f>
        <v>1.0042559714530606E-2</v>
      </c>
      <c r="M3484" s="146" t="e">
        <f>IFERROR(_xll.qlIndexFixing(Index1Y,$H3484,TRUE,_xll.ohTrigger(RecalcTrigger,Trigger1Y)),NA())</f>
        <v>#N/A</v>
      </c>
      <c r="N3484" s="145">
        <f>IFERROR(_xll.qlIndexFixing(ONIndex1M,I3484,TRUE,_xll.ohTrigger(RecalcTrigger,Trigger1M)),NA())</f>
        <v>9.7820412996829642E-3</v>
      </c>
      <c r="O3484" s="44">
        <f>IFERROR(_xll.qlIndexFixing(ONIndex3M,I3484,TRUE,_xll.ohTrigger(RecalcTrigger,Trigger3M)),NA())</f>
        <v>9.9535935526995356E-3</v>
      </c>
      <c r="P3484" s="44">
        <f>IFERROR(_xll.qlIndexFixing(ONIndex6M,I3484,TRUE,_xll.ohTrigger(RecalcTrigger,Trigger6M)),NA())</f>
        <v>1.0011563008647251E-2</v>
      </c>
      <c r="Q3484" s="146">
        <f>IFERROR(_xll.qlIndexFixing(ONIndex1Y,I3484,TRUE,_xll.ohTrigger(RecalcTrigger,Trigger1Y)),NA())</f>
        <v>1.0210418080139894E-2</v>
      </c>
    </row>
    <row r="3485" spans="2:17" x14ac:dyDescent="0.2">
      <c r="B3485" s="39" t="s">
        <v>42</v>
      </c>
      <c r="D3485" s="42">
        <f>_xll.qlCalendarAdvance(Calendar,$D3484,B3485,"f",FALSE)</f>
        <v>64118</v>
      </c>
      <c r="E3485" s="140">
        <f>_xll.qlInterestRateIndexValueDate(IndexON,D3485)</f>
        <v>64118</v>
      </c>
      <c r="F3485" s="156">
        <f>IFERROR(_xll.qlIndexFixing(IndexON,D3485,TRUE,_xll.ohTrigger(RecalcTrigger,TriggerON)),NA())</f>
        <v>9.4377600221573488E-3</v>
      </c>
      <c r="H3485" s="42">
        <f>_xll.qlCalendarAdvance(Calendar,$H3484,B3485,"f",FALSE)</f>
        <v>64118</v>
      </c>
      <c r="I3485" s="140">
        <f>_xll.qlInterestRateIndexValueDate(Index1M,$H3485)</f>
        <v>64118</v>
      </c>
      <c r="J3485" s="145">
        <f>IFERROR(_xll.qlIndexFixing(Index1M,$H3485,TRUE,_xll.ohTrigger(RecalcTrigger,Trigger1M)),NA())</f>
        <v>9.7876237150167078E-3</v>
      </c>
      <c r="K3485" s="44">
        <f>IFERROR(_xll.qlIndexFixing(Index3M,H3485,TRUE,_xll.ohTrigger(RecalcTrigger,Trigger3M)),NA())</f>
        <v>9.9695354376323937E-3</v>
      </c>
      <c r="L3485" s="44">
        <f>IFERROR(_xll.qlIndexFixing(Index6M,$H3485,TRUE,_xll.ohTrigger(RecalcTrigger,Trigger6M)),NA())</f>
        <v>1.0042931856742951E-2</v>
      </c>
      <c r="M3485" s="146" t="e">
        <f>IFERROR(_xll.qlIndexFixing(Index1Y,$H3485,TRUE,_xll.ohTrigger(RecalcTrigger,Trigger1Y)),NA())</f>
        <v>#N/A</v>
      </c>
      <c r="N3485" s="145">
        <f>IFERROR(_xll.qlIndexFixing(ONIndex1M,I3485,TRUE,_xll.ohTrigger(RecalcTrigger,Trigger1M)),NA())</f>
        <v>9.7825262277040359E-3</v>
      </c>
      <c r="O3485" s="44">
        <f>IFERROR(_xll.qlIndexFixing(ONIndex3M,I3485,TRUE,_xll.ohTrigger(RecalcTrigger,Trigger3M)),NA())</f>
        <v>9.9541127502489335E-3</v>
      </c>
      <c r="P3485" s="44">
        <f>IFERROR(_xll.qlIndexFixing(ONIndex6M,I3485,TRUE,_xll.ohTrigger(RecalcTrigger,Trigger6M)),NA())</f>
        <v>1.0012062751361128E-2</v>
      </c>
      <c r="Q3485" s="146">
        <f>IFERROR(_xll.qlIndexFixing(ONIndex1Y,I3485,TRUE,_xll.ohTrigger(RecalcTrigger,Trigger1Y)),NA())</f>
        <v>1.0210934506392766E-2</v>
      </c>
    </row>
    <row r="3486" spans="2:17" x14ac:dyDescent="0.2">
      <c r="B3486" s="39" t="s">
        <v>42</v>
      </c>
      <c r="D3486" s="42">
        <f>_xll.qlCalendarAdvance(Calendar,$D3485,B3486,"f",FALSE)</f>
        <v>64125</v>
      </c>
      <c r="E3486" s="140">
        <f>_xll.qlInterestRateIndexValueDate(IndexON,D3486)</f>
        <v>64125</v>
      </c>
      <c r="F3486" s="156">
        <f>IFERROR(_xll.qlIndexFixing(IndexON,D3486,TRUE,_xll.ohTrigger(RecalcTrigger,TriggerON)),NA())</f>
        <v>9.4383468986192209E-3</v>
      </c>
      <c r="H3486" s="42">
        <f>_xll.qlCalendarAdvance(Calendar,$H3485,B3486,"f",FALSE)</f>
        <v>64125</v>
      </c>
      <c r="I3486" s="140">
        <f>_xll.qlInterestRateIndexValueDate(Index1M,$H3486)</f>
        <v>64125</v>
      </c>
      <c r="J3486" s="145">
        <f>IFERROR(_xll.qlIndexFixing(Index1M,$H3486,TRUE,_xll.ohTrigger(RecalcTrigger,Trigger1M)),NA())</f>
        <v>9.78824125574323E-3</v>
      </c>
      <c r="K3486" s="44">
        <f>IFERROR(_xll.qlIndexFixing(Index3M,H3486,TRUE,_xll.ohTrigger(RecalcTrigger,Trigger3M)),NA())</f>
        <v>9.9699793832757691E-3</v>
      </c>
      <c r="L3486" s="44">
        <f>IFERROR(_xll.qlIndexFixing(Index6M,$H3486,TRUE,_xll.ohTrigger(RecalcTrigger,Trigger6M)),NA())</f>
        <v>1.0043294150268769E-2</v>
      </c>
      <c r="M3486" s="146" t="e">
        <f>IFERROR(_xll.qlIndexFixing(Index1Y,$H3486,TRUE,_xll.ohTrigger(RecalcTrigger,Trigger1Y)),NA())</f>
        <v>#N/A</v>
      </c>
      <c r="N3486" s="145">
        <f>IFERROR(_xll.qlIndexFixing(ONIndex1M,I3486,TRUE,_xll.ohTrigger(RecalcTrigger,Trigger1M)),NA())</f>
        <v>9.7830016472133519E-3</v>
      </c>
      <c r="O3486" s="44">
        <f>IFERROR(_xll.qlIndexFixing(ONIndex3M,I3486,TRUE,_xll.ohTrigger(RecalcTrigger,Trigger3M)),NA())</f>
        <v>9.9546217674129078E-3</v>
      </c>
      <c r="P3486" s="44">
        <f>IFERROR(_xll.qlIndexFixing(ONIndex6M,I3486,TRUE,_xll.ohTrigger(RecalcTrigger,Trigger6M)),NA())</f>
        <v>1.0012552695174426E-2</v>
      </c>
      <c r="Q3486" s="146">
        <f>IFERROR(_xll.qlIndexFixing(ONIndex1Y,I3486,TRUE,_xll.ohTrigger(RecalcTrigger,Trigger1Y)),NA())</f>
        <v>1.0211440806723315E-2</v>
      </c>
    </row>
    <row r="3487" spans="2:17" x14ac:dyDescent="0.2">
      <c r="B3487" s="39" t="s">
        <v>42</v>
      </c>
      <c r="D3487" s="42">
        <f>_xll.qlCalendarAdvance(Calendar,$D3486,B3487,"f",FALSE)</f>
        <v>64132</v>
      </c>
      <c r="E3487" s="140">
        <f>_xll.qlInterestRateIndexValueDate(IndexON,D3487)</f>
        <v>64132</v>
      </c>
      <c r="F3487" s="156">
        <f>IFERROR(_xll.qlIndexFixing(IndexON,D3487,TRUE,_xll.ohTrigger(RecalcTrigger,TriggerON)),NA())</f>
        <v>9.4389220376345229E-3</v>
      </c>
      <c r="H3487" s="42">
        <f>_xll.qlCalendarAdvance(Calendar,$H3486,B3487,"f",FALSE)</f>
        <v>64132</v>
      </c>
      <c r="I3487" s="140">
        <f>_xll.qlInterestRateIndexValueDate(Index1M,$H3487)</f>
        <v>64132</v>
      </c>
      <c r="J3487" s="145">
        <f>IFERROR(_xll.qlIndexFixing(Index1M,$H3487,TRUE,_xll.ohTrigger(RecalcTrigger,Trigger1M)),NA())</f>
        <v>9.788523684671098E-3</v>
      </c>
      <c r="K3487" s="44">
        <f>IFERROR(_xll.qlIndexFixing(Index3M,H3487,TRUE,_xll.ohTrigger(RecalcTrigger,Trigger3M)),NA())</f>
        <v>9.9704131233212794E-3</v>
      </c>
      <c r="L3487" s="44">
        <f>IFERROR(_xll.qlIndexFixing(Index6M,$H3487,TRUE,_xll.ohTrigger(RecalcTrigger,Trigger6M)),NA())</f>
        <v>1.0043646595102398E-2</v>
      </c>
      <c r="M3487" s="146" t="e">
        <f>IFERROR(_xll.qlIndexFixing(Index1Y,$H3487,TRUE,_xll.ohTrigger(RecalcTrigger,Trigger1Y)),NA())</f>
        <v>#N/A</v>
      </c>
      <c r="N3487" s="145">
        <f>IFERROR(_xll.qlIndexFixing(ONIndex1M,I3487,TRUE,_xll.ohTrigger(RecalcTrigger,Trigger1M)),NA())</f>
        <v>9.7834675583730046E-3</v>
      </c>
      <c r="O3487" s="44">
        <f>IFERROR(_xll.qlIndexFixing(ONIndex3M,I3487,TRUE,_xll.ohTrigger(RecalcTrigger,Trigger3M)),NA())</f>
        <v>9.9551206042725049E-3</v>
      </c>
      <c r="P3487" s="44">
        <f>IFERROR(_xll.qlIndexFixing(ONIndex6M,I3487,TRUE,_xll.ohTrigger(RecalcTrigger,Trigger6M)),NA())</f>
        <v>1.0013032840087144E-2</v>
      </c>
      <c r="Q3487" s="146">
        <f>IFERROR(_xll.qlIndexFixing(ONIndex1Y,I3487,TRUE,_xll.ohTrigger(RecalcTrigger,Trigger1Y)),NA())</f>
        <v>1.0211936980969449E-2</v>
      </c>
    </row>
    <row r="3488" spans="2:17" x14ac:dyDescent="0.2">
      <c r="B3488" s="39" t="s">
        <v>42</v>
      </c>
      <c r="D3488" s="42">
        <f>_xll.qlCalendarAdvance(Calendar,$D3487,B3488,"f",FALSE)</f>
        <v>64139</v>
      </c>
      <c r="E3488" s="140">
        <f>_xll.qlInterestRateIndexValueDate(IndexON,D3488)</f>
        <v>64139</v>
      </c>
      <c r="F3488" s="156">
        <f>IFERROR(_xll.qlIndexFixing(IndexON,D3488,TRUE,_xll.ohTrigger(RecalcTrigger,TriggerON)),NA())</f>
        <v>9.4394854389601157E-3</v>
      </c>
      <c r="H3488" s="42">
        <f>_xll.qlCalendarAdvance(Calendar,$H3487,B3488,"f",FALSE)</f>
        <v>64139</v>
      </c>
      <c r="I3488" s="140">
        <f>_xll.qlInterestRateIndexValueDate(Index1M,$H3488)</f>
        <v>64139</v>
      </c>
      <c r="J3488" s="145">
        <f>IFERROR(_xll.qlIndexFixing(Index1M,$H3488,TRUE,_xll.ohTrigger(RecalcTrigger,Trigger1M)),NA())</f>
        <v>9.7889593950815229E-3</v>
      </c>
      <c r="K3488" s="44">
        <f>IFERROR(_xll.qlIndexFixing(Index3M,H3488,TRUE,_xll.ohTrigger(RecalcTrigger,Trigger3M)),NA())</f>
        <v>9.9708366577627595E-3</v>
      </c>
      <c r="L3488" s="44">
        <f>IFERROR(_xll.qlIndexFixing(Index6M,$H3488,TRUE,_xll.ohTrigger(RecalcTrigger,Trigger6M)),NA())</f>
        <v>1.0043989191238608E-2</v>
      </c>
      <c r="M3488" s="146" t="e">
        <f>IFERROR(_xll.qlIndexFixing(Index1Y,$H3488,TRUE,_xll.ohTrigger(RecalcTrigger,Trigger1Y)),NA())</f>
        <v>#N/A</v>
      </c>
      <c r="N3488" s="145">
        <f>IFERROR(_xll.qlIndexFixing(ONIndex1M,I3488,TRUE,_xll.ohTrigger(RecalcTrigger,Trigger1M)),NA())</f>
        <v>9.7839239611829942E-3</v>
      </c>
      <c r="O3488" s="44">
        <f>IFERROR(_xll.qlIndexFixing(ONIndex3M,I3488,TRUE,_xll.ohTrigger(RecalcTrigger,Trigger3M)),NA())</f>
        <v>9.9556092606656321E-3</v>
      </c>
      <c r="P3488" s="44">
        <f>IFERROR(_xll.qlIndexFixing(ONIndex6M,I3488,TRUE,_xll.ohTrigger(RecalcTrigger,Trigger6M)),NA())</f>
        <v>1.0013503186261374E-2</v>
      </c>
      <c r="Q3488" s="146">
        <f>IFERROR(_xll.qlIndexFixing(ONIndex1Y,I3488,TRUE,_xll.ohTrigger(RecalcTrigger,Trigger1Y)),NA())</f>
        <v>1.0212423029374307E-2</v>
      </c>
    </row>
    <row r="3489" spans="2:17" x14ac:dyDescent="0.2">
      <c r="B3489" s="39" t="s">
        <v>42</v>
      </c>
      <c r="D3489" s="42">
        <f>_xll.qlCalendarAdvance(Calendar,$D3488,B3489,"f",FALSE)</f>
        <v>64146</v>
      </c>
      <c r="E3489" s="140">
        <f>_xll.qlInterestRateIndexValueDate(IndexON,D3489)</f>
        <v>64146</v>
      </c>
      <c r="F3489" s="156">
        <f>IFERROR(_xll.qlIndexFixing(IndexON,D3489,TRUE,_xll.ohTrigger(RecalcTrigger,TriggerON)),NA())</f>
        <v>9.4400371028391383E-3</v>
      </c>
      <c r="H3489" s="42">
        <f>_xll.qlCalendarAdvance(Calendar,$H3488,B3489,"f",FALSE)</f>
        <v>64146</v>
      </c>
      <c r="I3489" s="140">
        <f>_xll.qlInterestRateIndexValueDate(Index1M,$H3489)</f>
        <v>64146</v>
      </c>
      <c r="J3489" s="145">
        <f>IFERROR(_xll.qlIndexFixing(Index1M,$H3489,TRUE,_xll.ohTrigger(RecalcTrigger,Trigger1M)),NA())</f>
        <v>9.7893855892098799E-3</v>
      </c>
      <c r="K3489" s="44">
        <f>IFERROR(_xll.qlIndexFixing(Index3M,H3489,TRUE,_xll.ohTrigger(RecalcTrigger,Trigger3M)),NA())</f>
        <v>9.9712499865975638E-3</v>
      </c>
      <c r="L3489" s="44">
        <f>IFERROR(_xll.qlIndexFixing(Index6M,$H3489,TRUE,_xll.ohTrigger(RecalcTrigger,Trigger6M)),NA())</f>
        <v>1.0044321938672605E-2</v>
      </c>
      <c r="M3489" s="146" t="e">
        <f>IFERROR(_xll.qlIndexFixing(Index1Y,$H3489,TRUE,_xll.ohTrigger(RecalcTrigger,Trigger1Y)),NA())</f>
        <v>#N/A</v>
      </c>
      <c r="N3489" s="145">
        <f>IFERROR(_xll.qlIndexFixing(ONIndex1M,I3489,TRUE,_xll.ohTrigger(RecalcTrigger,Trigger1M)),NA())</f>
        <v>9.7843708555622744E-3</v>
      </c>
      <c r="O3489" s="44">
        <f>IFERROR(_xll.qlIndexFixing(ONIndex3M,I3489,TRUE,_xll.ohTrigger(RecalcTrigger,Trigger3M)),NA())</f>
        <v>9.9560877366733358E-3</v>
      </c>
      <c r="P3489" s="44">
        <f>IFERROR(_xll.qlIndexFixing(ONIndex6M,I3489,TRUE,_xll.ohTrigger(RecalcTrigger,Trigger6M)),NA())</f>
        <v>1.0013963733453979E-2</v>
      </c>
      <c r="Q3489" s="146">
        <f>IFERROR(_xll.qlIndexFixing(ONIndex1Y,I3489,TRUE,_xll.ohTrigger(RecalcTrigger,Trigger1Y)),NA())</f>
        <v>1.0212898951532656E-2</v>
      </c>
    </row>
    <row r="3490" spans="2:17" x14ac:dyDescent="0.2">
      <c r="B3490" s="39" t="s">
        <v>42</v>
      </c>
      <c r="D3490" s="42">
        <f>_xll.qlCalendarAdvance(Calendar,$D3489,B3490,"f",FALSE)</f>
        <v>64153</v>
      </c>
      <c r="E3490" s="140">
        <f>_xll.qlInterestRateIndexValueDate(IndexON,D3490)</f>
        <v>64153</v>
      </c>
      <c r="F3490" s="156">
        <f>IFERROR(_xll.qlIndexFixing(IndexON,D3490,TRUE,_xll.ohTrigger(RecalcTrigger,TriggerON)),NA())</f>
        <v>9.4405770291905444E-3</v>
      </c>
      <c r="H3490" s="42">
        <f>_xll.qlCalendarAdvance(Calendar,$H3489,B3490,"f",FALSE)</f>
        <v>64153</v>
      </c>
      <c r="I3490" s="140">
        <f>_xll.qlInterestRateIndexValueDate(Index1M,$H3490)</f>
        <v>64153</v>
      </c>
      <c r="J3490" s="145">
        <f>IFERROR(_xll.qlIndexFixing(Index1M,$H3490,TRUE,_xll.ohTrigger(RecalcTrigger,Trigger1M)),NA())</f>
        <v>9.7898022670587018E-3</v>
      </c>
      <c r="K3490" s="44">
        <f>IFERROR(_xll.qlIndexFixing(Index3M,H3490,TRUE,_xll.ohTrigger(RecalcTrigger,Trigger3M)),NA())</f>
        <v>9.9716531098256959E-3</v>
      </c>
      <c r="L3490" s="44">
        <f>IFERROR(_xll.qlIndexFixing(Index6M,$H3490,TRUE,_xll.ohTrigger(RecalcTrigger,Trigger6M)),NA())</f>
        <v>1.0044644837398725E-2</v>
      </c>
      <c r="M3490" s="146" t="e">
        <f>IFERROR(_xll.qlIndexFixing(Index1Y,$H3490,TRUE,_xll.ohTrigger(RecalcTrigger,Trigger1Y)),NA())</f>
        <v>#N/A</v>
      </c>
      <c r="N3490" s="145">
        <f>IFERROR(_xll.qlIndexFixing(ONIndex1M,I3490,TRUE,_xll.ohTrigger(RecalcTrigger,Trigger1M)),NA())</f>
        <v>9.7848082415108451E-3</v>
      </c>
      <c r="O3490" s="44">
        <f>IFERROR(_xll.qlIndexFixing(ONIndex3M,I3490,TRUE,_xll.ohTrigger(RecalcTrigger,Trigger3M)),NA())</f>
        <v>9.9565560324577085E-3</v>
      </c>
      <c r="P3490" s="44">
        <f>IFERROR(_xll.qlIndexFixing(ONIndex6M,I3490,TRUE,_xll.ohTrigger(RecalcTrigger,Trigger6M)),NA())</f>
        <v>1.001441448182705E-2</v>
      </c>
      <c r="Q3490" s="146">
        <f>IFERROR(_xll.qlIndexFixing(ONIndex1Y,I3490,TRUE,_xll.ohTrigger(RecalcTrigger,Trigger1Y)),NA())</f>
        <v>1.0213364747849729E-2</v>
      </c>
    </row>
    <row r="3491" spans="2:17" x14ac:dyDescent="0.2">
      <c r="B3491" s="39" t="s">
        <v>42</v>
      </c>
      <c r="D3491" s="42">
        <f>_xll.qlCalendarAdvance(Calendar,$D3490,B3491,"f",FALSE)</f>
        <v>64160</v>
      </c>
      <c r="E3491" s="140">
        <f>_xll.qlInterestRateIndexValueDate(IndexON,D3491)</f>
        <v>64160</v>
      </c>
      <c r="F3491" s="156">
        <f>IFERROR(_xll.qlIndexFixing(IndexON,D3491,TRUE,_xll.ohTrigger(RecalcTrigger,TriggerON)),NA())</f>
        <v>9.4411052180953803E-3</v>
      </c>
      <c r="H3491" s="42">
        <f>_xll.qlCalendarAdvance(Calendar,$H3490,B3491,"f",FALSE)</f>
        <v>64160</v>
      </c>
      <c r="I3491" s="140">
        <f>_xll.qlInterestRateIndexValueDate(Index1M,$H3491)</f>
        <v>64160</v>
      </c>
      <c r="J3491" s="145">
        <f>IFERROR(_xll.qlIndexFixing(Index1M,$H3491,TRUE,_xll.ohTrigger(RecalcTrigger,Trigger1M)),NA())</f>
        <v>9.7902094286279884E-3</v>
      </c>
      <c r="K3491" s="44">
        <f>IFERROR(_xll.qlIndexFixing(Index3M,H3491,TRUE,_xll.ohTrigger(RecalcTrigger,Trigger3M)),NA())</f>
        <v>9.9720460274409888E-3</v>
      </c>
      <c r="L3491" s="44">
        <f>IFERROR(_xll.qlIndexFixing(Index6M,$H3491,TRUE,_xll.ohTrigger(RecalcTrigger,Trigger6M)),NA())</f>
        <v>1.0044486964671768E-2</v>
      </c>
      <c r="M3491" s="146" t="e">
        <f>IFERROR(_xll.qlIndexFixing(Index1Y,$H3491,TRUE,_xll.ohTrigger(RecalcTrigger,Trigger1Y)),NA())</f>
        <v>#N/A</v>
      </c>
      <c r="N3491" s="145">
        <f>IFERROR(_xll.qlIndexFixing(ONIndex1M,I3491,TRUE,_xll.ohTrigger(RecalcTrigger,Trigger1M)),NA())</f>
        <v>9.7852361191097526E-3</v>
      </c>
      <c r="O3491" s="44">
        <f>IFERROR(_xll.qlIndexFixing(ONIndex3M,I3491,TRUE,_xll.ohTrigger(RecalcTrigger,Trigger3M)),NA())</f>
        <v>9.9570141479377039E-3</v>
      </c>
      <c r="P3491" s="44">
        <f>IFERROR(_xll.qlIndexFixing(ONIndex6M,I3491,TRUE,_xll.ohTrigger(RecalcTrigger,Trigger6M)),NA())</f>
        <v>1.0014855431380587E-2</v>
      </c>
      <c r="Q3491" s="146">
        <f>IFERROR(_xll.qlIndexFixing(ONIndex1Y,I3491,TRUE,_xll.ohTrigger(RecalcTrigger,Trigger1Y)),NA())</f>
        <v>1.0213820418082387E-2</v>
      </c>
    </row>
    <row r="3492" spans="2:17" x14ac:dyDescent="0.2">
      <c r="B3492" s="39" t="s">
        <v>42</v>
      </c>
      <c r="D3492" s="42">
        <f>_xll.qlCalendarAdvance(Calendar,$D3491,B3492,"f",FALSE)</f>
        <v>64167</v>
      </c>
      <c r="E3492" s="140">
        <f>_xll.qlInterestRateIndexValueDate(IndexON,D3492)</f>
        <v>64167</v>
      </c>
      <c r="F3492" s="156">
        <f>IFERROR(_xll.qlIndexFixing(IndexON,D3492,TRUE,_xll.ohTrigger(RecalcTrigger,TriggerON)),NA())</f>
        <v>9.4416216693105071E-3</v>
      </c>
      <c r="H3492" s="42">
        <f>_xll.qlCalendarAdvance(Calendar,$H3491,B3492,"f",FALSE)</f>
        <v>64167</v>
      </c>
      <c r="I3492" s="140">
        <f>_xll.qlInterestRateIndexValueDate(Index1M,$H3492)</f>
        <v>64167</v>
      </c>
      <c r="J3492" s="145">
        <f>IFERROR(_xll.qlIndexFixing(Index1M,$H3492,TRUE,_xll.ohTrigger(RecalcTrigger,Trigger1M)),NA())</f>
        <v>9.7906070739101417E-3</v>
      </c>
      <c r="K3492" s="44">
        <f>IFERROR(_xll.qlIndexFixing(Index3M,H3492,TRUE,_xll.ohTrigger(RecalcTrigger,Trigger3M)),NA())</f>
        <v>9.9722672134136634E-3</v>
      </c>
      <c r="L3492" s="44">
        <f>IFERROR(_xll.qlIndexFixing(Index6M,$H3492,TRUE,_xll.ohTrigger(RecalcTrigger,Trigger6M)),NA())</f>
        <v>1.0044635845199776E-2</v>
      </c>
      <c r="M3492" s="146" t="e">
        <f>IFERROR(_xll.qlIndexFixing(Index1Y,$H3492,TRUE,_xll.ohTrigger(RecalcTrigger,Trigger1Y)),NA())</f>
        <v>#N/A</v>
      </c>
      <c r="N3492" s="145">
        <f>IFERROR(_xll.qlIndexFixing(ONIndex1M,I3492,TRUE,_xll.ohTrigger(RecalcTrigger,Trigger1M)),NA())</f>
        <v>9.7856544883589969E-3</v>
      </c>
      <c r="O3492" s="44">
        <f>IFERROR(_xll.qlIndexFixing(ONIndex3M,I3492,TRUE,_xll.ohTrigger(RecalcTrigger,Trigger3M)),NA())</f>
        <v>9.9574620830322758E-3</v>
      </c>
      <c r="P3492" s="44">
        <f>IFERROR(_xll.qlIndexFixing(ONIndex6M,I3492,TRUE,_xll.ohTrigger(RecalcTrigger,Trigger6M)),NA())</f>
        <v>1.0015286581871452E-2</v>
      </c>
      <c r="Q3492" s="146">
        <f>IFERROR(_xll.qlIndexFixing(ONIndex1Y,I3492,TRUE,_xll.ohTrigger(RecalcTrigger,Trigger1Y)),NA())</f>
        <v>1.0214265962392721E-2</v>
      </c>
    </row>
    <row r="3493" spans="2:17" x14ac:dyDescent="0.2">
      <c r="B3493" s="39" t="s">
        <v>42</v>
      </c>
      <c r="D3493" s="42">
        <f>_xll.qlCalendarAdvance(Calendar,$D3492,B3493,"f",FALSE)</f>
        <v>64174</v>
      </c>
      <c r="E3493" s="140">
        <f>_xll.qlInterestRateIndexValueDate(IndexON,D3493)</f>
        <v>64174</v>
      </c>
      <c r="F3493" s="156">
        <f>IFERROR(_xll.qlIndexFixing(IndexON,D3493,TRUE,_xll.ohTrigger(RecalcTrigger,TriggerON)),NA())</f>
        <v>9.4421263831601099E-3</v>
      </c>
      <c r="H3493" s="42">
        <f>_xll.qlCalendarAdvance(Calendar,$H3492,B3493,"f",FALSE)</f>
        <v>64174</v>
      </c>
      <c r="I3493" s="140">
        <f>_xll.qlInterestRateIndexValueDate(Index1M,$H3493)</f>
        <v>64174</v>
      </c>
      <c r="J3493" s="145">
        <f>IFERROR(_xll.qlIndexFixing(Index1M,$H3493,TRUE,_xll.ohTrigger(RecalcTrigger,Trigger1M)),NA())</f>
        <v>9.7909952029102271E-3</v>
      </c>
      <c r="K3493" s="44">
        <f>IFERROR(_xll.qlIndexFixing(Index3M,H3493,TRUE,_xll.ohTrigger(RecalcTrigger,Trigger3M)),NA())</f>
        <v>9.9726404385833099E-3</v>
      </c>
      <c r="L3493" s="44">
        <f>IFERROR(_xll.qlIndexFixing(Index6M,$H3493,TRUE,_xll.ohTrigger(RecalcTrigger,Trigger6M)),NA())</f>
        <v>1.0044931979177853E-2</v>
      </c>
      <c r="M3493" s="146" t="e">
        <f>IFERROR(_xll.qlIndexFixing(Index1Y,$H3493,TRUE,_xll.ohTrigger(RecalcTrigger,Trigger1Y)),NA())</f>
        <v>#N/A</v>
      </c>
      <c r="N3493" s="145">
        <f>IFERROR(_xll.qlIndexFixing(ONIndex1M,I3493,TRUE,_xll.ohTrigger(RecalcTrigger,Trigger1M)),NA())</f>
        <v>9.7860633490964855E-3</v>
      </c>
      <c r="O3493" s="44">
        <f>IFERROR(_xll.qlIndexFixing(ONIndex3M,I3493,TRUE,_xll.ohTrigger(RecalcTrigger,Trigger3M)),NA())</f>
        <v>9.9578998378224703E-3</v>
      </c>
      <c r="P3493" s="44">
        <f>IFERROR(_xll.qlIndexFixing(ONIndex6M,I3493,TRUE,_xll.ohTrigger(RecalcTrigger,Trigger6M)),NA())</f>
        <v>1.0015707933542783E-2</v>
      </c>
      <c r="Q3493" s="146">
        <f>IFERROR(_xll.qlIndexFixing(ONIndex1Y,I3493,TRUE,_xll.ohTrigger(RecalcTrigger,Trigger1Y)),NA())</f>
        <v>1.021470138061864E-2</v>
      </c>
    </row>
    <row r="3494" spans="2:17" x14ac:dyDescent="0.2">
      <c r="B3494" s="39" t="s">
        <v>42</v>
      </c>
      <c r="D3494" s="42">
        <f>_xll.qlCalendarAdvance(Calendar,$D3493,B3494,"f",FALSE)</f>
        <v>64181</v>
      </c>
      <c r="E3494" s="140">
        <f>_xll.qlInterestRateIndexValueDate(IndexON,D3494)</f>
        <v>64181</v>
      </c>
      <c r="F3494" s="156">
        <f>IFERROR(_xll.qlIndexFixing(IndexON,D3494,TRUE,_xll.ohTrigger(RecalcTrigger,TriggerON)),NA())</f>
        <v>9.4426193594010499E-3</v>
      </c>
      <c r="H3494" s="42">
        <f>_xll.qlCalendarAdvance(Calendar,$H3493,B3494,"f",FALSE)</f>
        <v>64181</v>
      </c>
      <c r="I3494" s="140">
        <f>_xll.qlInterestRateIndexValueDate(Index1M,$H3494)</f>
        <v>64181</v>
      </c>
      <c r="J3494" s="145">
        <f>IFERROR(_xll.qlIndexFixing(Index1M,$H3494,TRUE,_xll.ohTrigger(RecalcTrigger,Trigger1M)),NA())</f>
        <v>9.7913738156231792E-3</v>
      </c>
      <c r="K3494" s="44">
        <f>IFERROR(_xll.qlIndexFixing(Index3M,H3494,TRUE,_xll.ohTrigger(RecalcTrigger,Trigger3M)),NA())</f>
        <v>9.973003458411513E-3</v>
      </c>
      <c r="L3494" s="44">
        <f>IFERROR(_xll.qlIndexFixing(Index6M,$H3494,TRUE,_xll.ohTrigger(RecalcTrigger,Trigger6M)),NA())</f>
        <v>1.0045218265512693E-2</v>
      </c>
      <c r="M3494" s="146" t="e">
        <f>IFERROR(_xll.qlIndexFixing(Index1Y,$H3494,TRUE,_xll.ohTrigger(RecalcTrigger,Trigger1Y)),NA())</f>
        <v>#N/A</v>
      </c>
      <c r="N3494" s="145">
        <f>IFERROR(_xll.qlIndexFixing(ONIndex1M,I3494,TRUE,_xll.ohTrigger(RecalcTrigger,Trigger1M)),NA())</f>
        <v>9.7864627014843109E-3</v>
      </c>
      <c r="O3494" s="44">
        <f>IFERROR(_xll.qlIndexFixing(ONIndex3M,I3494,TRUE,_xll.ohTrigger(RecalcTrigger,Trigger3M)),NA())</f>
        <v>9.9583274121461951E-3</v>
      </c>
      <c r="P3494" s="44">
        <f>IFERROR(_xll.qlIndexFixing(ONIndex6M,I3494,TRUE,_xll.ohTrigger(RecalcTrigger,Trigger6M)),NA())</f>
        <v>1.0016119486394581E-2</v>
      </c>
      <c r="Q3494" s="146">
        <f>IFERROR(_xll.qlIndexFixing(ONIndex1Y,I3494,TRUE,_xll.ohTrigger(RecalcTrigger,Trigger1Y)),NA())</f>
        <v>1.0215126672922237E-2</v>
      </c>
    </row>
    <row r="3495" spans="2:17" x14ac:dyDescent="0.2">
      <c r="B3495" s="39" t="s">
        <v>42</v>
      </c>
      <c r="D3495" s="42">
        <f>_xll.qlCalendarAdvance(Calendar,$D3494,B3495,"f",FALSE)</f>
        <v>64188</v>
      </c>
      <c r="E3495" s="140">
        <f>_xll.qlInterestRateIndexValueDate(IndexON,D3495)</f>
        <v>64188</v>
      </c>
      <c r="F3495" s="156">
        <f>IFERROR(_xll.qlIndexFixing(IndexON,D3495,TRUE,_xll.ohTrigger(RecalcTrigger,TriggerON)),NA())</f>
        <v>9.4431005980333271E-3</v>
      </c>
      <c r="H3495" s="42">
        <f>_xll.qlCalendarAdvance(Calendar,$H3494,B3495,"f",FALSE)</f>
        <v>64188</v>
      </c>
      <c r="I3495" s="140">
        <f>_xll.qlInterestRateIndexValueDate(Index1M,$H3495)</f>
        <v>64188</v>
      </c>
      <c r="J3495" s="145">
        <f>IFERROR(_xll.qlIndexFixing(Index1M,$H3495,TRUE,_xll.ohTrigger(RecalcTrigger,Trigger1M)),NA())</f>
        <v>9.7917429120540633E-3</v>
      </c>
      <c r="K3495" s="44">
        <f>IFERROR(_xll.qlIndexFixing(Index3M,H3495,TRUE,_xll.ohTrigger(RecalcTrigger,Trigger3M)),NA())</f>
        <v>9.9735156417226582E-3</v>
      </c>
      <c r="L3495" s="44">
        <f>IFERROR(_xll.qlIndexFixing(Index6M,$H3495,TRUE,_xll.ohTrigger(RecalcTrigger,Trigger6M)),NA())</f>
        <v>1.0045494704198507E-2</v>
      </c>
      <c r="M3495" s="146" t="e">
        <f>IFERROR(_xll.qlIndexFixing(Index1Y,$H3495,TRUE,_xll.ohTrigger(RecalcTrigger,Trigger1Y)),NA())</f>
        <v>#N/A</v>
      </c>
      <c r="N3495" s="145">
        <f>IFERROR(_xll.qlIndexFixing(ONIndex1M,I3495,TRUE,_xll.ohTrigger(RecalcTrigger,Trigger1M)),NA())</f>
        <v>9.7868525456035194E-3</v>
      </c>
      <c r="O3495" s="44">
        <f>IFERROR(_xll.qlIndexFixing(ONIndex3M,I3495,TRUE,_xll.ohTrigger(RecalcTrigger,Trigger3M)),NA())</f>
        <v>9.9587448062465889E-3</v>
      </c>
      <c r="P3495" s="44">
        <f>IFERROR(_xll.qlIndexFixing(ONIndex6M,I3495,TRUE,_xll.ohTrigger(RecalcTrigger,Trigger6M)),NA())</f>
        <v>1.0016521240345799E-2</v>
      </c>
      <c r="Q3495" s="146">
        <f>IFERROR(_xll.qlIndexFixing(ONIndex1Y,I3495,TRUE,_xll.ohTrigger(RecalcTrigger,Trigger1Y)),NA())</f>
        <v>1.0215541839141418E-2</v>
      </c>
    </row>
    <row r="3496" spans="2:17" x14ac:dyDescent="0.2">
      <c r="B3496" s="39" t="s">
        <v>42</v>
      </c>
      <c r="D3496" s="42">
        <f>_xll.qlCalendarAdvance(Calendar,$D3495,B3496,"f",FALSE)</f>
        <v>64195</v>
      </c>
      <c r="E3496" s="140">
        <f>_xll.qlInterestRateIndexValueDate(IndexON,D3496)</f>
        <v>64195</v>
      </c>
      <c r="F3496" s="156">
        <f>IFERROR(_xll.qlIndexFixing(IndexON,D3496,TRUE,_xll.ohTrigger(RecalcTrigger,TriggerON)),NA())</f>
        <v>9.4435700992190341E-3</v>
      </c>
      <c r="H3496" s="42">
        <f>_xll.qlCalendarAdvance(Calendar,$H3495,B3496,"f",FALSE)</f>
        <v>64195</v>
      </c>
      <c r="I3496" s="140">
        <f>_xll.qlInterestRateIndexValueDate(Index1M,$H3496)</f>
        <v>64195</v>
      </c>
      <c r="J3496" s="145">
        <f>IFERROR(_xll.qlIndexFixing(Index1M,$H3496,TRUE,_xll.ohTrigger(RecalcTrigger,Trigger1M)),NA())</f>
        <v>9.7921024921952815E-3</v>
      </c>
      <c r="K3496" s="44">
        <f>IFERROR(_xll.qlIndexFixing(Index3M,H3496,TRUE,_xll.ohTrigger(RecalcTrigger,Trigger3M)),NA())</f>
        <v>9.9738575312341062E-3</v>
      </c>
      <c r="L3496" s="44">
        <f>IFERROR(_xll.qlIndexFixing(Index6M,$H3496,TRUE,_xll.ohTrigger(RecalcTrigger,Trigger6M)),NA())</f>
        <v>1.0045914918503674E-2</v>
      </c>
      <c r="M3496" s="146" t="e">
        <f>IFERROR(_xll.qlIndexFixing(Index1Y,$H3496,TRUE,_xll.ohTrigger(RecalcTrigger,Trigger1Y)),NA())</f>
        <v>#N/A</v>
      </c>
      <c r="N3496" s="145">
        <f>IFERROR(_xll.qlIndexFixing(ONIndex1M,I3496,TRUE,_xll.ohTrigger(RecalcTrigger,Trigger1M)),NA())</f>
        <v>9.7872328812920184E-3</v>
      </c>
      <c r="O3496" s="44">
        <f>IFERROR(_xll.qlIndexFixing(ONIndex3M,I3496,TRUE,_xll.ohTrigger(RecalcTrigger,Trigger3M)),NA())</f>
        <v>9.9591520198805128E-3</v>
      </c>
      <c r="P3496" s="44">
        <f>IFERROR(_xll.qlIndexFixing(ONIndex6M,I3496,TRUE,_xll.ohTrigger(RecalcTrigger,Trigger6M)),NA())</f>
        <v>1.0016913195396437E-2</v>
      </c>
      <c r="Q3496" s="146">
        <f>IFERROR(_xll.qlIndexFixing(ONIndex1Y,I3496,TRUE,_xll.ohTrigger(RecalcTrigger,Trigger1Y)),NA())</f>
        <v>1.0215946879357229E-2</v>
      </c>
    </row>
    <row r="3497" spans="2:17" x14ac:dyDescent="0.2">
      <c r="B3497" s="39" t="s">
        <v>42</v>
      </c>
      <c r="D3497" s="42">
        <f>_xll.qlCalendarAdvance(Calendar,$D3496,B3497,"f",FALSE)</f>
        <v>64202</v>
      </c>
      <c r="E3497" s="140">
        <f>_xll.qlInterestRateIndexValueDate(IndexON,D3497)</f>
        <v>64202</v>
      </c>
      <c r="F3497" s="156">
        <f>IFERROR(_xll.qlIndexFixing(IndexON,D3497,TRUE,_xll.ohTrigger(RecalcTrigger,TriggerON)),NA())</f>
        <v>9.4440278628771246E-3</v>
      </c>
      <c r="H3497" s="42">
        <f>_xll.qlCalendarAdvance(Calendar,$H3496,B3497,"f",FALSE)</f>
        <v>64202</v>
      </c>
      <c r="I3497" s="140">
        <f>_xll.qlInterestRateIndexValueDate(Index1M,$H3497)</f>
        <v>64202</v>
      </c>
      <c r="J3497" s="145">
        <f>IFERROR(_xll.qlIndexFixing(Index1M,$H3497,TRUE,_xll.ohTrigger(RecalcTrigger,Trigger1M)),NA())</f>
        <v>9.7924525560518991E-3</v>
      </c>
      <c r="K3497" s="44">
        <f>IFERROR(_xll.qlIndexFixing(Index3M,H3497,TRUE,_xll.ohTrigger(RecalcTrigger,Trigger3M)),NA())</f>
        <v>9.9741892151168562E-3</v>
      </c>
      <c r="L3497" s="44">
        <f>IFERROR(_xll.qlIndexFixing(Index6M,$H3497,TRUE,_xll.ohTrigger(RecalcTrigger,Trigger6M)),NA())</f>
        <v>1.0046170965505277E-2</v>
      </c>
      <c r="M3497" s="146" t="e">
        <f>IFERROR(_xll.qlIndexFixing(Index1Y,$H3497,TRUE,_xll.ohTrigger(RecalcTrigger,Trigger1Y)),NA())</f>
        <v>#N/A</v>
      </c>
      <c r="N3497" s="145">
        <f>IFERROR(_xll.qlIndexFixing(ONIndex1M,I3497,TRUE,_xll.ohTrigger(RecalcTrigger,Trigger1M)),NA())</f>
        <v>9.787603708549808E-3</v>
      </c>
      <c r="O3497" s="44">
        <f>IFERROR(_xll.qlIndexFixing(ONIndex3M,I3497,TRUE,_xll.ohTrigger(RecalcTrigger,Trigger3M)),NA())</f>
        <v>9.959549053372152E-3</v>
      </c>
      <c r="P3497" s="44">
        <f>IFERROR(_xll.qlIndexFixing(ONIndex6M,I3497,TRUE,_xll.ohTrigger(RecalcTrigger,Trigger6M)),NA())</f>
        <v>1.0017295351627542E-2</v>
      </c>
      <c r="Q3497" s="146">
        <f>IFERROR(_xll.qlIndexFixing(ONIndex1Y,I3497,TRUE,_xll.ohTrigger(RecalcTrigger,Trigger1Y)),NA())</f>
        <v>1.0216341793569672E-2</v>
      </c>
    </row>
    <row r="3498" spans="2:17" x14ac:dyDescent="0.2">
      <c r="B3498" s="39" t="s">
        <v>42</v>
      </c>
      <c r="D3498" s="42">
        <f>_xll.qlCalendarAdvance(Calendar,$D3497,B3498,"f",FALSE)</f>
        <v>64209</v>
      </c>
      <c r="E3498" s="140">
        <f>_xll.qlInterestRateIndexValueDate(IndexON,D3498)</f>
        <v>64209</v>
      </c>
      <c r="F3498" s="156">
        <f>IFERROR(_xll.qlIndexFixing(IndexON,D3498,TRUE,_xll.ohTrigger(RecalcTrigger,TriggerON)),NA())</f>
        <v>9.4444738890075985E-3</v>
      </c>
      <c r="H3498" s="42">
        <f>_xll.qlCalendarAdvance(Calendar,$H3497,B3498,"f",FALSE)</f>
        <v>64209</v>
      </c>
      <c r="I3498" s="140">
        <f>_xll.qlInterestRateIndexValueDate(Index1M,$H3498)</f>
        <v>64209</v>
      </c>
      <c r="J3498" s="145">
        <f>IFERROR(_xll.qlIndexFixing(Index1M,$H3498,TRUE,_xll.ohTrigger(RecalcTrigger,Trigger1M)),NA())</f>
        <v>9.7927931036188506E-3</v>
      </c>
      <c r="K3498" s="44">
        <f>IFERROR(_xll.qlIndexFixing(Index3M,H3498,TRUE,_xll.ohTrigger(RecalcTrigger,Trigger3M)),NA())</f>
        <v>9.9745106933673867E-3</v>
      </c>
      <c r="L3498" s="44">
        <f>IFERROR(_xll.qlIndexFixing(Index6M,$H3498,TRUE,_xll.ohTrigger(RecalcTrigger,Trigger6M)),NA())</f>
        <v>1.0047025448654608E-2</v>
      </c>
      <c r="M3498" s="146" t="e">
        <f>IFERROR(_xll.qlIndexFixing(Index1Y,$H3498,TRUE,_xll.ohTrigger(RecalcTrigger,Trigger1Y)),NA())</f>
        <v>#N/A</v>
      </c>
      <c r="N3498" s="145">
        <f>IFERROR(_xll.qlIndexFixing(ONIndex1M,I3498,TRUE,_xll.ohTrigger(RecalcTrigger,Trigger1M)),NA())</f>
        <v>9.7879650274579344E-3</v>
      </c>
      <c r="O3498" s="44">
        <f>IFERROR(_xll.qlIndexFixing(ONIndex3M,I3498,TRUE,_xll.ohTrigger(RecalcTrigger,Trigger3M)),NA())</f>
        <v>9.9599359063162751E-3</v>
      </c>
      <c r="P3498" s="44">
        <f>IFERROR(_xll.qlIndexFixing(ONIndex6M,I3498,TRUE,_xll.ohTrigger(RecalcTrigger,Trigger6M)),NA())</f>
        <v>1.0017667709039113E-2</v>
      </c>
      <c r="Q3498" s="146">
        <f>IFERROR(_xll.qlIndexFixing(ONIndex1Y,I3498,TRUE,_xll.ohTrigger(RecalcTrigger,Trigger1Y)),NA())</f>
        <v>1.0216726581778746E-2</v>
      </c>
    </row>
    <row r="3499" spans="2:17" x14ac:dyDescent="0.2">
      <c r="B3499" s="39" t="s">
        <v>42</v>
      </c>
      <c r="D3499" s="42">
        <f>_xll.qlCalendarAdvance(Calendar,$D3498,B3499,"f",FALSE)</f>
        <v>64216</v>
      </c>
      <c r="E3499" s="140">
        <f>_xll.qlInterestRateIndexValueDate(IndexON,D3499)</f>
        <v>64216</v>
      </c>
      <c r="F3499" s="156">
        <f>IFERROR(_xll.qlIndexFixing(IndexON,D3499,TRUE,_xll.ohTrigger(RecalcTrigger,TriggerON)),NA())</f>
        <v>9.444908177610456E-3</v>
      </c>
      <c r="H3499" s="42">
        <f>_xll.qlCalendarAdvance(Calendar,$H3498,B3499,"f",FALSE)</f>
        <v>64216</v>
      </c>
      <c r="I3499" s="140">
        <f>_xll.qlInterestRateIndexValueDate(Index1M,$H3499)</f>
        <v>64216</v>
      </c>
      <c r="J3499" s="145">
        <f>IFERROR(_xll.qlIndexFixing(Index1M,$H3499,TRUE,_xll.ohTrigger(RecalcTrigger,Trigger1M)),NA())</f>
        <v>9.7931241348936035E-3</v>
      </c>
      <c r="K3499" s="44">
        <f>IFERROR(_xll.qlIndexFixing(Index3M,H3499,TRUE,_xll.ohTrigger(RecalcTrigger,Trigger3M)),NA())</f>
        <v>9.9748219659848147E-3</v>
      </c>
      <c r="L3499" s="44">
        <f>IFERROR(_xll.qlIndexFixing(Index6M,$H3499,TRUE,_xll.ohTrigger(RecalcTrigger,Trigger6M)),NA())</f>
        <v>1.0046653515712616E-2</v>
      </c>
      <c r="M3499" s="146" t="e">
        <f>IFERROR(_xll.qlIndexFixing(Index1Y,$H3499,TRUE,_xll.ohTrigger(RecalcTrigger,Trigger1Y)),NA())</f>
        <v>#N/A</v>
      </c>
      <c r="N3499" s="145">
        <f>IFERROR(_xll.qlIndexFixing(ONIndex1M,I3499,TRUE,_xll.ohTrigger(RecalcTrigger,Trigger1M)),NA())</f>
        <v>9.7883168378543051E-3</v>
      </c>
      <c r="O3499" s="44">
        <f>IFERROR(_xll.qlIndexFixing(ONIndex3M,I3499,TRUE,_xll.ohTrigger(RecalcTrigger,Trigger3M)),NA())</f>
        <v>9.9603125790370672E-3</v>
      </c>
      <c r="P3499" s="44">
        <f>IFERROR(_xll.qlIndexFixing(ONIndex6M,I3499,TRUE,_xll.ohTrigger(RecalcTrigger,Trigger6M)),NA())</f>
        <v>1.0018030267388012E-2</v>
      </c>
      <c r="Q3499" s="146">
        <f>IFERROR(_xll.qlIndexFixing(ONIndex1Y,I3499,TRUE,_xll.ohTrigger(RecalcTrigger,Trigger1Y)),NA())</f>
        <v>1.0217101244146543E-2</v>
      </c>
    </row>
    <row r="3500" spans="2:17" x14ac:dyDescent="0.2">
      <c r="B3500" s="39" t="s">
        <v>42</v>
      </c>
      <c r="D3500" s="42">
        <f>_xll.qlCalendarAdvance(Calendar,$D3499,B3500,"f",FALSE)</f>
        <v>64223</v>
      </c>
      <c r="E3500" s="140">
        <f>_xll.qlInterestRateIndexValueDate(IndexON,D3500)</f>
        <v>64223</v>
      </c>
      <c r="F3500" s="156">
        <f>IFERROR(_xll.qlIndexFixing(IndexON,D3500,TRUE,_xll.ohTrigger(RecalcTrigger,TriggerON)),NA())</f>
        <v>9.4453307286046506E-3</v>
      </c>
      <c r="H3500" s="42">
        <f>_xll.qlCalendarAdvance(Calendar,$H3499,B3500,"f",FALSE)</f>
        <v>64223</v>
      </c>
      <c r="I3500" s="140">
        <f>_xll.qlInterestRateIndexValueDate(Index1M,$H3500)</f>
        <v>64223</v>
      </c>
      <c r="J3500" s="145">
        <f>IFERROR(_xll.qlIndexFixing(Index1M,$H3500,TRUE,_xll.ohTrigger(RecalcTrigger,Trigger1M)),NA())</f>
        <v>9.7929850072977567E-3</v>
      </c>
      <c r="K3500" s="44">
        <f>IFERROR(_xll.qlIndexFixing(Index3M,H3500,TRUE,_xll.ohTrigger(RecalcTrigger,Trigger3M)),NA())</f>
        <v>9.975123032965617E-3</v>
      </c>
      <c r="L3500" s="44">
        <f>IFERROR(_xll.qlIndexFixing(Index6M,$H3500,TRUE,_xll.ohTrigger(RecalcTrigger,Trigger6M)),NA())</f>
        <v>1.004672918276258E-2</v>
      </c>
      <c r="M3500" s="146" t="e">
        <f>IFERROR(_xll.qlIndexFixing(Index1Y,$H3500,TRUE,_xll.ohTrigger(RecalcTrigger,Trigger1Y)),NA())</f>
        <v>#N/A</v>
      </c>
      <c r="N3500" s="145">
        <f>IFERROR(_xll.qlIndexFixing(ONIndex1M,I3500,TRUE,_xll.ohTrigger(RecalcTrigger,Trigger1M)),NA())</f>
        <v>9.7886591399010126E-3</v>
      </c>
      <c r="O3500" s="44">
        <f>IFERROR(_xll.qlIndexFixing(ONIndex3M,I3500,TRUE,_xll.ohTrigger(RecalcTrigger,Trigger3M)),NA())</f>
        <v>9.9606790713724358E-3</v>
      </c>
      <c r="P3500" s="44">
        <f>IFERROR(_xll.qlIndexFixing(ONIndex6M,I3500,TRUE,_xll.ohTrigger(RecalcTrigger,Trigger6M)),NA())</f>
        <v>1.0018383027079469E-2</v>
      </c>
      <c r="Q3500" s="146">
        <f>IFERROR(_xll.qlIndexFixing(ONIndex1Y,I3500,TRUE,_xll.ohTrigger(RecalcTrigger,Trigger1Y)),NA())</f>
        <v>1.0217465780186785E-2</v>
      </c>
    </row>
    <row r="3501" spans="2:17" x14ac:dyDescent="0.2">
      <c r="B3501" s="39" t="s">
        <v>42</v>
      </c>
      <c r="D3501" s="42">
        <f>_xll.qlCalendarAdvance(Calendar,$D3500,B3501,"f",FALSE)</f>
        <v>64230</v>
      </c>
      <c r="E3501" s="140">
        <f>_xll.qlInterestRateIndexValueDate(IndexON,D3501)</f>
        <v>64230</v>
      </c>
      <c r="F3501" s="156">
        <f>IFERROR(_xll.qlIndexFixing(IndexON,D3501,TRUE,_xll.ohTrigger(RecalcTrigger,TriggerON)),NA())</f>
        <v>9.4457415422333213E-3</v>
      </c>
      <c r="H3501" s="42">
        <f>_xll.qlCalendarAdvance(Calendar,$H3500,B3501,"f",FALSE)</f>
        <v>64230</v>
      </c>
      <c r="I3501" s="140">
        <f>_xll.qlInterestRateIndexValueDate(Index1M,$H3501)</f>
        <v>64230</v>
      </c>
      <c r="J3501" s="145">
        <f>IFERROR(_xll.qlIndexFixing(Index1M,$H3501,TRUE,_xll.ohTrigger(RecalcTrigger,Trigger1M)),NA())</f>
        <v>9.7937576485715785E-3</v>
      </c>
      <c r="K3501" s="44">
        <f>IFERROR(_xll.qlIndexFixing(Index3M,H3501,TRUE,_xll.ohTrigger(RecalcTrigger,Trigger3M)),NA())</f>
        <v>9.9754138943080311E-3</v>
      </c>
      <c r="L3501" s="44">
        <f>IFERROR(_xll.qlIndexFixing(Index6M,$H3501,TRUE,_xll.ohTrigger(RecalcTrigger,Trigger6M)),NA())</f>
        <v>1.00469465354763E-2</v>
      </c>
      <c r="M3501" s="146" t="e">
        <f>IFERROR(_xll.qlIndexFixing(Index1Y,$H3501,TRUE,_xll.ohTrigger(RecalcTrigger,Trigger1Y)),NA())</f>
        <v>#N/A</v>
      </c>
      <c r="N3501" s="145">
        <f>IFERROR(_xll.qlIndexFixing(ONIndex1M,I3501,TRUE,_xll.ohTrigger(RecalcTrigger,Trigger1M)),NA())</f>
        <v>9.7889919335980569E-3</v>
      </c>
      <c r="O3501" s="44">
        <f>IFERROR(_xll.qlIndexFixing(ONIndex3M,I3501,TRUE,_xll.ohTrigger(RecalcTrigger,Trigger3M)),NA())</f>
        <v>9.9610353834844734E-3</v>
      </c>
      <c r="P3501" s="44">
        <f>IFERROR(_xll.qlIndexFixing(ONIndex6M,I3501,TRUE,_xll.ohTrigger(RecalcTrigger,Trigger6M)),NA())</f>
        <v>1.0018725987627208E-2</v>
      </c>
      <c r="Q3501" s="146">
        <f>IFERROR(_xll.qlIndexFixing(ONIndex1Y,I3501,TRUE,_xll.ohTrigger(RecalcTrigger,Trigger1Y)),NA())</f>
        <v>1.0217820190466798E-2</v>
      </c>
    </row>
    <row r="3502" spans="2:17" x14ac:dyDescent="0.2">
      <c r="B3502" s="39" t="s">
        <v>42</v>
      </c>
      <c r="D3502" s="42">
        <f>_xll.qlCalendarAdvance(Calendar,$D3501,B3502,"f",FALSE)</f>
        <v>64237</v>
      </c>
      <c r="E3502" s="140">
        <f>_xll.qlInterestRateIndexValueDate(IndexON,D3502)</f>
        <v>64237</v>
      </c>
      <c r="F3502" s="156">
        <f>IFERROR(_xll.qlIndexFixing(IndexON,D3502,TRUE,_xll.ohTrigger(RecalcTrigger,TriggerON)),NA())</f>
        <v>9.4461406182533292E-3</v>
      </c>
      <c r="H3502" s="42">
        <f>_xll.qlCalendarAdvance(Calendar,$H3501,B3502,"f",FALSE)</f>
        <v>64237</v>
      </c>
      <c r="I3502" s="140">
        <f>_xll.qlInterestRateIndexValueDate(Index1M,$H3502)</f>
        <v>64237</v>
      </c>
      <c r="J3502" s="145">
        <f>IFERROR(_xll.qlIndexFixing(Index1M,$H3502,TRUE,_xll.ohTrigger(RecalcTrigger,Trigger1M)),NA())</f>
        <v>9.7940601309748007E-3</v>
      </c>
      <c r="K3502" s="44">
        <f>IFERROR(_xll.qlIndexFixing(Index3M,H3502,TRUE,_xll.ohTrigger(RecalcTrigger,Trigger3M)),NA())</f>
        <v>9.9756945500076525E-3</v>
      </c>
      <c r="L3502" s="44">
        <f>IFERROR(_xll.qlIndexFixing(Index6M,$H3502,TRUE,_xll.ohTrigger(RecalcTrigger,Trigger6M)),NA())</f>
        <v>1.0047154040516948E-2</v>
      </c>
      <c r="M3502" s="146" t="e">
        <f>IFERROR(_xll.qlIndexFixing(Index1Y,$H3502,TRUE,_xll.ohTrigger(RecalcTrigger,Trigger1Y)),NA())</f>
        <v>#N/A</v>
      </c>
      <c r="N3502" s="145">
        <f>IFERROR(_xll.qlIndexFixing(ONIndex1M,I3502,TRUE,_xll.ohTrigger(RecalcTrigger,Trigger1M)),NA())</f>
        <v>9.789315218945438E-3</v>
      </c>
      <c r="O3502" s="44">
        <f>IFERROR(_xll.qlIndexFixing(ONIndex3M,I3502,TRUE,_xll.ohTrigger(RecalcTrigger,Trigger3M)),NA())</f>
        <v>9.9613815150489948E-3</v>
      </c>
      <c r="P3502" s="44">
        <f>IFERROR(_xll.qlIndexFixing(ONIndex6M,I3502,TRUE,_xll.ohTrigger(RecalcTrigger,Trigger6M)),NA())</f>
        <v>1.0019059149517506E-2</v>
      </c>
      <c r="Q3502" s="146">
        <f>IFERROR(_xll.qlIndexFixing(ONIndex1Y,I3502,TRUE,_xll.ohTrigger(RecalcTrigger,Trigger1Y)),NA())</f>
        <v>1.0218164474743441E-2</v>
      </c>
    </row>
    <row r="3503" spans="2:17" x14ac:dyDescent="0.2">
      <c r="B3503" s="39" t="s">
        <v>42</v>
      </c>
      <c r="D3503" s="42">
        <f>_xll.qlCalendarAdvance(Calendar,$D3502,B3503,"f",FALSE)</f>
        <v>64244</v>
      </c>
      <c r="E3503" s="140">
        <f>_xll.qlInterestRateIndexValueDate(IndexON,D3503)</f>
        <v>64244</v>
      </c>
      <c r="F3503" s="156">
        <f>IFERROR(_xll.qlIndexFixing(IndexON,D3503,TRUE,_xll.ohTrigger(RecalcTrigger,TriggerON)),NA())</f>
        <v>9.4465279566646743E-3</v>
      </c>
      <c r="H3503" s="42">
        <f>_xll.qlCalendarAdvance(Calendar,$H3502,B3503,"f",FALSE)</f>
        <v>64244</v>
      </c>
      <c r="I3503" s="140">
        <f>_xll.qlInterestRateIndexValueDate(Index1M,$H3503)</f>
        <v>64244</v>
      </c>
      <c r="J3503" s="145">
        <f>IFERROR(_xll.qlIndexFixing(Index1M,$H3503,TRUE,_xll.ohTrigger(RecalcTrigger,Trigger1M)),NA())</f>
        <v>9.7943530970832915E-3</v>
      </c>
      <c r="K3503" s="44">
        <f>IFERROR(_xll.qlIndexFixing(Index3M,H3503,TRUE,_xll.ohTrigger(RecalcTrigger,Trigger3M)),NA())</f>
        <v>9.9759650000671267E-3</v>
      </c>
      <c r="L3503" s="44">
        <f>IFERROR(_xll.qlIndexFixing(Index6M,$H3503,TRUE,_xll.ohTrigger(RecalcTrigger,Trigger6M)),NA())</f>
        <v>1.0047351697880513E-2</v>
      </c>
      <c r="M3503" s="146" t="e">
        <f>IFERROR(_xll.qlIndexFixing(Index1Y,$H3503,TRUE,_xll.ohTrigger(RecalcTrigger,Trigger1Y)),NA())</f>
        <v>#N/A</v>
      </c>
      <c r="N3503" s="145">
        <f>IFERROR(_xll.qlIndexFixing(ONIndex1M,I3503,TRUE,_xll.ohTrigger(RecalcTrigger,Trigger1M)),NA())</f>
        <v>9.7896289957810634E-3</v>
      </c>
      <c r="O3503" s="44">
        <f>IFERROR(_xll.qlIndexFixing(ONIndex3M,I3503,TRUE,_xll.ohTrigger(RecalcTrigger,Trigger3M)),NA())</f>
        <v>9.9617174664712316E-3</v>
      </c>
      <c r="P3503" s="44">
        <f>IFERROR(_xll.qlIndexFixing(ONIndex6M,I3503,TRUE,_xll.ohTrigger(RecalcTrigger,Trigger6M)),NA())</f>
        <v>1.0019382512426178E-2</v>
      </c>
      <c r="Q3503" s="146">
        <f>IFERROR(_xll.qlIndexFixing(ONIndex1Y,I3503,TRUE,_xll.ohTrigger(RecalcTrigger,Trigger1Y)),NA())</f>
        <v>1.0218498632935669E-2</v>
      </c>
    </row>
    <row r="3504" spans="2:17" x14ac:dyDescent="0.2">
      <c r="B3504" s="39" t="s">
        <v>42</v>
      </c>
      <c r="D3504" s="42">
        <f>_xll.qlCalendarAdvance(Calendar,$D3503,B3504,"f",FALSE)</f>
        <v>64251</v>
      </c>
      <c r="E3504" s="140">
        <f>_xll.qlInterestRateIndexValueDate(IndexON,D3504)</f>
        <v>64251</v>
      </c>
      <c r="F3504" s="156">
        <f>IFERROR(_xll.qlIndexFixing(IndexON,D3504,TRUE,_xll.ohTrigger(RecalcTrigger,TriggerON)),NA())</f>
        <v>9.4469035576294491E-3</v>
      </c>
      <c r="H3504" s="42">
        <f>_xll.qlCalendarAdvance(Calendar,$H3503,B3504,"f",FALSE)</f>
        <v>64251</v>
      </c>
      <c r="I3504" s="140">
        <f>_xll.qlInterestRateIndexValueDate(Index1M,$H3504)</f>
        <v>64251</v>
      </c>
      <c r="J3504" s="145">
        <f>IFERROR(_xll.qlIndexFixing(Index1M,$H3504,TRUE,_xll.ohTrigger(RecalcTrigger,Trigger1M)),NA())</f>
        <v>9.7946365468995836E-3</v>
      </c>
      <c r="K3504" s="44">
        <f>IFERROR(_xll.qlIndexFixing(Index3M,H3504,TRUE,_xll.ohTrigger(RecalcTrigger,Trigger3M)),NA())</f>
        <v>9.976225244479402E-3</v>
      </c>
      <c r="L3504" s="44">
        <f>IFERROR(_xll.qlIndexFixing(Index6M,$H3504,TRUE,_xll.ohTrigger(RecalcTrigger,Trigger6M)),NA())</f>
        <v>1.0047539507563879E-2</v>
      </c>
      <c r="M3504" s="146" t="e">
        <f>IFERROR(_xll.qlIndexFixing(Index1Y,$H3504,TRUE,_xll.ohTrigger(RecalcTrigger,Trigger1Y)),NA())</f>
        <v>#N/A</v>
      </c>
      <c r="N3504" s="145">
        <f>IFERROR(_xll.qlIndexFixing(ONIndex1M,I3504,TRUE,_xll.ohTrigger(RecalcTrigger,Trigger1M)),NA())</f>
        <v>9.7899332643480719E-3</v>
      </c>
      <c r="O3504" s="44">
        <f>IFERROR(_xll.qlIndexFixing(ONIndex3M,I3504,TRUE,_xll.ohTrigger(RecalcTrigger,Trigger3M)),NA())</f>
        <v>9.9620432374269985E-3</v>
      </c>
      <c r="P3504" s="44">
        <f>IFERROR(_xll.qlIndexFixing(ONIndex6M,I3504,TRUE,_xll.ohTrigger(RecalcTrigger,Trigger6M)),NA())</f>
        <v>1.0019696076596363E-2</v>
      </c>
      <c r="Q3504" s="146">
        <f>IFERROR(_xll.qlIndexFixing(ONIndex1Y,I3504,TRUE,_xll.ohTrigger(RecalcTrigger,Trigger1Y)),NA())</f>
        <v>1.0218822665124527E-2</v>
      </c>
    </row>
    <row r="3505" spans="2:17" x14ac:dyDescent="0.2">
      <c r="B3505" s="39" t="s">
        <v>42</v>
      </c>
      <c r="D3505" s="42">
        <f>_xll.qlCalendarAdvance(Calendar,$D3504,B3505,"f",FALSE)</f>
        <v>64258</v>
      </c>
      <c r="E3505" s="140">
        <f>_xll.qlInterestRateIndexValueDate(IndexON,D3505)</f>
        <v>64258</v>
      </c>
      <c r="F3505" s="156">
        <f>IFERROR(_xll.qlIndexFixing(IndexON,D3505,TRUE,_xll.ohTrigger(RecalcTrigger,TriggerON)),NA())</f>
        <v>9.4472674210666074E-3</v>
      </c>
      <c r="H3505" s="42">
        <f>_xll.qlCalendarAdvance(Calendar,$H3504,B3505,"f",FALSE)</f>
        <v>64258</v>
      </c>
      <c r="I3505" s="140">
        <f>_xll.qlInterestRateIndexValueDate(Index1M,$H3505)</f>
        <v>64258</v>
      </c>
      <c r="J3505" s="145">
        <f>IFERROR(_xll.qlIndexFixing(Index1M,$H3505,TRUE,_xll.ohTrigger(RecalcTrigger,Trigger1M)),NA())</f>
        <v>9.794910480423677E-3</v>
      </c>
      <c r="K3505" s="44">
        <f>IFERROR(_xll.qlIndexFixing(Index3M,H3505,TRUE,_xll.ohTrigger(RecalcTrigger,Trigger3M)),NA())</f>
        <v>9.9763231231795573E-3</v>
      </c>
      <c r="L3505" s="44">
        <f>IFERROR(_xll.qlIndexFixing(Index6M,$H3505,TRUE,_xll.ohTrigger(RecalcTrigger,Trigger6M)),NA())</f>
        <v>1.0047864815724556E-2</v>
      </c>
      <c r="M3505" s="146" t="e">
        <f>IFERROR(_xll.qlIndexFixing(Index1Y,$H3505,TRUE,_xll.ohTrigger(RecalcTrigger,Trigger1Y)),NA())</f>
        <v>#N/A</v>
      </c>
      <c r="N3505" s="145">
        <f>IFERROR(_xll.qlIndexFixing(ONIndex1M,I3505,TRUE,_xll.ohTrigger(RecalcTrigger,Trigger1M)),NA())</f>
        <v>9.7902280244843709E-3</v>
      </c>
      <c r="O3505" s="44">
        <f>IFERROR(_xll.qlIndexFixing(ONIndex3M,I3505,TRUE,_xll.ohTrigger(RecalcTrigger,Trigger3M)),NA())</f>
        <v>9.9623588279973418E-3</v>
      </c>
      <c r="P3505" s="44">
        <f>IFERROR(_xll.qlIndexFixing(ONIndex6M,I3505,TRUE,_xll.ohTrigger(RecalcTrigger,Trigger6M)),NA())</f>
        <v>1.0019999841703875E-2</v>
      </c>
      <c r="Q3505" s="146">
        <f>IFERROR(_xll.qlIndexFixing(ONIndex1Y,I3505,TRUE,_xll.ohTrigger(RecalcTrigger,Trigger1Y)),NA())</f>
        <v>1.0219136571310017E-2</v>
      </c>
    </row>
    <row r="3506" spans="2:17" x14ac:dyDescent="0.2">
      <c r="B3506" s="39" t="s">
        <v>42</v>
      </c>
      <c r="D3506" s="42">
        <f>_xll.qlCalendarAdvance(Calendar,$D3505,B3506,"f",FALSE)</f>
        <v>64265</v>
      </c>
      <c r="E3506" s="140">
        <f>_xll.qlInterestRateIndexValueDate(IndexON,D3506)</f>
        <v>64265</v>
      </c>
      <c r="F3506" s="156">
        <f>IFERROR(_xll.qlIndexFixing(IndexON,D3506,TRUE,_xll.ohTrigger(RecalcTrigger,TriggerON)),NA())</f>
        <v>9.447619546895103E-3</v>
      </c>
      <c r="H3506" s="42">
        <f>_xll.qlCalendarAdvance(Calendar,$H3505,B3506,"f",FALSE)</f>
        <v>64265</v>
      </c>
      <c r="I3506" s="140">
        <f>_xll.qlInterestRateIndexValueDate(Index1M,$H3506)</f>
        <v>64265</v>
      </c>
      <c r="J3506" s="145">
        <f>IFERROR(_xll.qlIndexFixing(Index1M,$H3506,TRUE,_xll.ohTrigger(RecalcTrigger,Trigger1M)),NA())</f>
        <v>9.7951748976530389E-3</v>
      </c>
      <c r="K3506" s="44">
        <f>IFERROR(_xll.qlIndexFixing(Index3M,H3506,TRUE,_xll.ohTrigger(RecalcTrigger,Trigger3M)),NA())</f>
        <v>9.9765636787038127E-3</v>
      </c>
      <c r="L3506" s="44">
        <f>IFERROR(_xll.qlIndexFixing(Index6M,$H3506,TRUE,_xll.ohTrigger(RecalcTrigger,Trigger6M)),NA())</f>
        <v>1.0048032231230495E-2</v>
      </c>
      <c r="M3506" s="146" t="e">
        <f>IFERROR(_xll.qlIndexFixing(Index1Y,$H3506,TRUE,_xll.ohTrigger(RecalcTrigger,Trigger1Y)),NA())</f>
        <v>#N/A</v>
      </c>
      <c r="N3506" s="145">
        <f>IFERROR(_xll.qlIndexFixing(ONIndex1M,I3506,TRUE,_xll.ohTrigger(RecalcTrigger,Trigger1M)),NA())</f>
        <v>9.7905132762710068E-3</v>
      </c>
      <c r="O3506" s="44">
        <f>IFERROR(_xll.qlIndexFixing(ONIndex3M,I3506,TRUE,_xll.ohTrigger(RecalcTrigger,Trigger3M)),NA())</f>
        <v>9.9626642383443542E-3</v>
      </c>
      <c r="P3506" s="44">
        <f>IFERROR(_xll.qlIndexFixing(ONIndex6M,I3506,TRUE,_xll.ohTrigger(RecalcTrigger,Trigger6M)),NA())</f>
        <v>1.0020293807991854E-2</v>
      </c>
      <c r="Q3506" s="146">
        <f>IFERROR(_xll.qlIndexFixing(ONIndex1Y,I3506,TRUE,_xll.ohTrigger(RecalcTrigger,Trigger1Y)),NA())</f>
        <v>1.0219440351492137E-2</v>
      </c>
    </row>
    <row r="3507" spans="2:17" x14ac:dyDescent="0.2">
      <c r="B3507" s="39" t="s">
        <v>42</v>
      </c>
      <c r="D3507" s="42">
        <f>_xll.qlCalendarAdvance(Calendar,$D3506,B3507,"f",FALSE)</f>
        <v>64272</v>
      </c>
      <c r="E3507" s="140">
        <f>_xll.qlInterestRateIndexValueDate(IndexON,D3507)</f>
        <v>64272</v>
      </c>
      <c r="F3507" s="156">
        <f>IFERROR(_xll.qlIndexFixing(IndexON,D3507,TRUE,_xll.ohTrigger(RecalcTrigger,TriggerON)),NA())</f>
        <v>9.4479599353580745E-3</v>
      </c>
      <c r="H3507" s="42">
        <f>_xll.qlCalendarAdvance(Calendar,$H3506,B3507,"f",FALSE)</f>
        <v>64272</v>
      </c>
      <c r="I3507" s="140">
        <f>_xll.qlInterestRateIndexValueDate(Index1M,$H3507)</f>
        <v>64272</v>
      </c>
      <c r="J3507" s="145">
        <f>IFERROR(_xll.qlIndexFixing(Index1M,$H3507,TRUE,_xll.ohTrigger(RecalcTrigger,Trigger1M)),NA())</f>
        <v>9.7954297985851368E-3</v>
      </c>
      <c r="K3507" s="44">
        <f>IFERROR(_xll.qlIndexFixing(Index3M,H3507,TRUE,_xll.ohTrigger(RecalcTrigger,Trigger3M)),NA())</f>
        <v>9.9767940288554516E-3</v>
      </c>
      <c r="L3507" s="44">
        <f>IFERROR(_xll.qlIndexFixing(Index6M,$H3507,TRUE,_xll.ohTrigger(RecalcTrigger,Trigger6M)),NA())</f>
        <v>1.0048189798778496E-2</v>
      </c>
      <c r="M3507" s="146" t="e">
        <f>IFERROR(_xll.qlIndexFixing(Index1Y,$H3507,TRUE,_xll.ohTrigger(RecalcTrigger,Trigger1Y)),NA())</f>
        <v>#N/A</v>
      </c>
      <c r="N3507" s="145">
        <f>IFERROR(_xll.qlIndexFixing(ONIndex1M,I3507,TRUE,_xll.ohTrigger(RecalcTrigger,Trigger1M)),NA())</f>
        <v>9.7907890195458869E-3</v>
      </c>
      <c r="O3507" s="44">
        <f>IFERROR(_xll.qlIndexFixing(ONIndex3M,I3507,TRUE,_xll.ohTrigger(RecalcTrigger,Trigger3M)),NA())</f>
        <v>9.9629594682248968E-3</v>
      </c>
      <c r="P3507" s="44">
        <f>IFERROR(_xll.qlIndexFixing(ONIndex6M,I3507,TRUE,_xll.ohTrigger(RecalcTrigger,Trigger6M)),NA())</f>
        <v>1.0020577975460299E-2</v>
      </c>
      <c r="Q3507" s="146">
        <f>IFERROR(_xll.qlIndexFixing(ONIndex1Y,I3507,TRUE,_xll.ohTrigger(RecalcTrigger,Trigger1Y)),NA())</f>
        <v>1.0219734005589842E-2</v>
      </c>
    </row>
    <row r="3508" spans="2:17" x14ac:dyDescent="0.2">
      <c r="B3508" s="39" t="s">
        <v>42</v>
      </c>
      <c r="D3508" s="42">
        <f>_xll.qlCalendarAdvance(Calendar,$D3507,B3508,"f",FALSE)</f>
        <v>64280</v>
      </c>
      <c r="E3508" s="140">
        <f>_xll.qlInterestRateIndexValueDate(IndexON,D3508)</f>
        <v>64280</v>
      </c>
      <c r="F3508" s="156">
        <f>IFERROR(_xll.qlIndexFixing(IndexON,D3508,TRUE,_xll.ohTrigger(RecalcTrigger,TriggerON)),NA())</f>
        <v>9.448624833318469E-3</v>
      </c>
      <c r="H3508" s="42">
        <f>_xll.qlCalendarAdvance(Calendar,$H3507,B3508,"f",FALSE)</f>
        <v>64280</v>
      </c>
      <c r="I3508" s="140">
        <f>_xll.qlInterestRateIndexValueDate(Index1M,$H3508)</f>
        <v>64280</v>
      </c>
      <c r="J3508" s="145">
        <f>IFERROR(_xll.qlIndexFixing(Index1M,$H3508,TRUE,_xll.ohTrigger(RecalcTrigger,Trigger1M)),NA())</f>
        <v>9.7955614491136572E-3</v>
      </c>
      <c r="K3508" s="44">
        <f>IFERROR(_xll.qlIndexFixing(Index3M,H3508,TRUE,_xll.ohTrigger(RecalcTrigger,Trigger3M)),NA())</f>
        <v>9.9770447897959622E-3</v>
      </c>
      <c r="L3508" s="44">
        <f>IFERROR(_xll.qlIndexFixing(Index6M,$H3508,TRUE,_xll.ohTrigger(RecalcTrigger,Trigger6M)),NA())</f>
        <v>1.0048647922992527E-2</v>
      </c>
      <c r="M3508" s="146" t="e">
        <f>IFERROR(_xll.qlIndexFixing(Index1Y,$H3508,TRUE,_xll.ohTrigger(RecalcTrigger,Trigger1Y)),NA())</f>
        <v>#N/A</v>
      </c>
      <c r="N3508" s="145">
        <f>IFERROR(_xll.qlIndexFixing(ONIndex1M,I3508,TRUE,_xll.ohTrigger(RecalcTrigger,Trigger1M)),NA())</f>
        <v>9.7913921600512061E-3</v>
      </c>
      <c r="O3508" s="44">
        <f>IFERROR(_xll.qlIndexFixing(ONIndex3M,I3508,TRUE,_xll.ohTrigger(RecalcTrigger,Trigger3M)),NA())</f>
        <v>9.9635959906396749E-3</v>
      </c>
      <c r="P3508" s="44">
        <f>IFERROR(_xll.qlIndexFixing(ONIndex6M,I3508,TRUE,_xll.ohTrigger(RecalcTrigger,Trigger6M)),NA())</f>
        <v>1.0021203991710619E-2</v>
      </c>
      <c r="Q3508" s="146">
        <f>IFERROR(_xll.qlIndexFixing(ONIndex1Y,I3508,TRUE,_xll.ohTrigger(RecalcTrigger,Trigger1Y)),NA())</f>
        <v>1.0220382781148675E-2</v>
      </c>
    </row>
    <row r="3509" spans="2:17" x14ac:dyDescent="0.2">
      <c r="B3509" s="39" t="s">
        <v>42</v>
      </c>
      <c r="D3509" s="42">
        <f>_xll.qlCalendarAdvance(Calendar,$D3508,B3509,"f",FALSE)</f>
        <v>64287</v>
      </c>
      <c r="E3509" s="140">
        <f>_xll.qlInterestRateIndexValueDate(IndexON,D3509)</f>
        <v>64287</v>
      </c>
      <c r="F3509" s="156">
        <f>IFERROR(_xll.qlIndexFixing(IndexON,D3509,TRUE,_xll.ohTrigger(RecalcTrigger,TriggerON)),NA())</f>
        <v>9.4489384092943957E-3</v>
      </c>
      <c r="H3509" s="42">
        <f>_xll.qlCalendarAdvance(Calendar,$H3508,B3509,"f",FALSE)</f>
        <v>64287</v>
      </c>
      <c r="I3509" s="140">
        <f>_xll.qlInterestRateIndexValueDate(Index1M,$H3509)</f>
        <v>64287</v>
      </c>
      <c r="J3509" s="145">
        <f>IFERROR(_xll.qlIndexFixing(Index1M,$H3509,TRUE,_xll.ohTrigger(RecalcTrigger,Trigger1M)),NA())</f>
        <v>9.795796631409984E-3</v>
      </c>
      <c r="K3509" s="44">
        <f>IFERROR(_xll.qlIndexFixing(Index3M,H3509,TRUE,_xll.ohTrigger(RecalcTrigger,Trigger3M)),NA())</f>
        <v>9.9772532712866548E-3</v>
      </c>
      <c r="L3509" s="44">
        <f>IFERROR(_xll.qlIndexFixing(Index6M,$H3509,TRUE,_xll.ohTrigger(RecalcTrigger,Trigger6M)),NA())</f>
        <v>1.0048349832691147E-2</v>
      </c>
      <c r="M3509" s="146" t="e">
        <f>IFERROR(_xll.qlIndexFixing(Index1Y,$H3509,TRUE,_xll.ohTrigger(RecalcTrigger,Trigger1Y)),NA())</f>
        <v>#N/A</v>
      </c>
      <c r="N3509" s="145">
        <f>IFERROR(_xll.qlIndexFixing(ONIndex1M,I3509,TRUE,_xll.ohTrigger(RecalcTrigger,Trigger1M)),NA())</f>
        <v>9.7916461835441861E-3</v>
      </c>
      <c r="O3509" s="44">
        <f>IFERROR(_xll.qlIndexFixing(ONIndex3M,I3509,TRUE,_xll.ohTrigger(RecalcTrigger,Trigger3M)),NA())</f>
        <v>9.9638679660729607E-3</v>
      </c>
      <c r="P3509" s="44">
        <f>IFERROR(_xll.qlIndexFixing(ONIndex6M,I3509,TRUE,_xll.ohTrigger(RecalcTrigger,Trigger6M)),NA())</f>
        <v>1.0021465776087387E-2</v>
      </c>
      <c r="Q3509" s="146">
        <f>IFERROR(_xll.qlIndexFixing(ONIndex1Y,I3509,TRUE,_xll.ohTrigger(RecalcTrigger,Trigger1Y)),NA())</f>
        <v>1.0220653305367257E-2</v>
      </c>
    </row>
    <row r="3510" spans="2:17" x14ac:dyDescent="0.2">
      <c r="B3510" s="39" t="s">
        <v>42</v>
      </c>
      <c r="D3510" s="42">
        <f>_xll.qlCalendarAdvance(Calendar,$D3509,B3510,"f",FALSE)</f>
        <v>64294</v>
      </c>
      <c r="E3510" s="140">
        <f>_xll.qlInterestRateIndexValueDate(IndexON,D3510)</f>
        <v>64294</v>
      </c>
      <c r="F3510" s="156">
        <f>IFERROR(_xll.qlIndexFixing(IndexON,D3510,TRUE,_xll.ohTrigger(RecalcTrigger,TriggerON)),NA())</f>
        <v>9.4492402470673191E-3</v>
      </c>
      <c r="H3510" s="42">
        <f>_xll.qlCalendarAdvance(Calendar,$H3509,B3510,"f",FALSE)</f>
        <v>64294</v>
      </c>
      <c r="I3510" s="140">
        <f>_xll.qlInterestRateIndexValueDate(Index1M,$H3510)</f>
        <v>64294</v>
      </c>
      <c r="J3510" s="145">
        <f>IFERROR(_xll.qlIndexFixing(Index1M,$H3510,TRUE,_xll.ohTrigger(RecalcTrigger,Trigger1M)),NA())</f>
        <v>9.7960222976624777E-3</v>
      </c>
      <c r="K3510" s="44">
        <f>IFERROR(_xll.qlIndexFixing(Index3M,H3510,TRUE,_xll.ohTrigger(RecalcTrigger,Trigger3M)),NA())</f>
        <v>9.9774515474011678E-3</v>
      </c>
      <c r="L3510" s="44" t="e">
        <f>IFERROR(_xll.qlIndexFixing(Index6M,$H3510,TRUE,_xll.ohTrigger(RecalcTrigger,Trigger6M)),NA())</f>
        <v>#N/A</v>
      </c>
      <c r="M3510" s="146" t="e">
        <f>IFERROR(_xll.qlIndexFixing(Index1Y,$H3510,TRUE,_xll.ohTrigger(RecalcTrigger,Trigger1Y)),NA())</f>
        <v>#N/A</v>
      </c>
      <c r="N3510" s="145">
        <f>IFERROR(_xll.qlIndexFixing(ONIndex1M,I3510,TRUE,_xll.ohTrigger(RecalcTrigger,Trigger1M)),NA())</f>
        <v>9.7918906981471956E-3</v>
      </c>
      <c r="O3510" s="44">
        <f>IFERROR(_xll.qlIndexFixing(ONIndex3M,I3510,TRUE,_xll.ohTrigger(RecalcTrigger,Trigger3M)),NA())</f>
        <v>9.9641297606345453E-3</v>
      </c>
      <c r="P3510" s="44">
        <f>IFERROR(_xll.qlIndexFixing(ONIndex6M,I3510,TRUE,_xll.ohTrigger(RecalcTrigger,Trigger6M)),NA())</f>
        <v>1.0021717761050283E-2</v>
      </c>
      <c r="Q3510" s="146">
        <f>IFERROR(_xll.qlIndexFixing(ONIndex1Y,I3510,TRUE,_xll.ohTrigger(RecalcTrigger,Trigger1Y)),NA())</f>
        <v>1.0220913702907083E-2</v>
      </c>
    </row>
    <row r="3511" spans="2:17" x14ac:dyDescent="0.2">
      <c r="B3511" s="39" t="s">
        <v>42</v>
      </c>
      <c r="D3511" s="42">
        <f>_xll.qlCalendarAdvance(Calendar,$D3510,B3511,"f",FALSE)</f>
        <v>64301</v>
      </c>
      <c r="E3511" s="140">
        <f>_xll.qlInterestRateIndexValueDate(IndexON,D3511)</f>
        <v>64301</v>
      </c>
      <c r="F3511" s="156">
        <f>IFERROR(_xll.qlIndexFixing(IndexON,D3511,TRUE,_xll.ohTrigger(RecalcTrigger,TriggerON)),NA())</f>
        <v>9.4495303467723186E-3</v>
      </c>
      <c r="H3511" s="42">
        <f>_xll.qlCalendarAdvance(Calendar,$H3510,B3511,"f",FALSE)</f>
        <v>64301</v>
      </c>
      <c r="I3511" s="140">
        <f>_xll.qlInterestRateIndexValueDate(Index1M,$H3511)</f>
        <v>64301</v>
      </c>
      <c r="J3511" s="145">
        <f>IFERROR(_xll.qlIndexFixing(Index1M,$H3511,TRUE,_xll.ohTrigger(RecalcTrigger,Trigger1M)),NA())</f>
        <v>9.7962384478711417E-3</v>
      </c>
      <c r="K3511" s="44">
        <f>IFERROR(_xll.qlIndexFixing(Index3M,H3511,TRUE,_xll.ohTrigger(RecalcTrigger,Trigger3M)),NA())</f>
        <v>9.9782300922383934E-3</v>
      </c>
      <c r="L3511" s="44" t="e">
        <f>IFERROR(_xll.qlIndexFixing(Index6M,$H3511,TRUE,_xll.ohTrigger(RecalcTrigger,Trigger6M)),NA())</f>
        <v>#N/A</v>
      </c>
      <c r="M3511" s="146" t="e">
        <f>IFERROR(_xll.qlIndexFixing(Index1Y,$H3511,TRUE,_xll.ohTrigger(RecalcTrigger,Trigger1Y)),NA())</f>
        <v>#N/A</v>
      </c>
      <c r="N3511" s="145">
        <f>IFERROR(_xll.qlIndexFixing(ONIndex1M,I3511,TRUE,_xll.ohTrigger(RecalcTrigger,Trigger1M)),NA())</f>
        <v>9.7921257038872493E-3</v>
      </c>
      <c r="O3511" s="44">
        <f>IFERROR(_xll.qlIndexFixing(ONIndex3M,I3511,TRUE,_xll.ohTrigger(RecalcTrigger,Trigger3M)),NA())</f>
        <v>9.9643813742703972E-3</v>
      </c>
      <c r="P3511" s="44">
        <f>IFERROR(_xll.qlIndexFixing(ONIndex6M,I3511,TRUE,_xll.ohTrigger(RecalcTrigger,Trigger6M)),NA())</f>
        <v>1.0021959946599306E-2</v>
      </c>
      <c r="Q3511" s="146">
        <f>IFERROR(_xll.qlIndexFixing(ONIndex1Y,I3511,TRUE,_xll.ohTrigger(RecalcTrigger,Trigger1Y)),NA())</f>
        <v>1.0221163973957264E-2</v>
      </c>
    </row>
    <row r="3512" spans="2:17" x14ac:dyDescent="0.2">
      <c r="B3512" s="39" t="s">
        <v>42</v>
      </c>
      <c r="D3512" s="42">
        <f>_xll.qlCalendarAdvance(Calendar,$D3511,B3512,"f",FALSE)</f>
        <v>64308</v>
      </c>
      <c r="E3512" s="140">
        <f>_xll.qlInterestRateIndexValueDate(IndexON,D3512)</f>
        <v>64308</v>
      </c>
      <c r="F3512" s="156">
        <f>IFERROR(_xll.qlIndexFixing(IndexON,D3512,TRUE,_xll.ohTrigger(RecalcTrigger,TriggerON)),NA())</f>
        <v>9.4498087083283461E-3</v>
      </c>
      <c r="H3512" s="42">
        <f>_xll.qlCalendarAdvance(Calendar,$H3511,B3512,"f",FALSE)</f>
        <v>64308</v>
      </c>
      <c r="I3512" s="140">
        <f>_xll.qlInterestRateIndexValueDate(Index1M,$H3512)</f>
        <v>64308</v>
      </c>
      <c r="J3512" s="145">
        <f>IFERROR(_xll.qlIndexFixing(Index1M,$H3512,TRUE,_xll.ohTrigger(RecalcTrigger,Trigger1M)),NA())</f>
        <v>9.7964450820385886E-3</v>
      </c>
      <c r="K3512" s="44">
        <f>IFERROR(_xll.qlIndexFixing(Index3M,H3512,TRUE,_xll.ohTrigger(RecalcTrigger,Trigger3M)),NA())</f>
        <v>9.9778174834874115E-3</v>
      </c>
      <c r="L3512" s="44" t="e">
        <f>IFERROR(_xll.qlIndexFixing(Index6M,$H3512,TRUE,_xll.ohTrigger(RecalcTrigger,Trigger6M)),NA())</f>
        <v>#N/A</v>
      </c>
      <c r="M3512" s="146" t="e">
        <f>IFERROR(_xll.qlIndexFixing(Index1Y,$H3512,TRUE,_xll.ohTrigger(RecalcTrigger,Trigger1Y)),NA())</f>
        <v>#N/A</v>
      </c>
      <c r="N3512" s="145">
        <f>IFERROR(_xll.qlIndexFixing(ONIndex1M,I3512,TRUE,_xll.ohTrigger(RecalcTrigger,Trigger1M)),NA())</f>
        <v>9.7923512006562845E-3</v>
      </c>
      <c r="O3512" s="44">
        <f>IFERROR(_xll.qlIndexFixing(ONIndex3M,I3512,TRUE,_xll.ohTrigger(RecalcTrigger,Trigger3M)),NA())</f>
        <v>9.9646228070075331E-3</v>
      </c>
      <c r="P3512" s="44">
        <f>IFERROR(_xll.qlIndexFixing(ONIndex6M,I3512,TRUE,_xll.ohTrigger(RecalcTrigger,Trigger6M)),NA())</f>
        <v>1.0022192332707441E-2</v>
      </c>
      <c r="Q3512" s="146">
        <f>IFERROR(_xll.qlIndexFixing(ONIndex1Y,I3512,TRUE,_xll.ohTrigger(RecalcTrigger,Trigger1Y)),NA())</f>
        <v>1.022140411838272E-2</v>
      </c>
    </row>
    <row r="3513" spans="2:17" x14ac:dyDescent="0.2">
      <c r="B3513" s="39" t="s">
        <v>42</v>
      </c>
      <c r="D3513" s="42">
        <f>_xll.qlCalendarAdvance(Calendar,$D3512,B3513,"f",FALSE)</f>
        <v>64315</v>
      </c>
      <c r="E3513" s="140">
        <f>_xll.qlInterestRateIndexValueDate(IndexON,D3513)</f>
        <v>64315</v>
      </c>
      <c r="F3513" s="156">
        <f>IFERROR(_xll.qlIndexFixing(IndexON,D3513,TRUE,_xll.ohTrigger(RecalcTrigger,TriggerON)),NA())</f>
        <v>9.4500753317354018E-3</v>
      </c>
      <c r="H3513" s="42">
        <f>_xll.qlCalendarAdvance(Calendar,$H3512,B3513,"f",FALSE)</f>
        <v>64315</v>
      </c>
      <c r="I3513" s="140">
        <f>_xll.qlInterestRateIndexValueDate(Index1M,$H3513)</f>
        <v>64315</v>
      </c>
      <c r="J3513" s="145">
        <f>IFERROR(_xll.qlIndexFixing(Index1M,$H3513,TRUE,_xll.ohTrigger(RecalcTrigger,Trigger1M)),NA())</f>
        <v>9.7962079025525652E-3</v>
      </c>
      <c r="K3513" s="44">
        <f>IFERROR(_xll.qlIndexFixing(Index3M,H3513,TRUE,_xll.ohTrigger(RecalcTrigger,Trigger3M)),NA())</f>
        <v>9.9778388075678019E-3</v>
      </c>
      <c r="L3513" s="44" t="e">
        <f>IFERROR(_xll.qlIndexFixing(Index6M,$H3513,TRUE,_xll.ohTrigger(RecalcTrigger,Trigger6M)),NA())</f>
        <v>#N/A</v>
      </c>
      <c r="M3513" s="146" t="e">
        <f>IFERROR(_xll.qlIndexFixing(Index1Y,$H3513,TRUE,_xll.ohTrigger(RecalcTrigger,Trigger1Y)),NA())</f>
        <v>#N/A</v>
      </c>
      <c r="N3513" s="145">
        <f>IFERROR(_xll.qlIndexFixing(ONIndex1M,I3513,TRUE,_xll.ohTrigger(RecalcTrigger,Trigger1M)),NA())</f>
        <v>9.7925671885893788E-3</v>
      </c>
      <c r="O3513" s="44">
        <f>IFERROR(_xll.qlIndexFixing(ONIndex3M,I3513,TRUE,_xll.ohTrigger(RecalcTrigger,Trigger3M)),NA())</f>
        <v>9.9648540588729677E-3</v>
      </c>
      <c r="P3513" s="44">
        <f>IFERROR(_xll.qlIndexFixing(ONIndex6M,I3513,TRUE,_xll.ohTrigger(RecalcTrigger,Trigger6M)),NA())</f>
        <v>1.0022414919455732E-2</v>
      </c>
      <c r="Q3513" s="146">
        <f>IFERROR(_xll.qlIndexFixing(ONIndex1Y,I3513,TRUE,_xll.ohTrigger(RecalcTrigger,Trigger1Y)),NA())</f>
        <v>1.0221634136291515E-2</v>
      </c>
    </row>
    <row r="3514" spans="2:17" x14ac:dyDescent="0.2">
      <c r="B3514" s="39" t="s">
        <v>42</v>
      </c>
      <c r="D3514" s="42">
        <f>_xll.qlCalendarAdvance(Calendar,$D3513,B3514,"f",FALSE)</f>
        <v>64322</v>
      </c>
      <c r="E3514" s="140">
        <f>_xll.qlInterestRateIndexValueDate(IndexON,D3514)</f>
        <v>64322</v>
      </c>
      <c r="F3514" s="156">
        <f>IFERROR(_xll.qlIndexFixing(IndexON,D3514,TRUE,_xll.ohTrigger(RecalcTrigger,TriggerON)),NA())</f>
        <v>9.4503302169934873E-3</v>
      </c>
      <c r="H3514" s="42">
        <f>_xll.qlCalendarAdvance(Calendar,$H3513,B3514,"f",FALSE)</f>
        <v>64322</v>
      </c>
      <c r="I3514" s="140">
        <f>_xll.qlInterestRateIndexValueDate(Index1M,$H3514)</f>
        <v>64322</v>
      </c>
      <c r="J3514" s="145">
        <f>IFERROR(_xll.qlIndexFixing(Index1M,$H3514,TRUE,_xll.ohTrigger(RecalcTrigger,Trigger1M)),NA())</f>
        <v>9.7968298022393756E-3</v>
      </c>
      <c r="K3514" s="44">
        <f>IFERROR(_xll.qlIndexFixing(Index3M,H3514,TRUE,_xll.ohTrigger(RecalcTrigger,Trigger3M)),NA())</f>
        <v>9.9779969867926192E-3</v>
      </c>
      <c r="L3514" s="44" t="e">
        <f>IFERROR(_xll.qlIndexFixing(Index6M,$H3514,TRUE,_xll.ohTrigger(RecalcTrigger,Trigger6M)),NA())</f>
        <v>#N/A</v>
      </c>
      <c r="M3514" s="146" t="e">
        <f>IFERROR(_xll.qlIndexFixing(Index1Y,$H3514,TRUE,_xll.ohTrigger(RecalcTrigger,Trigger1Y)),NA())</f>
        <v>#N/A</v>
      </c>
      <c r="N3514" s="145">
        <f>IFERROR(_xll.qlIndexFixing(ONIndex1M,I3514,TRUE,_xll.ohTrigger(RecalcTrigger,Trigger1M)),NA())</f>
        <v>9.7927736676054859E-3</v>
      </c>
      <c r="O3514" s="44">
        <f>IFERROR(_xll.qlIndexFixing(ONIndex3M,I3514,TRUE,_xll.ohTrigger(RecalcTrigger,Trigger3M)),NA())</f>
        <v>9.9650751298396862E-3</v>
      </c>
      <c r="P3514" s="44">
        <f>IFERROR(_xll.qlIndexFixing(ONIndex6M,I3514,TRUE,_xll.ohTrigger(RecalcTrigger,Trigger6M)),NA())</f>
        <v>1.0022627706736122E-2</v>
      </c>
      <c r="Q3514" s="146">
        <f>IFERROR(_xll.qlIndexFixing(ONIndex1Y,I3514,TRUE,_xll.ohTrigger(RecalcTrigger,Trigger1Y)),NA())</f>
        <v>1.0221854027575585E-2</v>
      </c>
    </row>
    <row r="3515" spans="2:17" x14ac:dyDescent="0.2">
      <c r="B3515" s="39" t="s">
        <v>42</v>
      </c>
      <c r="D3515" s="42">
        <f>_xll.qlCalendarAdvance(Calendar,$D3514,B3515,"f",FALSE)</f>
        <v>64329</v>
      </c>
      <c r="E3515" s="140">
        <f>_xll.qlInterestRateIndexValueDate(IndexON,D3515)</f>
        <v>64329</v>
      </c>
      <c r="F3515" s="156">
        <f>IFERROR(_xll.qlIndexFixing(IndexON,D3515,TRUE,_xll.ohTrigger(RecalcTrigger,TriggerON)),NA())</f>
        <v>9.4505733641566305E-3</v>
      </c>
      <c r="H3515" s="42">
        <f>_xll.qlCalendarAdvance(Calendar,$H3514,B3515,"f",FALSE)</f>
        <v>64329</v>
      </c>
      <c r="I3515" s="140">
        <f>_xll.qlInterestRateIndexValueDate(Index1M,$H3515)</f>
        <v>64329</v>
      </c>
      <c r="J3515" s="145">
        <f>IFERROR(_xll.qlIndexFixing(Index1M,$H3515,TRUE,_xll.ohTrigger(RecalcTrigger,Trigger1M)),NA())</f>
        <v>9.7970078882753282E-3</v>
      </c>
      <c r="K3515" s="44">
        <f>IFERROR(_xll.qlIndexFixing(Index3M,H3515,TRUE,_xll.ohTrigger(RecalcTrigger,Trigger3M)),NA())</f>
        <v>9.9781449609137977E-3</v>
      </c>
      <c r="L3515" s="44" t="e">
        <f>IFERROR(_xll.qlIndexFixing(Index6M,$H3515,TRUE,_xll.ohTrigger(RecalcTrigger,Trigger6M)),NA())</f>
        <v>#N/A</v>
      </c>
      <c r="M3515" s="146" t="e">
        <f>IFERROR(_xll.qlIndexFixing(Index1Y,$H3515,TRUE,_xll.ohTrigger(RecalcTrigger,Trigger1Y)),NA())</f>
        <v>#N/A</v>
      </c>
      <c r="N3515" s="145">
        <f>IFERROR(_xll.qlIndexFixing(ONIndex1M,I3515,TRUE,_xll.ohTrigger(RecalcTrigger,Trigger1M)),NA())</f>
        <v>9.7929706376775911E-3</v>
      </c>
      <c r="O3515" s="44">
        <f>IFERROR(_xll.qlIndexFixing(ONIndex3M,I3515,TRUE,_xll.ohTrigger(RecalcTrigger,Trigger3M)),NA())</f>
        <v>9.965286019880672E-3</v>
      </c>
      <c r="P3515" s="44">
        <f>IFERROR(_xll.qlIndexFixing(ONIndex6M,I3515,TRUE,_xll.ohTrigger(RecalcTrigger,Trigger6M)),NA())</f>
        <v>1.0022830694656667E-2</v>
      </c>
      <c r="Q3515" s="146">
        <f>IFERROR(_xll.qlIndexFixing(ONIndex1Y,I3515,TRUE,_xll.ohTrigger(RecalcTrigger,Trigger1Y)),NA())</f>
        <v>1.0222063792288962E-2</v>
      </c>
    </row>
    <row r="3516" spans="2:17" x14ac:dyDescent="0.2">
      <c r="B3516" s="39" t="s">
        <v>42</v>
      </c>
      <c r="D3516" s="42">
        <f>_xll.qlCalendarAdvance(Calendar,$D3515,B3516,"f",FALSE)</f>
        <v>64336</v>
      </c>
      <c r="E3516" s="140">
        <f>_xll.qlInterestRateIndexValueDate(IndexON,D3516)</f>
        <v>64336</v>
      </c>
      <c r="F3516" s="156">
        <f>IFERROR(_xll.qlIndexFixing(IndexON,D3516,TRUE,_xll.ohTrigger(RecalcTrigger,TriggerON)),NA())</f>
        <v>9.4508047731167739E-3</v>
      </c>
      <c r="H3516" s="42">
        <f>_xll.qlCalendarAdvance(Calendar,$H3515,B3516,"f",FALSE)</f>
        <v>64336</v>
      </c>
      <c r="I3516" s="140">
        <f>_xll.qlInterestRateIndexValueDate(Index1M,$H3516)</f>
        <v>64336</v>
      </c>
      <c r="J3516" s="145">
        <f>IFERROR(_xll.qlIndexFixing(Index1M,$H3516,TRUE,_xll.ohTrigger(RecalcTrigger,Trigger1M)),NA())</f>
        <v>9.7971764582622228E-3</v>
      </c>
      <c r="K3516" s="44">
        <f>IFERROR(_xll.qlIndexFixing(Index3M,H3516,TRUE,_xll.ohTrigger(RecalcTrigger,Trigger3M)),NA())</f>
        <v>9.978282729926834E-3</v>
      </c>
      <c r="L3516" s="44" t="e">
        <f>IFERROR(_xll.qlIndexFixing(Index6M,$H3516,TRUE,_xll.ohTrigger(RecalcTrigger,Trigger6M)),NA())</f>
        <v>#N/A</v>
      </c>
      <c r="M3516" s="146" t="e">
        <f>IFERROR(_xll.qlIndexFixing(Index1Y,$H3516,TRUE,_xll.ohTrigger(RecalcTrigger,Trigger1Y)),NA())</f>
        <v>#N/A</v>
      </c>
      <c r="N3516" s="145">
        <f>IFERROR(_xll.qlIndexFixing(ONIndex1M,I3516,TRUE,_xll.ohTrigger(RecalcTrigger,Trigger1M)),NA())</f>
        <v>9.7931580988867388E-3</v>
      </c>
      <c r="O3516" s="44">
        <f>IFERROR(_xll.qlIndexFixing(ONIndex3M,I3516,TRUE,_xll.ohTrigger(RecalcTrigger,Trigger3M)),NA())</f>
        <v>9.9654867290229401E-3</v>
      </c>
      <c r="P3516" s="44">
        <f>IFERROR(_xll.qlIndexFixing(ONIndex6M,I3516,TRUE,_xll.ohTrigger(RecalcTrigger,Trigger6M)),NA())</f>
        <v>1.002302388310931E-2</v>
      </c>
      <c r="Q3516" s="146">
        <f>IFERROR(_xll.qlIndexFixing(ONIndex1Y,I3516,TRUE,_xll.ohTrigger(RecalcTrigger,Trigger1Y)),NA())</f>
        <v>1.0222263430512692E-2</v>
      </c>
    </row>
    <row r="3517" spans="2:17" x14ac:dyDescent="0.2">
      <c r="B3517" s="39" t="s">
        <v>42</v>
      </c>
      <c r="D3517" s="42">
        <f>_xll.qlCalendarAdvance(Calendar,$D3516,B3517,"f",FALSE)</f>
        <v>64343</v>
      </c>
      <c r="E3517" s="140">
        <f>_xll.qlInterestRateIndexValueDate(IndexON,D3517)</f>
        <v>64343</v>
      </c>
      <c r="F3517" s="156">
        <f>IFERROR(_xll.qlIndexFixing(IndexON,D3517,TRUE,_xll.ohTrigger(RecalcTrigger,TriggerON)),NA())</f>
        <v>9.451024443981975E-3</v>
      </c>
      <c r="H3517" s="42">
        <f>_xll.qlCalendarAdvance(Calendar,$H3516,B3517,"f",FALSE)</f>
        <v>64343</v>
      </c>
      <c r="I3517" s="140">
        <f>_xll.qlInterestRateIndexValueDate(Index1M,$H3517)</f>
        <v>64343</v>
      </c>
      <c r="J3517" s="145">
        <f>IFERROR(_xll.qlIndexFixing(Index1M,$H3517,TRUE,_xll.ohTrigger(RecalcTrigger,Trigger1M)),NA())</f>
        <v>9.7974774543923421E-3</v>
      </c>
      <c r="K3517" s="44">
        <f>IFERROR(_xll.qlIndexFixing(Index3M,H3517,TRUE,_xll.ohTrigger(RecalcTrigger,Trigger3M)),NA())</f>
        <v>9.9785537295032367E-3</v>
      </c>
      <c r="L3517" s="44" t="e">
        <f>IFERROR(_xll.qlIndexFixing(Index6M,$H3517,TRUE,_xll.ohTrigger(RecalcTrigger,Trigger6M)),NA())</f>
        <v>#N/A</v>
      </c>
      <c r="M3517" s="146" t="e">
        <f>IFERROR(_xll.qlIndexFixing(Index1Y,$H3517,TRUE,_xll.ohTrigger(RecalcTrigger,Trigger1Y)),NA())</f>
        <v>#N/A</v>
      </c>
      <c r="N3517" s="145">
        <f>IFERROR(_xll.qlIndexFixing(ONIndex1M,I3517,TRUE,_xll.ohTrigger(RecalcTrigger,Trigger1M)),NA())</f>
        <v>9.7933360511788994E-3</v>
      </c>
      <c r="O3517" s="44">
        <f>IFERROR(_xll.qlIndexFixing(ONIndex3M,I3517,TRUE,_xll.ohTrigger(RecalcTrigger,Trigger3M)),NA())</f>
        <v>9.9656772572664937E-3</v>
      </c>
      <c r="P3517" s="44">
        <f>IFERROR(_xll.qlIndexFixing(ONIndex6M,I3517,TRUE,_xll.ohTrigger(RecalcTrigger,Trigger6M)),NA())</f>
        <v>1.0023207272175096E-2</v>
      </c>
      <c r="Q3517" s="146">
        <f>IFERROR(_xll.qlIndexFixing(ONIndex1Y,I3517,TRUE,_xll.ohTrigger(RecalcTrigger,Trigger1Y)),NA())</f>
        <v>1.0222452942084683E-2</v>
      </c>
    </row>
    <row r="3518" spans="2:17" x14ac:dyDescent="0.2">
      <c r="B3518" s="39" t="s">
        <v>42</v>
      </c>
      <c r="D3518" s="42">
        <f>_xll.qlCalendarAdvance(Calendar,$D3517,B3518,"f",FALSE)</f>
        <v>64350</v>
      </c>
      <c r="E3518" s="140">
        <f>_xll.qlInterestRateIndexValueDate(IndexON,D3518)</f>
        <v>64350</v>
      </c>
      <c r="F3518" s="156">
        <f>IFERROR(_xll.qlIndexFixing(IndexON,D3518,TRUE,_xll.ohTrigger(RecalcTrigger,TriggerON)),NA())</f>
        <v>9.4512323767252208E-3</v>
      </c>
      <c r="H3518" s="42">
        <f>_xll.qlCalendarAdvance(Calendar,$H3517,B3518,"f",FALSE)</f>
        <v>64350</v>
      </c>
      <c r="I3518" s="140">
        <f>_xll.qlInterestRateIndexValueDate(Index1M,$H3518)</f>
        <v>64350</v>
      </c>
      <c r="J3518" s="145">
        <f>IFERROR(_xll.qlIndexFixing(Index1M,$H3518,TRUE,_xll.ohTrigger(RecalcTrigger,Trigger1M)),NA())</f>
        <v>9.7974850501019034E-3</v>
      </c>
      <c r="K3518" s="44">
        <f>IFERROR(_xll.qlIndexFixing(Index3M,H3518,TRUE,_xll.ohTrigger(RecalcTrigger,Trigger3M)),NA())</f>
        <v>9.9790980927196987E-3</v>
      </c>
      <c r="L3518" s="44" t="e">
        <f>IFERROR(_xll.qlIndexFixing(Index6M,$H3518,TRUE,_xll.ohTrigger(RecalcTrigger,Trigger6M)),NA())</f>
        <v>#N/A</v>
      </c>
      <c r="M3518" s="146" t="e">
        <f>IFERROR(_xll.qlIndexFixing(Index1Y,$H3518,TRUE,_xll.ohTrigger(RecalcTrigger,Trigger1Y)),NA())</f>
        <v>#N/A</v>
      </c>
      <c r="N3518" s="145">
        <f>IFERROR(_xll.qlIndexFixing(ONIndex1M,I3518,TRUE,_xll.ohTrigger(RecalcTrigger,Trigger1M)),NA())</f>
        <v>9.7935044945540745E-3</v>
      </c>
      <c r="O3518" s="44">
        <f>IFERROR(_xll.qlIndexFixing(ONIndex3M,I3518,TRUE,_xll.ohTrigger(RecalcTrigger,Trigger3M)),NA())</f>
        <v>9.9658576046383444E-3</v>
      </c>
      <c r="P3518" s="44">
        <f>IFERROR(_xll.qlIndexFixing(ONIndex6M,I3518,TRUE,_xll.ohTrigger(RecalcTrigger,Trigger6M)),NA())</f>
        <v>1.0023380861827007E-2</v>
      </c>
      <c r="Q3518" s="146">
        <f>IFERROR(_xll.qlIndexFixing(ONIndex1Y,I3518,TRUE,_xll.ohTrigger(RecalcTrigger,Trigger1Y)),NA())</f>
        <v>1.022263232708598E-2</v>
      </c>
    </row>
    <row r="3519" spans="2:17" x14ac:dyDescent="0.2">
      <c r="B3519" s="39" t="s">
        <v>42</v>
      </c>
      <c r="D3519" s="42">
        <f>_xll.qlCalendarAdvance(Calendar,$D3518,B3519,"f",FALSE)</f>
        <v>64357</v>
      </c>
      <c r="E3519" s="140">
        <f>_xll.qlInterestRateIndexValueDate(IndexON,D3519)</f>
        <v>64357</v>
      </c>
      <c r="F3519" s="156">
        <f>IFERROR(_xll.qlIndexFixing(IndexON,D3519,TRUE,_xll.ohTrigger(RecalcTrigger,TriggerON)),NA())</f>
        <v>9.4514285713194948E-3</v>
      </c>
      <c r="H3519" s="42">
        <f>_xll.qlCalendarAdvance(Calendar,$H3518,B3519,"f",FALSE)</f>
        <v>64357</v>
      </c>
      <c r="I3519" s="140">
        <f>_xll.qlInterestRateIndexValueDate(Index1M,$H3519)</f>
        <v>64357</v>
      </c>
      <c r="J3519" s="145">
        <f>IFERROR(_xll.qlIndexFixing(Index1M,$H3519,TRUE,_xll.ohTrigger(RecalcTrigger,Trigger1M)),NA())</f>
        <v>9.7976250719520753E-3</v>
      </c>
      <c r="K3519" s="44">
        <f>IFERROR(_xll.qlIndexFixing(Index3M,H3519,TRUE,_xll.ohTrigger(RecalcTrigger,Trigger3M)),NA())</f>
        <v>9.9792023420454436E-3</v>
      </c>
      <c r="L3519" s="44" t="e">
        <f>IFERROR(_xll.qlIndexFixing(Index6M,$H3519,TRUE,_xll.ohTrigger(RecalcTrigger,Trigger6M)),NA())</f>
        <v>#N/A</v>
      </c>
      <c r="M3519" s="146" t="e">
        <f>IFERROR(_xll.qlIndexFixing(Index1Y,$H3519,TRUE,_xll.ohTrigger(RecalcTrigger,Trigger1Y)),NA())</f>
        <v>#N/A</v>
      </c>
      <c r="N3519" s="145">
        <f>IFERROR(_xll.qlIndexFixing(ONIndex1M,I3519,TRUE,_xll.ohTrigger(RecalcTrigger,Trigger1M)),NA())</f>
        <v>9.7936634290933071E-3</v>
      </c>
      <c r="O3519" s="44">
        <f>IFERROR(_xll.qlIndexFixing(ONIndex3M,I3519,TRUE,_xll.ohTrigger(RecalcTrigger,Trigger3M)),NA())</f>
        <v>9.9660277710574476E-3</v>
      </c>
      <c r="P3519" s="44">
        <f>IFERROR(_xll.qlIndexFixing(ONIndex6M,I3519,TRUE,_xll.ohTrigger(RecalcTrigger,Trigger6M)),NA())</f>
        <v>1.0023544652065047E-2</v>
      </c>
      <c r="Q3519" s="146">
        <f>IFERROR(_xll.qlIndexFixing(ONIndex1Y,I3519,TRUE,_xll.ohTrigger(RecalcTrigger,Trigger1Y)),NA())</f>
        <v>1.0222801585516585E-2</v>
      </c>
    </row>
    <row r="3520" spans="2:17" x14ac:dyDescent="0.2">
      <c r="B3520" s="39" t="s">
        <v>42</v>
      </c>
      <c r="D3520" s="42">
        <f>_xll.qlCalendarAdvance(Calendar,$D3519,B3520,"f",FALSE)</f>
        <v>64364</v>
      </c>
      <c r="E3520" s="140">
        <f>_xll.qlInterestRateIndexValueDate(IndexON,D3520)</f>
        <v>64364</v>
      </c>
      <c r="F3520" s="156">
        <f>IFERROR(_xll.qlIndexFixing(IndexON,D3520,TRUE,_xll.ohTrigger(RecalcTrigger,TriggerON)),NA())</f>
        <v>9.4516130277647985E-3</v>
      </c>
      <c r="H3520" s="42">
        <f>_xll.qlCalendarAdvance(Calendar,$H3519,B3520,"f",FALSE)</f>
        <v>64364</v>
      </c>
      <c r="I3520" s="140">
        <f>_xll.qlInterestRateIndexValueDate(Index1M,$H3520)</f>
        <v>64364</v>
      </c>
      <c r="J3520" s="145">
        <f>IFERROR(_xll.qlIndexFixing(Index1M,$H3520,TRUE,_xll.ohTrigger(RecalcTrigger,Trigger1M)),NA())</f>
        <v>9.7978954920078035E-3</v>
      </c>
      <c r="K3520" s="44">
        <f>IFERROR(_xll.qlIndexFixing(Index3M,H3520,TRUE,_xll.ohTrigger(RecalcTrigger,Trigger3M)),NA())</f>
        <v>9.9792963851457958E-3</v>
      </c>
      <c r="L3520" s="44" t="e">
        <f>IFERROR(_xll.qlIndexFixing(Index6M,$H3520,TRUE,_xll.ohTrigger(RecalcTrigger,Trigger6M)),NA())</f>
        <v>#N/A</v>
      </c>
      <c r="M3520" s="146" t="e">
        <f>IFERROR(_xll.qlIndexFixing(Index1Y,$H3520,TRUE,_xll.ohTrigger(RecalcTrigger,Trigger1Y)),NA())</f>
        <v>#N/A</v>
      </c>
      <c r="N3520" s="145">
        <f>IFERROR(_xll.qlIndexFixing(ONIndex1M,I3520,TRUE,_xll.ohTrigger(RecalcTrigger,Trigger1M)),NA())</f>
        <v>9.7938128546885377E-3</v>
      </c>
      <c r="O3520" s="44">
        <f>IFERROR(_xll.qlIndexFixing(ONIndex3M,I3520,TRUE,_xll.ohTrigger(RecalcTrigger,Trigger3M)),NA())</f>
        <v>9.9661877566318662E-3</v>
      </c>
      <c r="P3520" s="44">
        <f>IFERROR(_xll.qlIndexFixing(ONIndex6M,I3520,TRUE,_xll.ohTrigger(RecalcTrigger,Trigger6M)),NA())</f>
        <v>1.0023698642862197E-2</v>
      </c>
      <c r="Q3520" s="146">
        <f>IFERROR(_xll.qlIndexFixing(ONIndex1Y,I3520,TRUE,_xll.ohTrigger(RecalcTrigger,Trigger1Y)),NA())</f>
        <v>1.0222960717403511E-2</v>
      </c>
    </row>
    <row r="3521" spans="2:17" x14ac:dyDescent="0.2">
      <c r="B3521" s="39" t="s">
        <v>42</v>
      </c>
      <c r="D3521" s="42">
        <f>_xll.qlCalendarAdvance(Calendar,$D3520,B3521,"f",FALSE)</f>
        <v>64371</v>
      </c>
      <c r="E3521" s="140">
        <f>_xll.qlInterestRateIndexValueDate(IndexON,D3521)</f>
        <v>64371</v>
      </c>
      <c r="F3521" s="156">
        <f>IFERROR(_xll.qlIndexFixing(IndexON,D3521,TRUE,_xll.ohTrigger(RecalcTrigger,TriggerON)),NA())</f>
        <v>9.4517857460611303E-3</v>
      </c>
      <c r="H3521" s="42">
        <f>_xll.qlCalendarAdvance(Calendar,$H3520,B3521,"f",FALSE)</f>
        <v>64371</v>
      </c>
      <c r="I3521" s="140">
        <f>_xll.qlInterestRateIndexValueDate(Index1M,$H3521)</f>
        <v>64371</v>
      </c>
      <c r="J3521" s="145">
        <f>IFERROR(_xll.qlIndexFixing(Index1M,$H3521,TRUE,_xll.ohTrigger(RecalcTrigger,Trigger1M)),NA())</f>
        <v>9.7978765675156964E-3</v>
      </c>
      <c r="K3521" s="44">
        <f>IFERROR(_xll.qlIndexFixing(Index3M,H3521,TRUE,_xll.ohTrigger(RecalcTrigger,Trigger3M)),NA())</f>
        <v>9.9793802220207554E-3</v>
      </c>
      <c r="L3521" s="44" t="e">
        <f>IFERROR(_xll.qlIndexFixing(Index6M,$H3521,TRUE,_xll.ohTrigger(RecalcTrigger,Trigger6M)),NA())</f>
        <v>#N/A</v>
      </c>
      <c r="M3521" s="146" t="e">
        <f>IFERROR(_xll.qlIndexFixing(Index1Y,$H3521,TRUE,_xll.ohTrigger(RecalcTrigger,Trigger1Y)),NA())</f>
        <v>#N/A</v>
      </c>
      <c r="N3521" s="145">
        <f>IFERROR(_xll.qlIndexFixing(ONIndex1M,I3521,TRUE,_xll.ohTrigger(RecalcTrigger,Trigger1M)),NA())</f>
        <v>9.7939527713667811E-3</v>
      </c>
      <c r="O3521" s="44">
        <f>IFERROR(_xll.qlIndexFixing(ONIndex3M,I3521,TRUE,_xll.ohTrigger(RecalcTrigger,Trigger3M)),NA())</f>
        <v>9.9663375613075669E-3</v>
      </c>
      <c r="P3521" s="44">
        <f>IFERROR(_xll.qlIndexFixing(ONIndex6M,I3521,TRUE,_xll.ohTrigger(RecalcTrigger,Trigger6M)),NA())</f>
        <v>1.0023842834272491E-2</v>
      </c>
      <c r="Q3521" s="146">
        <f>IFERROR(_xll.qlIndexFixing(ONIndex1Y,I3521,TRUE,_xll.ohTrigger(RecalcTrigger,Trigger1Y)),NA())</f>
        <v>1.022310972269273E-2</v>
      </c>
    </row>
    <row r="3522" spans="2:17" x14ac:dyDescent="0.2">
      <c r="B3522" s="39" t="s">
        <v>42</v>
      </c>
      <c r="D3522" s="42">
        <f>_xll.qlCalendarAdvance(Calendar,$D3521,B3522,"f",FALSE)</f>
        <v>64378</v>
      </c>
      <c r="E3522" s="140">
        <f>_xll.qlInterestRateIndexValueDate(IndexON,D3522)</f>
        <v>64378</v>
      </c>
      <c r="F3522" s="156">
        <f>IFERROR(_xll.qlIndexFixing(IndexON,D3522,TRUE,_xll.ohTrigger(RecalcTrigger,TriggerON)),NA())</f>
        <v>9.4519467262625216E-3</v>
      </c>
      <c r="H3522" s="42">
        <f>_xll.qlCalendarAdvance(Calendar,$H3521,B3522,"f",FALSE)</f>
        <v>64378</v>
      </c>
      <c r="I3522" s="140">
        <f>_xll.qlInterestRateIndexValueDate(Index1M,$H3522)</f>
        <v>64378</v>
      </c>
      <c r="J3522" s="145">
        <f>IFERROR(_xll.qlIndexFixing(Index1M,$H3522,TRUE,_xll.ohTrigger(RecalcTrigger,Trigger1M)),NA())</f>
        <v>9.7981266022448624E-3</v>
      </c>
      <c r="K3522" s="44">
        <f>IFERROR(_xll.qlIndexFixing(Index3M,H3522,TRUE,_xll.ohTrigger(RecalcTrigger,Trigger3M)),NA())</f>
        <v>9.9790348408331821E-3</v>
      </c>
      <c r="L3522" s="44" t="e">
        <f>IFERROR(_xll.qlIndexFixing(Index6M,$H3522,TRUE,_xll.ohTrigger(RecalcTrigger,Trigger6M)),NA())</f>
        <v>#N/A</v>
      </c>
      <c r="M3522" s="146" t="e">
        <f>IFERROR(_xll.qlIndexFixing(Index1Y,$H3522,TRUE,_xll.ohTrigger(RecalcTrigger,Trigger1Y)),NA())</f>
        <v>#N/A</v>
      </c>
      <c r="N3522" s="145">
        <f>IFERROR(_xll.qlIndexFixing(ONIndex1M,I3522,TRUE,_xll.ohTrigger(RecalcTrigger,Trigger1M)),NA())</f>
        <v>9.7940831791820688E-3</v>
      </c>
      <c r="O3522" s="44">
        <f>IFERROR(_xll.qlIndexFixing(ONIndex3M,I3522,TRUE,_xll.ohTrigger(RecalcTrigger,Trigger3M)),NA())</f>
        <v>9.9664771850575366E-3</v>
      </c>
      <c r="P3522" s="44">
        <f>IFERROR(_xll.qlIndexFixing(ONIndex6M,I3522,TRUE,_xll.ohTrigger(RecalcTrigger,Trigger6M)),NA())</f>
        <v>1.0023977226241895E-2</v>
      </c>
      <c r="Q3522" s="146">
        <f>IFERROR(_xll.qlIndexFixing(ONIndex1Y,I3522,TRUE,_xll.ohTrigger(RecalcTrigger,Trigger1Y)),NA())</f>
        <v>1.0223248601411255E-2</v>
      </c>
    </row>
    <row r="3523" spans="2:17" x14ac:dyDescent="0.2">
      <c r="B3523" s="39" t="s">
        <v>42</v>
      </c>
      <c r="D3523" s="42">
        <f>_xll.qlCalendarAdvance(Calendar,$D3522,B3523,"f",FALSE)</f>
        <v>64385</v>
      </c>
      <c r="E3523" s="140">
        <f>_xll.qlInterestRateIndexValueDate(IndexON,D3523)</f>
        <v>64385</v>
      </c>
      <c r="F3523" s="156">
        <f>IFERROR(_xll.qlIndexFixing(IndexON,D3523,TRUE,_xll.ohTrigger(RecalcTrigger,TriggerON)),NA())</f>
        <v>9.4520959682609113E-3</v>
      </c>
      <c r="H3523" s="42">
        <f>_xll.qlCalendarAdvance(Calendar,$H3522,B3523,"f",FALSE)</f>
        <v>64385</v>
      </c>
      <c r="I3523" s="140">
        <f>_xll.qlInterestRateIndexValueDate(Index1M,$H3523)</f>
        <v>64385</v>
      </c>
      <c r="J3523" s="145">
        <f>IFERROR(_xll.qlIndexFixing(Index1M,$H3523,TRUE,_xll.ohTrigger(RecalcTrigger,Trigger1M)),NA())</f>
        <v>9.7980899988883083E-3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6" t="e">
        <f>IFERROR(_xll.qlIndexFixing(Index1Y,$H3523,TRUE,_xll.ohTrigger(RecalcTrigger,Trigger1Y)),NA())</f>
        <v>#N/A</v>
      </c>
      <c r="N3523" s="145">
        <f>IFERROR(_xll.qlIndexFixing(ONIndex1M,I3523,TRUE,_xll.ohTrigger(RecalcTrigger,Trigger1M)),NA())</f>
        <v>9.7942040780533528E-3</v>
      </c>
      <c r="O3523" s="44">
        <f>IFERROR(_xll.qlIndexFixing(ONIndex3M,I3523,TRUE,_xll.ohTrigger(RecalcTrigger,Trigger3M)),NA())</f>
        <v>9.9666066278817737E-3</v>
      </c>
      <c r="P3523" s="44">
        <f>IFERROR(_xll.qlIndexFixing(ONIndex6M,I3523,TRUE,_xll.ohTrigger(RecalcTrigger,Trigger6M)),NA())</f>
        <v>1.0024101818797428E-2</v>
      </c>
      <c r="Q3523" s="146">
        <f>IFERROR(_xll.qlIndexFixing(ONIndex1Y,I3523,TRUE,_xll.ohTrigger(RecalcTrigger,Trigger1Y)),NA())</f>
        <v>1.0223377353559087E-2</v>
      </c>
    </row>
    <row r="3524" spans="2:17" x14ac:dyDescent="0.2">
      <c r="B3524" s="39" t="s">
        <v>42</v>
      </c>
      <c r="D3524" s="42">
        <f>_xll.qlCalendarAdvance(Calendar,$D3523,B3524,"f",FALSE)</f>
        <v>64396</v>
      </c>
      <c r="E3524" s="140">
        <f>_xll.qlInterestRateIndexValueDate(IndexON,D3524)</f>
        <v>64396</v>
      </c>
      <c r="F3524" s="156">
        <f>IFERROR(_xll.qlIndexFixing(IndexON,D3524,TRUE,_xll.ohTrigger(RecalcTrigger,TriggerON)),NA())</f>
        <v>9.4520441166334734E-3</v>
      </c>
      <c r="H3524" s="42">
        <f>_xll.qlCalendarAdvance(Calendar,$H3523,B3524,"f",FALSE)</f>
        <v>64396</v>
      </c>
      <c r="I3524" s="140">
        <f>_xll.qlInterestRateIndexValueDate(Index1M,$H3524)</f>
        <v>64396</v>
      </c>
      <c r="J3524" s="145">
        <f>IFERROR(_xll.qlIndexFixing(Index1M,$H3524,TRUE,_xll.ohTrigger(RecalcTrigger,Trigger1M)),NA())</f>
        <v>9.7980941100319265E-3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6" t="e">
        <f>IFERROR(_xll.qlIndexFixing(Index1Y,$H3524,TRUE,_xll.ohTrigger(RecalcTrigger,Trigger1Y)),NA())</f>
        <v>#N/A</v>
      </c>
      <c r="N3524" s="145">
        <f>IFERROR(_xll.qlIndexFixing(ONIndex1M,I3524,TRUE,_xll.ohTrigger(RecalcTrigger,Trigger1M)),NA())</f>
        <v>9.7940975516863649E-3</v>
      </c>
      <c r="O3524" s="44">
        <f>IFERROR(_xll.qlIndexFixing(ONIndex3M,I3524,TRUE,_xll.ohTrigger(RecalcTrigger,Trigger3M)),NA())</f>
        <v>9.9665018121586346E-3</v>
      </c>
      <c r="P3524" s="44">
        <f>IFERROR(_xll.qlIndexFixing(ONIndex6M,I3524,TRUE,_xll.ohTrigger(RecalcTrigger,Trigger6M)),NA())</f>
        <v>1.0023987584713012E-2</v>
      </c>
      <c r="Q3524" s="146">
        <f>IFERROR(_xll.qlIndexFixing(ONIndex1Y,I3524,TRUE,_xll.ohTrigger(RecalcTrigger,Trigger1Y)),NA())</f>
        <v>1.0223257442479872E-2</v>
      </c>
    </row>
    <row r="3525" spans="2:17" x14ac:dyDescent="0.2">
      <c r="B3525" s="39" t="s">
        <v>42</v>
      </c>
      <c r="D3525" s="42">
        <f>_xll.qlCalendarAdvance(Calendar,$D3524,B3525,"f",FALSE)</f>
        <v>64403</v>
      </c>
      <c r="E3525" s="140">
        <f>_xll.qlInterestRateIndexValueDate(IndexON,D3525)</f>
        <v>64403</v>
      </c>
      <c r="F3525" s="156">
        <f>IFERROR(_xll.qlIndexFixing(IndexON,D3525,TRUE,_xll.ohTrigger(RecalcTrigger,TriggerON)),NA())</f>
        <v>9.4521648454426455E-3</v>
      </c>
      <c r="H3525" s="42">
        <f>_xll.qlCalendarAdvance(Calendar,$H3524,B3525,"f",FALSE)</f>
        <v>64403</v>
      </c>
      <c r="I3525" s="140">
        <f>_xll.qlInterestRateIndexValueDate(Index1M,$H3525)</f>
        <v>64403</v>
      </c>
      <c r="J3525" s="145">
        <f>IFERROR(_xll.qlIndexFixing(Index1M,$H3525,TRUE,_xll.ohTrigger(RecalcTrigger,Trigger1M)),NA())</f>
        <v>9.7981722754767464E-3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6" t="e">
        <f>IFERROR(_xll.qlIndexFixing(Index1Y,$H3525,TRUE,_xll.ohTrigger(RecalcTrigger,Trigger1Y)),NA())</f>
        <v>#N/A</v>
      </c>
      <c r="N3525" s="145">
        <f>IFERROR(_xll.qlIndexFixing(ONIndex1M,I3525,TRUE,_xll.ohTrigger(RecalcTrigger,Trigger1M)),NA())</f>
        <v>9.7941953521785141E-3</v>
      </c>
      <c r="O3525" s="44">
        <f>IFERROR(_xll.qlIndexFixing(ONIndex3M,I3525,TRUE,_xll.ohTrigger(RecalcTrigger,Trigger3M)),NA())</f>
        <v>9.9666065242776103E-3</v>
      </c>
      <c r="P3525" s="44">
        <f>IFERROR(_xll.qlIndexFixing(ONIndex6M,I3525,TRUE,_xll.ohTrigger(RecalcTrigger,Trigger6M)),NA())</f>
        <v>1.0024088373219442E-2</v>
      </c>
      <c r="Q3525" s="146">
        <f>IFERROR(_xll.qlIndexFixing(ONIndex1Y,I3525,TRUE,_xll.ohTrigger(RecalcTrigger,Trigger1Y)),NA())</f>
        <v>1.0223361595703695E-2</v>
      </c>
    </row>
    <row r="3526" spans="2:17" x14ac:dyDescent="0.2">
      <c r="B3526" s="39" t="s">
        <v>42</v>
      </c>
      <c r="D3526" s="42">
        <f>_xll.qlCalendarAdvance(Calendar,$D3525,B3526,"f",FALSE)</f>
        <v>64410</v>
      </c>
      <c r="E3526" s="140">
        <f>_xll.qlInterestRateIndexValueDate(IndexON,D3526)</f>
        <v>64410</v>
      </c>
      <c r="F3526" s="156">
        <f>IFERROR(_xll.qlIndexFixing(IndexON,D3526,TRUE,_xll.ohTrigger(RecalcTrigger,TriggerON)),NA())</f>
        <v>9.4522738368862935E-3</v>
      </c>
      <c r="H3526" s="42">
        <f>_xll.qlCalendarAdvance(Calendar,$H3525,B3526,"f",FALSE)</f>
        <v>64410</v>
      </c>
      <c r="I3526" s="140">
        <f>_xll.qlInterestRateIndexValueDate(Index1M,$H3526)</f>
        <v>64410</v>
      </c>
      <c r="J3526" s="145">
        <f>IFERROR(_xll.qlIndexFixing(Index1M,$H3526,TRUE,_xll.ohTrigger(RecalcTrigger,Trigger1M)),NA())</f>
        <v>9.7983764513729799E-3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6" t="e">
        <f>IFERROR(_xll.qlIndexFixing(Index1Y,$H3526,TRUE,_xll.ohTrigger(RecalcTrigger,Trigger1Y)),NA())</f>
        <v>#N/A</v>
      </c>
      <c r="N3526" s="145">
        <f>IFERROR(_xll.qlIndexFixing(ONIndex1M,I3526,TRUE,_xll.ohTrigger(RecalcTrigger,Trigger1M)),NA())</f>
        <v>9.7942836444830927E-3</v>
      </c>
      <c r="O3526" s="44">
        <f>IFERROR(_xll.qlIndexFixing(ONIndex3M,I3526,TRUE,_xll.ohTrigger(RecalcTrigger,Trigger3M)),NA())</f>
        <v>9.9667010560111624E-3</v>
      </c>
      <c r="P3526" s="44">
        <f>IFERROR(_xll.qlIndexFixing(ONIndex6M,I3526,TRUE,_xll.ohTrigger(RecalcTrigger,Trigger6M)),NA())</f>
        <v>1.0024179362825292E-2</v>
      </c>
      <c r="Q3526" s="146">
        <f>IFERROR(_xll.qlIndexFixing(ONIndex1Y,I3526,TRUE,_xll.ohTrigger(RecalcTrigger,Trigger1Y)),NA())</f>
        <v>1.0223455622762057E-2</v>
      </c>
    </row>
    <row r="3527" spans="2:17" x14ac:dyDescent="0.2">
      <c r="B3527" s="39" t="s">
        <v>42</v>
      </c>
      <c r="D3527" s="42">
        <f>_xll.qlCalendarAdvance(Calendar,$D3526,B3527,"f",FALSE)</f>
        <v>64417</v>
      </c>
      <c r="E3527" s="140">
        <f>_xll.qlInterestRateIndexValueDate(IndexON,D3527)</f>
        <v>64417</v>
      </c>
      <c r="F3527" s="156">
        <f>IFERROR(_xll.qlIndexFixing(IndexON,D3527,TRUE,_xll.ohTrigger(RecalcTrigger,TriggerON)),NA())</f>
        <v>9.4523710906402325E-3</v>
      </c>
      <c r="H3527" s="42">
        <f>_xll.qlCalendarAdvance(Calendar,$H3526,B3527,"f",FALSE)</f>
        <v>64417</v>
      </c>
      <c r="I3527" s="140">
        <f>_xll.qlInterestRateIndexValueDate(Index1M,$H3527)</f>
        <v>64417</v>
      </c>
      <c r="J3527" s="145">
        <f>IFERROR(_xll.qlIndexFixing(Index1M,$H3527,TRUE,_xll.ohTrigger(RecalcTrigger,Trigger1M)),NA())</f>
        <v>9.7984349071010522E-3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6" t="e">
        <f>IFERROR(_xll.qlIndexFixing(Index1Y,$H3527,TRUE,_xll.ohTrigger(RecalcTrigger,Trigger1Y)),NA())</f>
        <v>#N/A</v>
      </c>
      <c r="N3527" s="145">
        <f>IFERROR(_xll.qlIndexFixing(ONIndex1M,I3527,TRUE,_xll.ohTrigger(RecalcTrigger,Trigger1M)),NA())</f>
        <v>9.7943624282759156E-3</v>
      </c>
      <c r="O3527" s="44">
        <f>IFERROR(_xll.qlIndexFixing(ONIndex3M,I3527,TRUE,_xll.ohTrigger(RecalcTrigger,Trigger3M)),NA())</f>
        <v>9.9667854074403373E-3</v>
      </c>
      <c r="P3527" s="44">
        <f>IFERROR(_xll.qlIndexFixing(ONIndex6M,I3527,TRUE,_xll.ohTrigger(RecalcTrigger,Trigger6M)),NA())</f>
        <v>1.0024260553530562E-2</v>
      </c>
      <c r="Q3527" s="146">
        <f>IFERROR(_xll.qlIndexFixing(ONIndex1Y,I3527,TRUE,_xll.ohTrigger(RecalcTrigger,Trigger1Y)),NA())</f>
        <v>1.0223539524060188E-2</v>
      </c>
    </row>
    <row r="3528" spans="2:17" x14ac:dyDescent="0.2">
      <c r="B3528" s="39" t="s">
        <v>42</v>
      </c>
      <c r="D3528" s="42">
        <f>_xll.qlCalendarAdvance(Calendar,$D3527,B3528,"f",FALSE)</f>
        <v>64424</v>
      </c>
      <c r="E3528" s="140">
        <f>_xll.qlInterestRateIndexValueDate(IndexON,D3528)</f>
        <v>64424</v>
      </c>
      <c r="F3528" s="156">
        <f>IFERROR(_xll.qlIndexFixing(IndexON,D3528,TRUE,_xll.ohTrigger(RecalcTrigger,TriggerON)),NA())</f>
        <v>9.4524566069476013E-3</v>
      </c>
      <c r="H3528" s="42">
        <f>_xll.qlCalendarAdvance(Calendar,$H3527,B3528,"f",FALSE)</f>
        <v>64424</v>
      </c>
      <c r="I3528" s="140">
        <f>_xll.qlInterestRateIndexValueDate(Index1M,$H3528)</f>
        <v>64424</v>
      </c>
      <c r="J3528" s="145">
        <f>IFERROR(_xll.qlIndexFixing(Index1M,$H3528,TRUE,_xll.ohTrigger(RecalcTrigger,Trigger1M)),NA())</f>
        <v>9.7984838467800629E-3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6" t="e">
        <f>IFERROR(_xll.qlIndexFixing(Index1Y,$H3528,TRUE,_xll.ohTrigger(RecalcTrigger,Trigger1Y)),NA())</f>
        <v>#N/A</v>
      </c>
      <c r="N3528" s="145">
        <f>IFERROR(_xll.qlIndexFixing(ONIndex1M,I3528,TRUE,_xll.ohTrigger(RecalcTrigger,Trigger1M)),NA())</f>
        <v>9.7944317036380291E-3</v>
      </c>
      <c r="O3528" s="44">
        <f>IFERROR(_xll.qlIndexFixing(ONIndex3M,I3528,TRUE,_xll.ohTrigger(RecalcTrigger,Trigger3M)),NA())</f>
        <v>9.9668595785651348E-3</v>
      </c>
      <c r="P3528" s="44">
        <f>IFERROR(_xll.qlIndexFixing(ONIndex6M,I3528,TRUE,_xll.ohTrigger(RecalcTrigger,Trigger6M)),NA())</f>
        <v>1.0024331945335252E-2</v>
      </c>
      <c r="Q3528" s="146">
        <f>IFERROR(_xll.qlIndexFixing(ONIndex1Y,I3528,TRUE,_xll.ohTrigger(RecalcTrigger,Trigger1Y)),NA())</f>
        <v>1.0223613299192857E-2</v>
      </c>
    </row>
    <row r="3529" spans="2:17" x14ac:dyDescent="0.2">
      <c r="B3529" s="39" t="s">
        <v>42</v>
      </c>
      <c r="D3529" s="42">
        <f>_xll.qlCalendarAdvance(Calendar,$D3528,B3529,"f",FALSE)</f>
        <v>64431</v>
      </c>
      <c r="E3529" s="140">
        <f>_xll.qlInterestRateIndexValueDate(IndexON,D3529)</f>
        <v>64431</v>
      </c>
      <c r="F3529" s="156">
        <f>IFERROR(_xll.qlIndexFixing(IndexON,D3529,TRUE,_xll.ohTrigger(RecalcTrigger,TriggerON)),NA())</f>
        <v>9.4525303856463072E-3</v>
      </c>
      <c r="H3529" s="42">
        <f>_xll.qlCalendarAdvance(Calendar,$H3528,B3529,"f",FALSE)</f>
        <v>64431</v>
      </c>
      <c r="I3529" s="140">
        <f>_xll.qlInterestRateIndexValueDate(Index1M,$H3529)</f>
        <v>64431</v>
      </c>
      <c r="J3529" s="145">
        <f>IFERROR(_xll.qlIndexFixing(Index1M,$H3529,TRUE,_xll.ohTrigger(RecalcTrigger,Trigger1M)),NA())</f>
        <v>9.7985232704100155E-3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6" t="e">
        <f>IFERROR(_xll.qlIndexFixing(Index1Y,$H3529,TRUE,_xll.ohTrigger(RecalcTrigger,Trigger1Y)),NA())</f>
        <v>#N/A</v>
      </c>
      <c r="N3529" s="145">
        <f>IFERROR(_xll.qlIndexFixing(ONIndex1M,I3529,TRUE,_xll.ohTrigger(RecalcTrigger,Trigger1M)),NA())</f>
        <v>9.7944914707315256E-3</v>
      </c>
      <c r="O3529" s="44">
        <f>IFERROR(_xll.qlIndexFixing(ONIndex3M,I3529,TRUE,_xll.ohTrigger(RecalcTrigger,Trigger3M)),NA())</f>
        <v>9.9669235692234626E-3</v>
      </c>
      <c r="P3529" s="44">
        <f>IFERROR(_xll.qlIndexFixing(ONIndex6M,I3529,TRUE,_xll.ohTrigger(RecalcTrigger,Trigger6M)),NA())</f>
        <v>1.0024393538239362E-2</v>
      </c>
      <c r="Q3529" s="146">
        <f>IFERROR(_xll.qlIndexFixing(ONIndex1Y,I3529,TRUE,_xll.ohTrigger(RecalcTrigger,Trigger1Y)),NA())</f>
        <v>1.0223676948403204E-2</v>
      </c>
    </row>
    <row r="3530" spans="2:17" x14ac:dyDescent="0.2">
      <c r="B3530" s="39" t="s">
        <v>42</v>
      </c>
      <c r="D3530" s="42">
        <f>_xll.qlCalendarAdvance(Calendar,$D3529,B3530,"f",FALSE)</f>
        <v>64438</v>
      </c>
      <c r="E3530" s="140">
        <f>_xll.qlInterestRateIndexValueDate(IndexON,D3530)</f>
        <v>64438</v>
      </c>
      <c r="F3530" s="156">
        <f>IFERROR(_xll.qlIndexFixing(IndexON,D3530,TRUE,_xll.ohTrigger(RecalcTrigger,TriggerON)),NA())</f>
        <v>9.4525924269794892E-3</v>
      </c>
      <c r="H3530" s="42">
        <f>_xll.qlCalendarAdvance(Calendar,$H3529,B3530,"f",FALSE)</f>
        <v>64438</v>
      </c>
      <c r="I3530" s="140">
        <f>_xll.qlInterestRateIndexValueDate(Index1M,$H3530)</f>
        <v>64438</v>
      </c>
      <c r="J3530" s="145">
        <f>IFERROR(_xll.qlIndexFixing(Index1M,$H3530,TRUE,_xll.ohTrigger(RecalcTrigger,Trigger1M)),NA())</f>
        <v>9.7984203658065452E-3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6" t="e">
        <f>IFERROR(_xll.qlIndexFixing(Index1Y,$H3530,TRUE,_xll.ohTrigger(RecalcTrigger,Trigger1Y)),NA())</f>
        <v>#N/A</v>
      </c>
      <c r="N3530" s="145">
        <f>IFERROR(_xll.qlIndexFixing(ONIndex1M,I3530,TRUE,_xll.ohTrigger(RecalcTrigger,Trigger1M)),NA())</f>
        <v>9.7945417293943127E-3</v>
      </c>
      <c r="O3530" s="44">
        <f>IFERROR(_xll.qlIndexFixing(ONIndex3M,I3530,TRUE,_xll.ohTrigger(RecalcTrigger,Trigger3M)),NA())</f>
        <v>9.9669773796584593E-3</v>
      </c>
      <c r="P3530" s="44">
        <f>IFERROR(_xll.qlIndexFixing(ONIndex6M,I3530,TRUE,_xll.ohTrigger(RecalcTrigger,Trigger6M)),NA())</f>
        <v>1.0024445332323939E-2</v>
      </c>
      <c r="Q3530" s="146">
        <f>IFERROR(_xll.qlIndexFixing(ONIndex1Y,I3530,TRUE,_xll.ohTrigger(RecalcTrigger,Trigger1Y)),NA())</f>
        <v>1.0223730471529135E-2</v>
      </c>
    </row>
    <row r="3531" spans="2:17" x14ac:dyDescent="0.2">
      <c r="B3531" s="39" t="s">
        <v>42</v>
      </c>
      <c r="D3531" s="42">
        <f>_xll.qlCalendarAdvance(Calendar,$D3530,B3531,"f",FALSE)</f>
        <v>64445</v>
      </c>
      <c r="E3531" s="140">
        <f>_xll.qlInterestRateIndexValueDate(IndexON,D3531)</f>
        <v>64445</v>
      </c>
      <c r="F3531" s="156">
        <f>IFERROR(_xll.qlIndexFixing(IndexON,D3531,TRUE,_xll.ohTrigger(RecalcTrigger,TriggerON)),NA())</f>
        <v>9.4526427306229621E-3</v>
      </c>
      <c r="H3531" s="42">
        <f>_xll.qlCalendarAdvance(Calendar,$H3530,B3531,"f",FALSE)</f>
        <v>64445</v>
      </c>
      <c r="I3531" s="140">
        <f>_xll.qlInterestRateIndexValueDate(Index1M,$H3531)</f>
        <v>64445</v>
      </c>
      <c r="J3531" s="145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6" t="e">
        <f>IFERROR(_xll.qlIndexFixing(Index1Y,$H3531,TRUE,_xll.ohTrigger(RecalcTrigger,Trigger1Y)),NA())</f>
        <v>#N/A</v>
      </c>
      <c r="N3531" s="145">
        <f>IFERROR(_xll.qlIndexFixing(ONIndex1M,I3531,TRUE,_xll.ohTrigger(RecalcTrigger,Trigger1M)),NA())</f>
        <v>9.7945824796263903E-3</v>
      </c>
      <c r="O3531" s="44">
        <f>IFERROR(_xll.qlIndexFixing(ONIndex3M,I3531,TRUE,_xll.ohTrigger(RecalcTrigger,Trigger3M)),NA())</f>
        <v>9.9670210097080325E-3</v>
      </c>
      <c r="P3531" s="44">
        <f>IFERROR(_xll.qlIndexFixing(ONIndex6M,I3531,TRUE,_xll.ohTrigger(RecalcTrigger,Trigger6M)),NA())</f>
        <v>1.0024487327588982E-2</v>
      </c>
      <c r="Q3531" s="146">
        <f>IFERROR(_xll.qlIndexFixing(ONIndex1Y,I3531,TRUE,_xll.ohTrigger(RecalcTrigger,Trigger1Y)),NA())</f>
        <v>1.0223773868732744E-2</v>
      </c>
    </row>
    <row r="3532" spans="2:17" x14ac:dyDescent="0.2">
      <c r="B3532" s="39" t="s">
        <v>42</v>
      </c>
      <c r="D3532" s="42">
        <f>_xll.qlCalendarAdvance(Calendar,$D3531,B3532,"f",FALSE)</f>
        <v>64452</v>
      </c>
      <c r="E3532" s="140">
        <f>_xll.qlInterestRateIndexValueDate(IndexON,D3532)</f>
        <v>64452</v>
      </c>
      <c r="F3532" s="156">
        <f>IFERROR(_xll.qlIndexFixing(IndexON,D3532,TRUE,_xll.ohTrigger(RecalcTrigger,TriggerON)),NA())</f>
        <v>9.4526812967388185E-3</v>
      </c>
      <c r="H3532" s="42">
        <f>_xll.qlCalendarAdvance(Calendar,$H3531,B3532,"f",FALSE)</f>
        <v>64452</v>
      </c>
      <c r="I3532" s="140">
        <f>_xll.qlInterestRateIndexValueDate(Index1M,$H3532)</f>
        <v>64452</v>
      </c>
      <c r="J3532" s="145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6" t="e">
        <f>IFERROR(_xll.qlIndexFixing(Index1Y,$H3532,TRUE,_xll.ohTrigger(RecalcTrigger,Trigger1Y)),NA())</f>
        <v>#N/A</v>
      </c>
      <c r="N3532" s="145">
        <f>IFERROR(_xll.qlIndexFixing(ONIndex1M,I3532,TRUE,_xll.ohTrigger(RecalcTrigger,Trigger1M)),NA())</f>
        <v>9.7946137215088047E-3</v>
      </c>
      <c r="O3532" s="44">
        <f>IFERROR(_xll.qlIndexFixing(ONIndex3M,I3532,TRUE,_xll.ohTrigger(RecalcTrigger,Trigger3M)),NA())</f>
        <v>9.9670544593721822E-3</v>
      </c>
      <c r="P3532" s="44">
        <f>IFERROR(_xll.qlIndexFixing(ONIndex6M,I3532,TRUE,_xll.ohTrigger(RecalcTrigger,Trigger6M)),NA())</f>
        <v>1.0024519523791353E-2</v>
      </c>
      <c r="Q3532" s="146">
        <f>IFERROR(_xll.qlIndexFixing(ONIndex1Y,I3532,TRUE,_xll.ohTrigger(RecalcTrigger,Trigger1Y)),NA())</f>
        <v>1.0223807139932983E-2</v>
      </c>
    </row>
    <row r="3533" spans="2:17" x14ac:dyDescent="0.2">
      <c r="B3533" s="39" t="s">
        <v>42</v>
      </c>
      <c r="D3533" s="42">
        <f>_xll.qlCalendarAdvance(Calendar,$D3532,B3533,"f",FALSE)</f>
        <v>64459</v>
      </c>
      <c r="E3533" s="140">
        <f>_xll.qlInterestRateIndexValueDate(IndexON,D3533)</f>
        <v>64459</v>
      </c>
      <c r="F3533" s="156">
        <f>IFERROR(_xll.qlIndexFixing(IndexON,D3533,TRUE,_xll.ohTrigger(RecalcTrigger,TriggerON)),NA())</f>
        <v>9.4527081254081047E-3</v>
      </c>
      <c r="H3533" s="42">
        <f>_xll.qlCalendarAdvance(Calendar,$H3532,B3533,"f",FALSE)</f>
        <v>64459</v>
      </c>
      <c r="I3533" s="140">
        <f>_xll.qlInterestRateIndexValueDate(Index1M,$H3533)</f>
        <v>64459</v>
      </c>
      <c r="J3533" s="145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6" t="e">
        <f>IFERROR(_xll.qlIndexFixing(Index1Y,$H3533,TRUE,_xll.ohTrigger(RecalcTrigger,Trigger1Y)),NA())</f>
        <v>#N/A</v>
      </c>
      <c r="N3533" s="145">
        <f>IFERROR(_xll.qlIndexFixing(ONIndex1M,I3533,TRUE,_xll.ohTrigger(RecalcTrigger,Trigger1M)),NA())</f>
        <v>9.7946354548794634E-3</v>
      </c>
      <c r="O3533" s="44">
        <f>IFERROR(_xll.qlIndexFixing(ONIndex3M,I3533,TRUE,_xll.ohTrigger(RecalcTrigger,Trigger3M)),NA())</f>
        <v>9.9670777287319545E-3</v>
      </c>
      <c r="P3533" s="44">
        <f>IFERROR(_xll.qlIndexFixing(ONIndex6M,I3533,TRUE,_xll.ohTrigger(RecalcTrigger,Trigger6M)),NA())</f>
        <v>1.0024541921255237E-2</v>
      </c>
      <c r="Q3533" s="146">
        <f>IFERROR(_xll.qlIndexFixing(ONIndex1Y,I3533,TRUE,_xll.ohTrigger(RecalcTrigger,Trigger1Y)),NA())</f>
        <v>1.0223830285129853E-2</v>
      </c>
    </row>
    <row r="3534" spans="2:17" x14ac:dyDescent="0.2">
      <c r="B3534" s="39" t="s">
        <v>42</v>
      </c>
      <c r="D3534" s="42">
        <f>_xll.qlCalendarAdvance(Calendar,$D3533,B3534,"f",FALSE)</f>
        <v>64466</v>
      </c>
      <c r="E3534" s="140">
        <f>_xll.qlInterestRateIndexValueDate(IndexON,D3534)</f>
        <v>64466</v>
      </c>
      <c r="F3534" s="156">
        <f>IFERROR(_xll.qlIndexFixing(IndexON,D3534,TRUE,_xll.ohTrigger(RecalcTrigger,TriggerON)),NA())</f>
        <v>9.4527232165497743E-3</v>
      </c>
      <c r="H3534" s="42">
        <f>_xll.qlCalendarAdvance(Calendar,$H3533,B3534,"f",FALSE)</f>
        <v>64466</v>
      </c>
      <c r="I3534" s="140">
        <f>_xll.qlInterestRateIndexValueDate(Index1M,$H3534)</f>
        <v>64466</v>
      </c>
      <c r="J3534" s="145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6" t="e">
        <f>IFERROR(_xll.qlIndexFixing(Index1Y,$H3534,TRUE,_xll.ohTrigger(RecalcTrigger,Trigger1Y)),NA())</f>
        <v>#N/A</v>
      </c>
      <c r="N3534" s="145">
        <f>IFERROR(_xll.qlIndexFixing(ONIndex1M,I3534,TRUE,_xll.ohTrigger(RecalcTrigger,Trigger1M)),NA())</f>
        <v>9.7946476799815052E-3</v>
      </c>
      <c r="O3534" s="44">
        <f>IFERROR(_xll.qlIndexFixing(ONIndex3M,I3534,TRUE,_xll.ohTrigger(RecalcTrigger,Trigger3M)),NA())</f>
        <v>9.9670908177063033E-3</v>
      </c>
      <c r="P3534" s="44">
        <f>IFERROR(_xll.qlIndexFixing(ONIndex6M,I3534,TRUE,_xll.ohTrigger(RecalcTrigger,Trigger6M)),NA())</f>
        <v>1.002455451981854E-2</v>
      </c>
      <c r="Q3534" s="146">
        <f>IFERROR(_xll.qlIndexFixing(ONIndex1Y,I3534,TRUE,_xll.ohTrigger(RecalcTrigger,Trigger1Y)),NA())</f>
        <v>1.0223843304242308E-2</v>
      </c>
    </row>
    <row r="3535" spans="2:17" x14ac:dyDescent="0.2">
      <c r="B3535" s="39" t="s">
        <v>42</v>
      </c>
      <c r="D3535" s="42">
        <f>_xll.qlCalendarAdvance(Calendar,$D3534,B3535,"f",FALSE)</f>
        <v>64473</v>
      </c>
      <c r="E3535" s="140">
        <f>_xll.qlInterestRateIndexValueDate(IndexON,D3535)</f>
        <v>64473</v>
      </c>
      <c r="F3535" s="156" t="e">
        <f>IFERROR(_xll.qlIndexFixing(IndexON,D3535,TRUE,_xll.ohTrigger(RecalcTrigger,TriggerON)),NA())</f>
        <v>#N/A</v>
      </c>
      <c r="H3535" s="42">
        <f>_xll.qlCalendarAdvance(Calendar,$H3534,B3535,"f",FALSE)</f>
        <v>64473</v>
      </c>
      <c r="I3535" s="140">
        <f>_xll.qlInterestRateIndexValueDate(Index1M,$H3535)</f>
        <v>64473</v>
      </c>
      <c r="J3535" s="145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6" t="e">
        <f>IFERROR(_xll.qlIndexFixing(Index1Y,$H3535,TRUE,_xll.ohTrigger(RecalcTrigger,Trigger1Y)),NA())</f>
        <v>#N/A</v>
      </c>
      <c r="N3535" s="145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46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64480</v>
      </c>
      <c r="E3536" s="140">
        <f>_xll.qlInterestRateIndexValueDate(IndexON,D3536)</f>
        <v>64480</v>
      </c>
      <c r="F3536" s="156" t="e">
        <f>IFERROR(_xll.qlIndexFixing(IndexON,D3536,TRUE,_xll.ohTrigger(RecalcTrigger,TriggerON)),NA())</f>
        <v>#N/A</v>
      </c>
      <c r="H3536" s="42">
        <f>_xll.qlCalendarAdvance(Calendar,$H3535,B3536,"f",FALSE)</f>
        <v>64480</v>
      </c>
      <c r="I3536" s="140">
        <f>_xll.qlInterestRateIndexValueDate(Index1M,$H3536)</f>
        <v>64480</v>
      </c>
      <c r="J3536" s="145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6" t="e">
        <f>IFERROR(_xll.qlIndexFixing(Index1Y,$H3536,TRUE,_xll.ohTrigger(RecalcTrigger,Trigger1Y)),NA())</f>
        <v>#N/A</v>
      </c>
      <c r="N3536" s="145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6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64487</v>
      </c>
      <c r="E3537" s="141">
        <f>_xll.qlInterestRateIndexValueDate(IndexON,D3537)</f>
        <v>64487</v>
      </c>
      <c r="F3537" s="157" t="e">
        <f>IFERROR(_xll.qlIndexFixing(IndexON,D3537,TRUE,_xll.ohTrigger(RecalcTrigger,TriggerON)),NA())</f>
        <v>#N/A</v>
      </c>
      <c r="H3537" s="43">
        <f>_xll.qlCalendarAdvance(Calendar,$H3536,B3537,"f",FALSE)</f>
        <v>64487</v>
      </c>
      <c r="I3537" s="141">
        <f>_xll.qlInterestRateIndexValueDate(Index1M,$H3537)</f>
        <v>64487</v>
      </c>
      <c r="J3537" s="147" t="e">
        <f>IFERROR(_xll.qlIndexFixing(Index1M,$H3537,TRUE,_xll.ohTrigger(RecalcTrigger,Trigger1M)),NA())</f>
        <v>#N/A</v>
      </c>
      <c r="K3537" s="148" t="e">
        <f>IFERROR(_xll.qlIndexFixing(Index3M,H3537,TRUE,_xll.ohTrigger(RecalcTrigger,Trigger3M)),NA())</f>
        <v>#N/A</v>
      </c>
      <c r="L3537" s="148" t="e">
        <f>IFERROR(_xll.qlIndexFixing(Index6M,$H3537,TRUE,_xll.ohTrigger(RecalcTrigger,Trigger6M)),NA())</f>
        <v>#N/A</v>
      </c>
      <c r="M3537" s="149" t="e">
        <f>IFERROR(_xll.qlIndexFixing(Index1Y,$H3537,TRUE,_xll.ohTrigger(RecalcTrigger,Trigger1Y)),NA())</f>
        <v>#N/A</v>
      </c>
      <c r="N3537" s="147" t="e">
        <f>IFERROR(_xll.qlIndexFixing(ONIndex1M,I3537,TRUE,_xll.ohTrigger(RecalcTrigger,Trigger1M)),NA())</f>
        <v>#N/A</v>
      </c>
      <c r="O3537" s="148" t="e">
        <f>IFERROR(_xll.qlIndexFixing(ONIndex3M,I3537,TRUE,_xll.ohTrigger(RecalcTrigger,Trigger3M)),NA())</f>
        <v>#N/A</v>
      </c>
      <c r="P3537" s="148" t="e">
        <f>IFERROR(_xll.qlIndexFixing(ONIndex6M,I3537,TRUE,_xll.ohTrigger(RecalcTrigger,Trigger6M)),NA())</f>
        <v>#N/A</v>
      </c>
      <c r="Q3537" s="149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2016-07-05T10:10:24Z</dcterms:modified>
</cp:coreProperties>
</file>